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Ex4.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queryTables/queryTable1.xml" ContentType="application/vnd.openxmlformats-officedocument.spreadsheetml.query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A477D52B-5844-407D-89C0-71C011C7C3E7}" xr6:coauthVersionLast="47" xr6:coauthVersionMax="47" xr10:uidLastSave="{00000000-0000-0000-0000-000000000000}"/>
  <bookViews>
    <workbookView xWindow="-120" yWindow="-120" windowWidth="29040" windowHeight="15720" xr2:uid="{00000000-000D-0000-FFFF-FFFF00000000}"/>
  </bookViews>
  <sheets>
    <sheet name="Customer Segmentation" sheetId="18" r:id="rId1"/>
    <sheet name="RFM Analysis" sheetId="17" r:id="rId2"/>
    <sheet name="Overall RFM" sheetId="26" r:id="rId3"/>
    <sheet name="Metrics by RFM segment" sheetId="22" r:id="rId4"/>
    <sheet name="Categories" sheetId="23" r:id="rId5"/>
    <sheet name="Subcategories" sheetId="27" r:id="rId6"/>
    <sheet name="No. of orders" sheetId="24" r:id="rId7"/>
    <sheet name="Orders" sheetId="1" state="hidden" r:id="rId8"/>
    <sheet name="Orders_simplified" sheetId="10" state="hidden" r:id="rId9"/>
    <sheet name="Product" sheetId="3" state="hidden" r:id="rId10"/>
    <sheet name="Location" sheetId="4" state="hidden" r:id="rId11"/>
    <sheet name="Customer" sheetId="5" state="hidden" r:id="rId12"/>
    <sheet name="Return" sheetId="6" state="hidden" r:id="rId13"/>
    <sheet name="RFMSegment" sheetId="14" state="hidden" r:id="rId14"/>
    <sheet name="RFM Score" sheetId="7" r:id="rId15"/>
  </sheets>
  <definedNames>
    <definedName name="_xlnm._FilterDatabase" localSheetId="7" hidden="1">Orders!$A$1:$N$9995</definedName>
    <definedName name="_xlchart.v1.0" hidden="1">'Customer Segmentation'!$A$2:$A$12</definedName>
    <definedName name="_xlchart.v1.1" hidden="1">'Customer Segmentation'!$B$1</definedName>
    <definedName name="_xlchart.v1.10" hidden="1">'Overall RFM'!$A$2:$A$794</definedName>
    <definedName name="_xlchart.v1.11" hidden="1">'Overall RFM'!$B$1</definedName>
    <definedName name="_xlchart.v1.12" hidden="1">'Overall RFM'!$B$2:$B$794</definedName>
    <definedName name="_xlchart.v1.13" hidden="1">'Overall RFM'!$C$1</definedName>
    <definedName name="_xlchart.v1.14" hidden="1">'Overall RFM'!$C$2:$C$794</definedName>
    <definedName name="_xlchart.v1.2" hidden="1">'Customer Segmentation'!$B$2:$B$12</definedName>
    <definedName name="_xlchart.v1.3" hidden="1">'Customer Segmentation'!$A$2:$A$12</definedName>
    <definedName name="_xlchart.v1.4" hidden="1">'Customer Segmentation'!$B$1</definedName>
    <definedName name="_xlchart.v1.5" hidden="1">'Customer Segmentation'!$B$2:$B$12</definedName>
    <definedName name="_xlchart.v1.6" hidden="1">'Customer Segmentation'!$A$2:$A$12</definedName>
    <definedName name="_xlchart.v1.7" hidden="1">'Customer Segmentation'!$B$1</definedName>
    <definedName name="_xlchart.v1.8" hidden="1">'Customer Segmentation'!$B$2:$B$12</definedName>
    <definedName name="_xlchart.v1.9" hidden="1">'Overall RFM'!$A$1</definedName>
    <definedName name="_xlcn.WorksheetConnection_Datasetv1.xlsxCustomer1" hidden="1">Customer[]</definedName>
    <definedName name="_xlcn.WorksheetConnection_Datasetv1.xlsxOrders1" hidden="1">Orders[]</definedName>
    <definedName name="_xlcn.WorksheetConnection_Datasetv1.xlsxProduct1" hidden="1">Product[]</definedName>
    <definedName name="_xlcn.WorksheetConnection_Datasetv1.xlsxRFMCaculation1" hidden="1">RFMCaculation[]</definedName>
    <definedName name="_xlcn.WorksheetConnection_Datasetv1.xlsxRFMSegment1" hidden="1">RFMSegment[]</definedName>
    <definedName name="_xlcn.WorksheetConnection_Datasetv1.xlsxTable71" hidden="1">Location[]</definedName>
    <definedName name="ExternalData_1" localSheetId="13" hidden="1">'RFMSegment'!$A$1:$B$126</definedName>
    <definedName name="Slicer_Region">#N/A</definedName>
    <definedName name="Slicer_RFM_Segment">#N/A</definedName>
    <definedName name="Slicer_RFM_Segment1">#N/A</definedName>
  </definedNames>
  <calcPr calcId="191029"/>
  <pivotCaches>
    <pivotCache cacheId="0" r:id="rId16"/>
    <pivotCache cacheId="1" r:id="rId17"/>
    <pivotCache cacheId="2" r:id="rId18"/>
    <pivotCache cacheId="3" r:id="rId19"/>
  </pivotCaches>
  <extLst>
    <ext xmlns:x14="http://schemas.microsoft.com/office/spreadsheetml/2009/9/main" uri="{876F7934-8845-4945-9796-88D515C7AA90}">
      <x14:pivotCaches>
        <pivotCache cacheId="4" r:id="rId20"/>
        <pivotCache cacheId="5"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7" name="Location" connection="WorksheetConnection_Datasetv1.xlsx!Table7"/>
          <x15:modelTable id="RFMSegment" name="RFMSegment" connection="WorksheetConnection_Datasetv1.xlsx!RFMSegment"/>
          <x15:modelTable id="RFMCaculation" name="RFMCaculation" connection="WorksheetConnection_Datasetv1.xlsx!RFMCaculation"/>
          <x15:modelTable id="Product" name="Product" connection="WorksheetConnection_Datasetv1.xlsx!Product"/>
          <x15:modelTable id="Orders" name="Orders" connection="WorksheetConnection_Datasetv1.xlsx!Orders"/>
          <x15:modelTable id="Customer" name="Customer" connection="WorksheetConnection_Datasetv1.xlsx!Customer"/>
          <x15:modelTable id="Calendar" name="Calendar" connection="Connection"/>
        </x15:modelTables>
        <x15:modelRelationships>
          <x15:modelRelationship fromTable="Orders" fromColumn="Product ID" toTable="Product" toColumn="Product ID"/>
          <x15:modelRelationship fromTable="Orders" fromColumn="Postal Code" toTable="Location" toColumn="Postal Code"/>
          <x15:modelRelationship fromTable="Orders" fromColumn="Customer ID" toTable="Customer" toColumn="Customer ID"/>
          <x15:modelRelationship fromTable="Orders" fromColumn="Customer ID" toTable="RFMCaculation" toColumn="Customer ID"/>
          <x15:modelRelationship fromTable="Orders" fromColumn="Order Date" toTable="Calendar" toColumn="D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8" l="1"/>
  <c r="B3" i="18"/>
  <c r="B4" i="18"/>
  <c r="B5" i="18"/>
  <c r="B6" i="18"/>
  <c r="B7" i="18"/>
  <c r="B8" i="18"/>
  <c r="B9" i="18"/>
  <c r="B10" i="18"/>
  <c r="B11" i="18"/>
  <c r="B12" i="18"/>
  <c r="P2" i="17"/>
  <c r="P3" i="17"/>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P645" i="17"/>
  <c r="P646" i="17"/>
  <c r="P647" i="17"/>
  <c r="P648" i="17"/>
  <c r="P649" i="17"/>
  <c r="P650" i="17"/>
  <c r="P651" i="17"/>
  <c r="P652" i="17"/>
  <c r="P653" i="17"/>
  <c r="P654" i="17"/>
  <c r="P655" i="17"/>
  <c r="P656" i="17"/>
  <c r="P657" i="17"/>
  <c r="P658" i="17"/>
  <c r="P659" i="17"/>
  <c r="P660" i="17"/>
  <c r="P661" i="17"/>
  <c r="P662" i="17"/>
  <c r="P663" i="17"/>
  <c r="P664" i="17"/>
  <c r="P665" i="17"/>
  <c r="P666" i="17"/>
  <c r="P667" i="17"/>
  <c r="P668" i="17"/>
  <c r="P669" i="17"/>
  <c r="P670" i="17"/>
  <c r="P671" i="17"/>
  <c r="P672" i="17"/>
  <c r="P673" i="17"/>
  <c r="P674" i="17"/>
  <c r="P675" i="17"/>
  <c r="P676" i="17"/>
  <c r="P677" i="17"/>
  <c r="P678" i="17"/>
  <c r="P679" i="17"/>
  <c r="P680" i="17"/>
  <c r="P681" i="17"/>
  <c r="P682" i="17"/>
  <c r="P683" i="17"/>
  <c r="P684" i="17"/>
  <c r="P685" i="17"/>
  <c r="P686" i="17"/>
  <c r="P687" i="17"/>
  <c r="P688" i="17"/>
  <c r="P689" i="17"/>
  <c r="P690" i="17"/>
  <c r="P691" i="17"/>
  <c r="P692" i="17"/>
  <c r="P693" i="17"/>
  <c r="P694" i="17"/>
  <c r="P695" i="17"/>
  <c r="P696" i="17"/>
  <c r="P697" i="17"/>
  <c r="P698" i="17"/>
  <c r="P699" i="17"/>
  <c r="P700" i="17"/>
  <c r="P701" i="17"/>
  <c r="P702" i="17"/>
  <c r="P703" i="17"/>
  <c r="P704" i="17"/>
  <c r="P705" i="17"/>
  <c r="P706" i="17"/>
  <c r="P707" i="17"/>
  <c r="P708" i="17"/>
  <c r="P709" i="17"/>
  <c r="P710" i="17"/>
  <c r="P711" i="17"/>
  <c r="P712" i="17"/>
  <c r="P713" i="17"/>
  <c r="P714" i="17"/>
  <c r="P715" i="17"/>
  <c r="P716" i="17"/>
  <c r="P717" i="17"/>
  <c r="P718" i="17"/>
  <c r="P719" i="17"/>
  <c r="P720" i="17"/>
  <c r="P721" i="17"/>
  <c r="P722" i="17"/>
  <c r="P723" i="17"/>
  <c r="P724" i="17"/>
  <c r="P725" i="17"/>
  <c r="P726" i="17"/>
  <c r="P727" i="17"/>
  <c r="P728" i="17"/>
  <c r="P729" i="17"/>
  <c r="P730" i="17"/>
  <c r="P731" i="17"/>
  <c r="P732" i="17"/>
  <c r="P733" i="17"/>
  <c r="P734" i="17"/>
  <c r="P735" i="17"/>
  <c r="P736" i="17"/>
  <c r="P737" i="17"/>
  <c r="P738" i="17"/>
  <c r="P739" i="17"/>
  <c r="P740" i="17"/>
  <c r="P741" i="17"/>
  <c r="P742" i="17"/>
  <c r="P743" i="17"/>
  <c r="P744" i="17"/>
  <c r="P745" i="17"/>
  <c r="P746" i="17"/>
  <c r="P747" i="17"/>
  <c r="P748" i="17"/>
  <c r="P749" i="17"/>
  <c r="P750" i="17"/>
  <c r="P751" i="17"/>
  <c r="P752" i="17"/>
  <c r="P753" i="17"/>
  <c r="P754" i="17"/>
  <c r="P755" i="17"/>
  <c r="P756" i="17"/>
  <c r="P757" i="17"/>
  <c r="P758" i="17"/>
  <c r="P759" i="17"/>
  <c r="P760" i="17"/>
  <c r="P761" i="17"/>
  <c r="P762" i="17"/>
  <c r="P763" i="17"/>
  <c r="P764" i="17"/>
  <c r="P765" i="17"/>
  <c r="P766" i="17"/>
  <c r="P767" i="17"/>
  <c r="P768" i="17"/>
  <c r="P769" i="17"/>
  <c r="P770" i="17"/>
  <c r="P771" i="17"/>
  <c r="P772" i="17"/>
  <c r="P773" i="17"/>
  <c r="P774" i="17"/>
  <c r="P775" i="17"/>
  <c r="P776" i="17"/>
  <c r="P777" i="17"/>
  <c r="P778" i="17"/>
  <c r="P779" i="17"/>
  <c r="P780" i="17"/>
  <c r="P781" i="17"/>
  <c r="P782" i="17"/>
  <c r="P783" i="17"/>
  <c r="P784" i="17"/>
  <c r="P785" i="17"/>
  <c r="P786" i="17"/>
  <c r="P787" i="17"/>
  <c r="P788" i="17"/>
  <c r="P789" i="17"/>
  <c r="P790" i="17"/>
  <c r="P791" i="17"/>
  <c r="P792" i="17"/>
  <c r="P793" i="17"/>
  <c r="P794" i="17"/>
  <c r="O2" i="17"/>
  <c r="O3" i="17"/>
  <c r="O4" i="17"/>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41" i="17"/>
  <c r="O42" i="17"/>
  <c r="O43" i="17"/>
  <c r="O44" i="17"/>
  <c r="O45" i="17"/>
  <c r="O46" i="17"/>
  <c r="O47" i="17"/>
  <c r="O48" i="17"/>
  <c r="O49" i="17"/>
  <c r="O50" i="17"/>
  <c r="O51" i="17"/>
  <c r="O52" i="17"/>
  <c r="O53" i="17"/>
  <c r="O54" i="17"/>
  <c r="O55" i="17"/>
  <c r="O56" i="17"/>
  <c r="O57" i="17"/>
  <c r="O58" i="17"/>
  <c r="O59" i="17"/>
  <c r="O60" i="17"/>
  <c r="O61" i="17"/>
  <c r="O62" i="17"/>
  <c r="O63" i="17"/>
  <c r="O64" i="17"/>
  <c r="O65" i="17"/>
  <c r="O66" i="17"/>
  <c r="O67" i="17"/>
  <c r="O68" i="17"/>
  <c r="O69" i="17"/>
  <c r="O70" i="17"/>
  <c r="O71" i="17"/>
  <c r="O72" i="17"/>
  <c r="O73" i="17"/>
  <c r="O74" i="17"/>
  <c r="O75" i="17"/>
  <c r="O76" i="17"/>
  <c r="O77" i="17"/>
  <c r="O78" i="17"/>
  <c r="O79" i="17"/>
  <c r="O80" i="17"/>
  <c r="O81" i="17"/>
  <c r="O82" i="17"/>
  <c r="O83" i="17"/>
  <c r="O84" i="17"/>
  <c r="O85" i="17"/>
  <c r="O86" i="17"/>
  <c r="O87" i="17"/>
  <c r="O88" i="17"/>
  <c r="O89" i="17"/>
  <c r="O90" i="17"/>
  <c r="O91" i="17"/>
  <c r="O92" i="17"/>
  <c r="O93" i="17"/>
  <c r="O94" i="17"/>
  <c r="O95" i="17"/>
  <c r="O96" i="17"/>
  <c r="O97" i="17"/>
  <c r="O98" i="17"/>
  <c r="O99" i="17"/>
  <c r="O100" i="17"/>
  <c r="O101" i="17"/>
  <c r="O102" i="17"/>
  <c r="O103" i="17"/>
  <c r="O104" i="17"/>
  <c r="O105" i="17"/>
  <c r="O106" i="17"/>
  <c r="O107" i="17"/>
  <c r="O108" i="17"/>
  <c r="O109" i="17"/>
  <c r="O110" i="17"/>
  <c r="O111" i="17"/>
  <c r="O112" i="17"/>
  <c r="O113" i="17"/>
  <c r="O114" i="17"/>
  <c r="O115" i="17"/>
  <c r="O116" i="17"/>
  <c r="O117" i="17"/>
  <c r="O118" i="17"/>
  <c r="O119" i="17"/>
  <c r="O120" i="17"/>
  <c r="O121" i="17"/>
  <c r="O122" i="17"/>
  <c r="O123" i="17"/>
  <c r="O124" i="17"/>
  <c r="O125" i="17"/>
  <c r="O126" i="17"/>
  <c r="O127" i="17"/>
  <c r="O128" i="17"/>
  <c r="O129" i="17"/>
  <c r="O130" i="17"/>
  <c r="O131" i="17"/>
  <c r="O132" i="17"/>
  <c r="O133" i="17"/>
  <c r="O134" i="17"/>
  <c r="O135" i="17"/>
  <c r="O136" i="17"/>
  <c r="O137" i="17"/>
  <c r="O138" i="17"/>
  <c r="O139" i="17"/>
  <c r="O140" i="17"/>
  <c r="O141" i="17"/>
  <c r="O142" i="17"/>
  <c r="O143" i="17"/>
  <c r="O144" i="17"/>
  <c r="O145" i="17"/>
  <c r="O146" i="17"/>
  <c r="O147" i="17"/>
  <c r="O148" i="17"/>
  <c r="O149" i="17"/>
  <c r="O150" i="17"/>
  <c r="O151" i="17"/>
  <c r="O152" i="17"/>
  <c r="O153" i="17"/>
  <c r="O154" i="17"/>
  <c r="O155" i="17"/>
  <c r="O156" i="17"/>
  <c r="O157" i="17"/>
  <c r="O158" i="17"/>
  <c r="O159" i="17"/>
  <c r="O160" i="17"/>
  <c r="O161" i="17"/>
  <c r="O162" i="17"/>
  <c r="O163" i="17"/>
  <c r="O164" i="17"/>
  <c r="O165" i="17"/>
  <c r="O166" i="17"/>
  <c r="O167" i="17"/>
  <c r="O168" i="17"/>
  <c r="O169" i="17"/>
  <c r="O170" i="17"/>
  <c r="O171" i="17"/>
  <c r="O172" i="17"/>
  <c r="O173" i="17"/>
  <c r="O174" i="17"/>
  <c r="O175" i="17"/>
  <c r="O176" i="17"/>
  <c r="O177" i="17"/>
  <c r="O178" i="17"/>
  <c r="O179" i="17"/>
  <c r="O180" i="17"/>
  <c r="O181" i="17"/>
  <c r="O182" i="17"/>
  <c r="O183" i="17"/>
  <c r="O184" i="17"/>
  <c r="O185" i="17"/>
  <c r="O186" i="17"/>
  <c r="O187" i="17"/>
  <c r="O188" i="17"/>
  <c r="O189" i="17"/>
  <c r="O190" i="17"/>
  <c r="O191" i="17"/>
  <c r="O192" i="17"/>
  <c r="O193" i="17"/>
  <c r="O194" i="17"/>
  <c r="O195" i="17"/>
  <c r="O196" i="17"/>
  <c r="O197" i="17"/>
  <c r="O198" i="17"/>
  <c r="O199" i="17"/>
  <c r="O200" i="17"/>
  <c r="O201" i="17"/>
  <c r="O202" i="17"/>
  <c r="O203" i="17"/>
  <c r="O204" i="17"/>
  <c r="O205" i="17"/>
  <c r="O206" i="17"/>
  <c r="O207" i="17"/>
  <c r="O208" i="17"/>
  <c r="O209" i="17"/>
  <c r="O210" i="17"/>
  <c r="O211" i="17"/>
  <c r="O212" i="17"/>
  <c r="O213" i="17"/>
  <c r="O214" i="17"/>
  <c r="O215" i="17"/>
  <c r="O216" i="17"/>
  <c r="O217" i="17"/>
  <c r="O218" i="17"/>
  <c r="O219" i="17"/>
  <c r="O220" i="17"/>
  <c r="O221" i="17"/>
  <c r="O222" i="17"/>
  <c r="O223" i="17"/>
  <c r="O224" i="17"/>
  <c r="O225" i="17"/>
  <c r="O226" i="17"/>
  <c r="O227" i="17"/>
  <c r="O228" i="17"/>
  <c r="O229" i="17"/>
  <c r="O230" i="17"/>
  <c r="O231" i="17"/>
  <c r="O232" i="17"/>
  <c r="O233" i="17"/>
  <c r="O234" i="17"/>
  <c r="O235" i="17"/>
  <c r="O236" i="17"/>
  <c r="O237" i="17"/>
  <c r="O238" i="17"/>
  <c r="O239" i="17"/>
  <c r="O240" i="17"/>
  <c r="O241" i="17"/>
  <c r="O242" i="17"/>
  <c r="O243" i="17"/>
  <c r="O244" i="17"/>
  <c r="O245" i="17"/>
  <c r="O246" i="17"/>
  <c r="O247" i="17"/>
  <c r="O248" i="17"/>
  <c r="O249" i="17"/>
  <c r="O250" i="17"/>
  <c r="O251" i="17"/>
  <c r="O252" i="17"/>
  <c r="O253" i="17"/>
  <c r="O254" i="17"/>
  <c r="O255" i="17"/>
  <c r="O256" i="17"/>
  <c r="O257" i="17"/>
  <c r="O258" i="17"/>
  <c r="O259" i="17"/>
  <c r="O260" i="17"/>
  <c r="O261" i="17"/>
  <c r="O262" i="17"/>
  <c r="O263" i="17"/>
  <c r="O264" i="17"/>
  <c r="O265" i="17"/>
  <c r="O266" i="17"/>
  <c r="O267" i="17"/>
  <c r="O268" i="17"/>
  <c r="O269" i="17"/>
  <c r="O270" i="17"/>
  <c r="O271" i="17"/>
  <c r="O272" i="17"/>
  <c r="O273" i="17"/>
  <c r="O274" i="17"/>
  <c r="O275" i="17"/>
  <c r="O276" i="17"/>
  <c r="O277" i="17"/>
  <c r="O278" i="17"/>
  <c r="O279" i="17"/>
  <c r="O280" i="17"/>
  <c r="O281" i="17"/>
  <c r="O282" i="17"/>
  <c r="O283" i="17"/>
  <c r="O284" i="17"/>
  <c r="O285" i="17"/>
  <c r="O286" i="17"/>
  <c r="O287" i="17"/>
  <c r="O288" i="17"/>
  <c r="O289" i="17"/>
  <c r="O290" i="17"/>
  <c r="O291" i="17"/>
  <c r="O292" i="17"/>
  <c r="O293" i="17"/>
  <c r="O294" i="17"/>
  <c r="O295" i="17"/>
  <c r="O296" i="17"/>
  <c r="O297" i="17"/>
  <c r="O298" i="17"/>
  <c r="O299" i="17"/>
  <c r="O300" i="17"/>
  <c r="O301" i="17"/>
  <c r="O302" i="17"/>
  <c r="O303" i="17"/>
  <c r="O304" i="17"/>
  <c r="O305" i="17"/>
  <c r="O306" i="17"/>
  <c r="O307" i="17"/>
  <c r="O308" i="17"/>
  <c r="O309" i="17"/>
  <c r="O310" i="17"/>
  <c r="O311" i="17"/>
  <c r="O312" i="17"/>
  <c r="O313" i="17"/>
  <c r="O314" i="17"/>
  <c r="O315" i="17"/>
  <c r="O316" i="17"/>
  <c r="O317" i="17"/>
  <c r="O318" i="17"/>
  <c r="O319" i="17"/>
  <c r="O320" i="17"/>
  <c r="O321" i="17"/>
  <c r="O322" i="17"/>
  <c r="O323" i="17"/>
  <c r="O324" i="17"/>
  <c r="O325" i="17"/>
  <c r="O326" i="17"/>
  <c r="O327" i="17"/>
  <c r="O328" i="17"/>
  <c r="O329" i="17"/>
  <c r="O330" i="17"/>
  <c r="O331" i="17"/>
  <c r="O332" i="17"/>
  <c r="O333" i="17"/>
  <c r="O334" i="17"/>
  <c r="O335" i="17"/>
  <c r="O336" i="17"/>
  <c r="O337" i="17"/>
  <c r="O338" i="17"/>
  <c r="O339" i="17"/>
  <c r="O340" i="17"/>
  <c r="O341" i="17"/>
  <c r="O342" i="17"/>
  <c r="O343" i="17"/>
  <c r="O344" i="17"/>
  <c r="O345" i="17"/>
  <c r="O346" i="17"/>
  <c r="O347" i="17"/>
  <c r="O348" i="17"/>
  <c r="O349" i="17"/>
  <c r="O350" i="17"/>
  <c r="O351" i="17"/>
  <c r="O352" i="17"/>
  <c r="O353" i="17"/>
  <c r="O354" i="17"/>
  <c r="O355" i="17"/>
  <c r="O356" i="17"/>
  <c r="O357" i="17"/>
  <c r="O358" i="17"/>
  <c r="O359" i="17"/>
  <c r="O360" i="17"/>
  <c r="O361" i="17"/>
  <c r="O362" i="17"/>
  <c r="O363" i="17"/>
  <c r="O364" i="17"/>
  <c r="O365" i="17"/>
  <c r="O366" i="17"/>
  <c r="O367" i="17"/>
  <c r="O368" i="17"/>
  <c r="O369" i="17"/>
  <c r="O370" i="17"/>
  <c r="O371" i="17"/>
  <c r="O372" i="17"/>
  <c r="O373" i="17"/>
  <c r="O374" i="17"/>
  <c r="O375" i="17"/>
  <c r="O376" i="17"/>
  <c r="O377" i="17"/>
  <c r="O378" i="17"/>
  <c r="O379" i="17"/>
  <c r="O380" i="17"/>
  <c r="O381" i="17"/>
  <c r="O382" i="17"/>
  <c r="O383" i="17"/>
  <c r="O384" i="17"/>
  <c r="O385" i="17"/>
  <c r="O386" i="17"/>
  <c r="O387" i="17"/>
  <c r="O388" i="17"/>
  <c r="O389" i="17"/>
  <c r="O390" i="17"/>
  <c r="O391" i="17"/>
  <c r="O392" i="17"/>
  <c r="O393" i="17"/>
  <c r="O394" i="17"/>
  <c r="O395" i="17"/>
  <c r="O396" i="17"/>
  <c r="O397" i="17"/>
  <c r="O398" i="17"/>
  <c r="O399" i="17"/>
  <c r="O400" i="17"/>
  <c r="O401" i="17"/>
  <c r="O402" i="17"/>
  <c r="O403" i="17"/>
  <c r="O404" i="17"/>
  <c r="O405" i="17"/>
  <c r="O406" i="17"/>
  <c r="O407" i="17"/>
  <c r="O408" i="17"/>
  <c r="O409" i="17"/>
  <c r="O410" i="17"/>
  <c r="O411" i="17"/>
  <c r="O412" i="17"/>
  <c r="O413" i="17"/>
  <c r="O414" i="17"/>
  <c r="O415" i="17"/>
  <c r="O416" i="17"/>
  <c r="O417" i="17"/>
  <c r="O418" i="17"/>
  <c r="O419" i="17"/>
  <c r="O420" i="17"/>
  <c r="O421" i="17"/>
  <c r="O422" i="17"/>
  <c r="O423" i="17"/>
  <c r="O424" i="17"/>
  <c r="O425" i="17"/>
  <c r="O426" i="17"/>
  <c r="O427" i="17"/>
  <c r="O428" i="17"/>
  <c r="O429" i="17"/>
  <c r="O430" i="17"/>
  <c r="O431" i="17"/>
  <c r="O432" i="17"/>
  <c r="O433" i="17"/>
  <c r="O434" i="17"/>
  <c r="O435" i="17"/>
  <c r="O436" i="17"/>
  <c r="O437" i="17"/>
  <c r="O438" i="17"/>
  <c r="O439" i="17"/>
  <c r="O440" i="17"/>
  <c r="O441" i="17"/>
  <c r="O442" i="17"/>
  <c r="O443" i="17"/>
  <c r="O444" i="17"/>
  <c r="O445" i="17"/>
  <c r="O446" i="17"/>
  <c r="O447" i="17"/>
  <c r="O448" i="17"/>
  <c r="O449" i="17"/>
  <c r="O450" i="17"/>
  <c r="O451" i="17"/>
  <c r="O452" i="17"/>
  <c r="O453" i="17"/>
  <c r="O454" i="17"/>
  <c r="O455" i="17"/>
  <c r="O456" i="17"/>
  <c r="O457" i="17"/>
  <c r="O458" i="17"/>
  <c r="O459" i="17"/>
  <c r="O460" i="17"/>
  <c r="O461" i="17"/>
  <c r="O462" i="17"/>
  <c r="O463" i="17"/>
  <c r="O464" i="17"/>
  <c r="O465" i="17"/>
  <c r="O466" i="17"/>
  <c r="O467" i="17"/>
  <c r="O468" i="17"/>
  <c r="O469" i="17"/>
  <c r="O470" i="17"/>
  <c r="O471" i="17"/>
  <c r="O472" i="17"/>
  <c r="O473" i="17"/>
  <c r="O474" i="17"/>
  <c r="O475" i="17"/>
  <c r="O476" i="17"/>
  <c r="O477" i="17"/>
  <c r="O478" i="17"/>
  <c r="O479" i="17"/>
  <c r="O480" i="17"/>
  <c r="O481" i="17"/>
  <c r="O482" i="17"/>
  <c r="O483" i="17"/>
  <c r="O484" i="17"/>
  <c r="O485" i="17"/>
  <c r="O486" i="17"/>
  <c r="O487" i="17"/>
  <c r="O488" i="17"/>
  <c r="O489" i="17"/>
  <c r="O490" i="17"/>
  <c r="O491" i="17"/>
  <c r="O492" i="17"/>
  <c r="O493" i="17"/>
  <c r="O494" i="17"/>
  <c r="O495" i="17"/>
  <c r="O496" i="17"/>
  <c r="O497" i="17"/>
  <c r="O498" i="17"/>
  <c r="O499" i="17"/>
  <c r="O500" i="17"/>
  <c r="O501" i="17"/>
  <c r="O502" i="17"/>
  <c r="O503" i="17"/>
  <c r="O504" i="17"/>
  <c r="O505" i="17"/>
  <c r="O506" i="17"/>
  <c r="O507" i="17"/>
  <c r="O508" i="17"/>
  <c r="O509" i="17"/>
  <c r="O510" i="17"/>
  <c r="O511" i="17"/>
  <c r="O512" i="17"/>
  <c r="O513" i="17"/>
  <c r="O514" i="17"/>
  <c r="O515" i="17"/>
  <c r="O516" i="17"/>
  <c r="O517" i="17"/>
  <c r="O518" i="17"/>
  <c r="O519" i="17"/>
  <c r="O520" i="17"/>
  <c r="O521" i="17"/>
  <c r="O522" i="17"/>
  <c r="O523" i="17"/>
  <c r="O524" i="17"/>
  <c r="O525" i="17"/>
  <c r="O526" i="17"/>
  <c r="O527" i="17"/>
  <c r="O528" i="17"/>
  <c r="O529" i="17"/>
  <c r="O530" i="17"/>
  <c r="O531" i="17"/>
  <c r="O532" i="17"/>
  <c r="O533" i="17"/>
  <c r="O534" i="17"/>
  <c r="O535" i="17"/>
  <c r="O536" i="17"/>
  <c r="O537" i="17"/>
  <c r="O538" i="17"/>
  <c r="O539" i="17"/>
  <c r="O540" i="17"/>
  <c r="O541" i="17"/>
  <c r="O542" i="17"/>
  <c r="O543" i="17"/>
  <c r="O544" i="17"/>
  <c r="O545" i="17"/>
  <c r="O546" i="17"/>
  <c r="O547" i="17"/>
  <c r="O548" i="17"/>
  <c r="O549" i="17"/>
  <c r="O550" i="17"/>
  <c r="O551" i="17"/>
  <c r="O552" i="17"/>
  <c r="O553" i="17"/>
  <c r="O554" i="17"/>
  <c r="O555" i="17"/>
  <c r="O556" i="17"/>
  <c r="O557" i="17"/>
  <c r="O558" i="17"/>
  <c r="O559" i="17"/>
  <c r="O560" i="17"/>
  <c r="O561" i="17"/>
  <c r="O562" i="17"/>
  <c r="O563" i="17"/>
  <c r="O564" i="17"/>
  <c r="O565" i="17"/>
  <c r="O566" i="17"/>
  <c r="O567" i="17"/>
  <c r="O568" i="17"/>
  <c r="O569" i="17"/>
  <c r="O570" i="17"/>
  <c r="O571" i="17"/>
  <c r="O572" i="17"/>
  <c r="O573" i="17"/>
  <c r="O574" i="17"/>
  <c r="O575" i="17"/>
  <c r="O576" i="17"/>
  <c r="O577" i="17"/>
  <c r="O578" i="17"/>
  <c r="O579" i="17"/>
  <c r="O580" i="17"/>
  <c r="O581" i="17"/>
  <c r="O582" i="17"/>
  <c r="O583" i="17"/>
  <c r="O584" i="17"/>
  <c r="O585" i="17"/>
  <c r="O586" i="17"/>
  <c r="O587" i="17"/>
  <c r="O588" i="17"/>
  <c r="O589" i="17"/>
  <c r="O590" i="17"/>
  <c r="O591" i="17"/>
  <c r="O592" i="17"/>
  <c r="O593" i="17"/>
  <c r="O594" i="17"/>
  <c r="O595" i="17"/>
  <c r="O596" i="17"/>
  <c r="O597" i="17"/>
  <c r="O598" i="17"/>
  <c r="O599" i="17"/>
  <c r="O600" i="17"/>
  <c r="O601" i="17"/>
  <c r="O602" i="17"/>
  <c r="O603" i="17"/>
  <c r="O604" i="17"/>
  <c r="O605" i="17"/>
  <c r="O606" i="17"/>
  <c r="O607" i="17"/>
  <c r="O608" i="17"/>
  <c r="O609" i="17"/>
  <c r="O610" i="17"/>
  <c r="O611" i="17"/>
  <c r="O612" i="17"/>
  <c r="O613" i="17"/>
  <c r="O614" i="17"/>
  <c r="O615" i="17"/>
  <c r="O616" i="17"/>
  <c r="O617" i="17"/>
  <c r="O618" i="17"/>
  <c r="O619" i="17"/>
  <c r="O620" i="17"/>
  <c r="O621" i="17"/>
  <c r="O622" i="17"/>
  <c r="O623" i="17"/>
  <c r="O624" i="17"/>
  <c r="O625" i="17"/>
  <c r="O626" i="17"/>
  <c r="O627" i="17"/>
  <c r="O628" i="17"/>
  <c r="O629" i="17"/>
  <c r="O630" i="17"/>
  <c r="O631" i="17"/>
  <c r="O632" i="17"/>
  <c r="O633" i="17"/>
  <c r="O634" i="17"/>
  <c r="O635" i="17"/>
  <c r="O636" i="17"/>
  <c r="O637" i="17"/>
  <c r="O638" i="17"/>
  <c r="O639" i="17"/>
  <c r="O640" i="17"/>
  <c r="O641" i="17"/>
  <c r="O642" i="17"/>
  <c r="O643" i="17"/>
  <c r="O644" i="17"/>
  <c r="O645" i="17"/>
  <c r="O646" i="17"/>
  <c r="O647" i="17"/>
  <c r="O648" i="17"/>
  <c r="O649" i="17"/>
  <c r="O650" i="17"/>
  <c r="O651" i="17"/>
  <c r="O652" i="17"/>
  <c r="O653" i="17"/>
  <c r="O654" i="17"/>
  <c r="O655" i="17"/>
  <c r="O656" i="17"/>
  <c r="O657" i="17"/>
  <c r="O658" i="17"/>
  <c r="O659" i="17"/>
  <c r="O660" i="17"/>
  <c r="O661" i="17"/>
  <c r="O662" i="17"/>
  <c r="O663" i="17"/>
  <c r="O664" i="17"/>
  <c r="O665" i="17"/>
  <c r="O666" i="17"/>
  <c r="O667" i="17"/>
  <c r="O668" i="17"/>
  <c r="O669" i="17"/>
  <c r="O670" i="17"/>
  <c r="O671" i="17"/>
  <c r="O672" i="17"/>
  <c r="O673" i="17"/>
  <c r="O674" i="17"/>
  <c r="O675" i="17"/>
  <c r="O676" i="17"/>
  <c r="O677" i="17"/>
  <c r="O678" i="17"/>
  <c r="O679" i="17"/>
  <c r="O680" i="17"/>
  <c r="O681" i="17"/>
  <c r="O682" i="17"/>
  <c r="O683" i="17"/>
  <c r="O684" i="17"/>
  <c r="O685" i="17"/>
  <c r="O686" i="17"/>
  <c r="O687" i="17"/>
  <c r="O688" i="17"/>
  <c r="O689" i="17"/>
  <c r="O690" i="17"/>
  <c r="O691" i="17"/>
  <c r="O692" i="17"/>
  <c r="O693" i="17"/>
  <c r="O694" i="17"/>
  <c r="O695" i="17"/>
  <c r="O696" i="17"/>
  <c r="O697" i="17"/>
  <c r="O698" i="17"/>
  <c r="O699" i="17"/>
  <c r="O700" i="17"/>
  <c r="O701" i="17"/>
  <c r="O702" i="17"/>
  <c r="O703" i="17"/>
  <c r="O704" i="17"/>
  <c r="O705" i="17"/>
  <c r="O706" i="17"/>
  <c r="O707" i="17"/>
  <c r="O708" i="17"/>
  <c r="O709" i="17"/>
  <c r="O710" i="17"/>
  <c r="O711" i="17"/>
  <c r="O712" i="17"/>
  <c r="O713" i="17"/>
  <c r="O714" i="17"/>
  <c r="O715" i="17"/>
  <c r="O716" i="17"/>
  <c r="O717" i="17"/>
  <c r="O718" i="17"/>
  <c r="O719" i="17"/>
  <c r="O720" i="17"/>
  <c r="O721" i="17"/>
  <c r="O722" i="17"/>
  <c r="O723" i="17"/>
  <c r="O724" i="17"/>
  <c r="O725" i="17"/>
  <c r="O726" i="17"/>
  <c r="O727" i="17"/>
  <c r="O728" i="17"/>
  <c r="O729" i="17"/>
  <c r="O730" i="17"/>
  <c r="O731" i="17"/>
  <c r="O732" i="17"/>
  <c r="O733" i="17"/>
  <c r="O734" i="17"/>
  <c r="O735" i="17"/>
  <c r="O736" i="17"/>
  <c r="O737" i="17"/>
  <c r="O738" i="17"/>
  <c r="O739" i="17"/>
  <c r="O740" i="17"/>
  <c r="O741" i="17"/>
  <c r="O742" i="17"/>
  <c r="O743" i="17"/>
  <c r="O744" i="17"/>
  <c r="O745" i="17"/>
  <c r="O746" i="17"/>
  <c r="O747" i="17"/>
  <c r="O748" i="17"/>
  <c r="O749" i="17"/>
  <c r="O750" i="17"/>
  <c r="O751" i="17"/>
  <c r="O752" i="17"/>
  <c r="O753" i="17"/>
  <c r="O754" i="17"/>
  <c r="O755" i="17"/>
  <c r="O756" i="17"/>
  <c r="O757" i="17"/>
  <c r="O758" i="17"/>
  <c r="O759" i="17"/>
  <c r="O760" i="17"/>
  <c r="O761" i="17"/>
  <c r="O762" i="17"/>
  <c r="O763" i="17"/>
  <c r="O764" i="17"/>
  <c r="O765" i="17"/>
  <c r="O766" i="17"/>
  <c r="O767" i="17"/>
  <c r="O768" i="17"/>
  <c r="O769" i="17"/>
  <c r="O770" i="17"/>
  <c r="O771" i="17"/>
  <c r="O772" i="17"/>
  <c r="O773" i="17"/>
  <c r="O774" i="17"/>
  <c r="O775" i="17"/>
  <c r="O776" i="17"/>
  <c r="O777" i="17"/>
  <c r="O778" i="17"/>
  <c r="O779" i="17"/>
  <c r="O780" i="17"/>
  <c r="O781" i="17"/>
  <c r="O782" i="17"/>
  <c r="O783" i="17"/>
  <c r="O784" i="17"/>
  <c r="O785" i="17"/>
  <c r="O786" i="17"/>
  <c r="O787" i="17"/>
  <c r="O788" i="17"/>
  <c r="O789" i="17"/>
  <c r="O790" i="17"/>
  <c r="O791" i="17"/>
  <c r="O792" i="17"/>
  <c r="O793" i="17"/>
  <c r="O794" i="17"/>
  <c r="H2" i="17" l="1"/>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R2" i="17"/>
  <c r="D2" i="17" a="1"/>
  <c r="D2" i="17" s="1"/>
  <c r="E2" i="17" s="1"/>
  <c r="D3" i="17" a="1"/>
  <c r="D3" i="17" s="1"/>
  <c r="E3" i="17" s="1"/>
  <c r="D4" i="17" a="1"/>
  <c r="D4" i="17" s="1"/>
  <c r="E4" i="17" s="1"/>
  <c r="D5" i="17" a="1"/>
  <c r="D5" i="17" s="1"/>
  <c r="E5" i="17" s="1"/>
  <c r="D6" i="17" a="1"/>
  <c r="D6" i="17" s="1"/>
  <c r="E6" i="17" s="1"/>
  <c r="D7" i="17" a="1"/>
  <c r="D7" i="17" s="1"/>
  <c r="E7" i="17" s="1"/>
  <c r="D8" i="17" a="1"/>
  <c r="D8" i="17" s="1"/>
  <c r="E8" i="17" s="1"/>
  <c r="D9" i="17" a="1"/>
  <c r="D9" i="17" s="1"/>
  <c r="E9" i="17" s="1"/>
  <c r="D10" i="17" a="1"/>
  <c r="D10" i="17" s="1"/>
  <c r="E10" i="17" s="1"/>
  <c r="D11" i="17" a="1"/>
  <c r="D11" i="17" s="1"/>
  <c r="E11" i="17" s="1"/>
  <c r="D12" i="17" a="1"/>
  <c r="D12" i="17" s="1"/>
  <c r="E12" i="17" s="1"/>
  <c r="D13" i="17" a="1"/>
  <c r="D13" i="17" s="1"/>
  <c r="E13" i="17" s="1"/>
  <c r="D14" i="17" a="1"/>
  <c r="D14" i="17" s="1"/>
  <c r="E14" i="17" s="1"/>
  <c r="D15" i="17" a="1"/>
  <c r="D15" i="17" s="1"/>
  <c r="E15" i="17" s="1"/>
  <c r="D16" i="17" a="1"/>
  <c r="D16" i="17" s="1"/>
  <c r="E16" i="17" s="1"/>
  <c r="D17" i="17" a="1"/>
  <c r="D17" i="17" s="1"/>
  <c r="E17" i="17" s="1"/>
  <c r="D18" i="17" a="1"/>
  <c r="D18" i="17" s="1"/>
  <c r="E18" i="17" s="1"/>
  <c r="D19" i="17" a="1"/>
  <c r="D19" i="17" s="1"/>
  <c r="E19" i="17" s="1"/>
  <c r="D20" i="17" a="1"/>
  <c r="D20" i="17" s="1"/>
  <c r="E20" i="17" s="1"/>
  <c r="D21" i="17" a="1"/>
  <c r="D21" i="17" s="1"/>
  <c r="E21" i="17" s="1"/>
  <c r="D22" i="17" a="1"/>
  <c r="D22" i="17" s="1"/>
  <c r="E22" i="17" s="1"/>
  <c r="D23" i="17" a="1"/>
  <c r="D23" i="17" s="1"/>
  <c r="E23" i="17" s="1"/>
  <c r="D24" i="17" a="1"/>
  <c r="D24" i="17" s="1"/>
  <c r="E24" i="17" s="1"/>
  <c r="D25" i="17" a="1"/>
  <c r="D25" i="17" s="1"/>
  <c r="E25" i="17" s="1"/>
  <c r="D26" i="17" a="1"/>
  <c r="D26" i="17" s="1"/>
  <c r="E26" i="17" s="1"/>
  <c r="D27" i="17" a="1"/>
  <c r="D27" i="17" s="1"/>
  <c r="E27" i="17" s="1"/>
  <c r="D28" i="17" a="1"/>
  <c r="D28" i="17" s="1"/>
  <c r="E28" i="17" s="1"/>
  <c r="D29" i="17" a="1"/>
  <c r="D29" i="17" s="1"/>
  <c r="E29" i="17" s="1"/>
  <c r="D30" i="17" a="1"/>
  <c r="D30" i="17" s="1"/>
  <c r="E30" i="17" s="1"/>
  <c r="D31" i="17" a="1"/>
  <c r="D31" i="17" s="1"/>
  <c r="E31" i="17" s="1"/>
  <c r="D32" i="17" a="1"/>
  <c r="D32" i="17" s="1"/>
  <c r="E32" i="17" s="1"/>
  <c r="D33" i="17" a="1"/>
  <c r="D33" i="17" s="1"/>
  <c r="E33" i="17" s="1"/>
  <c r="D34" i="17" a="1"/>
  <c r="D34" i="17" s="1"/>
  <c r="E34" i="17" s="1"/>
  <c r="D35" i="17" a="1"/>
  <c r="D35" i="17" s="1"/>
  <c r="E35" i="17" s="1"/>
  <c r="D36" i="17" a="1"/>
  <c r="D36" i="17" s="1"/>
  <c r="E36" i="17" s="1"/>
  <c r="D37" i="17" a="1"/>
  <c r="D37" i="17" s="1"/>
  <c r="E37" i="17" s="1"/>
  <c r="D38" i="17" a="1"/>
  <c r="D38" i="17" s="1"/>
  <c r="E38" i="17" s="1"/>
  <c r="D39" i="17" a="1"/>
  <c r="D39" i="17" s="1"/>
  <c r="E39" i="17" s="1"/>
  <c r="D40" i="17" a="1"/>
  <c r="D40" i="17" s="1"/>
  <c r="E40" i="17" s="1"/>
  <c r="D41" i="17" a="1"/>
  <c r="D41" i="17" s="1"/>
  <c r="E41" i="17" s="1"/>
  <c r="D42" i="17" a="1"/>
  <c r="D42" i="17" s="1"/>
  <c r="E42" i="17" s="1"/>
  <c r="D43" i="17" a="1"/>
  <c r="D43" i="17" s="1"/>
  <c r="E43" i="17" s="1"/>
  <c r="D44" i="17" a="1"/>
  <c r="D44" i="17" s="1"/>
  <c r="E44" i="17" s="1"/>
  <c r="D45" i="17" a="1"/>
  <c r="D45" i="17" s="1"/>
  <c r="E45" i="17" s="1"/>
  <c r="D46" i="17" a="1"/>
  <c r="D46" i="17" s="1"/>
  <c r="E46" i="17" s="1"/>
  <c r="D47" i="17" a="1"/>
  <c r="D47" i="17" s="1"/>
  <c r="E47" i="17" s="1"/>
  <c r="D48" i="17" a="1"/>
  <c r="D48" i="17" s="1"/>
  <c r="E48" i="17" s="1"/>
  <c r="D49" i="17" a="1"/>
  <c r="D49" i="17" s="1"/>
  <c r="E49" i="17" s="1"/>
  <c r="D50" i="17" a="1"/>
  <c r="D50" i="17" s="1"/>
  <c r="E50" i="17" s="1"/>
  <c r="D51" i="17" a="1"/>
  <c r="D51" i="17" s="1"/>
  <c r="E51" i="17" s="1"/>
  <c r="D52" i="17" a="1"/>
  <c r="D52" i="17" s="1"/>
  <c r="E52" i="17" s="1"/>
  <c r="D53" i="17" a="1"/>
  <c r="D53" i="17" s="1"/>
  <c r="E53" i="17" s="1"/>
  <c r="D54" i="17" a="1"/>
  <c r="D54" i="17" s="1"/>
  <c r="E54" i="17" s="1"/>
  <c r="D55" i="17" a="1"/>
  <c r="D55" i="17" s="1"/>
  <c r="E55" i="17" s="1"/>
  <c r="D56" i="17" a="1"/>
  <c r="D56" i="17" s="1"/>
  <c r="E56" i="17" s="1"/>
  <c r="D57" i="17" a="1"/>
  <c r="D57" i="17" s="1"/>
  <c r="E57" i="17" s="1"/>
  <c r="D58" i="17" a="1"/>
  <c r="D58" i="17" s="1"/>
  <c r="E58" i="17" s="1"/>
  <c r="D59" i="17" a="1"/>
  <c r="D59" i="17" s="1"/>
  <c r="E59" i="17" s="1"/>
  <c r="D60" i="17" a="1"/>
  <c r="D60" i="17" s="1"/>
  <c r="E60" i="17" s="1"/>
  <c r="D61" i="17" a="1"/>
  <c r="D61" i="17" s="1"/>
  <c r="E61" i="17" s="1"/>
  <c r="D62" i="17" a="1"/>
  <c r="D62" i="17" s="1"/>
  <c r="E62" i="17" s="1"/>
  <c r="D63" i="17" a="1"/>
  <c r="D63" i="17" s="1"/>
  <c r="E63" i="17" s="1"/>
  <c r="D64" i="17" a="1"/>
  <c r="D64" i="17" s="1"/>
  <c r="E64" i="17" s="1"/>
  <c r="D65" i="17" a="1"/>
  <c r="D65" i="17" s="1"/>
  <c r="E65" i="17" s="1"/>
  <c r="D66" i="17" a="1"/>
  <c r="D66" i="17" s="1"/>
  <c r="E66" i="17" s="1"/>
  <c r="D67" i="17" a="1"/>
  <c r="D67" i="17" s="1"/>
  <c r="E67" i="17" s="1"/>
  <c r="D68" i="17" a="1"/>
  <c r="D68" i="17" s="1"/>
  <c r="E68" i="17" s="1"/>
  <c r="D69" i="17" a="1"/>
  <c r="D69" i="17" s="1"/>
  <c r="E69" i="17" s="1"/>
  <c r="D70" i="17" a="1"/>
  <c r="D70" i="17" s="1"/>
  <c r="E70" i="17" s="1"/>
  <c r="D71" i="17" a="1"/>
  <c r="D71" i="17" s="1"/>
  <c r="E71" i="17" s="1"/>
  <c r="D72" i="17" a="1"/>
  <c r="D72" i="17" s="1"/>
  <c r="E72" i="17" s="1"/>
  <c r="D73" i="17" a="1"/>
  <c r="D73" i="17" s="1"/>
  <c r="E73" i="17" s="1"/>
  <c r="D74" i="17" a="1"/>
  <c r="D74" i="17" s="1"/>
  <c r="E74" i="17" s="1"/>
  <c r="D75" i="17" a="1"/>
  <c r="D75" i="17" s="1"/>
  <c r="E75" i="17" s="1"/>
  <c r="D76" i="17" a="1"/>
  <c r="D76" i="17" s="1"/>
  <c r="E76" i="17" s="1"/>
  <c r="D77" i="17" a="1"/>
  <c r="D77" i="17" s="1"/>
  <c r="E77" i="17" s="1"/>
  <c r="D78" i="17" a="1"/>
  <c r="D78" i="17" s="1"/>
  <c r="E78" i="17" s="1"/>
  <c r="D79" i="17" a="1"/>
  <c r="D79" i="17" s="1"/>
  <c r="E79" i="17" s="1"/>
  <c r="D80" i="17" a="1"/>
  <c r="D80" i="17" s="1"/>
  <c r="E80" i="17" s="1"/>
  <c r="D81" i="17" a="1"/>
  <c r="D81" i="17" s="1"/>
  <c r="E81" i="17" s="1"/>
  <c r="D82" i="17" a="1"/>
  <c r="D82" i="17" s="1"/>
  <c r="E82" i="17" s="1"/>
  <c r="D83" i="17" a="1"/>
  <c r="D83" i="17" s="1"/>
  <c r="E83" i="17" s="1"/>
  <c r="D84" i="17" a="1"/>
  <c r="D84" i="17" s="1"/>
  <c r="E84" i="17" s="1"/>
  <c r="D85" i="17" a="1"/>
  <c r="D85" i="17" s="1"/>
  <c r="E85" i="17" s="1"/>
  <c r="D86" i="17" a="1"/>
  <c r="D86" i="17" s="1"/>
  <c r="E86" i="17" s="1"/>
  <c r="D87" i="17" a="1"/>
  <c r="D87" i="17" s="1"/>
  <c r="E87" i="17" s="1"/>
  <c r="D88" i="17" a="1"/>
  <c r="D88" i="17" s="1"/>
  <c r="E88" i="17" s="1"/>
  <c r="D89" i="17" a="1"/>
  <c r="D89" i="17" s="1"/>
  <c r="E89" i="17" s="1"/>
  <c r="D90" i="17" a="1"/>
  <c r="D90" i="17" s="1"/>
  <c r="E90" i="17" s="1"/>
  <c r="D91" i="17" a="1"/>
  <c r="D91" i="17" s="1"/>
  <c r="E91" i="17" s="1"/>
  <c r="D92" i="17" a="1"/>
  <c r="D92" i="17" s="1"/>
  <c r="E92" i="17" s="1"/>
  <c r="D93" i="17" a="1"/>
  <c r="D93" i="17" s="1"/>
  <c r="E93" i="17" s="1"/>
  <c r="D94" i="17" a="1"/>
  <c r="D94" i="17" s="1"/>
  <c r="E94" i="17" s="1"/>
  <c r="D95" i="17" a="1"/>
  <c r="D95" i="17" s="1"/>
  <c r="E95" i="17" s="1"/>
  <c r="D96" i="17" a="1"/>
  <c r="D96" i="17" s="1"/>
  <c r="E96" i="17" s="1"/>
  <c r="D97" i="17" a="1"/>
  <c r="D97" i="17" s="1"/>
  <c r="E97" i="17" s="1"/>
  <c r="D98" i="17" a="1"/>
  <c r="D98" i="17" s="1"/>
  <c r="E98" i="17" s="1"/>
  <c r="D99" i="17" a="1"/>
  <c r="D99" i="17" s="1"/>
  <c r="E99" i="17" s="1"/>
  <c r="D100" i="17" a="1"/>
  <c r="D100" i="17" s="1"/>
  <c r="E100" i="17" s="1"/>
  <c r="D101" i="17" a="1"/>
  <c r="D101" i="17" s="1"/>
  <c r="E101" i="17" s="1"/>
  <c r="D102" i="17" a="1"/>
  <c r="D102" i="17" s="1"/>
  <c r="E102" i="17" s="1"/>
  <c r="D103" i="17" a="1"/>
  <c r="D103" i="17" s="1"/>
  <c r="E103" i="17" s="1"/>
  <c r="D104" i="17" a="1"/>
  <c r="D104" i="17" s="1"/>
  <c r="E104" i="17" s="1"/>
  <c r="D105" i="17" a="1"/>
  <c r="D105" i="17" s="1"/>
  <c r="E105" i="17" s="1"/>
  <c r="D106" i="17" a="1"/>
  <c r="D106" i="17" s="1"/>
  <c r="E106" i="17" s="1"/>
  <c r="D107" i="17" a="1"/>
  <c r="D107" i="17" s="1"/>
  <c r="E107" i="17" s="1"/>
  <c r="D108" i="17" a="1"/>
  <c r="D108" i="17" s="1"/>
  <c r="E108" i="17" s="1"/>
  <c r="D109" i="17" a="1"/>
  <c r="D109" i="17" s="1"/>
  <c r="E109" i="17" s="1"/>
  <c r="D110" i="17" a="1"/>
  <c r="D110" i="17" s="1"/>
  <c r="E110" i="17" s="1"/>
  <c r="D111" i="17" a="1"/>
  <c r="D111" i="17" s="1"/>
  <c r="E111" i="17" s="1"/>
  <c r="D112" i="17" a="1"/>
  <c r="D112" i="17" s="1"/>
  <c r="E112" i="17" s="1"/>
  <c r="D113" i="17" a="1"/>
  <c r="D113" i="17" s="1"/>
  <c r="E113" i="17" s="1"/>
  <c r="D114" i="17" a="1"/>
  <c r="D114" i="17" s="1"/>
  <c r="E114" i="17" s="1"/>
  <c r="D115" i="17" a="1"/>
  <c r="D115" i="17" s="1"/>
  <c r="E115" i="17" s="1"/>
  <c r="D116" i="17" a="1"/>
  <c r="D116" i="17" s="1"/>
  <c r="E116" i="17" s="1"/>
  <c r="D117" i="17" a="1"/>
  <c r="D117" i="17" s="1"/>
  <c r="E117" i="17" s="1"/>
  <c r="D118" i="17" a="1"/>
  <c r="D118" i="17" s="1"/>
  <c r="E118" i="17" s="1"/>
  <c r="D119" i="17" a="1"/>
  <c r="D119" i="17" s="1"/>
  <c r="E119" i="17" s="1"/>
  <c r="D120" i="17" a="1"/>
  <c r="D120" i="17" s="1"/>
  <c r="E120" i="17" s="1"/>
  <c r="D121" i="17" a="1"/>
  <c r="D121" i="17" s="1"/>
  <c r="E121" i="17" s="1"/>
  <c r="D122" i="17" a="1"/>
  <c r="D122" i="17" s="1"/>
  <c r="E122" i="17" s="1"/>
  <c r="D123" i="17" a="1"/>
  <c r="D123" i="17" s="1"/>
  <c r="E123" i="17" s="1"/>
  <c r="D124" i="17" a="1"/>
  <c r="D124" i="17" s="1"/>
  <c r="E124" i="17" s="1"/>
  <c r="D125" i="17" a="1"/>
  <c r="D125" i="17" s="1"/>
  <c r="E125" i="17" s="1"/>
  <c r="D126" i="17" a="1"/>
  <c r="D126" i="17" s="1"/>
  <c r="E126" i="17" s="1"/>
  <c r="D127" i="17" a="1"/>
  <c r="D127" i="17" s="1"/>
  <c r="E127" i="17" s="1"/>
  <c r="D128" i="17" a="1"/>
  <c r="D128" i="17" s="1"/>
  <c r="E128" i="17" s="1"/>
  <c r="D129" i="17" a="1"/>
  <c r="D129" i="17" s="1"/>
  <c r="E129" i="17" s="1"/>
  <c r="D130" i="17" a="1"/>
  <c r="D130" i="17" s="1"/>
  <c r="E130" i="17" s="1"/>
  <c r="D131" i="17" a="1"/>
  <c r="D131" i="17" s="1"/>
  <c r="E131" i="17" s="1"/>
  <c r="D132" i="17" a="1"/>
  <c r="D132" i="17" s="1"/>
  <c r="E132" i="17" s="1"/>
  <c r="D133" i="17" a="1"/>
  <c r="D133" i="17" s="1"/>
  <c r="E133" i="17" s="1"/>
  <c r="D134" i="17" a="1"/>
  <c r="D134" i="17" s="1"/>
  <c r="E134" i="17" s="1"/>
  <c r="D135" i="17" a="1"/>
  <c r="D135" i="17" s="1"/>
  <c r="E135" i="17" s="1"/>
  <c r="D136" i="17" a="1"/>
  <c r="D136" i="17" s="1"/>
  <c r="E136" i="17" s="1"/>
  <c r="D137" i="17" a="1"/>
  <c r="D137" i="17" s="1"/>
  <c r="E137" i="17" s="1"/>
  <c r="D138" i="17" a="1"/>
  <c r="D138" i="17" s="1"/>
  <c r="E138" i="17" s="1"/>
  <c r="D139" i="17" a="1"/>
  <c r="D139" i="17" s="1"/>
  <c r="E139" i="17" s="1"/>
  <c r="D140" i="17" a="1"/>
  <c r="D140" i="17" s="1"/>
  <c r="E140" i="17" s="1"/>
  <c r="D141" i="17" a="1"/>
  <c r="D141" i="17" s="1"/>
  <c r="E141" i="17" s="1"/>
  <c r="D142" i="17" a="1"/>
  <c r="D142" i="17" s="1"/>
  <c r="E142" i="17" s="1"/>
  <c r="D143" i="17" a="1"/>
  <c r="D143" i="17" s="1"/>
  <c r="E143" i="17" s="1"/>
  <c r="D144" i="17" a="1"/>
  <c r="D144" i="17" s="1"/>
  <c r="E144" i="17" s="1"/>
  <c r="D145" i="17" a="1"/>
  <c r="D145" i="17" s="1"/>
  <c r="E145" i="17" s="1"/>
  <c r="D146" i="17" a="1"/>
  <c r="D146" i="17" s="1"/>
  <c r="E146" i="17" s="1"/>
  <c r="D147" i="17" a="1"/>
  <c r="D147" i="17" s="1"/>
  <c r="E147" i="17" s="1"/>
  <c r="D148" i="17" a="1"/>
  <c r="D148" i="17" s="1"/>
  <c r="E148" i="17" s="1"/>
  <c r="D149" i="17" a="1"/>
  <c r="D149" i="17" s="1"/>
  <c r="E149" i="17" s="1"/>
  <c r="D150" i="17" a="1"/>
  <c r="D150" i="17" s="1"/>
  <c r="E150" i="17" s="1"/>
  <c r="D151" i="17" a="1"/>
  <c r="D151" i="17" s="1"/>
  <c r="E151" i="17" s="1"/>
  <c r="D152" i="17" a="1"/>
  <c r="D152" i="17" s="1"/>
  <c r="E152" i="17" s="1"/>
  <c r="D153" i="17" a="1"/>
  <c r="D153" i="17" s="1"/>
  <c r="E153" i="17" s="1"/>
  <c r="D154" i="17" a="1"/>
  <c r="D154" i="17" s="1"/>
  <c r="E154" i="17" s="1"/>
  <c r="D155" i="17" a="1"/>
  <c r="D155" i="17" s="1"/>
  <c r="E155" i="17" s="1"/>
  <c r="D156" i="17" a="1"/>
  <c r="D156" i="17" s="1"/>
  <c r="E156" i="17" s="1"/>
  <c r="D157" i="17" a="1"/>
  <c r="D157" i="17" s="1"/>
  <c r="E157" i="17" s="1"/>
  <c r="D158" i="17" a="1"/>
  <c r="D158" i="17" s="1"/>
  <c r="E158" i="17" s="1"/>
  <c r="D159" i="17" a="1"/>
  <c r="D159" i="17" s="1"/>
  <c r="E159" i="17" s="1"/>
  <c r="D160" i="17" a="1"/>
  <c r="D160" i="17" s="1"/>
  <c r="E160" i="17" s="1"/>
  <c r="D161" i="17" a="1"/>
  <c r="D161" i="17" s="1"/>
  <c r="E161" i="17" s="1"/>
  <c r="D162" i="17" a="1"/>
  <c r="D162" i="17" s="1"/>
  <c r="E162" i="17" s="1"/>
  <c r="D163" i="17" a="1"/>
  <c r="D163" i="17" s="1"/>
  <c r="E163" i="17" s="1"/>
  <c r="D164" i="17" a="1"/>
  <c r="D164" i="17" s="1"/>
  <c r="E164" i="17" s="1"/>
  <c r="D165" i="17" a="1"/>
  <c r="D165" i="17" s="1"/>
  <c r="E165" i="17" s="1"/>
  <c r="D166" i="17" a="1"/>
  <c r="D166" i="17" s="1"/>
  <c r="E166" i="17" s="1"/>
  <c r="D167" i="17" a="1"/>
  <c r="D167" i="17" s="1"/>
  <c r="E167" i="17" s="1"/>
  <c r="D168" i="17" a="1"/>
  <c r="D168" i="17" s="1"/>
  <c r="E168" i="17" s="1"/>
  <c r="D169" i="17" a="1"/>
  <c r="D169" i="17" s="1"/>
  <c r="E169" i="17" s="1"/>
  <c r="D170" i="17" a="1"/>
  <c r="D170" i="17" s="1"/>
  <c r="E170" i="17" s="1"/>
  <c r="D171" i="17" a="1"/>
  <c r="D171" i="17" s="1"/>
  <c r="E171" i="17" s="1"/>
  <c r="D172" i="17" a="1"/>
  <c r="D172" i="17" s="1"/>
  <c r="E172" i="17" s="1"/>
  <c r="D173" i="17" a="1"/>
  <c r="D173" i="17" s="1"/>
  <c r="E173" i="17" s="1"/>
  <c r="D174" i="17" a="1"/>
  <c r="D174" i="17" s="1"/>
  <c r="E174" i="17" s="1"/>
  <c r="D175" i="17" a="1"/>
  <c r="D175" i="17" s="1"/>
  <c r="E175" i="17" s="1"/>
  <c r="D176" i="17" a="1"/>
  <c r="D176" i="17" s="1"/>
  <c r="E176" i="17" s="1"/>
  <c r="D177" i="17" a="1"/>
  <c r="D177" i="17" s="1"/>
  <c r="E177" i="17" s="1"/>
  <c r="D178" i="17" a="1"/>
  <c r="D178" i="17" s="1"/>
  <c r="E178" i="17" s="1"/>
  <c r="D179" i="17" a="1"/>
  <c r="D179" i="17" s="1"/>
  <c r="E179" i="17" s="1"/>
  <c r="D180" i="17" a="1"/>
  <c r="D180" i="17" s="1"/>
  <c r="E180" i="17" s="1"/>
  <c r="D181" i="17" a="1"/>
  <c r="D181" i="17" s="1"/>
  <c r="E181" i="17" s="1"/>
  <c r="D182" i="17" a="1"/>
  <c r="D182" i="17" s="1"/>
  <c r="E182" i="17" s="1"/>
  <c r="D183" i="17" a="1"/>
  <c r="D183" i="17" s="1"/>
  <c r="E183" i="17" s="1"/>
  <c r="D184" i="17" a="1"/>
  <c r="D184" i="17" s="1"/>
  <c r="E184" i="17" s="1"/>
  <c r="D185" i="17" a="1"/>
  <c r="D185" i="17" s="1"/>
  <c r="E185" i="17" s="1"/>
  <c r="D186" i="17" a="1"/>
  <c r="D186" i="17" s="1"/>
  <c r="E186" i="17" s="1"/>
  <c r="D187" i="17" a="1"/>
  <c r="D187" i="17" s="1"/>
  <c r="E187" i="17" s="1"/>
  <c r="D188" i="17" a="1"/>
  <c r="D188" i="17" s="1"/>
  <c r="E188" i="17" s="1"/>
  <c r="D189" i="17" a="1"/>
  <c r="D189" i="17" s="1"/>
  <c r="E189" i="17" s="1"/>
  <c r="D190" i="17" a="1"/>
  <c r="D190" i="17" s="1"/>
  <c r="E190" i="17" s="1"/>
  <c r="D191" i="17" a="1"/>
  <c r="D191" i="17" s="1"/>
  <c r="E191" i="17" s="1"/>
  <c r="D192" i="17" a="1"/>
  <c r="D192" i="17" s="1"/>
  <c r="E192" i="17" s="1"/>
  <c r="D193" i="17" a="1"/>
  <c r="D193" i="17" s="1"/>
  <c r="E193" i="17" s="1"/>
  <c r="D194" i="17" a="1"/>
  <c r="D194" i="17" s="1"/>
  <c r="E194" i="17" s="1"/>
  <c r="D195" i="17" a="1"/>
  <c r="D195" i="17" s="1"/>
  <c r="E195" i="17" s="1"/>
  <c r="D196" i="17" a="1"/>
  <c r="D196" i="17" s="1"/>
  <c r="E196" i="17" s="1"/>
  <c r="D197" i="17" a="1"/>
  <c r="D197" i="17" s="1"/>
  <c r="E197" i="17" s="1"/>
  <c r="D198" i="17" a="1"/>
  <c r="D198" i="17" s="1"/>
  <c r="E198" i="17" s="1"/>
  <c r="D199" i="17" a="1"/>
  <c r="D199" i="17" s="1"/>
  <c r="E199" i="17" s="1"/>
  <c r="D200" i="17" a="1"/>
  <c r="D200" i="17" s="1"/>
  <c r="E200" i="17" s="1"/>
  <c r="D201" i="17" a="1"/>
  <c r="D201" i="17" s="1"/>
  <c r="E201" i="17" s="1"/>
  <c r="D202" i="17" a="1"/>
  <c r="D202" i="17" s="1"/>
  <c r="E202" i="17" s="1"/>
  <c r="D203" i="17" a="1"/>
  <c r="D203" i="17" s="1"/>
  <c r="E203" i="17" s="1"/>
  <c r="D204" i="17" a="1"/>
  <c r="D204" i="17" s="1"/>
  <c r="E204" i="17" s="1"/>
  <c r="D205" i="17" a="1"/>
  <c r="D205" i="17" s="1"/>
  <c r="E205" i="17" s="1"/>
  <c r="D206" i="17" a="1"/>
  <c r="D206" i="17" s="1"/>
  <c r="E206" i="17" s="1"/>
  <c r="D207" i="17" a="1"/>
  <c r="D207" i="17" s="1"/>
  <c r="E207" i="17" s="1"/>
  <c r="D208" i="17" a="1"/>
  <c r="D208" i="17" s="1"/>
  <c r="E208" i="17" s="1"/>
  <c r="D209" i="17" a="1"/>
  <c r="D209" i="17" s="1"/>
  <c r="E209" i="17" s="1"/>
  <c r="D210" i="17" a="1"/>
  <c r="D210" i="17" s="1"/>
  <c r="E210" i="17" s="1"/>
  <c r="D211" i="17" a="1"/>
  <c r="D211" i="17" s="1"/>
  <c r="E211" i="17" s="1"/>
  <c r="D212" i="17" a="1"/>
  <c r="D212" i="17" s="1"/>
  <c r="E212" i="17" s="1"/>
  <c r="D213" i="17" a="1"/>
  <c r="D213" i="17" s="1"/>
  <c r="E213" i="17" s="1"/>
  <c r="D214" i="17" a="1"/>
  <c r="D214" i="17" s="1"/>
  <c r="E214" i="17" s="1"/>
  <c r="D215" i="17" a="1"/>
  <c r="D215" i="17" s="1"/>
  <c r="E215" i="17" s="1"/>
  <c r="D216" i="17" a="1"/>
  <c r="D216" i="17" s="1"/>
  <c r="E216" i="17" s="1"/>
  <c r="D217" i="17" a="1"/>
  <c r="D217" i="17" s="1"/>
  <c r="E217" i="17" s="1"/>
  <c r="D218" i="17" a="1"/>
  <c r="D218" i="17" s="1"/>
  <c r="E218" i="17" s="1"/>
  <c r="D219" i="17" a="1"/>
  <c r="D219" i="17" s="1"/>
  <c r="E219" i="17" s="1"/>
  <c r="D220" i="17" a="1"/>
  <c r="D220" i="17" s="1"/>
  <c r="E220" i="17" s="1"/>
  <c r="D221" i="17" a="1"/>
  <c r="D221" i="17" s="1"/>
  <c r="E221" i="17" s="1"/>
  <c r="D222" i="17" a="1"/>
  <c r="D222" i="17" s="1"/>
  <c r="E222" i="17" s="1"/>
  <c r="D223" i="17" a="1"/>
  <c r="D223" i="17" s="1"/>
  <c r="E223" i="17" s="1"/>
  <c r="D224" i="17" a="1"/>
  <c r="D224" i="17" s="1"/>
  <c r="E224" i="17" s="1"/>
  <c r="D225" i="17" a="1"/>
  <c r="D225" i="17" s="1"/>
  <c r="E225" i="17" s="1"/>
  <c r="D226" i="17" a="1"/>
  <c r="D226" i="17" s="1"/>
  <c r="E226" i="17" s="1"/>
  <c r="D227" i="17" a="1"/>
  <c r="D227" i="17" s="1"/>
  <c r="E227" i="17" s="1"/>
  <c r="D228" i="17" a="1"/>
  <c r="D228" i="17" s="1"/>
  <c r="E228" i="17" s="1"/>
  <c r="D229" i="17" a="1"/>
  <c r="D229" i="17" s="1"/>
  <c r="E229" i="17" s="1"/>
  <c r="D230" i="17" a="1"/>
  <c r="D230" i="17" s="1"/>
  <c r="E230" i="17" s="1"/>
  <c r="D231" i="17" a="1"/>
  <c r="D231" i="17" s="1"/>
  <c r="E231" i="17" s="1"/>
  <c r="D232" i="17" a="1"/>
  <c r="D232" i="17" s="1"/>
  <c r="E232" i="17" s="1"/>
  <c r="D233" i="17" a="1"/>
  <c r="D233" i="17" s="1"/>
  <c r="E233" i="17" s="1"/>
  <c r="D234" i="17" a="1"/>
  <c r="D234" i="17" s="1"/>
  <c r="E234" i="17" s="1"/>
  <c r="D235" i="17" a="1"/>
  <c r="D235" i="17" s="1"/>
  <c r="E235" i="17" s="1"/>
  <c r="D236" i="17" a="1"/>
  <c r="D236" i="17" s="1"/>
  <c r="E236" i="17" s="1"/>
  <c r="D237" i="17" a="1"/>
  <c r="D237" i="17" s="1"/>
  <c r="E237" i="17" s="1"/>
  <c r="D238" i="17" a="1"/>
  <c r="D238" i="17" s="1"/>
  <c r="E238" i="17" s="1"/>
  <c r="D239" i="17" a="1"/>
  <c r="D239" i="17" s="1"/>
  <c r="E239" i="17" s="1"/>
  <c r="D240" i="17" a="1"/>
  <c r="D240" i="17" s="1"/>
  <c r="E240" i="17" s="1"/>
  <c r="D241" i="17" a="1"/>
  <c r="D241" i="17" s="1"/>
  <c r="E241" i="17" s="1"/>
  <c r="D242" i="17" a="1"/>
  <c r="D242" i="17" s="1"/>
  <c r="E242" i="17" s="1"/>
  <c r="D243" i="17" a="1"/>
  <c r="D243" i="17" s="1"/>
  <c r="E243" i="17" s="1"/>
  <c r="D244" i="17" a="1"/>
  <c r="D244" i="17" s="1"/>
  <c r="E244" i="17" s="1"/>
  <c r="D245" i="17" a="1"/>
  <c r="D245" i="17" s="1"/>
  <c r="E245" i="17" s="1"/>
  <c r="D246" i="17" a="1"/>
  <c r="D246" i="17" s="1"/>
  <c r="E246" i="17" s="1"/>
  <c r="D247" i="17" a="1"/>
  <c r="D247" i="17" s="1"/>
  <c r="E247" i="17" s="1"/>
  <c r="D248" i="17" a="1"/>
  <c r="D248" i="17" s="1"/>
  <c r="E248" i="17" s="1"/>
  <c r="D249" i="17" a="1"/>
  <c r="D249" i="17" s="1"/>
  <c r="E249" i="17" s="1"/>
  <c r="D250" i="17" a="1"/>
  <c r="D250" i="17" s="1"/>
  <c r="E250" i="17" s="1"/>
  <c r="D251" i="17" a="1"/>
  <c r="D251" i="17" s="1"/>
  <c r="E251" i="17" s="1"/>
  <c r="D252" i="17" a="1"/>
  <c r="D252" i="17" s="1"/>
  <c r="E252" i="17" s="1"/>
  <c r="D253" i="17" a="1"/>
  <c r="D253" i="17" s="1"/>
  <c r="E253" i="17" s="1"/>
  <c r="D254" i="17" a="1"/>
  <c r="D254" i="17" s="1"/>
  <c r="E254" i="17" s="1"/>
  <c r="D255" i="17" a="1"/>
  <c r="D255" i="17" s="1"/>
  <c r="E255" i="17" s="1"/>
  <c r="D256" i="17" a="1"/>
  <c r="D256" i="17" s="1"/>
  <c r="E256" i="17" s="1"/>
  <c r="D257" i="17" a="1"/>
  <c r="D257" i="17" s="1"/>
  <c r="E257" i="17" s="1"/>
  <c r="D258" i="17" a="1"/>
  <c r="D258" i="17" s="1"/>
  <c r="E258" i="17" s="1"/>
  <c r="D259" i="17" a="1"/>
  <c r="D259" i="17" s="1"/>
  <c r="E259" i="17" s="1"/>
  <c r="D260" i="17" a="1"/>
  <c r="D260" i="17" s="1"/>
  <c r="E260" i="17" s="1"/>
  <c r="D261" i="17" a="1"/>
  <c r="D261" i="17" s="1"/>
  <c r="E261" i="17" s="1"/>
  <c r="D262" i="17" a="1"/>
  <c r="D262" i="17" s="1"/>
  <c r="E262" i="17" s="1"/>
  <c r="D263" i="17" a="1"/>
  <c r="D263" i="17" s="1"/>
  <c r="E263" i="17" s="1"/>
  <c r="D264" i="17" a="1"/>
  <c r="D264" i="17" s="1"/>
  <c r="E264" i="17" s="1"/>
  <c r="D265" i="17" a="1"/>
  <c r="D265" i="17" s="1"/>
  <c r="E265" i="17" s="1"/>
  <c r="D266" i="17" a="1"/>
  <c r="D266" i="17" s="1"/>
  <c r="E266" i="17" s="1"/>
  <c r="D267" i="17" a="1"/>
  <c r="D267" i="17" s="1"/>
  <c r="E267" i="17" s="1"/>
  <c r="D268" i="17" a="1"/>
  <c r="D268" i="17" s="1"/>
  <c r="E268" i="17" s="1"/>
  <c r="D269" i="17" a="1"/>
  <c r="D269" i="17" s="1"/>
  <c r="E269" i="17" s="1"/>
  <c r="D270" i="17" a="1"/>
  <c r="D270" i="17" s="1"/>
  <c r="E270" i="17" s="1"/>
  <c r="D271" i="17" a="1"/>
  <c r="D271" i="17" s="1"/>
  <c r="E271" i="17" s="1"/>
  <c r="D272" i="17" a="1"/>
  <c r="D272" i="17" s="1"/>
  <c r="E272" i="17" s="1"/>
  <c r="D273" i="17" a="1"/>
  <c r="D273" i="17" s="1"/>
  <c r="E273" i="17" s="1"/>
  <c r="D274" i="17" a="1"/>
  <c r="D274" i="17" s="1"/>
  <c r="E274" i="17" s="1"/>
  <c r="D275" i="17" a="1"/>
  <c r="D275" i="17" s="1"/>
  <c r="E275" i="17" s="1"/>
  <c r="D276" i="17" a="1"/>
  <c r="D276" i="17" s="1"/>
  <c r="E276" i="17" s="1"/>
  <c r="D277" i="17" a="1"/>
  <c r="D277" i="17" s="1"/>
  <c r="E277" i="17" s="1"/>
  <c r="D278" i="17" a="1"/>
  <c r="D278" i="17" s="1"/>
  <c r="E278" i="17" s="1"/>
  <c r="D279" i="17" a="1"/>
  <c r="D279" i="17" s="1"/>
  <c r="E279" i="17" s="1"/>
  <c r="D280" i="17" a="1"/>
  <c r="D280" i="17" s="1"/>
  <c r="E280" i="17" s="1"/>
  <c r="D281" i="17" a="1"/>
  <c r="D281" i="17" s="1"/>
  <c r="E281" i="17" s="1"/>
  <c r="D282" i="17" a="1"/>
  <c r="D282" i="17" s="1"/>
  <c r="E282" i="17" s="1"/>
  <c r="D283" i="17" a="1"/>
  <c r="D283" i="17" s="1"/>
  <c r="E283" i="17" s="1"/>
  <c r="D284" i="17" a="1"/>
  <c r="D284" i="17" s="1"/>
  <c r="E284" i="17" s="1"/>
  <c r="D285" i="17" a="1"/>
  <c r="D285" i="17" s="1"/>
  <c r="E285" i="17" s="1"/>
  <c r="D286" i="17" a="1"/>
  <c r="D286" i="17" s="1"/>
  <c r="E286" i="17" s="1"/>
  <c r="D287" i="17" a="1"/>
  <c r="D287" i="17" s="1"/>
  <c r="E287" i="17" s="1"/>
  <c r="D288" i="17" a="1"/>
  <c r="D288" i="17" s="1"/>
  <c r="E288" i="17" s="1"/>
  <c r="D289" i="17" a="1"/>
  <c r="D289" i="17" s="1"/>
  <c r="E289" i="17" s="1"/>
  <c r="D290" i="17" a="1"/>
  <c r="D290" i="17" s="1"/>
  <c r="E290" i="17" s="1"/>
  <c r="D291" i="17" a="1"/>
  <c r="D291" i="17" s="1"/>
  <c r="E291" i="17" s="1"/>
  <c r="D292" i="17" a="1"/>
  <c r="D292" i="17" s="1"/>
  <c r="E292" i="17" s="1"/>
  <c r="D293" i="17" a="1"/>
  <c r="D293" i="17" s="1"/>
  <c r="E293" i="17" s="1"/>
  <c r="D294" i="17" a="1"/>
  <c r="D294" i="17" s="1"/>
  <c r="E294" i="17" s="1"/>
  <c r="D295" i="17" a="1"/>
  <c r="D295" i="17" s="1"/>
  <c r="E295" i="17" s="1"/>
  <c r="D296" i="17" a="1"/>
  <c r="D296" i="17" s="1"/>
  <c r="E296" i="17" s="1"/>
  <c r="D297" i="17" a="1"/>
  <c r="D297" i="17" s="1"/>
  <c r="E297" i="17" s="1"/>
  <c r="D298" i="17" a="1"/>
  <c r="D298" i="17" s="1"/>
  <c r="E298" i="17" s="1"/>
  <c r="D299" i="17" a="1"/>
  <c r="D299" i="17" s="1"/>
  <c r="E299" i="17" s="1"/>
  <c r="D300" i="17" a="1"/>
  <c r="D300" i="17" s="1"/>
  <c r="E300" i="17" s="1"/>
  <c r="D301" i="17" a="1"/>
  <c r="D301" i="17" s="1"/>
  <c r="E301" i="17" s="1"/>
  <c r="D302" i="17" a="1"/>
  <c r="D302" i="17" s="1"/>
  <c r="E302" i="17" s="1"/>
  <c r="D303" i="17" a="1"/>
  <c r="D303" i="17" s="1"/>
  <c r="E303" i="17" s="1"/>
  <c r="D304" i="17" a="1"/>
  <c r="D304" i="17" s="1"/>
  <c r="E304" i="17" s="1"/>
  <c r="D305" i="17" a="1"/>
  <c r="D305" i="17" s="1"/>
  <c r="E305" i="17" s="1"/>
  <c r="D306" i="17" a="1"/>
  <c r="D306" i="17" s="1"/>
  <c r="E306" i="17" s="1"/>
  <c r="D307" i="17" a="1"/>
  <c r="D307" i="17" s="1"/>
  <c r="E307" i="17" s="1"/>
  <c r="D308" i="17" a="1"/>
  <c r="D308" i="17" s="1"/>
  <c r="E308" i="17" s="1"/>
  <c r="D309" i="17" a="1"/>
  <c r="D309" i="17" s="1"/>
  <c r="E309" i="17" s="1"/>
  <c r="D310" i="17" a="1"/>
  <c r="D310" i="17" s="1"/>
  <c r="E310" i="17" s="1"/>
  <c r="D311" i="17" a="1"/>
  <c r="D311" i="17" s="1"/>
  <c r="E311" i="17" s="1"/>
  <c r="D312" i="17" a="1"/>
  <c r="D312" i="17" s="1"/>
  <c r="E312" i="17" s="1"/>
  <c r="D313" i="17" a="1"/>
  <c r="D313" i="17" s="1"/>
  <c r="E313" i="17" s="1"/>
  <c r="D314" i="17" a="1"/>
  <c r="D314" i="17" s="1"/>
  <c r="E314" i="17" s="1"/>
  <c r="D315" i="17" a="1"/>
  <c r="D315" i="17" s="1"/>
  <c r="E315" i="17" s="1"/>
  <c r="D316" i="17" a="1"/>
  <c r="D316" i="17" s="1"/>
  <c r="E316" i="17" s="1"/>
  <c r="D317" i="17" a="1"/>
  <c r="D317" i="17" s="1"/>
  <c r="E317" i="17" s="1"/>
  <c r="D318" i="17" a="1"/>
  <c r="D318" i="17" s="1"/>
  <c r="E318" i="17" s="1"/>
  <c r="D319" i="17" a="1"/>
  <c r="D319" i="17" s="1"/>
  <c r="E319" i="17" s="1"/>
  <c r="D320" i="17" a="1"/>
  <c r="D320" i="17" s="1"/>
  <c r="E320" i="17" s="1"/>
  <c r="D321" i="17" a="1"/>
  <c r="D321" i="17" s="1"/>
  <c r="E321" i="17" s="1"/>
  <c r="D322" i="17" a="1"/>
  <c r="D322" i="17" s="1"/>
  <c r="E322" i="17" s="1"/>
  <c r="D323" i="17" a="1"/>
  <c r="D323" i="17" s="1"/>
  <c r="E323" i="17" s="1"/>
  <c r="D324" i="17" a="1"/>
  <c r="D324" i="17" s="1"/>
  <c r="E324" i="17" s="1"/>
  <c r="D325" i="17" a="1"/>
  <c r="D325" i="17" s="1"/>
  <c r="E325" i="17" s="1"/>
  <c r="D326" i="17" a="1"/>
  <c r="D326" i="17" s="1"/>
  <c r="E326" i="17" s="1"/>
  <c r="D327" i="17" a="1"/>
  <c r="D327" i="17" s="1"/>
  <c r="E327" i="17" s="1"/>
  <c r="D328" i="17" a="1"/>
  <c r="D328" i="17" s="1"/>
  <c r="E328" i="17" s="1"/>
  <c r="D329" i="17" a="1"/>
  <c r="D329" i="17" s="1"/>
  <c r="E329" i="17" s="1"/>
  <c r="D330" i="17" a="1"/>
  <c r="D330" i="17" s="1"/>
  <c r="E330" i="17" s="1"/>
  <c r="D331" i="17" a="1"/>
  <c r="D331" i="17" s="1"/>
  <c r="E331" i="17" s="1"/>
  <c r="D332" i="17" a="1"/>
  <c r="D332" i="17" s="1"/>
  <c r="E332" i="17" s="1"/>
  <c r="D333" i="17" a="1"/>
  <c r="D333" i="17" s="1"/>
  <c r="E333" i="17" s="1"/>
  <c r="D334" i="17" a="1"/>
  <c r="D334" i="17" s="1"/>
  <c r="E334" i="17" s="1"/>
  <c r="D335" i="17" a="1"/>
  <c r="D335" i="17" s="1"/>
  <c r="E335" i="17" s="1"/>
  <c r="D336" i="17" a="1"/>
  <c r="D336" i="17" s="1"/>
  <c r="E336" i="17" s="1"/>
  <c r="D337" i="17" a="1"/>
  <c r="D337" i="17" s="1"/>
  <c r="E337" i="17" s="1"/>
  <c r="D338" i="17" a="1"/>
  <c r="D338" i="17" s="1"/>
  <c r="E338" i="17" s="1"/>
  <c r="D339" i="17" a="1"/>
  <c r="D339" i="17" s="1"/>
  <c r="E339" i="17" s="1"/>
  <c r="D340" i="17" a="1"/>
  <c r="D340" i="17" s="1"/>
  <c r="E340" i="17" s="1"/>
  <c r="D341" i="17" a="1"/>
  <c r="D341" i="17" s="1"/>
  <c r="E341" i="17" s="1"/>
  <c r="D342" i="17" a="1"/>
  <c r="D342" i="17" s="1"/>
  <c r="E342" i="17" s="1"/>
  <c r="D343" i="17" a="1"/>
  <c r="D343" i="17" s="1"/>
  <c r="E343" i="17" s="1"/>
  <c r="D344" i="17" a="1"/>
  <c r="D344" i="17" s="1"/>
  <c r="E344" i="17" s="1"/>
  <c r="D345" i="17" a="1"/>
  <c r="D345" i="17" s="1"/>
  <c r="E345" i="17" s="1"/>
  <c r="D346" i="17" a="1"/>
  <c r="D346" i="17" s="1"/>
  <c r="E346" i="17" s="1"/>
  <c r="D347" i="17" a="1"/>
  <c r="D347" i="17" s="1"/>
  <c r="E347" i="17" s="1"/>
  <c r="D348" i="17" a="1"/>
  <c r="D348" i="17" s="1"/>
  <c r="E348" i="17" s="1"/>
  <c r="D349" i="17" a="1"/>
  <c r="D349" i="17" s="1"/>
  <c r="E349" i="17" s="1"/>
  <c r="D350" i="17" a="1"/>
  <c r="D350" i="17" s="1"/>
  <c r="E350" i="17" s="1"/>
  <c r="D351" i="17" a="1"/>
  <c r="D351" i="17" s="1"/>
  <c r="E351" i="17" s="1"/>
  <c r="D352" i="17" a="1"/>
  <c r="D352" i="17" s="1"/>
  <c r="E352" i="17" s="1"/>
  <c r="D353" i="17" a="1"/>
  <c r="D353" i="17" s="1"/>
  <c r="E353" i="17" s="1"/>
  <c r="D354" i="17" a="1"/>
  <c r="D354" i="17" s="1"/>
  <c r="E354" i="17" s="1"/>
  <c r="D355" i="17" a="1"/>
  <c r="D355" i="17" s="1"/>
  <c r="E355" i="17" s="1"/>
  <c r="D356" i="17" a="1"/>
  <c r="D356" i="17" s="1"/>
  <c r="E356" i="17" s="1"/>
  <c r="D357" i="17" a="1"/>
  <c r="D357" i="17" s="1"/>
  <c r="E357" i="17" s="1"/>
  <c r="D358" i="17" a="1"/>
  <c r="D358" i="17" s="1"/>
  <c r="E358" i="17" s="1"/>
  <c r="D359" i="17" a="1"/>
  <c r="D359" i="17" s="1"/>
  <c r="E359" i="17" s="1"/>
  <c r="D360" i="17" a="1"/>
  <c r="D360" i="17" s="1"/>
  <c r="E360" i="17" s="1"/>
  <c r="D361" i="17" a="1"/>
  <c r="D361" i="17" s="1"/>
  <c r="E361" i="17" s="1"/>
  <c r="D362" i="17" a="1"/>
  <c r="D362" i="17" s="1"/>
  <c r="E362" i="17" s="1"/>
  <c r="D363" i="17" a="1"/>
  <c r="D363" i="17" s="1"/>
  <c r="E363" i="17" s="1"/>
  <c r="D364" i="17" a="1"/>
  <c r="D364" i="17" s="1"/>
  <c r="E364" i="17" s="1"/>
  <c r="D365" i="17" a="1"/>
  <c r="D365" i="17" s="1"/>
  <c r="E365" i="17" s="1"/>
  <c r="D366" i="17" a="1"/>
  <c r="D366" i="17" s="1"/>
  <c r="E366" i="17" s="1"/>
  <c r="D367" i="17" a="1"/>
  <c r="D367" i="17" s="1"/>
  <c r="E367" i="17" s="1"/>
  <c r="D368" i="17" a="1"/>
  <c r="D368" i="17" s="1"/>
  <c r="E368" i="17" s="1"/>
  <c r="D369" i="17" a="1"/>
  <c r="D369" i="17" s="1"/>
  <c r="E369" i="17" s="1"/>
  <c r="D370" i="17" a="1"/>
  <c r="D370" i="17" s="1"/>
  <c r="E370" i="17" s="1"/>
  <c r="D371" i="17" a="1"/>
  <c r="D371" i="17" s="1"/>
  <c r="E371" i="17" s="1"/>
  <c r="D372" i="17" a="1"/>
  <c r="D372" i="17" s="1"/>
  <c r="E372" i="17" s="1"/>
  <c r="D373" i="17" a="1"/>
  <c r="D373" i="17" s="1"/>
  <c r="E373" i="17" s="1"/>
  <c r="D374" i="17" a="1"/>
  <c r="D374" i="17" s="1"/>
  <c r="E374" i="17" s="1"/>
  <c r="D375" i="17" a="1"/>
  <c r="D375" i="17" s="1"/>
  <c r="E375" i="17" s="1"/>
  <c r="D376" i="17" a="1"/>
  <c r="D376" i="17" s="1"/>
  <c r="E376" i="17" s="1"/>
  <c r="D377" i="17" a="1"/>
  <c r="D377" i="17" s="1"/>
  <c r="E377" i="17" s="1"/>
  <c r="D378" i="17" a="1"/>
  <c r="D378" i="17" s="1"/>
  <c r="E378" i="17" s="1"/>
  <c r="D379" i="17" a="1"/>
  <c r="D379" i="17" s="1"/>
  <c r="E379" i="17" s="1"/>
  <c r="D380" i="17" a="1"/>
  <c r="D380" i="17" s="1"/>
  <c r="E380" i="17" s="1"/>
  <c r="D381" i="17" a="1"/>
  <c r="D381" i="17" s="1"/>
  <c r="E381" i="17" s="1"/>
  <c r="D382" i="17" a="1"/>
  <c r="D382" i="17" s="1"/>
  <c r="E382" i="17" s="1"/>
  <c r="D383" i="17" a="1"/>
  <c r="D383" i="17" s="1"/>
  <c r="E383" i="17" s="1"/>
  <c r="D384" i="17" a="1"/>
  <c r="D384" i="17" s="1"/>
  <c r="E384" i="17" s="1"/>
  <c r="D385" i="17" a="1"/>
  <c r="D385" i="17" s="1"/>
  <c r="E385" i="17" s="1"/>
  <c r="D386" i="17" a="1"/>
  <c r="D386" i="17" s="1"/>
  <c r="E386" i="17" s="1"/>
  <c r="D387" i="17" a="1"/>
  <c r="D387" i="17" s="1"/>
  <c r="E387" i="17" s="1"/>
  <c r="D388" i="17" a="1"/>
  <c r="D388" i="17" s="1"/>
  <c r="E388" i="17" s="1"/>
  <c r="D389" i="17" a="1"/>
  <c r="D389" i="17" s="1"/>
  <c r="E389" i="17" s="1"/>
  <c r="D390" i="17" a="1"/>
  <c r="D390" i="17" s="1"/>
  <c r="E390" i="17" s="1"/>
  <c r="D391" i="17" a="1"/>
  <c r="D391" i="17" s="1"/>
  <c r="E391" i="17" s="1"/>
  <c r="D392" i="17" a="1"/>
  <c r="D392" i="17" s="1"/>
  <c r="E392" i="17" s="1"/>
  <c r="D393" i="17" a="1"/>
  <c r="D393" i="17" s="1"/>
  <c r="E393" i="17" s="1"/>
  <c r="D394" i="17" a="1"/>
  <c r="D394" i="17" s="1"/>
  <c r="E394" i="17" s="1"/>
  <c r="D395" i="17" a="1"/>
  <c r="D395" i="17" s="1"/>
  <c r="E395" i="17" s="1"/>
  <c r="D396" i="17" a="1"/>
  <c r="D396" i="17" s="1"/>
  <c r="E396" i="17" s="1"/>
  <c r="D397" i="17" a="1"/>
  <c r="D397" i="17" s="1"/>
  <c r="E397" i="17" s="1"/>
  <c r="D398" i="17" a="1"/>
  <c r="D398" i="17" s="1"/>
  <c r="E398" i="17" s="1"/>
  <c r="D399" i="17" a="1"/>
  <c r="D399" i="17" s="1"/>
  <c r="E399" i="17" s="1"/>
  <c r="D400" i="17" a="1"/>
  <c r="D400" i="17" s="1"/>
  <c r="E400" i="17" s="1"/>
  <c r="D401" i="17" a="1"/>
  <c r="D401" i="17" s="1"/>
  <c r="E401" i="17" s="1"/>
  <c r="D402" i="17" a="1"/>
  <c r="D402" i="17" s="1"/>
  <c r="E402" i="17" s="1"/>
  <c r="D403" i="17" a="1"/>
  <c r="D403" i="17" s="1"/>
  <c r="E403" i="17" s="1"/>
  <c r="D404" i="17" a="1"/>
  <c r="D404" i="17" s="1"/>
  <c r="E404" i="17" s="1"/>
  <c r="D405" i="17" a="1"/>
  <c r="D405" i="17" s="1"/>
  <c r="E405" i="17" s="1"/>
  <c r="D406" i="17" a="1"/>
  <c r="D406" i="17" s="1"/>
  <c r="E406" i="17" s="1"/>
  <c r="D407" i="17" a="1"/>
  <c r="D407" i="17" s="1"/>
  <c r="E407" i="17" s="1"/>
  <c r="D408" i="17" a="1"/>
  <c r="D408" i="17" s="1"/>
  <c r="E408" i="17" s="1"/>
  <c r="D409" i="17" a="1"/>
  <c r="D409" i="17" s="1"/>
  <c r="E409" i="17" s="1"/>
  <c r="D410" i="17" a="1"/>
  <c r="D410" i="17" s="1"/>
  <c r="E410" i="17" s="1"/>
  <c r="D411" i="17" a="1"/>
  <c r="D411" i="17" s="1"/>
  <c r="E411" i="17" s="1"/>
  <c r="D412" i="17" a="1"/>
  <c r="D412" i="17" s="1"/>
  <c r="E412" i="17" s="1"/>
  <c r="D413" i="17" a="1"/>
  <c r="D413" i="17" s="1"/>
  <c r="E413" i="17" s="1"/>
  <c r="D414" i="17" a="1"/>
  <c r="D414" i="17" s="1"/>
  <c r="E414" i="17" s="1"/>
  <c r="D415" i="17" a="1"/>
  <c r="D415" i="17" s="1"/>
  <c r="E415" i="17" s="1"/>
  <c r="D416" i="17" a="1"/>
  <c r="D416" i="17" s="1"/>
  <c r="E416" i="17" s="1"/>
  <c r="D417" i="17" a="1"/>
  <c r="D417" i="17" s="1"/>
  <c r="E417" i="17" s="1"/>
  <c r="D418" i="17" a="1"/>
  <c r="D418" i="17" s="1"/>
  <c r="E418" i="17" s="1"/>
  <c r="D419" i="17" a="1"/>
  <c r="D419" i="17" s="1"/>
  <c r="E419" i="17" s="1"/>
  <c r="D420" i="17" a="1"/>
  <c r="D420" i="17" s="1"/>
  <c r="E420" i="17" s="1"/>
  <c r="D421" i="17" a="1"/>
  <c r="D421" i="17" s="1"/>
  <c r="E421" i="17" s="1"/>
  <c r="D422" i="17" a="1"/>
  <c r="D422" i="17" s="1"/>
  <c r="E422" i="17" s="1"/>
  <c r="D423" i="17" a="1"/>
  <c r="D423" i="17" s="1"/>
  <c r="E423" i="17" s="1"/>
  <c r="D424" i="17" a="1"/>
  <c r="D424" i="17" s="1"/>
  <c r="E424" i="17" s="1"/>
  <c r="D425" i="17" a="1"/>
  <c r="D425" i="17" s="1"/>
  <c r="E425" i="17" s="1"/>
  <c r="D426" i="17" a="1"/>
  <c r="D426" i="17" s="1"/>
  <c r="E426" i="17" s="1"/>
  <c r="D427" i="17" a="1"/>
  <c r="D427" i="17" s="1"/>
  <c r="E427" i="17" s="1"/>
  <c r="D428" i="17" a="1"/>
  <c r="D428" i="17" s="1"/>
  <c r="E428" i="17" s="1"/>
  <c r="D429" i="17" a="1"/>
  <c r="D429" i="17" s="1"/>
  <c r="E429" i="17" s="1"/>
  <c r="D430" i="17" a="1"/>
  <c r="D430" i="17" s="1"/>
  <c r="E430" i="17" s="1"/>
  <c r="D431" i="17" a="1"/>
  <c r="D431" i="17" s="1"/>
  <c r="E431" i="17" s="1"/>
  <c r="D432" i="17" a="1"/>
  <c r="D432" i="17" s="1"/>
  <c r="E432" i="17" s="1"/>
  <c r="D433" i="17" a="1"/>
  <c r="D433" i="17" s="1"/>
  <c r="E433" i="17" s="1"/>
  <c r="D434" i="17" a="1"/>
  <c r="D434" i="17" s="1"/>
  <c r="E434" i="17" s="1"/>
  <c r="D435" i="17" a="1"/>
  <c r="D435" i="17" s="1"/>
  <c r="E435" i="17" s="1"/>
  <c r="D436" i="17" a="1"/>
  <c r="D436" i="17" s="1"/>
  <c r="E436" i="17" s="1"/>
  <c r="D437" i="17" a="1"/>
  <c r="D437" i="17" s="1"/>
  <c r="E437" i="17" s="1"/>
  <c r="D438" i="17" a="1"/>
  <c r="D438" i="17" s="1"/>
  <c r="E438" i="17" s="1"/>
  <c r="D439" i="17" a="1"/>
  <c r="D439" i="17" s="1"/>
  <c r="E439" i="17" s="1"/>
  <c r="D440" i="17" a="1"/>
  <c r="D440" i="17" s="1"/>
  <c r="E440" i="17" s="1"/>
  <c r="D441" i="17" a="1"/>
  <c r="D441" i="17" s="1"/>
  <c r="E441" i="17" s="1"/>
  <c r="D442" i="17" a="1"/>
  <c r="D442" i="17" s="1"/>
  <c r="E442" i="17" s="1"/>
  <c r="D443" i="17" a="1"/>
  <c r="D443" i="17" s="1"/>
  <c r="E443" i="17" s="1"/>
  <c r="D444" i="17" a="1"/>
  <c r="D444" i="17" s="1"/>
  <c r="E444" i="17" s="1"/>
  <c r="D445" i="17" a="1"/>
  <c r="D445" i="17" s="1"/>
  <c r="E445" i="17" s="1"/>
  <c r="D446" i="17" a="1"/>
  <c r="D446" i="17" s="1"/>
  <c r="E446" i="17" s="1"/>
  <c r="D447" i="17" a="1"/>
  <c r="D447" i="17" s="1"/>
  <c r="E447" i="17" s="1"/>
  <c r="D448" i="17" a="1"/>
  <c r="D448" i="17" s="1"/>
  <c r="E448" i="17" s="1"/>
  <c r="D449" i="17" a="1"/>
  <c r="D449" i="17" s="1"/>
  <c r="E449" i="17" s="1"/>
  <c r="D450" i="17" a="1"/>
  <c r="D450" i="17" s="1"/>
  <c r="E450" i="17" s="1"/>
  <c r="D451" i="17" a="1"/>
  <c r="D451" i="17" s="1"/>
  <c r="E451" i="17" s="1"/>
  <c r="D452" i="17" a="1"/>
  <c r="D452" i="17" s="1"/>
  <c r="E452" i="17" s="1"/>
  <c r="D453" i="17" a="1"/>
  <c r="D453" i="17" s="1"/>
  <c r="E453" i="17" s="1"/>
  <c r="D454" i="17" a="1"/>
  <c r="D454" i="17" s="1"/>
  <c r="E454" i="17" s="1"/>
  <c r="D455" i="17" a="1"/>
  <c r="D455" i="17" s="1"/>
  <c r="E455" i="17" s="1"/>
  <c r="D456" i="17" a="1"/>
  <c r="D456" i="17" s="1"/>
  <c r="E456" i="17" s="1"/>
  <c r="D457" i="17" a="1"/>
  <c r="D457" i="17" s="1"/>
  <c r="E457" i="17" s="1"/>
  <c r="D458" i="17" a="1"/>
  <c r="D458" i="17" s="1"/>
  <c r="E458" i="17" s="1"/>
  <c r="D459" i="17" a="1"/>
  <c r="D459" i="17" s="1"/>
  <c r="E459" i="17" s="1"/>
  <c r="D460" i="17" a="1"/>
  <c r="D460" i="17" s="1"/>
  <c r="E460" i="17" s="1"/>
  <c r="D461" i="17" a="1"/>
  <c r="D461" i="17" s="1"/>
  <c r="E461" i="17" s="1"/>
  <c r="D462" i="17" a="1"/>
  <c r="D462" i="17" s="1"/>
  <c r="E462" i="17" s="1"/>
  <c r="D463" i="17" a="1"/>
  <c r="D463" i="17" s="1"/>
  <c r="E463" i="17" s="1"/>
  <c r="D464" i="17" a="1"/>
  <c r="D464" i="17" s="1"/>
  <c r="E464" i="17" s="1"/>
  <c r="D465" i="17" a="1"/>
  <c r="D465" i="17" s="1"/>
  <c r="E465" i="17" s="1"/>
  <c r="D466" i="17" a="1"/>
  <c r="D466" i="17" s="1"/>
  <c r="E466" i="17" s="1"/>
  <c r="D467" i="17" a="1"/>
  <c r="D467" i="17" s="1"/>
  <c r="E467" i="17" s="1"/>
  <c r="D468" i="17" a="1"/>
  <c r="D468" i="17" s="1"/>
  <c r="E468" i="17" s="1"/>
  <c r="D469" i="17" a="1"/>
  <c r="D469" i="17" s="1"/>
  <c r="E469" i="17" s="1"/>
  <c r="D470" i="17" a="1"/>
  <c r="D470" i="17" s="1"/>
  <c r="E470" i="17" s="1"/>
  <c r="D471" i="17" a="1"/>
  <c r="D471" i="17" s="1"/>
  <c r="E471" i="17" s="1"/>
  <c r="D472" i="17" a="1"/>
  <c r="D472" i="17" s="1"/>
  <c r="E472" i="17" s="1"/>
  <c r="D473" i="17" a="1"/>
  <c r="D473" i="17" s="1"/>
  <c r="E473" i="17" s="1"/>
  <c r="D474" i="17" a="1"/>
  <c r="D474" i="17" s="1"/>
  <c r="E474" i="17" s="1"/>
  <c r="D475" i="17" a="1"/>
  <c r="D475" i="17" s="1"/>
  <c r="E475" i="17" s="1"/>
  <c r="D476" i="17" a="1"/>
  <c r="D476" i="17" s="1"/>
  <c r="E476" i="17" s="1"/>
  <c r="D477" i="17" a="1"/>
  <c r="D477" i="17" s="1"/>
  <c r="E477" i="17" s="1"/>
  <c r="D478" i="17" a="1"/>
  <c r="D478" i="17" s="1"/>
  <c r="E478" i="17" s="1"/>
  <c r="D479" i="17" a="1"/>
  <c r="D479" i="17" s="1"/>
  <c r="E479" i="17" s="1"/>
  <c r="D480" i="17" a="1"/>
  <c r="D480" i="17" s="1"/>
  <c r="E480" i="17" s="1"/>
  <c r="D481" i="17" a="1"/>
  <c r="D481" i="17" s="1"/>
  <c r="E481" i="17" s="1"/>
  <c r="D482" i="17" a="1"/>
  <c r="D482" i="17" s="1"/>
  <c r="E482" i="17" s="1"/>
  <c r="D483" i="17" a="1"/>
  <c r="D483" i="17" s="1"/>
  <c r="E483" i="17" s="1"/>
  <c r="D484" i="17" a="1"/>
  <c r="D484" i="17" s="1"/>
  <c r="E484" i="17" s="1"/>
  <c r="D485" i="17" a="1"/>
  <c r="D485" i="17" s="1"/>
  <c r="E485" i="17" s="1"/>
  <c r="D486" i="17" a="1"/>
  <c r="D486" i="17" s="1"/>
  <c r="E486" i="17" s="1"/>
  <c r="D487" i="17" a="1"/>
  <c r="D487" i="17" s="1"/>
  <c r="E487" i="17" s="1"/>
  <c r="D488" i="17" a="1"/>
  <c r="D488" i="17" s="1"/>
  <c r="E488" i="17" s="1"/>
  <c r="D489" i="17" a="1"/>
  <c r="D489" i="17" s="1"/>
  <c r="E489" i="17" s="1"/>
  <c r="D490" i="17" a="1"/>
  <c r="D490" i="17" s="1"/>
  <c r="E490" i="17" s="1"/>
  <c r="D491" i="17" a="1"/>
  <c r="D491" i="17" s="1"/>
  <c r="E491" i="17" s="1"/>
  <c r="D492" i="17" a="1"/>
  <c r="D492" i="17" s="1"/>
  <c r="E492" i="17" s="1"/>
  <c r="D493" i="17" a="1"/>
  <c r="D493" i="17" s="1"/>
  <c r="E493" i="17" s="1"/>
  <c r="D494" i="17" a="1"/>
  <c r="D494" i="17" s="1"/>
  <c r="E494" i="17" s="1"/>
  <c r="D495" i="17" a="1"/>
  <c r="D495" i="17" s="1"/>
  <c r="E495" i="17" s="1"/>
  <c r="D496" i="17" a="1"/>
  <c r="D496" i="17" s="1"/>
  <c r="E496" i="17" s="1"/>
  <c r="D497" i="17" a="1"/>
  <c r="D497" i="17" s="1"/>
  <c r="E497" i="17" s="1"/>
  <c r="D498" i="17" a="1"/>
  <c r="D498" i="17" s="1"/>
  <c r="E498" i="17" s="1"/>
  <c r="D499" i="17" a="1"/>
  <c r="D499" i="17" s="1"/>
  <c r="E499" i="17" s="1"/>
  <c r="D500" i="17" a="1"/>
  <c r="D500" i="17" s="1"/>
  <c r="E500" i="17" s="1"/>
  <c r="D501" i="17" a="1"/>
  <c r="D501" i="17" s="1"/>
  <c r="E501" i="17" s="1"/>
  <c r="D502" i="17" a="1"/>
  <c r="D502" i="17" s="1"/>
  <c r="E502" i="17" s="1"/>
  <c r="D503" i="17" a="1"/>
  <c r="D503" i="17" s="1"/>
  <c r="E503" i="17" s="1"/>
  <c r="D504" i="17" a="1"/>
  <c r="D504" i="17" s="1"/>
  <c r="E504" i="17" s="1"/>
  <c r="D505" i="17" a="1"/>
  <c r="D505" i="17" s="1"/>
  <c r="E505" i="17" s="1"/>
  <c r="D506" i="17" a="1"/>
  <c r="D506" i="17" s="1"/>
  <c r="E506" i="17" s="1"/>
  <c r="D507" i="17" a="1"/>
  <c r="D507" i="17" s="1"/>
  <c r="E507" i="17" s="1"/>
  <c r="D508" i="17" a="1"/>
  <c r="D508" i="17" s="1"/>
  <c r="E508" i="17" s="1"/>
  <c r="D509" i="17" a="1"/>
  <c r="D509" i="17" s="1"/>
  <c r="E509" i="17" s="1"/>
  <c r="D510" i="17" a="1"/>
  <c r="D510" i="17" s="1"/>
  <c r="E510" i="17" s="1"/>
  <c r="D511" i="17" a="1"/>
  <c r="D511" i="17" s="1"/>
  <c r="E511" i="17" s="1"/>
  <c r="D512" i="17" a="1"/>
  <c r="D512" i="17" s="1"/>
  <c r="E512" i="17" s="1"/>
  <c r="D513" i="17" a="1"/>
  <c r="D513" i="17" s="1"/>
  <c r="E513" i="17" s="1"/>
  <c r="D514" i="17" a="1"/>
  <c r="D514" i="17" s="1"/>
  <c r="E514" i="17" s="1"/>
  <c r="D515" i="17" a="1"/>
  <c r="D515" i="17" s="1"/>
  <c r="E515" i="17" s="1"/>
  <c r="D516" i="17" a="1"/>
  <c r="D516" i="17" s="1"/>
  <c r="E516" i="17" s="1"/>
  <c r="D517" i="17" a="1"/>
  <c r="D517" i="17" s="1"/>
  <c r="E517" i="17" s="1"/>
  <c r="D518" i="17" a="1"/>
  <c r="D518" i="17" s="1"/>
  <c r="E518" i="17" s="1"/>
  <c r="D519" i="17" a="1"/>
  <c r="D519" i="17" s="1"/>
  <c r="E519" i="17" s="1"/>
  <c r="D520" i="17" a="1"/>
  <c r="D520" i="17" s="1"/>
  <c r="E520" i="17" s="1"/>
  <c r="D521" i="17" a="1"/>
  <c r="D521" i="17" s="1"/>
  <c r="E521" i="17" s="1"/>
  <c r="D522" i="17" a="1"/>
  <c r="D522" i="17" s="1"/>
  <c r="E522" i="17" s="1"/>
  <c r="D523" i="17" a="1"/>
  <c r="D523" i="17" s="1"/>
  <c r="E523" i="17" s="1"/>
  <c r="D524" i="17" a="1"/>
  <c r="D524" i="17" s="1"/>
  <c r="E524" i="17" s="1"/>
  <c r="D525" i="17" a="1"/>
  <c r="D525" i="17" s="1"/>
  <c r="E525" i="17" s="1"/>
  <c r="D526" i="17" a="1"/>
  <c r="D526" i="17" s="1"/>
  <c r="E526" i="17" s="1"/>
  <c r="D527" i="17" a="1"/>
  <c r="D527" i="17" s="1"/>
  <c r="E527" i="17" s="1"/>
  <c r="D528" i="17" a="1"/>
  <c r="D528" i="17" s="1"/>
  <c r="E528" i="17" s="1"/>
  <c r="D529" i="17" a="1"/>
  <c r="D529" i="17" s="1"/>
  <c r="E529" i="17" s="1"/>
  <c r="D530" i="17" a="1"/>
  <c r="D530" i="17" s="1"/>
  <c r="E530" i="17" s="1"/>
  <c r="D531" i="17" a="1"/>
  <c r="D531" i="17" s="1"/>
  <c r="E531" i="17" s="1"/>
  <c r="D532" i="17" a="1"/>
  <c r="D532" i="17" s="1"/>
  <c r="E532" i="17" s="1"/>
  <c r="D533" i="17" a="1"/>
  <c r="D533" i="17" s="1"/>
  <c r="E533" i="17" s="1"/>
  <c r="D534" i="17" a="1"/>
  <c r="D534" i="17" s="1"/>
  <c r="E534" i="17" s="1"/>
  <c r="D535" i="17" a="1"/>
  <c r="D535" i="17" s="1"/>
  <c r="E535" i="17" s="1"/>
  <c r="D536" i="17" a="1"/>
  <c r="D536" i="17" s="1"/>
  <c r="E536" i="17" s="1"/>
  <c r="D537" i="17" a="1"/>
  <c r="D537" i="17" s="1"/>
  <c r="E537" i="17" s="1"/>
  <c r="D538" i="17" a="1"/>
  <c r="D538" i="17" s="1"/>
  <c r="E538" i="17" s="1"/>
  <c r="D539" i="17" a="1"/>
  <c r="D539" i="17" s="1"/>
  <c r="E539" i="17" s="1"/>
  <c r="D540" i="17" a="1"/>
  <c r="D540" i="17" s="1"/>
  <c r="E540" i="17" s="1"/>
  <c r="D541" i="17" a="1"/>
  <c r="D541" i="17" s="1"/>
  <c r="E541" i="17" s="1"/>
  <c r="D542" i="17" a="1"/>
  <c r="D542" i="17" s="1"/>
  <c r="E542" i="17" s="1"/>
  <c r="D543" i="17" a="1"/>
  <c r="D543" i="17" s="1"/>
  <c r="E543" i="17" s="1"/>
  <c r="D544" i="17" a="1"/>
  <c r="D544" i="17" s="1"/>
  <c r="E544" i="17" s="1"/>
  <c r="D545" i="17" a="1"/>
  <c r="D545" i="17" s="1"/>
  <c r="E545" i="17" s="1"/>
  <c r="D546" i="17" a="1"/>
  <c r="D546" i="17" s="1"/>
  <c r="E546" i="17" s="1"/>
  <c r="D547" i="17" a="1"/>
  <c r="D547" i="17" s="1"/>
  <c r="E547" i="17" s="1"/>
  <c r="D548" i="17" a="1"/>
  <c r="D548" i="17" s="1"/>
  <c r="E548" i="17" s="1"/>
  <c r="D549" i="17" a="1"/>
  <c r="D549" i="17" s="1"/>
  <c r="E549" i="17" s="1"/>
  <c r="D550" i="17" a="1"/>
  <c r="D550" i="17" s="1"/>
  <c r="E550" i="17" s="1"/>
  <c r="D551" i="17" a="1"/>
  <c r="D551" i="17" s="1"/>
  <c r="E551" i="17" s="1"/>
  <c r="D552" i="17" a="1"/>
  <c r="D552" i="17" s="1"/>
  <c r="E552" i="17" s="1"/>
  <c r="D553" i="17" a="1"/>
  <c r="D553" i="17" s="1"/>
  <c r="E553" i="17" s="1"/>
  <c r="D554" i="17" a="1"/>
  <c r="D554" i="17" s="1"/>
  <c r="E554" i="17" s="1"/>
  <c r="D555" i="17" a="1"/>
  <c r="D555" i="17" s="1"/>
  <c r="E555" i="17" s="1"/>
  <c r="D556" i="17" a="1"/>
  <c r="D556" i="17" s="1"/>
  <c r="E556" i="17" s="1"/>
  <c r="D557" i="17" a="1"/>
  <c r="D557" i="17" s="1"/>
  <c r="E557" i="17" s="1"/>
  <c r="D558" i="17" a="1"/>
  <c r="D558" i="17" s="1"/>
  <c r="E558" i="17" s="1"/>
  <c r="D559" i="17" a="1"/>
  <c r="D559" i="17" s="1"/>
  <c r="E559" i="17" s="1"/>
  <c r="D560" i="17" a="1"/>
  <c r="D560" i="17" s="1"/>
  <c r="E560" i="17" s="1"/>
  <c r="D561" i="17" a="1"/>
  <c r="D561" i="17" s="1"/>
  <c r="E561" i="17" s="1"/>
  <c r="D562" i="17" a="1"/>
  <c r="D562" i="17" s="1"/>
  <c r="E562" i="17" s="1"/>
  <c r="D563" i="17" a="1"/>
  <c r="D563" i="17" s="1"/>
  <c r="E563" i="17" s="1"/>
  <c r="D564" i="17" a="1"/>
  <c r="D564" i="17" s="1"/>
  <c r="E564" i="17" s="1"/>
  <c r="D565" i="17" a="1"/>
  <c r="D565" i="17" s="1"/>
  <c r="E565" i="17" s="1"/>
  <c r="D566" i="17" a="1"/>
  <c r="D566" i="17" s="1"/>
  <c r="E566" i="17" s="1"/>
  <c r="D567" i="17" a="1"/>
  <c r="D567" i="17" s="1"/>
  <c r="E567" i="17" s="1"/>
  <c r="D568" i="17" a="1"/>
  <c r="D568" i="17" s="1"/>
  <c r="E568" i="17" s="1"/>
  <c r="D569" i="17" a="1"/>
  <c r="D569" i="17" s="1"/>
  <c r="E569" i="17" s="1"/>
  <c r="D570" i="17" a="1"/>
  <c r="D570" i="17" s="1"/>
  <c r="E570" i="17" s="1"/>
  <c r="D571" i="17" a="1"/>
  <c r="D571" i="17" s="1"/>
  <c r="E571" i="17" s="1"/>
  <c r="D572" i="17" a="1"/>
  <c r="D572" i="17" s="1"/>
  <c r="E572" i="17" s="1"/>
  <c r="D573" i="17" a="1"/>
  <c r="D573" i="17" s="1"/>
  <c r="E573" i="17" s="1"/>
  <c r="D574" i="17" a="1"/>
  <c r="D574" i="17" s="1"/>
  <c r="E574" i="17" s="1"/>
  <c r="D575" i="17" a="1"/>
  <c r="D575" i="17" s="1"/>
  <c r="E575" i="17" s="1"/>
  <c r="D576" i="17" a="1"/>
  <c r="D576" i="17" s="1"/>
  <c r="E576" i="17" s="1"/>
  <c r="D577" i="17" a="1"/>
  <c r="D577" i="17" s="1"/>
  <c r="E577" i="17" s="1"/>
  <c r="D578" i="17" a="1"/>
  <c r="D578" i="17" s="1"/>
  <c r="E578" i="17" s="1"/>
  <c r="D579" i="17" a="1"/>
  <c r="D579" i="17" s="1"/>
  <c r="E579" i="17" s="1"/>
  <c r="D580" i="17" a="1"/>
  <c r="D580" i="17" s="1"/>
  <c r="E580" i="17" s="1"/>
  <c r="D581" i="17" a="1"/>
  <c r="D581" i="17" s="1"/>
  <c r="E581" i="17" s="1"/>
  <c r="D582" i="17" a="1"/>
  <c r="D582" i="17" s="1"/>
  <c r="E582" i="17" s="1"/>
  <c r="D583" i="17" a="1"/>
  <c r="D583" i="17" s="1"/>
  <c r="E583" i="17" s="1"/>
  <c r="D584" i="17" a="1"/>
  <c r="D584" i="17" s="1"/>
  <c r="E584" i="17" s="1"/>
  <c r="D585" i="17" a="1"/>
  <c r="D585" i="17" s="1"/>
  <c r="E585" i="17" s="1"/>
  <c r="D586" i="17" a="1"/>
  <c r="D586" i="17" s="1"/>
  <c r="E586" i="17" s="1"/>
  <c r="D587" i="17" a="1"/>
  <c r="D587" i="17" s="1"/>
  <c r="E587" i="17" s="1"/>
  <c r="D588" i="17" a="1"/>
  <c r="D588" i="17" s="1"/>
  <c r="E588" i="17" s="1"/>
  <c r="D589" i="17" a="1"/>
  <c r="D589" i="17" s="1"/>
  <c r="E589" i="17" s="1"/>
  <c r="D590" i="17" a="1"/>
  <c r="D590" i="17" s="1"/>
  <c r="E590" i="17" s="1"/>
  <c r="D591" i="17" a="1"/>
  <c r="D591" i="17" s="1"/>
  <c r="E591" i="17" s="1"/>
  <c r="D592" i="17" a="1"/>
  <c r="D592" i="17" s="1"/>
  <c r="E592" i="17" s="1"/>
  <c r="D593" i="17" a="1"/>
  <c r="D593" i="17" s="1"/>
  <c r="E593" i="17" s="1"/>
  <c r="D594" i="17" a="1"/>
  <c r="D594" i="17" s="1"/>
  <c r="E594" i="17" s="1"/>
  <c r="D595" i="17" a="1"/>
  <c r="D595" i="17" s="1"/>
  <c r="E595" i="17" s="1"/>
  <c r="D596" i="17" a="1"/>
  <c r="D596" i="17" s="1"/>
  <c r="E596" i="17" s="1"/>
  <c r="D597" i="17" a="1"/>
  <c r="D597" i="17" s="1"/>
  <c r="E597" i="17" s="1"/>
  <c r="D598" i="17" a="1"/>
  <c r="D598" i="17" s="1"/>
  <c r="E598" i="17" s="1"/>
  <c r="D599" i="17" a="1"/>
  <c r="D599" i="17" s="1"/>
  <c r="E599" i="17" s="1"/>
  <c r="D600" i="17" a="1"/>
  <c r="D600" i="17" s="1"/>
  <c r="E600" i="17" s="1"/>
  <c r="D601" i="17" a="1"/>
  <c r="D601" i="17" s="1"/>
  <c r="E601" i="17" s="1"/>
  <c r="D602" i="17" a="1"/>
  <c r="D602" i="17" s="1"/>
  <c r="E602" i="17" s="1"/>
  <c r="D603" i="17" a="1"/>
  <c r="D603" i="17" s="1"/>
  <c r="E603" i="17" s="1"/>
  <c r="D604" i="17" a="1"/>
  <c r="D604" i="17" s="1"/>
  <c r="E604" i="17" s="1"/>
  <c r="D605" i="17" a="1"/>
  <c r="D605" i="17" s="1"/>
  <c r="E605" i="17" s="1"/>
  <c r="D606" i="17" a="1"/>
  <c r="D606" i="17" s="1"/>
  <c r="E606" i="17" s="1"/>
  <c r="D607" i="17" a="1"/>
  <c r="D607" i="17" s="1"/>
  <c r="E607" i="17" s="1"/>
  <c r="D608" i="17" a="1"/>
  <c r="D608" i="17" s="1"/>
  <c r="E608" i="17" s="1"/>
  <c r="D609" i="17" a="1"/>
  <c r="D609" i="17" s="1"/>
  <c r="E609" i="17" s="1"/>
  <c r="D610" i="17" a="1"/>
  <c r="D610" i="17" s="1"/>
  <c r="E610" i="17" s="1"/>
  <c r="D611" i="17" a="1"/>
  <c r="D611" i="17" s="1"/>
  <c r="E611" i="17" s="1"/>
  <c r="D612" i="17" a="1"/>
  <c r="D612" i="17" s="1"/>
  <c r="E612" i="17" s="1"/>
  <c r="D613" i="17" a="1"/>
  <c r="D613" i="17" s="1"/>
  <c r="E613" i="17" s="1"/>
  <c r="D614" i="17" a="1"/>
  <c r="D614" i="17" s="1"/>
  <c r="E614" i="17" s="1"/>
  <c r="D615" i="17" a="1"/>
  <c r="D615" i="17" s="1"/>
  <c r="E615" i="17" s="1"/>
  <c r="D616" i="17" a="1"/>
  <c r="D616" i="17" s="1"/>
  <c r="E616" i="17" s="1"/>
  <c r="D617" i="17" a="1"/>
  <c r="D617" i="17" s="1"/>
  <c r="E617" i="17" s="1"/>
  <c r="D618" i="17" a="1"/>
  <c r="D618" i="17" s="1"/>
  <c r="E618" i="17" s="1"/>
  <c r="D619" i="17" a="1"/>
  <c r="D619" i="17" s="1"/>
  <c r="E619" i="17" s="1"/>
  <c r="D620" i="17" a="1"/>
  <c r="D620" i="17" s="1"/>
  <c r="E620" i="17" s="1"/>
  <c r="D621" i="17" a="1"/>
  <c r="D621" i="17" s="1"/>
  <c r="E621" i="17" s="1"/>
  <c r="D622" i="17" a="1"/>
  <c r="D622" i="17" s="1"/>
  <c r="E622" i="17" s="1"/>
  <c r="D623" i="17" a="1"/>
  <c r="D623" i="17" s="1"/>
  <c r="E623" i="17" s="1"/>
  <c r="D624" i="17" a="1"/>
  <c r="D624" i="17" s="1"/>
  <c r="E624" i="17" s="1"/>
  <c r="D625" i="17" a="1"/>
  <c r="D625" i="17" s="1"/>
  <c r="E625" i="17" s="1"/>
  <c r="D626" i="17" a="1"/>
  <c r="D626" i="17" s="1"/>
  <c r="E626" i="17" s="1"/>
  <c r="D627" i="17" a="1"/>
  <c r="D627" i="17" s="1"/>
  <c r="E627" i="17" s="1"/>
  <c r="D628" i="17" a="1"/>
  <c r="D628" i="17" s="1"/>
  <c r="E628" i="17" s="1"/>
  <c r="D629" i="17" a="1"/>
  <c r="D629" i="17" s="1"/>
  <c r="E629" i="17" s="1"/>
  <c r="D630" i="17" a="1"/>
  <c r="D630" i="17" s="1"/>
  <c r="E630" i="17" s="1"/>
  <c r="D631" i="17" a="1"/>
  <c r="D631" i="17" s="1"/>
  <c r="E631" i="17" s="1"/>
  <c r="D632" i="17" a="1"/>
  <c r="D632" i="17" s="1"/>
  <c r="E632" i="17" s="1"/>
  <c r="D633" i="17" a="1"/>
  <c r="D633" i="17" s="1"/>
  <c r="E633" i="17" s="1"/>
  <c r="D634" i="17" a="1"/>
  <c r="D634" i="17" s="1"/>
  <c r="E634" i="17" s="1"/>
  <c r="D635" i="17" a="1"/>
  <c r="D635" i="17" s="1"/>
  <c r="E635" i="17" s="1"/>
  <c r="D636" i="17" a="1"/>
  <c r="D636" i="17" s="1"/>
  <c r="E636" i="17" s="1"/>
  <c r="D637" i="17" a="1"/>
  <c r="D637" i="17" s="1"/>
  <c r="E637" i="17" s="1"/>
  <c r="D638" i="17" a="1"/>
  <c r="D638" i="17" s="1"/>
  <c r="E638" i="17" s="1"/>
  <c r="D639" i="17" a="1"/>
  <c r="D639" i="17" s="1"/>
  <c r="E639" i="17" s="1"/>
  <c r="D640" i="17" a="1"/>
  <c r="D640" i="17" s="1"/>
  <c r="E640" i="17" s="1"/>
  <c r="D641" i="17" a="1"/>
  <c r="D641" i="17" s="1"/>
  <c r="E641" i="17" s="1"/>
  <c r="D642" i="17" a="1"/>
  <c r="D642" i="17" s="1"/>
  <c r="E642" i="17" s="1"/>
  <c r="D643" i="17" a="1"/>
  <c r="D643" i="17" s="1"/>
  <c r="E643" i="17" s="1"/>
  <c r="D644" i="17" a="1"/>
  <c r="D644" i="17" s="1"/>
  <c r="E644" i="17" s="1"/>
  <c r="D645" i="17" a="1"/>
  <c r="D645" i="17" s="1"/>
  <c r="E645" i="17" s="1"/>
  <c r="D646" i="17" a="1"/>
  <c r="D646" i="17" s="1"/>
  <c r="E646" i="17" s="1"/>
  <c r="D647" i="17" a="1"/>
  <c r="D647" i="17" s="1"/>
  <c r="E647" i="17" s="1"/>
  <c r="D648" i="17" a="1"/>
  <c r="D648" i="17" s="1"/>
  <c r="E648" i="17" s="1"/>
  <c r="D649" i="17" a="1"/>
  <c r="D649" i="17" s="1"/>
  <c r="E649" i="17" s="1"/>
  <c r="D650" i="17" a="1"/>
  <c r="D650" i="17" s="1"/>
  <c r="E650" i="17" s="1"/>
  <c r="D651" i="17" a="1"/>
  <c r="D651" i="17" s="1"/>
  <c r="E651" i="17" s="1"/>
  <c r="D652" i="17" a="1"/>
  <c r="D652" i="17" s="1"/>
  <c r="E652" i="17" s="1"/>
  <c r="D653" i="17" a="1"/>
  <c r="D653" i="17" s="1"/>
  <c r="E653" i="17" s="1"/>
  <c r="D654" i="17" a="1"/>
  <c r="D654" i="17" s="1"/>
  <c r="E654" i="17" s="1"/>
  <c r="D655" i="17" a="1"/>
  <c r="D655" i="17" s="1"/>
  <c r="E655" i="17" s="1"/>
  <c r="D656" i="17" a="1"/>
  <c r="D656" i="17" s="1"/>
  <c r="E656" i="17" s="1"/>
  <c r="D657" i="17" a="1"/>
  <c r="D657" i="17" s="1"/>
  <c r="E657" i="17" s="1"/>
  <c r="D658" i="17" a="1"/>
  <c r="D658" i="17" s="1"/>
  <c r="E658" i="17" s="1"/>
  <c r="D659" i="17" a="1"/>
  <c r="D659" i="17" s="1"/>
  <c r="E659" i="17" s="1"/>
  <c r="D660" i="17" a="1"/>
  <c r="D660" i="17" s="1"/>
  <c r="E660" i="17" s="1"/>
  <c r="D661" i="17" a="1"/>
  <c r="D661" i="17" s="1"/>
  <c r="E661" i="17" s="1"/>
  <c r="D662" i="17" a="1"/>
  <c r="D662" i="17" s="1"/>
  <c r="E662" i="17" s="1"/>
  <c r="D663" i="17" a="1"/>
  <c r="D663" i="17" s="1"/>
  <c r="E663" i="17" s="1"/>
  <c r="D664" i="17" a="1"/>
  <c r="D664" i="17" s="1"/>
  <c r="E664" i="17" s="1"/>
  <c r="D665" i="17" a="1"/>
  <c r="D665" i="17" s="1"/>
  <c r="E665" i="17" s="1"/>
  <c r="D666" i="17" a="1"/>
  <c r="D666" i="17" s="1"/>
  <c r="E666" i="17" s="1"/>
  <c r="D667" i="17" a="1"/>
  <c r="D667" i="17" s="1"/>
  <c r="E667" i="17" s="1"/>
  <c r="D668" i="17" a="1"/>
  <c r="D668" i="17" s="1"/>
  <c r="E668" i="17" s="1"/>
  <c r="D669" i="17" a="1"/>
  <c r="D669" i="17" s="1"/>
  <c r="E669" i="17" s="1"/>
  <c r="D670" i="17" a="1"/>
  <c r="D670" i="17" s="1"/>
  <c r="E670" i="17" s="1"/>
  <c r="D671" i="17" a="1"/>
  <c r="D671" i="17" s="1"/>
  <c r="E671" i="17" s="1"/>
  <c r="D672" i="17" a="1"/>
  <c r="D672" i="17" s="1"/>
  <c r="E672" i="17" s="1"/>
  <c r="D673" i="17" a="1"/>
  <c r="D673" i="17" s="1"/>
  <c r="E673" i="17" s="1"/>
  <c r="D674" i="17" a="1"/>
  <c r="D674" i="17" s="1"/>
  <c r="E674" i="17" s="1"/>
  <c r="D675" i="17" a="1"/>
  <c r="D675" i="17" s="1"/>
  <c r="E675" i="17" s="1"/>
  <c r="D676" i="17" a="1"/>
  <c r="D676" i="17" s="1"/>
  <c r="E676" i="17" s="1"/>
  <c r="D677" i="17" a="1"/>
  <c r="D677" i="17" s="1"/>
  <c r="E677" i="17" s="1"/>
  <c r="D678" i="17" a="1"/>
  <c r="D678" i="17" s="1"/>
  <c r="E678" i="17" s="1"/>
  <c r="D679" i="17" a="1"/>
  <c r="D679" i="17" s="1"/>
  <c r="E679" i="17" s="1"/>
  <c r="D680" i="17" a="1"/>
  <c r="D680" i="17" s="1"/>
  <c r="E680" i="17" s="1"/>
  <c r="D681" i="17" a="1"/>
  <c r="D681" i="17" s="1"/>
  <c r="E681" i="17" s="1"/>
  <c r="D682" i="17" a="1"/>
  <c r="D682" i="17" s="1"/>
  <c r="E682" i="17" s="1"/>
  <c r="D683" i="17" a="1"/>
  <c r="D683" i="17" s="1"/>
  <c r="E683" i="17" s="1"/>
  <c r="D684" i="17" a="1"/>
  <c r="D684" i="17" s="1"/>
  <c r="E684" i="17" s="1"/>
  <c r="D685" i="17" a="1"/>
  <c r="D685" i="17" s="1"/>
  <c r="E685" i="17" s="1"/>
  <c r="D686" i="17" a="1"/>
  <c r="D686" i="17" s="1"/>
  <c r="E686" i="17" s="1"/>
  <c r="D687" i="17" a="1"/>
  <c r="D687" i="17" s="1"/>
  <c r="E687" i="17" s="1"/>
  <c r="D688" i="17" a="1"/>
  <c r="D688" i="17" s="1"/>
  <c r="E688" i="17" s="1"/>
  <c r="D689" i="17" a="1"/>
  <c r="D689" i="17" s="1"/>
  <c r="E689" i="17" s="1"/>
  <c r="D690" i="17" a="1"/>
  <c r="D690" i="17" s="1"/>
  <c r="E690" i="17" s="1"/>
  <c r="D691" i="17" a="1"/>
  <c r="D691" i="17" s="1"/>
  <c r="E691" i="17" s="1"/>
  <c r="D692" i="17" a="1"/>
  <c r="D692" i="17" s="1"/>
  <c r="E692" i="17" s="1"/>
  <c r="D693" i="17" a="1"/>
  <c r="D693" i="17" s="1"/>
  <c r="E693" i="17" s="1"/>
  <c r="D694" i="17" a="1"/>
  <c r="D694" i="17" s="1"/>
  <c r="E694" i="17" s="1"/>
  <c r="D695" i="17" a="1"/>
  <c r="D695" i="17" s="1"/>
  <c r="E695" i="17" s="1"/>
  <c r="D696" i="17" a="1"/>
  <c r="D696" i="17" s="1"/>
  <c r="E696" i="17" s="1"/>
  <c r="D697" i="17" a="1"/>
  <c r="D697" i="17" s="1"/>
  <c r="E697" i="17" s="1"/>
  <c r="D698" i="17" a="1"/>
  <c r="D698" i="17" s="1"/>
  <c r="E698" i="17" s="1"/>
  <c r="D699" i="17" a="1"/>
  <c r="D699" i="17" s="1"/>
  <c r="E699" i="17" s="1"/>
  <c r="D700" i="17" a="1"/>
  <c r="D700" i="17" s="1"/>
  <c r="E700" i="17" s="1"/>
  <c r="D701" i="17" a="1"/>
  <c r="D701" i="17" s="1"/>
  <c r="E701" i="17" s="1"/>
  <c r="D702" i="17" a="1"/>
  <c r="D702" i="17" s="1"/>
  <c r="E702" i="17" s="1"/>
  <c r="D703" i="17" a="1"/>
  <c r="D703" i="17" s="1"/>
  <c r="E703" i="17" s="1"/>
  <c r="D704" i="17" a="1"/>
  <c r="D704" i="17" s="1"/>
  <c r="E704" i="17" s="1"/>
  <c r="D705" i="17" a="1"/>
  <c r="D705" i="17" s="1"/>
  <c r="E705" i="17" s="1"/>
  <c r="D706" i="17" a="1"/>
  <c r="D706" i="17" s="1"/>
  <c r="E706" i="17" s="1"/>
  <c r="D707" i="17" a="1"/>
  <c r="D707" i="17" s="1"/>
  <c r="E707" i="17" s="1"/>
  <c r="D708" i="17" a="1"/>
  <c r="D708" i="17" s="1"/>
  <c r="E708" i="17" s="1"/>
  <c r="D709" i="17" a="1"/>
  <c r="D709" i="17" s="1"/>
  <c r="E709" i="17" s="1"/>
  <c r="D710" i="17" a="1"/>
  <c r="D710" i="17" s="1"/>
  <c r="E710" i="17" s="1"/>
  <c r="D711" i="17" a="1"/>
  <c r="D711" i="17" s="1"/>
  <c r="E711" i="17" s="1"/>
  <c r="D712" i="17" a="1"/>
  <c r="D712" i="17" s="1"/>
  <c r="E712" i="17" s="1"/>
  <c r="D713" i="17" a="1"/>
  <c r="D713" i="17" s="1"/>
  <c r="E713" i="17" s="1"/>
  <c r="D714" i="17" a="1"/>
  <c r="D714" i="17" s="1"/>
  <c r="E714" i="17" s="1"/>
  <c r="D715" i="17" a="1"/>
  <c r="D715" i="17" s="1"/>
  <c r="E715" i="17" s="1"/>
  <c r="D716" i="17" a="1"/>
  <c r="D716" i="17" s="1"/>
  <c r="E716" i="17" s="1"/>
  <c r="D717" i="17" a="1"/>
  <c r="D717" i="17" s="1"/>
  <c r="E717" i="17" s="1"/>
  <c r="D718" i="17" a="1"/>
  <c r="D718" i="17" s="1"/>
  <c r="E718" i="17" s="1"/>
  <c r="D719" i="17" a="1"/>
  <c r="D719" i="17" s="1"/>
  <c r="E719" i="17" s="1"/>
  <c r="D720" i="17" a="1"/>
  <c r="D720" i="17" s="1"/>
  <c r="E720" i="17" s="1"/>
  <c r="D721" i="17" a="1"/>
  <c r="D721" i="17" s="1"/>
  <c r="E721" i="17" s="1"/>
  <c r="D722" i="17" a="1"/>
  <c r="D722" i="17" s="1"/>
  <c r="E722" i="17" s="1"/>
  <c r="D723" i="17" a="1"/>
  <c r="D723" i="17" s="1"/>
  <c r="E723" i="17" s="1"/>
  <c r="D724" i="17" a="1"/>
  <c r="D724" i="17" s="1"/>
  <c r="E724" i="17" s="1"/>
  <c r="D725" i="17" a="1"/>
  <c r="D725" i="17" s="1"/>
  <c r="E725" i="17" s="1"/>
  <c r="D726" i="17" a="1"/>
  <c r="D726" i="17" s="1"/>
  <c r="E726" i="17" s="1"/>
  <c r="D727" i="17" a="1"/>
  <c r="D727" i="17" s="1"/>
  <c r="E727" i="17" s="1"/>
  <c r="D728" i="17" a="1"/>
  <c r="D728" i="17" s="1"/>
  <c r="E728" i="17" s="1"/>
  <c r="D729" i="17" a="1"/>
  <c r="D729" i="17" s="1"/>
  <c r="E729" i="17" s="1"/>
  <c r="D730" i="17" a="1"/>
  <c r="D730" i="17" s="1"/>
  <c r="E730" i="17" s="1"/>
  <c r="D731" i="17" a="1"/>
  <c r="D731" i="17" s="1"/>
  <c r="E731" i="17" s="1"/>
  <c r="D732" i="17" a="1"/>
  <c r="D732" i="17" s="1"/>
  <c r="E732" i="17" s="1"/>
  <c r="D733" i="17" a="1"/>
  <c r="D733" i="17" s="1"/>
  <c r="E733" i="17" s="1"/>
  <c r="D734" i="17" a="1"/>
  <c r="D734" i="17" s="1"/>
  <c r="E734" i="17" s="1"/>
  <c r="D735" i="17" a="1"/>
  <c r="D735" i="17" s="1"/>
  <c r="E735" i="17" s="1"/>
  <c r="D736" i="17" a="1"/>
  <c r="D736" i="17" s="1"/>
  <c r="E736" i="17" s="1"/>
  <c r="D737" i="17" a="1"/>
  <c r="D737" i="17" s="1"/>
  <c r="E737" i="17" s="1"/>
  <c r="D738" i="17" a="1"/>
  <c r="D738" i="17" s="1"/>
  <c r="E738" i="17" s="1"/>
  <c r="D739" i="17" a="1"/>
  <c r="D739" i="17" s="1"/>
  <c r="E739" i="17" s="1"/>
  <c r="D740" i="17" a="1"/>
  <c r="D740" i="17" s="1"/>
  <c r="E740" i="17" s="1"/>
  <c r="D741" i="17" a="1"/>
  <c r="D741" i="17" s="1"/>
  <c r="E741" i="17" s="1"/>
  <c r="D742" i="17" a="1"/>
  <c r="D742" i="17" s="1"/>
  <c r="E742" i="17" s="1"/>
  <c r="D743" i="17" a="1"/>
  <c r="D743" i="17" s="1"/>
  <c r="E743" i="17" s="1"/>
  <c r="D744" i="17" a="1"/>
  <c r="D744" i="17" s="1"/>
  <c r="E744" i="17" s="1"/>
  <c r="D745" i="17" a="1"/>
  <c r="D745" i="17" s="1"/>
  <c r="E745" i="17" s="1"/>
  <c r="D746" i="17" a="1"/>
  <c r="D746" i="17" s="1"/>
  <c r="E746" i="17" s="1"/>
  <c r="D747" i="17" a="1"/>
  <c r="D747" i="17" s="1"/>
  <c r="E747" i="17" s="1"/>
  <c r="D748" i="17" a="1"/>
  <c r="D748" i="17" s="1"/>
  <c r="E748" i="17" s="1"/>
  <c r="D749" i="17" a="1"/>
  <c r="D749" i="17" s="1"/>
  <c r="E749" i="17" s="1"/>
  <c r="D750" i="17" a="1"/>
  <c r="D750" i="17" s="1"/>
  <c r="E750" i="17" s="1"/>
  <c r="D751" i="17" a="1"/>
  <c r="D751" i="17" s="1"/>
  <c r="E751" i="17" s="1"/>
  <c r="D752" i="17" a="1"/>
  <c r="D752" i="17" s="1"/>
  <c r="E752" i="17" s="1"/>
  <c r="D753" i="17" a="1"/>
  <c r="D753" i="17" s="1"/>
  <c r="E753" i="17" s="1"/>
  <c r="D754" i="17" a="1"/>
  <c r="D754" i="17" s="1"/>
  <c r="E754" i="17" s="1"/>
  <c r="D755" i="17" a="1"/>
  <c r="D755" i="17" s="1"/>
  <c r="E755" i="17" s="1"/>
  <c r="D756" i="17" a="1"/>
  <c r="D756" i="17" s="1"/>
  <c r="E756" i="17" s="1"/>
  <c r="D757" i="17" a="1"/>
  <c r="D757" i="17" s="1"/>
  <c r="E757" i="17" s="1"/>
  <c r="D758" i="17" a="1"/>
  <c r="D758" i="17" s="1"/>
  <c r="E758" i="17" s="1"/>
  <c r="D759" i="17" a="1"/>
  <c r="D759" i="17" s="1"/>
  <c r="E759" i="17" s="1"/>
  <c r="D760" i="17" a="1"/>
  <c r="D760" i="17" s="1"/>
  <c r="E760" i="17" s="1"/>
  <c r="D761" i="17" a="1"/>
  <c r="D761" i="17" s="1"/>
  <c r="E761" i="17" s="1"/>
  <c r="D762" i="17" a="1"/>
  <c r="D762" i="17" s="1"/>
  <c r="E762" i="17" s="1"/>
  <c r="D763" i="17" a="1"/>
  <c r="D763" i="17" s="1"/>
  <c r="E763" i="17" s="1"/>
  <c r="D764" i="17" a="1"/>
  <c r="D764" i="17" s="1"/>
  <c r="E764" i="17" s="1"/>
  <c r="D765" i="17" a="1"/>
  <c r="D765" i="17" s="1"/>
  <c r="E765" i="17" s="1"/>
  <c r="D766" i="17" a="1"/>
  <c r="D766" i="17" s="1"/>
  <c r="E766" i="17" s="1"/>
  <c r="D767" i="17" a="1"/>
  <c r="D767" i="17" s="1"/>
  <c r="E767" i="17" s="1"/>
  <c r="D768" i="17" a="1"/>
  <c r="D768" i="17" s="1"/>
  <c r="E768" i="17" s="1"/>
  <c r="D769" i="17" a="1"/>
  <c r="D769" i="17" s="1"/>
  <c r="E769" i="17" s="1"/>
  <c r="D770" i="17" a="1"/>
  <c r="D770" i="17" s="1"/>
  <c r="E770" i="17" s="1"/>
  <c r="D771" i="17" a="1"/>
  <c r="D771" i="17" s="1"/>
  <c r="E771" i="17" s="1"/>
  <c r="D772" i="17" a="1"/>
  <c r="D772" i="17" s="1"/>
  <c r="E772" i="17" s="1"/>
  <c r="D773" i="17" a="1"/>
  <c r="D773" i="17" s="1"/>
  <c r="E773" i="17" s="1"/>
  <c r="D774" i="17" a="1"/>
  <c r="D774" i="17" s="1"/>
  <c r="E774" i="17" s="1"/>
  <c r="D775" i="17" a="1"/>
  <c r="D775" i="17" s="1"/>
  <c r="E775" i="17" s="1"/>
  <c r="D776" i="17" a="1"/>
  <c r="D776" i="17" s="1"/>
  <c r="E776" i="17" s="1"/>
  <c r="D777" i="17" a="1"/>
  <c r="D777" i="17" s="1"/>
  <c r="E777" i="17" s="1"/>
  <c r="D778" i="17" a="1"/>
  <c r="D778" i="17" s="1"/>
  <c r="E778" i="17" s="1"/>
  <c r="D779" i="17" a="1"/>
  <c r="D779" i="17" s="1"/>
  <c r="E779" i="17" s="1"/>
  <c r="D780" i="17" a="1"/>
  <c r="D780" i="17" s="1"/>
  <c r="E780" i="17" s="1"/>
  <c r="D781" i="17" a="1"/>
  <c r="D781" i="17" s="1"/>
  <c r="E781" i="17" s="1"/>
  <c r="D782" i="17" a="1"/>
  <c r="D782" i="17" s="1"/>
  <c r="E782" i="17" s="1"/>
  <c r="D783" i="17" a="1"/>
  <c r="D783" i="17" s="1"/>
  <c r="E783" i="17" s="1"/>
  <c r="D784" i="17" a="1"/>
  <c r="D784" i="17" s="1"/>
  <c r="E784" i="17" s="1"/>
  <c r="D785" i="17" a="1"/>
  <c r="D785" i="17" s="1"/>
  <c r="E785" i="17" s="1"/>
  <c r="D786" i="17" a="1"/>
  <c r="D786" i="17" s="1"/>
  <c r="E786" i="17" s="1"/>
  <c r="D787" i="17" a="1"/>
  <c r="D787" i="17" s="1"/>
  <c r="E787" i="17" s="1"/>
  <c r="D788" i="17" a="1"/>
  <c r="D788" i="17" s="1"/>
  <c r="E788" i="17" s="1"/>
  <c r="D789" i="17" a="1"/>
  <c r="D789" i="17" s="1"/>
  <c r="E789" i="17" s="1"/>
  <c r="D790" i="17" a="1"/>
  <c r="D790" i="17" s="1"/>
  <c r="E790" i="17" s="1"/>
  <c r="D791" i="17" a="1"/>
  <c r="D791" i="17" s="1"/>
  <c r="E791" i="17" s="1"/>
  <c r="D792" i="17" a="1"/>
  <c r="D792" i="17" s="1"/>
  <c r="E792" i="17" s="1"/>
  <c r="D793" i="17" a="1"/>
  <c r="D793" i="17" s="1"/>
  <c r="E793" i="17" s="1"/>
  <c r="D794" i="17" a="1"/>
  <c r="D794" i="17" s="1"/>
  <c r="E794" i="17" s="1"/>
  <c r="C2" i="17" a="1"/>
  <c r="C2" i="17" s="1"/>
  <c r="C3" i="17" a="1"/>
  <c r="C3" i="17" s="1"/>
  <c r="C4" i="17" a="1"/>
  <c r="C4" i="17" s="1"/>
  <c r="C5" i="17" a="1"/>
  <c r="C5" i="17" s="1"/>
  <c r="C6" i="17" a="1"/>
  <c r="C6" i="17" s="1"/>
  <c r="C7" i="17" a="1"/>
  <c r="C7" i="17" s="1"/>
  <c r="C8" i="17" a="1"/>
  <c r="C8" i="17" s="1"/>
  <c r="C9" i="17" a="1"/>
  <c r="C9" i="17" s="1"/>
  <c r="C10" i="17" a="1"/>
  <c r="C10" i="17" s="1"/>
  <c r="C11" i="17" a="1"/>
  <c r="C11" i="17" s="1"/>
  <c r="C12" i="17" a="1"/>
  <c r="C12" i="17" s="1"/>
  <c r="C13" i="17" a="1"/>
  <c r="C13" i="17" s="1"/>
  <c r="C14" i="17" a="1"/>
  <c r="C14" i="17" s="1"/>
  <c r="C15" i="17" a="1"/>
  <c r="C15" i="17" s="1"/>
  <c r="C16" i="17" a="1"/>
  <c r="C16" i="17" s="1"/>
  <c r="C17" i="17" a="1"/>
  <c r="C17" i="17" s="1"/>
  <c r="C18" i="17" a="1"/>
  <c r="C18" i="17" s="1"/>
  <c r="C19" i="17" a="1"/>
  <c r="C19" i="17" s="1"/>
  <c r="C20" i="17" a="1"/>
  <c r="C20" i="17" s="1"/>
  <c r="C21" i="17" a="1"/>
  <c r="C21" i="17" s="1"/>
  <c r="C22" i="17" a="1"/>
  <c r="C22" i="17" s="1"/>
  <c r="C23" i="17" a="1"/>
  <c r="C23" i="17" s="1"/>
  <c r="C24" i="17" a="1"/>
  <c r="C24" i="17" s="1"/>
  <c r="C25" i="17" a="1"/>
  <c r="C25" i="17" s="1"/>
  <c r="C26" i="17" a="1"/>
  <c r="C26" i="17" s="1"/>
  <c r="C27" i="17" a="1"/>
  <c r="C27" i="17" s="1"/>
  <c r="C28" i="17" a="1"/>
  <c r="C28" i="17" s="1"/>
  <c r="C29" i="17" a="1"/>
  <c r="C29" i="17" s="1"/>
  <c r="C30" i="17" a="1"/>
  <c r="C30" i="17" s="1"/>
  <c r="C31" i="17" a="1"/>
  <c r="C31" i="17" s="1"/>
  <c r="C32" i="17" a="1"/>
  <c r="C32" i="17" s="1"/>
  <c r="C33" i="17" a="1"/>
  <c r="C33" i="17" s="1"/>
  <c r="C34" i="17" a="1"/>
  <c r="C34" i="17" s="1"/>
  <c r="C35" i="17" a="1"/>
  <c r="C35" i="17" s="1"/>
  <c r="C36" i="17" a="1"/>
  <c r="C36" i="17" s="1"/>
  <c r="C37" i="17" a="1"/>
  <c r="C37" i="17" s="1"/>
  <c r="C38" i="17" a="1"/>
  <c r="C38" i="17" s="1"/>
  <c r="C39" i="17" a="1"/>
  <c r="C39" i="17" s="1"/>
  <c r="C40" i="17" a="1"/>
  <c r="C40" i="17" s="1"/>
  <c r="C41" i="17" a="1"/>
  <c r="C41" i="17" s="1"/>
  <c r="C42" i="17" a="1"/>
  <c r="C42" i="17" s="1"/>
  <c r="C43" i="17" a="1"/>
  <c r="C43" i="17" s="1"/>
  <c r="C44" i="17" a="1"/>
  <c r="C44" i="17" s="1"/>
  <c r="C45" i="17" a="1"/>
  <c r="C45" i="17" s="1"/>
  <c r="C46" i="17" a="1"/>
  <c r="C46" i="17" s="1"/>
  <c r="C47" i="17" a="1"/>
  <c r="C47" i="17" s="1"/>
  <c r="C48" i="17" a="1"/>
  <c r="C48" i="17" s="1"/>
  <c r="C49" i="17" a="1"/>
  <c r="C49" i="17" s="1"/>
  <c r="C50" i="17" a="1"/>
  <c r="C50" i="17" s="1"/>
  <c r="C51" i="17" a="1"/>
  <c r="C51" i="17" s="1"/>
  <c r="C52" i="17" a="1"/>
  <c r="C52" i="17" s="1"/>
  <c r="C53" i="17" a="1"/>
  <c r="C53" i="17" s="1"/>
  <c r="C54" i="17" a="1"/>
  <c r="C54" i="17" s="1"/>
  <c r="C55" i="17" a="1"/>
  <c r="C55" i="17" s="1"/>
  <c r="C56" i="17" a="1"/>
  <c r="C56" i="17" s="1"/>
  <c r="C57" i="17" a="1"/>
  <c r="C57" i="17" s="1"/>
  <c r="C58" i="17" a="1"/>
  <c r="C58" i="17" s="1"/>
  <c r="C59" i="17" a="1"/>
  <c r="C59" i="17" s="1"/>
  <c r="C60" i="17" a="1"/>
  <c r="C60" i="17" s="1"/>
  <c r="C61" i="17" a="1"/>
  <c r="C61" i="17" s="1"/>
  <c r="C62" i="17" a="1"/>
  <c r="C62" i="17" s="1"/>
  <c r="C63" i="17" a="1"/>
  <c r="C63" i="17" s="1"/>
  <c r="C64" i="17" a="1"/>
  <c r="C64" i="17" s="1"/>
  <c r="C65" i="17" a="1"/>
  <c r="C65" i="17" s="1"/>
  <c r="F65" i="17" s="1"/>
  <c r="C66" i="17" a="1"/>
  <c r="C66" i="17" s="1"/>
  <c r="C67" i="17" a="1"/>
  <c r="C67" i="17" s="1"/>
  <c r="C68" i="17" a="1"/>
  <c r="C68" i="17" s="1"/>
  <c r="C69" i="17" a="1"/>
  <c r="C69" i="17" s="1"/>
  <c r="C70" i="17" a="1"/>
  <c r="C70" i="17" s="1"/>
  <c r="C71" i="17" a="1"/>
  <c r="C71" i="17" s="1"/>
  <c r="F71" i="17" s="1"/>
  <c r="C72" i="17" a="1"/>
  <c r="C72" i="17" s="1"/>
  <c r="C73" i="17" a="1"/>
  <c r="C73" i="17" s="1"/>
  <c r="C74" i="17" a="1"/>
  <c r="C74" i="17" s="1"/>
  <c r="C75" i="17" a="1"/>
  <c r="C75" i="17" s="1"/>
  <c r="C76" i="17" a="1"/>
  <c r="C76" i="17" s="1"/>
  <c r="C77" i="17" a="1"/>
  <c r="C77" i="17" s="1"/>
  <c r="C78" i="17" a="1"/>
  <c r="C78" i="17" s="1"/>
  <c r="C79" i="17" a="1"/>
  <c r="C79" i="17" s="1"/>
  <c r="C80" i="17" a="1"/>
  <c r="C80" i="17" s="1"/>
  <c r="C81" i="17" a="1"/>
  <c r="C81" i="17" s="1"/>
  <c r="C82" i="17" a="1"/>
  <c r="C82" i="17" s="1"/>
  <c r="C83" i="17" a="1"/>
  <c r="C83" i="17" s="1"/>
  <c r="C84" i="17" a="1"/>
  <c r="C84" i="17" s="1"/>
  <c r="C85" i="17" a="1"/>
  <c r="C85" i="17" s="1"/>
  <c r="C86" i="17" a="1"/>
  <c r="C86" i="17" s="1"/>
  <c r="C87" i="17" a="1"/>
  <c r="C87" i="17" s="1"/>
  <c r="C88" i="17" a="1"/>
  <c r="C88" i="17" s="1"/>
  <c r="C89" i="17" a="1"/>
  <c r="C89" i="17" s="1"/>
  <c r="C90" i="17" a="1"/>
  <c r="C90" i="17" s="1"/>
  <c r="C91" i="17" a="1"/>
  <c r="C91" i="17" s="1"/>
  <c r="C92" i="17" a="1"/>
  <c r="C92" i="17" s="1"/>
  <c r="C93" i="17" a="1"/>
  <c r="C93" i="17" s="1"/>
  <c r="C94" i="17" a="1"/>
  <c r="C94" i="17" s="1"/>
  <c r="C95" i="17" a="1"/>
  <c r="C95" i="17" s="1"/>
  <c r="C96" i="17" a="1"/>
  <c r="C96" i="17" s="1"/>
  <c r="C97" i="17" a="1"/>
  <c r="C97" i="17" s="1"/>
  <c r="C98" i="17" a="1"/>
  <c r="C98" i="17" s="1"/>
  <c r="C99" i="17" a="1"/>
  <c r="C99" i="17" s="1"/>
  <c r="F99" i="17" s="1"/>
  <c r="C100" i="17" a="1"/>
  <c r="C100" i="17" s="1"/>
  <c r="C101" i="17" a="1"/>
  <c r="C101" i="17" s="1"/>
  <c r="C102" i="17" a="1"/>
  <c r="C102" i="17" s="1"/>
  <c r="C103" i="17" a="1"/>
  <c r="C103" i="17" s="1"/>
  <c r="C104" i="17" a="1"/>
  <c r="C104" i="17" s="1"/>
  <c r="C105" i="17" a="1"/>
  <c r="C105" i="17" s="1"/>
  <c r="C106" i="17" a="1"/>
  <c r="C106" i="17" s="1"/>
  <c r="C107" i="17" a="1"/>
  <c r="C107" i="17" s="1"/>
  <c r="F107" i="17" s="1"/>
  <c r="C108" i="17" a="1"/>
  <c r="C108" i="17" s="1"/>
  <c r="C109" i="17" a="1"/>
  <c r="C109" i="17" s="1"/>
  <c r="C110" i="17" a="1"/>
  <c r="C110" i="17" s="1"/>
  <c r="C111" i="17" a="1"/>
  <c r="C111" i="17" s="1"/>
  <c r="C112" i="17" a="1"/>
  <c r="C112" i="17" s="1"/>
  <c r="C113" i="17" a="1"/>
  <c r="C113" i="17" s="1"/>
  <c r="C114" i="17" a="1"/>
  <c r="C114" i="17" s="1"/>
  <c r="C115" i="17" a="1"/>
  <c r="C115" i="17" s="1"/>
  <c r="C116" i="17" a="1"/>
  <c r="C116" i="17" s="1"/>
  <c r="C117" i="17" a="1"/>
  <c r="C117" i="17" s="1"/>
  <c r="C118" i="17" a="1"/>
  <c r="C118" i="17" s="1"/>
  <c r="C119" i="17" a="1"/>
  <c r="C119" i="17" s="1"/>
  <c r="C120" i="17" a="1"/>
  <c r="C120" i="17" s="1"/>
  <c r="C121" i="17" a="1"/>
  <c r="C121" i="17" s="1"/>
  <c r="C122" i="17" a="1"/>
  <c r="C122" i="17" s="1"/>
  <c r="C123" i="17" a="1"/>
  <c r="C123" i="17" s="1"/>
  <c r="C124" i="17" a="1"/>
  <c r="C124" i="17" s="1"/>
  <c r="C125" i="17" a="1"/>
  <c r="C125" i="17" s="1"/>
  <c r="C126" i="17" a="1"/>
  <c r="C126" i="17" s="1"/>
  <c r="C127" i="17" a="1"/>
  <c r="C127" i="17" s="1"/>
  <c r="C128" i="17" a="1"/>
  <c r="C128" i="17" s="1"/>
  <c r="C129" i="17" a="1"/>
  <c r="C129" i="17" s="1"/>
  <c r="C130" i="17" a="1"/>
  <c r="C130" i="17" s="1"/>
  <c r="C131" i="17" a="1"/>
  <c r="C131" i="17" s="1"/>
  <c r="C132" i="17" a="1"/>
  <c r="C132" i="17" s="1"/>
  <c r="C133" i="17" a="1"/>
  <c r="C133" i="17" s="1"/>
  <c r="C134" i="17" a="1"/>
  <c r="C134" i="17" s="1"/>
  <c r="C135" i="17" a="1"/>
  <c r="C135" i="17" s="1"/>
  <c r="F135" i="17" s="1"/>
  <c r="C136" i="17" a="1"/>
  <c r="C136" i="17" s="1"/>
  <c r="F136" i="17" s="1"/>
  <c r="C137" i="17" a="1"/>
  <c r="C137" i="17" s="1"/>
  <c r="F137" i="17" s="1"/>
  <c r="C138" i="17" a="1"/>
  <c r="C138" i="17" s="1"/>
  <c r="C139" i="17" a="1"/>
  <c r="C139" i="17" s="1"/>
  <c r="C140" i="17" a="1"/>
  <c r="C140" i="17" s="1"/>
  <c r="C141" i="17" a="1"/>
  <c r="C141" i="17" s="1"/>
  <c r="F141" i="17" s="1"/>
  <c r="C142" i="17" a="1"/>
  <c r="C142" i="17" s="1"/>
  <c r="C143" i="17" a="1"/>
  <c r="C143" i="17" s="1"/>
  <c r="C144" i="17" a="1"/>
  <c r="C144" i="17" s="1"/>
  <c r="C145" i="17" a="1"/>
  <c r="C145" i="17" s="1"/>
  <c r="C146" i="17" a="1"/>
  <c r="C146" i="17" s="1"/>
  <c r="C147" i="17" a="1"/>
  <c r="C147" i="17" s="1"/>
  <c r="C148" i="17" a="1"/>
  <c r="C148" i="17" s="1"/>
  <c r="C149" i="17" a="1"/>
  <c r="C149" i="17" s="1"/>
  <c r="C150" i="17" a="1"/>
  <c r="C150" i="17" s="1"/>
  <c r="C151" i="17" a="1"/>
  <c r="C151" i="17" s="1"/>
  <c r="C152" i="17" a="1"/>
  <c r="C152" i="17" s="1"/>
  <c r="F152" i="17" s="1"/>
  <c r="C153" i="17" a="1"/>
  <c r="C153" i="17" s="1"/>
  <c r="C154" i="17" a="1"/>
  <c r="C154" i="17" s="1"/>
  <c r="C155" i="17" a="1"/>
  <c r="C155" i="17" s="1"/>
  <c r="C156" i="17" a="1"/>
  <c r="C156" i="17" s="1"/>
  <c r="C157" i="17" a="1"/>
  <c r="C157" i="17" s="1"/>
  <c r="C158" i="17" a="1"/>
  <c r="C158" i="17" s="1"/>
  <c r="C159" i="17" a="1"/>
  <c r="C159" i="17" s="1"/>
  <c r="C160" i="17" a="1"/>
  <c r="C160" i="17" s="1"/>
  <c r="C161" i="17" a="1"/>
  <c r="C161" i="17" s="1"/>
  <c r="C162" i="17" a="1"/>
  <c r="C162" i="17" s="1"/>
  <c r="C163" i="17" a="1"/>
  <c r="C163" i="17" s="1"/>
  <c r="F163" i="17" s="1"/>
  <c r="C164" i="17" a="1"/>
  <c r="C164" i="17" s="1"/>
  <c r="F164" i="17" s="1"/>
  <c r="C165" i="17" a="1"/>
  <c r="C165" i="17" s="1"/>
  <c r="F165" i="17" s="1"/>
  <c r="C166" i="17" a="1"/>
  <c r="C166" i="17" s="1"/>
  <c r="C167" i="17" a="1"/>
  <c r="C167" i="17" s="1"/>
  <c r="C168" i="17" a="1"/>
  <c r="C168" i="17" s="1"/>
  <c r="C169" i="17" a="1"/>
  <c r="C169" i="17" s="1"/>
  <c r="C170" i="17" a="1"/>
  <c r="C170" i="17" s="1"/>
  <c r="C171" i="17" a="1"/>
  <c r="C171" i="17" s="1"/>
  <c r="C172" i="17" a="1"/>
  <c r="C172" i="17" s="1"/>
  <c r="C173" i="17" a="1"/>
  <c r="C173" i="17" s="1"/>
  <c r="C174" i="17" a="1"/>
  <c r="C174" i="17" s="1"/>
  <c r="C175" i="17" a="1"/>
  <c r="C175" i="17" s="1"/>
  <c r="C176" i="17" a="1"/>
  <c r="C176" i="17" s="1"/>
  <c r="C177" i="17" a="1"/>
  <c r="C177" i="17" s="1"/>
  <c r="C178" i="17" a="1"/>
  <c r="C178" i="17" s="1"/>
  <c r="C179" i="17" a="1"/>
  <c r="C179" i="17" s="1"/>
  <c r="C180" i="17" a="1"/>
  <c r="C180" i="17" s="1"/>
  <c r="C181" i="17" a="1"/>
  <c r="C181" i="17" s="1"/>
  <c r="C182" i="17" a="1"/>
  <c r="C182" i="17" s="1"/>
  <c r="C183" i="17" a="1"/>
  <c r="C183" i="17" s="1"/>
  <c r="F183" i="17" s="1"/>
  <c r="C184" i="17" a="1"/>
  <c r="C184" i="17" s="1"/>
  <c r="C185" i="17" a="1"/>
  <c r="C185" i="17" s="1"/>
  <c r="C186" i="17" a="1"/>
  <c r="C186" i="17" s="1"/>
  <c r="C187" i="17" a="1"/>
  <c r="C187" i="17" s="1"/>
  <c r="C188" i="17" a="1"/>
  <c r="C188" i="17" s="1"/>
  <c r="C189" i="17" a="1"/>
  <c r="C189" i="17" s="1"/>
  <c r="C190" i="17" a="1"/>
  <c r="C190" i="17" s="1"/>
  <c r="C191" i="17" a="1"/>
  <c r="C191" i="17" s="1"/>
  <c r="C192" i="17" a="1"/>
  <c r="C192" i="17" s="1"/>
  <c r="C193" i="17" a="1"/>
  <c r="C193" i="17" s="1"/>
  <c r="C194" i="17" a="1"/>
  <c r="C194" i="17" s="1"/>
  <c r="F194" i="17" s="1"/>
  <c r="C195" i="17" a="1"/>
  <c r="C195" i="17" s="1"/>
  <c r="F195" i="17" s="1"/>
  <c r="C196" i="17" a="1"/>
  <c r="C196" i="17" s="1"/>
  <c r="C197" i="17" a="1"/>
  <c r="C197" i="17" s="1"/>
  <c r="C198" i="17" a="1"/>
  <c r="C198" i="17" s="1"/>
  <c r="C199" i="17" a="1"/>
  <c r="C199" i="17" s="1"/>
  <c r="C200" i="17" a="1"/>
  <c r="C200" i="17" s="1"/>
  <c r="C201" i="17" a="1"/>
  <c r="C201" i="17" s="1"/>
  <c r="C202" i="17" a="1"/>
  <c r="C202" i="17" s="1"/>
  <c r="C203" i="17" a="1"/>
  <c r="C203" i="17" s="1"/>
  <c r="C204" i="17" a="1"/>
  <c r="C204" i="17" s="1"/>
  <c r="C205" i="17" a="1"/>
  <c r="C205" i="17" s="1"/>
  <c r="C206" i="17" a="1"/>
  <c r="C206" i="17" s="1"/>
  <c r="C207" i="17" a="1"/>
  <c r="C207" i="17" s="1"/>
  <c r="C208" i="17" a="1"/>
  <c r="C208" i="17" s="1"/>
  <c r="C209" i="17" a="1"/>
  <c r="C209" i="17" s="1"/>
  <c r="C210" i="17" a="1"/>
  <c r="C210" i="17" s="1"/>
  <c r="C211" i="17" a="1"/>
  <c r="C211" i="17" s="1"/>
  <c r="C212" i="17" a="1"/>
  <c r="C212" i="17" s="1"/>
  <c r="C213" i="17" a="1"/>
  <c r="C213" i="17" s="1"/>
  <c r="C214" i="17" a="1"/>
  <c r="C214" i="17" s="1"/>
  <c r="C215" i="17" a="1"/>
  <c r="C215" i="17" s="1"/>
  <c r="C216" i="17" a="1"/>
  <c r="C216" i="17" s="1"/>
  <c r="C217" i="17" a="1"/>
  <c r="C217" i="17" s="1"/>
  <c r="C218" i="17" a="1"/>
  <c r="C218" i="17" s="1"/>
  <c r="C219" i="17" a="1"/>
  <c r="C219" i="17" s="1"/>
  <c r="C220" i="17" a="1"/>
  <c r="C220" i="17" s="1"/>
  <c r="C221" i="17" a="1"/>
  <c r="C221" i="17" s="1"/>
  <c r="C222" i="17" a="1"/>
  <c r="C222" i="17" s="1"/>
  <c r="C223" i="17" a="1"/>
  <c r="C223" i="17" s="1"/>
  <c r="C224" i="17" a="1"/>
  <c r="C224" i="17" s="1"/>
  <c r="C225" i="17" a="1"/>
  <c r="C225" i="17" s="1"/>
  <c r="C226" i="17" a="1"/>
  <c r="C226" i="17" s="1"/>
  <c r="C227" i="17" a="1"/>
  <c r="C227" i="17" s="1"/>
  <c r="C228" i="17" a="1"/>
  <c r="C228" i="17" s="1"/>
  <c r="C229" i="17" a="1"/>
  <c r="C229" i="17" s="1"/>
  <c r="C230" i="17" a="1"/>
  <c r="C230" i="17" s="1"/>
  <c r="C231" i="17" a="1"/>
  <c r="C231" i="17" s="1"/>
  <c r="C232" i="17" a="1"/>
  <c r="C232" i="17" s="1"/>
  <c r="C233" i="17" a="1"/>
  <c r="C233" i="17" s="1"/>
  <c r="C234" i="17" a="1"/>
  <c r="C234" i="17" s="1"/>
  <c r="C235" i="17" a="1"/>
  <c r="C235" i="17" s="1"/>
  <c r="C236" i="17" a="1"/>
  <c r="C236" i="17" s="1"/>
  <c r="F236" i="17" s="1"/>
  <c r="C237" i="17" a="1"/>
  <c r="C237" i="17" s="1"/>
  <c r="F237" i="17" s="1"/>
  <c r="C238" i="17" a="1"/>
  <c r="C238" i="17" s="1"/>
  <c r="C239" i="17" a="1"/>
  <c r="C239" i="17" s="1"/>
  <c r="C240" i="17" a="1"/>
  <c r="C240" i="17" s="1"/>
  <c r="C241" i="17" a="1"/>
  <c r="C241" i="17" s="1"/>
  <c r="C242" i="17" a="1"/>
  <c r="C242" i="17" s="1"/>
  <c r="C243" i="17" a="1"/>
  <c r="C243" i="17" s="1"/>
  <c r="C244" i="17" a="1"/>
  <c r="C244" i="17" s="1"/>
  <c r="C245" i="17" a="1"/>
  <c r="C245" i="17" s="1"/>
  <c r="C246" i="17" a="1"/>
  <c r="C246" i="17" s="1"/>
  <c r="C247" i="17" a="1"/>
  <c r="C247" i="17" s="1"/>
  <c r="C248" i="17" a="1"/>
  <c r="C248" i="17" s="1"/>
  <c r="C249" i="17" a="1"/>
  <c r="C249" i="17" s="1"/>
  <c r="C250" i="17" a="1"/>
  <c r="C250" i="17" s="1"/>
  <c r="C251" i="17" a="1"/>
  <c r="C251" i="17" s="1"/>
  <c r="C252" i="17" a="1"/>
  <c r="C252" i="17" s="1"/>
  <c r="C253" i="17" a="1"/>
  <c r="C253" i="17" s="1"/>
  <c r="C254" i="17" a="1"/>
  <c r="C254" i="17" s="1"/>
  <c r="C255" i="17" a="1"/>
  <c r="C255" i="17" s="1"/>
  <c r="C256" i="17" a="1"/>
  <c r="C256" i="17" s="1"/>
  <c r="C257" i="17" a="1"/>
  <c r="C257" i="17" s="1"/>
  <c r="C258" i="17" a="1"/>
  <c r="C258" i="17" s="1"/>
  <c r="C259" i="17" a="1"/>
  <c r="C259" i="17" s="1"/>
  <c r="C260" i="17" a="1"/>
  <c r="C260" i="17" s="1"/>
  <c r="C261" i="17" a="1"/>
  <c r="C261" i="17" s="1"/>
  <c r="F261" i="17" s="1"/>
  <c r="C262" i="17" a="1"/>
  <c r="C262" i="17" s="1"/>
  <c r="C263" i="17" a="1"/>
  <c r="C263" i="17" s="1"/>
  <c r="C264" i="17" a="1"/>
  <c r="C264" i="17" s="1"/>
  <c r="C265" i="17" a="1"/>
  <c r="C265" i="17" s="1"/>
  <c r="C266" i="17" a="1"/>
  <c r="C266" i="17" s="1"/>
  <c r="C267" i="17" a="1"/>
  <c r="C267" i="17" s="1"/>
  <c r="C268" i="17" a="1"/>
  <c r="C268" i="17" s="1"/>
  <c r="C269" i="17" a="1"/>
  <c r="C269" i="17" s="1"/>
  <c r="C270" i="17" a="1"/>
  <c r="C270" i="17" s="1"/>
  <c r="C271" i="17" a="1"/>
  <c r="C271" i="17" s="1"/>
  <c r="C272" i="17" a="1"/>
  <c r="C272" i="17" s="1"/>
  <c r="C273" i="17" a="1"/>
  <c r="C273" i="17" s="1"/>
  <c r="C274" i="17" a="1"/>
  <c r="C274" i="17" s="1"/>
  <c r="C275" i="17" a="1"/>
  <c r="C275" i="17" s="1"/>
  <c r="C276" i="17" a="1"/>
  <c r="C276" i="17" s="1"/>
  <c r="C277" i="17" a="1"/>
  <c r="C277" i="17" s="1"/>
  <c r="F277" i="17" s="1"/>
  <c r="C278" i="17" a="1"/>
  <c r="C278" i="17" s="1"/>
  <c r="C279" i="17" a="1"/>
  <c r="C279" i="17" s="1"/>
  <c r="C280" i="17" a="1"/>
  <c r="C280" i="17" s="1"/>
  <c r="C281" i="17" a="1"/>
  <c r="C281" i="17" s="1"/>
  <c r="C282" i="17" a="1"/>
  <c r="C282" i="17" s="1"/>
  <c r="C283" i="17" a="1"/>
  <c r="C283" i="17" s="1"/>
  <c r="C284" i="17" a="1"/>
  <c r="C284" i="17" s="1"/>
  <c r="C285" i="17" a="1"/>
  <c r="C285" i="17" s="1"/>
  <c r="C286" i="17" a="1"/>
  <c r="C286" i="17" s="1"/>
  <c r="C287" i="17" a="1"/>
  <c r="C287" i="17" s="1"/>
  <c r="C288" i="17" a="1"/>
  <c r="C288" i="17" s="1"/>
  <c r="C289" i="17" a="1"/>
  <c r="C289" i="17" s="1"/>
  <c r="C290" i="17" a="1"/>
  <c r="C290" i="17" s="1"/>
  <c r="C291" i="17" a="1"/>
  <c r="C291" i="17" s="1"/>
  <c r="C292" i="17" a="1"/>
  <c r="C292" i="17" s="1"/>
  <c r="F292" i="17" s="1"/>
  <c r="C293" i="17" a="1"/>
  <c r="C293" i="17" s="1"/>
  <c r="F293" i="17" s="1"/>
  <c r="C294" i="17" a="1"/>
  <c r="C294" i="17" s="1"/>
  <c r="C295" i="17" a="1"/>
  <c r="C295" i="17" s="1"/>
  <c r="C296" i="17" a="1"/>
  <c r="C296" i="17" s="1"/>
  <c r="C297" i="17" a="1"/>
  <c r="C297" i="17" s="1"/>
  <c r="C298" i="17" a="1"/>
  <c r="C298" i="17" s="1"/>
  <c r="C299" i="17" a="1"/>
  <c r="C299" i="17" s="1"/>
  <c r="C300" i="17" a="1"/>
  <c r="C300" i="17" s="1"/>
  <c r="C301" i="17" a="1"/>
  <c r="C301" i="17" s="1"/>
  <c r="C302" i="17" a="1"/>
  <c r="C302" i="17" s="1"/>
  <c r="C303" i="17" a="1"/>
  <c r="C303" i="17" s="1"/>
  <c r="F303" i="17" s="1"/>
  <c r="C304" i="17" a="1"/>
  <c r="C304" i="17" s="1"/>
  <c r="F304" i="17" s="1"/>
  <c r="C305" i="17" a="1"/>
  <c r="C305" i="17" s="1"/>
  <c r="F305" i="17" s="1"/>
  <c r="C306" i="17" a="1"/>
  <c r="C306" i="17" s="1"/>
  <c r="C307" i="17" a="1"/>
  <c r="C307" i="17" s="1"/>
  <c r="F307" i="17" s="1"/>
  <c r="C308" i="17" a="1"/>
  <c r="C308" i="17" s="1"/>
  <c r="C309" i="17" a="1"/>
  <c r="C309" i="17" s="1"/>
  <c r="C310" i="17" a="1"/>
  <c r="C310" i="17" s="1"/>
  <c r="C311" i="17" a="1"/>
  <c r="C311" i="17" s="1"/>
  <c r="C312" i="17" a="1"/>
  <c r="C312" i="17" s="1"/>
  <c r="C313" i="17" a="1"/>
  <c r="C313" i="17" s="1"/>
  <c r="C314" i="17" a="1"/>
  <c r="C314" i="17" s="1"/>
  <c r="C315" i="17" a="1"/>
  <c r="C315" i="17" s="1"/>
  <c r="C316" i="17" a="1"/>
  <c r="C316" i="17" s="1"/>
  <c r="C317" i="17" a="1"/>
  <c r="C317" i="17" s="1"/>
  <c r="F317" i="17" s="1"/>
  <c r="C318" i="17" a="1"/>
  <c r="C318" i="17" s="1"/>
  <c r="C319" i="17" a="1"/>
  <c r="C319" i="17" s="1"/>
  <c r="C320" i="17" a="1"/>
  <c r="C320" i="17" s="1"/>
  <c r="F320" i="17" s="1"/>
  <c r="C321" i="17" a="1"/>
  <c r="C321" i="17" s="1"/>
  <c r="F321" i="17" s="1"/>
  <c r="C322" i="17" a="1"/>
  <c r="C322" i="17" s="1"/>
  <c r="C323" i="17" a="1"/>
  <c r="C323" i="17" s="1"/>
  <c r="C324" i="17" a="1"/>
  <c r="C324" i="17" s="1"/>
  <c r="C325" i="17" a="1"/>
  <c r="C325" i="17" s="1"/>
  <c r="C326" i="17" a="1"/>
  <c r="C326" i="17" s="1"/>
  <c r="C327" i="17" a="1"/>
  <c r="C327" i="17" s="1"/>
  <c r="C328" i="17" a="1"/>
  <c r="C328" i="17" s="1"/>
  <c r="C329" i="17" a="1"/>
  <c r="C329" i="17" s="1"/>
  <c r="C330" i="17" a="1"/>
  <c r="C330" i="17" s="1"/>
  <c r="C331" i="17" a="1"/>
  <c r="C331" i="17" s="1"/>
  <c r="F331" i="17" s="1"/>
  <c r="C332" i="17" a="1"/>
  <c r="C332" i="17" s="1"/>
  <c r="C333" i="17" a="1"/>
  <c r="C333" i="17" s="1"/>
  <c r="C334" i="17" a="1"/>
  <c r="C334" i="17" s="1"/>
  <c r="C335" i="17" a="1"/>
  <c r="C335" i="17" s="1"/>
  <c r="C336" i="17" a="1"/>
  <c r="C336" i="17" s="1"/>
  <c r="C337" i="17" a="1"/>
  <c r="C337" i="17" s="1"/>
  <c r="C338" i="17" a="1"/>
  <c r="C338" i="17" s="1"/>
  <c r="C339" i="17" a="1"/>
  <c r="C339" i="17" s="1"/>
  <c r="C340" i="17" a="1"/>
  <c r="C340" i="17" s="1"/>
  <c r="C341" i="17" a="1"/>
  <c r="C341" i="17" s="1"/>
  <c r="C342" i="17" a="1"/>
  <c r="C342" i="17" s="1"/>
  <c r="C343" i="17" a="1"/>
  <c r="C343" i="17" s="1"/>
  <c r="C344" i="17" a="1"/>
  <c r="C344" i="17" s="1"/>
  <c r="C345" i="17" a="1"/>
  <c r="C345" i="17" s="1"/>
  <c r="F345" i="17" s="1"/>
  <c r="C346" i="17" a="1"/>
  <c r="C346" i="17" s="1"/>
  <c r="C347" i="17" a="1"/>
  <c r="C347" i="17" s="1"/>
  <c r="C348" i="17" a="1"/>
  <c r="C348" i="17" s="1"/>
  <c r="C349" i="17" a="1"/>
  <c r="C349" i="17" s="1"/>
  <c r="F349" i="17" s="1"/>
  <c r="C350" i="17" a="1"/>
  <c r="C350" i="17" s="1"/>
  <c r="C351" i="17" a="1"/>
  <c r="C351" i="17" s="1"/>
  <c r="C352" i="17" a="1"/>
  <c r="C352" i="17" s="1"/>
  <c r="C353" i="17" a="1"/>
  <c r="C353" i="17" s="1"/>
  <c r="C354" i="17" a="1"/>
  <c r="C354" i="17" s="1"/>
  <c r="C355" i="17" a="1"/>
  <c r="C355" i="17" s="1"/>
  <c r="C356" i="17" a="1"/>
  <c r="C356" i="17" s="1"/>
  <c r="C357" i="17" a="1"/>
  <c r="C357" i="17" s="1"/>
  <c r="C358" i="17" a="1"/>
  <c r="C358" i="17" s="1"/>
  <c r="C359" i="17" a="1"/>
  <c r="C359" i="17" s="1"/>
  <c r="C360" i="17" a="1"/>
  <c r="C360" i="17" s="1"/>
  <c r="C361" i="17" a="1"/>
  <c r="C361" i="17" s="1"/>
  <c r="C362" i="17" a="1"/>
  <c r="C362" i="17" s="1"/>
  <c r="C363" i="17" a="1"/>
  <c r="C363" i="17" s="1"/>
  <c r="C364" i="17" a="1"/>
  <c r="C364" i="17" s="1"/>
  <c r="C365" i="17" a="1"/>
  <c r="C365" i="17" s="1"/>
  <c r="C366" i="17" a="1"/>
  <c r="C366" i="17" s="1"/>
  <c r="C367" i="17" a="1"/>
  <c r="C367" i="17" s="1"/>
  <c r="C368" i="17" a="1"/>
  <c r="C368" i="17" s="1"/>
  <c r="C369" i="17" a="1"/>
  <c r="C369" i="17" s="1"/>
  <c r="C370" i="17" a="1"/>
  <c r="C370" i="17" s="1"/>
  <c r="C371" i="17" a="1"/>
  <c r="C371" i="17" s="1"/>
  <c r="C372" i="17" a="1"/>
  <c r="C372" i="17" s="1"/>
  <c r="C373" i="17" a="1"/>
  <c r="C373" i="17" s="1"/>
  <c r="C374" i="17" a="1"/>
  <c r="C374" i="17" s="1"/>
  <c r="C375" i="17" a="1"/>
  <c r="C375" i="17" s="1"/>
  <c r="C376" i="17" a="1"/>
  <c r="C376" i="17" s="1"/>
  <c r="F376" i="17" s="1"/>
  <c r="C377" i="17" a="1"/>
  <c r="C377" i="17" s="1"/>
  <c r="C378" i="17" a="1"/>
  <c r="C378" i="17" s="1"/>
  <c r="C379" i="17" a="1"/>
  <c r="C379" i="17" s="1"/>
  <c r="C380" i="17" a="1"/>
  <c r="C380" i="17" s="1"/>
  <c r="C381" i="17" a="1"/>
  <c r="C381" i="17" s="1"/>
  <c r="C382" i="17" a="1"/>
  <c r="C382" i="17" s="1"/>
  <c r="C383" i="17" a="1"/>
  <c r="C383" i="17" s="1"/>
  <c r="C384" i="17" a="1"/>
  <c r="C384" i="17" s="1"/>
  <c r="C385" i="17" a="1"/>
  <c r="C385" i="17" s="1"/>
  <c r="C386" i="17" a="1"/>
  <c r="C386" i="17" s="1"/>
  <c r="C387" i="17" a="1"/>
  <c r="C387" i="17" s="1"/>
  <c r="C388" i="17" a="1"/>
  <c r="C388" i="17" s="1"/>
  <c r="C389" i="17" a="1"/>
  <c r="C389" i="17" s="1"/>
  <c r="C390" i="17" a="1"/>
  <c r="C390" i="17" s="1"/>
  <c r="C391" i="17" a="1"/>
  <c r="C391" i="17" s="1"/>
  <c r="C392" i="17" a="1"/>
  <c r="C392" i="17" s="1"/>
  <c r="C393" i="17" a="1"/>
  <c r="C393" i="17" s="1"/>
  <c r="C394" i="17" a="1"/>
  <c r="C394" i="17" s="1"/>
  <c r="C395" i="17" a="1"/>
  <c r="C395" i="17" s="1"/>
  <c r="C396" i="17" a="1"/>
  <c r="C396" i="17" s="1"/>
  <c r="C397" i="17" a="1"/>
  <c r="C397" i="17" s="1"/>
  <c r="C398" i="17" a="1"/>
  <c r="C398" i="17" s="1"/>
  <c r="C399" i="17" a="1"/>
  <c r="C399" i="17" s="1"/>
  <c r="C400" i="17" a="1"/>
  <c r="C400" i="17" s="1"/>
  <c r="C401" i="17" a="1"/>
  <c r="C401" i="17" s="1"/>
  <c r="C402" i="17" a="1"/>
  <c r="C402" i="17" s="1"/>
  <c r="C403" i="17" a="1"/>
  <c r="C403" i="17" s="1"/>
  <c r="C404" i="17" a="1"/>
  <c r="C404" i="17" s="1"/>
  <c r="C405" i="17" a="1"/>
  <c r="C405" i="17" s="1"/>
  <c r="F405" i="17" s="1"/>
  <c r="C406" i="17" a="1"/>
  <c r="C406" i="17" s="1"/>
  <c r="C407" i="17" a="1"/>
  <c r="C407" i="17" s="1"/>
  <c r="C408" i="17" a="1"/>
  <c r="C408" i="17" s="1"/>
  <c r="C409" i="17" a="1"/>
  <c r="C409" i="17" s="1"/>
  <c r="C410" i="17" a="1"/>
  <c r="C410" i="17" s="1"/>
  <c r="C411" i="17" a="1"/>
  <c r="C411" i="17" s="1"/>
  <c r="C412" i="17" a="1"/>
  <c r="C412" i="17" s="1"/>
  <c r="C413" i="17" a="1"/>
  <c r="C413" i="17" s="1"/>
  <c r="C414" i="17" a="1"/>
  <c r="C414" i="17" s="1"/>
  <c r="C415" i="17" a="1"/>
  <c r="C415" i="17" s="1"/>
  <c r="C416" i="17" a="1"/>
  <c r="C416" i="17" s="1"/>
  <c r="C417" i="17" a="1"/>
  <c r="C417" i="17" s="1"/>
  <c r="C418" i="17" a="1"/>
  <c r="C418" i="17" s="1"/>
  <c r="C419" i="17" a="1"/>
  <c r="C419" i="17" s="1"/>
  <c r="F419" i="17" s="1"/>
  <c r="C420" i="17" a="1"/>
  <c r="C420" i="17" s="1"/>
  <c r="C421" i="17" a="1"/>
  <c r="C421" i="17" s="1"/>
  <c r="C422" i="17" a="1"/>
  <c r="C422" i="17" s="1"/>
  <c r="C423" i="17" a="1"/>
  <c r="C423" i="17" s="1"/>
  <c r="C424" i="17" a="1"/>
  <c r="C424" i="17" s="1"/>
  <c r="C425" i="17" a="1"/>
  <c r="C425" i="17" s="1"/>
  <c r="C426" i="17" a="1"/>
  <c r="C426" i="17" s="1"/>
  <c r="C427" i="17" a="1"/>
  <c r="C427" i="17" s="1"/>
  <c r="C428" i="17" a="1"/>
  <c r="C428" i="17" s="1"/>
  <c r="C429" i="17" a="1"/>
  <c r="C429" i="17" s="1"/>
  <c r="F429" i="17" s="1"/>
  <c r="C430" i="17" a="1"/>
  <c r="C430" i="17" s="1"/>
  <c r="C431" i="17" a="1"/>
  <c r="C431" i="17" s="1"/>
  <c r="C432" i="17" a="1"/>
  <c r="C432" i="17" s="1"/>
  <c r="F432" i="17" s="1"/>
  <c r="C433" i="17" a="1"/>
  <c r="C433" i="17" s="1"/>
  <c r="F433" i="17" s="1"/>
  <c r="C434" i="17" a="1"/>
  <c r="C434" i="17" s="1"/>
  <c r="C435" i="17" a="1"/>
  <c r="C435" i="17" s="1"/>
  <c r="C436" i="17" a="1"/>
  <c r="C436" i="17" s="1"/>
  <c r="C437" i="17" a="1"/>
  <c r="C437" i="17" s="1"/>
  <c r="C438" i="17" a="1"/>
  <c r="C438" i="17" s="1"/>
  <c r="C439" i="17" a="1"/>
  <c r="C439" i="17" s="1"/>
  <c r="C440" i="17" a="1"/>
  <c r="C440" i="17" s="1"/>
  <c r="C441" i="17" a="1"/>
  <c r="C441" i="17" s="1"/>
  <c r="C442" i="17" a="1"/>
  <c r="C442" i="17" s="1"/>
  <c r="C443" i="17" a="1"/>
  <c r="C443" i="17" s="1"/>
  <c r="F443" i="17" s="1"/>
  <c r="C444" i="17" a="1"/>
  <c r="C444" i="17" s="1"/>
  <c r="F444" i="17" s="1"/>
  <c r="C445" i="17" a="1"/>
  <c r="C445" i="17" s="1"/>
  <c r="F445" i="17" s="1"/>
  <c r="C446" i="17" a="1"/>
  <c r="C446" i="17" s="1"/>
  <c r="F446" i="17" s="1"/>
  <c r="C447" i="17" a="1"/>
  <c r="C447" i="17" s="1"/>
  <c r="F447" i="17" s="1"/>
  <c r="C448" i="17" a="1"/>
  <c r="C448" i="17" s="1"/>
  <c r="C449" i="17" a="1"/>
  <c r="C449" i="17" s="1"/>
  <c r="C450" i="17" a="1"/>
  <c r="C450" i="17" s="1"/>
  <c r="C451" i="17" a="1"/>
  <c r="C451" i="17" s="1"/>
  <c r="C452" i="17" a="1"/>
  <c r="C452" i="17" s="1"/>
  <c r="C453" i="17" a="1"/>
  <c r="C453" i="17" s="1"/>
  <c r="C454" i="17" a="1"/>
  <c r="C454" i="17" s="1"/>
  <c r="C455" i="17" a="1"/>
  <c r="C455" i="17" s="1"/>
  <c r="C456" i="17" a="1"/>
  <c r="C456" i="17" s="1"/>
  <c r="C457" i="17" a="1"/>
  <c r="C457" i="17" s="1"/>
  <c r="F457" i="17" s="1"/>
  <c r="C458" i="17" a="1"/>
  <c r="C458" i="17" s="1"/>
  <c r="C459" i="17" a="1"/>
  <c r="C459" i="17" s="1"/>
  <c r="C460" i="17" a="1"/>
  <c r="C460" i="17" s="1"/>
  <c r="F460" i="17" s="1"/>
  <c r="C461" i="17" a="1"/>
  <c r="C461" i="17" s="1"/>
  <c r="C462" i="17" a="1"/>
  <c r="C462" i="17" s="1"/>
  <c r="C463" i="17" a="1"/>
  <c r="C463" i="17" s="1"/>
  <c r="C464" i="17" a="1"/>
  <c r="C464" i="17" s="1"/>
  <c r="C465" i="17" a="1"/>
  <c r="C465" i="17" s="1"/>
  <c r="C466" i="17" a="1"/>
  <c r="C466" i="17" s="1"/>
  <c r="C467" i="17" a="1"/>
  <c r="C467" i="17" s="1"/>
  <c r="C468" i="17" a="1"/>
  <c r="C468" i="17" s="1"/>
  <c r="C469" i="17" a="1"/>
  <c r="C469" i="17" s="1"/>
  <c r="C470" i="17" a="1"/>
  <c r="C470" i="17" s="1"/>
  <c r="C471" i="17" a="1"/>
  <c r="C471" i="17" s="1"/>
  <c r="F471" i="17" s="1"/>
  <c r="C472" i="17" a="1"/>
  <c r="C472" i="17" s="1"/>
  <c r="F472" i="17" s="1"/>
  <c r="C473" i="17" a="1"/>
  <c r="C473" i="17" s="1"/>
  <c r="F473" i="17" s="1"/>
  <c r="C474" i="17" a="1"/>
  <c r="C474" i="17" s="1"/>
  <c r="C475" i="17" a="1"/>
  <c r="C475" i="17" s="1"/>
  <c r="C476" i="17" a="1"/>
  <c r="C476" i="17" s="1"/>
  <c r="C477" i="17" a="1"/>
  <c r="C477" i="17" s="1"/>
  <c r="C478" i="17" a="1"/>
  <c r="C478" i="17" s="1"/>
  <c r="C479" i="17" a="1"/>
  <c r="C479" i="17" s="1"/>
  <c r="C480" i="17" a="1"/>
  <c r="C480" i="17" s="1"/>
  <c r="C481" i="17" a="1"/>
  <c r="C481" i="17" s="1"/>
  <c r="C482" i="17" a="1"/>
  <c r="C482" i="17" s="1"/>
  <c r="C483" i="17" a="1"/>
  <c r="C483" i="17" s="1"/>
  <c r="C484" i="17" a="1"/>
  <c r="C484" i="17" s="1"/>
  <c r="C485" i="17" a="1"/>
  <c r="C485" i="17" s="1"/>
  <c r="F485" i="17" s="1"/>
  <c r="C486" i="17" a="1"/>
  <c r="C486" i="17" s="1"/>
  <c r="C487" i="17" a="1"/>
  <c r="C487" i="17" s="1"/>
  <c r="C488" i="17" a="1"/>
  <c r="C488" i="17" s="1"/>
  <c r="C489" i="17" a="1"/>
  <c r="C489" i="17" s="1"/>
  <c r="C490" i="17" a="1"/>
  <c r="C490" i="17" s="1"/>
  <c r="C491" i="17" a="1"/>
  <c r="C491" i="17" s="1"/>
  <c r="C492" i="17" a="1"/>
  <c r="C492" i="17" s="1"/>
  <c r="C493" i="17" a="1"/>
  <c r="C493" i="17" s="1"/>
  <c r="C494" i="17" a="1"/>
  <c r="C494" i="17" s="1"/>
  <c r="C495" i="17" a="1"/>
  <c r="C495" i="17" s="1"/>
  <c r="C496" i="17" a="1"/>
  <c r="C496" i="17" s="1"/>
  <c r="C497" i="17" a="1"/>
  <c r="C497" i="17" s="1"/>
  <c r="C498" i="17" a="1"/>
  <c r="C498" i="17" s="1"/>
  <c r="C499" i="17" a="1"/>
  <c r="C499" i="17" s="1"/>
  <c r="C500" i="17" a="1"/>
  <c r="C500" i="17" s="1"/>
  <c r="C501" i="17" a="1"/>
  <c r="C501" i="17" s="1"/>
  <c r="C502" i="17" a="1"/>
  <c r="C502" i="17" s="1"/>
  <c r="F502" i="17" s="1"/>
  <c r="C503" i="17" a="1"/>
  <c r="C503" i="17" s="1"/>
  <c r="F503" i="17" s="1"/>
  <c r="C504" i="17" a="1"/>
  <c r="C504" i="17" s="1"/>
  <c r="C505" i="17" a="1"/>
  <c r="C505" i="17" s="1"/>
  <c r="C506" i="17" a="1"/>
  <c r="C506" i="17" s="1"/>
  <c r="C507" i="17" a="1"/>
  <c r="C507" i="17" s="1"/>
  <c r="C508" i="17" a="1"/>
  <c r="C508" i="17" s="1"/>
  <c r="C509" i="17" a="1"/>
  <c r="C509" i="17" s="1"/>
  <c r="C510" i="17" a="1"/>
  <c r="C510" i="17" s="1"/>
  <c r="C511" i="17" a="1"/>
  <c r="C511" i="17" s="1"/>
  <c r="C512" i="17" a="1"/>
  <c r="C512" i="17" s="1"/>
  <c r="C513" i="17" a="1"/>
  <c r="C513" i="17" s="1"/>
  <c r="C514" i="17" a="1"/>
  <c r="C514" i="17" s="1"/>
  <c r="C515" i="17" a="1"/>
  <c r="C515" i="17" s="1"/>
  <c r="C516" i="17" a="1"/>
  <c r="C516" i="17" s="1"/>
  <c r="C517" i="17" a="1"/>
  <c r="C517" i="17" s="1"/>
  <c r="C518" i="17" a="1"/>
  <c r="C518" i="17" s="1"/>
  <c r="C519" i="17" a="1"/>
  <c r="C519" i="17" s="1"/>
  <c r="C520" i="17" a="1"/>
  <c r="C520" i="17" s="1"/>
  <c r="C521" i="17" a="1"/>
  <c r="C521" i="17" s="1"/>
  <c r="C522" i="17" a="1"/>
  <c r="C522" i="17" s="1"/>
  <c r="C523" i="17" a="1"/>
  <c r="C523" i="17" s="1"/>
  <c r="C524" i="17" a="1"/>
  <c r="C524" i="17" s="1"/>
  <c r="C525" i="17" a="1"/>
  <c r="C525" i="17" s="1"/>
  <c r="C526" i="17" a="1"/>
  <c r="C526" i="17" s="1"/>
  <c r="C527" i="17" a="1"/>
  <c r="C527" i="17" s="1"/>
  <c r="C528" i="17" a="1"/>
  <c r="C528" i="17" s="1"/>
  <c r="C529" i="17" a="1"/>
  <c r="C529" i="17" s="1"/>
  <c r="C530" i="17" a="1"/>
  <c r="C530" i="17" s="1"/>
  <c r="C531" i="17" a="1"/>
  <c r="C531" i="17" s="1"/>
  <c r="C532" i="17" a="1"/>
  <c r="C532" i="17" s="1"/>
  <c r="C533" i="17" a="1"/>
  <c r="C533" i="17" s="1"/>
  <c r="C534" i="17" a="1"/>
  <c r="C534" i="17" s="1"/>
  <c r="C535" i="17" a="1"/>
  <c r="C535" i="17" s="1"/>
  <c r="C536" i="17" a="1"/>
  <c r="C536" i="17" s="1"/>
  <c r="C537" i="17" a="1"/>
  <c r="C537" i="17" s="1"/>
  <c r="C538" i="17" a="1"/>
  <c r="C538" i="17" s="1"/>
  <c r="C539" i="17" a="1"/>
  <c r="C539" i="17" s="1"/>
  <c r="C540" i="17" a="1"/>
  <c r="C540" i="17" s="1"/>
  <c r="C541" i="17" a="1"/>
  <c r="C541" i="17" s="1"/>
  <c r="C542" i="17" a="1"/>
  <c r="C542" i="17" s="1"/>
  <c r="C543" i="17" a="1"/>
  <c r="C543" i="17" s="1"/>
  <c r="C544" i="17" a="1"/>
  <c r="C544" i="17" s="1"/>
  <c r="F544" i="17" s="1"/>
  <c r="C545" i="17" a="1"/>
  <c r="C545" i="17" s="1"/>
  <c r="C546" i="17" a="1"/>
  <c r="C546" i="17" s="1"/>
  <c r="C547" i="17" a="1"/>
  <c r="C547" i="17" s="1"/>
  <c r="C548" i="17" a="1"/>
  <c r="C548" i="17" s="1"/>
  <c r="C549" i="17" a="1"/>
  <c r="C549" i="17" s="1"/>
  <c r="C550" i="17" a="1"/>
  <c r="C550" i="17" s="1"/>
  <c r="C551" i="17" a="1"/>
  <c r="C551" i="17" s="1"/>
  <c r="C552" i="17" a="1"/>
  <c r="C552" i="17" s="1"/>
  <c r="C553" i="17" a="1"/>
  <c r="C553" i="17" s="1"/>
  <c r="C554" i="17" a="1"/>
  <c r="C554" i="17" s="1"/>
  <c r="C555" i="17" a="1"/>
  <c r="C555" i="17" s="1"/>
  <c r="C556" i="17" a="1"/>
  <c r="C556" i="17" s="1"/>
  <c r="C557" i="17" a="1"/>
  <c r="C557" i="17" s="1"/>
  <c r="C558" i="17" a="1"/>
  <c r="C558" i="17" s="1"/>
  <c r="C559" i="17" a="1"/>
  <c r="C559" i="17" s="1"/>
  <c r="C560" i="17" a="1"/>
  <c r="C560" i="17" s="1"/>
  <c r="C561" i="17" a="1"/>
  <c r="C561" i="17" s="1"/>
  <c r="C562" i="17" a="1"/>
  <c r="C562" i="17" s="1"/>
  <c r="C563" i="17" a="1"/>
  <c r="C563" i="17" s="1"/>
  <c r="C564" i="17" a="1"/>
  <c r="C564" i="17" s="1"/>
  <c r="C565" i="17" a="1"/>
  <c r="C565" i="17" s="1"/>
  <c r="C566" i="17" a="1"/>
  <c r="C566" i="17" s="1"/>
  <c r="C567" i="17" a="1"/>
  <c r="C567" i="17" s="1"/>
  <c r="C568" i="17" a="1"/>
  <c r="C568" i="17" s="1"/>
  <c r="C569" i="17" a="1"/>
  <c r="C569" i="17" s="1"/>
  <c r="F569" i="17" s="1"/>
  <c r="C570" i="17" a="1"/>
  <c r="C570" i="17" s="1"/>
  <c r="C571" i="17" a="1"/>
  <c r="C571" i="17" s="1"/>
  <c r="C572" i="17" a="1"/>
  <c r="C572" i="17" s="1"/>
  <c r="C573" i="17" a="1"/>
  <c r="C573" i="17" s="1"/>
  <c r="C574" i="17" a="1"/>
  <c r="C574" i="17" s="1"/>
  <c r="C575" i="17" a="1"/>
  <c r="C575" i="17" s="1"/>
  <c r="C576" i="17" a="1"/>
  <c r="C576" i="17" s="1"/>
  <c r="C577" i="17" a="1"/>
  <c r="C577" i="17" s="1"/>
  <c r="C578" i="17" a="1"/>
  <c r="C578" i="17" s="1"/>
  <c r="C579" i="17" a="1"/>
  <c r="C579" i="17" s="1"/>
  <c r="C580" i="17" a="1"/>
  <c r="C580" i="17" s="1"/>
  <c r="C581" i="17" a="1"/>
  <c r="C581" i="17" s="1"/>
  <c r="C582" i="17" a="1"/>
  <c r="C582" i="17" s="1"/>
  <c r="C583" i="17" a="1"/>
  <c r="C583" i="17" s="1"/>
  <c r="C584" i="17" a="1"/>
  <c r="C584" i="17" s="1"/>
  <c r="C585" i="17" a="1"/>
  <c r="C585" i="17" s="1"/>
  <c r="C586" i="17" a="1"/>
  <c r="C586" i="17" s="1"/>
  <c r="C587" i="17" a="1"/>
  <c r="C587" i="17" s="1"/>
  <c r="C588" i="17" a="1"/>
  <c r="C588" i="17" s="1"/>
  <c r="C589" i="17" a="1"/>
  <c r="C589" i="17" s="1"/>
  <c r="C590" i="17" a="1"/>
  <c r="C590" i="17" s="1"/>
  <c r="C591" i="17" a="1"/>
  <c r="C591" i="17" s="1"/>
  <c r="C592" i="17" a="1"/>
  <c r="C592" i="17" s="1"/>
  <c r="C593" i="17" a="1"/>
  <c r="C593" i="17" s="1"/>
  <c r="C594" i="17" a="1"/>
  <c r="C594" i="17" s="1"/>
  <c r="C595" i="17" a="1"/>
  <c r="C595" i="17" s="1"/>
  <c r="C596" i="17" a="1"/>
  <c r="C596" i="17" s="1"/>
  <c r="C597" i="17" a="1"/>
  <c r="C597" i="17" s="1"/>
  <c r="F597" i="17" s="1"/>
  <c r="C598" i="17" a="1"/>
  <c r="C598" i="17" s="1"/>
  <c r="C599" i="17" a="1"/>
  <c r="C599" i="17" s="1"/>
  <c r="C600" i="17" a="1"/>
  <c r="C600" i="17" s="1"/>
  <c r="F600" i="17" s="1"/>
  <c r="C601" i="17" a="1"/>
  <c r="C601" i="17" s="1"/>
  <c r="C602" i="17" a="1"/>
  <c r="C602" i="17" s="1"/>
  <c r="C603" i="17" a="1"/>
  <c r="C603" i="17" s="1"/>
  <c r="C604" i="17" a="1"/>
  <c r="C604" i="17" s="1"/>
  <c r="C605" i="17" a="1"/>
  <c r="C605" i="17" s="1"/>
  <c r="C606" i="17" a="1"/>
  <c r="C606" i="17" s="1"/>
  <c r="C607" i="17" a="1"/>
  <c r="C607" i="17" s="1"/>
  <c r="C608" i="17" a="1"/>
  <c r="C608" i="17" s="1"/>
  <c r="C609" i="17" a="1"/>
  <c r="C609" i="17" s="1"/>
  <c r="C610" i="17" a="1"/>
  <c r="C610" i="17" s="1"/>
  <c r="C611" i="17" a="1"/>
  <c r="C611" i="17" s="1"/>
  <c r="C612" i="17" a="1"/>
  <c r="C612" i="17" s="1"/>
  <c r="C613" i="17" a="1"/>
  <c r="C613" i="17" s="1"/>
  <c r="C614" i="17" a="1"/>
  <c r="C614" i="17" s="1"/>
  <c r="F614" i="17" s="1"/>
  <c r="C615" i="17" a="1"/>
  <c r="C615" i="17" s="1"/>
  <c r="C616" i="17" a="1"/>
  <c r="C616" i="17" s="1"/>
  <c r="C617" i="17" a="1"/>
  <c r="C617" i="17" s="1"/>
  <c r="C618" i="17" a="1"/>
  <c r="C618" i="17" s="1"/>
  <c r="C619" i="17" a="1"/>
  <c r="C619" i="17" s="1"/>
  <c r="C620" i="17" a="1"/>
  <c r="C620" i="17" s="1"/>
  <c r="C621" i="17" a="1"/>
  <c r="C621" i="17" s="1"/>
  <c r="C622" i="17" a="1"/>
  <c r="C622" i="17" s="1"/>
  <c r="C623" i="17" a="1"/>
  <c r="C623" i="17" s="1"/>
  <c r="C624" i="17" a="1"/>
  <c r="C624" i="17" s="1"/>
  <c r="C625" i="17" a="1"/>
  <c r="C625" i="17" s="1"/>
  <c r="F625" i="17" s="1"/>
  <c r="C626" i="17" a="1"/>
  <c r="C626" i="17" s="1"/>
  <c r="C627" i="17" a="1"/>
  <c r="C627" i="17" s="1"/>
  <c r="C628" i="17" a="1"/>
  <c r="C628" i="17" s="1"/>
  <c r="C629" i="17" a="1"/>
  <c r="C629" i="17" s="1"/>
  <c r="C630" i="17" a="1"/>
  <c r="C630" i="17" s="1"/>
  <c r="C631" i="17" a="1"/>
  <c r="C631" i="17" s="1"/>
  <c r="C632" i="17" a="1"/>
  <c r="C632" i="17" s="1"/>
  <c r="C633" i="17" a="1"/>
  <c r="C633" i="17" s="1"/>
  <c r="C634" i="17" a="1"/>
  <c r="C634" i="17" s="1"/>
  <c r="C635" i="17" a="1"/>
  <c r="C635" i="17" s="1"/>
  <c r="C636" i="17" a="1"/>
  <c r="C636" i="17" s="1"/>
  <c r="C637" i="17" a="1"/>
  <c r="C637" i="17" s="1"/>
  <c r="C638" i="17" a="1"/>
  <c r="C638" i="17" s="1"/>
  <c r="C639" i="17" a="1"/>
  <c r="C639" i="17" s="1"/>
  <c r="F639" i="17" s="1"/>
  <c r="C640" i="17" a="1"/>
  <c r="C640" i="17" s="1"/>
  <c r="C641" i="17" a="1"/>
  <c r="C641" i="17" s="1"/>
  <c r="C642" i="17" a="1"/>
  <c r="C642" i="17" s="1"/>
  <c r="C643" i="17" a="1"/>
  <c r="C643" i="17" s="1"/>
  <c r="C644" i="17" a="1"/>
  <c r="C644" i="17" s="1"/>
  <c r="C645" i="17" a="1"/>
  <c r="C645" i="17" s="1"/>
  <c r="C646" i="17" a="1"/>
  <c r="C646" i="17" s="1"/>
  <c r="C647" i="17" a="1"/>
  <c r="C647" i="17" s="1"/>
  <c r="C648" i="17" a="1"/>
  <c r="C648" i="17" s="1"/>
  <c r="C649" i="17" a="1"/>
  <c r="C649" i="17" s="1"/>
  <c r="C650" i="17" a="1"/>
  <c r="C650" i="17" s="1"/>
  <c r="C651" i="17" a="1"/>
  <c r="C651" i="17" s="1"/>
  <c r="C652" i="17" a="1"/>
  <c r="C652" i="17" s="1"/>
  <c r="C653" i="17" a="1"/>
  <c r="C653" i="17" s="1"/>
  <c r="C654" i="17" a="1"/>
  <c r="C654" i="17" s="1"/>
  <c r="C655" i="17" a="1"/>
  <c r="C655" i="17" s="1"/>
  <c r="C656" i="17" a="1"/>
  <c r="C656" i="17" s="1"/>
  <c r="C657" i="17" a="1"/>
  <c r="C657" i="17" s="1"/>
  <c r="C658" i="17" a="1"/>
  <c r="C658" i="17" s="1"/>
  <c r="C659" i="17" a="1"/>
  <c r="C659" i="17" s="1"/>
  <c r="C660" i="17" a="1"/>
  <c r="C660" i="17" s="1"/>
  <c r="C661" i="17" a="1"/>
  <c r="C661" i="17" s="1"/>
  <c r="C662" i="17" a="1"/>
  <c r="C662" i="17" s="1"/>
  <c r="C663" i="17" a="1"/>
  <c r="C663" i="17" s="1"/>
  <c r="C664" i="17" a="1"/>
  <c r="C664" i="17" s="1"/>
  <c r="C665" i="17" a="1"/>
  <c r="C665" i="17" s="1"/>
  <c r="C666" i="17" a="1"/>
  <c r="C666" i="17" s="1"/>
  <c r="C667" i="17" a="1"/>
  <c r="C667" i="17" s="1"/>
  <c r="F667" i="17" s="1"/>
  <c r="C668" i="17" a="1"/>
  <c r="C668" i="17" s="1"/>
  <c r="C669" i="17" a="1"/>
  <c r="C669" i="17" s="1"/>
  <c r="C670" i="17" a="1"/>
  <c r="C670" i="17" s="1"/>
  <c r="F670" i="17" s="1"/>
  <c r="C671" i="17" a="1"/>
  <c r="C671" i="17" s="1"/>
  <c r="C672" i="17" a="1"/>
  <c r="C672" i="17" s="1"/>
  <c r="C673" i="17" a="1"/>
  <c r="C673" i="17" s="1"/>
  <c r="C674" i="17" a="1"/>
  <c r="C674" i="17" s="1"/>
  <c r="C675" i="17" a="1"/>
  <c r="C675" i="17" s="1"/>
  <c r="C676" i="17" a="1"/>
  <c r="C676" i="17" s="1"/>
  <c r="C677" i="17" a="1"/>
  <c r="C677" i="17" s="1"/>
  <c r="C678" i="17" a="1"/>
  <c r="C678" i="17" s="1"/>
  <c r="C679" i="17" a="1"/>
  <c r="C679" i="17" s="1"/>
  <c r="C680" i="17" a="1"/>
  <c r="C680" i="17" s="1"/>
  <c r="C681" i="17" a="1"/>
  <c r="C681" i="17" s="1"/>
  <c r="C682" i="17" a="1"/>
  <c r="C682" i="17" s="1"/>
  <c r="C683" i="17" a="1"/>
  <c r="C683" i="17" s="1"/>
  <c r="C684" i="17" a="1"/>
  <c r="C684" i="17" s="1"/>
  <c r="C685" i="17" a="1"/>
  <c r="C685" i="17" s="1"/>
  <c r="C686" i="17" a="1"/>
  <c r="C686" i="17" s="1"/>
  <c r="C687" i="17" a="1"/>
  <c r="C687" i="17" s="1"/>
  <c r="C688" i="17" a="1"/>
  <c r="C688" i="17" s="1"/>
  <c r="C689" i="17" a="1"/>
  <c r="C689" i="17" s="1"/>
  <c r="C690" i="17" a="1"/>
  <c r="C690" i="17" s="1"/>
  <c r="C691" i="17" a="1"/>
  <c r="C691" i="17" s="1"/>
  <c r="C692" i="17" a="1"/>
  <c r="C692" i="17" s="1"/>
  <c r="C693" i="17" a="1"/>
  <c r="C693" i="17" s="1"/>
  <c r="C694" i="17" a="1"/>
  <c r="C694" i="17" s="1"/>
  <c r="C695" i="17" a="1"/>
  <c r="C695" i="17" s="1"/>
  <c r="F695" i="17" s="1"/>
  <c r="C696" i="17" a="1"/>
  <c r="C696" i="17" s="1"/>
  <c r="C697" i="17" a="1"/>
  <c r="C697" i="17" s="1"/>
  <c r="C698" i="17" a="1"/>
  <c r="C698" i="17" s="1"/>
  <c r="F698" i="17" s="1"/>
  <c r="C699" i="17" a="1"/>
  <c r="C699" i="17" s="1"/>
  <c r="C700" i="17" a="1"/>
  <c r="C700" i="17" s="1"/>
  <c r="C701" i="17" a="1"/>
  <c r="C701" i="17" s="1"/>
  <c r="C702" i="17" a="1"/>
  <c r="C702" i="17" s="1"/>
  <c r="C703" i="17" a="1"/>
  <c r="C703" i="17" s="1"/>
  <c r="C704" i="17" a="1"/>
  <c r="C704" i="17" s="1"/>
  <c r="C705" i="17" a="1"/>
  <c r="C705" i="17" s="1"/>
  <c r="C706" i="17" a="1"/>
  <c r="C706" i="17" s="1"/>
  <c r="C707" i="17" a="1"/>
  <c r="C707" i="17" s="1"/>
  <c r="C708" i="17" a="1"/>
  <c r="C708" i="17" s="1"/>
  <c r="C709" i="17" a="1"/>
  <c r="C709" i="17" s="1"/>
  <c r="C710" i="17" a="1"/>
  <c r="C710" i="17" s="1"/>
  <c r="C711" i="17" a="1"/>
  <c r="C711" i="17" s="1"/>
  <c r="C712" i="17" a="1"/>
  <c r="C712" i="17" s="1"/>
  <c r="C713" i="17" a="1"/>
  <c r="C713" i="17" s="1"/>
  <c r="C714" i="17" a="1"/>
  <c r="C714" i="17" s="1"/>
  <c r="C715" i="17" a="1"/>
  <c r="C715" i="17" s="1"/>
  <c r="C716" i="17" a="1"/>
  <c r="C716" i="17" s="1"/>
  <c r="C717" i="17" a="1"/>
  <c r="C717" i="17" s="1"/>
  <c r="C718" i="17" a="1"/>
  <c r="C718" i="17" s="1"/>
  <c r="C719" i="17" a="1"/>
  <c r="C719" i="17" s="1"/>
  <c r="C720" i="17" a="1"/>
  <c r="C720" i="17" s="1"/>
  <c r="C721" i="17" a="1"/>
  <c r="C721" i="17" s="1"/>
  <c r="C722" i="17" a="1"/>
  <c r="C722" i="17" s="1"/>
  <c r="C723" i="17" a="1"/>
  <c r="C723" i="17" s="1"/>
  <c r="F723" i="17" s="1"/>
  <c r="C724" i="17" a="1"/>
  <c r="C724" i="17" s="1"/>
  <c r="C725" i="17" a="1"/>
  <c r="C725" i="17" s="1"/>
  <c r="C726" i="17" a="1"/>
  <c r="C726" i="17" s="1"/>
  <c r="C727" i="17" a="1"/>
  <c r="C727" i="17" s="1"/>
  <c r="C728" i="17" a="1"/>
  <c r="C728" i="17" s="1"/>
  <c r="C729" i="17" a="1"/>
  <c r="C729" i="17" s="1"/>
  <c r="C730" i="17" a="1"/>
  <c r="C730" i="17" s="1"/>
  <c r="C731" i="17" a="1"/>
  <c r="C731" i="17" s="1"/>
  <c r="C732" i="17" a="1"/>
  <c r="C732" i="17" s="1"/>
  <c r="C733" i="17" a="1"/>
  <c r="C733" i="17" s="1"/>
  <c r="C734" i="17" a="1"/>
  <c r="C734" i="17" s="1"/>
  <c r="C735" i="17" a="1"/>
  <c r="C735" i="17" s="1"/>
  <c r="C736" i="17" a="1"/>
  <c r="C736" i="17" s="1"/>
  <c r="C737" i="17" a="1"/>
  <c r="C737" i="17" s="1"/>
  <c r="C738" i="17" a="1"/>
  <c r="C738" i="17" s="1"/>
  <c r="C739" i="17" a="1"/>
  <c r="C739" i="17" s="1"/>
  <c r="C740" i="17" a="1"/>
  <c r="C740" i="17" s="1"/>
  <c r="C741" i="17" a="1"/>
  <c r="C741" i="17" s="1"/>
  <c r="C742" i="17" a="1"/>
  <c r="C742" i="17" s="1"/>
  <c r="C743" i="17" a="1"/>
  <c r="C743" i="17" s="1"/>
  <c r="C744" i="17" a="1"/>
  <c r="C744" i="17" s="1"/>
  <c r="C745" i="17" a="1"/>
  <c r="C745" i="17" s="1"/>
  <c r="C746" i="17" a="1"/>
  <c r="C746" i="17" s="1"/>
  <c r="C747" i="17" a="1"/>
  <c r="C747" i="17" s="1"/>
  <c r="C748" i="17" a="1"/>
  <c r="C748" i="17" s="1"/>
  <c r="C749" i="17" a="1"/>
  <c r="C749" i="17" s="1"/>
  <c r="C750" i="17" a="1"/>
  <c r="C750" i="17" s="1"/>
  <c r="C751" i="17" a="1"/>
  <c r="C751" i="17" s="1"/>
  <c r="C752" i="17" a="1"/>
  <c r="C752" i="17" s="1"/>
  <c r="C753" i="17" a="1"/>
  <c r="C753" i="17" s="1"/>
  <c r="C754" i="17" a="1"/>
  <c r="C754" i="17" s="1"/>
  <c r="F754" i="17" s="1"/>
  <c r="C755" i="17" a="1"/>
  <c r="C755" i="17" s="1"/>
  <c r="C756" i="17" a="1"/>
  <c r="C756" i="17" s="1"/>
  <c r="C757" i="17" a="1"/>
  <c r="C757" i="17" s="1"/>
  <c r="C758" i="17" a="1"/>
  <c r="C758" i="17" s="1"/>
  <c r="C759" i="17" a="1"/>
  <c r="C759" i="17" s="1"/>
  <c r="C760" i="17" a="1"/>
  <c r="C760" i="17" s="1"/>
  <c r="C761" i="17" a="1"/>
  <c r="C761" i="17" s="1"/>
  <c r="C762" i="17" a="1"/>
  <c r="C762" i="17" s="1"/>
  <c r="C763" i="17" a="1"/>
  <c r="C763" i="17" s="1"/>
  <c r="C764" i="17" a="1"/>
  <c r="C764" i="17" s="1"/>
  <c r="C765" i="17" a="1"/>
  <c r="C765" i="17" s="1"/>
  <c r="C766" i="17" a="1"/>
  <c r="C766" i="17" s="1"/>
  <c r="C767" i="17" a="1"/>
  <c r="C767" i="17" s="1"/>
  <c r="C768" i="17" a="1"/>
  <c r="C768" i="17" s="1"/>
  <c r="C769" i="17" a="1"/>
  <c r="C769" i="17" s="1"/>
  <c r="C770" i="17" a="1"/>
  <c r="C770" i="17" s="1"/>
  <c r="C771" i="17" a="1"/>
  <c r="C771" i="17" s="1"/>
  <c r="C772" i="17" a="1"/>
  <c r="C772" i="17" s="1"/>
  <c r="C773" i="17" a="1"/>
  <c r="C773" i="17" s="1"/>
  <c r="C774" i="17" a="1"/>
  <c r="C774" i="17" s="1"/>
  <c r="C775" i="17" a="1"/>
  <c r="C775" i="17" s="1"/>
  <c r="C776" i="17" a="1"/>
  <c r="C776" i="17" s="1"/>
  <c r="C777" i="17" a="1"/>
  <c r="C777" i="17" s="1"/>
  <c r="C778" i="17" a="1"/>
  <c r="C778" i="17" s="1"/>
  <c r="C779" i="17" a="1"/>
  <c r="C779" i="17" s="1"/>
  <c r="C780" i="17" a="1"/>
  <c r="C780" i="17" s="1"/>
  <c r="C781" i="17" a="1"/>
  <c r="C781" i="17" s="1"/>
  <c r="C782" i="17" a="1"/>
  <c r="C782" i="17" s="1"/>
  <c r="C783" i="17" a="1"/>
  <c r="C783" i="17" s="1"/>
  <c r="C784" i="17" a="1"/>
  <c r="C784" i="17" s="1"/>
  <c r="C785" i="17" a="1"/>
  <c r="C785" i="17" s="1"/>
  <c r="C786" i="17" a="1"/>
  <c r="C786" i="17" s="1"/>
  <c r="C787" i="17" a="1"/>
  <c r="C787" i="17" s="1"/>
  <c r="C788" i="17" a="1"/>
  <c r="C788" i="17" s="1"/>
  <c r="C789" i="17" a="1"/>
  <c r="C789" i="17" s="1"/>
  <c r="C790" i="17" a="1"/>
  <c r="C790" i="17" s="1"/>
  <c r="C791" i="17" a="1"/>
  <c r="C791" i="17" s="1"/>
  <c r="C792" i="17" a="1"/>
  <c r="C792" i="17" s="1"/>
  <c r="C793" i="17" a="1"/>
  <c r="C793" i="17" s="1"/>
  <c r="C794" i="17" a="1"/>
  <c r="C794" i="17" s="1"/>
  <c r="B2" i="17"/>
  <c r="B3" i="17"/>
  <c r="B4" i="17"/>
  <c r="G4" i="17" s="1"/>
  <c r="B5" i="17"/>
  <c r="G5" i="17" s="1"/>
  <c r="B6" i="17"/>
  <c r="G6" i="17" s="1"/>
  <c r="B7" i="17"/>
  <c r="B8" i="17"/>
  <c r="G8" i="17" s="1"/>
  <c r="B9" i="17"/>
  <c r="G9" i="17" s="1"/>
  <c r="B10" i="17"/>
  <c r="G10" i="17" s="1"/>
  <c r="B11" i="17"/>
  <c r="G11" i="17" s="1"/>
  <c r="B12" i="17"/>
  <c r="B13" i="17"/>
  <c r="G13" i="17" s="1"/>
  <c r="B14" i="17"/>
  <c r="G14" i="17" s="1"/>
  <c r="B15" i="17"/>
  <c r="G15" i="17" s="1"/>
  <c r="B16" i="17"/>
  <c r="G16" i="17" s="1"/>
  <c r="B17" i="17"/>
  <c r="G17" i="17" s="1"/>
  <c r="B18" i="17"/>
  <c r="G18" i="17" s="1"/>
  <c r="B19" i="17"/>
  <c r="G19" i="17" s="1"/>
  <c r="B20" i="17"/>
  <c r="G20" i="17" s="1"/>
  <c r="B21" i="17"/>
  <c r="G21" i="17" s="1"/>
  <c r="B22" i="17"/>
  <c r="G22" i="17" s="1"/>
  <c r="B23" i="17"/>
  <c r="G23" i="17" s="1"/>
  <c r="B24" i="17"/>
  <c r="G24" i="17" s="1"/>
  <c r="B25" i="17"/>
  <c r="G25" i="17" s="1"/>
  <c r="B26" i="17"/>
  <c r="B27" i="17"/>
  <c r="G27" i="17" s="1"/>
  <c r="B28" i="17"/>
  <c r="G28" i="17" s="1"/>
  <c r="B29" i="17"/>
  <c r="G29" i="17" s="1"/>
  <c r="B30" i="17"/>
  <c r="B31" i="17"/>
  <c r="B32" i="17"/>
  <c r="G32" i="17" s="1"/>
  <c r="B33" i="17"/>
  <c r="G33" i="17" s="1"/>
  <c r="B34" i="17"/>
  <c r="G34" i="17" s="1"/>
  <c r="B35" i="17"/>
  <c r="B36" i="17"/>
  <c r="G36" i="17" s="1"/>
  <c r="B37" i="17"/>
  <c r="G37" i="17" s="1"/>
  <c r="B38" i="17"/>
  <c r="G38" i="17" s="1"/>
  <c r="B39" i="17"/>
  <c r="G39" i="17" s="1"/>
  <c r="B40" i="17"/>
  <c r="B41" i="17"/>
  <c r="B42" i="17"/>
  <c r="G42" i="17" s="1"/>
  <c r="B43" i="17"/>
  <c r="G43" i="17" s="1"/>
  <c r="B44" i="17"/>
  <c r="G44" i="17" s="1"/>
  <c r="B45" i="17"/>
  <c r="G45" i="17" s="1"/>
  <c r="B46" i="17"/>
  <c r="G46" i="17" s="1"/>
  <c r="B47" i="17"/>
  <c r="G47" i="17" s="1"/>
  <c r="B48" i="17"/>
  <c r="G48" i="17" s="1"/>
  <c r="B49" i="17"/>
  <c r="G49" i="17" s="1"/>
  <c r="B50" i="17"/>
  <c r="G50" i="17" s="1"/>
  <c r="B51" i="17"/>
  <c r="G51" i="17" s="1"/>
  <c r="B52" i="17"/>
  <c r="G52" i="17" s="1"/>
  <c r="B53" i="17"/>
  <c r="G53" i="17" s="1"/>
  <c r="B54" i="17"/>
  <c r="B55" i="17"/>
  <c r="G55" i="17" s="1"/>
  <c r="B56" i="17"/>
  <c r="G56" i="17" s="1"/>
  <c r="B57" i="17"/>
  <c r="G57" i="17" s="1"/>
  <c r="B58" i="17"/>
  <c r="B59" i="17"/>
  <c r="B60" i="17"/>
  <c r="G60" i="17" s="1"/>
  <c r="B61" i="17"/>
  <c r="G61" i="17" s="1"/>
  <c r="B62" i="17"/>
  <c r="G62" i="17" s="1"/>
  <c r="B63" i="17"/>
  <c r="B64" i="17"/>
  <c r="G64" i="17" s="1"/>
  <c r="B65" i="17"/>
  <c r="B66" i="17"/>
  <c r="G66" i="17" s="1"/>
  <c r="B67" i="17"/>
  <c r="G67" i="17" s="1"/>
  <c r="B68" i="17"/>
  <c r="B69" i="17"/>
  <c r="G69" i="17" s="1"/>
  <c r="B70" i="17"/>
  <c r="G70" i="17" s="1"/>
  <c r="B71" i="17"/>
  <c r="B72" i="17"/>
  <c r="G72" i="17" s="1"/>
  <c r="B73" i="17"/>
  <c r="G73" i="17" s="1"/>
  <c r="B74" i="17"/>
  <c r="G74" i="17" s="1"/>
  <c r="B75" i="17"/>
  <c r="G75" i="17" s="1"/>
  <c r="B76" i="17"/>
  <c r="G76" i="17" s="1"/>
  <c r="B77" i="17"/>
  <c r="G77" i="17" s="1"/>
  <c r="B78" i="17"/>
  <c r="G78" i="17" s="1"/>
  <c r="B79" i="17"/>
  <c r="G79" i="17" s="1"/>
  <c r="B80" i="17"/>
  <c r="G80" i="17" s="1"/>
  <c r="B81" i="17"/>
  <c r="G81" i="17" s="1"/>
  <c r="B82" i="17"/>
  <c r="B83" i="17"/>
  <c r="G83" i="17" s="1"/>
  <c r="B84" i="17"/>
  <c r="G84" i="17" s="1"/>
  <c r="B85" i="17"/>
  <c r="G85" i="17" s="1"/>
  <c r="B86" i="17"/>
  <c r="B87" i="17"/>
  <c r="B88" i="17"/>
  <c r="G88" i="17" s="1"/>
  <c r="B89" i="17"/>
  <c r="G89" i="17" s="1"/>
  <c r="B90" i="17"/>
  <c r="G90" i="17" s="1"/>
  <c r="B91" i="17"/>
  <c r="B92" i="17"/>
  <c r="G92" i="17" s="1"/>
  <c r="B93" i="17"/>
  <c r="G93" i="17" s="1"/>
  <c r="B94" i="17"/>
  <c r="G94" i="17" s="1"/>
  <c r="B95" i="17"/>
  <c r="G95" i="17" s="1"/>
  <c r="B96" i="17"/>
  <c r="B97" i="17"/>
  <c r="G97" i="17" s="1"/>
  <c r="B98" i="17"/>
  <c r="G98" i="17" s="1"/>
  <c r="B99" i="17"/>
  <c r="B100" i="17"/>
  <c r="G100" i="17" s="1"/>
  <c r="B101" i="17"/>
  <c r="G101" i="17" s="1"/>
  <c r="B102" i="17"/>
  <c r="G102" i="17" s="1"/>
  <c r="B103" i="17"/>
  <c r="G103" i="17" s="1"/>
  <c r="B104" i="17"/>
  <c r="G104" i="17" s="1"/>
  <c r="B105" i="17"/>
  <c r="G105" i="17" s="1"/>
  <c r="B106" i="17"/>
  <c r="G106" i="17" s="1"/>
  <c r="B107" i="17"/>
  <c r="B108" i="17"/>
  <c r="G108" i="17" s="1"/>
  <c r="B109" i="17"/>
  <c r="G109" i="17" s="1"/>
  <c r="B110" i="17"/>
  <c r="B111" i="17"/>
  <c r="G111" i="17" s="1"/>
  <c r="B112" i="17"/>
  <c r="G112" i="17" s="1"/>
  <c r="B113" i="17"/>
  <c r="B114" i="17"/>
  <c r="B115" i="17"/>
  <c r="B116" i="17"/>
  <c r="G116" i="17" s="1"/>
  <c r="B117" i="17"/>
  <c r="G117" i="17" s="1"/>
  <c r="B118" i="17"/>
  <c r="G118" i="17" s="1"/>
  <c r="B119" i="17"/>
  <c r="B120" i="17"/>
  <c r="G120" i="17" s="1"/>
  <c r="B121" i="17"/>
  <c r="G121" i="17" s="1"/>
  <c r="B122" i="17"/>
  <c r="G122" i="17" s="1"/>
  <c r="B123" i="17"/>
  <c r="G123" i="17" s="1"/>
  <c r="B124" i="17"/>
  <c r="B125" i="17"/>
  <c r="G125" i="17" s="1"/>
  <c r="B126" i="17"/>
  <c r="G126" i="17" s="1"/>
  <c r="B127" i="17"/>
  <c r="G127" i="17" s="1"/>
  <c r="B128" i="17"/>
  <c r="G128" i="17" s="1"/>
  <c r="B129" i="17"/>
  <c r="G129" i="17" s="1"/>
  <c r="B130" i="17"/>
  <c r="G130" i="17" s="1"/>
  <c r="B131" i="17"/>
  <c r="G131" i="17" s="1"/>
  <c r="B132" i="17"/>
  <c r="G132" i="17" s="1"/>
  <c r="B133" i="17"/>
  <c r="G133" i="17" s="1"/>
  <c r="B134" i="17"/>
  <c r="G134" i="17" s="1"/>
  <c r="B135" i="17"/>
  <c r="B136" i="17"/>
  <c r="B137" i="17"/>
  <c r="B138" i="17"/>
  <c r="B139" i="17"/>
  <c r="G139" i="17" s="1"/>
  <c r="B140" i="17"/>
  <c r="G140" i="17" s="1"/>
  <c r="B141" i="17"/>
  <c r="B142" i="17"/>
  <c r="B143" i="17"/>
  <c r="B144" i="17"/>
  <c r="G144" i="17" s="1"/>
  <c r="B145" i="17"/>
  <c r="G145" i="17" s="1"/>
  <c r="B146" i="17"/>
  <c r="G146" i="17" s="1"/>
  <c r="B147" i="17"/>
  <c r="B148" i="17"/>
  <c r="G148" i="17" s="1"/>
  <c r="B149" i="17"/>
  <c r="G149" i="17" s="1"/>
  <c r="B150" i="17"/>
  <c r="G150" i="17" s="1"/>
  <c r="B151" i="17"/>
  <c r="G151" i="17" s="1"/>
  <c r="B152" i="17"/>
  <c r="B153" i="17"/>
  <c r="G153" i="17" s="1"/>
  <c r="B154" i="17"/>
  <c r="G154" i="17" s="1"/>
  <c r="B155" i="17"/>
  <c r="G155" i="17" s="1"/>
  <c r="B156" i="17"/>
  <c r="G156" i="17" s="1"/>
  <c r="B157" i="17"/>
  <c r="G157" i="17" s="1"/>
  <c r="B158" i="17"/>
  <c r="G158" i="17" s="1"/>
  <c r="B159" i="17"/>
  <c r="G159" i="17" s="1"/>
  <c r="B160" i="17"/>
  <c r="G160" i="17" s="1"/>
  <c r="B161" i="17"/>
  <c r="G161" i="17" s="1"/>
  <c r="B162" i="17"/>
  <c r="G162" i="17" s="1"/>
  <c r="B163" i="17"/>
  <c r="B164" i="17"/>
  <c r="B165" i="17"/>
  <c r="B166" i="17"/>
  <c r="B167" i="17"/>
  <c r="G167" i="17" s="1"/>
  <c r="B168" i="17"/>
  <c r="G168" i="17" s="1"/>
  <c r="B169" i="17"/>
  <c r="G169" i="17" s="1"/>
  <c r="B170" i="17"/>
  <c r="B171" i="17"/>
  <c r="B172" i="17"/>
  <c r="G172" i="17" s="1"/>
  <c r="B173" i="17"/>
  <c r="G173" i="17" s="1"/>
  <c r="B174" i="17"/>
  <c r="G174" i="17" s="1"/>
  <c r="B175" i="17"/>
  <c r="B176" i="17"/>
  <c r="G176" i="17" s="1"/>
  <c r="B177" i="17"/>
  <c r="G177" i="17" s="1"/>
  <c r="B178" i="17"/>
  <c r="G178" i="17" s="1"/>
  <c r="B179" i="17"/>
  <c r="G179" i="17" s="1"/>
  <c r="B180" i="17"/>
  <c r="B181" i="17"/>
  <c r="G181" i="17" s="1"/>
  <c r="B182" i="17"/>
  <c r="G182" i="17" s="1"/>
  <c r="B183" i="17"/>
  <c r="B184" i="17"/>
  <c r="G184" i="17" s="1"/>
  <c r="B185" i="17"/>
  <c r="G185" i="17" s="1"/>
  <c r="B186" i="17"/>
  <c r="G186" i="17" s="1"/>
  <c r="B187" i="17"/>
  <c r="G187" i="17" s="1"/>
  <c r="B188" i="17"/>
  <c r="G188" i="17" s="1"/>
  <c r="B189" i="17"/>
  <c r="G189" i="17" s="1"/>
  <c r="B190" i="17"/>
  <c r="G190" i="17" s="1"/>
  <c r="B191" i="17"/>
  <c r="G191" i="17" s="1"/>
  <c r="B192" i="17"/>
  <c r="G192" i="17" s="1"/>
  <c r="B193" i="17"/>
  <c r="G193" i="17" s="1"/>
  <c r="B194" i="17"/>
  <c r="B195" i="17"/>
  <c r="B196" i="17"/>
  <c r="G196" i="17" s="1"/>
  <c r="B197" i="17"/>
  <c r="G197" i="17" s="1"/>
  <c r="B198" i="17"/>
  <c r="B199" i="17"/>
  <c r="B200" i="17"/>
  <c r="G200" i="17" s="1"/>
  <c r="B201" i="17"/>
  <c r="G201" i="17" s="1"/>
  <c r="B202" i="17"/>
  <c r="G202" i="17" s="1"/>
  <c r="B203" i="17"/>
  <c r="B204" i="17"/>
  <c r="G204" i="17" s="1"/>
  <c r="B205" i="17"/>
  <c r="G205" i="17" s="1"/>
  <c r="B206" i="17"/>
  <c r="G206" i="17" s="1"/>
  <c r="B207" i="17"/>
  <c r="G207" i="17" s="1"/>
  <c r="B208" i="17"/>
  <c r="B209" i="17"/>
  <c r="G209" i="17" s="1"/>
  <c r="B210" i="17"/>
  <c r="G210" i="17" s="1"/>
  <c r="B211" i="17"/>
  <c r="G211" i="17" s="1"/>
  <c r="B212" i="17"/>
  <c r="G212" i="17" s="1"/>
  <c r="B213" i="17"/>
  <c r="G213" i="17" s="1"/>
  <c r="B214" i="17"/>
  <c r="G214" i="17" s="1"/>
  <c r="B215" i="17"/>
  <c r="G215" i="17" s="1"/>
  <c r="B216" i="17"/>
  <c r="G216" i="17" s="1"/>
  <c r="B217" i="17"/>
  <c r="G217" i="17" s="1"/>
  <c r="B218" i="17"/>
  <c r="G218" i="17" s="1"/>
  <c r="B219" i="17"/>
  <c r="G219" i="17" s="1"/>
  <c r="B220" i="17"/>
  <c r="G220" i="17" s="1"/>
  <c r="B221" i="17"/>
  <c r="G221" i="17" s="1"/>
  <c r="B222" i="17"/>
  <c r="B223" i="17"/>
  <c r="G223" i="17" s="1"/>
  <c r="B224" i="17"/>
  <c r="G224" i="17" s="1"/>
  <c r="B225" i="17"/>
  <c r="G225" i="17" s="1"/>
  <c r="B226" i="17"/>
  <c r="B227" i="17"/>
  <c r="B228" i="17"/>
  <c r="G228" i="17" s="1"/>
  <c r="B229" i="17"/>
  <c r="G229" i="17" s="1"/>
  <c r="B230" i="17"/>
  <c r="G230" i="17" s="1"/>
  <c r="B231" i="17"/>
  <c r="B232" i="17"/>
  <c r="G232" i="17" s="1"/>
  <c r="B233" i="17"/>
  <c r="G233" i="17" s="1"/>
  <c r="B234" i="17"/>
  <c r="G234" i="17" s="1"/>
  <c r="B235" i="17"/>
  <c r="G235" i="17" s="1"/>
  <c r="B236" i="17"/>
  <c r="B237" i="17"/>
  <c r="B238" i="17"/>
  <c r="G238" i="17" s="1"/>
  <c r="B239" i="17"/>
  <c r="G239" i="17" s="1"/>
  <c r="B240" i="17"/>
  <c r="G240" i="17" s="1"/>
  <c r="B241" i="17"/>
  <c r="G241" i="17" s="1"/>
  <c r="B242" i="17"/>
  <c r="G242" i="17" s="1"/>
  <c r="B243" i="17"/>
  <c r="G243" i="17" s="1"/>
  <c r="B244" i="17"/>
  <c r="G244" i="17" s="1"/>
  <c r="B245" i="17"/>
  <c r="G245" i="17" s="1"/>
  <c r="B246" i="17"/>
  <c r="G246" i="17" s="1"/>
  <c r="B247" i="17"/>
  <c r="G247" i="17" s="1"/>
  <c r="B248" i="17"/>
  <c r="G248" i="17" s="1"/>
  <c r="B249" i="17"/>
  <c r="G249" i="17" s="1"/>
  <c r="B250" i="17"/>
  <c r="B251" i="17"/>
  <c r="G251" i="17" s="1"/>
  <c r="B252" i="17"/>
  <c r="G252" i="17" s="1"/>
  <c r="B253" i="17"/>
  <c r="G253" i="17" s="1"/>
  <c r="B254" i="17"/>
  <c r="B255" i="17"/>
  <c r="B256" i="17"/>
  <c r="G256" i="17" s="1"/>
  <c r="B257" i="17"/>
  <c r="G257" i="17" s="1"/>
  <c r="B258" i="17"/>
  <c r="G258" i="17" s="1"/>
  <c r="B259" i="17"/>
  <c r="B260" i="17"/>
  <c r="G260" i="17" s="1"/>
  <c r="B261" i="17"/>
  <c r="B262" i="17"/>
  <c r="G262" i="17" s="1"/>
  <c r="B263" i="17"/>
  <c r="G263" i="17" s="1"/>
  <c r="B264" i="17"/>
  <c r="B265" i="17"/>
  <c r="B266" i="17"/>
  <c r="G266" i="17" s="1"/>
  <c r="B267" i="17"/>
  <c r="G267" i="17" s="1"/>
  <c r="B268" i="17"/>
  <c r="G268" i="17" s="1"/>
  <c r="B269" i="17"/>
  <c r="G269" i="17" s="1"/>
  <c r="B270" i="17"/>
  <c r="G270" i="17" s="1"/>
  <c r="B271" i="17"/>
  <c r="G271" i="17" s="1"/>
  <c r="B272" i="17"/>
  <c r="G272" i="17" s="1"/>
  <c r="B273" i="17"/>
  <c r="G273" i="17" s="1"/>
  <c r="B274" i="17"/>
  <c r="G274" i="17" s="1"/>
  <c r="B275" i="17"/>
  <c r="G275" i="17" s="1"/>
  <c r="B276" i="17"/>
  <c r="G276" i="17" s="1"/>
  <c r="B277" i="17"/>
  <c r="B278" i="17"/>
  <c r="B279" i="17"/>
  <c r="G279" i="17" s="1"/>
  <c r="B280" i="17"/>
  <c r="G280" i="17" s="1"/>
  <c r="B281" i="17"/>
  <c r="G281" i="17" s="1"/>
  <c r="B282" i="17"/>
  <c r="B283" i="17"/>
  <c r="B284" i="17"/>
  <c r="G284" i="17" s="1"/>
  <c r="B285" i="17"/>
  <c r="G285" i="17" s="1"/>
  <c r="B286" i="17"/>
  <c r="G286" i="17" s="1"/>
  <c r="B287" i="17"/>
  <c r="B288" i="17"/>
  <c r="G288" i="17" s="1"/>
  <c r="B289" i="17"/>
  <c r="G289" i="17" s="1"/>
  <c r="B290" i="17"/>
  <c r="G290" i="17" s="1"/>
  <c r="B291" i="17"/>
  <c r="G291" i="17" s="1"/>
  <c r="B292" i="17"/>
  <c r="B293" i="17"/>
  <c r="B294" i="17"/>
  <c r="G294" i="17" s="1"/>
  <c r="B295" i="17"/>
  <c r="G295" i="17" s="1"/>
  <c r="B296" i="17"/>
  <c r="G296" i="17" s="1"/>
  <c r="B297" i="17"/>
  <c r="G297" i="17" s="1"/>
  <c r="B298" i="17"/>
  <c r="G298" i="17" s="1"/>
  <c r="B299" i="17"/>
  <c r="G299" i="17" s="1"/>
  <c r="B300" i="17"/>
  <c r="G300" i="17" s="1"/>
  <c r="B301" i="17"/>
  <c r="G301" i="17" s="1"/>
  <c r="B302" i="17"/>
  <c r="G302" i="17" s="1"/>
  <c r="B303" i="17"/>
  <c r="B304" i="17"/>
  <c r="B305" i="17"/>
  <c r="B306" i="17"/>
  <c r="B307" i="17"/>
  <c r="B308" i="17"/>
  <c r="G308" i="17" s="1"/>
  <c r="B309" i="17"/>
  <c r="G309" i="17" s="1"/>
  <c r="B310" i="17"/>
  <c r="B311" i="17"/>
  <c r="B312" i="17"/>
  <c r="G312" i="17" s="1"/>
  <c r="B313" i="17"/>
  <c r="G313" i="17" s="1"/>
  <c r="B314" i="17"/>
  <c r="G314" i="17" s="1"/>
  <c r="B315" i="17"/>
  <c r="B316" i="17"/>
  <c r="B317" i="17"/>
  <c r="B318" i="17"/>
  <c r="G318" i="17" s="1"/>
  <c r="B319" i="17"/>
  <c r="G319" i="17" s="1"/>
  <c r="B320" i="17"/>
  <c r="B321" i="17"/>
  <c r="B322" i="17"/>
  <c r="G322" i="17" s="1"/>
  <c r="B323" i="17"/>
  <c r="G323" i="17" s="1"/>
  <c r="B324" i="17"/>
  <c r="G324" i="17" s="1"/>
  <c r="B325" i="17"/>
  <c r="G325" i="17" s="1"/>
  <c r="B326" i="17"/>
  <c r="G326" i="17" s="1"/>
  <c r="B327" i="17"/>
  <c r="G327" i="17" s="1"/>
  <c r="B328" i="17"/>
  <c r="G328" i="17" s="1"/>
  <c r="B329" i="17"/>
  <c r="G329" i="17" s="1"/>
  <c r="B330" i="17"/>
  <c r="G330" i="17" s="1"/>
  <c r="B331" i="17"/>
  <c r="B332" i="17"/>
  <c r="G332" i="17" s="1"/>
  <c r="B333" i="17"/>
  <c r="G333" i="17" s="1"/>
  <c r="B334" i="17"/>
  <c r="B335" i="17"/>
  <c r="B336" i="17"/>
  <c r="G336" i="17" s="1"/>
  <c r="B337" i="17"/>
  <c r="G337" i="17" s="1"/>
  <c r="B338" i="17"/>
  <c r="B339" i="17"/>
  <c r="B340" i="17"/>
  <c r="G340" i="17" s="1"/>
  <c r="B341" i="17"/>
  <c r="G341" i="17" s="1"/>
  <c r="B342" i="17"/>
  <c r="G342" i="17" s="1"/>
  <c r="B343" i="17"/>
  <c r="B344" i="17"/>
  <c r="B345" i="17"/>
  <c r="B346" i="17"/>
  <c r="G346" i="17" s="1"/>
  <c r="B347" i="17"/>
  <c r="G347" i="17" s="1"/>
  <c r="B348" i="17"/>
  <c r="B349" i="17"/>
  <c r="B350" i="17"/>
  <c r="G350" i="17" s="1"/>
  <c r="B351" i="17"/>
  <c r="G351" i="17" s="1"/>
  <c r="B352" i="17"/>
  <c r="G352" i="17" s="1"/>
  <c r="B353" i="17"/>
  <c r="G353" i="17" s="1"/>
  <c r="B354" i="17"/>
  <c r="G354" i="17" s="1"/>
  <c r="B355" i="17"/>
  <c r="G355" i="17" s="1"/>
  <c r="B356" i="17"/>
  <c r="G356" i="17" s="1"/>
  <c r="B357" i="17"/>
  <c r="G357" i="17" s="1"/>
  <c r="B358" i="17"/>
  <c r="G358" i="17" s="1"/>
  <c r="B359" i="17"/>
  <c r="G359" i="17" s="1"/>
  <c r="B360" i="17"/>
  <c r="G360" i="17" s="1"/>
  <c r="B361" i="17"/>
  <c r="G361" i="17" s="1"/>
  <c r="B362" i="17"/>
  <c r="B363" i="17"/>
  <c r="B364" i="17"/>
  <c r="G364" i="17" s="1"/>
  <c r="B365" i="17"/>
  <c r="G365" i="17" s="1"/>
  <c r="B366" i="17"/>
  <c r="B367" i="17"/>
  <c r="B368" i="17"/>
  <c r="G368" i="17" s="1"/>
  <c r="B369" i="17"/>
  <c r="G369" i="17" s="1"/>
  <c r="B370" i="17"/>
  <c r="G370" i="17" s="1"/>
  <c r="B371" i="17"/>
  <c r="B372" i="17"/>
  <c r="B373" i="17"/>
  <c r="G373" i="17" s="1"/>
  <c r="B374" i="17"/>
  <c r="G374" i="17" s="1"/>
  <c r="B375" i="17"/>
  <c r="G375" i="17" s="1"/>
  <c r="B376" i="17"/>
  <c r="B377" i="17"/>
  <c r="B378" i="17"/>
  <c r="G378" i="17" s="1"/>
  <c r="B379" i="17"/>
  <c r="G379" i="17" s="1"/>
  <c r="B380" i="17"/>
  <c r="G380" i="17" s="1"/>
  <c r="B381" i="17"/>
  <c r="G381" i="17" s="1"/>
  <c r="B382" i="17"/>
  <c r="G382" i="17" s="1"/>
  <c r="B383" i="17"/>
  <c r="G383" i="17" s="1"/>
  <c r="B384" i="17"/>
  <c r="G384" i="17" s="1"/>
  <c r="B385" i="17"/>
  <c r="G385" i="17" s="1"/>
  <c r="B386" i="17"/>
  <c r="G386" i="17" s="1"/>
  <c r="B387" i="17"/>
  <c r="G387" i="17" s="1"/>
  <c r="B388" i="17"/>
  <c r="G388" i="17" s="1"/>
  <c r="B389" i="17"/>
  <c r="G389" i="17" s="1"/>
  <c r="B390" i="17"/>
  <c r="B391" i="17"/>
  <c r="B392" i="17"/>
  <c r="G392" i="17" s="1"/>
  <c r="B393" i="17"/>
  <c r="G393" i="17" s="1"/>
  <c r="B394" i="17"/>
  <c r="B395" i="17"/>
  <c r="B396" i="17"/>
  <c r="G396" i="17" s="1"/>
  <c r="B397" i="17"/>
  <c r="B398" i="17"/>
  <c r="G398" i="17" s="1"/>
  <c r="B399" i="17"/>
  <c r="B400" i="17"/>
  <c r="B401" i="17"/>
  <c r="G401" i="17" s="1"/>
  <c r="B402" i="17"/>
  <c r="G402" i="17" s="1"/>
  <c r="B403" i="17"/>
  <c r="G403" i="17" s="1"/>
  <c r="B404" i="17"/>
  <c r="B405" i="17"/>
  <c r="B406" i="17"/>
  <c r="G406" i="17" s="1"/>
  <c r="B407" i="17"/>
  <c r="G407" i="17" s="1"/>
  <c r="B408" i="17"/>
  <c r="G408" i="17" s="1"/>
  <c r="B409" i="17"/>
  <c r="G409" i="17" s="1"/>
  <c r="B410" i="17"/>
  <c r="G410" i="17" s="1"/>
  <c r="B411" i="17"/>
  <c r="G411" i="17" s="1"/>
  <c r="B412" i="17"/>
  <c r="G412" i="17" s="1"/>
  <c r="B413" i="17"/>
  <c r="G413" i="17" s="1"/>
  <c r="B414" i="17"/>
  <c r="G414" i="17" s="1"/>
  <c r="B415" i="17"/>
  <c r="G415" i="17" s="1"/>
  <c r="B416" i="17"/>
  <c r="G416" i="17" s="1"/>
  <c r="B417" i="17"/>
  <c r="G417" i="17" s="1"/>
  <c r="B418" i="17"/>
  <c r="B419" i="17"/>
  <c r="B420" i="17"/>
  <c r="G420" i="17" s="1"/>
  <c r="B421" i="17"/>
  <c r="G421" i="17" s="1"/>
  <c r="B422" i="17"/>
  <c r="B423" i="17"/>
  <c r="B424" i="17"/>
  <c r="G424" i="17" s="1"/>
  <c r="B425" i="17"/>
  <c r="B426" i="17"/>
  <c r="B427" i="17"/>
  <c r="B428" i="17"/>
  <c r="B429" i="17"/>
  <c r="B430" i="17"/>
  <c r="G430" i="17" s="1"/>
  <c r="B431" i="17"/>
  <c r="G431" i="17" s="1"/>
  <c r="B432" i="17"/>
  <c r="B433" i="17"/>
  <c r="B434" i="17"/>
  <c r="G434" i="17" s="1"/>
  <c r="B435" i="17"/>
  <c r="G435" i="17" s="1"/>
  <c r="B436" i="17"/>
  <c r="G436" i="17" s="1"/>
  <c r="B437" i="17"/>
  <c r="G437" i="17" s="1"/>
  <c r="B438" i="17"/>
  <c r="G438" i="17" s="1"/>
  <c r="B439" i="17"/>
  <c r="G439" i="17" s="1"/>
  <c r="B440" i="17"/>
  <c r="G440" i="17" s="1"/>
  <c r="B441" i="17"/>
  <c r="G441" i="17" s="1"/>
  <c r="B442" i="17"/>
  <c r="G442" i="17" s="1"/>
  <c r="B443" i="17"/>
  <c r="B444" i="17"/>
  <c r="B445" i="17"/>
  <c r="B446" i="17"/>
  <c r="B447" i="17"/>
  <c r="B448" i="17"/>
  <c r="G448" i="17" s="1"/>
  <c r="B449" i="17"/>
  <c r="G449" i="17" s="1"/>
  <c r="B450" i="17"/>
  <c r="B451" i="17"/>
  <c r="B452" i="17"/>
  <c r="G452" i="17" s="1"/>
  <c r="B453" i="17"/>
  <c r="B454" i="17"/>
  <c r="B455" i="17"/>
  <c r="B456" i="17"/>
  <c r="B457" i="17"/>
  <c r="B458" i="17"/>
  <c r="G458" i="17" s="1"/>
  <c r="B459" i="17"/>
  <c r="G459" i="17" s="1"/>
  <c r="B460" i="17"/>
  <c r="B461" i="17"/>
  <c r="B462" i="17"/>
  <c r="G462" i="17" s="1"/>
  <c r="B463" i="17"/>
  <c r="G463" i="17" s="1"/>
  <c r="B464" i="17"/>
  <c r="G464" i="17" s="1"/>
  <c r="B465" i="17"/>
  <c r="G465" i="17" s="1"/>
  <c r="B466" i="17"/>
  <c r="G466" i="17" s="1"/>
  <c r="B467" i="17"/>
  <c r="G467" i="17" s="1"/>
  <c r="B468" i="17"/>
  <c r="G468" i="17" s="1"/>
  <c r="B469" i="17"/>
  <c r="G469" i="17" s="1"/>
  <c r="B470" i="17"/>
  <c r="G470" i="17" s="1"/>
  <c r="B471" i="17"/>
  <c r="B472" i="17"/>
  <c r="B473" i="17"/>
  <c r="B474" i="17"/>
  <c r="B475" i="17"/>
  <c r="B476" i="17"/>
  <c r="G476" i="17" s="1"/>
  <c r="B477" i="17"/>
  <c r="G477" i="17" s="1"/>
  <c r="B478" i="17"/>
  <c r="B479" i="17"/>
  <c r="B480" i="17"/>
  <c r="G480" i="17" s="1"/>
  <c r="B481" i="17"/>
  <c r="B482" i="17"/>
  <c r="B483" i="17"/>
  <c r="B484" i="17"/>
  <c r="B485" i="17"/>
  <c r="B486" i="17"/>
  <c r="G486" i="17" s="1"/>
  <c r="B487" i="17"/>
  <c r="G487" i="17" s="1"/>
  <c r="B488" i="17"/>
  <c r="B489" i="17"/>
  <c r="B490" i="17"/>
  <c r="G490" i="17" s="1"/>
  <c r="B491" i="17"/>
  <c r="G491" i="17" s="1"/>
  <c r="B492" i="17"/>
  <c r="G492" i="17" s="1"/>
  <c r="B493" i="17"/>
  <c r="G493" i="17" s="1"/>
  <c r="B494" i="17"/>
  <c r="G494" i="17" s="1"/>
  <c r="B495" i="17"/>
  <c r="G495" i="17" s="1"/>
  <c r="B496" i="17"/>
  <c r="G496" i="17" s="1"/>
  <c r="B497" i="17"/>
  <c r="G497" i="17" s="1"/>
  <c r="B498" i="17"/>
  <c r="G498" i="17" s="1"/>
  <c r="B499" i="17"/>
  <c r="G499" i="17" s="1"/>
  <c r="B500" i="17"/>
  <c r="G500" i="17" s="1"/>
  <c r="B501" i="17"/>
  <c r="G501" i="17" s="1"/>
  <c r="B502" i="17"/>
  <c r="B503" i="17"/>
  <c r="B504" i="17"/>
  <c r="G504" i="17" s="1"/>
  <c r="B505" i="17"/>
  <c r="G505" i="17" s="1"/>
  <c r="B506" i="17"/>
  <c r="B507" i="17"/>
  <c r="B508" i="17"/>
  <c r="G508" i="17" s="1"/>
  <c r="B509" i="17"/>
  <c r="B510" i="17"/>
  <c r="B511" i="17"/>
  <c r="B512" i="17"/>
  <c r="B513" i="17"/>
  <c r="G513" i="17" s="1"/>
  <c r="B514" i="17"/>
  <c r="G514" i="17" s="1"/>
  <c r="B515" i="17"/>
  <c r="G515" i="17" s="1"/>
  <c r="B516" i="17"/>
  <c r="B517" i="17"/>
  <c r="B518" i="17"/>
  <c r="G518" i="17" s="1"/>
  <c r="B519" i="17"/>
  <c r="G519" i="17" s="1"/>
  <c r="B520" i="17"/>
  <c r="G520" i="17" s="1"/>
  <c r="B521" i="17"/>
  <c r="G521" i="17" s="1"/>
  <c r="B522" i="17"/>
  <c r="G522" i="17" s="1"/>
  <c r="B523" i="17"/>
  <c r="G523" i="17" s="1"/>
  <c r="B524" i="17"/>
  <c r="G524" i="17" s="1"/>
  <c r="B525" i="17"/>
  <c r="G525" i="17" s="1"/>
  <c r="B526" i="17"/>
  <c r="G526" i="17" s="1"/>
  <c r="B527" i="17"/>
  <c r="G527" i="17" s="1"/>
  <c r="B528" i="17"/>
  <c r="G528" i="17" s="1"/>
  <c r="B529" i="17"/>
  <c r="G529" i="17" s="1"/>
  <c r="B530" i="17"/>
  <c r="B531" i="17"/>
  <c r="B532" i="17"/>
  <c r="B533" i="17"/>
  <c r="G533" i="17" s="1"/>
  <c r="B534" i="17"/>
  <c r="B535" i="17"/>
  <c r="B536" i="17"/>
  <c r="G536" i="17" s="1"/>
  <c r="B537" i="17"/>
  <c r="B538" i="17"/>
  <c r="B539" i="17"/>
  <c r="B540" i="17"/>
  <c r="B541" i="17"/>
  <c r="G541" i="17" s="1"/>
  <c r="B542" i="17"/>
  <c r="G542" i="17" s="1"/>
  <c r="B543" i="17"/>
  <c r="G543" i="17" s="1"/>
  <c r="B544" i="17"/>
  <c r="B545" i="17"/>
  <c r="B546" i="17"/>
  <c r="G546" i="17" s="1"/>
  <c r="B547" i="17"/>
  <c r="G547" i="17" s="1"/>
  <c r="B548" i="17"/>
  <c r="G548" i="17" s="1"/>
  <c r="B549" i="17"/>
  <c r="G549" i="17" s="1"/>
  <c r="B550" i="17"/>
  <c r="G550" i="17" s="1"/>
  <c r="B551" i="17"/>
  <c r="G551" i="17" s="1"/>
  <c r="B552" i="17"/>
  <c r="G552" i="17" s="1"/>
  <c r="B553" i="17"/>
  <c r="G553" i="17" s="1"/>
  <c r="B554" i="17"/>
  <c r="G554" i="17" s="1"/>
  <c r="B555" i="17"/>
  <c r="G555" i="17" s="1"/>
  <c r="B556" i="17"/>
  <c r="G556" i="17" s="1"/>
  <c r="B557" i="17"/>
  <c r="G557" i="17" s="1"/>
  <c r="B558" i="17"/>
  <c r="B559" i="17"/>
  <c r="B560" i="17"/>
  <c r="B561" i="17"/>
  <c r="G561" i="17" s="1"/>
  <c r="B562" i="17"/>
  <c r="B563" i="17"/>
  <c r="B564" i="17"/>
  <c r="G564" i="17" s="1"/>
  <c r="B565" i="17"/>
  <c r="B566" i="17"/>
  <c r="B567" i="17"/>
  <c r="B568" i="17"/>
  <c r="B569" i="17"/>
  <c r="B570" i="17"/>
  <c r="G570" i="17" s="1"/>
  <c r="B571" i="17"/>
  <c r="G571" i="17" s="1"/>
  <c r="B572" i="17"/>
  <c r="B573" i="17"/>
  <c r="B574" i="17"/>
  <c r="G574" i="17" s="1"/>
  <c r="B575" i="17"/>
  <c r="G575" i="17" s="1"/>
  <c r="B576" i="17"/>
  <c r="G576" i="17" s="1"/>
  <c r="B577" i="17"/>
  <c r="G577" i="17" s="1"/>
  <c r="B578" i="17"/>
  <c r="G578" i="17" s="1"/>
  <c r="B579" i="17"/>
  <c r="G579" i="17" s="1"/>
  <c r="B580" i="17"/>
  <c r="G580" i="17" s="1"/>
  <c r="B581" i="17"/>
  <c r="G581" i="17" s="1"/>
  <c r="B582" i="17"/>
  <c r="G582" i="17" s="1"/>
  <c r="B583" i="17"/>
  <c r="B584" i="17"/>
  <c r="B585" i="17"/>
  <c r="G585" i="17" s="1"/>
  <c r="B586" i="17"/>
  <c r="B587" i="17"/>
  <c r="B588" i="17"/>
  <c r="B589" i="17"/>
  <c r="B590" i="17"/>
  <c r="B591" i="17"/>
  <c r="B592" i="17"/>
  <c r="G592" i="17" s="1"/>
  <c r="B593" i="17"/>
  <c r="B594" i="17"/>
  <c r="B595" i="17"/>
  <c r="B596" i="17"/>
  <c r="B597" i="17"/>
  <c r="B598" i="17"/>
  <c r="G598" i="17" s="1"/>
  <c r="B599" i="17"/>
  <c r="G599" i="17" s="1"/>
  <c r="B600" i="17"/>
  <c r="B601" i="17"/>
  <c r="B602" i="17"/>
  <c r="G602" i="17" s="1"/>
  <c r="B603" i="17"/>
  <c r="G603" i="17" s="1"/>
  <c r="B604" i="17"/>
  <c r="G604" i="17" s="1"/>
  <c r="B605" i="17"/>
  <c r="G605" i="17" s="1"/>
  <c r="B606" i="17"/>
  <c r="G606" i="17" s="1"/>
  <c r="B607" i="17"/>
  <c r="G607" i="17" s="1"/>
  <c r="B608" i="17"/>
  <c r="G608" i="17" s="1"/>
  <c r="B609" i="17"/>
  <c r="G609" i="17" s="1"/>
  <c r="B610" i="17"/>
  <c r="G610" i="17" s="1"/>
  <c r="B611" i="17"/>
  <c r="G611" i="17" s="1"/>
  <c r="B612" i="17"/>
  <c r="B613" i="17"/>
  <c r="G613" i="17" s="1"/>
  <c r="B614" i="17"/>
  <c r="B615" i="17"/>
  <c r="B616" i="17"/>
  <c r="B617" i="17"/>
  <c r="B618" i="17"/>
  <c r="B619" i="17"/>
  <c r="B620" i="17"/>
  <c r="G620" i="17" s="1"/>
  <c r="B621" i="17"/>
  <c r="B622" i="17"/>
  <c r="B623" i="17"/>
  <c r="B624" i="17"/>
  <c r="B625" i="17"/>
  <c r="B626" i="17"/>
  <c r="G626" i="17" s="1"/>
  <c r="B627" i="17"/>
  <c r="G627" i="17" s="1"/>
  <c r="B628" i="17"/>
  <c r="B629" i="17"/>
  <c r="B630" i="17"/>
  <c r="G630" i="17" s="1"/>
  <c r="B631" i="17"/>
  <c r="G631" i="17" s="1"/>
  <c r="B632" i="17"/>
  <c r="G632" i="17" s="1"/>
  <c r="B633" i="17"/>
  <c r="G633" i="17" s="1"/>
  <c r="B634" i="17"/>
  <c r="G634" i="17" s="1"/>
  <c r="B635" i="17"/>
  <c r="G635" i="17" s="1"/>
  <c r="B636" i="17"/>
  <c r="B637" i="17"/>
  <c r="G637" i="17" s="1"/>
  <c r="B638" i="17"/>
  <c r="G638" i="17" s="1"/>
  <c r="B639" i="17"/>
  <c r="B640" i="17"/>
  <c r="B641" i="17"/>
  <c r="G641" i="17" s="1"/>
  <c r="B642" i="17"/>
  <c r="B643" i="17"/>
  <c r="B644" i="17"/>
  <c r="B645" i="17"/>
  <c r="B646" i="17"/>
  <c r="B647" i="17"/>
  <c r="B648" i="17"/>
  <c r="G648" i="17" s="1"/>
  <c r="B649" i="17"/>
  <c r="B650" i="17"/>
  <c r="B651" i="17"/>
  <c r="B652" i="17"/>
  <c r="B653" i="17"/>
  <c r="G653" i="17" s="1"/>
  <c r="B654" i="17"/>
  <c r="G654" i="17" s="1"/>
  <c r="B655" i="17"/>
  <c r="G655" i="17" s="1"/>
  <c r="B656" i="17"/>
  <c r="B657" i="17"/>
  <c r="B658" i="17"/>
  <c r="G658" i="17" s="1"/>
  <c r="B659" i="17"/>
  <c r="G659" i="17" s="1"/>
  <c r="B660" i="17"/>
  <c r="G660" i="17" s="1"/>
  <c r="B661" i="17"/>
  <c r="G661" i="17" s="1"/>
  <c r="B662" i="17"/>
  <c r="G662" i="17" s="1"/>
  <c r="B663" i="17"/>
  <c r="G663" i="17" s="1"/>
  <c r="B664" i="17"/>
  <c r="B665" i="17"/>
  <c r="G665" i="17" s="1"/>
  <c r="B666" i="17"/>
  <c r="G666" i="17" s="1"/>
  <c r="B667" i="17"/>
  <c r="B668" i="17"/>
  <c r="B669" i="17"/>
  <c r="G669" i="17" s="1"/>
  <c r="B670" i="17"/>
  <c r="B671" i="17"/>
  <c r="B672" i="17"/>
  <c r="B673" i="17"/>
  <c r="B674" i="17"/>
  <c r="B675" i="17"/>
  <c r="B676" i="17"/>
  <c r="B677" i="17"/>
  <c r="B678" i="17"/>
  <c r="B679" i="17"/>
  <c r="B680" i="17"/>
  <c r="B681" i="17"/>
  <c r="G681" i="17" s="1"/>
  <c r="B682" i="17"/>
  <c r="G682" i="17" s="1"/>
  <c r="B683" i="17"/>
  <c r="G683" i="17" s="1"/>
  <c r="B684" i="17"/>
  <c r="B685" i="17"/>
  <c r="B686" i="17"/>
  <c r="G686" i="17" s="1"/>
  <c r="B687" i="17"/>
  <c r="G687" i="17" s="1"/>
  <c r="B688" i="17"/>
  <c r="G688" i="17" s="1"/>
  <c r="B689" i="17"/>
  <c r="G689" i="17" s="1"/>
  <c r="B690" i="17"/>
  <c r="G690" i="17" s="1"/>
  <c r="B691" i="17"/>
  <c r="G691" i="17" s="1"/>
  <c r="B692" i="17"/>
  <c r="B693" i="17"/>
  <c r="G693" i="17" s="1"/>
  <c r="B694" i="17"/>
  <c r="G694" i="17" s="1"/>
  <c r="B695" i="17"/>
  <c r="B696" i="17"/>
  <c r="B697" i="17"/>
  <c r="G697" i="17" s="1"/>
  <c r="B698" i="17"/>
  <c r="B699" i="17"/>
  <c r="B700" i="17"/>
  <c r="B701" i="17"/>
  <c r="B702" i="17"/>
  <c r="B703" i="17"/>
  <c r="B704" i="17"/>
  <c r="B705" i="17"/>
  <c r="B706" i="17"/>
  <c r="B707" i="17"/>
  <c r="B708" i="17"/>
  <c r="B709" i="17"/>
  <c r="G709" i="17" s="1"/>
  <c r="B710" i="17"/>
  <c r="G710" i="17" s="1"/>
  <c r="B711" i="17"/>
  <c r="G711" i="17" s="1"/>
  <c r="B712" i="17"/>
  <c r="B713" i="17"/>
  <c r="B714" i="17"/>
  <c r="G714" i="17" s="1"/>
  <c r="B715" i="17"/>
  <c r="G715" i="17" s="1"/>
  <c r="B716" i="17"/>
  <c r="G716" i="17" s="1"/>
  <c r="B717" i="17"/>
  <c r="G717" i="17" s="1"/>
  <c r="B718" i="17"/>
  <c r="G718" i="17" s="1"/>
  <c r="B719" i="17"/>
  <c r="G719" i="17" s="1"/>
  <c r="B720" i="17"/>
  <c r="B721" i="17"/>
  <c r="G721" i="17" s="1"/>
  <c r="B722" i="17"/>
  <c r="G722" i="17" s="1"/>
  <c r="B723" i="17"/>
  <c r="B724" i="17"/>
  <c r="B725" i="17"/>
  <c r="B726" i="17"/>
  <c r="B727" i="17"/>
  <c r="B728" i="17"/>
  <c r="B729" i="17"/>
  <c r="B730" i="17"/>
  <c r="B731" i="17"/>
  <c r="B732" i="17"/>
  <c r="B733" i="17"/>
  <c r="B734" i="17"/>
  <c r="B735" i="17"/>
  <c r="B736" i="17"/>
  <c r="B737" i="17"/>
  <c r="G737" i="17" s="1"/>
  <c r="B738" i="17"/>
  <c r="G738" i="17" s="1"/>
  <c r="B739" i="17"/>
  <c r="G739" i="17" s="1"/>
  <c r="B740" i="17"/>
  <c r="B741" i="17"/>
  <c r="B742" i="17"/>
  <c r="G742" i="17" s="1"/>
  <c r="B743" i="17"/>
  <c r="G743" i="17" s="1"/>
  <c r="B744" i="17"/>
  <c r="G744" i="17" s="1"/>
  <c r="B745" i="17"/>
  <c r="G745" i="17" s="1"/>
  <c r="B746" i="17"/>
  <c r="B747" i="17"/>
  <c r="G747" i="17" s="1"/>
  <c r="B748" i="17"/>
  <c r="B749" i="17"/>
  <c r="G749" i="17" s="1"/>
  <c r="B750" i="17"/>
  <c r="G750" i="17" s="1"/>
  <c r="B751" i="17"/>
  <c r="B752" i="17"/>
  <c r="B753" i="17"/>
  <c r="B754" i="17"/>
  <c r="B755" i="17"/>
  <c r="B756" i="17"/>
  <c r="B757" i="17"/>
  <c r="B758" i="17"/>
  <c r="B759" i="17"/>
  <c r="B760" i="17"/>
  <c r="B761" i="17"/>
  <c r="B762" i="17"/>
  <c r="B763" i="17"/>
  <c r="B764" i="17"/>
  <c r="B765" i="17"/>
  <c r="G765" i="17" s="1"/>
  <c r="B766" i="17"/>
  <c r="B767" i="17"/>
  <c r="G767" i="17" s="1"/>
  <c r="B768" i="17"/>
  <c r="B769" i="17"/>
  <c r="B770" i="17"/>
  <c r="G770" i="17" s="1"/>
  <c r="B771" i="17"/>
  <c r="G771" i="17" s="1"/>
  <c r="B772" i="17"/>
  <c r="G772" i="17" s="1"/>
  <c r="B773" i="17"/>
  <c r="G773" i="17" s="1"/>
  <c r="B774" i="17"/>
  <c r="B775" i="17"/>
  <c r="G775" i="17" s="1"/>
  <c r="B776" i="17"/>
  <c r="B777" i="17"/>
  <c r="G777" i="17" s="1"/>
  <c r="B778" i="17"/>
  <c r="G778" i="17" s="1"/>
  <c r="B779" i="17"/>
  <c r="B780" i="17"/>
  <c r="B781" i="17"/>
  <c r="B782" i="17"/>
  <c r="B783" i="17"/>
  <c r="B784" i="17"/>
  <c r="B785" i="17"/>
  <c r="B786" i="17"/>
  <c r="B787" i="17"/>
  <c r="B788" i="17"/>
  <c r="B789" i="17"/>
  <c r="B790" i="17"/>
  <c r="B791" i="17"/>
  <c r="B792" i="17"/>
  <c r="B793" i="17"/>
  <c r="G793" i="17" s="1"/>
  <c r="B794" i="17"/>
  <c r="G791" i="17" l="1"/>
  <c r="G763" i="17"/>
  <c r="G735" i="17"/>
  <c r="G707" i="17"/>
  <c r="G679" i="17"/>
  <c r="G651" i="17"/>
  <c r="G623" i="17"/>
  <c r="G595" i="17"/>
  <c r="G567" i="17"/>
  <c r="G539" i="17"/>
  <c r="G511" i="17"/>
  <c r="G483" i="17"/>
  <c r="G455" i="17"/>
  <c r="G427" i="17"/>
  <c r="G399" i="17"/>
  <c r="G371" i="17"/>
  <c r="G343" i="17"/>
  <c r="G315" i="17"/>
  <c r="G287" i="17"/>
  <c r="G259" i="17"/>
  <c r="G231" i="17"/>
  <c r="G203" i="17"/>
  <c r="G175" i="17"/>
  <c r="G147" i="17"/>
  <c r="G119" i="17"/>
  <c r="G91" i="17"/>
  <c r="G63" i="17"/>
  <c r="G35" i="17"/>
  <c r="G7" i="17"/>
  <c r="G454" i="17"/>
  <c r="G426" i="17"/>
  <c r="G752" i="17"/>
  <c r="G696" i="17"/>
  <c r="G640" i="17"/>
  <c r="G584" i="17"/>
  <c r="G482" i="17"/>
  <c r="G780" i="17"/>
  <c r="G724" i="17"/>
  <c r="G668" i="17"/>
  <c r="G612" i="17"/>
  <c r="G779" i="17"/>
  <c r="G751" i="17"/>
  <c r="G776" i="17"/>
  <c r="G748" i="17"/>
  <c r="G720" i="17"/>
  <c r="G692" i="17"/>
  <c r="G664" i="17"/>
  <c r="G636" i="17"/>
  <c r="K768" i="17"/>
  <c r="N768" i="17" s="1"/>
  <c r="G650" i="17"/>
  <c r="G566" i="17"/>
  <c r="G678" i="17"/>
  <c r="G538" i="17"/>
  <c r="G594" i="17"/>
  <c r="G622" i="17"/>
  <c r="G510" i="17"/>
  <c r="K779" i="17"/>
  <c r="N779" i="17" s="1"/>
  <c r="K751" i="17"/>
  <c r="N751" i="17" s="1"/>
  <c r="K723" i="17"/>
  <c r="N723" i="17" s="1"/>
  <c r="K695" i="17"/>
  <c r="N695" i="17" s="1"/>
  <c r="K667" i="17"/>
  <c r="N667" i="17" s="1"/>
  <c r="K639" i="17"/>
  <c r="N639" i="17" s="1"/>
  <c r="K611" i="17"/>
  <c r="N611" i="17" s="1"/>
  <c r="K583" i="17"/>
  <c r="N583" i="17" s="1"/>
  <c r="K555" i="17"/>
  <c r="N555" i="17" s="1"/>
  <c r="K527" i="17"/>
  <c r="N527" i="17" s="1"/>
  <c r="K499" i="17"/>
  <c r="N499" i="17" s="1"/>
  <c r="K471" i="17"/>
  <c r="N471" i="17" s="1"/>
  <c r="K443" i="17"/>
  <c r="N443" i="17" s="1"/>
  <c r="K415" i="17"/>
  <c r="N415" i="17" s="1"/>
  <c r="K387" i="17"/>
  <c r="N387" i="17" s="1"/>
  <c r="K359" i="17"/>
  <c r="N359" i="17" s="1"/>
  <c r="K331" i="17"/>
  <c r="N331" i="17" s="1"/>
  <c r="K303" i="17"/>
  <c r="N303" i="17" s="1"/>
  <c r="K275" i="17"/>
  <c r="N275" i="17" s="1"/>
  <c r="K247" i="17"/>
  <c r="N247" i="17" s="1"/>
  <c r="K219" i="17"/>
  <c r="N219" i="17" s="1"/>
  <c r="K191" i="17"/>
  <c r="N191" i="17" s="1"/>
  <c r="K163" i="17"/>
  <c r="N163" i="17" s="1"/>
  <c r="K135" i="17"/>
  <c r="N135" i="17" s="1"/>
  <c r="K107" i="17"/>
  <c r="N107" i="17" s="1"/>
  <c r="K79" i="17"/>
  <c r="N79" i="17" s="1"/>
  <c r="K51" i="17"/>
  <c r="N51" i="17" s="1"/>
  <c r="K23" i="17"/>
  <c r="N23" i="17" s="1"/>
  <c r="K778" i="17"/>
  <c r="N778" i="17" s="1"/>
  <c r="K750" i="17"/>
  <c r="N750" i="17" s="1"/>
  <c r="K722" i="17"/>
  <c r="N722" i="17" s="1"/>
  <c r="K694" i="17"/>
  <c r="N694" i="17" s="1"/>
  <c r="K666" i="17"/>
  <c r="N666" i="17" s="1"/>
  <c r="K638" i="17"/>
  <c r="N638" i="17" s="1"/>
  <c r="K610" i="17"/>
  <c r="N610" i="17" s="1"/>
  <c r="K582" i="17"/>
  <c r="N582" i="17" s="1"/>
  <c r="K554" i="17"/>
  <c r="N554" i="17" s="1"/>
  <c r="K526" i="17"/>
  <c r="N526" i="17" s="1"/>
  <c r="K498" i="17"/>
  <c r="N498" i="17" s="1"/>
  <c r="K470" i="17"/>
  <c r="N470" i="17" s="1"/>
  <c r="K442" i="17"/>
  <c r="N442" i="17" s="1"/>
  <c r="K414" i="17"/>
  <c r="N414" i="17" s="1"/>
  <c r="K386" i="17"/>
  <c r="N386" i="17" s="1"/>
  <c r="K358" i="17"/>
  <c r="N358" i="17" s="1"/>
  <c r="K330" i="17"/>
  <c r="N330" i="17" s="1"/>
  <c r="K302" i="17"/>
  <c r="N302" i="17" s="1"/>
  <c r="K274" i="17"/>
  <c r="N274" i="17" s="1"/>
  <c r="K246" i="17"/>
  <c r="N246" i="17" s="1"/>
  <c r="K218" i="17"/>
  <c r="N218" i="17" s="1"/>
  <c r="K190" i="17"/>
  <c r="N190" i="17" s="1"/>
  <c r="K162" i="17"/>
  <c r="N162" i="17" s="1"/>
  <c r="K134" i="17"/>
  <c r="N134" i="17" s="1"/>
  <c r="K106" i="17"/>
  <c r="N106" i="17" s="1"/>
  <c r="K78" i="17"/>
  <c r="N78" i="17" s="1"/>
  <c r="K50" i="17"/>
  <c r="N50" i="17" s="1"/>
  <c r="K22" i="17"/>
  <c r="N22" i="17" s="1"/>
  <c r="K777" i="17"/>
  <c r="N777" i="17" s="1"/>
  <c r="K749" i="17"/>
  <c r="N749" i="17" s="1"/>
  <c r="K721" i="17"/>
  <c r="N721" i="17" s="1"/>
  <c r="K693" i="17"/>
  <c r="N693" i="17" s="1"/>
  <c r="K665" i="17"/>
  <c r="N665" i="17" s="1"/>
  <c r="K637" i="17"/>
  <c r="N637" i="17" s="1"/>
  <c r="K609" i="17"/>
  <c r="N609" i="17" s="1"/>
  <c r="K581" i="17"/>
  <c r="N581" i="17" s="1"/>
  <c r="K553" i="17"/>
  <c r="N553" i="17" s="1"/>
  <c r="K525" i="17"/>
  <c r="N525" i="17" s="1"/>
  <c r="K497" i="17"/>
  <c r="N497" i="17" s="1"/>
  <c r="K469" i="17"/>
  <c r="N469" i="17" s="1"/>
  <c r="K441" i="17"/>
  <c r="N441" i="17" s="1"/>
  <c r="K413" i="17"/>
  <c r="N413" i="17" s="1"/>
  <c r="K385" i="17"/>
  <c r="N385" i="17" s="1"/>
  <c r="K357" i="17"/>
  <c r="N357" i="17" s="1"/>
  <c r="K329" i="17"/>
  <c r="N329" i="17" s="1"/>
  <c r="K301" i="17"/>
  <c r="N301" i="17" s="1"/>
  <c r="K273" i="17"/>
  <c r="N273" i="17" s="1"/>
  <c r="K245" i="17"/>
  <c r="N245" i="17" s="1"/>
  <c r="K217" i="17"/>
  <c r="N217" i="17" s="1"/>
  <c r="K189" i="17"/>
  <c r="N189" i="17" s="1"/>
  <c r="K161" i="17"/>
  <c r="N161" i="17" s="1"/>
  <c r="K133" i="17"/>
  <c r="N133" i="17" s="1"/>
  <c r="K105" i="17"/>
  <c r="N105" i="17" s="1"/>
  <c r="K77" i="17"/>
  <c r="N77" i="17" s="1"/>
  <c r="K49" i="17"/>
  <c r="N49" i="17" s="1"/>
  <c r="K21" i="17"/>
  <c r="N21" i="17" s="1"/>
  <c r="K776" i="17"/>
  <c r="N776" i="17" s="1"/>
  <c r="K748" i="17"/>
  <c r="N748" i="17" s="1"/>
  <c r="K720" i="17"/>
  <c r="N720" i="17" s="1"/>
  <c r="K692" i="17"/>
  <c r="N692" i="17" s="1"/>
  <c r="K664" i="17"/>
  <c r="N664" i="17" s="1"/>
  <c r="K636" i="17"/>
  <c r="N636" i="17" s="1"/>
  <c r="K608" i="17"/>
  <c r="N608" i="17" s="1"/>
  <c r="K580" i="17"/>
  <c r="N580" i="17" s="1"/>
  <c r="K552" i="17"/>
  <c r="N552" i="17" s="1"/>
  <c r="K524" i="17"/>
  <c r="N524" i="17" s="1"/>
  <c r="K496" i="17"/>
  <c r="N496" i="17" s="1"/>
  <c r="K468" i="17"/>
  <c r="N468" i="17" s="1"/>
  <c r="K440" i="17"/>
  <c r="N440" i="17" s="1"/>
  <c r="K412" i="17"/>
  <c r="N412" i="17" s="1"/>
  <c r="K384" i="17"/>
  <c r="N384" i="17" s="1"/>
  <c r="K356" i="17"/>
  <c r="N356" i="17" s="1"/>
  <c r="K328" i="17"/>
  <c r="N328" i="17" s="1"/>
  <c r="K300" i="17"/>
  <c r="N300" i="17" s="1"/>
  <c r="K272" i="17"/>
  <c r="N272" i="17" s="1"/>
  <c r="K244" i="17"/>
  <c r="N244" i="17" s="1"/>
  <c r="K216" i="17"/>
  <c r="N216" i="17" s="1"/>
  <c r="K188" i="17"/>
  <c r="N188" i="17" s="1"/>
  <c r="K160" i="17"/>
  <c r="N160" i="17" s="1"/>
  <c r="K132" i="17"/>
  <c r="N132" i="17" s="1"/>
  <c r="K104" i="17"/>
  <c r="N104" i="17" s="1"/>
  <c r="K76" i="17"/>
  <c r="N76" i="17" s="1"/>
  <c r="K48" i="17"/>
  <c r="N48" i="17" s="1"/>
  <c r="K20" i="17"/>
  <c r="N20" i="17" s="1"/>
  <c r="K775" i="17"/>
  <c r="N775" i="17" s="1"/>
  <c r="K747" i="17"/>
  <c r="N747" i="17" s="1"/>
  <c r="K719" i="17"/>
  <c r="N719" i="17" s="1"/>
  <c r="K691" i="17"/>
  <c r="N691" i="17" s="1"/>
  <c r="K663" i="17"/>
  <c r="N663" i="17" s="1"/>
  <c r="K635" i="17"/>
  <c r="N635" i="17" s="1"/>
  <c r="K607" i="17"/>
  <c r="N607" i="17" s="1"/>
  <c r="K579" i="17"/>
  <c r="N579" i="17" s="1"/>
  <c r="K551" i="17"/>
  <c r="N551" i="17" s="1"/>
  <c r="K523" i="17"/>
  <c r="N523" i="17" s="1"/>
  <c r="K495" i="17"/>
  <c r="N495" i="17" s="1"/>
  <c r="K467" i="17"/>
  <c r="N467" i="17" s="1"/>
  <c r="K439" i="17"/>
  <c r="N439" i="17" s="1"/>
  <c r="K411" i="17"/>
  <c r="N411" i="17" s="1"/>
  <c r="K383" i="17"/>
  <c r="N383" i="17" s="1"/>
  <c r="K355" i="17"/>
  <c r="N355" i="17" s="1"/>
  <c r="K327" i="17"/>
  <c r="N327" i="17" s="1"/>
  <c r="K299" i="17"/>
  <c r="N299" i="17" s="1"/>
  <c r="K271" i="17"/>
  <c r="N271" i="17" s="1"/>
  <c r="K243" i="17"/>
  <c r="N243" i="17" s="1"/>
  <c r="K215" i="17"/>
  <c r="N215" i="17" s="1"/>
  <c r="K187" i="17"/>
  <c r="N187" i="17" s="1"/>
  <c r="K159" i="17"/>
  <c r="N159" i="17" s="1"/>
  <c r="K131" i="17"/>
  <c r="N131" i="17" s="1"/>
  <c r="K103" i="17"/>
  <c r="N103" i="17" s="1"/>
  <c r="K75" i="17"/>
  <c r="N75" i="17" s="1"/>
  <c r="K47" i="17"/>
  <c r="N47" i="17" s="1"/>
  <c r="K19" i="17"/>
  <c r="N19" i="17" s="1"/>
  <c r="K774" i="17"/>
  <c r="N774" i="17" s="1"/>
  <c r="K746" i="17"/>
  <c r="N746" i="17" s="1"/>
  <c r="K718" i="17"/>
  <c r="N718" i="17" s="1"/>
  <c r="K690" i="17"/>
  <c r="N690" i="17" s="1"/>
  <c r="K662" i="17"/>
  <c r="N662" i="17" s="1"/>
  <c r="K634" i="17"/>
  <c r="N634" i="17" s="1"/>
  <c r="K606" i="17"/>
  <c r="N606" i="17" s="1"/>
  <c r="K578" i="17"/>
  <c r="N578" i="17" s="1"/>
  <c r="K550" i="17"/>
  <c r="N550" i="17" s="1"/>
  <c r="K522" i="17"/>
  <c r="N522" i="17" s="1"/>
  <c r="K494" i="17"/>
  <c r="N494" i="17" s="1"/>
  <c r="K466" i="17"/>
  <c r="N466" i="17" s="1"/>
  <c r="K438" i="17"/>
  <c r="N438" i="17" s="1"/>
  <c r="K410" i="17"/>
  <c r="N410" i="17" s="1"/>
  <c r="K382" i="17"/>
  <c r="N382" i="17" s="1"/>
  <c r="K354" i="17"/>
  <c r="N354" i="17" s="1"/>
  <c r="K326" i="17"/>
  <c r="N326" i="17" s="1"/>
  <c r="K298" i="17"/>
  <c r="N298" i="17" s="1"/>
  <c r="K270" i="17"/>
  <c r="N270" i="17" s="1"/>
  <c r="K242" i="17"/>
  <c r="N242" i="17" s="1"/>
  <c r="K214" i="17"/>
  <c r="N214" i="17" s="1"/>
  <c r="K186" i="17"/>
  <c r="N186" i="17" s="1"/>
  <c r="K158" i="17"/>
  <c r="N158" i="17" s="1"/>
  <c r="K130" i="17"/>
  <c r="N130" i="17" s="1"/>
  <c r="K102" i="17"/>
  <c r="N102" i="17" s="1"/>
  <c r="K74" i="17"/>
  <c r="N74" i="17" s="1"/>
  <c r="K46" i="17"/>
  <c r="N46" i="17" s="1"/>
  <c r="K18" i="17"/>
  <c r="N18" i="17" s="1"/>
  <c r="K773" i="17"/>
  <c r="N773" i="17" s="1"/>
  <c r="K745" i="17"/>
  <c r="N745" i="17" s="1"/>
  <c r="K717" i="17"/>
  <c r="N717" i="17" s="1"/>
  <c r="K689" i="17"/>
  <c r="N689" i="17" s="1"/>
  <c r="K661" i="17"/>
  <c r="N661" i="17" s="1"/>
  <c r="K633" i="17"/>
  <c r="N633" i="17" s="1"/>
  <c r="K605" i="17"/>
  <c r="N605" i="17" s="1"/>
  <c r="K577" i="17"/>
  <c r="N577" i="17" s="1"/>
  <c r="K549" i="17"/>
  <c r="N549" i="17" s="1"/>
  <c r="K521" i="17"/>
  <c r="N521" i="17" s="1"/>
  <c r="K493" i="17"/>
  <c r="N493" i="17" s="1"/>
  <c r="K465" i="17"/>
  <c r="N465" i="17" s="1"/>
  <c r="K437" i="17"/>
  <c r="N437" i="17" s="1"/>
  <c r="K409" i="17"/>
  <c r="N409" i="17" s="1"/>
  <c r="K381" i="17"/>
  <c r="N381" i="17" s="1"/>
  <c r="K353" i="17"/>
  <c r="N353" i="17" s="1"/>
  <c r="K325" i="17"/>
  <c r="N325" i="17" s="1"/>
  <c r="K297" i="17"/>
  <c r="N297" i="17" s="1"/>
  <c r="K269" i="17"/>
  <c r="N269" i="17" s="1"/>
  <c r="K241" i="17"/>
  <c r="N241" i="17" s="1"/>
  <c r="K213" i="17"/>
  <c r="N213" i="17" s="1"/>
  <c r="K185" i="17"/>
  <c r="N185" i="17" s="1"/>
  <c r="K157" i="17"/>
  <c r="N157" i="17" s="1"/>
  <c r="K129" i="17"/>
  <c r="N129" i="17" s="1"/>
  <c r="K101" i="17"/>
  <c r="N101" i="17" s="1"/>
  <c r="K73" i="17"/>
  <c r="N73" i="17" s="1"/>
  <c r="K45" i="17"/>
  <c r="N45" i="17" s="1"/>
  <c r="K17" i="17"/>
  <c r="N17" i="17" s="1"/>
  <c r="K772" i="17"/>
  <c r="N772" i="17" s="1"/>
  <c r="K744" i="17"/>
  <c r="N744" i="17" s="1"/>
  <c r="K716" i="17"/>
  <c r="N716" i="17" s="1"/>
  <c r="K688" i="17"/>
  <c r="N688" i="17" s="1"/>
  <c r="K660" i="17"/>
  <c r="N660" i="17" s="1"/>
  <c r="K632" i="17"/>
  <c r="N632" i="17" s="1"/>
  <c r="K604" i="17"/>
  <c r="N604" i="17" s="1"/>
  <c r="K576" i="17"/>
  <c r="N576" i="17" s="1"/>
  <c r="K548" i="17"/>
  <c r="N548" i="17" s="1"/>
  <c r="K520" i="17"/>
  <c r="N520" i="17" s="1"/>
  <c r="K492" i="17"/>
  <c r="N492" i="17" s="1"/>
  <c r="K464" i="17"/>
  <c r="N464" i="17" s="1"/>
  <c r="K436" i="17"/>
  <c r="N436" i="17" s="1"/>
  <c r="K408" i="17"/>
  <c r="N408" i="17" s="1"/>
  <c r="K380" i="17"/>
  <c r="N380" i="17" s="1"/>
  <c r="K352" i="17"/>
  <c r="N352" i="17" s="1"/>
  <c r="K324" i="17"/>
  <c r="N324" i="17" s="1"/>
  <c r="K296" i="17"/>
  <c r="N296" i="17" s="1"/>
  <c r="K268" i="17"/>
  <c r="N268" i="17" s="1"/>
  <c r="K240" i="17"/>
  <c r="N240" i="17" s="1"/>
  <c r="K212" i="17"/>
  <c r="N212" i="17" s="1"/>
  <c r="K184" i="17"/>
  <c r="N184" i="17" s="1"/>
  <c r="K156" i="17"/>
  <c r="N156" i="17" s="1"/>
  <c r="K128" i="17"/>
  <c r="N128" i="17" s="1"/>
  <c r="K100" i="17"/>
  <c r="N100" i="17" s="1"/>
  <c r="K72" i="17"/>
  <c r="N72" i="17" s="1"/>
  <c r="K44" i="17"/>
  <c r="N44" i="17" s="1"/>
  <c r="K16" i="17"/>
  <c r="N16" i="17" s="1"/>
  <c r="K771" i="17"/>
  <c r="N771" i="17" s="1"/>
  <c r="K743" i="17"/>
  <c r="N743" i="17" s="1"/>
  <c r="K715" i="17"/>
  <c r="N715" i="17" s="1"/>
  <c r="K687" i="17"/>
  <c r="N687" i="17" s="1"/>
  <c r="K659" i="17"/>
  <c r="N659" i="17" s="1"/>
  <c r="K631" i="17"/>
  <c r="N631" i="17" s="1"/>
  <c r="K603" i="17"/>
  <c r="N603" i="17" s="1"/>
  <c r="K575" i="17"/>
  <c r="N575" i="17" s="1"/>
  <c r="K547" i="17"/>
  <c r="N547" i="17" s="1"/>
  <c r="K519" i="17"/>
  <c r="N519" i="17" s="1"/>
  <c r="K491" i="17"/>
  <c r="N491" i="17" s="1"/>
  <c r="K463" i="17"/>
  <c r="N463" i="17" s="1"/>
  <c r="K435" i="17"/>
  <c r="N435" i="17" s="1"/>
  <c r="K407" i="17"/>
  <c r="N407" i="17" s="1"/>
  <c r="K379" i="17"/>
  <c r="N379" i="17" s="1"/>
  <c r="K351" i="17"/>
  <c r="N351" i="17" s="1"/>
  <c r="K323" i="17"/>
  <c r="N323" i="17" s="1"/>
  <c r="K295" i="17"/>
  <c r="N295" i="17" s="1"/>
  <c r="K267" i="17"/>
  <c r="N267" i="17" s="1"/>
  <c r="K239" i="17"/>
  <c r="N239" i="17" s="1"/>
  <c r="K211" i="17"/>
  <c r="N211" i="17" s="1"/>
  <c r="K183" i="17"/>
  <c r="N183" i="17" s="1"/>
  <c r="K155" i="17"/>
  <c r="N155" i="17" s="1"/>
  <c r="K127" i="17"/>
  <c r="N127" i="17" s="1"/>
  <c r="K99" i="17"/>
  <c r="N99" i="17" s="1"/>
  <c r="K71" i="17"/>
  <c r="N71" i="17" s="1"/>
  <c r="K43" i="17"/>
  <c r="N43" i="17" s="1"/>
  <c r="K15" i="17"/>
  <c r="N15" i="17" s="1"/>
  <c r="K770" i="17"/>
  <c r="N770" i="17" s="1"/>
  <c r="K742" i="17"/>
  <c r="N742" i="17" s="1"/>
  <c r="K714" i="17"/>
  <c r="N714" i="17" s="1"/>
  <c r="K686" i="17"/>
  <c r="N686" i="17" s="1"/>
  <c r="K658" i="17"/>
  <c r="N658" i="17" s="1"/>
  <c r="K630" i="17"/>
  <c r="N630" i="17" s="1"/>
  <c r="K602" i="17"/>
  <c r="N602" i="17" s="1"/>
  <c r="K574" i="17"/>
  <c r="N574" i="17" s="1"/>
  <c r="K546" i="17"/>
  <c r="N546" i="17" s="1"/>
  <c r="K518" i="17"/>
  <c r="N518" i="17" s="1"/>
  <c r="K490" i="17"/>
  <c r="N490" i="17" s="1"/>
  <c r="K462" i="17"/>
  <c r="N462" i="17" s="1"/>
  <c r="K434" i="17"/>
  <c r="N434" i="17" s="1"/>
  <c r="K406" i="17"/>
  <c r="N406" i="17" s="1"/>
  <c r="K378" i="17"/>
  <c r="N378" i="17" s="1"/>
  <c r="K350" i="17"/>
  <c r="N350" i="17" s="1"/>
  <c r="K322" i="17"/>
  <c r="N322" i="17" s="1"/>
  <c r="K294" i="17"/>
  <c r="N294" i="17" s="1"/>
  <c r="K266" i="17"/>
  <c r="N266" i="17" s="1"/>
  <c r="K238" i="17"/>
  <c r="N238" i="17" s="1"/>
  <c r="K210" i="17"/>
  <c r="N210" i="17" s="1"/>
  <c r="K182" i="17"/>
  <c r="N182" i="17" s="1"/>
  <c r="K154" i="17"/>
  <c r="N154" i="17" s="1"/>
  <c r="K126" i="17"/>
  <c r="N126" i="17" s="1"/>
  <c r="K98" i="17"/>
  <c r="N98" i="17" s="1"/>
  <c r="K70" i="17"/>
  <c r="N70" i="17" s="1"/>
  <c r="K42" i="17"/>
  <c r="N42" i="17" s="1"/>
  <c r="K14" i="17"/>
  <c r="N14" i="17" s="1"/>
  <c r="K769" i="17"/>
  <c r="N769" i="17" s="1"/>
  <c r="K741" i="17"/>
  <c r="N741" i="17" s="1"/>
  <c r="K713" i="17"/>
  <c r="N713" i="17" s="1"/>
  <c r="K685" i="17"/>
  <c r="N685" i="17" s="1"/>
  <c r="K657" i="17"/>
  <c r="N657" i="17" s="1"/>
  <c r="K629" i="17"/>
  <c r="N629" i="17" s="1"/>
  <c r="K601" i="17"/>
  <c r="N601" i="17" s="1"/>
  <c r="K573" i="17"/>
  <c r="N573" i="17" s="1"/>
  <c r="K545" i="17"/>
  <c r="N545" i="17" s="1"/>
  <c r="K517" i="17"/>
  <c r="N517" i="17" s="1"/>
  <c r="K489" i="17"/>
  <c r="N489" i="17" s="1"/>
  <c r="K461" i="17"/>
  <c r="N461" i="17" s="1"/>
  <c r="K433" i="17"/>
  <c r="N433" i="17" s="1"/>
  <c r="K405" i="17"/>
  <c r="N405" i="17" s="1"/>
  <c r="K377" i="17"/>
  <c r="N377" i="17" s="1"/>
  <c r="K349" i="17"/>
  <c r="N349" i="17" s="1"/>
  <c r="K321" i="17"/>
  <c r="N321" i="17" s="1"/>
  <c r="K293" i="17"/>
  <c r="N293" i="17" s="1"/>
  <c r="K265" i="17"/>
  <c r="N265" i="17" s="1"/>
  <c r="K237" i="17"/>
  <c r="N237" i="17" s="1"/>
  <c r="K209" i="17"/>
  <c r="N209" i="17" s="1"/>
  <c r="K181" i="17"/>
  <c r="N181" i="17" s="1"/>
  <c r="K153" i="17"/>
  <c r="N153" i="17" s="1"/>
  <c r="K125" i="17"/>
  <c r="N125" i="17" s="1"/>
  <c r="K97" i="17"/>
  <c r="N97" i="17" s="1"/>
  <c r="K69" i="17"/>
  <c r="N69" i="17" s="1"/>
  <c r="K41" i="17"/>
  <c r="N41" i="17" s="1"/>
  <c r="K13" i="17"/>
  <c r="N13" i="17" s="1"/>
  <c r="K740" i="17"/>
  <c r="N740" i="17" s="1"/>
  <c r="K712" i="17"/>
  <c r="N712" i="17" s="1"/>
  <c r="K684" i="17"/>
  <c r="N684" i="17" s="1"/>
  <c r="K656" i="17"/>
  <c r="N656" i="17" s="1"/>
  <c r="K628" i="17"/>
  <c r="N628" i="17" s="1"/>
  <c r="K600" i="17"/>
  <c r="N600" i="17" s="1"/>
  <c r="K572" i="17"/>
  <c r="N572" i="17" s="1"/>
  <c r="K544" i="17"/>
  <c r="N544" i="17" s="1"/>
  <c r="K516" i="17"/>
  <c r="N516" i="17" s="1"/>
  <c r="K488" i="17"/>
  <c r="N488" i="17" s="1"/>
  <c r="K460" i="17"/>
  <c r="N460" i="17" s="1"/>
  <c r="K432" i="17"/>
  <c r="N432" i="17" s="1"/>
  <c r="K404" i="17"/>
  <c r="N404" i="17" s="1"/>
  <c r="K376" i="17"/>
  <c r="N376" i="17" s="1"/>
  <c r="K348" i="17"/>
  <c r="N348" i="17" s="1"/>
  <c r="K320" i="17"/>
  <c r="N320" i="17" s="1"/>
  <c r="K292" i="17"/>
  <c r="N292" i="17" s="1"/>
  <c r="K264" i="17"/>
  <c r="N264" i="17" s="1"/>
  <c r="K236" i="17"/>
  <c r="N236" i="17" s="1"/>
  <c r="K208" i="17"/>
  <c r="N208" i="17" s="1"/>
  <c r="K180" i="17"/>
  <c r="N180" i="17" s="1"/>
  <c r="K152" i="17"/>
  <c r="N152" i="17" s="1"/>
  <c r="K124" i="17"/>
  <c r="N124" i="17" s="1"/>
  <c r="K96" i="17"/>
  <c r="N96" i="17" s="1"/>
  <c r="K68" i="17"/>
  <c r="N68" i="17" s="1"/>
  <c r="K40" i="17"/>
  <c r="N40" i="17" s="1"/>
  <c r="K12" i="17"/>
  <c r="N12" i="17" s="1"/>
  <c r="K767" i="17"/>
  <c r="N767" i="17" s="1"/>
  <c r="K739" i="17"/>
  <c r="N739" i="17" s="1"/>
  <c r="K711" i="17"/>
  <c r="N711" i="17" s="1"/>
  <c r="K683" i="17"/>
  <c r="N683" i="17" s="1"/>
  <c r="K655" i="17"/>
  <c r="N655" i="17" s="1"/>
  <c r="K627" i="17"/>
  <c r="N627" i="17" s="1"/>
  <c r="K599" i="17"/>
  <c r="N599" i="17" s="1"/>
  <c r="K571" i="17"/>
  <c r="N571" i="17" s="1"/>
  <c r="K543" i="17"/>
  <c r="N543" i="17" s="1"/>
  <c r="K515" i="17"/>
  <c r="N515" i="17" s="1"/>
  <c r="K487" i="17"/>
  <c r="N487" i="17" s="1"/>
  <c r="K459" i="17"/>
  <c r="N459" i="17" s="1"/>
  <c r="K431" i="17"/>
  <c r="N431" i="17" s="1"/>
  <c r="K403" i="17"/>
  <c r="N403" i="17" s="1"/>
  <c r="K375" i="17"/>
  <c r="N375" i="17" s="1"/>
  <c r="K347" i="17"/>
  <c r="N347" i="17" s="1"/>
  <c r="K319" i="17"/>
  <c r="N319" i="17" s="1"/>
  <c r="K291" i="17"/>
  <c r="N291" i="17" s="1"/>
  <c r="K263" i="17"/>
  <c r="N263" i="17" s="1"/>
  <c r="K235" i="17"/>
  <c r="N235" i="17" s="1"/>
  <c r="K207" i="17"/>
  <c r="N207" i="17" s="1"/>
  <c r="K179" i="17"/>
  <c r="N179" i="17" s="1"/>
  <c r="K151" i="17"/>
  <c r="N151" i="17" s="1"/>
  <c r="K123" i="17"/>
  <c r="N123" i="17" s="1"/>
  <c r="K95" i="17"/>
  <c r="N95" i="17" s="1"/>
  <c r="K67" i="17"/>
  <c r="N67" i="17" s="1"/>
  <c r="K39" i="17"/>
  <c r="N39" i="17" s="1"/>
  <c r="K11" i="17"/>
  <c r="N11" i="17" s="1"/>
  <c r="K794" i="17"/>
  <c r="N794" i="17" s="1"/>
  <c r="K766" i="17"/>
  <c r="N766" i="17" s="1"/>
  <c r="K738" i="17"/>
  <c r="N738" i="17" s="1"/>
  <c r="K710" i="17"/>
  <c r="N710" i="17" s="1"/>
  <c r="K682" i="17"/>
  <c r="N682" i="17" s="1"/>
  <c r="K654" i="17"/>
  <c r="N654" i="17" s="1"/>
  <c r="K626" i="17"/>
  <c r="N626" i="17" s="1"/>
  <c r="K598" i="17"/>
  <c r="N598" i="17" s="1"/>
  <c r="K570" i="17"/>
  <c r="N570" i="17" s="1"/>
  <c r="K542" i="17"/>
  <c r="N542" i="17" s="1"/>
  <c r="K514" i="17"/>
  <c r="N514" i="17" s="1"/>
  <c r="K486" i="17"/>
  <c r="N486" i="17" s="1"/>
  <c r="K458" i="17"/>
  <c r="N458" i="17" s="1"/>
  <c r="K430" i="17"/>
  <c r="N430" i="17" s="1"/>
  <c r="K402" i="17"/>
  <c r="N402" i="17" s="1"/>
  <c r="K374" i="17"/>
  <c r="N374" i="17" s="1"/>
  <c r="K346" i="17"/>
  <c r="N346" i="17" s="1"/>
  <c r="K318" i="17"/>
  <c r="N318" i="17" s="1"/>
  <c r="K290" i="17"/>
  <c r="N290" i="17" s="1"/>
  <c r="K262" i="17"/>
  <c r="N262" i="17" s="1"/>
  <c r="K234" i="17"/>
  <c r="N234" i="17" s="1"/>
  <c r="K206" i="17"/>
  <c r="N206" i="17" s="1"/>
  <c r="K178" i="17"/>
  <c r="N178" i="17" s="1"/>
  <c r="K150" i="17"/>
  <c r="N150" i="17" s="1"/>
  <c r="K122" i="17"/>
  <c r="N122" i="17" s="1"/>
  <c r="K94" i="17"/>
  <c r="N94" i="17" s="1"/>
  <c r="K66" i="17"/>
  <c r="N66" i="17" s="1"/>
  <c r="K38" i="17"/>
  <c r="N38" i="17" s="1"/>
  <c r="K10" i="17"/>
  <c r="N10" i="17" s="1"/>
  <c r="K793" i="17"/>
  <c r="N793" i="17" s="1"/>
  <c r="K765" i="17"/>
  <c r="N765" i="17" s="1"/>
  <c r="K737" i="17"/>
  <c r="N737" i="17" s="1"/>
  <c r="K709" i="17"/>
  <c r="N709" i="17" s="1"/>
  <c r="K681" i="17"/>
  <c r="N681" i="17" s="1"/>
  <c r="K653" i="17"/>
  <c r="N653" i="17" s="1"/>
  <c r="K625" i="17"/>
  <c r="N625" i="17" s="1"/>
  <c r="K597" i="17"/>
  <c r="N597" i="17" s="1"/>
  <c r="K569" i="17"/>
  <c r="N569" i="17" s="1"/>
  <c r="K541" i="17"/>
  <c r="N541" i="17" s="1"/>
  <c r="K513" i="17"/>
  <c r="N513" i="17" s="1"/>
  <c r="K485" i="17"/>
  <c r="N485" i="17" s="1"/>
  <c r="K457" i="17"/>
  <c r="N457" i="17" s="1"/>
  <c r="K429" i="17"/>
  <c r="N429" i="17" s="1"/>
  <c r="K401" i="17"/>
  <c r="N401" i="17" s="1"/>
  <c r="K373" i="17"/>
  <c r="N373" i="17" s="1"/>
  <c r="K345" i="17"/>
  <c r="N345" i="17" s="1"/>
  <c r="K317" i="17"/>
  <c r="N317" i="17" s="1"/>
  <c r="K289" i="17"/>
  <c r="N289" i="17" s="1"/>
  <c r="K261" i="17"/>
  <c r="N261" i="17" s="1"/>
  <c r="K233" i="17"/>
  <c r="N233" i="17" s="1"/>
  <c r="K205" i="17"/>
  <c r="N205" i="17" s="1"/>
  <c r="K177" i="17"/>
  <c r="N177" i="17" s="1"/>
  <c r="K149" i="17"/>
  <c r="N149" i="17" s="1"/>
  <c r="K121" i="17"/>
  <c r="N121" i="17" s="1"/>
  <c r="K93" i="17"/>
  <c r="N93" i="17" s="1"/>
  <c r="K65" i="17"/>
  <c r="N65" i="17" s="1"/>
  <c r="K37" i="17"/>
  <c r="N37" i="17" s="1"/>
  <c r="K9" i="17"/>
  <c r="N9" i="17" s="1"/>
  <c r="K792" i="17"/>
  <c r="N792" i="17" s="1"/>
  <c r="K764" i="17"/>
  <c r="N764" i="17" s="1"/>
  <c r="K736" i="17"/>
  <c r="N736" i="17" s="1"/>
  <c r="K708" i="17"/>
  <c r="N708" i="17" s="1"/>
  <c r="K680" i="17"/>
  <c r="N680" i="17" s="1"/>
  <c r="K652" i="17"/>
  <c r="N652" i="17" s="1"/>
  <c r="K624" i="17"/>
  <c r="N624" i="17" s="1"/>
  <c r="K596" i="17"/>
  <c r="N596" i="17" s="1"/>
  <c r="K568" i="17"/>
  <c r="N568" i="17" s="1"/>
  <c r="K540" i="17"/>
  <c r="N540" i="17" s="1"/>
  <c r="K512" i="17"/>
  <c r="N512" i="17" s="1"/>
  <c r="K484" i="17"/>
  <c r="N484" i="17" s="1"/>
  <c r="K456" i="17"/>
  <c r="N456" i="17" s="1"/>
  <c r="K428" i="17"/>
  <c r="N428" i="17" s="1"/>
  <c r="K400" i="17"/>
  <c r="N400" i="17" s="1"/>
  <c r="K372" i="17"/>
  <c r="N372" i="17" s="1"/>
  <c r="K344" i="17"/>
  <c r="N344" i="17" s="1"/>
  <c r="K316" i="17"/>
  <c r="N316" i="17" s="1"/>
  <c r="K288" i="17"/>
  <c r="N288" i="17" s="1"/>
  <c r="K260" i="17"/>
  <c r="N260" i="17" s="1"/>
  <c r="K232" i="17"/>
  <c r="N232" i="17" s="1"/>
  <c r="K204" i="17"/>
  <c r="N204" i="17" s="1"/>
  <c r="K176" i="17"/>
  <c r="N176" i="17" s="1"/>
  <c r="K148" i="17"/>
  <c r="N148" i="17" s="1"/>
  <c r="K120" i="17"/>
  <c r="N120" i="17" s="1"/>
  <c r="K92" i="17"/>
  <c r="N92" i="17" s="1"/>
  <c r="K64" i="17"/>
  <c r="N64" i="17" s="1"/>
  <c r="K36" i="17"/>
  <c r="N36" i="17" s="1"/>
  <c r="K8" i="17"/>
  <c r="N8" i="17" s="1"/>
  <c r="K791" i="17"/>
  <c r="N791" i="17" s="1"/>
  <c r="K763" i="17"/>
  <c r="N763" i="17" s="1"/>
  <c r="K735" i="17"/>
  <c r="N735" i="17" s="1"/>
  <c r="K707" i="17"/>
  <c r="N707" i="17" s="1"/>
  <c r="K679" i="17"/>
  <c r="N679" i="17" s="1"/>
  <c r="K651" i="17"/>
  <c r="N651" i="17" s="1"/>
  <c r="K623" i="17"/>
  <c r="N623" i="17" s="1"/>
  <c r="K595" i="17"/>
  <c r="N595" i="17" s="1"/>
  <c r="K567" i="17"/>
  <c r="N567" i="17" s="1"/>
  <c r="K539" i="17"/>
  <c r="N539" i="17" s="1"/>
  <c r="K511" i="17"/>
  <c r="N511" i="17" s="1"/>
  <c r="K483" i="17"/>
  <c r="N483" i="17" s="1"/>
  <c r="K455" i="17"/>
  <c r="N455" i="17" s="1"/>
  <c r="K427" i="17"/>
  <c r="N427" i="17" s="1"/>
  <c r="K399" i="17"/>
  <c r="N399" i="17" s="1"/>
  <c r="K371" i="17"/>
  <c r="N371" i="17" s="1"/>
  <c r="K343" i="17"/>
  <c r="N343" i="17" s="1"/>
  <c r="K315" i="17"/>
  <c r="N315" i="17" s="1"/>
  <c r="K287" i="17"/>
  <c r="N287" i="17" s="1"/>
  <c r="K259" i="17"/>
  <c r="N259" i="17" s="1"/>
  <c r="K231" i="17"/>
  <c r="N231" i="17" s="1"/>
  <c r="K203" i="17"/>
  <c r="N203" i="17" s="1"/>
  <c r="K175" i="17"/>
  <c r="N175" i="17" s="1"/>
  <c r="K147" i="17"/>
  <c r="N147" i="17" s="1"/>
  <c r="K119" i="17"/>
  <c r="N119" i="17" s="1"/>
  <c r="K91" i="17"/>
  <c r="N91" i="17" s="1"/>
  <c r="K63" i="17"/>
  <c r="N63" i="17" s="1"/>
  <c r="K35" i="17"/>
  <c r="N35" i="17" s="1"/>
  <c r="K7" i="17"/>
  <c r="N7" i="17" s="1"/>
  <c r="K790" i="17"/>
  <c r="N790" i="17" s="1"/>
  <c r="K762" i="17"/>
  <c r="N762" i="17" s="1"/>
  <c r="K734" i="17"/>
  <c r="N734" i="17" s="1"/>
  <c r="K706" i="17"/>
  <c r="N706" i="17" s="1"/>
  <c r="K678" i="17"/>
  <c r="N678" i="17" s="1"/>
  <c r="K650" i="17"/>
  <c r="N650" i="17" s="1"/>
  <c r="K622" i="17"/>
  <c r="N622" i="17" s="1"/>
  <c r="K594" i="17"/>
  <c r="N594" i="17" s="1"/>
  <c r="K566" i="17"/>
  <c r="N566" i="17" s="1"/>
  <c r="K538" i="17"/>
  <c r="N538" i="17" s="1"/>
  <c r="K510" i="17"/>
  <c r="N510" i="17" s="1"/>
  <c r="K482" i="17"/>
  <c r="N482" i="17" s="1"/>
  <c r="K454" i="17"/>
  <c r="N454" i="17" s="1"/>
  <c r="K426" i="17"/>
  <c r="N426" i="17" s="1"/>
  <c r="K398" i="17"/>
  <c r="N398" i="17" s="1"/>
  <c r="K370" i="17"/>
  <c r="N370" i="17" s="1"/>
  <c r="K342" i="17"/>
  <c r="N342" i="17" s="1"/>
  <c r="K314" i="17"/>
  <c r="N314" i="17" s="1"/>
  <c r="K286" i="17"/>
  <c r="N286" i="17" s="1"/>
  <c r="K258" i="17"/>
  <c r="N258" i="17" s="1"/>
  <c r="K230" i="17"/>
  <c r="N230" i="17" s="1"/>
  <c r="K202" i="17"/>
  <c r="N202" i="17" s="1"/>
  <c r="K174" i="17"/>
  <c r="N174" i="17" s="1"/>
  <c r="K146" i="17"/>
  <c r="N146" i="17" s="1"/>
  <c r="K118" i="17"/>
  <c r="N118" i="17" s="1"/>
  <c r="K90" i="17"/>
  <c r="N90" i="17" s="1"/>
  <c r="K62" i="17"/>
  <c r="N62" i="17" s="1"/>
  <c r="K34" i="17"/>
  <c r="N34" i="17" s="1"/>
  <c r="K6" i="17"/>
  <c r="N6" i="17" s="1"/>
  <c r="K789" i="17"/>
  <c r="N789" i="17" s="1"/>
  <c r="K761" i="17"/>
  <c r="N761" i="17" s="1"/>
  <c r="K733" i="17"/>
  <c r="N733" i="17" s="1"/>
  <c r="K705" i="17"/>
  <c r="N705" i="17" s="1"/>
  <c r="K677" i="17"/>
  <c r="N677" i="17" s="1"/>
  <c r="K649" i="17"/>
  <c r="N649" i="17" s="1"/>
  <c r="K621" i="17"/>
  <c r="N621" i="17" s="1"/>
  <c r="K593" i="17"/>
  <c r="N593" i="17" s="1"/>
  <c r="K565" i="17"/>
  <c r="N565" i="17" s="1"/>
  <c r="K537" i="17"/>
  <c r="N537" i="17" s="1"/>
  <c r="K509" i="17"/>
  <c r="N509" i="17" s="1"/>
  <c r="K481" i="17"/>
  <c r="N481" i="17" s="1"/>
  <c r="K453" i="17"/>
  <c r="N453" i="17" s="1"/>
  <c r="K425" i="17"/>
  <c r="N425" i="17" s="1"/>
  <c r="K397" i="17"/>
  <c r="N397" i="17" s="1"/>
  <c r="K369" i="17"/>
  <c r="N369" i="17" s="1"/>
  <c r="K341" i="17"/>
  <c r="N341" i="17" s="1"/>
  <c r="K313" i="17"/>
  <c r="N313" i="17" s="1"/>
  <c r="K285" i="17"/>
  <c r="N285" i="17" s="1"/>
  <c r="K257" i="17"/>
  <c r="N257" i="17" s="1"/>
  <c r="K229" i="17"/>
  <c r="N229" i="17" s="1"/>
  <c r="K201" i="17"/>
  <c r="N201" i="17" s="1"/>
  <c r="K173" i="17"/>
  <c r="N173" i="17" s="1"/>
  <c r="K145" i="17"/>
  <c r="N145" i="17" s="1"/>
  <c r="K117" i="17"/>
  <c r="N117" i="17" s="1"/>
  <c r="K89" i="17"/>
  <c r="N89" i="17" s="1"/>
  <c r="K61" i="17"/>
  <c r="N61" i="17" s="1"/>
  <c r="K33" i="17"/>
  <c r="N33" i="17" s="1"/>
  <c r="K5" i="17"/>
  <c r="N5" i="17" s="1"/>
  <c r="K788" i="17"/>
  <c r="N788" i="17" s="1"/>
  <c r="K760" i="17"/>
  <c r="N760" i="17" s="1"/>
  <c r="K732" i="17"/>
  <c r="N732" i="17" s="1"/>
  <c r="K704" i="17"/>
  <c r="N704" i="17" s="1"/>
  <c r="K676" i="17"/>
  <c r="N676" i="17" s="1"/>
  <c r="K648" i="17"/>
  <c r="N648" i="17" s="1"/>
  <c r="K620" i="17"/>
  <c r="N620" i="17" s="1"/>
  <c r="K592" i="17"/>
  <c r="N592" i="17" s="1"/>
  <c r="K564" i="17"/>
  <c r="N564" i="17" s="1"/>
  <c r="K536" i="17"/>
  <c r="N536" i="17" s="1"/>
  <c r="K508" i="17"/>
  <c r="N508" i="17" s="1"/>
  <c r="K480" i="17"/>
  <c r="N480" i="17" s="1"/>
  <c r="K452" i="17"/>
  <c r="N452" i="17" s="1"/>
  <c r="K424" i="17"/>
  <c r="N424" i="17" s="1"/>
  <c r="K396" i="17"/>
  <c r="N396" i="17" s="1"/>
  <c r="K368" i="17"/>
  <c r="N368" i="17" s="1"/>
  <c r="K340" i="17"/>
  <c r="N340" i="17" s="1"/>
  <c r="K312" i="17"/>
  <c r="N312" i="17" s="1"/>
  <c r="K284" i="17"/>
  <c r="N284" i="17" s="1"/>
  <c r="K256" i="17"/>
  <c r="N256" i="17" s="1"/>
  <c r="K228" i="17"/>
  <c r="N228" i="17" s="1"/>
  <c r="K200" i="17"/>
  <c r="N200" i="17" s="1"/>
  <c r="K172" i="17"/>
  <c r="N172" i="17" s="1"/>
  <c r="K144" i="17"/>
  <c r="N144" i="17" s="1"/>
  <c r="K116" i="17"/>
  <c r="N116" i="17" s="1"/>
  <c r="K88" i="17"/>
  <c r="N88" i="17" s="1"/>
  <c r="K60" i="17"/>
  <c r="N60" i="17" s="1"/>
  <c r="K32" i="17"/>
  <c r="N32" i="17" s="1"/>
  <c r="K4" i="17"/>
  <c r="N4" i="17" s="1"/>
  <c r="K787" i="17"/>
  <c r="N787" i="17" s="1"/>
  <c r="K759" i="17"/>
  <c r="N759" i="17" s="1"/>
  <c r="K731" i="17"/>
  <c r="N731" i="17" s="1"/>
  <c r="K703" i="17"/>
  <c r="N703" i="17" s="1"/>
  <c r="K675" i="17"/>
  <c r="N675" i="17" s="1"/>
  <c r="K647" i="17"/>
  <c r="N647" i="17" s="1"/>
  <c r="K619" i="17"/>
  <c r="N619" i="17" s="1"/>
  <c r="K591" i="17"/>
  <c r="N591" i="17" s="1"/>
  <c r="K563" i="17"/>
  <c r="N563" i="17" s="1"/>
  <c r="K535" i="17"/>
  <c r="N535" i="17" s="1"/>
  <c r="K507" i="17"/>
  <c r="N507" i="17" s="1"/>
  <c r="K479" i="17"/>
  <c r="N479" i="17" s="1"/>
  <c r="K451" i="17"/>
  <c r="N451" i="17" s="1"/>
  <c r="K423" i="17"/>
  <c r="N423" i="17" s="1"/>
  <c r="K395" i="17"/>
  <c r="N395" i="17" s="1"/>
  <c r="K367" i="17"/>
  <c r="N367" i="17" s="1"/>
  <c r="K339" i="17"/>
  <c r="N339" i="17" s="1"/>
  <c r="K311" i="17"/>
  <c r="N311" i="17" s="1"/>
  <c r="K283" i="17"/>
  <c r="N283" i="17" s="1"/>
  <c r="K255" i="17"/>
  <c r="N255" i="17" s="1"/>
  <c r="K227" i="17"/>
  <c r="N227" i="17" s="1"/>
  <c r="K199" i="17"/>
  <c r="N199" i="17" s="1"/>
  <c r="K171" i="17"/>
  <c r="N171" i="17" s="1"/>
  <c r="K143" i="17"/>
  <c r="N143" i="17" s="1"/>
  <c r="K115" i="17"/>
  <c r="N115" i="17" s="1"/>
  <c r="K87" i="17"/>
  <c r="N87" i="17" s="1"/>
  <c r="K59" i="17"/>
  <c r="N59" i="17" s="1"/>
  <c r="K31" i="17"/>
  <c r="N31" i="17" s="1"/>
  <c r="K3" i="17"/>
  <c r="N3" i="17" s="1"/>
  <c r="K786" i="17"/>
  <c r="N786" i="17" s="1"/>
  <c r="K758" i="17"/>
  <c r="N758" i="17" s="1"/>
  <c r="K730" i="17"/>
  <c r="N730" i="17" s="1"/>
  <c r="K702" i="17"/>
  <c r="N702" i="17" s="1"/>
  <c r="K674" i="17"/>
  <c r="N674" i="17" s="1"/>
  <c r="K646" i="17"/>
  <c r="N646" i="17" s="1"/>
  <c r="K618" i="17"/>
  <c r="N618" i="17" s="1"/>
  <c r="K590" i="17"/>
  <c r="N590" i="17" s="1"/>
  <c r="K562" i="17"/>
  <c r="N562" i="17" s="1"/>
  <c r="K534" i="17"/>
  <c r="N534" i="17" s="1"/>
  <c r="K506" i="17"/>
  <c r="N506" i="17" s="1"/>
  <c r="K478" i="17"/>
  <c r="N478" i="17" s="1"/>
  <c r="K450" i="17"/>
  <c r="N450" i="17" s="1"/>
  <c r="K422" i="17"/>
  <c r="N422" i="17" s="1"/>
  <c r="K394" i="17"/>
  <c r="N394" i="17" s="1"/>
  <c r="K366" i="17"/>
  <c r="N366" i="17" s="1"/>
  <c r="K338" i="17"/>
  <c r="N338" i="17" s="1"/>
  <c r="K310" i="17"/>
  <c r="N310" i="17" s="1"/>
  <c r="K282" i="17"/>
  <c r="N282" i="17" s="1"/>
  <c r="K254" i="17"/>
  <c r="N254" i="17" s="1"/>
  <c r="K226" i="17"/>
  <c r="N226" i="17" s="1"/>
  <c r="K198" i="17"/>
  <c r="N198" i="17" s="1"/>
  <c r="K170" i="17"/>
  <c r="N170" i="17" s="1"/>
  <c r="K142" i="17"/>
  <c r="N142" i="17" s="1"/>
  <c r="K114" i="17"/>
  <c r="N114" i="17" s="1"/>
  <c r="K86" i="17"/>
  <c r="N86" i="17" s="1"/>
  <c r="K58" i="17"/>
  <c r="N58" i="17" s="1"/>
  <c r="K30" i="17"/>
  <c r="N30" i="17" s="1"/>
  <c r="K2" i="17"/>
  <c r="N2" i="17" s="1"/>
  <c r="K785" i="17"/>
  <c r="N785" i="17" s="1"/>
  <c r="K757" i="17"/>
  <c r="N757" i="17" s="1"/>
  <c r="K729" i="17"/>
  <c r="N729" i="17" s="1"/>
  <c r="K701" i="17"/>
  <c r="N701" i="17" s="1"/>
  <c r="K673" i="17"/>
  <c r="N673" i="17" s="1"/>
  <c r="K645" i="17"/>
  <c r="N645" i="17" s="1"/>
  <c r="K617" i="17"/>
  <c r="N617" i="17" s="1"/>
  <c r="K589" i="17"/>
  <c r="N589" i="17" s="1"/>
  <c r="K561" i="17"/>
  <c r="N561" i="17" s="1"/>
  <c r="K533" i="17"/>
  <c r="N533" i="17" s="1"/>
  <c r="K505" i="17"/>
  <c r="N505" i="17" s="1"/>
  <c r="K477" i="17"/>
  <c r="N477" i="17" s="1"/>
  <c r="K449" i="17"/>
  <c r="N449" i="17" s="1"/>
  <c r="K421" i="17"/>
  <c r="N421" i="17" s="1"/>
  <c r="K393" i="17"/>
  <c r="N393" i="17" s="1"/>
  <c r="K365" i="17"/>
  <c r="N365" i="17" s="1"/>
  <c r="K337" i="17"/>
  <c r="N337" i="17" s="1"/>
  <c r="K309" i="17"/>
  <c r="N309" i="17" s="1"/>
  <c r="K281" i="17"/>
  <c r="N281" i="17" s="1"/>
  <c r="K253" i="17"/>
  <c r="N253" i="17" s="1"/>
  <c r="K225" i="17"/>
  <c r="N225" i="17" s="1"/>
  <c r="K197" i="17"/>
  <c r="N197" i="17" s="1"/>
  <c r="K169" i="17"/>
  <c r="N169" i="17" s="1"/>
  <c r="K141" i="17"/>
  <c r="N141" i="17" s="1"/>
  <c r="K113" i="17"/>
  <c r="N113" i="17" s="1"/>
  <c r="K85" i="17"/>
  <c r="N85" i="17" s="1"/>
  <c r="K57" i="17"/>
  <c r="N57" i="17" s="1"/>
  <c r="K29" i="17"/>
  <c r="N29" i="17" s="1"/>
  <c r="K784" i="17"/>
  <c r="N784" i="17" s="1"/>
  <c r="K756" i="17"/>
  <c r="N756" i="17" s="1"/>
  <c r="K728" i="17"/>
  <c r="N728" i="17" s="1"/>
  <c r="K700" i="17"/>
  <c r="N700" i="17" s="1"/>
  <c r="K672" i="17"/>
  <c r="N672" i="17" s="1"/>
  <c r="K644" i="17"/>
  <c r="N644" i="17" s="1"/>
  <c r="K616" i="17"/>
  <c r="N616" i="17" s="1"/>
  <c r="K588" i="17"/>
  <c r="N588" i="17" s="1"/>
  <c r="K560" i="17"/>
  <c r="N560" i="17" s="1"/>
  <c r="K532" i="17"/>
  <c r="N532" i="17" s="1"/>
  <c r="K504" i="17"/>
  <c r="N504" i="17" s="1"/>
  <c r="K476" i="17"/>
  <c r="N476" i="17" s="1"/>
  <c r="K448" i="17"/>
  <c r="N448" i="17" s="1"/>
  <c r="K420" i="17"/>
  <c r="N420" i="17" s="1"/>
  <c r="K392" i="17"/>
  <c r="N392" i="17" s="1"/>
  <c r="K364" i="17"/>
  <c r="N364" i="17" s="1"/>
  <c r="K336" i="17"/>
  <c r="N336" i="17" s="1"/>
  <c r="K308" i="17"/>
  <c r="N308" i="17" s="1"/>
  <c r="K280" i="17"/>
  <c r="N280" i="17" s="1"/>
  <c r="K252" i="17"/>
  <c r="N252" i="17" s="1"/>
  <c r="K224" i="17"/>
  <c r="N224" i="17" s="1"/>
  <c r="K196" i="17"/>
  <c r="N196" i="17" s="1"/>
  <c r="K168" i="17"/>
  <c r="N168" i="17" s="1"/>
  <c r="K140" i="17"/>
  <c r="N140" i="17" s="1"/>
  <c r="K112" i="17"/>
  <c r="N112" i="17" s="1"/>
  <c r="K84" i="17"/>
  <c r="N84" i="17" s="1"/>
  <c r="K56" i="17"/>
  <c r="N56" i="17" s="1"/>
  <c r="K28" i="17"/>
  <c r="N28" i="17" s="1"/>
  <c r="K783" i="17"/>
  <c r="N783" i="17" s="1"/>
  <c r="K755" i="17"/>
  <c r="N755" i="17" s="1"/>
  <c r="K727" i="17"/>
  <c r="N727" i="17" s="1"/>
  <c r="K699" i="17"/>
  <c r="N699" i="17" s="1"/>
  <c r="K671" i="17"/>
  <c r="N671" i="17" s="1"/>
  <c r="K643" i="17"/>
  <c r="N643" i="17" s="1"/>
  <c r="K615" i="17"/>
  <c r="N615" i="17" s="1"/>
  <c r="K587" i="17"/>
  <c r="N587" i="17" s="1"/>
  <c r="K559" i="17"/>
  <c r="N559" i="17" s="1"/>
  <c r="K531" i="17"/>
  <c r="N531" i="17" s="1"/>
  <c r="K503" i="17"/>
  <c r="N503" i="17" s="1"/>
  <c r="K475" i="17"/>
  <c r="N475" i="17" s="1"/>
  <c r="K447" i="17"/>
  <c r="N447" i="17" s="1"/>
  <c r="K419" i="17"/>
  <c r="N419" i="17" s="1"/>
  <c r="K391" i="17"/>
  <c r="N391" i="17" s="1"/>
  <c r="K363" i="17"/>
  <c r="N363" i="17" s="1"/>
  <c r="K335" i="17"/>
  <c r="N335" i="17" s="1"/>
  <c r="K307" i="17"/>
  <c r="N307" i="17" s="1"/>
  <c r="K279" i="17"/>
  <c r="N279" i="17" s="1"/>
  <c r="K251" i="17"/>
  <c r="N251" i="17" s="1"/>
  <c r="K223" i="17"/>
  <c r="N223" i="17" s="1"/>
  <c r="K195" i="17"/>
  <c r="N195" i="17" s="1"/>
  <c r="K167" i="17"/>
  <c r="N167" i="17" s="1"/>
  <c r="K139" i="17"/>
  <c r="N139" i="17" s="1"/>
  <c r="K111" i="17"/>
  <c r="N111" i="17" s="1"/>
  <c r="K83" i="17"/>
  <c r="N83" i="17" s="1"/>
  <c r="K55" i="17"/>
  <c r="N55" i="17" s="1"/>
  <c r="K27" i="17"/>
  <c r="N27" i="17" s="1"/>
  <c r="K782" i="17"/>
  <c r="N782" i="17" s="1"/>
  <c r="K754" i="17"/>
  <c r="N754" i="17" s="1"/>
  <c r="K726" i="17"/>
  <c r="N726" i="17" s="1"/>
  <c r="K698" i="17"/>
  <c r="N698" i="17" s="1"/>
  <c r="K670" i="17"/>
  <c r="N670" i="17" s="1"/>
  <c r="K642" i="17"/>
  <c r="N642" i="17" s="1"/>
  <c r="K614" i="17"/>
  <c r="N614" i="17" s="1"/>
  <c r="K586" i="17"/>
  <c r="N586" i="17" s="1"/>
  <c r="K558" i="17"/>
  <c r="N558" i="17" s="1"/>
  <c r="K530" i="17"/>
  <c r="N530" i="17" s="1"/>
  <c r="K502" i="17"/>
  <c r="N502" i="17" s="1"/>
  <c r="K474" i="17"/>
  <c r="N474" i="17" s="1"/>
  <c r="K446" i="17"/>
  <c r="N446" i="17" s="1"/>
  <c r="K418" i="17"/>
  <c r="N418" i="17" s="1"/>
  <c r="K390" i="17"/>
  <c r="N390" i="17" s="1"/>
  <c r="K362" i="17"/>
  <c r="N362" i="17" s="1"/>
  <c r="K334" i="17"/>
  <c r="N334" i="17" s="1"/>
  <c r="K306" i="17"/>
  <c r="N306" i="17" s="1"/>
  <c r="K278" i="17"/>
  <c r="N278" i="17" s="1"/>
  <c r="K250" i="17"/>
  <c r="N250" i="17" s="1"/>
  <c r="K222" i="17"/>
  <c r="N222" i="17" s="1"/>
  <c r="K194" i="17"/>
  <c r="N194" i="17" s="1"/>
  <c r="K166" i="17"/>
  <c r="N166" i="17" s="1"/>
  <c r="K138" i="17"/>
  <c r="N138" i="17" s="1"/>
  <c r="K110" i="17"/>
  <c r="N110" i="17" s="1"/>
  <c r="K82" i="17"/>
  <c r="N82" i="17" s="1"/>
  <c r="K54" i="17"/>
  <c r="N54" i="17" s="1"/>
  <c r="K26" i="17"/>
  <c r="N26" i="17" s="1"/>
  <c r="K781" i="17"/>
  <c r="N781" i="17" s="1"/>
  <c r="K753" i="17"/>
  <c r="N753" i="17" s="1"/>
  <c r="K725" i="17"/>
  <c r="N725" i="17" s="1"/>
  <c r="K697" i="17"/>
  <c r="N697" i="17" s="1"/>
  <c r="K669" i="17"/>
  <c r="N669" i="17" s="1"/>
  <c r="K641" i="17"/>
  <c r="N641" i="17" s="1"/>
  <c r="K613" i="17"/>
  <c r="N613" i="17" s="1"/>
  <c r="K585" i="17"/>
  <c r="N585" i="17" s="1"/>
  <c r="K557" i="17"/>
  <c r="N557" i="17" s="1"/>
  <c r="K529" i="17"/>
  <c r="N529" i="17" s="1"/>
  <c r="K501" i="17"/>
  <c r="N501" i="17" s="1"/>
  <c r="K473" i="17"/>
  <c r="N473" i="17" s="1"/>
  <c r="K445" i="17"/>
  <c r="N445" i="17" s="1"/>
  <c r="K417" i="17"/>
  <c r="N417" i="17" s="1"/>
  <c r="K389" i="17"/>
  <c r="N389" i="17" s="1"/>
  <c r="K361" i="17"/>
  <c r="N361" i="17" s="1"/>
  <c r="K333" i="17"/>
  <c r="N333" i="17" s="1"/>
  <c r="K305" i="17"/>
  <c r="N305" i="17" s="1"/>
  <c r="K277" i="17"/>
  <c r="N277" i="17" s="1"/>
  <c r="K249" i="17"/>
  <c r="N249" i="17" s="1"/>
  <c r="K221" i="17"/>
  <c r="N221" i="17" s="1"/>
  <c r="K193" i="17"/>
  <c r="N193" i="17" s="1"/>
  <c r="K165" i="17"/>
  <c r="N165" i="17" s="1"/>
  <c r="K137" i="17"/>
  <c r="N137" i="17" s="1"/>
  <c r="K109" i="17"/>
  <c r="N109" i="17" s="1"/>
  <c r="K81" i="17"/>
  <c r="N81" i="17" s="1"/>
  <c r="K53" i="17"/>
  <c r="N53" i="17" s="1"/>
  <c r="K25" i="17"/>
  <c r="N25" i="17" s="1"/>
  <c r="K780" i="17"/>
  <c r="N780" i="17" s="1"/>
  <c r="K752" i="17"/>
  <c r="N752" i="17" s="1"/>
  <c r="K724" i="17"/>
  <c r="N724" i="17" s="1"/>
  <c r="K696" i="17"/>
  <c r="N696" i="17" s="1"/>
  <c r="K668" i="17"/>
  <c r="N668" i="17" s="1"/>
  <c r="K640" i="17"/>
  <c r="N640" i="17" s="1"/>
  <c r="K612" i="17"/>
  <c r="N612" i="17" s="1"/>
  <c r="K584" i="17"/>
  <c r="N584" i="17" s="1"/>
  <c r="K556" i="17"/>
  <c r="N556" i="17" s="1"/>
  <c r="K528" i="17"/>
  <c r="N528" i="17" s="1"/>
  <c r="K500" i="17"/>
  <c r="N500" i="17" s="1"/>
  <c r="K472" i="17"/>
  <c r="N472" i="17" s="1"/>
  <c r="K444" i="17"/>
  <c r="N444" i="17" s="1"/>
  <c r="K416" i="17"/>
  <c r="N416" i="17" s="1"/>
  <c r="K388" i="17"/>
  <c r="N388" i="17" s="1"/>
  <c r="K360" i="17"/>
  <c r="N360" i="17" s="1"/>
  <c r="K332" i="17"/>
  <c r="N332" i="17" s="1"/>
  <c r="K304" i="17"/>
  <c r="N304" i="17" s="1"/>
  <c r="K276" i="17"/>
  <c r="N276" i="17" s="1"/>
  <c r="K248" i="17"/>
  <c r="N248" i="17" s="1"/>
  <c r="K220" i="17"/>
  <c r="N220" i="17" s="1"/>
  <c r="K192" i="17"/>
  <c r="N192" i="17" s="1"/>
  <c r="K164" i="17"/>
  <c r="N164" i="17" s="1"/>
  <c r="K136" i="17"/>
  <c r="N136" i="17" s="1"/>
  <c r="K108" i="17"/>
  <c r="N108" i="17" s="1"/>
  <c r="K80" i="17"/>
  <c r="N80" i="17" s="1"/>
  <c r="K52" i="17"/>
  <c r="N52" i="17" s="1"/>
  <c r="K24" i="17"/>
  <c r="N24" i="17" s="1"/>
  <c r="G657" i="17"/>
  <c r="G124" i="17"/>
  <c r="G12" i="17"/>
  <c r="G792" i="17"/>
  <c r="G372" i="17"/>
  <c r="G208" i="17"/>
  <c r="G736" i="17"/>
  <c r="G540" i="17"/>
  <c r="G316" i="17"/>
  <c r="G180" i="17"/>
  <c r="G676" i="17"/>
  <c r="G675" i="17"/>
  <c r="G619" i="17"/>
  <c r="G563" i="17"/>
  <c r="G479" i="17"/>
  <c r="G451" i="17"/>
  <c r="G395" i="17"/>
  <c r="G311" i="17"/>
  <c r="G255" i="17"/>
  <c r="G227" i="17"/>
  <c r="G171" i="17"/>
  <c r="G87" i="17"/>
  <c r="G31" i="17"/>
  <c r="G769" i="17"/>
  <c r="G713" i="17"/>
  <c r="G601" i="17"/>
  <c r="G545" i="17"/>
  <c r="G489" i="17"/>
  <c r="G377" i="17"/>
  <c r="G265" i="17"/>
  <c r="G264" i="17"/>
  <c r="G40" i="17"/>
  <c r="G428" i="17"/>
  <c r="G704" i="17"/>
  <c r="G647" i="17"/>
  <c r="G591" i="17"/>
  <c r="G535" i="17"/>
  <c r="G507" i="17"/>
  <c r="G423" i="17"/>
  <c r="G367" i="17"/>
  <c r="G339" i="17"/>
  <c r="G283" i="17"/>
  <c r="G199" i="17"/>
  <c r="G143" i="17"/>
  <c r="G115" i="17"/>
  <c r="G59" i="17"/>
  <c r="G3" i="17"/>
  <c r="G741" i="17"/>
  <c r="G685" i="17"/>
  <c r="G629" i="17"/>
  <c r="G573" i="17"/>
  <c r="G517" i="17"/>
  <c r="G461" i="17"/>
  <c r="G730" i="17"/>
  <c r="G702" i="17"/>
  <c r="G674" i="17"/>
  <c r="G646" i="17"/>
  <c r="G618" i="17"/>
  <c r="G590" i="17"/>
  <c r="G562" i="17"/>
  <c r="G534" i="17"/>
  <c r="G506" i="17"/>
  <c r="G478" i="17"/>
  <c r="G450" i="17"/>
  <c r="G422" i="17"/>
  <c r="G394" i="17"/>
  <c r="G366" i="17"/>
  <c r="G338" i="17"/>
  <c r="G310" i="17"/>
  <c r="G282" i="17"/>
  <c r="G254" i="17"/>
  <c r="G226" i="17"/>
  <c r="G198" i="17"/>
  <c r="G170" i="17"/>
  <c r="G142" i="17"/>
  <c r="G114" i="17"/>
  <c r="G86" i="17"/>
  <c r="G58" i="17"/>
  <c r="G30" i="17"/>
  <c r="G2" i="17"/>
  <c r="G768" i="17"/>
  <c r="G740" i="17"/>
  <c r="G712" i="17"/>
  <c r="G684" i="17"/>
  <c r="G656" i="17"/>
  <c r="G572" i="17"/>
  <c r="G516" i="17"/>
  <c r="G404" i="17"/>
  <c r="G652" i="17"/>
  <c r="G645" i="17"/>
  <c r="G488" i="17"/>
  <c r="G680" i="17"/>
  <c r="G344" i="17"/>
  <c r="G617" i="17"/>
  <c r="G644" i="17"/>
  <c r="G560" i="17"/>
  <c r="G348" i="17"/>
  <c r="G96" i="17"/>
  <c r="G673" i="17"/>
  <c r="G672" i="17"/>
  <c r="G588" i="17"/>
  <c r="G699" i="17"/>
  <c r="G643" i="17"/>
  <c r="G587" i="17"/>
  <c r="G531" i="17"/>
  <c r="G475" i="17"/>
  <c r="G363" i="17"/>
  <c r="G68" i="17"/>
  <c r="G701" i="17"/>
  <c r="G589" i="17"/>
  <c r="G700" i="17"/>
  <c r="G616" i="17"/>
  <c r="G532" i="17"/>
  <c r="G727" i="17"/>
  <c r="G671" i="17"/>
  <c r="G615" i="17"/>
  <c r="G559" i="17"/>
  <c r="G391" i="17"/>
  <c r="G335" i="17"/>
  <c r="G782" i="17"/>
  <c r="G726" i="17"/>
  <c r="G642" i="17"/>
  <c r="G586" i="17"/>
  <c r="G558" i="17"/>
  <c r="G530" i="17"/>
  <c r="G474" i="17"/>
  <c r="G418" i="17"/>
  <c r="G390" i="17"/>
  <c r="G362" i="17"/>
  <c r="G334" i="17"/>
  <c r="G306" i="17"/>
  <c r="G278" i="17"/>
  <c r="G250" i="17"/>
  <c r="G222" i="17"/>
  <c r="G166" i="17"/>
  <c r="G138" i="17"/>
  <c r="G110" i="17"/>
  <c r="G82" i="17"/>
  <c r="G54" i="17"/>
  <c r="G26" i="17"/>
  <c r="G764" i="17"/>
  <c r="G708" i="17"/>
  <c r="G624" i="17"/>
  <c r="G596" i="17"/>
  <c r="G568" i="17"/>
  <c r="G512" i="17"/>
  <c r="G484" i="17"/>
  <c r="G456" i="17"/>
  <c r="G400" i="17"/>
  <c r="G781" i="17"/>
  <c r="G753" i="17"/>
  <c r="G725" i="17"/>
  <c r="G774" i="17"/>
  <c r="G746" i="17"/>
  <c r="G794" i="17"/>
  <c r="G766" i="17"/>
  <c r="G621" i="17"/>
  <c r="G593" i="17"/>
  <c r="G565" i="17"/>
  <c r="G537" i="17"/>
  <c r="G509" i="17"/>
  <c r="G481" i="17"/>
  <c r="G453" i="17"/>
  <c r="G425" i="17"/>
  <c r="G397" i="17"/>
  <c r="G783" i="17"/>
  <c r="G755" i="17"/>
  <c r="G790" i="17"/>
  <c r="G789" i="17"/>
  <c r="G762" i="17"/>
  <c r="G705" i="17"/>
  <c r="G732" i="17"/>
  <c r="G706" i="17"/>
  <c r="G677" i="17"/>
  <c r="G787" i="17"/>
  <c r="G759" i="17"/>
  <c r="G731" i="17"/>
  <c r="G703" i="17"/>
  <c r="G734" i="17"/>
  <c r="G733" i="17"/>
  <c r="G786" i="17"/>
  <c r="G628" i="17"/>
  <c r="G649" i="17"/>
  <c r="G788" i="17"/>
  <c r="G758" i="17"/>
  <c r="G785" i="17"/>
  <c r="G757" i="17"/>
  <c r="G729" i="17"/>
  <c r="G761" i="17"/>
  <c r="G760" i="17"/>
  <c r="G784" i="17"/>
  <c r="G756" i="17"/>
  <c r="G728" i="17"/>
  <c r="G670" i="17"/>
  <c r="G502" i="17"/>
  <c r="G447" i="17"/>
  <c r="G446" i="17"/>
  <c r="G194" i="17"/>
  <c r="G113" i="17"/>
  <c r="G41" i="17"/>
  <c r="G639" i="17"/>
  <c r="G583" i="17"/>
  <c r="G473" i="17"/>
  <c r="G165" i="17"/>
  <c r="F786" i="17"/>
  <c r="F758" i="17"/>
  <c r="F730" i="17"/>
  <c r="F702" i="17"/>
  <c r="F674" i="17"/>
  <c r="F646" i="17"/>
  <c r="F618" i="17"/>
  <c r="F590" i="17"/>
  <c r="F562" i="17"/>
  <c r="F534" i="17"/>
  <c r="F506" i="17"/>
  <c r="F478" i="17"/>
  <c r="F450" i="17"/>
  <c r="F422" i="17"/>
  <c r="F394" i="17"/>
  <c r="F366" i="17"/>
  <c r="F338" i="17"/>
  <c r="F310" i="17"/>
  <c r="F282" i="17"/>
  <c r="F254" i="17"/>
  <c r="F226" i="17"/>
  <c r="F198" i="17"/>
  <c r="F170" i="17"/>
  <c r="F142" i="17"/>
  <c r="F114" i="17"/>
  <c r="F86" i="17"/>
  <c r="F58" i="17"/>
  <c r="F30" i="17"/>
  <c r="G472" i="17"/>
  <c r="G164" i="17"/>
  <c r="F785" i="17"/>
  <c r="F757" i="17"/>
  <c r="F729" i="17"/>
  <c r="F701" i="17"/>
  <c r="F673" i="17"/>
  <c r="F645" i="17"/>
  <c r="F617" i="17"/>
  <c r="F589" i="17"/>
  <c r="F561" i="17"/>
  <c r="F533" i="17"/>
  <c r="F505" i="17"/>
  <c r="F477" i="17"/>
  <c r="F449" i="17"/>
  <c r="F421" i="17"/>
  <c r="F393" i="17"/>
  <c r="F365" i="17"/>
  <c r="F337" i="17"/>
  <c r="F309" i="17"/>
  <c r="F281" i="17"/>
  <c r="F253" i="17"/>
  <c r="F225" i="17"/>
  <c r="F197" i="17"/>
  <c r="F169" i="17"/>
  <c r="F113" i="17"/>
  <c r="F85" i="17"/>
  <c r="F57" i="17"/>
  <c r="F29" i="17"/>
  <c r="G471" i="17"/>
  <c r="G163" i="17"/>
  <c r="F784" i="17"/>
  <c r="F756" i="17"/>
  <c r="F728" i="17"/>
  <c r="F700" i="17"/>
  <c r="F672" i="17"/>
  <c r="F644" i="17"/>
  <c r="F616" i="17"/>
  <c r="F588" i="17"/>
  <c r="F560" i="17"/>
  <c r="F532" i="17"/>
  <c r="F504" i="17"/>
  <c r="F476" i="17"/>
  <c r="F448" i="17"/>
  <c r="F420" i="17"/>
  <c r="F392" i="17"/>
  <c r="F364" i="17"/>
  <c r="F336" i="17"/>
  <c r="F308" i="17"/>
  <c r="F280" i="17"/>
  <c r="F252" i="17"/>
  <c r="F224" i="17"/>
  <c r="F196" i="17"/>
  <c r="F168" i="17"/>
  <c r="F140" i="17"/>
  <c r="F112" i="17"/>
  <c r="F84" i="17"/>
  <c r="F56" i="17"/>
  <c r="F28" i="17"/>
  <c r="G445" i="17"/>
  <c r="G137" i="17"/>
  <c r="F783" i="17"/>
  <c r="F755" i="17"/>
  <c r="F727" i="17"/>
  <c r="F699" i="17"/>
  <c r="F671" i="17"/>
  <c r="F643" i="17"/>
  <c r="F615" i="17"/>
  <c r="F587" i="17"/>
  <c r="F559" i="17"/>
  <c r="F531" i="17"/>
  <c r="F475" i="17"/>
  <c r="F391" i="17"/>
  <c r="F363" i="17"/>
  <c r="F335" i="17"/>
  <c r="F279" i="17"/>
  <c r="F251" i="17"/>
  <c r="F223" i="17"/>
  <c r="F167" i="17"/>
  <c r="F139" i="17"/>
  <c r="F111" i="17"/>
  <c r="F83" i="17"/>
  <c r="F55" i="17"/>
  <c r="F27" i="17"/>
  <c r="G444" i="17"/>
  <c r="G136" i="17"/>
  <c r="F782" i="17"/>
  <c r="F726" i="17"/>
  <c r="F642" i="17"/>
  <c r="F586" i="17"/>
  <c r="F558" i="17"/>
  <c r="F530" i="17"/>
  <c r="F474" i="17"/>
  <c r="F418" i="17"/>
  <c r="F390" i="17"/>
  <c r="F362" i="17"/>
  <c r="F334" i="17"/>
  <c r="F306" i="17"/>
  <c r="F278" i="17"/>
  <c r="F250" i="17"/>
  <c r="F222" i="17"/>
  <c r="F166" i="17"/>
  <c r="F138" i="17"/>
  <c r="F110" i="17"/>
  <c r="F82" i="17"/>
  <c r="F54" i="17"/>
  <c r="F26" i="17"/>
  <c r="G443" i="17"/>
  <c r="G135" i="17"/>
  <c r="F781" i="17"/>
  <c r="F753" i="17"/>
  <c r="F725" i="17"/>
  <c r="F697" i="17"/>
  <c r="F669" i="17"/>
  <c r="F641" i="17"/>
  <c r="F613" i="17"/>
  <c r="F585" i="17"/>
  <c r="F557" i="17"/>
  <c r="F529" i="17"/>
  <c r="F501" i="17"/>
  <c r="F417" i="17"/>
  <c r="F389" i="17"/>
  <c r="F361" i="17"/>
  <c r="F333" i="17"/>
  <c r="F249" i="17"/>
  <c r="F221" i="17"/>
  <c r="F193" i="17"/>
  <c r="F109" i="17"/>
  <c r="F81" i="17"/>
  <c r="F53" i="17"/>
  <c r="F25" i="17"/>
  <c r="G141" i="17"/>
  <c r="F780" i="17"/>
  <c r="F752" i="17"/>
  <c r="F724" i="17"/>
  <c r="F696" i="17"/>
  <c r="F668" i="17"/>
  <c r="F640" i="17"/>
  <c r="F612" i="17"/>
  <c r="F584" i="17"/>
  <c r="F556" i="17"/>
  <c r="F528" i="17"/>
  <c r="F500" i="17"/>
  <c r="F416" i="17"/>
  <c r="F388" i="17"/>
  <c r="F360" i="17"/>
  <c r="F332" i="17"/>
  <c r="F276" i="17"/>
  <c r="F248" i="17"/>
  <c r="F220" i="17"/>
  <c r="F192" i="17"/>
  <c r="F108" i="17"/>
  <c r="F80" i="17"/>
  <c r="F52" i="17"/>
  <c r="F24" i="17"/>
  <c r="F779" i="17"/>
  <c r="F751" i="17"/>
  <c r="F611" i="17"/>
  <c r="F583" i="17"/>
  <c r="F555" i="17"/>
  <c r="F527" i="17"/>
  <c r="F499" i="17"/>
  <c r="F415" i="17"/>
  <c r="F387" i="17"/>
  <c r="F359" i="17"/>
  <c r="F275" i="17"/>
  <c r="F247" i="17"/>
  <c r="F219" i="17"/>
  <c r="F191" i="17"/>
  <c r="F79" i="17"/>
  <c r="F51" i="17"/>
  <c r="F23" i="17"/>
  <c r="G503" i="17"/>
  <c r="G195" i="17"/>
  <c r="G331" i="17"/>
  <c r="G305" i="17"/>
  <c r="F778" i="17"/>
  <c r="F750" i="17"/>
  <c r="F722" i="17"/>
  <c r="F694" i="17"/>
  <c r="F666" i="17"/>
  <c r="F638" i="17"/>
  <c r="F610" i="17"/>
  <c r="F582" i="17"/>
  <c r="F554" i="17"/>
  <c r="F526" i="17"/>
  <c r="F498" i="17"/>
  <c r="F470" i="17"/>
  <c r="F442" i="17"/>
  <c r="F414" i="17"/>
  <c r="F386" i="17"/>
  <c r="F358" i="17"/>
  <c r="F330" i="17"/>
  <c r="F302" i="17"/>
  <c r="F274" i="17"/>
  <c r="F246" i="17"/>
  <c r="F218" i="17"/>
  <c r="F190" i="17"/>
  <c r="F162" i="17"/>
  <c r="F134" i="17"/>
  <c r="F106" i="17"/>
  <c r="F78" i="17"/>
  <c r="F50" i="17"/>
  <c r="F22" i="17"/>
  <c r="G754" i="17"/>
  <c r="G614" i="17"/>
  <c r="G304" i="17"/>
  <c r="G277" i="17"/>
  <c r="F777" i="17"/>
  <c r="F749" i="17"/>
  <c r="F721" i="17"/>
  <c r="F693" i="17"/>
  <c r="F665" i="17"/>
  <c r="F637" i="17"/>
  <c r="F609" i="17"/>
  <c r="F581" i="17"/>
  <c r="F553" i="17"/>
  <c r="F525" i="17"/>
  <c r="F497" i="17"/>
  <c r="F469" i="17"/>
  <c r="F441" i="17"/>
  <c r="F413" i="17"/>
  <c r="F385" i="17"/>
  <c r="F357" i="17"/>
  <c r="F329" i="17"/>
  <c r="F301" i="17"/>
  <c r="F273" i="17"/>
  <c r="F245" i="17"/>
  <c r="F217" i="17"/>
  <c r="F189" i="17"/>
  <c r="F161" i="17"/>
  <c r="F133" i="17"/>
  <c r="F105" i="17"/>
  <c r="F77" i="17"/>
  <c r="F49" i="17"/>
  <c r="F21" i="17"/>
  <c r="G303" i="17"/>
  <c r="F776" i="17"/>
  <c r="F748" i="17"/>
  <c r="F720" i="17"/>
  <c r="F692" i="17"/>
  <c r="F664" i="17"/>
  <c r="F636" i="17"/>
  <c r="F608" i="17"/>
  <c r="F580" i="17"/>
  <c r="F552" i="17"/>
  <c r="F524" i="17"/>
  <c r="F496" i="17"/>
  <c r="F468" i="17"/>
  <c r="F440" i="17"/>
  <c r="F412" i="17"/>
  <c r="F384" i="17"/>
  <c r="F356" i="17"/>
  <c r="F328" i="17"/>
  <c r="F300" i="17"/>
  <c r="F272" i="17"/>
  <c r="F244" i="17"/>
  <c r="F216" i="17"/>
  <c r="F188" i="17"/>
  <c r="F160" i="17"/>
  <c r="F132" i="17"/>
  <c r="F104" i="17"/>
  <c r="F76" i="17"/>
  <c r="F48" i="17"/>
  <c r="F20" i="17"/>
  <c r="F775" i="17"/>
  <c r="F747" i="17"/>
  <c r="F719" i="17"/>
  <c r="F691" i="17"/>
  <c r="F663" i="17"/>
  <c r="F635" i="17"/>
  <c r="F607" i="17"/>
  <c r="F579" i="17"/>
  <c r="F551" i="17"/>
  <c r="F523" i="17"/>
  <c r="F495" i="17"/>
  <c r="F467" i="17"/>
  <c r="F439" i="17"/>
  <c r="F411" i="17"/>
  <c r="F383" i="17"/>
  <c r="F355" i="17"/>
  <c r="F327" i="17"/>
  <c r="F299" i="17"/>
  <c r="F271" i="17"/>
  <c r="F243" i="17"/>
  <c r="F215" i="17"/>
  <c r="F187" i="17"/>
  <c r="F159" i="17"/>
  <c r="F131" i="17"/>
  <c r="F103" i="17"/>
  <c r="F75" i="17"/>
  <c r="F47" i="17"/>
  <c r="F19" i="17"/>
  <c r="F774" i="17"/>
  <c r="F746" i="17"/>
  <c r="F718" i="17"/>
  <c r="F690" i="17"/>
  <c r="F662" i="17"/>
  <c r="F634" i="17"/>
  <c r="F606" i="17"/>
  <c r="F578" i="17"/>
  <c r="F550" i="17"/>
  <c r="F522" i="17"/>
  <c r="F494" i="17"/>
  <c r="F466" i="17"/>
  <c r="F438" i="17"/>
  <c r="F410" i="17"/>
  <c r="F382" i="17"/>
  <c r="F354" i="17"/>
  <c r="F326" i="17"/>
  <c r="F298" i="17"/>
  <c r="F270" i="17"/>
  <c r="F242" i="17"/>
  <c r="F214" i="17"/>
  <c r="F186" i="17"/>
  <c r="F158" i="17"/>
  <c r="F130" i="17"/>
  <c r="F102" i="17"/>
  <c r="F74" i="17"/>
  <c r="F46" i="17"/>
  <c r="F18" i="17"/>
  <c r="F773" i="17"/>
  <c r="F745" i="17"/>
  <c r="F717" i="17"/>
  <c r="F689" i="17"/>
  <c r="F661" i="17"/>
  <c r="F633" i="17"/>
  <c r="F605" i="17"/>
  <c r="F577" i="17"/>
  <c r="F549" i="17"/>
  <c r="F521" i="17"/>
  <c r="F493" i="17"/>
  <c r="F465" i="17"/>
  <c r="F437" i="17"/>
  <c r="F409" i="17"/>
  <c r="F381" i="17"/>
  <c r="F353" i="17"/>
  <c r="F325" i="17"/>
  <c r="F297" i="17"/>
  <c r="F269" i="17"/>
  <c r="F241" i="17"/>
  <c r="F213" i="17"/>
  <c r="F185" i="17"/>
  <c r="F157" i="17"/>
  <c r="F129" i="17"/>
  <c r="F101" i="17"/>
  <c r="F73" i="17"/>
  <c r="F45" i="17"/>
  <c r="F17" i="17"/>
  <c r="F772" i="17"/>
  <c r="F744" i="17"/>
  <c r="F716" i="17"/>
  <c r="F688" i="17"/>
  <c r="F660" i="17"/>
  <c r="F632" i="17"/>
  <c r="F604" i="17"/>
  <c r="F576" i="17"/>
  <c r="F548" i="17"/>
  <c r="F520" i="17"/>
  <c r="F492" i="17"/>
  <c r="F464" i="17"/>
  <c r="F436" i="17"/>
  <c r="F408" i="17"/>
  <c r="F380" i="17"/>
  <c r="F352" i="17"/>
  <c r="F324" i="17"/>
  <c r="F296" i="17"/>
  <c r="F268" i="17"/>
  <c r="F240" i="17"/>
  <c r="F212" i="17"/>
  <c r="F184" i="17"/>
  <c r="F156" i="17"/>
  <c r="F128" i="17"/>
  <c r="F100" i="17"/>
  <c r="F72" i="17"/>
  <c r="F44" i="17"/>
  <c r="F16" i="17"/>
  <c r="F771" i="17"/>
  <c r="F743" i="17"/>
  <c r="F715" i="17"/>
  <c r="F687" i="17"/>
  <c r="F659" i="17"/>
  <c r="F631" i="17"/>
  <c r="F603" i="17"/>
  <c r="F575" i="17"/>
  <c r="F547" i="17"/>
  <c r="F519" i="17"/>
  <c r="F491" i="17"/>
  <c r="F463" i="17"/>
  <c r="F435" i="17"/>
  <c r="F407" i="17"/>
  <c r="F379" i="17"/>
  <c r="F351" i="17"/>
  <c r="F323" i="17"/>
  <c r="F295" i="17"/>
  <c r="F267" i="17"/>
  <c r="F239" i="17"/>
  <c r="F211" i="17"/>
  <c r="F155" i="17"/>
  <c r="F127" i="17"/>
  <c r="F43" i="17"/>
  <c r="F15" i="17"/>
  <c r="G107" i="17"/>
  <c r="F770" i="17"/>
  <c r="F742" i="17"/>
  <c r="F714" i="17"/>
  <c r="F686" i="17"/>
  <c r="F658" i="17"/>
  <c r="F630" i="17"/>
  <c r="F602" i="17"/>
  <c r="F574" i="17"/>
  <c r="F546" i="17"/>
  <c r="F518" i="17"/>
  <c r="F490" i="17"/>
  <c r="F462" i="17"/>
  <c r="F434" i="17"/>
  <c r="F406" i="17"/>
  <c r="F378" i="17"/>
  <c r="F350" i="17"/>
  <c r="F322" i="17"/>
  <c r="F294" i="17"/>
  <c r="F266" i="17"/>
  <c r="F238" i="17"/>
  <c r="F210" i="17"/>
  <c r="F182" i="17"/>
  <c r="F154" i="17"/>
  <c r="F126" i="17"/>
  <c r="F98" i="17"/>
  <c r="F70" i="17"/>
  <c r="F42" i="17"/>
  <c r="F14" i="17"/>
  <c r="F769" i="17"/>
  <c r="F741" i="17"/>
  <c r="F713" i="17"/>
  <c r="F685" i="17"/>
  <c r="F657" i="17"/>
  <c r="F629" i="17"/>
  <c r="F601" i="17"/>
  <c r="F573" i="17"/>
  <c r="F545" i="17"/>
  <c r="F517" i="17"/>
  <c r="F489" i="17"/>
  <c r="F461" i="17"/>
  <c r="F377" i="17"/>
  <c r="F265" i="17"/>
  <c r="F209" i="17"/>
  <c r="F181" i="17"/>
  <c r="F153" i="17"/>
  <c r="F125" i="17"/>
  <c r="F97" i="17"/>
  <c r="F69" i="17"/>
  <c r="F41" i="17"/>
  <c r="F13" i="17"/>
  <c r="F768" i="17"/>
  <c r="F740" i="17"/>
  <c r="F712" i="17"/>
  <c r="F684" i="17"/>
  <c r="F656" i="17"/>
  <c r="F628" i="17"/>
  <c r="F572" i="17"/>
  <c r="F516" i="17"/>
  <c r="F488" i="17"/>
  <c r="F404" i="17"/>
  <c r="F348" i="17"/>
  <c r="F264" i="17"/>
  <c r="F208" i="17"/>
  <c r="F180" i="17"/>
  <c r="F124" i="17"/>
  <c r="F96" i="17"/>
  <c r="F68" i="17"/>
  <c r="F40" i="17"/>
  <c r="F12" i="17"/>
  <c r="F2" i="17"/>
  <c r="F767" i="17"/>
  <c r="F739" i="17"/>
  <c r="F711" i="17"/>
  <c r="F683" i="17"/>
  <c r="F655" i="17"/>
  <c r="F627" i="17"/>
  <c r="F599" i="17"/>
  <c r="F571" i="17"/>
  <c r="F543" i="17"/>
  <c r="F515" i="17"/>
  <c r="F487" i="17"/>
  <c r="F459" i="17"/>
  <c r="F431" i="17"/>
  <c r="F403" i="17"/>
  <c r="F375" i="17"/>
  <c r="F347" i="17"/>
  <c r="F319" i="17"/>
  <c r="F291" i="17"/>
  <c r="F263" i="17"/>
  <c r="F235" i="17"/>
  <c r="F207" i="17"/>
  <c r="F179" i="17"/>
  <c r="F151" i="17"/>
  <c r="F123" i="17"/>
  <c r="F95" i="17"/>
  <c r="F67" i="17"/>
  <c r="F39" i="17"/>
  <c r="F11" i="17"/>
  <c r="G183" i="17"/>
  <c r="G99" i="17"/>
  <c r="G71" i="17"/>
  <c r="F794" i="17"/>
  <c r="F766" i="17"/>
  <c r="F738" i="17"/>
  <c r="F710" i="17"/>
  <c r="F682" i="17"/>
  <c r="F654" i="17"/>
  <c r="F626" i="17"/>
  <c r="F598" i="17"/>
  <c r="F570" i="17"/>
  <c r="F542" i="17"/>
  <c r="F514" i="17"/>
  <c r="F486" i="17"/>
  <c r="F458" i="17"/>
  <c r="F430" i="17"/>
  <c r="F402" i="17"/>
  <c r="F374" i="17"/>
  <c r="F346" i="17"/>
  <c r="F318" i="17"/>
  <c r="F290" i="17"/>
  <c r="F262" i="17"/>
  <c r="F234" i="17"/>
  <c r="F206" i="17"/>
  <c r="F178" i="17"/>
  <c r="F150" i="17"/>
  <c r="F122" i="17"/>
  <c r="F94" i="17"/>
  <c r="F66" i="17"/>
  <c r="F38" i="17"/>
  <c r="F10" i="17"/>
  <c r="F793" i="17"/>
  <c r="F765" i="17"/>
  <c r="F737" i="17"/>
  <c r="F709" i="17"/>
  <c r="F681" i="17"/>
  <c r="F653" i="17"/>
  <c r="F541" i="17"/>
  <c r="F513" i="17"/>
  <c r="F401" i="17"/>
  <c r="F373" i="17"/>
  <c r="F289" i="17"/>
  <c r="F233" i="17"/>
  <c r="F205" i="17"/>
  <c r="F177" i="17"/>
  <c r="F149" i="17"/>
  <c r="F121" i="17"/>
  <c r="F93" i="17"/>
  <c r="F37" i="17"/>
  <c r="F9" i="17"/>
  <c r="F792" i="17"/>
  <c r="F764" i="17"/>
  <c r="F736" i="17"/>
  <c r="F708" i="17"/>
  <c r="F680" i="17"/>
  <c r="F652" i="17"/>
  <c r="F624" i="17"/>
  <c r="F596" i="17"/>
  <c r="F568" i="17"/>
  <c r="F540" i="17"/>
  <c r="F512" i="17"/>
  <c r="F484" i="17"/>
  <c r="F456" i="17"/>
  <c r="F428" i="17"/>
  <c r="F400" i="17"/>
  <c r="F372" i="17"/>
  <c r="F344" i="17"/>
  <c r="F316" i="17"/>
  <c r="F288" i="17"/>
  <c r="F260" i="17"/>
  <c r="F232" i="17"/>
  <c r="F204" i="17"/>
  <c r="F176" i="17"/>
  <c r="F148" i="17"/>
  <c r="F120" i="17"/>
  <c r="F92" i="17"/>
  <c r="F64" i="17"/>
  <c r="F36" i="17"/>
  <c r="F8" i="17"/>
  <c r="G460" i="17"/>
  <c r="G432" i="17"/>
  <c r="G320" i="17"/>
  <c r="G292" i="17"/>
  <c r="G236" i="17"/>
  <c r="G723" i="17"/>
  <c r="G695" i="17"/>
  <c r="G667" i="17"/>
  <c r="F791" i="17"/>
  <c r="F763" i="17"/>
  <c r="F735" i="17"/>
  <c r="F707" i="17"/>
  <c r="F679" i="17"/>
  <c r="F651" i="17"/>
  <c r="F623" i="17"/>
  <c r="F595" i="17"/>
  <c r="F567" i="17"/>
  <c r="F539" i="17"/>
  <c r="F511" i="17"/>
  <c r="F483" i="17"/>
  <c r="F455" i="17"/>
  <c r="F427" i="17"/>
  <c r="F399" i="17"/>
  <c r="F371" i="17"/>
  <c r="F343" i="17"/>
  <c r="F315" i="17"/>
  <c r="F287" i="17"/>
  <c r="F259" i="17"/>
  <c r="F231" i="17"/>
  <c r="F203" i="17"/>
  <c r="F175" i="17"/>
  <c r="F147" i="17"/>
  <c r="F119" i="17"/>
  <c r="F91" i="17"/>
  <c r="F63" i="17"/>
  <c r="F35" i="17"/>
  <c r="F7" i="17"/>
  <c r="F790" i="17"/>
  <c r="F762" i="17"/>
  <c r="F734" i="17"/>
  <c r="F706" i="17"/>
  <c r="F678" i="17"/>
  <c r="F650" i="17"/>
  <c r="F622" i="17"/>
  <c r="F594" i="17"/>
  <c r="F566" i="17"/>
  <c r="F538" i="17"/>
  <c r="F510" i="17"/>
  <c r="F482" i="17"/>
  <c r="F454" i="17"/>
  <c r="F426" i="17"/>
  <c r="F398" i="17"/>
  <c r="F370" i="17"/>
  <c r="F342" i="17"/>
  <c r="F314" i="17"/>
  <c r="F286" i="17"/>
  <c r="F258" i="17"/>
  <c r="F230" i="17"/>
  <c r="F202" i="17"/>
  <c r="F174" i="17"/>
  <c r="F146" i="17"/>
  <c r="F118" i="17"/>
  <c r="F90" i="17"/>
  <c r="F62" i="17"/>
  <c r="F34" i="17"/>
  <c r="F6" i="17"/>
  <c r="F789" i="17"/>
  <c r="F761" i="17"/>
  <c r="F733" i="17"/>
  <c r="F705" i="17"/>
  <c r="F677" i="17"/>
  <c r="F649" i="17"/>
  <c r="F621" i="17"/>
  <c r="F593" i="17"/>
  <c r="F565" i="17"/>
  <c r="F537" i="17"/>
  <c r="F509" i="17"/>
  <c r="F481" i="17"/>
  <c r="F453" i="17"/>
  <c r="F425" i="17"/>
  <c r="F397" i="17"/>
  <c r="F369" i="17"/>
  <c r="F341" i="17"/>
  <c r="F313" i="17"/>
  <c r="F285" i="17"/>
  <c r="F257" i="17"/>
  <c r="F229" i="17"/>
  <c r="F201" i="17"/>
  <c r="F173" i="17"/>
  <c r="F145" i="17"/>
  <c r="F117" i="17"/>
  <c r="F89" i="17"/>
  <c r="F61" i="17"/>
  <c r="F33" i="17"/>
  <c r="F5" i="17"/>
  <c r="G625" i="17"/>
  <c r="G485" i="17"/>
  <c r="G457" i="17"/>
  <c r="G345" i="17"/>
  <c r="G317" i="17"/>
  <c r="F788" i="17"/>
  <c r="F760" i="17"/>
  <c r="F732" i="17"/>
  <c r="F704" i="17"/>
  <c r="F676" i="17"/>
  <c r="F648" i="17"/>
  <c r="F620" i="17"/>
  <c r="F592" i="17"/>
  <c r="F564" i="17"/>
  <c r="F536" i="17"/>
  <c r="F508" i="17"/>
  <c r="F480" i="17"/>
  <c r="F452" i="17"/>
  <c r="F424" i="17"/>
  <c r="F396" i="17"/>
  <c r="F368" i="17"/>
  <c r="F340" i="17"/>
  <c r="F312" i="17"/>
  <c r="F284" i="17"/>
  <c r="F256" i="17"/>
  <c r="F228" i="17"/>
  <c r="F200" i="17"/>
  <c r="F172" i="17"/>
  <c r="F144" i="17"/>
  <c r="F116" i="17"/>
  <c r="F88" i="17"/>
  <c r="F60" i="17"/>
  <c r="F32" i="17"/>
  <c r="F4" i="17"/>
  <c r="F787" i="17"/>
  <c r="F759" i="17"/>
  <c r="F731" i="17"/>
  <c r="F703" i="17"/>
  <c r="F675" i="17"/>
  <c r="F647" i="17"/>
  <c r="F619" i="17"/>
  <c r="F591" i="17"/>
  <c r="F563" i="17"/>
  <c r="F535" i="17"/>
  <c r="F507" i="17"/>
  <c r="F479" i="17"/>
  <c r="F451" i="17"/>
  <c r="F423" i="17"/>
  <c r="F395" i="17"/>
  <c r="F367" i="17"/>
  <c r="F339" i="17"/>
  <c r="F311" i="17"/>
  <c r="F283" i="17"/>
  <c r="F255" i="17"/>
  <c r="F227" i="17"/>
  <c r="F199" i="17"/>
  <c r="F171" i="17"/>
  <c r="F143" i="17"/>
  <c r="F115" i="17"/>
  <c r="F87" i="17"/>
  <c r="F59" i="17"/>
  <c r="F31" i="17"/>
  <c r="F3" i="17"/>
  <c r="G600" i="17"/>
  <c r="G544" i="17"/>
  <c r="G376" i="17"/>
  <c r="G152" i="17"/>
  <c r="G321" i="17"/>
  <c r="G597" i="17"/>
  <c r="G429" i="17"/>
  <c r="G261" i="17"/>
  <c r="G65" i="17"/>
  <c r="G433" i="17"/>
  <c r="G349" i="17"/>
  <c r="G293" i="17"/>
  <c r="G237" i="17"/>
  <c r="G569" i="17"/>
  <c r="G405" i="17"/>
  <c r="G419" i="17"/>
  <c r="G307" i="17"/>
  <c r="G698" i="17"/>
  <c r="A2" i="10" a="1"/>
  <c r="C1112" i="10" s="1"/>
  <c r="I762" i="17" l="1"/>
  <c r="L762" i="17" s="1"/>
  <c r="I639" i="17"/>
  <c r="L639" i="17" s="1"/>
  <c r="I41" i="17"/>
  <c r="L41" i="17" s="1"/>
  <c r="I737" i="17"/>
  <c r="L737" i="17" s="1"/>
  <c r="I304" i="17"/>
  <c r="L304" i="17" s="1"/>
  <c r="I97" i="17"/>
  <c r="L97" i="17" s="1"/>
  <c r="I79" i="17"/>
  <c r="L79" i="17" s="1"/>
  <c r="I379" i="17"/>
  <c r="L379" i="17" s="1"/>
  <c r="I350" i="17"/>
  <c r="L350" i="17" s="1"/>
  <c r="I385" i="17"/>
  <c r="L385" i="17" s="1"/>
  <c r="I736" i="17"/>
  <c r="L736" i="17" s="1"/>
  <c r="I519" i="17"/>
  <c r="L519" i="17" s="1"/>
  <c r="I524" i="17"/>
  <c r="L524" i="17" s="1"/>
  <c r="I26" i="17"/>
  <c r="L26" i="17" s="1"/>
  <c r="I171" i="17"/>
  <c r="L171" i="17" s="1"/>
  <c r="I144" i="17"/>
  <c r="L144" i="17" s="1"/>
  <c r="I761" i="17"/>
  <c r="L761" i="17" s="1"/>
  <c r="I734" i="17"/>
  <c r="L734" i="17" s="1"/>
  <c r="I707" i="17"/>
  <c r="L707" i="17" s="1"/>
  <c r="I456" i="17"/>
  <c r="L456" i="17" s="1"/>
  <c r="I709" i="17"/>
  <c r="L709" i="17" s="1"/>
  <c r="I682" i="17"/>
  <c r="L682" i="17" s="1"/>
  <c r="I571" i="17"/>
  <c r="L571" i="17" s="1"/>
  <c r="I13" i="17"/>
  <c r="L13" i="17" s="1"/>
  <c r="I182" i="17"/>
  <c r="L182" i="17" s="1"/>
  <c r="I239" i="17"/>
  <c r="L239" i="17" s="1"/>
  <c r="I240" i="17"/>
  <c r="L240" i="17" s="1"/>
  <c r="I241" i="17"/>
  <c r="L241" i="17" s="1"/>
  <c r="I242" i="17"/>
  <c r="L242" i="17" s="1"/>
  <c r="I243" i="17"/>
  <c r="L243" i="17" s="1"/>
  <c r="I244" i="17"/>
  <c r="L244" i="17" s="1"/>
  <c r="I217" i="17"/>
  <c r="L217" i="17" s="1"/>
  <c r="I106" i="17"/>
  <c r="L106" i="17" s="1"/>
  <c r="I388" i="17"/>
  <c r="L388" i="17" s="1"/>
  <c r="I585" i="17"/>
  <c r="L585" i="17" s="1"/>
  <c r="I642" i="17"/>
  <c r="L642" i="17" s="1"/>
  <c r="I756" i="17"/>
  <c r="L756" i="17" s="1"/>
  <c r="I729" i="17"/>
  <c r="L729" i="17" s="1"/>
  <c r="I674" i="17"/>
  <c r="L674" i="17" s="1"/>
  <c r="I471" i="17"/>
  <c r="L471" i="17" s="1"/>
  <c r="I172" i="17"/>
  <c r="L172" i="17" s="1"/>
  <c r="I210" i="17"/>
  <c r="L210" i="17" s="1"/>
  <c r="I134" i="17"/>
  <c r="L134" i="17" s="1"/>
  <c r="I765" i="17"/>
  <c r="L765" i="17" s="1"/>
  <c r="I641" i="17"/>
  <c r="L641" i="17" s="1"/>
  <c r="I667" i="17"/>
  <c r="L667" i="17" s="1"/>
  <c r="I270" i="17"/>
  <c r="L270" i="17" s="1"/>
  <c r="I512" i="17"/>
  <c r="L512" i="17" s="1"/>
  <c r="I325" i="17"/>
  <c r="L325" i="17" s="1"/>
  <c r="I695" i="17"/>
  <c r="L695" i="17" s="1"/>
  <c r="I255" i="17"/>
  <c r="L255" i="17" s="1"/>
  <c r="I324" i="17"/>
  <c r="L324" i="17" s="1"/>
  <c r="I283" i="17"/>
  <c r="L283" i="17" s="1"/>
  <c r="I256" i="17"/>
  <c r="L256" i="17" s="1"/>
  <c r="I89" i="17"/>
  <c r="L89" i="17" s="1"/>
  <c r="I62" i="17"/>
  <c r="L62" i="17" s="1"/>
  <c r="I35" i="17"/>
  <c r="L35" i="17" s="1"/>
  <c r="I568" i="17"/>
  <c r="L568" i="17" s="1"/>
  <c r="I10" i="17"/>
  <c r="L10" i="17" s="1"/>
  <c r="I794" i="17"/>
  <c r="L794" i="17" s="1"/>
  <c r="I683" i="17"/>
  <c r="L683" i="17" s="1"/>
  <c r="I125" i="17"/>
  <c r="L125" i="17" s="1"/>
  <c r="I294" i="17"/>
  <c r="L294" i="17" s="1"/>
  <c r="I351" i="17"/>
  <c r="L351" i="17" s="1"/>
  <c r="I352" i="17"/>
  <c r="L352" i="17" s="1"/>
  <c r="I353" i="17"/>
  <c r="L353" i="17" s="1"/>
  <c r="I354" i="17"/>
  <c r="L354" i="17" s="1"/>
  <c r="I355" i="17"/>
  <c r="L355" i="17" s="1"/>
  <c r="I356" i="17"/>
  <c r="L356" i="17" s="1"/>
  <c r="I329" i="17"/>
  <c r="L329" i="17" s="1"/>
  <c r="I218" i="17"/>
  <c r="L218" i="17" s="1"/>
  <c r="I191" i="17"/>
  <c r="L191" i="17" s="1"/>
  <c r="I556" i="17"/>
  <c r="L556" i="17" s="1"/>
  <c r="I697" i="17"/>
  <c r="L697" i="17" s="1"/>
  <c r="I84" i="17"/>
  <c r="L84" i="17" s="1"/>
  <c r="I29" i="17"/>
  <c r="L29" i="17" s="1"/>
  <c r="I786" i="17"/>
  <c r="L786" i="17" s="1"/>
  <c r="I292" i="17"/>
  <c r="L292" i="17" s="1"/>
  <c r="I723" i="17"/>
  <c r="L723" i="17" s="1"/>
  <c r="I791" i="17"/>
  <c r="L791" i="17" s="1"/>
  <c r="I758" i="17"/>
  <c r="L758" i="17" s="1"/>
  <c r="I284" i="17"/>
  <c r="L284" i="17" s="1"/>
  <c r="I63" i="17"/>
  <c r="L63" i="17" s="1"/>
  <c r="I153" i="17"/>
  <c r="L153" i="17" s="1"/>
  <c r="I381" i="17"/>
  <c r="L381" i="17" s="1"/>
  <c r="I219" i="17"/>
  <c r="L219" i="17" s="1"/>
  <c r="I584" i="17"/>
  <c r="L584" i="17" s="1"/>
  <c r="I725" i="17"/>
  <c r="L725" i="17" s="1"/>
  <c r="I27" i="17"/>
  <c r="L27" i="17" s="1"/>
  <c r="I112" i="17"/>
  <c r="L112" i="17" s="1"/>
  <c r="I57" i="17"/>
  <c r="L57" i="17" s="1"/>
  <c r="I30" i="17"/>
  <c r="L30" i="17" s="1"/>
  <c r="I320" i="17"/>
  <c r="L320" i="17" s="1"/>
  <c r="I136" i="17"/>
  <c r="L136" i="17" s="1"/>
  <c r="I266" i="17"/>
  <c r="L266" i="17" s="1"/>
  <c r="I236" i="17"/>
  <c r="L236" i="17" s="1"/>
  <c r="I66" i="17"/>
  <c r="L66" i="17" s="1"/>
  <c r="I296" i="17"/>
  <c r="L296" i="17" s="1"/>
  <c r="I118" i="17"/>
  <c r="L118" i="17" s="1"/>
  <c r="I173" i="17"/>
  <c r="L173" i="17" s="1"/>
  <c r="I119" i="17"/>
  <c r="L119" i="17" s="1"/>
  <c r="I94" i="17"/>
  <c r="L94" i="17" s="1"/>
  <c r="I767" i="17"/>
  <c r="L767" i="17" s="1"/>
  <c r="I209" i="17"/>
  <c r="L209" i="17" s="1"/>
  <c r="I378" i="17"/>
  <c r="L378" i="17" s="1"/>
  <c r="I435" i="17"/>
  <c r="L435" i="17" s="1"/>
  <c r="I437" i="17"/>
  <c r="L437" i="17" s="1"/>
  <c r="I438" i="17"/>
  <c r="L438" i="17" s="1"/>
  <c r="I439" i="17"/>
  <c r="L439" i="17" s="1"/>
  <c r="I440" i="17"/>
  <c r="L440" i="17" s="1"/>
  <c r="I413" i="17"/>
  <c r="L413" i="17" s="1"/>
  <c r="I302" i="17"/>
  <c r="L302" i="17" s="1"/>
  <c r="I275" i="17"/>
  <c r="L275" i="17" s="1"/>
  <c r="I640" i="17"/>
  <c r="L640" i="17" s="1"/>
  <c r="I781" i="17"/>
  <c r="L781" i="17" s="1"/>
  <c r="I83" i="17"/>
  <c r="L83" i="17" s="1"/>
  <c r="I168" i="17"/>
  <c r="L168" i="17" s="1"/>
  <c r="I113" i="17"/>
  <c r="L113" i="17" s="1"/>
  <c r="I86" i="17"/>
  <c r="L86" i="17" s="1"/>
  <c r="I432" i="17"/>
  <c r="L432" i="17" s="1"/>
  <c r="I738" i="17"/>
  <c r="L738" i="17" s="1"/>
  <c r="I312" i="17"/>
  <c r="L312" i="17" s="1"/>
  <c r="I376" i="17"/>
  <c r="L376" i="17" s="1"/>
  <c r="I164" i="17"/>
  <c r="L164" i="17" s="1"/>
  <c r="I340" i="17"/>
  <c r="L340" i="17" s="1"/>
  <c r="I395" i="17"/>
  <c r="L395" i="17" s="1"/>
  <c r="I201" i="17"/>
  <c r="L201" i="17" s="1"/>
  <c r="I174" i="17"/>
  <c r="L174" i="17" s="1"/>
  <c r="I147" i="17"/>
  <c r="L147" i="17" s="1"/>
  <c r="I680" i="17"/>
  <c r="L680" i="17" s="1"/>
  <c r="I122" i="17"/>
  <c r="L122" i="17" s="1"/>
  <c r="I11" i="17"/>
  <c r="L11" i="17" s="1"/>
  <c r="I2" i="17"/>
  <c r="L2" i="17" s="1"/>
  <c r="I265" i="17"/>
  <c r="L265" i="17" s="1"/>
  <c r="I406" i="17"/>
  <c r="L406" i="17" s="1"/>
  <c r="I463" i="17"/>
  <c r="L463" i="17" s="1"/>
  <c r="I464" i="17"/>
  <c r="L464" i="17" s="1"/>
  <c r="I465" i="17"/>
  <c r="L465" i="17" s="1"/>
  <c r="I466" i="17"/>
  <c r="L466" i="17" s="1"/>
  <c r="I467" i="17"/>
  <c r="L467" i="17" s="1"/>
  <c r="I468" i="17"/>
  <c r="L468" i="17" s="1"/>
  <c r="I441" i="17"/>
  <c r="L441" i="17" s="1"/>
  <c r="I330" i="17"/>
  <c r="L330" i="17" s="1"/>
  <c r="I359" i="17"/>
  <c r="L359" i="17" s="1"/>
  <c r="I668" i="17"/>
  <c r="L668" i="17" s="1"/>
  <c r="I111" i="17"/>
  <c r="L111" i="17" s="1"/>
  <c r="I196" i="17"/>
  <c r="L196" i="17" s="1"/>
  <c r="I169" i="17"/>
  <c r="L169" i="17" s="1"/>
  <c r="I114" i="17"/>
  <c r="L114" i="17" s="1"/>
  <c r="I460" i="17"/>
  <c r="L460" i="17" s="1"/>
  <c r="I444" i="17"/>
  <c r="L444" i="17" s="1"/>
  <c r="I793" i="17"/>
  <c r="L793" i="17" s="1"/>
  <c r="I301" i="17"/>
  <c r="L301" i="17" s="1"/>
  <c r="I90" i="17"/>
  <c r="L90" i="17" s="1"/>
  <c r="I274" i="17"/>
  <c r="L274" i="17" s="1"/>
  <c r="I367" i="17"/>
  <c r="L367" i="17" s="1"/>
  <c r="I146" i="17"/>
  <c r="L146" i="17" s="1"/>
  <c r="I652" i="17"/>
  <c r="L652" i="17" s="1"/>
  <c r="I436" i="17"/>
  <c r="L436" i="17" s="1"/>
  <c r="I368" i="17"/>
  <c r="L368" i="17" s="1"/>
  <c r="I423" i="17"/>
  <c r="L423" i="17" s="1"/>
  <c r="I396" i="17"/>
  <c r="L396" i="17" s="1"/>
  <c r="I229" i="17"/>
  <c r="L229" i="17" s="1"/>
  <c r="I202" i="17"/>
  <c r="L202" i="17" s="1"/>
  <c r="I175" i="17"/>
  <c r="L175" i="17" s="1"/>
  <c r="I708" i="17"/>
  <c r="L708" i="17" s="1"/>
  <c r="I150" i="17"/>
  <c r="L150" i="17" s="1"/>
  <c r="I39" i="17"/>
  <c r="L39" i="17" s="1"/>
  <c r="I12" i="17"/>
  <c r="L12" i="17" s="1"/>
  <c r="I377" i="17"/>
  <c r="L377" i="17" s="1"/>
  <c r="I434" i="17"/>
  <c r="L434" i="17" s="1"/>
  <c r="I491" i="17"/>
  <c r="L491" i="17" s="1"/>
  <c r="I492" i="17"/>
  <c r="L492" i="17" s="1"/>
  <c r="I493" i="17"/>
  <c r="L493" i="17" s="1"/>
  <c r="I494" i="17"/>
  <c r="L494" i="17" s="1"/>
  <c r="I495" i="17"/>
  <c r="L495" i="17" s="1"/>
  <c r="I496" i="17"/>
  <c r="L496" i="17" s="1"/>
  <c r="I469" i="17"/>
  <c r="L469" i="17" s="1"/>
  <c r="I358" i="17"/>
  <c r="L358" i="17" s="1"/>
  <c r="I387" i="17"/>
  <c r="L387" i="17" s="1"/>
  <c r="I696" i="17"/>
  <c r="L696" i="17" s="1"/>
  <c r="I139" i="17"/>
  <c r="L139" i="17" s="1"/>
  <c r="I224" i="17"/>
  <c r="L224" i="17" s="1"/>
  <c r="I197" i="17"/>
  <c r="L197" i="17" s="1"/>
  <c r="I142" i="17"/>
  <c r="L142" i="17" s="1"/>
  <c r="I544" i="17"/>
  <c r="L544" i="17" s="1"/>
  <c r="I472" i="17"/>
  <c r="L472" i="17" s="1"/>
  <c r="I267" i="17"/>
  <c r="L267" i="17" s="1"/>
  <c r="I784" i="17"/>
  <c r="L784" i="17" s="1"/>
  <c r="I227" i="17"/>
  <c r="L227" i="17" s="1"/>
  <c r="I238" i="17"/>
  <c r="L238" i="17" s="1"/>
  <c r="I162" i="17"/>
  <c r="L162" i="17" s="1"/>
  <c r="I500" i="17"/>
  <c r="L500" i="17" s="1"/>
  <c r="I28" i="17"/>
  <c r="L28" i="17" s="1"/>
  <c r="I152" i="17"/>
  <c r="L152" i="17" s="1"/>
  <c r="I34" i="17"/>
  <c r="L34" i="17" s="1"/>
  <c r="I326" i="17"/>
  <c r="L326" i="17" s="1"/>
  <c r="I424" i="17"/>
  <c r="L424" i="17" s="1"/>
  <c r="I462" i="17"/>
  <c r="L462" i="17" s="1"/>
  <c r="I523" i="17"/>
  <c r="L523" i="17" s="1"/>
  <c r="I167" i="17"/>
  <c r="L167" i="17" s="1"/>
  <c r="I137" i="17"/>
  <c r="L137" i="17" s="1"/>
  <c r="I33" i="17"/>
  <c r="L33" i="17" s="1"/>
  <c r="I297" i="17"/>
  <c r="L297" i="17" s="1"/>
  <c r="I730" i="17"/>
  <c r="L730" i="17" s="1"/>
  <c r="I67" i="17"/>
  <c r="L67" i="17" s="1"/>
  <c r="I252" i="17"/>
  <c r="L252" i="17" s="1"/>
  <c r="I452" i="17"/>
  <c r="L452" i="17" s="1"/>
  <c r="I549" i="17"/>
  <c r="L549" i="17" s="1"/>
  <c r="I253" i="17"/>
  <c r="L253" i="17" s="1"/>
  <c r="I165" i="17"/>
  <c r="L165" i="17" s="1"/>
  <c r="I295" i="17"/>
  <c r="L295" i="17" s="1"/>
  <c r="I383" i="17"/>
  <c r="L383" i="17" s="1"/>
  <c r="I91" i="17"/>
  <c r="L91" i="17" s="1"/>
  <c r="I408" i="17"/>
  <c r="L408" i="17" s="1"/>
  <c r="I247" i="17"/>
  <c r="L247" i="17" s="1"/>
  <c r="I58" i="17"/>
  <c r="L58" i="17" s="1"/>
  <c r="I40" i="17"/>
  <c r="L40" i="17" s="1"/>
  <c r="I286" i="17"/>
  <c r="L286" i="17" s="1"/>
  <c r="I51" i="17"/>
  <c r="L51" i="17" s="1"/>
  <c r="I624" i="17"/>
  <c r="L624" i="17" s="1"/>
  <c r="I535" i="17"/>
  <c r="L535" i="17" s="1"/>
  <c r="I508" i="17"/>
  <c r="L508" i="17" s="1"/>
  <c r="I341" i="17"/>
  <c r="L341" i="17" s="1"/>
  <c r="I314" i="17"/>
  <c r="L314" i="17" s="1"/>
  <c r="I287" i="17"/>
  <c r="L287" i="17" s="1"/>
  <c r="I36" i="17"/>
  <c r="L36" i="17" s="1"/>
  <c r="I9" i="17"/>
  <c r="L9" i="17" s="1"/>
  <c r="I262" i="17"/>
  <c r="L262" i="17" s="1"/>
  <c r="I151" i="17"/>
  <c r="L151" i="17" s="1"/>
  <c r="I124" i="17"/>
  <c r="L124" i="17" s="1"/>
  <c r="I545" i="17"/>
  <c r="L545" i="17" s="1"/>
  <c r="I546" i="17"/>
  <c r="L546" i="17" s="1"/>
  <c r="I603" i="17"/>
  <c r="L603" i="17" s="1"/>
  <c r="I604" i="17"/>
  <c r="L604" i="17" s="1"/>
  <c r="I605" i="17"/>
  <c r="L605" i="17" s="1"/>
  <c r="I606" i="17"/>
  <c r="L606" i="17" s="1"/>
  <c r="I607" i="17"/>
  <c r="L607" i="17" s="1"/>
  <c r="I608" i="17"/>
  <c r="L608" i="17" s="1"/>
  <c r="I581" i="17"/>
  <c r="L581" i="17" s="1"/>
  <c r="I470" i="17"/>
  <c r="L470" i="17" s="1"/>
  <c r="I555" i="17"/>
  <c r="L555" i="17" s="1"/>
  <c r="I110" i="17"/>
  <c r="L110" i="17" s="1"/>
  <c r="I279" i="17"/>
  <c r="L279" i="17" s="1"/>
  <c r="I336" i="17"/>
  <c r="L336" i="17" s="1"/>
  <c r="I309" i="17"/>
  <c r="L309" i="17" s="1"/>
  <c r="I254" i="17"/>
  <c r="L254" i="17" s="1"/>
  <c r="I141" i="17"/>
  <c r="L141" i="17" s="1"/>
  <c r="I293" i="17"/>
  <c r="L293" i="17" s="1"/>
  <c r="I305" i="17"/>
  <c r="L305" i="17" s="1"/>
  <c r="I655" i="17"/>
  <c r="L655" i="17" s="1"/>
  <c r="I190" i="17"/>
  <c r="L190" i="17" s="1"/>
  <c r="I596" i="17"/>
  <c r="L596" i="17" s="1"/>
  <c r="I55" i="17"/>
  <c r="L55" i="17" s="1"/>
  <c r="I206" i="17"/>
  <c r="L206" i="17" s="1"/>
  <c r="I507" i="17"/>
  <c r="L507" i="17" s="1"/>
  <c r="I780" i="17"/>
  <c r="L780" i="17" s="1"/>
  <c r="I37" i="17"/>
  <c r="L37" i="17" s="1"/>
  <c r="I574" i="17"/>
  <c r="L574" i="17" s="1"/>
  <c r="I609" i="17"/>
  <c r="L609" i="17" s="1"/>
  <c r="I498" i="17"/>
  <c r="L498" i="17" s="1"/>
  <c r="I583" i="17"/>
  <c r="L583" i="17" s="1"/>
  <c r="I25" i="17"/>
  <c r="L25" i="17" s="1"/>
  <c r="I138" i="17"/>
  <c r="L138" i="17" s="1"/>
  <c r="I335" i="17"/>
  <c r="L335" i="17" s="1"/>
  <c r="I364" i="17"/>
  <c r="L364" i="17" s="1"/>
  <c r="I337" i="17"/>
  <c r="L337" i="17" s="1"/>
  <c r="I282" i="17"/>
  <c r="L282" i="17" s="1"/>
  <c r="I321" i="17"/>
  <c r="L321" i="17" s="1"/>
  <c r="I445" i="17"/>
  <c r="L445" i="17" s="1"/>
  <c r="I484" i="17"/>
  <c r="L484" i="17" s="1"/>
  <c r="I23" i="17"/>
  <c r="L23" i="17" s="1"/>
  <c r="I522" i="17"/>
  <c r="L522" i="17" s="1"/>
  <c r="I479" i="17"/>
  <c r="L479" i="17" s="1"/>
  <c r="I547" i="17"/>
  <c r="L547" i="17" s="1"/>
  <c r="I54" i="17"/>
  <c r="L54" i="17" s="1"/>
  <c r="I517" i="17"/>
  <c r="L517" i="17" s="1"/>
  <c r="I536" i="17"/>
  <c r="L536" i="17" s="1"/>
  <c r="I631" i="17"/>
  <c r="L631" i="17" s="1"/>
  <c r="I343" i="17"/>
  <c r="L343" i="17" s="1"/>
  <c r="I660" i="17"/>
  <c r="L660" i="17" s="1"/>
  <c r="I392" i="17"/>
  <c r="L392" i="17" s="1"/>
  <c r="I789" i="17"/>
  <c r="L789" i="17" s="1"/>
  <c r="I269" i="17"/>
  <c r="L269" i="17" s="1"/>
  <c r="I613" i="17"/>
  <c r="L613" i="17" s="1"/>
  <c r="I69" i="17"/>
  <c r="L69" i="17" s="1"/>
  <c r="I322" i="17"/>
  <c r="L322" i="17" s="1"/>
  <c r="I313" i="17"/>
  <c r="L313" i="17" s="1"/>
  <c r="I580" i="17"/>
  <c r="L580" i="17" s="1"/>
  <c r="I315" i="17"/>
  <c r="L315" i="17" s="1"/>
  <c r="I591" i="17"/>
  <c r="L591" i="17" s="1"/>
  <c r="I349" i="17"/>
  <c r="L349" i="17" s="1"/>
  <c r="I766" i="17"/>
  <c r="L766" i="17" s="1"/>
  <c r="I528" i="17"/>
  <c r="L528" i="17" s="1"/>
  <c r="I38" i="17"/>
  <c r="L38" i="17" s="1"/>
  <c r="I181" i="17"/>
  <c r="L181" i="17" s="1"/>
  <c r="I203" i="17"/>
  <c r="L203" i="17" s="1"/>
  <c r="I68" i="17"/>
  <c r="L68" i="17" s="1"/>
  <c r="I234" i="17"/>
  <c r="L234" i="17" s="1"/>
  <c r="I578" i="17"/>
  <c r="L578" i="17" s="1"/>
  <c r="I308" i="17"/>
  <c r="L308" i="17" s="1"/>
  <c r="I342" i="17"/>
  <c r="L342" i="17" s="1"/>
  <c r="I664" i="17"/>
  <c r="L664" i="17" s="1"/>
  <c r="I716" i="17"/>
  <c r="L716" i="17" s="1"/>
  <c r="I109" i="17"/>
  <c r="L109" i="17" s="1"/>
  <c r="I421" i="17"/>
  <c r="L421" i="17" s="1"/>
  <c r="J2" i="17"/>
  <c r="M2" i="17" s="1"/>
  <c r="I65" i="17"/>
  <c r="L65" i="17" s="1"/>
  <c r="I433" i="17"/>
  <c r="L433" i="17" s="1"/>
  <c r="I446" i="17"/>
  <c r="L446" i="17" s="1"/>
  <c r="I272" i="17"/>
  <c r="L272" i="17" s="1"/>
  <c r="I7" i="17"/>
  <c r="L7" i="17" s="1"/>
  <c r="I328" i="17"/>
  <c r="L328" i="17" s="1"/>
  <c r="I56" i="17"/>
  <c r="L56" i="17" s="1"/>
  <c r="I311" i="17"/>
  <c r="L311" i="17" s="1"/>
  <c r="I246" i="17"/>
  <c r="L246" i="17" s="1"/>
  <c r="I410" i="17"/>
  <c r="L410" i="17" s="1"/>
  <c r="I753" i="17"/>
  <c r="L753" i="17" s="1"/>
  <c r="I178" i="17"/>
  <c r="L178" i="17" s="1"/>
  <c r="I600" i="17"/>
  <c r="L600" i="17" s="1"/>
  <c r="I95" i="17"/>
  <c r="L95" i="17" s="1"/>
  <c r="I552" i="17"/>
  <c r="L552" i="17" s="1"/>
  <c r="I280" i="17"/>
  <c r="L280" i="17" s="1"/>
  <c r="I64" i="17"/>
  <c r="L64" i="17" s="1"/>
  <c r="I208" i="17"/>
  <c r="L208" i="17" s="1"/>
  <c r="I199" i="17"/>
  <c r="L199" i="17" s="1"/>
  <c r="I271" i="17"/>
  <c r="L271" i="17" s="1"/>
  <c r="I757" i="17"/>
  <c r="L757" i="17" s="1"/>
  <c r="I790" i="17"/>
  <c r="L790" i="17" s="1"/>
  <c r="I273" i="17"/>
  <c r="L273" i="17" s="1"/>
  <c r="I497" i="17"/>
  <c r="L497" i="17" s="1"/>
  <c r="I525" i="17"/>
  <c r="L525" i="17" s="1"/>
  <c r="I792" i="17"/>
  <c r="L792" i="17" s="1"/>
  <c r="I180" i="17"/>
  <c r="L180" i="17" s="1"/>
  <c r="I564" i="17"/>
  <c r="L564" i="17" s="1"/>
  <c r="I601" i="17"/>
  <c r="L601" i="17" s="1"/>
  <c r="I166" i="17"/>
  <c r="L166" i="17" s="1"/>
  <c r="I473" i="17"/>
  <c r="L473" i="17" s="1"/>
  <c r="I592" i="17"/>
  <c r="L592" i="17" s="1"/>
  <c r="I121" i="17"/>
  <c r="L121" i="17" s="1"/>
  <c r="I687" i="17"/>
  <c r="L687" i="17" s="1"/>
  <c r="I554" i="17"/>
  <c r="L554" i="17" s="1"/>
  <c r="I420" i="17"/>
  <c r="L420" i="17" s="1"/>
  <c r="I658" i="17"/>
  <c r="L658" i="17" s="1"/>
  <c r="I744" i="17"/>
  <c r="L744" i="17" s="1"/>
  <c r="I430" i="17"/>
  <c r="L430" i="17" s="1"/>
  <c r="I477" i="17"/>
  <c r="L477" i="17" s="1"/>
  <c r="I317" i="17"/>
  <c r="L317" i="17" s="1"/>
  <c r="I614" i="17"/>
  <c r="L614" i="17" s="1"/>
  <c r="I384" i="17"/>
  <c r="L384" i="17" s="1"/>
  <c r="I339" i="17"/>
  <c r="L339" i="17" s="1"/>
  <c r="I411" i="17"/>
  <c r="L411" i="17" s="1"/>
  <c r="I140" i="17"/>
  <c r="L140" i="17" s="1"/>
  <c r="I451" i="17"/>
  <c r="L451" i="17" s="1"/>
  <c r="I415" i="17"/>
  <c r="L415" i="17" s="1"/>
  <c r="I231" i="17"/>
  <c r="L231" i="17" s="1"/>
  <c r="I551" i="17"/>
  <c r="L551" i="17" s="1"/>
  <c r="I96" i="17"/>
  <c r="L96" i="17" s="1"/>
  <c r="I563" i="17"/>
  <c r="L563" i="17" s="1"/>
  <c r="I632" i="17"/>
  <c r="L632" i="17" s="1"/>
  <c r="I92" i="17"/>
  <c r="L92" i="17" s="1"/>
  <c r="I661" i="17"/>
  <c r="L661" i="17" s="1"/>
  <c r="I365" i="17"/>
  <c r="L365" i="17" s="1"/>
  <c r="I688" i="17"/>
  <c r="L688" i="17" s="1"/>
  <c r="I685" i="17"/>
  <c r="L685" i="17" s="1"/>
  <c r="I502" i="17"/>
  <c r="L502" i="17" s="1"/>
  <c r="I638" i="17"/>
  <c r="L638" i="17" s="1"/>
  <c r="I704" i="17"/>
  <c r="L704" i="17" s="1"/>
  <c r="I347" i="17"/>
  <c r="L347" i="17" s="1"/>
  <c r="I19" i="17"/>
  <c r="L19" i="17" s="1"/>
  <c r="I334" i="17"/>
  <c r="L334" i="17" s="1"/>
  <c r="I450" i="17"/>
  <c r="L450" i="17" s="1"/>
  <c r="I345" i="17"/>
  <c r="L345" i="17" s="1"/>
  <c r="I71" i="17"/>
  <c r="L71" i="17" s="1"/>
  <c r="I670" i="17"/>
  <c r="L670" i="17" s="1"/>
  <c r="I5" i="17"/>
  <c r="L5" i="17" s="1"/>
  <c r="I268" i="17"/>
  <c r="L268" i="17" s="1"/>
  <c r="I726" i="17"/>
  <c r="L726" i="17" s="1"/>
  <c r="I782" i="17"/>
  <c r="L782" i="17" s="1"/>
  <c r="I461" i="17"/>
  <c r="L461" i="17" s="1"/>
  <c r="I225" i="17"/>
  <c r="L225" i="17" s="1"/>
  <c r="I490" i="17"/>
  <c r="L490" i="17" s="1"/>
  <c r="I223" i="17"/>
  <c r="L223" i="17" s="1"/>
  <c r="I553" i="17"/>
  <c r="L553" i="17" s="1"/>
  <c r="I634" i="17"/>
  <c r="L634" i="17" s="1"/>
  <c r="I318" i="17"/>
  <c r="L318" i="17" s="1"/>
  <c r="I662" i="17"/>
  <c r="L662" i="17" s="1"/>
  <c r="I363" i="17"/>
  <c r="L363" i="17" s="1"/>
  <c r="I120" i="17"/>
  <c r="L120" i="17" s="1"/>
  <c r="I691" i="17"/>
  <c r="L691" i="17" s="1"/>
  <c r="I348" i="17"/>
  <c r="L348" i="17" s="1"/>
  <c r="I481" i="17"/>
  <c r="L481" i="17" s="1"/>
  <c r="I177" i="17"/>
  <c r="L177" i="17" s="1"/>
  <c r="I743" i="17"/>
  <c r="L743" i="17" s="1"/>
  <c r="I747" i="17"/>
  <c r="L747" i="17" s="1"/>
  <c r="I610" i="17"/>
  <c r="L610" i="17" s="1"/>
  <c r="I278" i="17"/>
  <c r="L278" i="17" s="1"/>
  <c r="I476" i="17"/>
  <c r="L476" i="17" s="1"/>
  <c r="I703" i="17"/>
  <c r="L703" i="17" s="1"/>
  <c r="I205" i="17"/>
  <c r="L205" i="17" s="1"/>
  <c r="I772" i="17"/>
  <c r="L772" i="17" s="1"/>
  <c r="I776" i="17"/>
  <c r="L776" i="17" s="1"/>
  <c r="I306" i="17"/>
  <c r="L306" i="17" s="1"/>
  <c r="I483" i="17"/>
  <c r="L483" i="17" s="1"/>
  <c r="I516" i="17"/>
  <c r="L516" i="17" s="1"/>
  <c r="I16" i="17"/>
  <c r="L16" i="17" s="1"/>
  <c r="I20" i="17"/>
  <c r="L20" i="17" s="1"/>
  <c r="I80" i="17"/>
  <c r="L80" i="17" s="1"/>
  <c r="I249" i="17"/>
  <c r="L249" i="17" s="1"/>
  <c r="I587" i="17"/>
  <c r="L587" i="17" s="1"/>
  <c r="I532" i="17"/>
  <c r="L532" i="17" s="1"/>
  <c r="I759" i="17"/>
  <c r="L759" i="17" s="1"/>
  <c r="I511" i="17"/>
  <c r="L511" i="17" s="1"/>
  <c r="I486" i="17"/>
  <c r="L486" i="17" s="1"/>
  <c r="I770" i="17"/>
  <c r="L770" i="17" s="1"/>
  <c r="I47" i="17"/>
  <c r="L47" i="17" s="1"/>
  <c r="I333" i="17"/>
  <c r="L333" i="17" s="1"/>
  <c r="I615" i="17"/>
  <c r="L615" i="17" s="1"/>
  <c r="I478" i="17"/>
  <c r="L478" i="17" s="1"/>
  <c r="I429" i="17"/>
  <c r="L429" i="17" s="1"/>
  <c r="I99" i="17"/>
  <c r="L99" i="17" s="1"/>
  <c r="I698" i="17"/>
  <c r="L698" i="17" s="1"/>
  <c r="I599" i="17"/>
  <c r="L599" i="17" s="1"/>
  <c r="I416" i="17"/>
  <c r="L416" i="17" s="1"/>
  <c r="I627" i="17"/>
  <c r="L627" i="17" s="1"/>
  <c r="I380" i="17"/>
  <c r="L380" i="17" s="1"/>
  <c r="I145" i="17"/>
  <c r="L145" i="17" s="1"/>
  <c r="I635" i="17"/>
  <c r="L635" i="17" s="1"/>
  <c r="I207" i="17"/>
  <c r="L207" i="17" s="1"/>
  <c r="I53" i="17"/>
  <c r="L53" i="17" s="1"/>
  <c r="I647" i="17"/>
  <c r="L647" i="17" s="1"/>
  <c r="I718" i="17"/>
  <c r="L718" i="17" s="1"/>
  <c r="I427" i="17"/>
  <c r="L427" i="17" s="1"/>
  <c r="I746" i="17"/>
  <c r="L746" i="17" s="1"/>
  <c r="I449" i="17"/>
  <c r="L449" i="17" s="1"/>
  <c r="I319" i="17"/>
  <c r="L319" i="17" s="1"/>
  <c r="I741" i="17"/>
  <c r="L741" i="17" s="1"/>
  <c r="I732" i="17"/>
  <c r="L732" i="17" s="1"/>
  <c r="I538" i="17"/>
  <c r="L538" i="17" s="1"/>
  <c r="I289" i="17"/>
  <c r="L289" i="17" s="1"/>
  <c r="I572" i="17"/>
  <c r="L572" i="17" s="1"/>
  <c r="I45" i="17"/>
  <c r="L45" i="17" s="1"/>
  <c r="I48" i="17"/>
  <c r="L48" i="17" s="1"/>
  <c r="I108" i="17"/>
  <c r="L108" i="17" s="1"/>
  <c r="I533" i="17"/>
  <c r="L533" i="17" s="1"/>
  <c r="I3" i="17"/>
  <c r="L3" i="17" s="1"/>
  <c r="I787" i="17"/>
  <c r="L787" i="17" s="1"/>
  <c r="I760" i="17"/>
  <c r="L760" i="17" s="1"/>
  <c r="I593" i="17"/>
  <c r="L593" i="17" s="1"/>
  <c r="I566" i="17"/>
  <c r="L566" i="17" s="1"/>
  <c r="I539" i="17"/>
  <c r="L539" i="17" s="1"/>
  <c r="I288" i="17"/>
  <c r="L288" i="17" s="1"/>
  <c r="I373" i="17"/>
  <c r="L373" i="17" s="1"/>
  <c r="I514" i="17"/>
  <c r="L514" i="17" s="1"/>
  <c r="I403" i="17"/>
  <c r="L403" i="17" s="1"/>
  <c r="I628" i="17"/>
  <c r="L628" i="17" s="1"/>
  <c r="I14" i="17"/>
  <c r="L14" i="17" s="1"/>
  <c r="I72" i="17"/>
  <c r="L72" i="17" s="1"/>
  <c r="I73" i="17"/>
  <c r="L73" i="17" s="1"/>
  <c r="I74" i="17"/>
  <c r="L74" i="17" s="1"/>
  <c r="I75" i="17"/>
  <c r="L75" i="17" s="1"/>
  <c r="I76" i="17"/>
  <c r="L76" i="17" s="1"/>
  <c r="I49" i="17"/>
  <c r="L49" i="17" s="1"/>
  <c r="I722" i="17"/>
  <c r="L722" i="17" s="1"/>
  <c r="I192" i="17"/>
  <c r="L192" i="17" s="1"/>
  <c r="I361" i="17"/>
  <c r="L361" i="17" s="1"/>
  <c r="I390" i="17"/>
  <c r="L390" i="17" s="1"/>
  <c r="I643" i="17"/>
  <c r="L643" i="17" s="1"/>
  <c r="I588" i="17"/>
  <c r="L588" i="17" s="1"/>
  <c r="I561" i="17"/>
  <c r="L561" i="17" s="1"/>
  <c r="I506" i="17"/>
  <c r="L506" i="17" s="1"/>
  <c r="I457" i="17"/>
  <c r="L457" i="17" s="1"/>
  <c r="I183" i="17"/>
  <c r="L183" i="17" s="1"/>
  <c r="I107" i="17"/>
  <c r="L107" i="17" s="1"/>
  <c r="I754" i="17"/>
  <c r="L754" i="17" s="1"/>
  <c r="I710" i="17"/>
  <c r="L710" i="17" s="1"/>
  <c r="I763" i="17"/>
  <c r="L763" i="17" s="1"/>
  <c r="I298" i="17"/>
  <c r="L298" i="17" s="1"/>
  <c r="I785" i="17"/>
  <c r="L785" i="17" s="1"/>
  <c r="I230" i="17"/>
  <c r="L230" i="17" s="1"/>
  <c r="I520" i="17"/>
  <c r="L520" i="17" s="1"/>
  <c r="I170" i="17"/>
  <c r="L170" i="17" s="1"/>
  <c r="I285" i="17"/>
  <c r="L285" i="17" s="1"/>
  <c r="I550" i="17"/>
  <c r="L550" i="17" s="1"/>
  <c r="I123" i="17"/>
  <c r="L123" i="17" s="1"/>
  <c r="I179" i="17"/>
  <c r="L179" i="17" s="1"/>
  <c r="I370" i="17"/>
  <c r="L370" i="17" s="1"/>
  <c r="I637" i="17"/>
  <c r="L637" i="17" s="1"/>
  <c r="I371" i="17"/>
  <c r="L371" i="17" s="1"/>
  <c r="I629" i="17"/>
  <c r="L629" i="17" s="1"/>
  <c r="I692" i="17"/>
  <c r="L692" i="17" s="1"/>
  <c r="I391" i="17"/>
  <c r="L391" i="17" s="1"/>
  <c r="I405" i="17"/>
  <c r="L405" i="17" s="1"/>
  <c r="I194" i="17"/>
  <c r="L194" i="17" s="1"/>
  <c r="I399" i="17"/>
  <c r="L399" i="17" s="1"/>
  <c r="I715" i="17"/>
  <c r="L715" i="17" s="1"/>
  <c r="I475" i="17"/>
  <c r="L475" i="17" s="1"/>
  <c r="I675" i="17"/>
  <c r="L675" i="17" s="1"/>
  <c r="I402" i="17"/>
  <c r="L402" i="17" s="1"/>
  <c r="I721" i="17"/>
  <c r="L721" i="17" s="1"/>
  <c r="I261" i="17"/>
  <c r="L261" i="17" s="1"/>
  <c r="I509" i="17"/>
  <c r="L509" i="17" s="1"/>
  <c r="I713" i="17"/>
  <c r="L713" i="17" s="1"/>
  <c r="I775" i="17"/>
  <c r="L775" i="17" s="1"/>
  <c r="I742" i="17"/>
  <c r="L742" i="17" s="1"/>
  <c r="I565" i="17"/>
  <c r="L565" i="17" s="1"/>
  <c r="I260" i="17"/>
  <c r="L260" i="17" s="1"/>
  <c r="I375" i="17"/>
  <c r="L375" i="17" s="1"/>
  <c r="I769" i="17"/>
  <c r="L769" i="17" s="1"/>
  <c r="I44" i="17"/>
  <c r="L44" i="17" s="1"/>
  <c r="I46" i="17"/>
  <c r="L46" i="17" s="1"/>
  <c r="I21" i="17"/>
  <c r="L21" i="17" s="1"/>
  <c r="I694" i="17"/>
  <c r="L694" i="17" s="1"/>
  <c r="I362" i="17"/>
  <c r="L362" i="17" s="1"/>
  <c r="I560" i="17"/>
  <c r="L560" i="17" s="1"/>
  <c r="I31" i="17"/>
  <c r="L31" i="17" s="1"/>
  <c r="I4" i="17"/>
  <c r="L4" i="17" s="1"/>
  <c r="I788" i="17"/>
  <c r="L788" i="17" s="1"/>
  <c r="I621" i="17"/>
  <c r="L621" i="17" s="1"/>
  <c r="I594" i="17"/>
  <c r="L594" i="17" s="1"/>
  <c r="I567" i="17"/>
  <c r="L567" i="17" s="1"/>
  <c r="I316" i="17"/>
  <c r="L316" i="17" s="1"/>
  <c r="I401" i="17"/>
  <c r="L401" i="17" s="1"/>
  <c r="I542" i="17"/>
  <c r="L542" i="17" s="1"/>
  <c r="I431" i="17"/>
  <c r="L431" i="17" s="1"/>
  <c r="I656" i="17"/>
  <c r="L656" i="17" s="1"/>
  <c r="I42" i="17"/>
  <c r="L42" i="17" s="1"/>
  <c r="I15" i="17"/>
  <c r="L15" i="17" s="1"/>
  <c r="I100" i="17"/>
  <c r="L100" i="17" s="1"/>
  <c r="I101" i="17"/>
  <c r="L101" i="17" s="1"/>
  <c r="I102" i="17"/>
  <c r="L102" i="17" s="1"/>
  <c r="I103" i="17"/>
  <c r="L103" i="17" s="1"/>
  <c r="I104" i="17"/>
  <c r="L104" i="17" s="1"/>
  <c r="I77" i="17"/>
  <c r="L77" i="17" s="1"/>
  <c r="I750" i="17"/>
  <c r="L750" i="17" s="1"/>
  <c r="I220" i="17"/>
  <c r="L220" i="17" s="1"/>
  <c r="I389" i="17"/>
  <c r="L389" i="17" s="1"/>
  <c r="I418" i="17"/>
  <c r="L418" i="17" s="1"/>
  <c r="I671" i="17"/>
  <c r="L671" i="17" s="1"/>
  <c r="I616" i="17"/>
  <c r="L616" i="17" s="1"/>
  <c r="I589" i="17"/>
  <c r="L589" i="17" s="1"/>
  <c r="I534" i="17"/>
  <c r="L534" i="17" s="1"/>
  <c r="I485" i="17"/>
  <c r="L485" i="17" s="1"/>
  <c r="I135" i="17"/>
  <c r="L135" i="17" s="1"/>
  <c r="I195" i="17"/>
  <c r="L195" i="17" s="1"/>
  <c r="I200" i="17"/>
  <c r="L200" i="17" s="1"/>
  <c r="I299" i="17"/>
  <c r="L299" i="17" s="1"/>
  <c r="I357" i="17"/>
  <c r="L357" i="17" s="1"/>
  <c r="I739" i="17"/>
  <c r="L739" i="17" s="1"/>
  <c r="I412" i="17"/>
  <c r="L412" i="17" s="1"/>
  <c r="I85" i="17"/>
  <c r="L85" i="17" s="1"/>
  <c r="I257" i="17"/>
  <c r="L257" i="17" s="1"/>
  <c r="I724" i="17"/>
  <c r="L724" i="17" s="1"/>
  <c r="I764" i="17"/>
  <c r="L764" i="17" s="1"/>
  <c r="I414" i="17"/>
  <c r="L414" i="17" s="1"/>
  <c r="I259" i="17"/>
  <c r="L259" i="17" s="1"/>
  <c r="I518" i="17"/>
  <c r="L518" i="17" s="1"/>
  <c r="I576" i="17"/>
  <c r="L576" i="17" s="1"/>
  <c r="I579" i="17"/>
  <c r="L579" i="17" s="1"/>
  <c r="I527" i="17"/>
  <c r="L527" i="17" s="1"/>
  <c r="I251" i="17"/>
  <c r="L251" i="17" s="1"/>
  <c r="I281" i="17"/>
  <c r="L281" i="17" s="1"/>
  <c r="I237" i="17"/>
  <c r="L237" i="17" s="1"/>
  <c r="I277" i="17"/>
  <c r="L277" i="17" s="1"/>
  <c r="I369" i="17"/>
  <c r="L369" i="17" s="1"/>
  <c r="I290" i="17"/>
  <c r="L290" i="17" s="1"/>
  <c r="I526" i="17"/>
  <c r="L526" i="17" s="1"/>
  <c r="I735" i="17"/>
  <c r="L735" i="17" s="1"/>
  <c r="I702" i="17"/>
  <c r="L702" i="17" s="1"/>
  <c r="I6" i="17"/>
  <c r="L6" i="17" s="1"/>
  <c r="I300" i="17"/>
  <c r="L300" i="17" s="1"/>
  <c r="I521" i="17"/>
  <c r="L521" i="17" s="1"/>
  <c r="I258" i="17"/>
  <c r="L258" i="17" s="1"/>
  <c r="I548" i="17"/>
  <c r="L548" i="17" s="1"/>
  <c r="I499" i="17"/>
  <c r="L499" i="17" s="1"/>
  <c r="I198" i="17"/>
  <c r="L198" i="17" s="1"/>
  <c r="I480" i="17"/>
  <c r="L480" i="17" s="1"/>
  <c r="I573" i="17"/>
  <c r="L573" i="17" s="1"/>
  <c r="I659" i="17"/>
  <c r="L659" i="17" s="1"/>
  <c r="I619" i="17"/>
  <c r="L619" i="17" s="1"/>
  <c r="I398" i="17"/>
  <c r="L398" i="17" s="1"/>
  <c r="I346" i="17"/>
  <c r="L346" i="17" s="1"/>
  <c r="I630" i="17"/>
  <c r="L630" i="17" s="1"/>
  <c r="I690" i="17"/>
  <c r="L690" i="17" s="1"/>
  <c r="I665" i="17"/>
  <c r="L665" i="17" s="1"/>
  <c r="I81" i="17"/>
  <c r="L81" i="17" s="1"/>
  <c r="I222" i="17"/>
  <c r="L222" i="17" s="1"/>
  <c r="I338" i="17"/>
  <c r="L338" i="17" s="1"/>
  <c r="I620" i="17"/>
  <c r="L620" i="17" s="1"/>
  <c r="I426" i="17"/>
  <c r="L426" i="17" s="1"/>
  <c r="I374" i="17"/>
  <c r="L374" i="17" s="1"/>
  <c r="I657" i="17"/>
  <c r="L657" i="17" s="1"/>
  <c r="I719" i="17"/>
  <c r="L719" i="17" s="1"/>
  <c r="I779" i="17"/>
  <c r="L779" i="17" s="1"/>
  <c r="I448" i="17"/>
  <c r="L448" i="17" s="1"/>
  <c r="I648" i="17"/>
  <c r="L648" i="17" s="1"/>
  <c r="I176" i="17"/>
  <c r="L176" i="17" s="1"/>
  <c r="I686" i="17"/>
  <c r="L686" i="17" s="1"/>
  <c r="I745" i="17"/>
  <c r="L745" i="17" s="1"/>
  <c r="I748" i="17"/>
  <c r="L748" i="17" s="1"/>
  <c r="I193" i="17"/>
  <c r="L193" i="17" s="1"/>
  <c r="I531" i="17"/>
  <c r="L531" i="17" s="1"/>
  <c r="I394" i="17"/>
  <c r="L394" i="17" s="1"/>
  <c r="I482" i="17"/>
  <c r="L482" i="17" s="1"/>
  <c r="I510" i="17"/>
  <c r="L510" i="17" s="1"/>
  <c r="I233" i="17"/>
  <c r="L233" i="17" s="1"/>
  <c r="I17" i="17"/>
  <c r="L17" i="17" s="1"/>
  <c r="I777" i="17"/>
  <c r="L777" i="17" s="1"/>
  <c r="I59" i="17"/>
  <c r="L59" i="17" s="1"/>
  <c r="I622" i="17"/>
  <c r="L622" i="17" s="1"/>
  <c r="I513" i="17"/>
  <c r="L513" i="17" s="1"/>
  <c r="I684" i="17"/>
  <c r="L684" i="17" s="1"/>
  <c r="I43" i="17"/>
  <c r="L43" i="17" s="1"/>
  <c r="I129" i="17"/>
  <c r="L129" i="17" s="1"/>
  <c r="I131" i="17"/>
  <c r="L131" i="17" s="1"/>
  <c r="I132" i="17"/>
  <c r="L132" i="17" s="1"/>
  <c r="I105" i="17"/>
  <c r="L105" i="17" s="1"/>
  <c r="I778" i="17"/>
  <c r="L778" i="17" s="1"/>
  <c r="I417" i="17"/>
  <c r="L417" i="17" s="1"/>
  <c r="I699" i="17"/>
  <c r="L699" i="17" s="1"/>
  <c r="I644" i="17"/>
  <c r="L644" i="17" s="1"/>
  <c r="I617" i="17"/>
  <c r="L617" i="17" s="1"/>
  <c r="I562" i="17"/>
  <c r="L562" i="17" s="1"/>
  <c r="I569" i="17"/>
  <c r="L569" i="17" s="1"/>
  <c r="I163" i="17"/>
  <c r="L163" i="17" s="1"/>
  <c r="I87" i="17"/>
  <c r="L87" i="17" s="1"/>
  <c r="I60" i="17"/>
  <c r="L60" i="17" s="1"/>
  <c r="I677" i="17"/>
  <c r="L677" i="17" s="1"/>
  <c r="I650" i="17"/>
  <c r="L650" i="17" s="1"/>
  <c r="I623" i="17"/>
  <c r="L623" i="17" s="1"/>
  <c r="I372" i="17"/>
  <c r="L372" i="17" s="1"/>
  <c r="I541" i="17"/>
  <c r="L541" i="17" s="1"/>
  <c r="I598" i="17"/>
  <c r="L598" i="17" s="1"/>
  <c r="I487" i="17"/>
  <c r="L487" i="17" s="1"/>
  <c r="I712" i="17"/>
  <c r="L712" i="17" s="1"/>
  <c r="I98" i="17"/>
  <c r="L98" i="17" s="1"/>
  <c r="I127" i="17"/>
  <c r="L127" i="17" s="1"/>
  <c r="I156" i="17"/>
  <c r="L156" i="17" s="1"/>
  <c r="I157" i="17"/>
  <c r="L157" i="17" s="1"/>
  <c r="I158" i="17"/>
  <c r="L158" i="17" s="1"/>
  <c r="I159" i="17"/>
  <c r="L159" i="17" s="1"/>
  <c r="I160" i="17"/>
  <c r="L160" i="17" s="1"/>
  <c r="I133" i="17"/>
  <c r="L133" i="17" s="1"/>
  <c r="I22" i="17"/>
  <c r="L22" i="17" s="1"/>
  <c r="I276" i="17"/>
  <c r="L276" i="17" s="1"/>
  <c r="I501" i="17"/>
  <c r="L501" i="17" s="1"/>
  <c r="I530" i="17"/>
  <c r="L530" i="17" s="1"/>
  <c r="I727" i="17"/>
  <c r="L727" i="17" s="1"/>
  <c r="I672" i="17"/>
  <c r="L672" i="17" s="1"/>
  <c r="I645" i="17"/>
  <c r="L645" i="17" s="1"/>
  <c r="I590" i="17"/>
  <c r="L590" i="17" s="1"/>
  <c r="I597" i="17"/>
  <c r="L597" i="17" s="1"/>
  <c r="I303" i="17"/>
  <c r="L303" i="17" s="1"/>
  <c r="I419" i="17"/>
  <c r="L419" i="17" s="1"/>
  <c r="I61" i="17"/>
  <c r="L61" i="17" s="1"/>
  <c r="I323" i="17"/>
  <c r="L323" i="17" s="1"/>
  <c r="I669" i="17"/>
  <c r="L669" i="17" s="1"/>
  <c r="I117" i="17"/>
  <c r="L117" i="17" s="1"/>
  <c r="I382" i="17"/>
  <c r="L382" i="17" s="1"/>
  <c r="I407" i="17"/>
  <c r="L407" i="17" s="1"/>
  <c r="I612" i="17"/>
  <c r="L612" i="17" s="1"/>
  <c r="I386" i="17"/>
  <c r="L386" i="17" s="1"/>
  <c r="I489" i="17"/>
  <c r="L489" i="17" s="1"/>
  <c r="I752" i="17"/>
  <c r="L752" i="17" s="1"/>
  <c r="I633" i="17"/>
  <c r="L633" i="17" s="1"/>
  <c r="I397" i="17"/>
  <c r="L397" i="17" s="1"/>
  <c r="I602" i="17"/>
  <c r="L602" i="17" s="1"/>
  <c r="I611" i="17"/>
  <c r="L611" i="17" s="1"/>
  <c r="I310" i="17"/>
  <c r="L310" i="17" s="1"/>
  <c r="I425" i="17"/>
  <c r="L425" i="17" s="1"/>
  <c r="I235" i="17"/>
  <c r="L235" i="17" s="1"/>
  <c r="I689" i="17"/>
  <c r="L689" i="17" s="1"/>
  <c r="I751" i="17"/>
  <c r="L751" i="17" s="1"/>
  <c r="I393" i="17"/>
  <c r="L393" i="17" s="1"/>
  <c r="I149" i="17"/>
  <c r="L149" i="17" s="1"/>
  <c r="I693" i="17"/>
  <c r="L693" i="17" s="1"/>
  <c r="I404" i="17"/>
  <c r="L404" i="17" s="1"/>
  <c r="I455" i="17"/>
  <c r="L455" i="17" s="1"/>
  <c r="I714" i="17"/>
  <c r="L714" i="17" s="1"/>
  <c r="I774" i="17"/>
  <c r="L774" i="17" s="1"/>
  <c r="I221" i="17"/>
  <c r="L221" i="17" s="1"/>
  <c r="I731" i="17"/>
  <c r="L731" i="17" s="1"/>
  <c r="I232" i="17"/>
  <c r="L232" i="17" s="1"/>
  <c r="I505" i="17"/>
  <c r="L505" i="17" s="1"/>
  <c r="I32" i="17"/>
  <c r="L32" i="17" s="1"/>
  <c r="I595" i="17"/>
  <c r="L595" i="17" s="1"/>
  <c r="I459" i="17"/>
  <c r="L459" i="17" s="1"/>
  <c r="I128" i="17"/>
  <c r="L128" i="17" s="1"/>
  <c r="I474" i="17"/>
  <c r="L474" i="17" s="1"/>
  <c r="I115" i="17"/>
  <c r="L115" i="17" s="1"/>
  <c r="I678" i="17"/>
  <c r="L678" i="17" s="1"/>
  <c r="I400" i="17"/>
  <c r="L400" i="17" s="1"/>
  <c r="I626" i="17"/>
  <c r="L626" i="17" s="1"/>
  <c r="I126" i="17"/>
  <c r="L126" i="17" s="1"/>
  <c r="I185" i="17"/>
  <c r="L185" i="17" s="1"/>
  <c r="I188" i="17"/>
  <c r="L188" i="17" s="1"/>
  <c r="I50" i="17"/>
  <c r="L50" i="17" s="1"/>
  <c r="I529" i="17"/>
  <c r="L529" i="17" s="1"/>
  <c r="I558" i="17"/>
  <c r="L558" i="17" s="1"/>
  <c r="I755" i="17"/>
  <c r="L755" i="17" s="1"/>
  <c r="I673" i="17"/>
  <c r="L673" i="17" s="1"/>
  <c r="I618" i="17"/>
  <c r="L618" i="17" s="1"/>
  <c r="I625" i="17"/>
  <c r="L625" i="17" s="1"/>
  <c r="I331" i="17"/>
  <c r="L331" i="17" s="1"/>
  <c r="I447" i="17"/>
  <c r="L447" i="17" s="1"/>
  <c r="I245" i="17"/>
  <c r="L245" i="17" s="1"/>
  <c r="I228" i="17"/>
  <c r="L228" i="17" s="1"/>
  <c r="I540" i="17"/>
  <c r="L540" i="17" s="1"/>
  <c r="I327" i="17"/>
  <c r="L327" i="17" s="1"/>
  <c r="I711" i="17"/>
  <c r="L711" i="17" s="1"/>
  <c r="I409" i="17"/>
  <c r="L409" i="17" s="1"/>
  <c r="I8" i="17"/>
  <c r="L8" i="17" s="1"/>
  <c r="I575" i="17"/>
  <c r="L575" i="17" s="1"/>
  <c r="I577" i="17"/>
  <c r="L577" i="17" s="1"/>
  <c r="I442" i="17"/>
  <c r="L442" i="17" s="1"/>
  <c r="I82" i="17"/>
  <c r="L82" i="17" s="1"/>
  <c r="I226" i="17"/>
  <c r="L226" i="17" s="1"/>
  <c r="I636" i="17"/>
  <c r="L636" i="17" s="1"/>
  <c r="I93" i="17"/>
  <c r="L93" i="17" s="1"/>
  <c r="I663" i="17"/>
  <c r="L663" i="17" s="1"/>
  <c r="I264" i="17"/>
  <c r="L264" i="17" s="1"/>
  <c r="I453" i="17"/>
  <c r="L453" i="17" s="1"/>
  <c r="I148" i="17"/>
  <c r="L148" i="17" s="1"/>
  <c r="I263" i="17"/>
  <c r="L263" i="17" s="1"/>
  <c r="I717" i="17"/>
  <c r="L717" i="17" s="1"/>
  <c r="I720" i="17"/>
  <c r="L720" i="17" s="1"/>
  <c r="I582" i="17"/>
  <c r="L582" i="17" s="1"/>
  <c r="I250" i="17"/>
  <c r="L250" i="17" s="1"/>
  <c r="I366" i="17"/>
  <c r="L366" i="17" s="1"/>
  <c r="I454" i="17"/>
  <c r="L454" i="17" s="1"/>
  <c r="I291" i="17"/>
  <c r="L291" i="17" s="1"/>
  <c r="I24" i="17"/>
  <c r="L24" i="17" s="1"/>
  <c r="I676" i="17"/>
  <c r="L676" i="17" s="1"/>
  <c r="I204" i="17"/>
  <c r="L204" i="17" s="1"/>
  <c r="I488" i="17"/>
  <c r="L488" i="17" s="1"/>
  <c r="I771" i="17"/>
  <c r="L771" i="17" s="1"/>
  <c r="I773" i="17"/>
  <c r="L773" i="17" s="1"/>
  <c r="I749" i="17"/>
  <c r="L749" i="17" s="1"/>
  <c r="I52" i="17"/>
  <c r="L52" i="17" s="1"/>
  <c r="I559" i="17"/>
  <c r="L559" i="17" s="1"/>
  <c r="I504" i="17"/>
  <c r="L504" i="17" s="1"/>
  <c r="I422" i="17"/>
  <c r="L422" i="17" s="1"/>
  <c r="I537" i="17"/>
  <c r="L537" i="17" s="1"/>
  <c r="I458" i="17"/>
  <c r="L458" i="17" s="1"/>
  <c r="I18" i="17"/>
  <c r="L18" i="17" s="1"/>
  <c r="I666" i="17"/>
  <c r="L666" i="17" s="1"/>
  <c r="I649" i="17"/>
  <c r="L649" i="17" s="1"/>
  <c r="I344" i="17"/>
  <c r="L344" i="17" s="1"/>
  <c r="I570" i="17"/>
  <c r="L570" i="17" s="1"/>
  <c r="I70" i="17"/>
  <c r="L70" i="17" s="1"/>
  <c r="I130" i="17"/>
  <c r="L130" i="17" s="1"/>
  <c r="I248" i="17"/>
  <c r="L248" i="17" s="1"/>
  <c r="I307" i="17"/>
  <c r="L307" i="17" s="1"/>
  <c r="I88" i="17"/>
  <c r="L88" i="17" s="1"/>
  <c r="I705" i="17"/>
  <c r="L705" i="17" s="1"/>
  <c r="I651" i="17"/>
  <c r="L651" i="17" s="1"/>
  <c r="I653" i="17"/>
  <c r="L653" i="17" s="1"/>
  <c r="I515" i="17"/>
  <c r="L515" i="17" s="1"/>
  <c r="I740" i="17"/>
  <c r="L740" i="17" s="1"/>
  <c r="I155" i="17"/>
  <c r="L155" i="17" s="1"/>
  <c r="I184" i="17"/>
  <c r="L184" i="17" s="1"/>
  <c r="I186" i="17"/>
  <c r="L186" i="17" s="1"/>
  <c r="I187" i="17"/>
  <c r="L187" i="17" s="1"/>
  <c r="I161" i="17"/>
  <c r="L161" i="17" s="1"/>
  <c r="I332" i="17"/>
  <c r="L332" i="17" s="1"/>
  <c r="I700" i="17"/>
  <c r="L700" i="17" s="1"/>
  <c r="I143" i="17"/>
  <c r="L143" i="17" s="1"/>
  <c r="I116" i="17"/>
  <c r="L116" i="17" s="1"/>
  <c r="I733" i="17"/>
  <c r="L733" i="17" s="1"/>
  <c r="I706" i="17"/>
  <c r="L706" i="17" s="1"/>
  <c r="I679" i="17"/>
  <c r="L679" i="17" s="1"/>
  <c r="I428" i="17"/>
  <c r="L428" i="17" s="1"/>
  <c r="I681" i="17"/>
  <c r="L681" i="17" s="1"/>
  <c r="I654" i="17"/>
  <c r="L654" i="17" s="1"/>
  <c r="I543" i="17"/>
  <c r="L543" i="17" s="1"/>
  <c r="I768" i="17"/>
  <c r="L768" i="17" s="1"/>
  <c r="I154" i="17"/>
  <c r="L154" i="17" s="1"/>
  <c r="I211" i="17"/>
  <c r="L211" i="17" s="1"/>
  <c r="I212" i="17"/>
  <c r="L212" i="17" s="1"/>
  <c r="I213" i="17"/>
  <c r="L213" i="17" s="1"/>
  <c r="I214" i="17"/>
  <c r="L214" i="17" s="1"/>
  <c r="I215" i="17"/>
  <c r="L215" i="17" s="1"/>
  <c r="I216" i="17"/>
  <c r="L216" i="17" s="1"/>
  <c r="I189" i="17"/>
  <c r="L189" i="17" s="1"/>
  <c r="I78" i="17"/>
  <c r="L78" i="17" s="1"/>
  <c r="I360" i="17"/>
  <c r="L360" i="17" s="1"/>
  <c r="I557" i="17"/>
  <c r="L557" i="17" s="1"/>
  <c r="I586" i="17"/>
  <c r="L586" i="17" s="1"/>
  <c r="I783" i="17"/>
  <c r="L783" i="17" s="1"/>
  <c r="I728" i="17"/>
  <c r="L728" i="17" s="1"/>
  <c r="I701" i="17"/>
  <c r="L701" i="17" s="1"/>
  <c r="I646" i="17"/>
  <c r="L646" i="17" s="1"/>
  <c r="I443" i="17"/>
  <c r="L443" i="17" s="1"/>
  <c r="I503" i="17"/>
  <c r="L503" i="17" s="1"/>
  <c r="J424" i="17"/>
  <c r="M424" i="17" s="1"/>
  <c r="J142" i="17"/>
  <c r="M142" i="17" s="1"/>
  <c r="J480" i="17"/>
  <c r="M480" i="17" s="1"/>
  <c r="J726" i="17"/>
  <c r="M726" i="17" s="1"/>
  <c r="J99" i="17"/>
  <c r="M99" i="17" s="1"/>
  <c r="J208" i="17"/>
  <c r="M208" i="17" s="1"/>
  <c r="J516" i="17"/>
  <c r="M516" i="17" s="1"/>
  <c r="J170" i="17"/>
  <c r="M170" i="17" s="1"/>
  <c r="J592" i="17"/>
  <c r="M592" i="17" s="1"/>
  <c r="J317" i="17"/>
  <c r="M317" i="17" s="1"/>
  <c r="J165" i="17"/>
  <c r="M165" i="17" s="1"/>
  <c r="J419" i="17"/>
  <c r="M419" i="17" s="1"/>
  <c r="J680" i="17"/>
  <c r="M680" i="17" s="1"/>
  <c r="J71" i="17"/>
  <c r="M71" i="17" s="1"/>
  <c r="J176" i="17"/>
  <c r="M176" i="17" s="1"/>
  <c r="J695" i="17"/>
  <c r="M695" i="17" s="1"/>
  <c r="J450" i="17"/>
  <c r="M450" i="17" s="1"/>
  <c r="J376" i="17"/>
  <c r="M376" i="17" s="1"/>
  <c r="J784" i="17"/>
  <c r="M784" i="17" s="1"/>
  <c r="J453" i="17"/>
  <c r="M453" i="17" s="1"/>
  <c r="J166" i="17"/>
  <c r="M166" i="17" s="1"/>
  <c r="J31" i="17"/>
  <c r="M31" i="17" s="1"/>
  <c r="J397" i="17"/>
  <c r="M397" i="17" s="1"/>
  <c r="J87" i="17"/>
  <c r="M87" i="17" s="1"/>
  <c r="J116" i="17"/>
  <c r="M116" i="17" s="1"/>
  <c r="J698" i="17"/>
  <c r="M698" i="17" s="1"/>
  <c r="J136" i="17"/>
  <c r="M136" i="17" s="1"/>
  <c r="J471" i="17"/>
  <c r="M471" i="17" s="1"/>
  <c r="J781" i="17"/>
  <c r="M781" i="17" s="1"/>
  <c r="J507" i="17"/>
  <c r="M507" i="17" s="1"/>
  <c r="J778" i="17"/>
  <c r="M778" i="17" s="1"/>
  <c r="J126" i="17"/>
  <c r="M126" i="17" s="1"/>
  <c r="J130" i="17"/>
  <c r="M130" i="17" s="1"/>
  <c r="J114" i="17"/>
  <c r="M114" i="17" s="1"/>
  <c r="J307" i="17"/>
  <c r="M307" i="17" s="1"/>
  <c r="J444" i="17"/>
  <c r="M444" i="17" s="1"/>
  <c r="J731" i="17"/>
  <c r="M731" i="17" s="1"/>
  <c r="J316" i="17"/>
  <c r="M316" i="17" s="1"/>
  <c r="J737" i="17"/>
  <c r="M737" i="17" s="1"/>
  <c r="J122" i="17"/>
  <c r="M122" i="17" s="1"/>
  <c r="J722" i="17"/>
  <c r="M722" i="17" s="1"/>
  <c r="J661" i="17"/>
  <c r="M661" i="17" s="1"/>
  <c r="J169" i="17"/>
  <c r="M169" i="17" s="1"/>
  <c r="J759" i="17"/>
  <c r="M759" i="17" s="1"/>
  <c r="J456" i="17"/>
  <c r="M456" i="17" s="1"/>
  <c r="J782" i="17"/>
  <c r="M782" i="17" s="1"/>
  <c r="J540" i="17"/>
  <c r="M540" i="17" s="1"/>
  <c r="J211" i="17"/>
  <c r="M211" i="17" s="1"/>
  <c r="J574" i="17"/>
  <c r="M574" i="17" s="1"/>
  <c r="J213" i="17"/>
  <c r="M213" i="17" s="1"/>
  <c r="J395" i="17"/>
  <c r="M395" i="17" s="1"/>
  <c r="J405" i="17"/>
  <c r="M405" i="17" s="1"/>
  <c r="J723" i="17"/>
  <c r="M723" i="17" s="1"/>
  <c r="J473" i="17"/>
  <c r="M473" i="17" s="1"/>
  <c r="J787" i="17"/>
  <c r="M787" i="17" s="1"/>
  <c r="J484" i="17"/>
  <c r="M484" i="17" s="1"/>
  <c r="J335" i="17"/>
  <c r="M335" i="17" s="1"/>
  <c r="J488" i="17"/>
  <c r="M488" i="17" s="1"/>
  <c r="J478" i="17"/>
  <c r="M478" i="17" s="1"/>
  <c r="J647" i="17"/>
  <c r="M647" i="17" s="1"/>
  <c r="J736" i="17"/>
  <c r="M736" i="17" s="1"/>
  <c r="J642" i="17"/>
  <c r="M642" i="17" s="1"/>
  <c r="J164" i="17"/>
  <c r="M164" i="17" s="1"/>
  <c r="J751" i="17"/>
  <c r="M751" i="17" s="1"/>
  <c r="J185" i="17"/>
  <c r="M185" i="17" s="1"/>
  <c r="J339" i="17"/>
  <c r="M339" i="17" s="1"/>
  <c r="J569" i="17"/>
  <c r="M569" i="17" s="1"/>
  <c r="J236" i="17"/>
  <c r="M236" i="17" s="1"/>
  <c r="J583" i="17"/>
  <c r="M583" i="17" s="1"/>
  <c r="J677" i="17"/>
  <c r="M677" i="17" s="1"/>
  <c r="J512" i="17"/>
  <c r="M512" i="17" s="1"/>
  <c r="J391" i="17"/>
  <c r="M391" i="17" s="1"/>
  <c r="J645" i="17"/>
  <c r="M645" i="17" s="1"/>
  <c r="J704" i="17"/>
  <c r="M704" i="17" s="1"/>
  <c r="J183" i="17"/>
  <c r="M183" i="17" s="1"/>
  <c r="J121" i="17"/>
  <c r="M121" i="17" s="1"/>
  <c r="J433" i="17"/>
  <c r="M433" i="17" s="1"/>
  <c r="J157" i="17"/>
  <c r="M157" i="17" s="1"/>
  <c r="J255" i="17"/>
  <c r="M255" i="17" s="1"/>
  <c r="J372" i="17"/>
  <c r="M372" i="17" s="1"/>
  <c r="J691" i="17"/>
  <c r="M691" i="17" s="1"/>
  <c r="J227" i="17"/>
  <c r="M227" i="17" s="1"/>
  <c r="J732" i="17"/>
  <c r="M732" i="17" s="1"/>
  <c r="J534" i="17"/>
  <c r="M534" i="17" s="1"/>
  <c r="J264" i="17"/>
  <c r="M264" i="17" s="1"/>
  <c r="J518" i="17"/>
  <c r="M518" i="17" s="1"/>
  <c r="J23" i="17"/>
  <c r="M23" i="17" s="1"/>
  <c r="J756" i="17"/>
  <c r="M756" i="17" s="1"/>
  <c r="J762" i="17"/>
  <c r="M762" i="17" s="1"/>
  <c r="J727" i="17"/>
  <c r="M727" i="17" s="1"/>
  <c r="J151" i="17"/>
  <c r="M151" i="17" s="1"/>
  <c r="J13" i="17"/>
  <c r="M13" i="17" s="1"/>
  <c r="J239" i="17"/>
  <c r="M239" i="17" s="1"/>
  <c r="J156" i="17"/>
  <c r="M156" i="17" s="1"/>
  <c r="J728" i="17"/>
  <c r="M728" i="17" s="1"/>
  <c r="J706" i="17"/>
  <c r="M706" i="17" s="1"/>
  <c r="J69" i="17"/>
  <c r="M69" i="17" s="1"/>
  <c r="J293" i="17"/>
  <c r="M293" i="17" s="1"/>
  <c r="J38" i="17"/>
  <c r="M38" i="17" s="1"/>
  <c r="J632" i="17"/>
  <c r="M632" i="17" s="1"/>
  <c r="J705" i="17"/>
  <c r="M705" i="17" s="1"/>
  <c r="J184" i="17"/>
  <c r="M184" i="17" s="1"/>
  <c r="J789" i="17"/>
  <c r="M789" i="17" s="1"/>
  <c r="J656" i="17"/>
  <c r="M656" i="17" s="1"/>
  <c r="J697" i="17"/>
  <c r="M697" i="17" s="1"/>
  <c r="J163" i="17"/>
  <c r="M163" i="17" s="1"/>
  <c r="J128" i="17"/>
  <c r="M128" i="17" s="1"/>
  <c r="J26" i="17"/>
  <c r="M26" i="17" s="1"/>
  <c r="J472" i="17"/>
  <c r="M472" i="17" s="1"/>
  <c r="J82" i="17"/>
  <c r="M82" i="17" s="1"/>
  <c r="J713" i="17"/>
  <c r="M713" i="17" s="1"/>
  <c r="J527" i="17"/>
  <c r="M527" i="17" s="1"/>
  <c r="J100" i="17"/>
  <c r="M100" i="17" s="1"/>
  <c r="J672" i="17"/>
  <c r="M672" i="17" s="1"/>
  <c r="J591" i="17"/>
  <c r="M591" i="17" s="1"/>
  <c r="J568" i="17"/>
  <c r="M568" i="17" s="1"/>
  <c r="J386" i="17"/>
  <c r="M386" i="17" s="1"/>
  <c r="J320" i="17"/>
  <c r="M320" i="17" s="1"/>
  <c r="J562" i="17"/>
  <c r="M562" i="17" s="1"/>
  <c r="J343" i="17"/>
  <c r="M343" i="17" s="1"/>
  <c r="J432" i="17"/>
  <c r="M432" i="17" s="1"/>
  <c r="J294" i="17"/>
  <c r="M294" i="17" s="1"/>
  <c r="J446" i="17"/>
  <c r="M446" i="17" s="1"/>
  <c r="J764" i="17"/>
  <c r="M764" i="17" s="1"/>
  <c r="J532" i="17"/>
  <c r="M532" i="17" s="1"/>
  <c r="J377" i="17"/>
  <c r="M377" i="17" s="1"/>
  <c r="J754" i="17"/>
  <c r="M754" i="17" s="1"/>
  <c r="J700" i="17"/>
  <c r="M700" i="17" s="1"/>
  <c r="J502" i="17"/>
  <c r="M502" i="17" s="1"/>
  <c r="J755" i="17"/>
  <c r="M755" i="17" s="1"/>
  <c r="J54" i="17"/>
  <c r="M54" i="17" s="1"/>
  <c r="J712" i="17"/>
  <c r="M712" i="17" s="1"/>
  <c r="J702" i="17"/>
  <c r="M702" i="17" s="1"/>
  <c r="J545" i="17"/>
  <c r="M545" i="17" s="1"/>
  <c r="J430" i="17"/>
  <c r="M430" i="17" s="1"/>
  <c r="J776" i="17"/>
  <c r="M776" i="17" s="1"/>
  <c r="J667" i="17"/>
  <c r="M667" i="17" s="1"/>
  <c r="J710" i="17"/>
  <c r="M710" i="17" s="1"/>
  <c r="J708" i="17"/>
  <c r="M708" i="17" s="1"/>
  <c r="J420" i="17"/>
  <c r="M420" i="17" s="1"/>
  <c r="J129" i="17"/>
  <c r="M129" i="17" s="1"/>
  <c r="J559" i="17"/>
  <c r="M559" i="17" s="1"/>
  <c r="J135" i="17"/>
  <c r="M135" i="17" s="1"/>
  <c r="J497" i="17"/>
  <c r="M497" i="17" s="1"/>
  <c r="J12" i="17"/>
  <c r="M12" i="17" s="1"/>
  <c r="J783" i="17"/>
  <c r="M783" i="17" s="1"/>
  <c r="J740" i="17"/>
  <c r="M740" i="17" s="1"/>
  <c r="J383" i="17"/>
  <c r="M383" i="17" s="1"/>
  <c r="J81" i="17"/>
  <c r="M81" i="17" s="1"/>
  <c r="J258" i="17"/>
  <c r="M258" i="17" s="1"/>
  <c r="J622" i="17"/>
  <c r="M622" i="17" s="1"/>
  <c r="J676" i="17"/>
  <c r="M676" i="17" s="1"/>
  <c r="J321" i="17"/>
  <c r="M321" i="17" s="1"/>
  <c r="J701" i="17"/>
  <c r="M701" i="17" s="1"/>
  <c r="J333" i="17"/>
  <c r="M333" i="17" s="1"/>
  <c r="J35" i="17"/>
  <c r="M35" i="17" s="1"/>
  <c r="J209" i="17"/>
  <c r="M209" i="17" s="1"/>
  <c r="J659" i="17"/>
  <c r="M659" i="17" s="1"/>
  <c r="J232" i="17"/>
  <c r="M232" i="17" s="1"/>
  <c r="J152" i="17"/>
  <c r="M152" i="17" s="1"/>
  <c r="J138" i="17"/>
  <c r="M138" i="17" s="1"/>
  <c r="J458" i="17"/>
  <c r="M458" i="17" s="1"/>
  <c r="J517" i="17"/>
  <c r="M517" i="17" s="1"/>
  <c r="J654" i="17"/>
  <c r="M654" i="17" s="1"/>
  <c r="J775" i="17"/>
  <c r="M775" i="17" s="1"/>
  <c r="J250" i="17"/>
  <c r="M250" i="17" s="1"/>
  <c r="J613" i="17"/>
  <c r="M613" i="17" s="1"/>
  <c r="J204" i="17"/>
  <c r="M204" i="17" s="1"/>
  <c r="J222" i="17"/>
  <c r="M222" i="17" s="1"/>
  <c r="J109" i="17"/>
  <c r="M109" i="17" s="1"/>
  <c r="J192" i="17"/>
  <c r="M192" i="17" s="1"/>
  <c r="J646" i="17"/>
  <c r="M646" i="17" s="1"/>
  <c r="J277" i="17"/>
  <c r="M277" i="17" s="1"/>
  <c r="J729" i="17"/>
  <c r="M729" i="17" s="1"/>
  <c r="J278" i="17"/>
  <c r="M278" i="17" s="1"/>
  <c r="J587" i="17"/>
  <c r="M587" i="17" s="1"/>
  <c r="J741" i="17"/>
  <c r="M741" i="17" s="1"/>
  <c r="J237" i="17"/>
  <c r="M237" i="17" s="1"/>
  <c r="J359" i="17"/>
  <c r="M359" i="17" s="1"/>
  <c r="J131" i="17"/>
  <c r="M131" i="17" s="1"/>
  <c r="J426" i="17"/>
  <c r="M426" i="17" s="1"/>
  <c r="J34" i="17"/>
  <c r="M34" i="17" s="1"/>
  <c r="J590" i="17"/>
  <c r="M590" i="17" s="1"/>
  <c r="J107" i="17"/>
  <c r="M107" i="17" s="1"/>
  <c r="J304" i="17"/>
  <c r="M304" i="17" s="1"/>
  <c r="J757" i="17"/>
  <c r="M757" i="17" s="1"/>
  <c r="J565" i="17"/>
  <c r="M565" i="17" s="1"/>
  <c r="J306" i="17"/>
  <c r="M306" i="17" s="1"/>
  <c r="J643" i="17"/>
  <c r="M643" i="17" s="1"/>
  <c r="J477" i="17"/>
  <c r="M477" i="17" s="1"/>
  <c r="J4" i="17"/>
  <c r="M4" i="17" s="1"/>
  <c r="J340" i="17"/>
  <c r="M340" i="17" s="1"/>
  <c r="J428" i="17"/>
  <c r="M428" i="17" s="1"/>
  <c r="J380" i="17"/>
  <c r="M380" i="17" s="1"/>
  <c r="J409" i="17"/>
  <c r="M409" i="17" s="1"/>
  <c r="J410" i="17"/>
  <c r="M410" i="17" s="1"/>
  <c r="J612" i="17"/>
  <c r="M612" i="17" s="1"/>
  <c r="J246" i="17"/>
  <c r="M246" i="17" s="1"/>
  <c r="J768" i="17"/>
  <c r="M768" i="17" s="1"/>
  <c r="J750" i="17"/>
  <c r="M750" i="17" s="1"/>
  <c r="J193" i="17"/>
  <c r="M193" i="17" s="1"/>
  <c r="J21" i="17"/>
  <c r="M21" i="17" s="1"/>
  <c r="J625" i="17"/>
  <c r="M625" i="17" s="1"/>
  <c r="J538" i="17"/>
  <c r="M538" i="17" s="1"/>
  <c r="J263" i="17"/>
  <c r="M263" i="17" s="1"/>
  <c r="J412" i="17"/>
  <c r="M412" i="17" s="1"/>
  <c r="J413" i="17"/>
  <c r="M413" i="17" s="1"/>
  <c r="J42" i="17"/>
  <c r="M42" i="17" s="1"/>
  <c r="J91" i="17"/>
  <c r="M91" i="17" s="1"/>
  <c r="J679" i="17"/>
  <c r="M679" i="17" s="1"/>
  <c r="J653" i="17"/>
  <c r="M653" i="17" s="1"/>
  <c r="J375" i="17"/>
  <c r="M375" i="17" s="1"/>
  <c r="J141" i="17"/>
  <c r="M141" i="17" s="1"/>
  <c r="J633" i="17"/>
  <c r="M633" i="17" s="1"/>
  <c r="J330" i="17"/>
  <c r="M330" i="17" s="1"/>
  <c r="J364" i="17"/>
  <c r="M364" i="17" s="1"/>
  <c r="J111" i="17"/>
  <c r="M111" i="17" s="1"/>
  <c r="J422" i="17"/>
  <c r="M422" i="17" s="1"/>
  <c r="J57" i="17"/>
  <c r="M57" i="17" s="1"/>
  <c r="J33" i="17"/>
  <c r="M33" i="17" s="1"/>
  <c r="J6" i="17"/>
  <c r="M6" i="17" s="1"/>
  <c r="J624" i="17"/>
  <c r="M624" i="17" s="1"/>
  <c r="J576" i="17"/>
  <c r="M576" i="17" s="1"/>
  <c r="J605" i="17"/>
  <c r="M605" i="17" s="1"/>
  <c r="J606" i="17"/>
  <c r="M606" i="17" s="1"/>
  <c r="J217" i="17"/>
  <c r="M217" i="17" s="1"/>
  <c r="J571" i="17"/>
  <c r="M571" i="17" s="1"/>
  <c r="J638" i="17"/>
  <c r="M638" i="17" s="1"/>
  <c r="J664" i="17"/>
  <c r="M664" i="17" s="1"/>
  <c r="J65" i="17"/>
  <c r="M65" i="17" s="1"/>
  <c r="J454" i="17"/>
  <c r="M454" i="17" s="1"/>
  <c r="J162" i="17"/>
  <c r="M162" i="17" s="1"/>
  <c r="J585" i="17"/>
  <c r="M585" i="17" s="1"/>
  <c r="J70" i="17"/>
  <c r="M70" i="17" s="1"/>
  <c r="J650" i="17"/>
  <c r="M650" i="17" s="1"/>
  <c r="J238" i="17"/>
  <c r="M238" i="17" s="1"/>
  <c r="J309" i="17"/>
  <c r="M309" i="17" s="1"/>
  <c r="J132" i="17"/>
  <c r="M132" i="17" s="1"/>
  <c r="J552" i="17"/>
  <c r="M552" i="17" s="1"/>
  <c r="J275" i="17"/>
  <c r="M275" i="17" s="1"/>
  <c r="J41" i="17"/>
  <c r="M41" i="17" s="1"/>
  <c r="J556" i="17"/>
  <c r="M556" i="17" s="1"/>
  <c r="J790" i="17"/>
  <c r="M790" i="17" s="1"/>
  <c r="J745" i="17"/>
  <c r="M745" i="17" s="1"/>
  <c r="J641" i="17"/>
  <c r="M641" i="17" s="1"/>
  <c r="J603" i="17"/>
  <c r="M603" i="17" s="1"/>
  <c r="J251" i="17"/>
  <c r="M251" i="17" s="1"/>
  <c r="J617" i="17"/>
  <c r="M617" i="17" s="1"/>
  <c r="J200" i="17"/>
  <c r="M200" i="17" s="1"/>
  <c r="J504" i="17"/>
  <c r="M504" i="17" s="1"/>
  <c r="J730" i="17"/>
  <c r="M730" i="17" s="1"/>
  <c r="J88" i="17"/>
  <c r="M88" i="17" s="1"/>
  <c r="J173" i="17"/>
  <c r="M173" i="17" s="1"/>
  <c r="J146" i="17"/>
  <c r="M146" i="17" s="1"/>
  <c r="J792" i="17"/>
  <c r="M792" i="17" s="1"/>
  <c r="J716" i="17"/>
  <c r="M716" i="17" s="1"/>
  <c r="J746" i="17"/>
  <c r="M746" i="17" s="1"/>
  <c r="J177" i="17"/>
  <c r="M177" i="17" s="1"/>
  <c r="J63" i="17"/>
  <c r="M63" i="17" s="1"/>
  <c r="J429" i="17"/>
  <c r="M429" i="17" s="1"/>
  <c r="J299" i="17"/>
  <c r="M299" i="17" s="1"/>
  <c r="J609" i="17"/>
  <c r="M609" i="17" s="1"/>
  <c r="J499" i="17"/>
  <c r="M499" i="17" s="1"/>
  <c r="J266" i="17"/>
  <c r="M266" i="17" s="1"/>
  <c r="J361" i="17"/>
  <c r="M361" i="17" s="1"/>
  <c r="J322" i="17"/>
  <c r="M322" i="17" s="1"/>
  <c r="J94" i="17"/>
  <c r="M94" i="17" s="1"/>
  <c r="J378" i="17"/>
  <c r="M378" i="17" s="1"/>
  <c r="J363" i="17"/>
  <c r="M363" i="17" s="1"/>
  <c r="J616" i="17"/>
  <c r="M616" i="17" s="1"/>
  <c r="J58" i="17"/>
  <c r="M58" i="17" s="1"/>
  <c r="J92" i="17"/>
  <c r="M92" i="17" s="1"/>
  <c r="J73" i="17"/>
  <c r="M73" i="17" s="1"/>
  <c r="J52" i="17"/>
  <c r="M52" i="17" s="1"/>
  <c r="J434" i="17"/>
  <c r="M434" i="17" s="1"/>
  <c r="J265" i="17"/>
  <c r="M265" i="17" s="1"/>
  <c r="J11" i="17"/>
  <c r="M11" i="17" s="1"/>
  <c r="J332" i="17"/>
  <c r="M332" i="17" s="1"/>
  <c r="J127" i="17"/>
  <c r="M127" i="17" s="1"/>
  <c r="J191" i="17"/>
  <c r="M191" i="17" s="1"/>
  <c r="J244" i="17"/>
  <c r="M244" i="17" s="1"/>
  <c r="J14" i="17"/>
  <c r="M14" i="17" s="1"/>
  <c r="J3" i="17"/>
  <c r="M3" i="17" s="1"/>
  <c r="J310" i="17"/>
  <c r="M310" i="17" s="1"/>
  <c r="J312" i="17"/>
  <c r="M312" i="17" s="1"/>
  <c r="J285" i="17"/>
  <c r="M285" i="17" s="1"/>
  <c r="J44" i="17"/>
  <c r="M44" i="17" s="1"/>
  <c r="J74" i="17"/>
  <c r="M74" i="17" s="1"/>
  <c r="J546" i="17"/>
  <c r="M546" i="17" s="1"/>
  <c r="J205" i="17"/>
  <c r="M205" i="17" s="1"/>
  <c r="J485" i="17"/>
  <c r="M485" i="17" s="1"/>
  <c r="J579" i="17"/>
  <c r="M579" i="17" s="1"/>
  <c r="J490" i="17"/>
  <c r="M490" i="17" s="1"/>
  <c r="J597" i="17"/>
  <c r="M597" i="17" s="1"/>
  <c r="J553" i="17"/>
  <c r="M553" i="17" s="1"/>
  <c r="J43" i="17"/>
  <c r="M43" i="17" s="1"/>
  <c r="J178" i="17"/>
  <c r="M178" i="17" s="1"/>
  <c r="J394" i="17"/>
  <c r="M394" i="17" s="1"/>
  <c r="J368" i="17"/>
  <c r="M368" i="17" s="1"/>
  <c r="J171" i="17"/>
  <c r="M171" i="17" s="1"/>
  <c r="J86" i="17"/>
  <c r="M86" i="17" s="1"/>
  <c r="J313" i="17"/>
  <c r="M313" i="17" s="1"/>
  <c r="J120" i="17"/>
  <c r="M120" i="17" s="1"/>
  <c r="J72" i="17"/>
  <c r="M72" i="17" s="1"/>
  <c r="J101" i="17"/>
  <c r="M101" i="17" s="1"/>
  <c r="J102" i="17"/>
  <c r="M102" i="17" s="1"/>
  <c r="J104" i="17"/>
  <c r="M104" i="17" s="1"/>
  <c r="J771" i="17"/>
  <c r="M771" i="17" s="1"/>
  <c r="J526" i="17"/>
  <c r="M526" i="17" s="1"/>
  <c r="J247" i="17"/>
  <c r="M247" i="17" s="1"/>
  <c r="J496" i="17"/>
  <c r="M496" i="17" s="1"/>
  <c r="J623" i="17"/>
  <c r="M623" i="17" s="1"/>
  <c r="J66" i="17"/>
  <c r="M66" i="17" s="1"/>
  <c r="J626" i="17"/>
  <c r="M626" i="17" s="1"/>
  <c r="J539" i="17"/>
  <c r="M539" i="17" s="1"/>
  <c r="J685" i="17"/>
  <c r="M685" i="17" s="1"/>
  <c r="J98" i="17"/>
  <c r="M98" i="17" s="1"/>
  <c r="J600" i="17"/>
  <c r="M600" i="17" s="1"/>
  <c r="J327" i="17"/>
  <c r="M327" i="17" s="1"/>
  <c r="J96" i="17"/>
  <c r="M96" i="17" s="1"/>
  <c r="J291" i="17"/>
  <c r="M291" i="17" s="1"/>
  <c r="J323" i="17"/>
  <c r="M323" i="17" s="1"/>
  <c r="J392" i="17"/>
  <c r="M392" i="17" s="1"/>
  <c r="J608" i="17"/>
  <c r="M608" i="17" s="1"/>
  <c r="J365" i="17"/>
  <c r="M365" i="17" s="1"/>
  <c r="J634" i="17"/>
  <c r="M634" i="17" s="1"/>
  <c r="J683" i="17"/>
  <c r="M683" i="17" s="1"/>
  <c r="J32" i="17"/>
  <c r="M32" i="17" s="1"/>
  <c r="J604" i="17"/>
  <c r="M604" i="17" s="1"/>
  <c r="J190" i="17"/>
  <c r="M190" i="17" s="1"/>
  <c r="J636" i="17"/>
  <c r="M636" i="17" s="1"/>
  <c r="J175" i="17"/>
  <c r="M175" i="17" s="1"/>
  <c r="J425" i="17"/>
  <c r="M425" i="17" s="1"/>
  <c r="J506" i="17"/>
  <c r="M506" i="17" s="1"/>
  <c r="J161" i="17"/>
  <c r="M161" i="17" s="1"/>
  <c r="J761" i="17"/>
  <c r="M761" i="17" s="1"/>
  <c r="J509" i="17"/>
  <c r="M509" i="17" s="1"/>
  <c r="J531" i="17"/>
  <c r="M531" i="17" s="1"/>
  <c r="J62" i="17"/>
  <c r="M62" i="17" s="1"/>
  <c r="J537" i="17"/>
  <c r="M537" i="17" s="1"/>
  <c r="J614" i="17"/>
  <c r="M614" i="17" s="1"/>
  <c r="J785" i="17"/>
  <c r="M785" i="17" s="1"/>
  <c r="J593" i="17"/>
  <c r="M593" i="17" s="1"/>
  <c r="J334" i="17"/>
  <c r="M334" i="17" s="1"/>
  <c r="J699" i="17"/>
  <c r="M699" i="17" s="1"/>
  <c r="J59" i="17"/>
  <c r="M59" i="17" s="1"/>
  <c r="J311" i="17"/>
  <c r="M311" i="17" s="1"/>
  <c r="J467" i="17"/>
  <c r="M467" i="17" s="1"/>
  <c r="J267" i="17"/>
  <c r="M267" i="17" s="1"/>
  <c r="J302" i="17"/>
  <c r="M302" i="17" s="1"/>
  <c r="J292" i="17"/>
  <c r="M292" i="17" s="1"/>
  <c r="J758" i="17"/>
  <c r="M758" i="17" s="1"/>
  <c r="J621" i="17"/>
  <c r="M621" i="17" s="1"/>
  <c r="J362" i="17"/>
  <c r="M362" i="17" s="1"/>
  <c r="J588" i="17"/>
  <c r="M588" i="17" s="1"/>
  <c r="J115" i="17"/>
  <c r="M115" i="17" s="1"/>
  <c r="J417" i="17"/>
  <c r="M417" i="17" s="1"/>
  <c r="J220" i="17"/>
  <c r="M220" i="17" s="1"/>
  <c r="J68" i="17"/>
  <c r="M68" i="17" s="1"/>
  <c r="J245" i="17"/>
  <c r="M245" i="17" s="1"/>
  <c r="J369" i="17"/>
  <c r="M369" i="17" s="1"/>
  <c r="J449" i="17"/>
  <c r="M449" i="17" s="1"/>
  <c r="J544" i="17"/>
  <c r="M544" i="17" s="1"/>
  <c r="J481" i="17"/>
  <c r="M481" i="17" s="1"/>
  <c r="J329" i="17"/>
  <c r="M329" i="17" s="1"/>
  <c r="J655" i="17"/>
  <c r="M655" i="17" s="1"/>
  <c r="J286" i="17"/>
  <c r="M286" i="17" s="1"/>
  <c r="J305" i="17"/>
  <c r="M305" i="17" s="1"/>
  <c r="J788" i="17"/>
  <c r="M788" i="17" s="1"/>
  <c r="J390" i="17"/>
  <c r="M390" i="17" s="1"/>
  <c r="J226" i="17"/>
  <c r="M226" i="17" s="1"/>
  <c r="J451" i="17"/>
  <c r="M451" i="17" s="1"/>
  <c r="J555" i="17"/>
  <c r="M555" i="17" s="1"/>
  <c r="J711" i="17"/>
  <c r="M711" i="17" s="1"/>
  <c r="J202" i="17"/>
  <c r="M202" i="17" s="1"/>
  <c r="J341" i="17"/>
  <c r="M341" i="17" s="1"/>
  <c r="J331" i="17"/>
  <c r="M331" i="17" s="1"/>
  <c r="J649" i="17"/>
  <c r="M649" i="17" s="1"/>
  <c r="J418" i="17"/>
  <c r="M418" i="17" s="1"/>
  <c r="J254" i="17"/>
  <c r="M254" i="17" s="1"/>
  <c r="J199" i="17"/>
  <c r="M199" i="17" s="1"/>
  <c r="J463" i="17"/>
  <c r="M463" i="17" s="1"/>
  <c r="J630" i="17"/>
  <c r="M630" i="17" s="1"/>
  <c r="J89" i="17"/>
  <c r="M89" i="17" s="1"/>
  <c r="J195" i="17"/>
  <c r="M195" i="17" s="1"/>
  <c r="J628" i="17"/>
  <c r="M628" i="17" s="1"/>
  <c r="J474" i="17"/>
  <c r="M474" i="17" s="1"/>
  <c r="J282" i="17"/>
  <c r="M282" i="17" s="1"/>
  <c r="J416" i="17"/>
  <c r="M416" i="17" s="1"/>
  <c r="J719" i="17"/>
  <c r="M719" i="17" s="1"/>
  <c r="J662" i="17"/>
  <c r="M662" i="17" s="1"/>
  <c r="J61" i="17"/>
  <c r="M61" i="17" s="1"/>
  <c r="J137" i="17"/>
  <c r="M137" i="17" s="1"/>
  <c r="J774" i="17"/>
  <c r="M774" i="17" s="1"/>
  <c r="J374" i="17"/>
  <c r="M374" i="17" s="1"/>
  <c r="J670" i="17"/>
  <c r="M670" i="17" s="1"/>
  <c r="J198" i="17"/>
  <c r="M198" i="17" s="1"/>
  <c r="J445" i="17"/>
  <c r="M445" i="17" s="1"/>
  <c r="J733" i="17"/>
  <c r="M733" i="17" s="1"/>
  <c r="J558" i="17"/>
  <c r="M558" i="17" s="1"/>
  <c r="J560" i="17"/>
  <c r="M560" i="17" s="1"/>
  <c r="J338" i="17"/>
  <c r="M338" i="17" s="1"/>
  <c r="J367" i="17"/>
  <c r="M367" i="17" s="1"/>
  <c r="J738" i="17"/>
  <c r="M738" i="17" s="1"/>
  <c r="J629" i="17"/>
  <c r="M629" i="17" s="1"/>
  <c r="J79" i="17"/>
  <c r="M79" i="17" s="1"/>
  <c r="J186" i="17"/>
  <c r="M186" i="17" s="1"/>
  <c r="J167" i="17"/>
  <c r="M167" i="17" s="1"/>
  <c r="J760" i="17"/>
  <c r="M760" i="17" s="1"/>
  <c r="J148" i="17"/>
  <c r="M148" i="17" s="1"/>
  <c r="J180" i="17"/>
  <c r="M180" i="17" s="1"/>
  <c r="J345" i="17"/>
  <c r="M345" i="17" s="1"/>
  <c r="J766" i="17"/>
  <c r="M766" i="17" s="1"/>
  <c r="J143" i="17"/>
  <c r="M143" i="17" s="1"/>
  <c r="J678" i="17"/>
  <c r="M678" i="17" s="1"/>
  <c r="J503" i="17"/>
  <c r="M503" i="17" s="1"/>
  <c r="J457" i="17"/>
  <c r="M457" i="17" s="1"/>
  <c r="J794" i="17"/>
  <c r="M794" i="17" s="1"/>
  <c r="J673" i="17"/>
  <c r="M673" i="17" s="1"/>
  <c r="J479" i="17"/>
  <c r="M479" i="17" s="1"/>
  <c r="J665" i="17"/>
  <c r="M665" i="17" s="1"/>
  <c r="J153" i="17"/>
  <c r="M153" i="17" s="1"/>
  <c r="J475" i="17"/>
  <c r="M475" i="17" s="1"/>
  <c r="J563" i="17"/>
  <c r="M563" i="17" s="1"/>
  <c r="J160" i="17"/>
  <c r="M160" i="17" s="1"/>
  <c r="J447" i="17"/>
  <c r="M447" i="17" s="1"/>
  <c r="J786" i="17"/>
  <c r="M786" i="17" s="1"/>
  <c r="J619" i="17"/>
  <c r="M619" i="17" s="1"/>
  <c r="J108" i="17"/>
  <c r="M108" i="17" s="1"/>
  <c r="J214" i="17"/>
  <c r="M214" i="17" s="1"/>
  <c r="J734" i="17"/>
  <c r="M734" i="17" s="1"/>
  <c r="J753" i="17"/>
  <c r="M753" i="17" s="1"/>
  <c r="J586" i="17"/>
  <c r="M586" i="17" s="1"/>
  <c r="J644" i="17"/>
  <c r="M644" i="17" s="1"/>
  <c r="J366" i="17"/>
  <c r="M366" i="17" s="1"/>
  <c r="J423" i="17"/>
  <c r="M423" i="17" s="1"/>
  <c r="J692" i="17"/>
  <c r="M692" i="17" s="1"/>
  <c r="J582" i="17"/>
  <c r="M582" i="17" s="1"/>
  <c r="J769" i="17"/>
  <c r="M769" i="17" s="1"/>
  <c r="J158" i="17"/>
  <c r="M158" i="17" s="1"/>
  <c r="J139" i="17"/>
  <c r="M139" i="17" s="1"/>
  <c r="J657" i="17"/>
  <c r="M657" i="17" s="1"/>
  <c r="J515" i="17"/>
  <c r="M515" i="17" s="1"/>
  <c r="J739" i="17"/>
  <c r="M739" i="17" s="1"/>
  <c r="J187" i="17"/>
  <c r="M187" i="17" s="1"/>
  <c r="J274" i="17"/>
  <c r="M274" i="17" s="1"/>
  <c r="J273" i="17"/>
  <c r="M273" i="17" s="1"/>
  <c r="J123" i="17"/>
  <c r="M123" i="17" s="1"/>
  <c r="J399" i="17"/>
  <c r="M399" i="17" s="1"/>
  <c r="J530" i="17"/>
  <c r="M530" i="17" s="1"/>
  <c r="J486" i="17"/>
  <c r="M486" i="17" s="1"/>
  <c r="J668" i="17"/>
  <c r="M668" i="17" s="1"/>
  <c r="J150" i="17"/>
  <c r="M150" i="17" s="1"/>
  <c r="J218" i="17"/>
  <c r="M218" i="17" s="1"/>
  <c r="J105" i="17"/>
  <c r="M105" i="17" s="1"/>
  <c r="J326" i="17"/>
  <c r="M326" i="17" s="1"/>
  <c r="J325" i="17"/>
  <c r="M325" i="17" s="1"/>
  <c r="J296" i="17"/>
  <c r="M296" i="17" s="1"/>
  <c r="J344" i="17"/>
  <c r="M344" i="17" s="1"/>
  <c r="J253" i="17"/>
  <c r="M253" i="17" s="1"/>
  <c r="J84" i="17"/>
  <c r="M84" i="17" s="1"/>
  <c r="J615" i="17"/>
  <c r="M615" i="17" s="1"/>
  <c r="J347" i="17"/>
  <c r="M347" i="17" s="1"/>
  <c r="J611" i="17"/>
  <c r="M611" i="17" s="1"/>
  <c r="J468" i="17"/>
  <c r="M468" i="17" s="1"/>
  <c r="J693" i="17"/>
  <c r="M693" i="17" s="1"/>
  <c r="J231" i="17"/>
  <c r="M231" i="17" s="1"/>
  <c r="J230" i="17"/>
  <c r="M230" i="17" s="1"/>
  <c r="J498" i="17"/>
  <c r="M498" i="17" s="1"/>
  <c r="J350" i="17"/>
  <c r="M350" i="17" s="1"/>
  <c r="J441" i="17"/>
  <c r="M441" i="17" s="1"/>
  <c r="J439" i="17"/>
  <c r="M439" i="17" s="1"/>
  <c r="J580" i="17"/>
  <c r="M580" i="17" s="1"/>
  <c r="J469" i="17"/>
  <c r="M469" i="17" s="1"/>
  <c r="J572" i="17"/>
  <c r="M572" i="17" s="1"/>
  <c r="J584" i="17"/>
  <c r="M584" i="17" s="1"/>
  <c r="J53" i="17"/>
  <c r="M53" i="17" s="1"/>
  <c r="J431" i="17"/>
  <c r="M431" i="17" s="1"/>
  <c r="J298" i="17"/>
  <c r="M298" i="17" s="1"/>
  <c r="J297" i="17"/>
  <c r="M297" i="17" s="1"/>
  <c r="J268" i="17"/>
  <c r="M268" i="17" s="1"/>
  <c r="J225" i="17"/>
  <c r="M225" i="17" s="1"/>
  <c r="J56" i="17"/>
  <c r="M56" i="17" s="1"/>
  <c r="J93" i="17"/>
  <c r="M93" i="17" s="1"/>
  <c r="J455" i="17"/>
  <c r="M455" i="17" s="1"/>
  <c r="J349" i="17"/>
  <c r="M349" i="17" s="1"/>
  <c r="J725" i="17"/>
  <c r="M725" i="17" s="1"/>
  <c r="J793" i="17"/>
  <c r="M793" i="17" s="1"/>
  <c r="J269" i="17"/>
  <c r="M269" i="17" s="1"/>
  <c r="J28" i="17"/>
  <c r="M28" i="17" s="1"/>
  <c r="J651" i="17"/>
  <c r="M651" i="17" s="1"/>
  <c r="J182" i="17"/>
  <c r="M182" i="17" s="1"/>
  <c r="J181" i="17"/>
  <c r="M181" i="17" s="1"/>
  <c r="J20" i="17"/>
  <c r="M20" i="17" s="1"/>
  <c r="J303" i="17"/>
  <c r="M303" i="17" s="1"/>
  <c r="J389" i="17"/>
  <c r="M389" i="17" s="1"/>
  <c r="J525" i="17"/>
  <c r="M525" i="17" s="1"/>
  <c r="J403" i="17"/>
  <c r="M403" i="17" s="1"/>
  <c r="J384" i="17"/>
  <c r="M384" i="17" s="1"/>
  <c r="J270" i="17"/>
  <c r="M270" i="17" s="1"/>
  <c r="J240" i="17"/>
  <c r="M240" i="17" s="1"/>
  <c r="J288" i="17"/>
  <c r="M288" i="17" s="1"/>
  <c r="J535" i="17"/>
  <c r="M535" i="17" s="1"/>
  <c r="J113" i="17"/>
  <c r="M113" i="17" s="1"/>
  <c r="J519" i="17"/>
  <c r="M519" i="17" s="1"/>
  <c r="J602" i="17"/>
  <c r="M602" i="17" s="1"/>
  <c r="J40" i="17"/>
  <c r="M40" i="17" s="1"/>
  <c r="J134" i="17"/>
  <c r="M134" i="17" s="1"/>
  <c r="J133" i="17"/>
  <c r="M133" i="17" s="1"/>
  <c r="J406" i="17"/>
  <c r="M406" i="17" s="1"/>
  <c r="J765" i="17"/>
  <c r="M765" i="17" s="1"/>
  <c r="J261" i="17"/>
  <c r="M261" i="17" s="1"/>
  <c r="J259" i="17"/>
  <c r="M259" i="17" s="1"/>
  <c r="J300" i="17"/>
  <c r="M300" i="17" s="1"/>
  <c r="J398" i="17"/>
  <c r="M398" i="17" s="1"/>
  <c r="J482" i="17"/>
  <c r="M482" i="17" s="1"/>
  <c r="J174" i="17"/>
  <c r="M174" i="17" s="1"/>
  <c r="J610" i="17"/>
  <c r="M610" i="17" s="1"/>
  <c r="J242" i="17"/>
  <c r="M242" i="17" s="1"/>
  <c r="J241" i="17"/>
  <c r="M241" i="17" s="1"/>
  <c r="J212" i="17"/>
  <c r="M212" i="17" s="1"/>
  <c r="J260" i="17"/>
  <c r="M260" i="17" s="1"/>
  <c r="J461" i="17"/>
  <c r="M461" i="17" s="1"/>
  <c r="J78" i="17"/>
  <c r="M78" i="17" s="1"/>
  <c r="J529" i="17"/>
  <c r="M529" i="17" s="1"/>
  <c r="J125" i="17"/>
  <c r="M125" i="17" s="1"/>
  <c r="J47" i="17"/>
  <c r="M47" i="17" s="1"/>
  <c r="J45" i="17"/>
  <c r="M45" i="17" s="1"/>
  <c r="J64" i="17"/>
  <c r="M64" i="17" s="1"/>
  <c r="J30" i="17"/>
  <c r="M30" i="17" s="1"/>
  <c r="J188" i="17"/>
  <c r="M188" i="17" s="1"/>
  <c r="J414" i="17"/>
  <c r="M414" i="17" s="1"/>
  <c r="J777" i="17"/>
  <c r="M777" i="17" s="1"/>
  <c r="J500" i="17"/>
  <c r="M500" i="17" s="1"/>
  <c r="J24" i="17"/>
  <c r="M24" i="17" s="1"/>
  <c r="J401" i="17"/>
  <c r="M401" i="17" s="1"/>
  <c r="J487" i="17"/>
  <c r="M487" i="17" s="1"/>
  <c r="J388" i="17"/>
  <c r="M388" i="17" s="1"/>
  <c r="J721" i="17"/>
  <c r="M721" i="17" s="1"/>
  <c r="J106" i="17"/>
  <c r="M106" i="17" s="1"/>
  <c r="J248" i="17"/>
  <c r="M248" i="17" s="1"/>
  <c r="J19" i="17"/>
  <c r="M19" i="17" s="1"/>
  <c r="J18" i="17"/>
  <c r="M18" i="17" s="1"/>
  <c r="J17" i="17"/>
  <c r="M17" i="17" s="1"/>
  <c r="J37" i="17"/>
  <c r="M37" i="17" s="1"/>
  <c r="J36" i="17"/>
  <c r="M36" i="17" s="1"/>
  <c r="J229" i="17"/>
  <c r="M229" i="17" s="1"/>
  <c r="J256" i="17"/>
  <c r="M256" i="17" s="1"/>
  <c r="J194" i="17"/>
  <c r="M194" i="17" s="1"/>
  <c r="J235" i="17"/>
  <c r="M235" i="17" s="1"/>
  <c r="J513" i="17"/>
  <c r="M513" i="17" s="1"/>
  <c r="J547" i="17"/>
  <c r="M547" i="17" s="1"/>
  <c r="J443" i="17"/>
  <c r="M443" i="17" s="1"/>
  <c r="J470" i="17"/>
  <c r="M470" i="17" s="1"/>
  <c r="J435" i="17"/>
  <c r="M435" i="17" s="1"/>
  <c r="J155" i="17"/>
  <c r="M155" i="17" s="1"/>
  <c r="J25" i="17"/>
  <c r="M25" i="17" s="1"/>
  <c r="J46" i="17"/>
  <c r="M46" i="17" s="1"/>
  <c r="J16" i="17"/>
  <c r="M16" i="17" s="1"/>
  <c r="J257" i="17"/>
  <c r="M257" i="17" s="1"/>
  <c r="J284" i="17"/>
  <c r="M284" i="17" s="1"/>
  <c r="J103" i="17"/>
  <c r="M103" i="17" s="1"/>
  <c r="J694" i="17"/>
  <c r="M694" i="17" s="1"/>
  <c r="J371" i="17"/>
  <c r="M371" i="17" s="1"/>
  <c r="J687" i="17"/>
  <c r="M687" i="17" s="1"/>
  <c r="J411" i="17"/>
  <c r="M411" i="17" s="1"/>
  <c r="J696" i="17"/>
  <c r="M696" i="17" s="1"/>
  <c r="J351" i="17"/>
  <c r="M351" i="17" s="1"/>
  <c r="J684" i="17"/>
  <c r="M684" i="17" s="1"/>
  <c r="J440" i="17"/>
  <c r="M440" i="17" s="1"/>
  <c r="J50" i="17"/>
  <c r="M50" i="17" s="1"/>
  <c r="J346" i="17"/>
  <c r="M346" i="17" s="1"/>
  <c r="J495" i="17"/>
  <c r="M495" i="17" s="1"/>
  <c r="J159" i="17"/>
  <c r="M159" i="17" s="1"/>
  <c r="J358" i="17"/>
  <c r="M358" i="17" s="1"/>
  <c r="J773" i="17"/>
  <c r="M773" i="17" s="1"/>
  <c r="J772" i="17"/>
  <c r="M772" i="17" s="1"/>
  <c r="J9" i="17"/>
  <c r="M9" i="17" s="1"/>
  <c r="J8" i="17"/>
  <c r="M8" i="17" s="1"/>
  <c r="J201" i="17"/>
  <c r="M201" i="17" s="1"/>
  <c r="J536" i="17"/>
  <c r="M536" i="17" s="1"/>
  <c r="J228" i="17"/>
  <c r="M228" i="17" s="1"/>
  <c r="J279" i="17"/>
  <c r="M279" i="17" s="1"/>
  <c r="J703" i="17"/>
  <c r="M703" i="17" s="1"/>
  <c r="J319" i="17"/>
  <c r="M319" i="17" s="1"/>
  <c r="J427" i="17"/>
  <c r="M427" i="17" s="1"/>
  <c r="J262" i="17"/>
  <c r="M262" i="17" s="1"/>
  <c r="J179" i="17"/>
  <c r="M179" i="17" s="1"/>
  <c r="J348" i="17"/>
  <c r="M348" i="17" s="1"/>
  <c r="J49" i="17"/>
  <c r="M49" i="17" s="1"/>
  <c r="J249" i="17"/>
  <c r="M249" i="17" s="1"/>
  <c r="J124" i="17"/>
  <c r="M124" i="17" s="1"/>
  <c r="J743" i="17"/>
  <c r="M743" i="17" s="1"/>
  <c r="J749" i="17"/>
  <c r="M749" i="17" s="1"/>
  <c r="J635" i="17"/>
  <c r="M635" i="17" s="1"/>
  <c r="J718" i="17"/>
  <c r="M718" i="17" s="1"/>
  <c r="J717" i="17"/>
  <c r="M717" i="17" s="1"/>
  <c r="J688" i="17"/>
  <c r="M688" i="17" s="1"/>
  <c r="J118" i="17"/>
  <c r="M118" i="17" s="1"/>
  <c r="J145" i="17"/>
  <c r="M145" i="17" s="1"/>
  <c r="J674" i="17"/>
  <c r="M674" i="17" s="1"/>
  <c r="J476" i="17"/>
  <c r="M476" i="17" s="1"/>
  <c r="J172" i="17"/>
  <c r="M172" i="17" s="1"/>
  <c r="J561" i="17"/>
  <c r="M561" i="17" s="1"/>
  <c r="J223" i="17"/>
  <c r="M223" i="17" s="1"/>
  <c r="J742" i="17"/>
  <c r="M742" i="17" s="1"/>
  <c r="J514" i="17"/>
  <c r="M514" i="17" s="1"/>
  <c r="J779" i="17"/>
  <c r="M779" i="17" s="1"/>
  <c r="J233" i="17"/>
  <c r="M233" i="17" s="1"/>
  <c r="J460" i="17"/>
  <c r="M460" i="17" s="1"/>
  <c r="J272" i="17"/>
  <c r="M272" i="17" s="1"/>
  <c r="J360" i="17"/>
  <c r="M360" i="17" s="1"/>
  <c r="J215" i="17"/>
  <c r="M215" i="17" s="1"/>
  <c r="J682" i="17"/>
  <c r="M682" i="17" s="1"/>
  <c r="J301" i="17"/>
  <c r="M301" i="17" s="1"/>
  <c r="J287" i="17"/>
  <c r="M287" i="17" s="1"/>
  <c r="J207" i="17"/>
  <c r="M207" i="17" s="1"/>
  <c r="J119" i="17"/>
  <c r="M119" i="17" s="1"/>
  <c r="J707" i="17"/>
  <c r="M707" i="17" s="1"/>
  <c r="J404" i="17"/>
  <c r="M404" i="17" s="1"/>
  <c r="J690" i="17"/>
  <c r="M690" i="17" s="1"/>
  <c r="J689" i="17"/>
  <c r="M689" i="17" s="1"/>
  <c r="J660" i="17"/>
  <c r="M660" i="17" s="1"/>
  <c r="J90" i="17"/>
  <c r="M90" i="17" s="1"/>
  <c r="J117" i="17"/>
  <c r="M117" i="17" s="1"/>
  <c r="J421" i="17"/>
  <c r="M421" i="17" s="1"/>
  <c r="J618" i="17"/>
  <c r="M618" i="17" s="1"/>
  <c r="J448" i="17"/>
  <c r="M448" i="17" s="1"/>
  <c r="J144" i="17"/>
  <c r="M144" i="17" s="1"/>
  <c r="J505" i="17"/>
  <c r="M505" i="17" s="1"/>
  <c r="J328" i="17"/>
  <c r="M328" i="17" s="1"/>
  <c r="J675" i="17"/>
  <c r="M675" i="17" s="1"/>
  <c r="J97" i="17"/>
  <c r="M97" i="17" s="1"/>
  <c r="J554" i="17"/>
  <c r="M554" i="17" s="1"/>
  <c r="J379" i="17"/>
  <c r="M379" i="17" s="1"/>
  <c r="J640" i="17"/>
  <c r="M640" i="17" s="1"/>
  <c r="J491" i="17"/>
  <c r="M491" i="17" s="1"/>
  <c r="J763" i="17"/>
  <c r="M763" i="17" s="1"/>
  <c r="J22" i="17"/>
  <c r="M22" i="17" s="1"/>
  <c r="J67" i="17"/>
  <c r="M67" i="17" s="1"/>
  <c r="J681" i="17"/>
  <c r="M681" i="17" s="1"/>
  <c r="J289" i="17"/>
  <c r="M289" i="17" s="1"/>
  <c r="J483" i="17"/>
  <c r="M483" i="17" s="1"/>
  <c r="J221" i="17"/>
  <c r="M221" i="17" s="1"/>
  <c r="J752" i="17"/>
  <c r="M752" i="17" s="1"/>
  <c r="J550" i="17"/>
  <c r="M550" i="17" s="1"/>
  <c r="J549" i="17"/>
  <c r="M549" i="17" s="1"/>
  <c r="J520" i="17"/>
  <c r="M520" i="17" s="1"/>
  <c r="J308" i="17"/>
  <c r="M308" i="17" s="1"/>
  <c r="J197" i="17"/>
  <c r="M197" i="17" s="1"/>
  <c r="J55" i="17"/>
  <c r="M55" i="17" s="1"/>
  <c r="J652" i="17"/>
  <c r="M652" i="17" s="1"/>
  <c r="J39" i="17"/>
  <c r="M39" i="17" s="1"/>
  <c r="J541" i="17"/>
  <c r="M541" i="17" s="1"/>
  <c r="J110" i="17"/>
  <c r="M110" i="17" s="1"/>
  <c r="J407" i="17"/>
  <c r="M407" i="17" s="1"/>
  <c r="J281" i="17"/>
  <c r="M281" i="17" s="1"/>
  <c r="J48" i="17"/>
  <c r="M48" i="17" s="1"/>
  <c r="J511" i="17"/>
  <c r="M511" i="17" s="1"/>
  <c r="J598" i="17"/>
  <c r="M598" i="17" s="1"/>
  <c r="J715" i="17"/>
  <c r="M715" i="17" s="1"/>
  <c r="J767" i="17"/>
  <c r="M767" i="17" s="1"/>
  <c r="J318" i="17"/>
  <c r="M318" i="17" s="1"/>
  <c r="J387" i="17"/>
  <c r="M387" i="17" s="1"/>
  <c r="J522" i="17"/>
  <c r="M522" i="17" s="1"/>
  <c r="J521" i="17"/>
  <c r="M521" i="17" s="1"/>
  <c r="J492" i="17"/>
  <c r="M492" i="17" s="1"/>
  <c r="J280" i="17"/>
  <c r="M280" i="17" s="1"/>
  <c r="J85" i="17"/>
  <c r="M85" i="17" s="1"/>
  <c r="J27" i="17"/>
  <c r="M27" i="17" s="1"/>
  <c r="J639" i="17"/>
  <c r="M639" i="17" s="1"/>
  <c r="J149" i="17"/>
  <c r="M149" i="17" s="1"/>
  <c r="J601" i="17"/>
  <c r="M601" i="17" s="1"/>
  <c r="J686" i="17"/>
  <c r="M686" i="17" s="1"/>
  <c r="J80" i="17"/>
  <c r="M80" i="17" s="1"/>
  <c r="J15" i="17"/>
  <c r="M15" i="17" s="1"/>
  <c r="J314" i="17"/>
  <c r="M314" i="17" s="1"/>
  <c r="J77" i="17"/>
  <c r="M77" i="17" s="1"/>
  <c r="J10" i="17"/>
  <c r="M10" i="17" s="1"/>
  <c r="J573" i="17"/>
  <c r="M573" i="17" s="1"/>
  <c r="J524" i="17"/>
  <c r="M524" i="17" s="1"/>
  <c r="J210" i="17"/>
  <c r="M210" i="17" s="1"/>
  <c r="J578" i="17"/>
  <c r="M578" i="17" s="1"/>
  <c r="J577" i="17"/>
  <c r="M577" i="17" s="1"/>
  <c r="J548" i="17"/>
  <c r="M548" i="17" s="1"/>
  <c r="J596" i="17"/>
  <c r="M596" i="17" s="1"/>
  <c r="J5" i="17"/>
  <c r="M5" i="17" s="1"/>
  <c r="J29" i="17"/>
  <c r="M29" i="17" s="1"/>
  <c r="J336" i="17"/>
  <c r="M336" i="17" s="1"/>
  <c r="J83" i="17"/>
  <c r="M83" i="17" s="1"/>
  <c r="J189" i="17"/>
  <c r="M189" i="17" s="1"/>
  <c r="J462" i="17"/>
  <c r="M462" i="17" s="1"/>
  <c r="J735" i="17"/>
  <c r="M735" i="17" s="1"/>
  <c r="J551" i="17"/>
  <c r="M551" i="17" s="1"/>
  <c r="J271" i="17"/>
  <c r="M271" i="17" s="1"/>
  <c r="J402" i="17"/>
  <c r="M402" i="17" s="1"/>
  <c r="J669" i="17"/>
  <c r="M669" i="17" s="1"/>
  <c r="J542" i="17"/>
  <c r="M542" i="17" s="1"/>
  <c r="J76" i="17"/>
  <c r="M76" i="17" s="1"/>
  <c r="J295" i="17"/>
  <c r="M295" i="17" s="1"/>
  <c r="J385" i="17"/>
  <c r="M385" i="17" s="1"/>
  <c r="J748" i="17"/>
  <c r="M748" i="17" s="1"/>
  <c r="J494" i="17"/>
  <c r="M494" i="17" s="1"/>
  <c r="J493" i="17"/>
  <c r="M493" i="17" s="1"/>
  <c r="J464" i="17"/>
  <c r="M464" i="17" s="1"/>
  <c r="J648" i="17"/>
  <c r="M648" i="17" s="1"/>
  <c r="J620" i="17"/>
  <c r="M620" i="17" s="1"/>
  <c r="J252" i="17"/>
  <c r="M252" i="17" s="1"/>
  <c r="J51" i="17"/>
  <c r="M51" i="17" s="1"/>
  <c r="J415" i="17"/>
  <c r="M415" i="17" s="1"/>
  <c r="J599" i="17"/>
  <c r="M599" i="17" s="1"/>
  <c r="J501" i="17"/>
  <c r="M501" i="17" s="1"/>
  <c r="J770" i="17"/>
  <c r="M770" i="17" s="1"/>
  <c r="J355" i="17"/>
  <c r="M355" i="17" s="1"/>
  <c r="J356" i="17"/>
  <c r="M356" i="17" s="1"/>
  <c r="J631" i="17"/>
  <c r="M631" i="17" s="1"/>
  <c r="J206" i="17"/>
  <c r="M206" i="17" s="1"/>
  <c r="J315" i="17"/>
  <c r="M315" i="17" s="1"/>
  <c r="J342" i="17"/>
  <c r="M342" i="17" s="1"/>
  <c r="J466" i="17"/>
  <c r="M466" i="17" s="1"/>
  <c r="J465" i="17"/>
  <c r="M465" i="17" s="1"/>
  <c r="J436" i="17"/>
  <c r="M436" i="17" s="1"/>
  <c r="J564" i="17"/>
  <c r="M564" i="17" s="1"/>
  <c r="J508" i="17"/>
  <c r="M508" i="17" s="1"/>
  <c r="J589" i="17"/>
  <c r="M589" i="17" s="1"/>
  <c r="J224" i="17"/>
  <c r="M224" i="17" s="1"/>
  <c r="J744" i="17"/>
  <c r="M744" i="17" s="1"/>
  <c r="J243" i="17"/>
  <c r="M243" i="17" s="1"/>
  <c r="J95" i="17"/>
  <c r="M95" i="17" s="1"/>
  <c r="J373" i="17"/>
  <c r="M373" i="17" s="1"/>
  <c r="J459" i="17"/>
  <c r="M459" i="17" s="1"/>
  <c r="J724" i="17"/>
  <c r="M724" i="17" s="1"/>
  <c r="J581" i="17"/>
  <c r="M581" i="17" s="1"/>
  <c r="J75" i="17"/>
  <c r="M75" i="17" s="1"/>
  <c r="J666" i="17"/>
  <c r="M666" i="17" s="1"/>
  <c r="J567" i="17"/>
  <c r="M567" i="17" s="1"/>
  <c r="J7" i="17"/>
  <c r="M7" i="17" s="1"/>
  <c r="J219" i="17"/>
  <c r="M219" i="17" s="1"/>
  <c r="J658" i="17"/>
  <c r="M658" i="17" s="1"/>
  <c r="J438" i="17"/>
  <c r="M438" i="17" s="1"/>
  <c r="J437" i="17"/>
  <c r="M437" i="17" s="1"/>
  <c r="J408" i="17"/>
  <c r="M408" i="17" s="1"/>
  <c r="J452" i="17"/>
  <c r="M452" i="17" s="1"/>
  <c r="J396" i="17"/>
  <c r="M396" i="17" s="1"/>
  <c r="J533" i="17"/>
  <c r="M533" i="17" s="1"/>
  <c r="J196" i="17"/>
  <c r="M196" i="17" s="1"/>
  <c r="J510" i="17"/>
  <c r="M510" i="17" s="1"/>
  <c r="J168" i="17"/>
  <c r="M168" i="17" s="1"/>
  <c r="J283" i="17"/>
  <c r="M283" i="17" s="1"/>
  <c r="J147" i="17"/>
  <c r="M147" i="17" s="1"/>
  <c r="J607" i="17"/>
  <c r="M607" i="17" s="1"/>
  <c r="J290" i="17"/>
  <c r="M290" i="17" s="1"/>
  <c r="J276" i="17"/>
  <c r="M276" i="17" s="1"/>
  <c r="J370" i="17"/>
  <c r="M370" i="17" s="1"/>
  <c r="J637" i="17"/>
  <c r="M637" i="17" s="1"/>
  <c r="J216" i="17"/>
  <c r="M216" i="17" s="1"/>
  <c r="J489" i="17"/>
  <c r="M489" i="17" s="1"/>
  <c r="J714" i="17"/>
  <c r="M714" i="17" s="1"/>
  <c r="J575" i="17"/>
  <c r="M575" i="17" s="1"/>
  <c r="J720" i="17"/>
  <c r="M720" i="17" s="1"/>
  <c r="J791" i="17"/>
  <c r="M791" i="17" s="1"/>
  <c r="J709" i="17"/>
  <c r="M709" i="17" s="1"/>
  <c r="J543" i="17"/>
  <c r="M543" i="17" s="1"/>
  <c r="J203" i="17"/>
  <c r="M203" i="17" s="1"/>
  <c r="J570" i="17"/>
  <c r="M570" i="17" s="1"/>
  <c r="J382" i="17"/>
  <c r="M382" i="17" s="1"/>
  <c r="J381" i="17"/>
  <c r="M381" i="17" s="1"/>
  <c r="J352" i="17"/>
  <c r="M352" i="17" s="1"/>
  <c r="J400" i="17"/>
  <c r="M400" i="17" s="1"/>
  <c r="J60" i="17"/>
  <c r="M60" i="17" s="1"/>
  <c r="J393" i="17"/>
  <c r="M393" i="17" s="1"/>
  <c r="J140" i="17"/>
  <c r="M140" i="17" s="1"/>
  <c r="J671" i="17"/>
  <c r="M671" i="17" s="1"/>
  <c r="J595" i="17"/>
  <c r="M595" i="17" s="1"/>
  <c r="J747" i="17"/>
  <c r="M747" i="17" s="1"/>
  <c r="J557" i="17"/>
  <c r="M557" i="17" s="1"/>
  <c r="J780" i="17"/>
  <c r="M780" i="17" s="1"/>
  <c r="J234" i="17"/>
  <c r="M234" i="17" s="1"/>
  <c r="J594" i="17"/>
  <c r="M594" i="17" s="1"/>
  <c r="J442" i="17"/>
  <c r="M442" i="17" s="1"/>
  <c r="J627" i="17"/>
  <c r="M627" i="17" s="1"/>
  <c r="J528" i="17"/>
  <c r="M528" i="17" s="1"/>
  <c r="J566" i="17"/>
  <c r="M566" i="17" s="1"/>
  <c r="J663" i="17"/>
  <c r="M663" i="17" s="1"/>
  <c r="J357" i="17"/>
  <c r="M357" i="17" s="1"/>
  <c r="J154" i="17"/>
  <c r="M154" i="17" s="1"/>
  <c r="J523" i="17"/>
  <c r="M523" i="17" s="1"/>
  <c r="J354" i="17"/>
  <c r="M354" i="17" s="1"/>
  <c r="J353" i="17"/>
  <c r="M353" i="17" s="1"/>
  <c r="J324" i="17"/>
  <c r="M324" i="17" s="1"/>
  <c r="J337" i="17"/>
  <c r="M337" i="17" s="1"/>
  <c r="J112" i="17"/>
  <c r="M112" i="17" s="1"/>
  <c r="B4879" i="10"/>
  <c r="B4642" i="10"/>
  <c r="B4494" i="10"/>
  <c r="B4181" i="10"/>
  <c r="B3796" i="10"/>
  <c r="B3124" i="10"/>
  <c r="B1919" i="10"/>
  <c r="C4201" i="10"/>
  <c r="B4996" i="10"/>
  <c r="B4752" i="10"/>
  <c r="B4344" i="10"/>
  <c r="B3795" i="10"/>
  <c r="B975" i="10"/>
  <c r="B4751" i="10"/>
  <c r="B4179" i="10"/>
  <c r="B2587" i="10"/>
  <c r="C4045" i="10"/>
  <c r="B4474" i="10"/>
  <c r="B1770" i="10"/>
  <c r="B4913" i="10"/>
  <c r="B4791" i="10"/>
  <c r="B4660" i="10"/>
  <c r="B4531" i="10"/>
  <c r="B4403" i="10"/>
  <c r="B4232" i="10"/>
  <c r="B4044" i="10"/>
  <c r="B3853" i="10"/>
  <c r="B3600" i="10"/>
  <c r="B3257" i="10"/>
  <c r="B2714" i="10"/>
  <c r="B2046" i="10"/>
  <c r="B1188" i="10"/>
  <c r="B10" i="10"/>
  <c r="C327" i="10"/>
  <c r="C1505" i="10"/>
  <c r="C3358" i="10"/>
  <c r="C4308" i="10"/>
  <c r="C4996" i="10"/>
  <c r="B464" i="10"/>
  <c r="B870" i="10"/>
  <c r="B1175" i="10"/>
  <c r="B1493" i="10"/>
  <c r="B1795" i="10"/>
  <c r="B2055" i="10"/>
  <c r="B2352" i="10"/>
  <c r="B2574" i="10"/>
  <c r="B2768" i="10"/>
  <c r="B2920" i="10"/>
  <c r="B3061" i="10"/>
  <c r="B3188" i="10"/>
  <c r="B3292" i="10"/>
  <c r="B3424" i="10"/>
  <c r="B3546" i="10"/>
  <c r="B3635" i="10"/>
  <c r="B3742" i="10"/>
  <c r="B3822" i="10"/>
  <c r="B3905" i="10"/>
  <c r="B3984" i="10"/>
  <c r="B4051" i="10"/>
  <c r="B4128" i="10"/>
  <c r="B4186" i="10"/>
  <c r="B4259" i="10"/>
  <c r="B4308" i="10"/>
  <c r="B4371" i="10"/>
  <c r="B4436" i="10"/>
  <c r="B4491" i="10"/>
  <c r="B4555" i="10"/>
  <c r="B4611" i="10"/>
  <c r="B4667" i="10"/>
  <c r="B4727" i="10"/>
  <c r="B4784" i="10"/>
  <c r="B4836" i="10"/>
  <c r="B4906" i="10"/>
  <c r="B4960" i="10"/>
  <c r="B5007" i="10"/>
  <c r="D3134" i="10"/>
  <c r="C1610" i="10"/>
  <c r="C3441" i="10"/>
  <c r="C4344" i="10"/>
  <c r="B26" i="10"/>
  <c r="B480" i="10"/>
  <c r="B897" i="10"/>
  <c r="B1247" i="10"/>
  <c r="B1504" i="10"/>
  <c r="B1807" i="10"/>
  <c r="B2084" i="10"/>
  <c r="B2357" i="10"/>
  <c r="B2590" i="10"/>
  <c r="B2780" i="10"/>
  <c r="B2946" i="10"/>
  <c r="B3063" i="10"/>
  <c r="B3201" i="10"/>
  <c r="B3323" i="10"/>
  <c r="B3432" i="10"/>
  <c r="B3548" i="10"/>
  <c r="B3649" i="10"/>
  <c r="B3746" i="10"/>
  <c r="B3845" i="10"/>
  <c r="B3908" i="10"/>
  <c r="B3990" i="10"/>
  <c r="B4053" i="10"/>
  <c r="B4130" i="10"/>
  <c r="B4188" i="10"/>
  <c r="B4261" i="10"/>
  <c r="D3508" i="10"/>
  <c r="C1852" i="10"/>
  <c r="C3443" i="10"/>
  <c r="C4346" i="10"/>
  <c r="B27" i="10"/>
  <c r="B503" i="10"/>
  <c r="B899" i="10"/>
  <c r="B1254" i="10"/>
  <c r="B1515" i="10"/>
  <c r="B1810" i="10"/>
  <c r="B2086" i="10"/>
  <c r="B2372" i="10"/>
  <c r="B2595" i="10"/>
  <c r="B2782" i="10"/>
  <c r="B2949" i="10"/>
  <c r="B3064" i="10"/>
  <c r="B3202" i="10"/>
  <c r="B3325" i="10"/>
  <c r="B3434" i="10"/>
  <c r="B3551" i="10"/>
  <c r="B3652" i="10"/>
  <c r="B3747" i="10"/>
  <c r="B3847" i="10"/>
  <c r="B3910" i="10"/>
  <c r="B3991" i="10"/>
  <c r="B4054" i="10"/>
  <c r="B4132" i="10"/>
  <c r="B4189" i="10"/>
  <c r="B4262" i="10"/>
  <c r="B4321" i="10"/>
  <c r="B4382" i="10"/>
  <c r="B4439" i="10"/>
  <c r="B4495" i="10"/>
  <c r="B4559" i="10"/>
  <c r="B4614" i="10"/>
  <c r="B4684" i="10"/>
  <c r="B4738" i="10"/>
  <c r="B4793" i="10"/>
  <c r="B4857" i="10"/>
  <c r="B4909" i="10"/>
  <c r="B4963" i="10"/>
  <c r="D3623" i="10"/>
  <c r="C2125" i="10"/>
  <c r="C3445" i="10"/>
  <c r="C4362" i="10"/>
  <c r="B31" i="10"/>
  <c r="B505" i="10"/>
  <c r="B910" i="10"/>
  <c r="B1258" i="10"/>
  <c r="B1559" i="10"/>
  <c r="B1812" i="10"/>
  <c r="B2102" i="10"/>
  <c r="B2379" i="10"/>
  <c r="B2599" i="10"/>
  <c r="B2785" i="10"/>
  <c r="B2957" i="10"/>
  <c r="B3070" i="10"/>
  <c r="B3205" i="10"/>
  <c r="B3326" i="10"/>
  <c r="B3435" i="10"/>
  <c r="B3563" i="10"/>
  <c r="B3661" i="10"/>
  <c r="B3757" i="10"/>
  <c r="B3850" i="10"/>
  <c r="B3911" i="10"/>
  <c r="B3992" i="10"/>
  <c r="B4055" i="10"/>
  <c r="B4133" i="10"/>
  <c r="B4191" i="10"/>
  <c r="B4263" i="10"/>
  <c r="B4322" i="10"/>
  <c r="B4383" i="10"/>
  <c r="B4441" i="10"/>
  <c r="B4496" i="10"/>
  <c r="B4567" i="10"/>
  <c r="B4615" i="10"/>
  <c r="B4685" i="10"/>
  <c r="B4740" i="10"/>
  <c r="B4794" i="10"/>
  <c r="B4858" i="10"/>
  <c r="B4910" i="10"/>
  <c r="B4964" i="10"/>
  <c r="B2606" i="10"/>
  <c r="D3625" i="10"/>
  <c r="C2195" i="10"/>
  <c r="C3478" i="10"/>
  <c r="C4395" i="10"/>
  <c r="B39" i="10"/>
  <c r="B506" i="10"/>
  <c r="B912" i="10"/>
  <c r="B1259" i="10"/>
  <c r="B1587" i="10"/>
  <c r="B1828" i="10"/>
  <c r="B2103" i="10"/>
  <c r="B2381" i="10"/>
  <c r="B2602" i="10"/>
  <c r="B2786" i="10"/>
  <c r="B2958" i="10"/>
  <c r="B3073" i="10"/>
  <c r="B3206" i="10"/>
  <c r="B3327" i="10"/>
  <c r="B3437" i="10"/>
  <c r="B3566" i="10"/>
  <c r="B3663" i="10"/>
  <c r="B3760" i="10"/>
  <c r="B3851" i="10"/>
  <c r="B3915" i="10"/>
  <c r="B3993" i="10"/>
  <c r="B4064" i="10"/>
  <c r="B4135" i="10"/>
  <c r="B4192" i="10"/>
  <c r="B4264" i="10"/>
  <c r="B4323" i="10"/>
  <c r="B4385" i="10"/>
  <c r="B4442" i="10"/>
  <c r="B4511" i="10"/>
  <c r="B4568" i="10"/>
  <c r="B4624" i="10"/>
  <c r="B4686" i="10"/>
  <c r="B4743" i="10"/>
  <c r="B4795" i="10"/>
  <c r="B4859" i="10"/>
  <c r="B4911" i="10"/>
  <c r="B4965" i="10"/>
  <c r="B510" i="10"/>
  <c r="B3099" i="10"/>
  <c r="B3338" i="10"/>
  <c r="B3571" i="10"/>
  <c r="B3761" i="10"/>
  <c r="B3852" i="10"/>
  <c r="B3994" i="10"/>
  <c r="B4136" i="10"/>
  <c r="B4265" i="10"/>
  <c r="B4386" i="10"/>
  <c r="B4514" i="10"/>
  <c r="B4625" i="10"/>
  <c r="B4744" i="10"/>
  <c r="B4860" i="10"/>
  <c r="B4968" i="10"/>
  <c r="D3668" i="10"/>
  <c r="C2373" i="10"/>
  <c r="C4431" i="10"/>
  <c r="B511" i="10"/>
  <c r="B1261" i="10"/>
  <c r="B1882" i="10"/>
  <c r="B2134" i="10"/>
  <c r="B2384" i="10"/>
  <c r="B2799" i="10"/>
  <c r="B2973" i="10"/>
  <c r="B3102" i="10"/>
  <c r="B3209" i="10"/>
  <c r="B3464" i="10"/>
  <c r="B3572" i="10"/>
  <c r="D3667" i="10"/>
  <c r="C2326" i="10"/>
  <c r="C3660" i="10"/>
  <c r="C4421" i="10"/>
  <c r="B42" i="10"/>
  <c r="B913" i="10"/>
  <c r="B1260" i="10"/>
  <c r="B1597" i="10"/>
  <c r="B1880" i="10"/>
  <c r="B2105" i="10"/>
  <c r="B2383" i="10"/>
  <c r="B2603" i="10"/>
  <c r="B2787" i="10"/>
  <c r="B2964" i="10"/>
  <c r="B3208" i="10"/>
  <c r="B3439" i="10"/>
  <c r="B3675" i="10"/>
  <c r="B3916" i="10"/>
  <c r="B4067" i="10"/>
  <c r="B4210" i="10"/>
  <c r="B4324" i="10"/>
  <c r="B4443" i="10"/>
  <c r="B4569" i="10"/>
  <c r="B4687" i="10"/>
  <c r="B4796" i="10"/>
  <c r="B4912" i="10"/>
  <c r="C3729" i="10"/>
  <c r="B76" i="10"/>
  <c r="B914" i="10"/>
  <c r="D4160" i="10"/>
  <c r="C2384" i="10"/>
  <c r="C3772" i="10"/>
  <c r="C4437" i="10"/>
  <c r="B79" i="10"/>
  <c r="B537" i="10"/>
  <c r="B929" i="10"/>
  <c r="B1262" i="10"/>
  <c r="B1599" i="10"/>
  <c r="B1905" i="10"/>
  <c r="B2170" i="10"/>
  <c r="B2385" i="10"/>
  <c r="B2617" i="10"/>
  <c r="B2800" i="10"/>
  <c r="B2977" i="10"/>
  <c r="B3114" i="10"/>
  <c r="B3211" i="10"/>
  <c r="B3342" i="10"/>
  <c r="B3467" i="10"/>
  <c r="B3573" i="10"/>
  <c r="B3680" i="10"/>
  <c r="B3765" i="10"/>
  <c r="B3854" i="10"/>
  <c r="B3928" i="10"/>
  <c r="B3999" i="10"/>
  <c r="B4076" i="10"/>
  <c r="B4139" i="10"/>
  <c r="B4214" i="10"/>
  <c r="B4268" i="10"/>
  <c r="B4326" i="10"/>
  <c r="B4390" i="10"/>
  <c r="B4445" i="10"/>
  <c r="B4516" i="10"/>
  <c r="B4572" i="10"/>
  <c r="B4628" i="10"/>
  <c r="B4689" i="10"/>
  <c r="B4746" i="10"/>
  <c r="B4798" i="10"/>
  <c r="B4862" i="10"/>
  <c r="B4914" i="10"/>
  <c r="B4971" i="10"/>
  <c r="D4541" i="10"/>
  <c r="C2386" i="10"/>
  <c r="C3784" i="10"/>
  <c r="C4585" i="10"/>
  <c r="B83" i="10"/>
  <c r="B553" i="10"/>
  <c r="B932" i="10"/>
  <c r="B1285" i="10"/>
  <c r="B1600" i="10"/>
  <c r="B1906" i="10"/>
  <c r="B2175" i="10"/>
  <c r="B2388" i="10"/>
  <c r="B2618" i="10"/>
  <c r="B2804" i="10"/>
  <c r="B2979" i="10"/>
  <c r="B3117" i="10"/>
  <c r="B3212" i="10"/>
  <c r="B3344" i="10"/>
  <c r="B3468" i="10"/>
  <c r="B3575" i="10"/>
  <c r="B3683" i="10"/>
  <c r="B3766" i="10"/>
  <c r="B3856" i="10"/>
  <c r="B3929" i="10"/>
  <c r="B4000" i="10"/>
  <c r="B4078" i="10"/>
  <c r="B4140" i="10"/>
  <c r="B4215" i="10"/>
  <c r="B4269" i="10"/>
  <c r="B4333" i="10"/>
  <c r="B4391" i="10"/>
  <c r="B4446" i="10"/>
  <c r="B4517" i="10"/>
  <c r="B4573" i="10"/>
  <c r="B4637" i="10"/>
  <c r="B4690" i="10"/>
  <c r="B4747" i="10"/>
  <c r="B4805" i="10"/>
  <c r="B4863" i="10"/>
  <c r="B4916" i="10"/>
  <c r="D4583" i="10"/>
  <c r="C2407" i="10"/>
  <c r="C3793" i="10"/>
  <c r="C4628" i="10"/>
  <c r="B117" i="10"/>
  <c r="B554" i="10"/>
  <c r="B936" i="10"/>
  <c r="B1310" i="10"/>
  <c r="B1610" i="10"/>
  <c r="B1908" i="10"/>
  <c r="B2180" i="10"/>
  <c r="B2446" i="10"/>
  <c r="B2620" i="10"/>
  <c r="B2809" i="10"/>
  <c r="B2981" i="10"/>
  <c r="B3118" i="10"/>
  <c r="B3214" i="10"/>
  <c r="B3348" i="10"/>
  <c r="B3476" i="10"/>
  <c r="B3576" i="10"/>
  <c r="B3684" i="10"/>
  <c r="B3769" i="10"/>
  <c r="B3857" i="10"/>
  <c r="B3936" i="10"/>
  <c r="B4010" i="10"/>
  <c r="B4082" i="10"/>
  <c r="B4147" i="10"/>
  <c r="B4216" i="10"/>
  <c r="B4270" i="10"/>
  <c r="B4335" i="10"/>
  <c r="B4399" i="10"/>
  <c r="B4447" i="10"/>
  <c r="B4518" i="10"/>
  <c r="B4574" i="10"/>
  <c r="B4639" i="10"/>
  <c r="B4691" i="10"/>
  <c r="B4748" i="10"/>
  <c r="B4808" i="10"/>
  <c r="B4864" i="10"/>
  <c r="B4917" i="10"/>
  <c r="B4980" i="10"/>
  <c r="D4649" i="10"/>
  <c r="C2410" i="10"/>
  <c r="C3805" i="10"/>
  <c r="C4651" i="10"/>
  <c r="B189" i="10"/>
  <c r="B565" i="10"/>
  <c r="B953" i="10"/>
  <c r="B1318" i="10"/>
  <c r="B1630" i="10"/>
  <c r="B1913" i="10"/>
  <c r="B2184" i="10"/>
  <c r="B2452" i="10"/>
  <c r="B2630" i="10"/>
  <c r="B2810" i="10"/>
  <c r="B2982" i="10"/>
  <c r="B3120" i="10"/>
  <c r="B3215" i="10"/>
  <c r="B3349" i="10"/>
  <c r="B3477" i="10"/>
  <c r="B3577" i="10"/>
  <c r="B3685" i="10"/>
  <c r="B3770" i="10"/>
  <c r="B3858" i="10"/>
  <c r="B3938" i="10"/>
  <c r="B4011" i="10"/>
  <c r="B4083" i="10"/>
  <c r="B4148" i="10"/>
  <c r="C111" i="10"/>
  <c r="C2766" i="10"/>
  <c r="C3905" i="10"/>
  <c r="C4697" i="10"/>
  <c r="B252" i="10"/>
  <c r="B700" i="10"/>
  <c r="B1078" i="10"/>
  <c r="B1353" i="10"/>
  <c r="B1656" i="10"/>
  <c r="B1947" i="10"/>
  <c r="B2224" i="10"/>
  <c r="B2488" i="10"/>
  <c r="B2688" i="10"/>
  <c r="B2868" i="10"/>
  <c r="B3001" i="10"/>
  <c r="B3131" i="10"/>
  <c r="B3261" i="10"/>
  <c r="B3369" i="10"/>
  <c r="B3495" i="10"/>
  <c r="B3607" i="10"/>
  <c r="B3702" i="10"/>
  <c r="B3797" i="10"/>
  <c r="B3871" i="10"/>
  <c r="B3952" i="10"/>
  <c r="B4017" i="10"/>
  <c r="B4095" i="10"/>
  <c r="B4163" i="10"/>
  <c r="B4223" i="10"/>
  <c r="B4287" i="10"/>
  <c r="B4348" i="10"/>
  <c r="B4406" i="10"/>
  <c r="B4471" i="10"/>
  <c r="B4527" i="10"/>
  <c r="B4582" i="10"/>
  <c r="B4651" i="10"/>
  <c r="B4707" i="10"/>
  <c r="B4766" i="10"/>
  <c r="B4824" i="10"/>
  <c r="B4876" i="10"/>
  <c r="B4939" i="10"/>
  <c r="B4993" i="10"/>
  <c r="C1030" i="10"/>
  <c r="C4739" i="10"/>
  <c r="B702" i="10"/>
  <c r="B1093" i="10"/>
  <c r="B1684" i="10"/>
  <c r="B2496" i="10"/>
  <c r="B2872" i="10"/>
  <c r="B3141" i="10"/>
  <c r="B3397" i="10"/>
  <c r="B3621" i="10"/>
  <c r="B3800" i="10"/>
  <c r="B3955" i="10"/>
  <c r="B4175" i="10"/>
  <c r="B4351" i="10"/>
  <c r="B4473" i="10"/>
  <c r="B4599" i="10"/>
  <c r="C880" i="10"/>
  <c r="C2769" i="10"/>
  <c r="C3944" i="10"/>
  <c r="C4723" i="10"/>
  <c r="B268" i="10"/>
  <c r="B701" i="10"/>
  <c r="B1082" i="10"/>
  <c r="B1409" i="10"/>
  <c r="B1658" i="10"/>
  <c r="B1948" i="10"/>
  <c r="B2247" i="10"/>
  <c r="B2492" i="10"/>
  <c r="B2690" i="10"/>
  <c r="B2871" i="10"/>
  <c r="B3002" i="10"/>
  <c r="B3132" i="10"/>
  <c r="B3264" i="10"/>
  <c r="B3373" i="10"/>
  <c r="B3505" i="10"/>
  <c r="B3608" i="10"/>
  <c r="B3703" i="10"/>
  <c r="B3799" i="10"/>
  <c r="B3872" i="10"/>
  <c r="B3953" i="10"/>
  <c r="B4018" i="10"/>
  <c r="B4096" i="10"/>
  <c r="B4166" i="10"/>
  <c r="B4224" i="10"/>
  <c r="B4294" i="10"/>
  <c r="B4349" i="10"/>
  <c r="B4407" i="10"/>
  <c r="B4472" i="10"/>
  <c r="B4528" i="10"/>
  <c r="B4596" i="10"/>
  <c r="B4652" i="10"/>
  <c r="B4709" i="10"/>
  <c r="B4768" i="10"/>
  <c r="B4825" i="10"/>
  <c r="B4877" i="10"/>
  <c r="B4941" i="10"/>
  <c r="B4994" i="10"/>
  <c r="C2795" i="10"/>
  <c r="C3989" i="10"/>
  <c r="B285" i="10"/>
  <c r="B1412" i="10"/>
  <c r="B1949" i="10"/>
  <c r="B2249" i="10"/>
  <c r="B2694" i="10"/>
  <c r="B3018" i="10"/>
  <c r="B3265" i="10"/>
  <c r="B3507" i="10"/>
  <c r="B3704" i="10"/>
  <c r="B3878" i="10"/>
  <c r="B4027" i="10"/>
  <c r="B4099" i="10"/>
  <c r="B4231" i="10"/>
  <c r="B4296" i="10"/>
  <c r="B4408" i="10"/>
  <c r="B4529" i="10"/>
  <c r="C1476" i="10"/>
  <c r="C3307" i="10"/>
  <c r="C4256" i="10"/>
  <c r="C4957" i="10"/>
  <c r="B369" i="10"/>
  <c r="B755" i="10"/>
  <c r="B1142" i="10"/>
  <c r="B1488" i="10"/>
  <c r="B1774" i="10"/>
  <c r="B2047" i="10"/>
  <c r="B2316" i="10"/>
  <c r="B2563" i="10"/>
  <c r="B2717" i="10"/>
  <c r="B2901" i="10"/>
  <c r="B3048" i="10"/>
  <c r="B3179" i="10"/>
  <c r="B3286" i="10"/>
  <c r="B3408" i="10"/>
  <c r="B3538" i="10"/>
  <c r="B3630" i="10"/>
  <c r="B3738" i="10"/>
  <c r="B3817" i="10"/>
  <c r="B3902" i="10"/>
  <c r="B3967" i="10"/>
  <c r="B4047" i="10"/>
  <c r="B4108" i="10"/>
  <c r="B4182" i="10"/>
  <c r="B4249" i="10"/>
  <c r="B4303" i="10"/>
  <c r="B4362" i="10"/>
  <c r="B4432" i="10"/>
  <c r="B4487" i="10"/>
  <c r="B4551" i="10"/>
  <c r="B4607" i="10"/>
  <c r="B4663" i="10"/>
  <c r="B4724" i="10"/>
  <c r="B4781" i="10"/>
  <c r="B4833" i="10"/>
  <c r="B4903" i="10"/>
  <c r="B4950" i="10"/>
  <c r="B5003" i="10"/>
  <c r="C3354" i="10"/>
  <c r="C4966" i="10"/>
  <c r="B788" i="10"/>
  <c r="B1491" i="10"/>
  <c r="B2054" i="10"/>
  <c r="B2568" i="10"/>
  <c r="B2756" i="10"/>
  <c r="B3184" i="10"/>
  <c r="B3421" i="10"/>
  <c r="B3741" i="10"/>
  <c r="B3904" i="10"/>
  <c r="B4049" i="10"/>
  <c r="B4185" i="10"/>
  <c r="B4252" i="10"/>
  <c r="B4364" i="10"/>
  <c r="B4490" i="10"/>
  <c r="B4609" i="10"/>
  <c r="B4783" i="10"/>
  <c r="B4905" i="10"/>
  <c r="C1482" i="10"/>
  <c r="C3335" i="10"/>
  <c r="C4259" i="10"/>
  <c r="C4959" i="10"/>
  <c r="B425" i="10"/>
  <c r="B756" i="10"/>
  <c r="B1152" i="10"/>
  <c r="B1489" i="10"/>
  <c r="B1776" i="10"/>
  <c r="B2051" i="10"/>
  <c r="B2330" i="10"/>
  <c r="B2565" i="10"/>
  <c r="B2727" i="10"/>
  <c r="B2903" i="10"/>
  <c r="B3059" i="10"/>
  <c r="B3180" i="10"/>
  <c r="B3287" i="10"/>
  <c r="B3411" i="10"/>
  <c r="B3542" i="10"/>
  <c r="B3632" i="10"/>
  <c r="B3739" i="10"/>
  <c r="B3818" i="10"/>
  <c r="B3903" i="10"/>
  <c r="B3969" i="10"/>
  <c r="B4048" i="10"/>
  <c r="B4121" i="10"/>
  <c r="B4184" i="10"/>
  <c r="B4251" i="10"/>
  <c r="B4304" i="10"/>
  <c r="B4363" i="10"/>
  <c r="B4433" i="10"/>
  <c r="B4488" i="10"/>
  <c r="B4553" i="10"/>
  <c r="B4608" i="10"/>
  <c r="B4664" i="10"/>
  <c r="B4725" i="10"/>
  <c r="B4782" i="10"/>
  <c r="B4834" i="10"/>
  <c r="B4904" i="10"/>
  <c r="B4951" i="10"/>
  <c r="B5004" i="10"/>
  <c r="C1483" i="10"/>
  <c r="C4260" i="10"/>
  <c r="B439" i="10"/>
  <c r="B1163" i="10"/>
  <c r="B1794" i="10"/>
  <c r="B2348" i="10"/>
  <c r="B2915" i="10"/>
  <c r="B3060" i="10"/>
  <c r="B3289" i="10"/>
  <c r="B3545" i="10"/>
  <c r="B3633" i="10"/>
  <c r="B3819" i="10"/>
  <c r="B3970" i="10"/>
  <c r="B4125" i="10"/>
  <c r="B4305" i="10"/>
  <c r="B4435" i="10"/>
  <c r="B4554" i="10"/>
  <c r="B4666" i="10"/>
  <c r="B4726" i="10"/>
  <c r="B4835" i="10"/>
  <c r="B4959" i="10"/>
  <c r="C1173" i="10"/>
  <c r="C4655" i="10"/>
  <c r="B746" i="10"/>
  <c r="B1648" i="10"/>
  <c r="B2257" i="10"/>
  <c r="B2857" i="10"/>
  <c r="B3176" i="10"/>
  <c r="B3481" i="10"/>
  <c r="B3731" i="10"/>
  <c r="B3925" i="10"/>
  <c r="B4094" i="10"/>
  <c r="B4234" i="10"/>
  <c r="B4359" i="10"/>
  <c r="B4483" i="10"/>
  <c r="B4604" i="10"/>
  <c r="B4712" i="10"/>
  <c r="B4826" i="10"/>
  <c r="B4922" i="10"/>
  <c r="C1175" i="10"/>
  <c r="C4656" i="10"/>
  <c r="B749" i="10"/>
  <c r="B1653" i="10"/>
  <c r="B2312" i="10"/>
  <c r="B2861" i="10"/>
  <c r="B3178" i="10"/>
  <c r="B3488" i="10"/>
  <c r="B3735" i="10"/>
  <c r="B3940" i="10"/>
  <c r="B4101" i="10"/>
  <c r="B4235" i="10"/>
  <c r="B4360" i="10"/>
  <c r="B4484" i="10"/>
  <c r="B4605" i="10"/>
  <c r="B4713" i="10"/>
  <c r="B4827" i="10"/>
  <c r="B4923" i="10"/>
  <c r="C1186" i="10"/>
  <c r="C4696" i="10"/>
  <c r="B750" i="10"/>
  <c r="B1654" i="10"/>
  <c r="B2314" i="10"/>
  <c r="B2874" i="10"/>
  <c r="B3197" i="10"/>
  <c r="B3509" i="10"/>
  <c r="B3737" i="10"/>
  <c r="B3941" i="10"/>
  <c r="B4102" i="10"/>
  <c r="B4238" i="10"/>
  <c r="B4361" i="10"/>
  <c r="B4486" i="10"/>
  <c r="B4606" i="10"/>
  <c r="B4714" i="10"/>
  <c r="B4828" i="10"/>
  <c r="B4942" i="10"/>
  <c r="C1251" i="10"/>
  <c r="C4742" i="10"/>
  <c r="B875" i="10"/>
  <c r="B1736" i="10"/>
  <c r="B2356" i="10"/>
  <c r="B2877" i="10"/>
  <c r="B3252" i="10"/>
  <c r="B3510" i="10"/>
  <c r="B3745" i="10"/>
  <c r="B3942" i="10"/>
  <c r="B4103" i="10"/>
  <c r="B4240" i="10"/>
  <c r="B4378" i="10"/>
  <c r="B4493" i="10"/>
  <c r="B4612" i="10"/>
  <c r="B4721" i="10"/>
  <c r="B4829" i="10"/>
  <c r="B4943" i="10"/>
  <c r="C1508" i="10"/>
  <c r="C4759" i="10"/>
  <c r="B970" i="10"/>
  <c r="B1740" i="10"/>
  <c r="B2464" i="10"/>
  <c r="B2887" i="10"/>
  <c r="B3255" i="10"/>
  <c r="B3511" i="10"/>
  <c r="B3764" i="10"/>
  <c r="B3943" i="10"/>
  <c r="B4104" i="10"/>
  <c r="B4260" i="10"/>
  <c r="B4380" i="10"/>
  <c r="B4908" i="10"/>
  <c r="B4780" i="10"/>
  <c r="B4657" i="10"/>
  <c r="B4530" i="10"/>
  <c r="B4402" i="10"/>
  <c r="B4221" i="10"/>
  <c r="B4041" i="10"/>
  <c r="B3823" i="10"/>
  <c r="B3588" i="10"/>
  <c r="B3256" i="10"/>
  <c r="B2713" i="10"/>
  <c r="B2043" i="10"/>
  <c r="B1138" i="10"/>
  <c r="C4927" i="10"/>
  <c r="C1107" i="10"/>
  <c r="B4875" i="10"/>
  <c r="B4475" i="10"/>
  <c r="B3791" i="10"/>
  <c r="B734" i="10"/>
  <c r="B4868" i="10"/>
  <c r="B4178" i="10"/>
  <c r="B5008" i="10"/>
  <c r="B4907" i="10"/>
  <c r="B4779" i="10"/>
  <c r="B4656" i="10"/>
  <c r="B4524" i="10"/>
  <c r="B4400" i="10"/>
  <c r="B4220" i="10"/>
  <c r="B4040" i="10"/>
  <c r="B3816" i="10"/>
  <c r="B3580" i="10"/>
  <c r="B3149" i="10"/>
  <c r="B2712" i="10"/>
  <c r="B2036" i="10"/>
  <c r="B1136" i="10"/>
  <c r="C4785" i="10"/>
  <c r="C5" i="10"/>
  <c r="B3815" i="10"/>
  <c r="B5001" i="10"/>
  <c r="C4780" i="10"/>
  <c r="B4357" i="10"/>
  <c r="B3804" i="10"/>
  <c r="B4775" i="10"/>
  <c r="B4522" i="10"/>
  <c r="B3145" i="10"/>
  <c r="B4358" i="10"/>
  <c r="B2707" i="10"/>
  <c r="B4883" i="10"/>
  <c r="B4217" i="10"/>
  <c r="B3142" i="10"/>
  <c r="B1095" i="10"/>
  <c r="B4882" i="10"/>
  <c r="B1944" i="10"/>
  <c r="B4878" i="10"/>
  <c r="B4476" i="10"/>
  <c r="B4180" i="10"/>
  <c r="B3430" i="10"/>
  <c r="B2663" i="10"/>
  <c r="B1916" i="10"/>
  <c r="B4995" i="10"/>
  <c r="B4343" i="10"/>
  <c r="B3404" i="10"/>
  <c r="B4750" i="10"/>
  <c r="B4336" i="10"/>
  <c r="B3966" i="10"/>
  <c r="B3403" i="10"/>
  <c r="B3047" i="10"/>
  <c r="B718" i="10"/>
  <c r="B4991" i="10"/>
  <c r="B4749" i="10"/>
  <c r="B4469" i="10"/>
  <c r="B4177" i="10"/>
  <c r="B3709" i="10"/>
  <c r="B3045" i="10"/>
  <c r="B1745" i="10"/>
  <c r="B703" i="10"/>
  <c r="B4745" i="10"/>
  <c r="B3707" i="10"/>
  <c r="C3903" i="10"/>
  <c r="B1644" i="10"/>
  <c r="B4998" i="10"/>
  <c r="B4880" i="10"/>
  <c r="B4769" i="10"/>
  <c r="B4643" i="10"/>
  <c r="B4515" i="10"/>
  <c r="B4346" i="10"/>
  <c r="B4187" i="10"/>
  <c r="B4013" i="10"/>
  <c r="B3801" i="10"/>
  <c r="B3480" i="10"/>
  <c r="B3125" i="10"/>
  <c r="B2682" i="10"/>
  <c r="B1942" i="10"/>
  <c r="B1050" i="10"/>
  <c r="C4254" i="10"/>
  <c r="B4997" i="10"/>
  <c r="B4753" i="10"/>
  <c r="B4345" i="10"/>
  <c r="B4012" i="10"/>
  <c r="B3478" i="10"/>
  <c r="B2666" i="10"/>
  <c r="B999" i="10"/>
  <c r="B4641" i="10"/>
  <c r="B3995" i="10"/>
  <c r="B3123" i="10"/>
  <c r="C4156" i="10"/>
  <c r="B4640" i="10"/>
  <c r="B3987" i="10"/>
  <c r="B3062" i="10"/>
  <c r="B1798" i="10"/>
  <c r="B4992" i="10"/>
  <c r="B4627" i="10"/>
  <c r="B3788" i="10"/>
  <c r="B2527" i="10"/>
  <c r="C4015" i="10"/>
  <c r="B4867" i="10"/>
  <c r="B4613" i="10"/>
  <c r="B4325" i="10"/>
  <c r="B3965" i="10"/>
  <c r="B3402" i="10"/>
  <c r="B2506" i="10"/>
  <c r="C4014" i="10"/>
  <c r="B4990" i="10"/>
  <c r="B4603" i="10"/>
  <c r="B4176" i="10"/>
  <c r="B3401" i="10"/>
  <c r="B1744" i="10"/>
  <c r="B4865" i="10"/>
  <c r="B4153" i="10"/>
  <c r="B688" i="10"/>
  <c r="B4861" i="10"/>
  <c r="B4152" i="10"/>
  <c r="B4854" i="10"/>
  <c r="B4301" i="10"/>
  <c r="B4150" i="10"/>
  <c r="B3956" i="10"/>
  <c r="B3692" i="10"/>
  <c r="B3364" i="10"/>
  <c r="B3020" i="10"/>
  <c r="B2497" i="10"/>
  <c r="B1598" i="10"/>
  <c r="B577" i="10"/>
  <c r="C3845" i="10"/>
  <c r="B4896" i="10"/>
  <c r="B1098" i="10"/>
  <c r="B4521" i="10"/>
  <c r="B3536" i="10"/>
  <c r="B4771" i="10"/>
  <c r="B2697" i="10"/>
  <c r="D4842" i="10"/>
  <c r="B4770" i="10"/>
  <c r="B4212" i="10"/>
  <c r="B3513" i="10"/>
  <c r="B2687" i="10"/>
  <c r="C4338" i="10"/>
  <c r="B4038" i="10"/>
  <c r="B4894" i="10"/>
  <c r="B1097" i="10"/>
  <c r="B3812" i="10"/>
  <c r="B4354" i="10"/>
  <c r="B4655" i="10"/>
  <c r="B2710" i="10"/>
  <c r="B4218" i="10"/>
  <c r="B1970" i="10"/>
  <c r="B4653" i="10"/>
  <c r="B4015" i="10"/>
  <c r="B1952" i="10"/>
  <c r="C4654" i="10"/>
  <c r="B4999" i="10"/>
  <c r="B4644" i="10"/>
  <c r="B4014" i="10"/>
  <c r="B3128" i="10"/>
  <c r="B1094" i="10"/>
  <c r="B4969" i="10"/>
  <c r="B4300" i="10"/>
  <c r="B2473" i="10"/>
  <c r="B4832" i="10"/>
  <c r="B3901" i="10"/>
  <c r="B3899" i="10"/>
  <c r="B2253" i="10"/>
  <c r="B1445" i="10"/>
  <c r="B316" i="10"/>
  <c r="C3146" i="10"/>
  <c r="B5006" i="10"/>
  <c r="B2033" i="10"/>
  <c r="B4036" i="10"/>
  <c r="B3143" i="10"/>
  <c r="B3514" i="10"/>
  <c r="B4519" i="10"/>
  <c r="B4735" i="10"/>
  <c r="B4602" i="10"/>
  <c r="B4318" i="10"/>
  <c r="B3705" i="10"/>
  <c r="B3043" i="10"/>
  <c r="B1743" i="10"/>
  <c r="C3863" i="10"/>
  <c r="B4987" i="10"/>
  <c r="B4601" i="10"/>
  <c r="B4302" i="10"/>
  <c r="B3399" i="10"/>
  <c r="B644" i="10"/>
  <c r="B4978" i="10"/>
  <c r="B4579" i="10"/>
  <c r="B4837" i="10"/>
  <c r="B4578" i="10"/>
  <c r="B3906" i="10"/>
  <c r="B3353" i="10"/>
  <c r="B479" i="10"/>
  <c r="B4299" i="10"/>
  <c r="B2985" i="10"/>
  <c r="B1460" i="10"/>
  <c r="B4961" i="10"/>
  <c r="B4437" i="10"/>
  <c r="B3678" i="10"/>
  <c r="B1459" i="10"/>
  <c r="B4697" i="10"/>
  <c r="B3341" i="10"/>
  <c r="B4696" i="10"/>
  <c r="B4105" i="10"/>
  <c r="B2922" i="10"/>
  <c r="B4693" i="10"/>
  <c r="B4093" i="10"/>
  <c r="B3888" i="10"/>
  <c r="B3627" i="10"/>
  <c r="B3285" i="10"/>
  <c r="B2900" i="10"/>
  <c r="B2250" i="10"/>
  <c r="B1440" i="10"/>
  <c r="B314" i="10"/>
  <c r="C3140" i="10"/>
  <c r="B4419" i="10"/>
  <c r="B4277" i="10"/>
  <c r="B4092" i="10"/>
  <c r="B3880" i="10"/>
  <c r="B3626" i="10"/>
  <c r="B3283" i="10"/>
  <c r="B2899" i="10"/>
  <c r="B2217" i="10"/>
  <c r="B1436" i="10"/>
  <c r="B298" i="10"/>
  <c r="C3006" i="10"/>
  <c r="B4728" i="10"/>
  <c r="B4456" i="10"/>
  <c r="B3960" i="10"/>
  <c r="B3700" i="10"/>
  <c r="B3038" i="10"/>
  <c r="B2500" i="10"/>
  <c r="C3861" i="10"/>
  <c r="B4723" i="10"/>
  <c r="B4448" i="10"/>
  <c r="B4711" i="10"/>
  <c r="B4444" i="10"/>
  <c r="B4149" i="10"/>
  <c r="B3688" i="10"/>
  <c r="B2986" i="10"/>
  <c r="B1495" i="10"/>
  <c r="B4962" i="10"/>
  <c r="B4137" i="10"/>
  <c r="C3276" i="10"/>
  <c r="B4576" i="10"/>
  <c r="B4129" i="10"/>
  <c r="B2984" i="10"/>
  <c r="B2467" i="10"/>
  <c r="B4575" i="10"/>
  <c r="B2983" i="10"/>
  <c r="B4570" i="10"/>
  <c r="B3897" i="10"/>
  <c r="B3321" i="10"/>
  <c r="B2252" i="10"/>
  <c r="B4279" i="10"/>
  <c r="B4821" i="10"/>
  <c r="B4688" i="10"/>
  <c r="B4541" i="10"/>
  <c r="B4410" i="10"/>
  <c r="B4275" i="10"/>
  <c r="B4091" i="10"/>
  <c r="B3870" i="10"/>
  <c r="B3625" i="10"/>
  <c r="B3282" i="10"/>
  <c r="B2897" i="10"/>
  <c r="B2214" i="10"/>
  <c r="B1343" i="10"/>
  <c r="B251" i="10"/>
  <c r="C2719" i="10"/>
  <c r="B4777" i="10"/>
  <c r="B4387" i="10"/>
  <c r="B3547" i="10"/>
  <c r="D4873" i="10"/>
  <c r="B4654" i="10"/>
  <c r="B3814" i="10"/>
  <c r="D4872" i="10"/>
  <c r="B5000" i="10"/>
  <c r="B4520" i="10"/>
  <c r="B4831" i="10"/>
  <c r="B3900" i="10"/>
  <c r="C3233" i="10"/>
  <c r="B4830" i="10"/>
  <c r="B4297" i="10"/>
  <c r="B3636" i="10"/>
  <c r="B4947" i="10"/>
  <c r="B4280" i="10"/>
  <c r="B3629" i="10"/>
  <c r="B1444" i="10"/>
  <c r="B4946" i="10"/>
  <c r="B4427" i="10"/>
  <c r="B4692" i="10"/>
  <c r="B4944" i="10"/>
  <c r="B4812" i="10"/>
  <c r="B4682" i="10"/>
  <c r="B4540" i="10"/>
  <c r="B4409" i="10"/>
  <c r="B4271" i="10"/>
  <c r="B4068" i="10"/>
  <c r="B3869" i="10"/>
  <c r="B3624" i="10"/>
  <c r="B3281" i="10"/>
  <c r="B2833" i="10"/>
  <c r="B2213" i="10"/>
  <c r="B1340" i="10"/>
  <c r="B250" i="10"/>
  <c r="C2632" i="10"/>
  <c r="B4219" i="10"/>
  <c r="C4782" i="10"/>
  <c r="B4710" i="10"/>
  <c r="B4438" i="10"/>
  <c r="B3687" i="10"/>
  <c r="B2468" i="10"/>
  <c r="B4700" i="10"/>
  <c r="B3351" i="10"/>
  <c r="B4107" i="10"/>
  <c r="B4428" i="10"/>
  <c r="B315" i="10"/>
  <c r="B4822" i="10"/>
  <c r="B4558" i="10"/>
  <c r="B4945" i="10"/>
  <c r="B4556" i="10"/>
  <c r="B4819" i="10"/>
  <c r="B4921" i="10"/>
  <c r="B4920" i="10"/>
  <c r="B4797" i="10"/>
  <c r="B4669" i="10"/>
  <c r="B4539" i="10"/>
  <c r="B4405" i="10"/>
  <c r="B4266" i="10"/>
  <c r="B4052" i="10"/>
  <c r="B3868" i="10"/>
  <c r="B3622" i="10"/>
  <c r="B3271" i="10"/>
  <c r="B2816" i="10"/>
  <c r="B2185" i="10"/>
  <c r="B1339" i="10"/>
  <c r="B247" i="10"/>
  <c r="C2623" i="10"/>
  <c r="B4866" i="10"/>
  <c r="B4468" i="10"/>
  <c r="B4319" i="10"/>
  <c r="B3964" i="10"/>
  <c r="B3044" i="10"/>
  <c r="B2505" i="10"/>
  <c r="B690" i="10"/>
  <c r="B4988" i="10"/>
  <c r="B4464" i="10"/>
  <c r="B3961" i="10"/>
  <c r="B3400" i="10"/>
  <c r="B2501" i="10"/>
  <c r="C3417" i="10"/>
  <c r="B4577" i="10"/>
  <c r="B3352" i="10"/>
  <c r="B352" i="10"/>
  <c r="B4298" i="10"/>
  <c r="B327" i="10"/>
  <c r="B4948" i="10"/>
  <c r="B4429" i="10"/>
  <c r="B4823" i="10"/>
  <c r="C3145" i="10"/>
  <c r="B4919" i="10"/>
  <c r="B4792" i="10"/>
  <c r="B4661" i="10"/>
  <c r="B4532" i="10"/>
  <c r="B4404" i="10"/>
  <c r="B4233" i="10"/>
  <c r="B4045" i="10"/>
  <c r="B3860" i="10"/>
  <c r="B3603" i="10"/>
  <c r="B3267" i="10"/>
  <c r="B2775" i="10"/>
  <c r="B2081" i="10"/>
  <c r="B1337" i="10"/>
  <c r="B226" i="10"/>
  <c r="C2580" i="10"/>
  <c r="B2829" i="10"/>
  <c r="B2724" i="10"/>
  <c r="B2622" i="10"/>
  <c r="B2521" i="10"/>
  <c r="B2387" i="10"/>
  <c r="B2256" i="10"/>
  <c r="B2117" i="10"/>
  <c r="B1968" i="10"/>
  <c r="B1826" i="10"/>
  <c r="B1671" i="10"/>
  <c r="B1514" i="10"/>
  <c r="B1346" i="10"/>
  <c r="B1184" i="10"/>
  <c r="B981" i="10"/>
  <c r="B786" i="10"/>
  <c r="B575" i="10"/>
  <c r="B368" i="10"/>
  <c r="B115" i="10"/>
  <c r="C4784" i="10"/>
  <c r="C4436" i="10"/>
  <c r="C4043" i="10"/>
  <c r="C3447" i="10"/>
  <c r="C2786" i="10"/>
  <c r="C1708" i="10"/>
  <c r="C100" i="10"/>
  <c r="B4190" i="10"/>
  <c r="B4151" i="10"/>
  <c r="B4106" i="10"/>
  <c r="B4065" i="10"/>
  <c r="B4016" i="10"/>
  <c r="B3968" i="10"/>
  <c r="B3926" i="10"/>
  <c r="B3876" i="10"/>
  <c r="B3821" i="10"/>
  <c r="B3768" i="10"/>
  <c r="B3706" i="10"/>
  <c r="B3648" i="10"/>
  <c r="B3579" i="10"/>
  <c r="B3512" i="10"/>
  <c r="B3436" i="10"/>
  <c r="B3366" i="10"/>
  <c r="B3288" i="10"/>
  <c r="B3213" i="10"/>
  <c r="B3144" i="10"/>
  <c r="B3065" i="10"/>
  <c r="B2990" i="10"/>
  <c r="B2919" i="10"/>
  <c r="B2828" i="10"/>
  <c r="B2718" i="10"/>
  <c r="B2621" i="10"/>
  <c r="B2508" i="10"/>
  <c r="B2386" i="10"/>
  <c r="B2254" i="10"/>
  <c r="B2114" i="10"/>
  <c r="B1964" i="10"/>
  <c r="B1816" i="10"/>
  <c r="B1669" i="10"/>
  <c r="B1508" i="10"/>
  <c r="B1344" i="10"/>
  <c r="B1183" i="10"/>
  <c r="B977" i="10"/>
  <c r="B782" i="10"/>
  <c r="B572" i="10"/>
  <c r="B361" i="10"/>
  <c r="B103" i="10"/>
  <c r="C4783" i="10"/>
  <c r="C4432" i="10"/>
  <c r="C4041" i="10"/>
  <c r="C3446" i="10"/>
  <c r="C2784" i="10"/>
  <c r="C1621" i="10"/>
  <c r="C60" i="10"/>
  <c r="B4610" i="10"/>
  <c r="B4571" i="10"/>
  <c r="B4525" i="10"/>
  <c r="B4485" i="10"/>
  <c r="B4440" i="10"/>
  <c r="B4401" i="10"/>
  <c r="B4355" i="10"/>
  <c r="B4306" i="10"/>
  <c r="B4267" i="10"/>
  <c r="B4222" i="10"/>
  <c r="B4183" i="10"/>
  <c r="B4138" i="10"/>
  <c r="B4098" i="10"/>
  <c r="B4050" i="10"/>
  <c r="B4009" i="10"/>
  <c r="B3957" i="10"/>
  <c r="B3907" i="10"/>
  <c r="B3859" i="10"/>
  <c r="B3813" i="10"/>
  <c r="B3748" i="10"/>
  <c r="B3689" i="10"/>
  <c r="B3628" i="10"/>
  <c r="B3568" i="10"/>
  <c r="B3494" i="10"/>
  <c r="B3412" i="10"/>
  <c r="B3347" i="10"/>
  <c r="B3272" i="10"/>
  <c r="B3204" i="10"/>
  <c r="B3127" i="10"/>
  <c r="B3057" i="10"/>
  <c r="B2980" i="10"/>
  <c r="B2896" i="10"/>
  <c r="B2798" i="10"/>
  <c r="B2706" i="10"/>
  <c r="B2601" i="10"/>
  <c r="B2493" i="10"/>
  <c r="B2371" i="10"/>
  <c r="B2222" i="10"/>
  <c r="B2077" i="10"/>
  <c r="B1933" i="10"/>
  <c r="B1778" i="10"/>
  <c r="B1633" i="10"/>
  <c r="B1469" i="10"/>
  <c r="B1307" i="10"/>
  <c r="B1134" i="10"/>
  <c r="B918" i="10"/>
  <c r="B720" i="10"/>
  <c r="B509" i="10"/>
  <c r="B297" i="10"/>
  <c r="B29" i="10"/>
  <c r="C4707" i="10"/>
  <c r="C4343" i="10"/>
  <c r="C3874" i="10"/>
  <c r="C3346" i="10"/>
  <c r="C2555" i="10"/>
  <c r="C1422" i="10"/>
  <c r="D4580" i="10"/>
  <c r="B3037" i="10"/>
  <c r="B2950" i="10"/>
  <c r="B2863" i="10"/>
  <c r="B2769" i="10"/>
  <c r="B2667" i="10"/>
  <c r="B2567" i="10"/>
  <c r="B2453" i="10"/>
  <c r="B2315" i="10"/>
  <c r="B2176" i="10"/>
  <c r="B2040" i="10"/>
  <c r="B1883" i="10"/>
  <c r="B1741" i="10"/>
  <c r="B1588" i="10"/>
  <c r="B1415" i="10"/>
  <c r="B1257" i="10"/>
  <c r="B1080" i="10"/>
  <c r="B876" i="10"/>
  <c r="B689" i="10"/>
  <c r="B442" i="10"/>
  <c r="B230" i="10"/>
  <c r="C4958" i="10"/>
  <c r="C4642" i="10"/>
  <c r="C4234" i="10"/>
  <c r="C3773" i="10"/>
  <c r="C3144" i="10"/>
  <c r="C2279" i="10"/>
  <c r="C1040" i="10"/>
  <c r="D3572" i="10"/>
  <c r="B4213" i="10"/>
  <c r="B4167" i="10"/>
  <c r="B4127" i="10"/>
  <c r="B4079" i="10"/>
  <c r="B4037" i="10"/>
  <c r="B3988" i="10"/>
  <c r="B3939" i="10"/>
  <c r="B3898" i="10"/>
  <c r="B3848" i="10"/>
  <c r="B3794" i="10"/>
  <c r="B3736" i="10"/>
  <c r="B3674" i="10"/>
  <c r="B3606" i="10"/>
  <c r="B3541" i="10"/>
  <c r="B3465" i="10"/>
  <c r="B3398" i="10"/>
  <c r="B3322" i="10"/>
  <c r="B3253" i="10"/>
  <c r="B3177" i="10"/>
  <c r="B3100" i="10"/>
  <c r="B3019" i="10"/>
  <c r="B2947" i="10"/>
  <c r="B2859" i="10"/>
  <c r="B2767" i="10"/>
  <c r="B2665" i="10"/>
  <c r="B2564" i="10"/>
  <c r="B2448" i="10"/>
  <c r="B2313" i="10"/>
  <c r="B2174" i="10"/>
  <c r="B2034" i="10"/>
  <c r="B1881" i="10"/>
  <c r="B1738" i="10"/>
  <c r="B1580" i="10"/>
  <c r="B1411" i="10"/>
  <c r="B1253" i="10"/>
  <c r="B1068" i="10"/>
  <c r="B874" i="10"/>
  <c r="B672" i="10"/>
  <c r="B436" i="10"/>
  <c r="B190" i="10"/>
  <c r="C4928" i="10"/>
  <c r="C4587" i="10"/>
  <c r="C4165" i="10"/>
  <c r="C3751" i="10"/>
  <c r="C3095" i="10"/>
  <c r="C2188" i="10"/>
  <c r="C881" i="10"/>
  <c r="D3151" i="10"/>
  <c r="B4979" i="10"/>
  <c r="B4940" i="10"/>
  <c r="B4895" i="10"/>
  <c r="B4855" i="10"/>
  <c r="B4806" i="10"/>
  <c r="B4767" i="10"/>
  <c r="B4722" i="10"/>
  <c r="B4683" i="10"/>
  <c r="B4638" i="10"/>
  <c r="B4598" i="10"/>
  <c r="B4552" i="10"/>
  <c r="B4513" i="10"/>
  <c r="B4465" i="10"/>
  <c r="B4420" i="10"/>
  <c r="B4379" i="10"/>
  <c r="B4334" i="10"/>
  <c r="B4295" i="10"/>
  <c r="B4250" i="10"/>
  <c r="B4211" i="10"/>
  <c r="B4164" i="10"/>
  <c r="B4124" i="10"/>
  <c r="B4077" i="10"/>
  <c r="B4028" i="10"/>
  <c r="B3985" i="10"/>
  <c r="B3937" i="10"/>
  <c r="B3896" i="10"/>
  <c r="B3846" i="10"/>
  <c r="B3790" i="10"/>
  <c r="B3733" i="10"/>
  <c r="B3662" i="10"/>
  <c r="B3601" i="10"/>
  <c r="B3537" i="10"/>
  <c r="B3463" i="10"/>
  <c r="B3395" i="10"/>
  <c r="B3320" i="10"/>
  <c r="B3243" i="10"/>
  <c r="B3175" i="10"/>
  <c r="B3096" i="10"/>
  <c r="B3017" i="10"/>
  <c r="B2945" i="10"/>
  <c r="B2847" i="10"/>
  <c r="B2755" i="10"/>
  <c r="B2662" i="10"/>
  <c r="B2560" i="10"/>
  <c r="B2427" i="10"/>
  <c r="B2309" i="10"/>
  <c r="B2169" i="10"/>
  <c r="B2016" i="10"/>
  <c r="B1878" i="10"/>
  <c r="B1727" i="10"/>
  <c r="B1557" i="10"/>
  <c r="B1407" i="10"/>
  <c r="B1237" i="10"/>
  <c r="B1048" i="10"/>
  <c r="B869" i="10"/>
  <c r="B618" i="10"/>
  <c r="B423" i="10"/>
  <c r="B188" i="10"/>
  <c r="C4926" i="10"/>
  <c r="C4574" i="10"/>
  <c r="C4155" i="10"/>
  <c r="C3725" i="10"/>
  <c r="C3005" i="10"/>
  <c r="C2121" i="10"/>
  <c r="C874" i="10"/>
  <c r="D2993" i="10"/>
  <c r="B4075" i="10"/>
  <c r="B3598" i="10"/>
  <c r="B3393" i="10"/>
  <c r="B3240" i="10"/>
  <c r="B3092" i="10"/>
  <c r="B3013" i="10"/>
  <c r="B2845" i="10"/>
  <c r="B2753" i="10"/>
  <c r="B2658" i="10"/>
  <c r="B2553" i="10"/>
  <c r="B2425" i="10"/>
  <c r="B2304" i="10"/>
  <c r="B2158" i="10"/>
  <c r="B2012" i="10"/>
  <c r="B1876" i="10"/>
  <c r="B1698" i="10"/>
  <c r="B1555" i="10"/>
  <c r="B1405" i="10"/>
  <c r="B1216" i="10"/>
  <c r="B1041" i="10"/>
  <c r="B846" i="10"/>
  <c r="B614" i="10"/>
  <c r="B412" i="10"/>
  <c r="B185" i="10"/>
  <c r="C4910" i="10"/>
  <c r="C4543" i="10"/>
  <c r="C4115" i="10"/>
  <c r="C3659" i="10"/>
  <c r="C2975" i="10"/>
  <c r="C2078" i="10"/>
  <c r="C440" i="10"/>
  <c r="D2921" i="10"/>
  <c r="B3394" i="10"/>
  <c r="B3016" i="10"/>
  <c r="B2660" i="10"/>
  <c r="B2015" i="10"/>
  <c r="B1406" i="10"/>
  <c r="B422" i="10"/>
  <c r="D2952" i="10"/>
  <c r="B4977" i="10"/>
  <c r="B4893" i="10"/>
  <c r="B4804" i="10"/>
  <c r="B4720" i="10"/>
  <c r="B4636" i="10"/>
  <c r="B4504" i="10"/>
  <c r="B4377" i="10"/>
  <c r="B4293" i="10"/>
  <c r="B4161" i="10"/>
  <c r="B4026" i="10"/>
  <c r="B3887" i="10"/>
  <c r="B3843" i="10"/>
  <c r="B3720" i="10"/>
  <c r="B3659" i="10"/>
  <c r="B3533" i="10"/>
  <c r="B2934" i="10"/>
  <c r="B4976" i="10"/>
  <c r="B4937" i="10"/>
  <c r="B4891" i="10"/>
  <c r="B4849" i="10"/>
  <c r="B4803" i="10"/>
  <c r="B4764" i="10"/>
  <c r="B4719" i="10"/>
  <c r="B4680" i="10"/>
  <c r="B4635" i="10"/>
  <c r="B4588" i="10"/>
  <c r="B4549" i="10"/>
  <c r="B4501" i="10"/>
  <c r="B4462" i="10"/>
  <c r="B4416" i="10"/>
  <c r="B4376" i="10"/>
  <c r="B4331" i="10"/>
  <c r="B4292" i="10"/>
  <c r="B4247" i="10"/>
  <c r="B4207" i="10"/>
  <c r="B4160" i="10"/>
  <c r="B4119" i="10"/>
  <c r="B4073" i="10"/>
  <c r="B4025" i="10"/>
  <c r="B3982" i="10"/>
  <c r="B3934" i="10"/>
  <c r="B3886" i="10"/>
  <c r="B3842" i="10"/>
  <c r="B3784" i="10"/>
  <c r="B3719" i="10"/>
  <c r="B3658" i="10"/>
  <c r="B3595" i="10"/>
  <c r="B3524" i="10"/>
  <c r="B3459" i="10"/>
  <c r="B3383" i="10"/>
  <c r="B3316" i="10"/>
  <c r="B3239" i="10"/>
  <c r="B3160" i="10"/>
  <c r="B3091" i="10"/>
  <c r="B3012" i="10"/>
  <c r="B2931" i="10"/>
  <c r="B2843" i="10"/>
  <c r="B2751" i="10"/>
  <c r="B2656" i="10"/>
  <c r="B2540" i="10"/>
  <c r="B2423" i="10"/>
  <c r="B2296" i="10"/>
  <c r="B2144" i="10"/>
  <c r="B2006" i="10"/>
  <c r="B1868" i="10"/>
  <c r="B1696" i="10"/>
  <c r="B1552" i="10"/>
  <c r="B1384" i="10"/>
  <c r="B1210" i="10"/>
  <c r="B1039" i="10"/>
  <c r="B840" i="10"/>
  <c r="B613" i="10"/>
  <c r="B389" i="10"/>
  <c r="B184" i="10"/>
  <c r="C4881" i="10"/>
  <c r="C4542" i="10"/>
  <c r="C4114" i="10"/>
  <c r="C3655" i="10"/>
  <c r="C2896" i="10"/>
  <c r="C2065" i="10"/>
  <c r="C437" i="10"/>
  <c r="D2883" i="10"/>
  <c r="B3461" i="10"/>
  <c r="B3173" i="10"/>
  <c r="B2754" i="10"/>
  <c r="B2167" i="10"/>
  <c r="B1219" i="10"/>
  <c r="B187" i="10"/>
  <c r="C504" i="10"/>
  <c r="B4938" i="10"/>
  <c r="B4765" i="10"/>
  <c r="B4595" i="10"/>
  <c r="B4417" i="10"/>
  <c r="B4332" i="10"/>
  <c r="B4209" i="10"/>
  <c r="B4120" i="10"/>
  <c r="B3983" i="10"/>
  <c r="B3787" i="10"/>
  <c r="B3171" i="10"/>
  <c r="B4975" i="10"/>
  <c r="B4936" i="10"/>
  <c r="B4890" i="10"/>
  <c r="B4848" i="10"/>
  <c r="B4802" i="10"/>
  <c r="B4763" i="10"/>
  <c r="B4718" i="10"/>
  <c r="B4679" i="10"/>
  <c r="B4633" i="10"/>
  <c r="B4587" i="10"/>
  <c r="B4547" i="10"/>
  <c r="B4500" i="10"/>
  <c r="B4461" i="10"/>
  <c r="B4414" i="10"/>
  <c r="B4375" i="10"/>
  <c r="B4330" i="10"/>
  <c r="B4291" i="10"/>
  <c r="B4246" i="10"/>
  <c r="B4206" i="10"/>
  <c r="B4157" i="10"/>
  <c r="B4112" i="10"/>
  <c r="B4072" i="10"/>
  <c r="B4023" i="10"/>
  <c r="B3981" i="10"/>
  <c r="B3933" i="10"/>
  <c r="B3884" i="10"/>
  <c r="B3841" i="10"/>
  <c r="B3776" i="10"/>
  <c r="B3718" i="10"/>
  <c r="B3657" i="10"/>
  <c r="B3593" i="10"/>
  <c r="B3523" i="10"/>
  <c r="B3456" i="10"/>
  <c r="B3382" i="10"/>
  <c r="B3313" i="10"/>
  <c r="B3236" i="10"/>
  <c r="B3159" i="10"/>
  <c r="B3089" i="10"/>
  <c r="B3009" i="10"/>
  <c r="B2930" i="10"/>
  <c r="B2842" i="10"/>
  <c r="B2750" i="10"/>
  <c r="B2651" i="10"/>
  <c r="B2539" i="10"/>
  <c r="B2422" i="10"/>
  <c r="B2286" i="10"/>
  <c r="B2143" i="10"/>
  <c r="B2005" i="10"/>
  <c r="B1853" i="10"/>
  <c r="B1695" i="10"/>
  <c r="B1549" i="10"/>
  <c r="B1370" i="10"/>
  <c r="B1203" i="10"/>
  <c r="B1038" i="10"/>
  <c r="B810" i="10"/>
  <c r="B612" i="10"/>
  <c r="B388" i="10"/>
  <c r="B172" i="10"/>
  <c r="C4870" i="10"/>
  <c r="C4482" i="10"/>
  <c r="C4113" i="10"/>
  <c r="C3654" i="10"/>
  <c r="C2887" i="10"/>
  <c r="C2009" i="10"/>
  <c r="C404" i="10"/>
  <c r="D1815" i="10"/>
  <c r="B3318" i="10"/>
  <c r="B3093" i="10"/>
  <c r="B2846" i="10"/>
  <c r="B2559" i="10"/>
  <c r="B2308" i="10"/>
  <c r="B1877" i="10"/>
  <c r="B1556" i="10"/>
  <c r="B1045" i="10"/>
  <c r="B617" i="10"/>
  <c r="C4912" i="10"/>
  <c r="C4573" i="10"/>
  <c r="C4133" i="10"/>
  <c r="C2079" i="10"/>
  <c r="B4851" i="10"/>
  <c r="B4681" i="10"/>
  <c r="B4463" i="10"/>
  <c r="B4248" i="10"/>
  <c r="B3935" i="10"/>
  <c r="B3317" i="10"/>
  <c r="B4974" i="10"/>
  <c r="B4935" i="10"/>
  <c r="B4887" i="10"/>
  <c r="B4840" i="10"/>
  <c r="B4801" i="10"/>
  <c r="B4756" i="10"/>
  <c r="B4717" i="10"/>
  <c r="B4672" i="10"/>
  <c r="B4632" i="10"/>
  <c r="B4586" i="10"/>
  <c r="B4546" i="10"/>
  <c r="B4499" i="10"/>
  <c r="B4460" i="10"/>
  <c r="B4413" i="10"/>
  <c r="B4374" i="10"/>
  <c r="B4329" i="10"/>
  <c r="B4290" i="10"/>
  <c r="B4245" i="10"/>
  <c r="B4203" i="10"/>
  <c r="B4156" i="10"/>
  <c r="B4111" i="10"/>
  <c r="B4071" i="10"/>
  <c r="B4022" i="10"/>
  <c r="B3980" i="10"/>
  <c r="B3932" i="10"/>
  <c r="B3883" i="10"/>
  <c r="B3831" i="10"/>
  <c r="B3773" i="10"/>
  <c r="B3715" i="10"/>
  <c r="B3656" i="10"/>
  <c r="B3591" i="10"/>
  <c r="B3520" i="10"/>
  <c r="B3454" i="10"/>
  <c r="B3379" i="10"/>
  <c r="B3312" i="10"/>
  <c r="B3235" i="10"/>
  <c r="B3158" i="10"/>
  <c r="B3088" i="10"/>
  <c r="B3008" i="10"/>
  <c r="B2928" i="10"/>
  <c r="B2841" i="10"/>
  <c r="B2749" i="10"/>
  <c r="B2649" i="10"/>
  <c r="B2538" i="10"/>
  <c r="B2421" i="10"/>
  <c r="B2276" i="10"/>
  <c r="B2140" i="10"/>
  <c r="B2002" i="10"/>
  <c r="B1838" i="10"/>
  <c r="B1692" i="10"/>
  <c r="B1544" i="10"/>
  <c r="B1358" i="10"/>
  <c r="B1193" i="10"/>
  <c r="B1028" i="10"/>
  <c r="B805" i="10"/>
  <c r="B610" i="10"/>
  <c r="B386" i="10"/>
  <c r="B147" i="10"/>
  <c r="C4869" i="10"/>
  <c r="C4479" i="10"/>
  <c r="C4111" i="10"/>
  <c r="C3636" i="10"/>
  <c r="C2881" i="10"/>
  <c r="C1993" i="10"/>
  <c r="C346" i="10"/>
  <c r="D668" i="10"/>
  <c r="B3241" i="10"/>
  <c r="B2935" i="10"/>
  <c r="B2426" i="10"/>
  <c r="B1724" i="10"/>
  <c r="B852" i="10"/>
  <c r="C2976" i="10"/>
  <c r="B4550" i="10"/>
  <c r="B3460" i="10"/>
  <c r="B4973" i="10"/>
  <c r="B4933" i="10"/>
  <c r="B4886" i="10"/>
  <c r="B4839" i="10"/>
  <c r="B4800" i="10"/>
  <c r="B4755" i="10"/>
  <c r="B4716" i="10"/>
  <c r="B4671" i="10"/>
  <c r="B4630" i="10"/>
  <c r="B4585" i="10"/>
  <c r="B4543" i="10"/>
  <c r="B4498" i="10"/>
  <c r="B4459" i="10"/>
  <c r="B4412" i="10"/>
  <c r="B4373" i="10"/>
  <c r="B4328" i="10"/>
  <c r="B4289" i="10"/>
  <c r="B4244" i="10"/>
  <c r="B4196" i="10"/>
  <c r="B4155" i="10"/>
  <c r="B4110" i="10"/>
  <c r="B4070" i="10"/>
  <c r="B4020" i="10"/>
  <c r="B3972" i="10"/>
  <c r="B3931" i="10"/>
  <c r="B3882" i="10"/>
  <c r="B3827" i="10"/>
  <c r="B3772" i="10"/>
  <c r="B3713" i="10"/>
  <c r="B3654" i="10"/>
  <c r="B3590" i="10"/>
  <c r="B3516" i="10"/>
  <c r="B3453" i="10"/>
  <c r="B3377" i="10"/>
  <c r="B3300" i="10"/>
  <c r="B3229" i="10"/>
  <c r="B3155" i="10"/>
  <c r="B3087" i="10"/>
  <c r="B3007" i="10"/>
  <c r="B2927" i="10"/>
  <c r="B2838" i="10"/>
  <c r="B2745" i="10"/>
  <c r="B2634" i="10"/>
  <c r="B2534" i="10"/>
  <c r="B2417" i="10"/>
  <c r="B2275" i="10"/>
  <c r="B2138" i="10"/>
  <c r="B1999" i="10"/>
  <c r="B1830" i="10"/>
  <c r="B1687" i="10"/>
  <c r="B1518" i="10"/>
  <c r="B1357" i="10"/>
  <c r="B1191" i="10"/>
  <c r="B1013" i="10"/>
  <c r="B804" i="10"/>
  <c r="B609" i="10"/>
  <c r="B372" i="10"/>
  <c r="B146" i="10"/>
  <c r="C4844" i="10"/>
  <c r="C4477" i="10"/>
  <c r="C4097" i="10"/>
  <c r="C3596" i="10"/>
  <c r="C2838" i="10"/>
  <c r="C1877" i="10"/>
  <c r="D1996" i="10"/>
  <c r="D2533" i="10"/>
  <c r="D3900" i="10"/>
  <c r="C54" i="10"/>
  <c r="C763" i="10"/>
  <c r="C1255" i="10"/>
  <c r="C1840" i="10"/>
  <c r="C2318" i="10"/>
  <c r="C2627" i="10"/>
  <c r="C2940" i="10"/>
  <c r="C3235" i="10"/>
  <c r="C3491" i="10"/>
  <c r="C3754" i="10"/>
  <c r="C3954" i="10"/>
  <c r="C4153" i="10"/>
  <c r="C4340" i="10"/>
  <c r="C4487" i="10"/>
  <c r="C4674" i="10"/>
  <c r="C4841" i="10"/>
  <c r="C4967" i="10"/>
  <c r="B104" i="10"/>
  <c r="B228" i="10"/>
  <c r="B328" i="10"/>
  <c r="B437" i="10"/>
  <c r="B550" i="10"/>
  <c r="B635" i="10"/>
  <c r="B747" i="10"/>
  <c r="B842" i="10"/>
  <c r="B930" i="10"/>
  <c r="B1030" i="10"/>
  <c r="B1127" i="10"/>
  <c r="B1204" i="10"/>
  <c r="B1293" i="10"/>
  <c r="B1371" i="10"/>
  <c r="B1457" i="10"/>
  <c r="B1545" i="10"/>
  <c r="B1611" i="10"/>
  <c r="B1693" i="10"/>
  <c r="B1772" i="10"/>
  <c r="B1836" i="10"/>
  <c r="B1914" i="10"/>
  <c r="B1989" i="10"/>
  <c r="B2052" i="10"/>
  <c r="B2135" i="10"/>
  <c r="B2208" i="10"/>
  <c r="B2273" i="10"/>
  <c r="B2342" i="10"/>
  <c r="B2410" i="10"/>
  <c r="B2465" i="10"/>
  <c r="B2528" i="10"/>
  <c r="B2575" i="10"/>
  <c r="B2631" i="10"/>
  <c r="B2683" i="10"/>
  <c r="B2725" i="10"/>
  <c r="B2777" i="10"/>
  <c r="B2817" i="10"/>
  <c r="B2869" i="10"/>
  <c r="B2917" i="10"/>
  <c r="B2955" i="10"/>
  <c r="B2991" i="10"/>
  <c r="B3035" i="10"/>
  <c r="B3071" i="10"/>
  <c r="B3115" i="10"/>
  <c r="B3150" i="10"/>
  <c r="B3185" i="10"/>
  <c r="B3227" i="10"/>
  <c r="B3262" i="10"/>
  <c r="B3297" i="10"/>
  <c r="B3339" i="10"/>
  <c r="B3374" i="10"/>
  <c r="B3409" i="10"/>
  <c r="B3451" i="10"/>
  <c r="B3486" i="10"/>
  <c r="B3521" i="10"/>
  <c r="D2876" i="10"/>
  <c r="D3903" i="10"/>
  <c r="C59" i="10"/>
  <c r="C768" i="10"/>
  <c r="C1275" i="10"/>
  <c r="C1850" i="10"/>
  <c r="C2324" i="10"/>
  <c r="C2628" i="10"/>
  <c r="C2959" i="10"/>
  <c r="C3267" i="10"/>
  <c r="C3497" i="10"/>
  <c r="C3769" i="10"/>
  <c r="C3988" i="10"/>
  <c r="C4154" i="10"/>
  <c r="C4342" i="10"/>
  <c r="C4519" i="10"/>
  <c r="C4692" i="10"/>
  <c r="C4842" i="10"/>
  <c r="C4968" i="10"/>
  <c r="B105" i="10"/>
  <c r="B229" i="10"/>
  <c r="B329" i="10"/>
  <c r="B438" i="10"/>
  <c r="B552" i="10"/>
  <c r="B642" i="10"/>
  <c r="B748" i="10"/>
  <c r="B843" i="10"/>
  <c r="B931" i="10"/>
  <c r="B1037" i="10"/>
  <c r="B1132" i="10"/>
  <c r="B1206" i="10"/>
  <c r="B1295" i="10"/>
  <c r="B1380" i="10"/>
  <c r="B1458" i="10"/>
  <c r="B1546" i="10"/>
  <c r="B1612" i="10"/>
  <c r="B1694" i="10"/>
  <c r="B1773" i="10"/>
  <c r="B1837" i="10"/>
  <c r="B1915" i="10"/>
  <c r="B1997" i="10"/>
  <c r="B2053" i="10"/>
  <c r="B2136" i="10"/>
  <c r="B2211" i="10"/>
  <c r="B2274" i="10"/>
  <c r="B2343" i="10"/>
  <c r="B2412" i="10"/>
  <c r="B2466" i="10"/>
  <c r="B2530" i="10"/>
  <c r="B2584" i="10"/>
  <c r="B2632" i="10"/>
  <c r="B2684" i="10"/>
  <c r="B2726" i="10"/>
  <c r="B2778" i="10"/>
  <c r="B2827" i="10"/>
  <c r="B2870" i="10"/>
  <c r="B2918" i="10"/>
  <c r="B2956" i="10"/>
  <c r="B2992" i="10"/>
  <c r="B3036" i="10"/>
  <c r="B3072" i="10"/>
  <c r="B3116" i="10"/>
  <c r="B3151" i="10"/>
  <c r="B3186" i="10"/>
  <c r="B3228" i="10"/>
  <c r="B3263" i="10"/>
  <c r="B3298" i="10"/>
  <c r="B3340" i="10"/>
  <c r="B3375" i="10"/>
  <c r="B3410" i="10"/>
  <c r="B3452" i="10"/>
  <c r="B3487" i="10"/>
  <c r="B3522" i="10"/>
  <c r="B3564" i="10"/>
  <c r="B3599" i="10"/>
  <c r="B3634" i="10"/>
  <c r="B3676" i="10"/>
  <c r="B3711" i="10"/>
  <c r="D2924" i="10"/>
  <c r="D4304" i="10"/>
  <c r="C110" i="10"/>
  <c r="C781" i="10"/>
  <c r="C1418" i="10"/>
  <c r="C1853" i="10"/>
  <c r="C2370" i="10"/>
  <c r="C2684" i="10"/>
  <c r="C2987" i="10"/>
  <c r="C3277" i="10"/>
  <c r="C3536" i="10"/>
  <c r="C3775" i="10"/>
  <c r="C4009" i="10"/>
  <c r="C4161" i="10"/>
  <c r="C4345" i="10"/>
  <c r="C4545" i="10"/>
  <c r="C4705" i="10"/>
  <c r="C4846" i="10"/>
  <c r="C5009" i="10"/>
  <c r="B116" i="10"/>
  <c r="B246" i="10"/>
  <c r="B354" i="10"/>
  <c r="B441" i="10"/>
  <c r="B564" i="10"/>
  <c r="B666" i="10"/>
  <c r="B751" i="10"/>
  <c r="B847" i="10"/>
  <c r="B938" i="10"/>
  <c r="B1040" i="10"/>
  <c r="B1137" i="10"/>
  <c r="B1218" i="10"/>
  <c r="B1303" i="10"/>
  <c r="B1399" i="10"/>
  <c r="B1468" i="10"/>
  <c r="B1551" i="10"/>
  <c r="B1631" i="10"/>
  <c r="B1697" i="10"/>
  <c r="B1777" i="10"/>
  <c r="B1861" i="10"/>
  <c r="B1918" i="10"/>
  <c r="B2001" i="10"/>
  <c r="B2075" i="10"/>
  <c r="B2139" i="10"/>
  <c r="B2215" i="10"/>
  <c r="B2277" i="10"/>
  <c r="B2351" i="10"/>
  <c r="B2416" i="10"/>
  <c r="B2469" i="10"/>
  <c r="B2533" i="10"/>
  <c r="B2589" i="10"/>
  <c r="B2635" i="10"/>
  <c r="B2689" i="10"/>
  <c r="B2738" i="10"/>
  <c r="B2781" i="10"/>
  <c r="B2830" i="10"/>
  <c r="B2873" i="10"/>
  <c r="B2921" i="10"/>
  <c r="B2959" i="10"/>
  <c r="B3003" i="10"/>
  <c r="B3039" i="10"/>
  <c r="B3075" i="10"/>
  <c r="B3119" i="10"/>
  <c r="B3154" i="10"/>
  <c r="B3196" i="10"/>
  <c r="B3231" i="10"/>
  <c r="B3266" i="10"/>
  <c r="B3308" i="10"/>
  <c r="B3343" i="10"/>
  <c r="B3378" i="10"/>
  <c r="B3420" i="10"/>
  <c r="B3455" i="10"/>
  <c r="B3490" i="10"/>
  <c r="B3532" i="10"/>
  <c r="B3567" i="10"/>
  <c r="B3602" i="10"/>
  <c r="B3644" i="10"/>
  <c r="B3679" i="10"/>
  <c r="B3714" i="10"/>
  <c r="B3756" i="10"/>
  <c r="D2964" i="10"/>
  <c r="D4362" i="10"/>
  <c r="C149" i="10"/>
  <c r="C843" i="10"/>
  <c r="C1426" i="10"/>
  <c r="C1862" i="10"/>
  <c r="C2379" i="10"/>
  <c r="C2721" i="10"/>
  <c r="C3000" i="10"/>
  <c r="C3310" i="10"/>
  <c r="C3569" i="10"/>
  <c r="C3785" i="10"/>
  <c r="C4012" i="10"/>
  <c r="C4198" i="10"/>
  <c r="C4347" i="10"/>
  <c r="C4562" i="10"/>
  <c r="C4708" i="10"/>
  <c r="C4866" i="10"/>
  <c r="B21" i="10"/>
  <c r="B122" i="10"/>
  <c r="B248" i="10"/>
  <c r="B363" i="10"/>
  <c r="B456" i="10"/>
  <c r="B566" i="10"/>
  <c r="B669" i="10"/>
  <c r="B753" i="10"/>
  <c r="B867" i="10"/>
  <c r="B967" i="10"/>
  <c r="B1043" i="10"/>
  <c r="B1140" i="10"/>
  <c r="B1228" i="10"/>
  <c r="B1308" i="10"/>
  <c r="B1401" i="10"/>
  <c r="B1470" i="10"/>
  <c r="B1553" i="10"/>
  <c r="B1634" i="10"/>
  <c r="B1699" i="10"/>
  <c r="B1779" i="10"/>
  <c r="B1864" i="10"/>
  <c r="B1931" i="10"/>
  <c r="B2003" i="10"/>
  <c r="B2078" i="10"/>
  <c r="B2141" i="10"/>
  <c r="B2218" i="10"/>
  <c r="B2288" i="10"/>
  <c r="B2353" i="10"/>
  <c r="B2419" i="10"/>
  <c r="B2482" i="10"/>
  <c r="B2536" i="10"/>
  <c r="B2591" i="10"/>
  <c r="B2637" i="10"/>
  <c r="B2691" i="10"/>
  <c r="B2740" i="10"/>
  <c r="B2783" i="10"/>
  <c r="B2834" i="10"/>
  <c r="B2875" i="10"/>
  <c r="B2923" i="10"/>
  <c r="B2961" i="10"/>
  <c r="B3005" i="10"/>
  <c r="B3041" i="10"/>
  <c r="B3085" i="10"/>
  <c r="B3121" i="10"/>
  <c r="B3156" i="10"/>
  <c r="B3198" i="10"/>
  <c r="B3233" i="10"/>
  <c r="B3268" i="10"/>
  <c r="B3310" i="10"/>
  <c r="B3345" i="10"/>
  <c r="B3380" i="10"/>
  <c r="B3422" i="10"/>
  <c r="B3457" i="10"/>
  <c r="B3492" i="10"/>
  <c r="B3534" i="10"/>
  <c r="B3569" i="10"/>
  <c r="B3604" i="10"/>
  <c r="B3646" i="10"/>
  <c r="B3681" i="10"/>
  <c r="B3716" i="10"/>
  <c r="B3758" i="10"/>
  <c r="B3793" i="10"/>
  <c r="B3828" i="10"/>
  <c r="D2989" i="10"/>
  <c r="D4373" i="10"/>
  <c r="C151" i="10"/>
  <c r="C869" i="10"/>
  <c r="C1427" i="10"/>
  <c r="C1866" i="10"/>
  <c r="C2383" i="10"/>
  <c r="C2724" i="10"/>
  <c r="C3003" i="10"/>
  <c r="C3332" i="10"/>
  <c r="C3570" i="10"/>
  <c r="C3786" i="10"/>
  <c r="C4013" i="10"/>
  <c r="C4200" i="10"/>
  <c r="C4361" i="10"/>
  <c r="C4572" i="10"/>
  <c r="C4720" i="10"/>
  <c r="C4868" i="10"/>
  <c r="B23" i="10"/>
  <c r="B126" i="10"/>
  <c r="B249" i="10"/>
  <c r="B364" i="10"/>
  <c r="B460" i="10"/>
  <c r="B567" i="10"/>
  <c r="B671" i="10"/>
  <c r="B754" i="10"/>
  <c r="B868" i="10"/>
  <c r="B968" i="10"/>
  <c r="B1044" i="10"/>
  <c r="B1141" i="10"/>
  <c r="B1230" i="10"/>
  <c r="B1309" i="10"/>
  <c r="B1404" i="10"/>
  <c r="B1486" i="10"/>
  <c r="B1554" i="10"/>
  <c r="B1635" i="10"/>
  <c r="B1700" i="10"/>
  <c r="B1792" i="10"/>
  <c r="B1865" i="10"/>
  <c r="B1932" i="10"/>
  <c r="B2004" i="10"/>
  <c r="B2080" i="10"/>
  <c r="B2142" i="10"/>
  <c r="B2219" i="10"/>
  <c r="B2292" i="10"/>
  <c r="B2354" i="10"/>
  <c r="B2420" i="10"/>
  <c r="B2484" i="10"/>
  <c r="B2537" i="10"/>
  <c r="B2593" i="10"/>
  <c r="B2646" i="10"/>
  <c r="B2692" i="10"/>
  <c r="B2742" i="10"/>
  <c r="B2784" i="10"/>
  <c r="B2835" i="10"/>
  <c r="B2876" i="10"/>
  <c r="B2925" i="10"/>
  <c r="B2962" i="10"/>
  <c r="B3006" i="10"/>
  <c r="B3042" i="10"/>
  <c r="B3086" i="10"/>
  <c r="B3122" i="10"/>
  <c r="B3157" i="10"/>
  <c r="B3199" i="10"/>
  <c r="B3234" i="10"/>
  <c r="B3269" i="10"/>
  <c r="B3311" i="10"/>
  <c r="B3346" i="10"/>
  <c r="B3381" i="10"/>
  <c r="B3423" i="10"/>
  <c r="B3458" i="10"/>
  <c r="B3493" i="10"/>
  <c r="B3535" i="10"/>
  <c r="B3570" i="10"/>
  <c r="B3605" i="10"/>
  <c r="B3647" i="10"/>
  <c r="B3682" i="10"/>
  <c r="B3717" i="10"/>
  <c r="B3759" i="10"/>
  <c r="D109" i="10"/>
  <c r="D3149" i="10"/>
  <c r="D4452" i="10"/>
  <c r="C332" i="10"/>
  <c r="C879" i="10"/>
  <c r="C1494" i="10"/>
  <c r="C2016" i="10"/>
  <c r="C2405" i="10"/>
  <c r="C2768" i="10"/>
  <c r="C3091" i="10"/>
  <c r="C3347" i="10"/>
  <c r="C3620" i="10"/>
  <c r="C3843" i="10"/>
  <c r="C4039" i="10"/>
  <c r="C4235" i="10"/>
  <c r="C4396" i="10"/>
  <c r="C4577" i="10"/>
  <c r="C4754" i="10"/>
  <c r="C4880" i="10"/>
  <c r="B28" i="10"/>
  <c r="B155" i="10"/>
  <c r="B253" i="10"/>
  <c r="B370" i="10"/>
  <c r="B477" i="10"/>
  <c r="B576" i="10"/>
  <c r="B687" i="10"/>
  <c r="B785" i="10"/>
  <c r="B873" i="10"/>
  <c r="B974" i="10"/>
  <c r="B1066" i="10"/>
  <c r="B1148" i="10"/>
  <c r="B1249" i="10"/>
  <c r="B1319" i="10"/>
  <c r="B1408" i="10"/>
  <c r="B1492" i="10"/>
  <c r="B1558" i="10"/>
  <c r="B1652" i="10"/>
  <c r="B1726" i="10"/>
  <c r="B1796" i="10"/>
  <c r="B1875" i="10"/>
  <c r="B1945" i="10"/>
  <c r="B2008" i="10"/>
  <c r="B2085" i="10"/>
  <c r="B2160" i="10"/>
  <c r="B2223" i="10"/>
  <c r="B2306" i="10"/>
  <c r="B2369" i="10"/>
  <c r="B2424" i="10"/>
  <c r="B2494" i="10"/>
  <c r="B2544" i="10"/>
  <c r="B2600" i="10"/>
  <c r="B2652" i="10"/>
  <c r="B2696" i="10"/>
  <c r="B2748" i="10"/>
  <c r="B2797" i="10"/>
  <c r="B2840" i="10"/>
  <c r="B2889" i="10"/>
  <c r="B2929" i="10"/>
  <c r="B2974" i="10"/>
  <c r="B3010" i="10"/>
  <c r="B3046" i="10"/>
  <c r="B3090" i="10"/>
  <c r="B3126" i="10"/>
  <c r="B3168" i="10"/>
  <c r="B3203" i="10"/>
  <c r="B3238" i="10"/>
  <c r="B3280" i="10"/>
  <c r="B3315" i="10"/>
  <c r="B3350" i="10"/>
  <c r="B3392" i="10"/>
  <c r="B3427" i="10"/>
  <c r="B3462" i="10"/>
  <c r="B3504" i="10"/>
  <c r="B3539" i="10"/>
  <c r="B3574" i="10"/>
  <c r="B3616" i="10"/>
  <c r="B3651" i="10"/>
  <c r="B3686" i="10"/>
  <c r="B3728" i="10"/>
  <c r="B3763" i="10"/>
  <c r="B3798" i="10"/>
  <c r="B3840" i="10"/>
  <c r="D422" i="10"/>
  <c r="D3569" i="10"/>
  <c r="D4575" i="10"/>
  <c r="C430" i="10"/>
  <c r="C1039" i="10"/>
  <c r="C1552" i="10"/>
  <c r="C2077" i="10"/>
  <c r="C2486" i="10"/>
  <c r="C2794" i="10"/>
  <c r="C3113" i="10"/>
  <c r="C3364" i="10"/>
  <c r="C3652" i="10"/>
  <c r="C3864" i="10"/>
  <c r="C4049" i="10"/>
  <c r="C4255" i="10"/>
  <c r="C4435" i="10"/>
  <c r="C4586" i="10"/>
  <c r="C4767" i="10"/>
  <c r="C4916" i="10"/>
  <c r="B40" i="10"/>
  <c r="B180" i="10"/>
  <c r="B287" i="10"/>
  <c r="B387" i="10"/>
  <c r="B496" i="10"/>
  <c r="B606" i="10"/>
  <c r="B691" i="10"/>
  <c r="B801" i="10"/>
  <c r="B880" i="10"/>
  <c r="B978" i="10"/>
  <c r="B1081" i="10"/>
  <c r="B1164" i="10"/>
  <c r="B1255" i="10"/>
  <c r="B1342" i="10"/>
  <c r="B1413" i="10"/>
  <c r="B1503" i="10"/>
  <c r="B1584" i="10"/>
  <c r="B1657" i="10"/>
  <c r="B1737" i="10"/>
  <c r="B1809" i="10"/>
  <c r="B1879" i="10"/>
  <c r="B1951" i="10"/>
  <c r="B2031" i="10"/>
  <c r="B2089" i="10"/>
  <c r="B2171" i="10"/>
  <c r="B2236" i="10"/>
  <c r="B2310" i="10"/>
  <c r="B2380" i="10"/>
  <c r="B2428" i="10"/>
  <c r="B2499" i="10"/>
  <c r="B2558" i="10"/>
  <c r="B2604" i="10"/>
  <c r="B2659" i="10"/>
  <c r="B2708" i="10"/>
  <c r="B2752" i="10"/>
  <c r="B2803" i="10"/>
  <c r="B2844" i="10"/>
  <c r="B2894" i="10"/>
  <c r="B2933" i="10"/>
  <c r="B2978" i="10"/>
  <c r="B3014" i="10"/>
  <c r="B3058" i="10"/>
  <c r="B3094" i="10"/>
  <c r="B3130" i="10"/>
  <c r="B3172" i="10"/>
  <c r="B3207" i="10"/>
  <c r="B3242" i="10"/>
  <c r="B3284" i="10"/>
  <c r="B3319" i="10"/>
  <c r="B3354" i="10"/>
  <c r="B3396" i="10"/>
  <c r="B3431" i="10"/>
  <c r="B3466" i="10"/>
  <c r="B3508" i="10"/>
  <c r="B3543" i="10"/>
  <c r="B3578" i="10"/>
  <c r="B3620" i="10"/>
  <c r="B3655" i="10"/>
  <c r="B3690" i="10"/>
  <c r="B3732" i="10"/>
  <c r="B3767" i="10"/>
  <c r="B3802" i="10"/>
  <c r="B3844" i="10"/>
  <c r="D1847" i="10"/>
  <c r="D3867" i="10"/>
  <c r="D4874" i="10"/>
  <c r="C553" i="10"/>
  <c r="C1219" i="10"/>
  <c r="C1768" i="10"/>
  <c r="C2196" i="10"/>
  <c r="C2581" i="10"/>
  <c r="C2919" i="10"/>
  <c r="C3196" i="10"/>
  <c r="C3481" i="10"/>
  <c r="C3731" i="10"/>
  <c r="C3932" i="10"/>
  <c r="C4118" i="10"/>
  <c r="C4333" i="10"/>
  <c r="C4483" i="10"/>
  <c r="C4658" i="10"/>
  <c r="C4832" i="10"/>
  <c r="C4963" i="10"/>
  <c r="B84" i="10"/>
  <c r="B192" i="10"/>
  <c r="B320" i="10"/>
  <c r="B426" i="10"/>
  <c r="B512" i="10"/>
  <c r="B619" i="10"/>
  <c r="B736" i="10"/>
  <c r="B817" i="10"/>
  <c r="B919" i="10"/>
  <c r="B1014" i="10"/>
  <c r="B1099" i="10"/>
  <c r="B1200" i="10"/>
  <c r="B1288" i="10"/>
  <c r="B1367" i="10"/>
  <c r="B1447" i="10"/>
  <c r="B1527" i="10"/>
  <c r="B1601" i="10"/>
  <c r="B1688" i="10"/>
  <c r="B1752" i="10"/>
  <c r="B1832" i="10"/>
  <c r="B1909" i="10"/>
  <c r="B1971" i="10"/>
  <c r="B2048" i="10"/>
  <c r="B2119" i="10"/>
  <c r="B2186" i="10"/>
  <c r="B2258" i="10"/>
  <c r="B2336" i="10"/>
  <c r="B2390" i="10"/>
  <c r="B2456" i="10"/>
  <c r="B2523" i="10"/>
  <c r="B2571" i="10"/>
  <c r="B2624" i="10"/>
  <c r="B2676" i="10"/>
  <c r="B2721" i="10"/>
  <c r="B2770" i="10"/>
  <c r="B2813" i="10"/>
  <c r="B2864" i="10"/>
  <c r="B2904" i="10"/>
  <c r="B2951" i="10"/>
  <c r="B2987" i="10"/>
  <c r="B3031" i="10"/>
  <c r="B3067" i="10"/>
  <c r="B3103" i="10"/>
  <c r="B3146" i="10"/>
  <c r="B3181" i="10"/>
  <c r="B3216" i="10"/>
  <c r="B3258" i="10"/>
  <c r="B3293" i="10"/>
  <c r="B3328" i="10"/>
  <c r="B3370" i="10"/>
  <c r="B3405" i="10"/>
  <c r="B3440" i="10"/>
  <c r="B3482" i="10"/>
  <c r="B3517" i="10"/>
  <c r="B3552" i="10"/>
  <c r="B3594" i="10"/>
  <c r="D2335" i="10"/>
  <c r="D3894" i="10"/>
  <c r="D5005" i="10"/>
  <c r="C620" i="10"/>
  <c r="C1245" i="10"/>
  <c r="C1779" i="10"/>
  <c r="C2197" i="10"/>
  <c r="C2614" i="10"/>
  <c r="C2922" i="10"/>
  <c r="C3197" i="10"/>
  <c r="C3482" i="10"/>
  <c r="C3739" i="10"/>
  <c r="C3941" i="10"/>
  <c r="C4119" i="10"/>
  <c r="C4335" i="10"/>
  <c r="C4484" i="10"/>
  <c r="C4659" i="10"/>
  <c r="C4836" i="10"/>
  <c r="C4964" i="10"/>
  <c r="B101" i="10"/>
  <c r="B222" i="10"/>
  <c r="B324" i="10"/>
  <c r="B427" i="10"/>
  <c r="B516" i="10"/>
  <c r="B620" i="10"/>
  <c r="B740" i="10"/>
  <c r="B818" i="10"/>
  <c r="B920" i="10"/>
  <c r="B1016" i="10"/>
  <c r="B1100" i="10"/>
  <c r="B1201" i="10"/>
  <c r="B1289" i="10"/>
  <c r="B1368" i="10"/>
  <c r="B1451" i="10"/>
  <c r="B1529" i="10"/>
  <c r="B1602" i="10"/>
  <c r="B1690" i="10"/>
  <c r="B1767" i="10"/>
  <c r="B1833" i="10"/>
  <c r="B1910" i="10"/>
  <c r="B1972" i="10"/>
  <c r="B2049" i="10"/>
  <c r="B2120" i="10"/>
  <c r="B2187" i="10"/>
  <c r="B2259" i="10"/>
  <c r="B2338" i="10"/>
  <c r="B2391" i="10"/>
  <c r="B2460" i="10"/>
  <c r="B2524" i="10"/>
  <c r="B2572" i="10"/>
  <c r="B2627" i="10"/>
  <c r="B2678" i="10"/>
  <c r="B2722" i="10"/>
  <c r="B2772" i="10"/>
  <c r="B2814" i="10"/>
  <c r="B2865" i="10"/>
  <c r="B2905" i="10"/>
  <c r="B2952" i="10"/>
  <c r="B2988" i="10"/>
  <c r="B3032" i="10"/>
  <c r="B3068" i="10"/>
  <c r="B3104" i="10"/>
  <c r="B3147" i="10"/>
  <c r="B3182" i="10"/>
  <c r="B3224" i="10"/>
  <c r="B3259" i="10"/>
  <c r="B3294" i="10"/>
  <c r="B3336" i="10"/>
  <c r="B3371" i="10"/>
  <c r="B3406" i="10"/>
  <c r="B3448" i="10"/>
  <c r="B3483" i="10"/>
  <c r="B3518" i="10"/>
  <c r="B3560" i="10"/>
  <c r="D2433" i="10"/>
  <c r="D3898" i="10"/>
  <c r="D5008" i="10"/>
  <c r="C632" i="10"/>
  <c r="C1247" i="10"/>
  <c r="C1796" i="10"/>
  <c r="C2248" i="10"/>
  <c r="C2618" i="10"/>
  <c r="C2923" i="10"/>
  <c r="C3200" i="10"/>
  <c r="C3483" i="10"/>
  <c r="C3749" i="10"/>
  <c r="C3942" i="10"/>
  <c r="C4128" i="10"/>
  <c r="C4337" i="10"/>
  <c r="C4485" i="10"/>
  <c r="C4661" i="10"/>
  <c r="C4838" i="10"/>
  <c r="C4965" i="10"/>
  <c r="B102" i="10"/>
  <c r="B225" i="10"/>
  <c r="B326" i="10"/>
  <c r="B432" i="10"/>
  <c r="B535" i="10"/>
  <c r="B633" i="10"/>
  <c r="B743" i="10"/>
  <c r="B819" i="10"/>
  <c r="B921" i="10"/>
  <c r="B1017" i="10"/>
  <c r="B1101" i="10"/>
  <c r="B1202" i="10"/>
  <c r="B1291" i="10"/>
  <c r="B1369" i="10"/>
  <c r="B1455" i="10"/>
  <c r="B1542" i="10"/>
  <c r="B1603" i="10"/>
  <c r="B1691" i="10"/>
  <c r="B1769" i="10"/>
  <c r="B1834" i="10"/>
  <c r="B1912" i="10"/>
  <c r="B1984" i="10"/>
  <c r="B2050" i="10"/>
  <c r="B2124" i="10"/>
  <c r="B2188" i="10"/>
  <c r="B2271" i="10"/>
  <c r="B2339" i="10"/>
  <c r="B2392" i="10"/>
  <c r="B2463" i="10"/>
  <c r="B2526" i="10"/>
  <c r="B2573" i="10"/>
  <c r="B2629" i="10"/>
  <c r="B2679" i="10"/>
  <c r="B2723" i="10"/>
  <c r="B2774" i="10"/>
  <c r="B2815" i="10"/>
  <c r="B2867" i="10"/>
  <c r="B2906" i="10"/>
  <c r="B2953" i="10"/>
  <c r="B2989" i="10"/>
  <c r="B3033" i="10"/>
  <c r="B3069" i="10"/>
  <c r="B3113" i="10"/>
  <c r="B3148" i="10"/>
  <c r="B3183" i="10"/>
  <c r="B3225" i="10"/>
  <c r="B3260" i="10"/>
  <c r="B3295" i="10"/>
  <c r="B3337" i="10"/>
  <c r="B3372" i="10"/>
  <c r="B3407" i="10"/>
  <c r="B3449" i="10"/>
  <c r="B3484" i="10"/>
  <c r="B3519" i="10"/>
  <c r="B3561" i="10"/>
  <c r="B3596" i="10"/>
  <c r="B3631" i="10"/>
  <c r="B3673" i="10"/>
  <c r="B3708" i="10"/>
  <c r="B3743" i="10"/>
  <c r="B3785" i="10"/>
  <c r="B3820" i="10"/>
  <c r="B3855" i="10"/>
  <c r="D3689" i="10"/>
  <c r="C333" i="10"/>
  <c r="C1189" i="10"/>
  <c r="C2074" i="10"/>
  <c r="C2631" i="10"/>
  <c r="C3138" i="10"/>
  <c r="C3567" i="10"/>
  <c r="C3904" i="10"/>
  <c r="C4203" i="10"/>
  <c r="C4478" i="10"/>
  <c r="C4755" i="10"/>
  <c r="C4960" i="10"/>
  <c r="B175" i="10"/>
  <c r="B330" i="10"/>
  <c r="B504" i="10"/>
  <c r="B668" i="10"/>
  <c r="B806" i="10"/>
  <c r="B971" i="10"/>
  <c r="B1096" i="10"/>
  <c r="B1252" i="10"/>
  <c r="B1359" i="10"/>
  <c r="B1502" i="10"/>
  <c r="B1628" i="10"/>
  <c r="B1739" i="10"/>
  <c r="B1862" i="10"/>
  <c r="B1966" i="10"/>
  <c r="B2082" i="10"/>
  <c r="B2183" i="10"/>
  <c r="B2307" i="10"/>
  <c r="B2389" i="10"/>
  <c r="B2498" i="10"/>
  <c r="B2586" i="10"/>
  <c r="B2661" i="10"/>
  <c r="B2739" i="10"/>
  <c r="B2808" i="10"/>
  <c r="B2886" i="10"/>
  <c r="B2948" i="10"/>
  <c r="B3011" i="10"/>
  <c r="B3066" i="10"/>
  <c r="B3129" i="10"/>
  <c r="B3187" i="10"/>
  <c r="B3244" i="10"/>
  <c r="B3309" i="10"/>
  <c r="B3365" i="10"/>
  <c r="B3425" i="10"/>
  <c r="B3479" i="10"/>
  <c r="B3540" i="10"/>
  <c r="B3592" i="10"/>
  <c r="B3645" i="10"/>
  <c r="B3691" i="10"/>
  <c r="B3740" i="10"/>
  <c r="B3789" i="10"/>
  <c r="B3829" i="10"/>
  <c r="B3874" i="10"/>
  <c r="B3909" i="10"/>
  <c r="B3944" i="10"/>
  <c r="B3986" i="10"/>
  <c r="B4021" i="10"/>
  <c r="B4056" i="10"/>
  <c r="B4097" i="10"/>
  <c r="B4131" i="10"/>
  <c r="B4165" i="10"/>
  <c r="B4205" i="10"/>
  <c r="B4239" i="10"/>
  <c r="B4273" i="10"/>
  <c r="B4307" i="10"/>
  <c r="B4347" i="10"/>
  <c r="B4381" i="10"/>
  <c r="B4415" i="10"/>
  <c r="B4455" i="10"/>
  <c r="B4489" i="10"/>
  <c r="B4523" i="10"/>
  <c r="B4557" i="10"/>
  <c r="B4597" i="10"/>
  <c r="B4631" i="10"/>
  <c r="B4665" i="10"/>
  <c r="B4699" i="10"/>
  <c r="B4739" i="10"/>
  <c r="B4773" i="10"/>
  <c r="B4807" i="10"/>
  <c r="B4847" i="10"/>
  <c r="B4881" i="10"/>
  <c r="B4915" i="10"/>
  <c r="B4949" i="10"/>
  <c r="B4989" i="10"/>
  <c r="D178" i="10"/>
  <c r="D3899" i="10"/>
  <c r="C434" i="10"/>
  <c r="C1398" i="10"/>
  <c r="C2109" i="10"/>
  <c r="C2739" i="10"/>
  <c r="C3143" i="10"/>
  <c r="C3603" i="10"/>
  <c r="C3914" i="10"/>
  <c r="C4253" i="10"/>
  <c r="C4486" i="10"/>
  <c r="C4768" i="10"/>
  <c r="C5008" i="10"/>
  <c r="B186" i="10"/>
  <c r="B365" i="10"/>
  <c r="B507" i="10"/>
  <c r="B675" i="10"/>
  <c r="B809" i="10"/>
  <c r="B976" i="10"/>
  <c r="B1104" i="10"/>
  <c r="B1256" i="10"/>
  <c r="B1397" i="10"/>
  <c r="B1512" i="10"/>
  <c r="B1637" i="10"/>
  <c r="B1742" i="10"/>
  <c r="B1872" i="10"/>
  <c r="B1969" i="10"/>
  <c r="B2087" i="10"/>
  <c r="B2203" i="10"/>
  <c r="B2311" i="10"/>
  <c r="B2415" i="10"/>
  <c r="B2502" i="10"/>
  <c r="B2594" i="10"/>
  <c r="B2664" i="10"/>
  <c r="B2747" i="10"/>
  <c r="B2811" i="10"/>
  <c r="B2892" i="10"/>
  <c r="B2954" i="10"/>
  <c r="B3015" i="10"/>
  <c r="B3074" i="10"/>
  <c r="B3140" i="10"/>
  <c r="B3200" i="10"/>
  <c r="B3254" i="10"/>
  <c r="B3314" i="10"/>
  <c r="B3368" i="10"/>
  <c r="B3429" i="10"/>
  <c r="B3485" i="10"/>
  <c r="B3544" i="10"/>
  <c r="B3597" i="10"/>
  <c r="B3650" i="10"/>
  <c r="B3701" i="10"/>
  <c r="B3744" i="10"/>
  <c r="B3792" i="10"/>
  <c r="B3832" i="10"/>
  <c r="B3877" i="10"/>
  <c r="B3912" i="10"/>
  <c r="B3954" i="10"/>
  <c r="B3989" i="10"/>
  <c r="B4024" i="10"/>
  <c r="B4066" i="10"/>
  <c r="B4100" i="10"/>
  <c r="B4134" i="10"/>
  <c r="B4168" i="10"/>
  <c r="B4208" i="10"/>
  <c r="B4242" i="10"/>
  <c r="B4276" i="10"/>
  <c r="B4316" i="10"/>
  <c r="B4350" i="10"/>
  <c r="B4384" i="10"/>
  <c r="B4418" i="10"/>
  <c r="B4458" i="10"/>
  <c r="B4492" i="10"/>
  <c r="B4526" i="10"/>
  <c r="B4560" i="10"/>
  <c r="B4600" i="10"/>
  <c r="B4634" i="10"/>
  <c r="B4668" i="10"/>
  <c r="B4708" i="10"/>
  <c r="B4742" i="10"/>
  <c r="B4776" i="10"/>
  <c r="B4810" i="10"/>
  <c r="B4850" i="10"/>
  <c r="B4884" i="10"/>
  <c r="B4918" i="10"/>
  <c r="B4952" i="10"/>
  <c r="D1522" i="10"/>
  <c r="D4538" i="10"/>
  <c r="C725" i="10"/>
  <c r="C1575" i="10"/>
  <c r="C2327" i="10"/>
  <c r="C2798" i="10"/>
  <c r="C3334" i="10"/>
  <c r="C3661" i="10"/>
  <c r="C4016" i="10"/>
  <c r="C4273" i="10"/>
  <c r="C4584" i="10"/>
  <c r="C4840" i="10"/>
  <c r="B41" i="10"/>
  <c r="B245" i="10"/>
  <c r="B390" i="10"/>
  <c r="B568" i="10"/>
  <c r="B704" i="10"/>
  <c r="B871" i="10"/>
  <c r="B1011" i="10"/>
  <c r="B1153" i="10"/>
  <c r="B1292" i="10"/>
  <c r="B1414" i="10"/>
  <c r="B1550" i="10"/>
  <c r="B1660" i="10"/>
  <c r="B1793" i="10"/>
  <c r="B1903" i="10"/>
  <c r="B2007" i="10"/>
  <c r="B2116" i="10"/>
  <c r="B2225" i="10"/>
  <c r="B2340" i="10"/>
  <c r="B2432" i="10"/>
  <c r="B2532" i="10"/>
  <c r="B2615" i="10"/>
  <c r="B2693" i="10"/>
  <c r="B2757" i="10"/>
  <c r="B2839" i="10"/>
  <c r="B2902" i="10"/>
  <c r="B2976" i="10"/>
  <c r="B3034" i="10"/>
  <c r="B3095" i="10"/>
  <c r="B3153" i="10"/>
  <c r="B3210" i="10"/>
  <c r="B3270" i="10"/>
  <c r="B3324" i="10"/>
  <c r="B3384" i="10"/>
  <c r="B3438" i="10"/>
  <c r="B3506" i="10"/>
  <c r="B3562" i="10"/>
  <c r="B3617" i="10"/>
  <c r="B3660" i="10"/>
  <c r="B3710" i="10"/>
  <c r="B3762" i="10"/>
  <c r="B3803" i="10"/>
  <c r="B3849" i="10"/>
  <c r="B3885" i="10"/>
  <c r="B3927" i="10"/>
  <c r="B3962" i="10"/>
  <c r="B3997" i="10"/>
  <c r="B4039" i="10"/>
  <c r="B4074" i="10"/>
  <c r="D2991" i="10"/>
  <c r="D4866" i="10"/>
  <c r="C877" i="10"/>
  <c r="C1717" i="10"/>
  <c r="C2408" i="10"/>
  <c r="C2939" i="10"/>
  <c r="D4295" i="10"/>
  <c r="C549" i="10"/>
  <c r="C1622" i="10"/>
  <c r="C2508" i="10"/>
  <c r="C3067" i="10"/>
  <c r="C3498" i="10"/>
  <c r="C3909" i="10"/>
  <c r="C4257" i="10"/>
  <c r="C4576" i="10"/>
  <c r="C4845" i="10"/>
  <c r="B80" i="10"/>
  <c r="B288" i="10"/>
  <c r="B474" i="10"/>
  <c r="B634" i="10"/>
  <c r="B807" i="10"/>
  <c r="B979" i="10"/>
  <c r="B1143" i="10"/>
  <c r="B1296" i="10"/>
  <c r="B1441" i="10"/>
  <c r="B1583" i="10"/>
  <c r="B1721" i="10"/>
  <c r="B1831" i="10"/>
  <c r="B1965" i="10"/>
  <c r="B2088" i="10"/>
  <c r="B2220" i="10"/>
  <c r="B2332" i="10"/>
  <c r="B2449" i="10"/>
  <c r="B2555" i="10"/>
  <c r="B2636" i="10"/>
  <c r="B2719" i="10"/>
  <c r="B2805" i="10"/>
  <c r="B2890" i="10"/>
  <c r="B2960" i="10"/>
  <c r="B3029" i="10"/>
  <c r="B3097" i="10"/>
  <c r="B3169" i="10"/>
  <c r="B3230" i="10"/>
  <c r="B3290" i="10"/>
  <c r="B3355" i="10"/>
  <c r="B3426" i="10"/>
  <c r="B3489" i="10"/>
  <c r="B3549" i="10"/>
  <c r="B3618" i="10"/>
  <c r="B3664" i="10"/>
  <c r="B3729" i="10"/>
  <c r="B3774" i="10"/>
  <c r="B3824" i="10"/>
  <c r="B3873" i="10"/>
  <c r="B3913" i="10"/>
  <c r="B3958" i="10"/>
  <c r="B3996" i="10"/>
  <c r="B4042" i="10"/>
  <c r="B4080" i="10"/>
  <c r="B4122" i="10"/>
  <c r="B4158" i="10"/>
  <c r="B4194" i="10"/>
  <c r="B4236" i="10"/>
  <c r="B4272" i="10"/>
  <c r="B4315" i="10"/>
  <c r="B4352" i="10"/>
  <c r="B4388" i="10"/>
  <c r="B4430" i="10"/>
  <c r="B4466" i="10"/>
  <c r="B4502" i="10"/>
  <c r="B4544" i="10"/>
  <c r="B4580" i="10"/>
  <c r="B4616" i="10"/>
  <c r="B4658" i="10"/>
  <c r="B4694" i="10"/>
  <c r="B4736" i="10"/>
  <c r="B4772" i="10"/>
  <c r="B4809" i="10"/>
  <c r="B4852" i="10"/>
  <c r="B4888" i="10"/>
  <c r="B4924" i="10"/>
  <c r="B4966" i="10"/>
  <c r="D4359" i="10"/>
  <c r="C552" i="10"/>
  <c r="C1657" i="10"/>
  <c r="C2512" i="10"/>
  <c r="C3092" i="10"/>
  <c r="C3534" i="10"/>
  <c r="C3915" i="10"/>
  <c r="C4258" i="10"/>
  <c r="C4581" i="10"/>
  <c r="C4847" i="10"/>
  <c r="B82" i="10"/>
  <c r="B296" i="10"/>
  <c r="B476" i="10"/>
  <c r="B643" i="10"/>
  <c r="B808" i="10"/>
  <c r="B980" i="10"/>
  <c r="B1144" i="10"/>
  <c r="B1297" i="10"/>
  <c r="B1443" i="10"/>
  <c r="B1586" i="10"/>
  <c r="B1723" i="10"/>
  <c r="B1835" i="10"/>
  <c r="B1967" i="10"/>
  <c r="B2101" i="10"/>
  <c r="B2221" i="10"/>
  <c r="B2344" i="10"/>
  <c r="B2451" i="10"/>
  <c r="B2556" i="10"/>
  <c r="B2648" i="10"/>
  <c r="B2720" i="10"/>
  <c r="B2807" i="10"/>
  <c r="B2893" i="10"/>
  <c r="B2963" i="10"/>
  <c r="B3030" i="10"/>
  <c r="B3098" i="10"/>
  <c r="B3170" i="10"/>
  <c r="B3232" i="10"/>
  <c r="B3291" i="10"/>
  <c r="B3356" i="10"/>
  <c r="B3428" i="10"/>
  <c r="B3491" i="10"/>
  <c r="B3550" i="10"/>
  <c r="B3619" i="10"/>
  <c r="B3672" i="10"/>
  <c r="B3730" i="10"/>
  <c r="B3775" i="10"/>
  <c r="B3825" i="10"/>
  <c r="B3875" i="10"/>
  <c r="B3914" i="10"/>
  <c r="B3959" i="10"/>
  <c r="B3998" i="10"/>
  <c r="B4043" i="10"/>
  <c r="B4081" i="10"/>
  <c r="B4123" i="10"/>
  <c r="B4159" i="10"/>
  <c r="B4195" i="10"/>
  <c r="B4237" i="10"/>
  <c r="B4274" i="10"/>
  <c r="B4317" i="10"/>
  <c r="B4353" i="10"/>
  <c r="B4389" i="10"/>
  <c r="B4431" i="10"/>
  <c r="B4467" i="10"/>
  <c r="B4503" i="10"/>
  <c r="B4545" i="10"/>
  <c r="B4581" i="10"/>
  <c r="B4623" i="10"/>
  <c r="B4659" i="10"/>
  <c r="B4695" i="10"/>
  <c r="B4737" i="10"/>
  <c r="B4774" i="10"/>
  <c r="B4811" i="10"/>
  <c r="B4853" i="10"/>
  <c r="B4889" i="10"/>
  <c r="B4931" i="10"/>
  <c r="B4967" i="10"/>
  <c r="B5002" i="10"/>
  <c r="D155" i="10"/>
  <c r="D4436" i="10"/>
  <c r="C773" i="10"/>
  <c r="C2532" i="10"/>
  <c r="D339" i="10"/>
  <c r="D4439" i="10"/>
  <c r="C778" i="10"/>
  <c r="C1767" i="10"/>
  <c r="C2533" i="10"/>
  <c r="C3111" i="10"/>
  <c r="C3599" i="10"/>
  <c r="D470" i="10"/>
  <c r="D4446" i="10"/>
  <c r="C815" i="10"/>
  <c r="C1836" i="10"/>
  <c r="C2542" i="10"/>
  <c r="C3136" i="10"/>
  <c r="C3621" i="10"/>
  <c r="C4006" i="10"/>
  <c r="C4261" i="10"/>
  <c r="C4588" i="10"/>
  <c r="C4871" i="10"/>
  <c r="B114" i="10"/>
  <c r="B300" i="10"/>
  <c r="B494" i="10"/>
  <c r="B673" i="10"/>
  <c r="B845" i="10"/>
  <c r="B1000" i="10"/>
  <c r="B1165" i="10"/>
  <c r="B1317" i="10"/>
  <c r="B1456" i="10"/>
  <c r="B1596" i="10"/>
  <c r="B1728" i="10"/>
  <c r="B1866" i="10"/>
  <c r="B1988" i="10"/>
  <c r="B2104" i="10"/>
  <c r="B2226" i="10"/>
  <c r="B2355" i="10"/>
  <c r="B2455" i="10"/>
  <c r="B2562" i="10"/>
  <c r="B2654" i="10"/>
  <c r="B2736" i="10"/>
  <c r="B2812" i="10"/>
  <c r="B2898" i="10"/>
  <c r="B2975" i="10"/>
  <c r="B3040" i="10"/>
  <c r="B3101" i="10"/>
  <c r="B3174" i="10"/>
  <c r="B3237" i="10"/>
  <c r="B3299" i="10"/>
  <c r="B3367" i="10"/>
  <c r="B3433" i="10"/>
  <c r="B3496" i="10"/>
  <c r="B3565" i="10"/>
  <c r="B3623" i="10"/>
  <c r="B3677" i="10"/>
  <c r="B3734" i="10"/>
  <c r="B3786" i="10"/>
  <c r="B3830" i="10"/>
  <c r="B3879" i="10"/>
  <c r="B3924" i="10"/>
  <c r="B3963" i="10"/>
  <c r="B4008" i="10"/>
  <c r="B4046" i="10"/>
  <c r="B4084" i="10"/>
  <c r="B4126" i="10"/>
  <c r="B4162" i="10"/>
  <c r="B4204" i="10"/>
  <c r="B4241" i="10"/>
  <c r="B4278" i="10"/>
  <c r="B4320" i="10"/>
  <c r="B4356" i="10"/>
  <c r="B4392" i="10"/>
  <c r="B4434" i="10"/>
  <c r="B4470" i="10"/>
  <c r="B4512" i="10"/>
  <c r="B4548" i="10"/>
  <c r="B4584" i="10"/>
  <c r="B4626" i="10"/>
  <c r="B4662" i="10"/>
  <c r="B4698" i="10"/>
  <c r="B4741" i="10"/>
  <c r="B4778" i="10"/>
  <c r="B4820" i="10"/>
  <c r="B4856" i="10"/>
  <c r="B4892" i="10"/>
  <c r="B4934" i="10"/>
  <c r="B4970" i="10"/>
  <c r="B5005" i="10"/>
  <c r="D4491" i="10"/>
  <c r="C871" i="10"/>
  <c r="C1851" i="10"/>
  <c r="C2554" i="10"/>
  <c r="C3139" i="10"/>
  <c r="C3623" i="10"/>
  <c r="C4010" i="10"/>
  <c r="D639" i="10"/>
  <c r="D1034" i="10"/>
  <c r="D1044" i="10"/>
  <c r="D1473" i="10"/>
  <c r="D2532" i="10"/>
  <c r="D4868" i="10"/>
  <c r="C1101" i="10"/>
  <c r="C2059" i="10"/>
  <c r="C2744" i="10"/>
  <c r="C3273" i="10"/>
  <c r="C3670" i="10"/>
  <c r="C4053" i="10"/>
  <c r="C4371" i="10"/>
  <c r="C4673" i="10"/>
  <c r="C4930" i="10"/>
  <c r="B173" i="10"/>
  <c r="D3496" i="10"/>
  <c r="C287" i="10"/>
  <c r="C1279" i="10"/>
  <c r="C2193" i="10"/>
  <c r="C2799" i="10"/>
  <c r="C3363" i="10"/>
  <c r="C3789" i="10"/>
  <c r="C4117" i="10"/>
  <c r="C4445" i="10"/>
  <c r="C4757" i="10"/>
  <c r="B25" i="10"/>
  <c r="B191" i="10"/>
  <c r="B391" i="10"/>
  <c r="B578" i="10"/>
  <c r="B752" i="10"/>
  <c r="B917" i="10"/>
  <c r="B1092" i="10"/>
  <c r="B1248" i="10"/>
  <c r="B1400" i="10"/>
  <c r="B1517" i="10"/>
  <c r="B1659" i="10"/>
  <c r="B1797" i="10"/>
  <c r="B1917" i="10"/>
  <c r="B2045" i="10"/>
  <c r="B2173" i="10"/>
  <c r="B2297" i="10"/>
  <c r="B2413" i="10"/>
  <c r="B2507" i="10"/>
  <c r="B2605" i="10"/>
  <c r="B2695" i="10"/>
  <c r="B2779" i="10"/>
  <c r="B2858" i="10"/>
  <c r="B2932" i="10"/>
  <c r="D3734" i="10"/>
  <c r="C463" i="10"/>
  <c r="C1510" i="10"/>
  <c r="C2392" i="10"/>
  <c r="C2990" i="10"/>
  <c r="C3476" i="10"/>
  <c r="C3880" i="10"/>
  <c r="C4237" i="10"/>
  <c r="C4561" i="10"/>
  <c r="C4786" i="10"/>
  <c r="B43" i="10"/>
  <c r="B264" i="10"/>
  <c r="B440" i="10"/>
  <c r="B616" i="10"/>
  <c r="B803" i="10"/>
  <c r="B972" i="10"/>
  <c r="D3866" i="10"/>
  <c r="C465" i="10"/>
  <c r="B4972" i="10"/>
  <c r="B4932" i="10"/>
  <c r="B4885" i="10"/>
  <c r="B4838" i="10"/>
  <c r="B4799" i="10"/>
  <c r="B4754" i="10"/>
  <c r="B4715" i="10"/>
  <c r="B4670" i="10"/>
  <c r="B4629" i="10"/>
  <c r="B4583" i="10"/>
  <c r="B4542" i="10"/>
  <c r="B4497" i="10"/>
  <c r="B4457" i="10"/>
  <c r="B4411" i="10"/>
  <c r="B4372" i="10"/>
  <c r="B4327" i="10"/>
  <c r="B4288" i="10"/>
  <c r="B4243" i="10"/>
  <c r="B4193" i="10"/>
  <c r="B4154" i="10"/>
  <c r="B4109" i="10"/>
  <c r="B4069" i="10"/>
  <c r="B4019" i="10"/>
  <c r="B3971" i="10"/>
  <c r="B3930" i="10"/>
  <c r="B3881" i="10"/>
  <c r="B3826" i="10"/>
  <c r="B3771" i="10"/>
  <c r="B3712" i="10"/>
  <c r="B3653" i="10"/>
  <c r="B3589" i="10"/>
  <c r="B3515" i="10"/>
  <c r="B3450" i="10"/>
  <c r="B3376" i="10"/>
  <c r="B3296" i="10"/>
  <c r="B3226" i="10"/>
  <c r="B3152" i="10"/>
  <c r="B3076" i="10"/>
  <c r="B3004" i="10"/>
  <c r="B2926" i="10"/>
  <c r="B2837" i="10"/>
  <c r="B2743" i="10"/>
  <c r="B2633" i="10"/>
  <c r="B2531" i="10"/>
  <c r="B2393" i="10"/>
  <c r="B2272" i="10"/>
  <c r="B2137" i="10"/>
  <c r="B1998" i="10"/>
  <c r="B1829" i="10"/>
  <c r="B1686" i="10"/>
  <c r="B1516" i="10"/>
  <c r="B1356" i="10"/>
  <c r="B1190" i="10"/>
  <c r="B1001" i="10"/>
  <c r="B789" i="10"/>
  <c r="B579" i="10"/>
  <c r="B371" i="10"/>
  <c r="B144" i="10"/>
  <c r="C4787" i="10"/>
  <c r="C4475" i="10"/>
  <c r="C4094" i="10"/>
  <c r="C3484" i="10"/>
  <c r="C2796" i="10"/>
  <c r="C1861" i="10"/>
  <c r="C325" i="10"/>
  <c r="B2924" i="10"/>
  <c r="B2895" i="10"/>
  <c r="B2866" i="10"/>
  <c r="B2836" i="10"/>
  <c r="B2806" i="10"/>
  <c r="B2776" i="10"/>
  <c r="B2746" i="10"/>
  <c r="B2716" i="10"/>
  <c r="B2685" i="10"/>
  <c r="B2655" i="10"/>
  <c r="B2623" i="10"/>
  <c r="B2592" i="10"/>
  <c r="B2561" i="10"/>
  <c r="B2529" i="10"/>
  <c r="B2495" i="10"/>
  <c r="B2454" i="10"/>
  <c r="B2418" i="10"/>
  <c r="B2382" i="10"/>
  <c r="B2341" i="10"/>
  <c r="B2305" i="10"/>
  <c r="B2255" i="10"/>
  <c r="B2216" i="10"/>
  <c r="B2172" i="10"/>
  <c r="B2127" i="10"/>
  <c r="B2083" i="10"/>
  <c r="B2044" i="10"/>
  <c r="B2000" i="10"/>
  <c r="B1950" i="10"/>
  <c r="B1911" i="10"/>
  <c r="B1867" i="10"/>
  <c r="B1827" i="10"/>
  <c r="B1775" i="10"/>
  <c r="B1732" i="10"/>
  <c r="B1689" i="10"/>
  <c r="B1636" i="10"/>
  <c r="B1592" i="10"/>
  <c r="B1548" i="10"/>
  <c r="B1494" i="10"/>
  <c r="B1446" i="10"/>
  <c r="B1403" i="10"/>
  <c r="B1345" i="10"/>
  <c r="B1294" i="10"/>
  <c r="B1251" i="10"/>
  <c r="B1192" i="10"/>
  <c r="B1139" i="10"/>
  <c r="B1091" i="10"/>
  <c r="B1029" i="10"/>
  <c r="B973" i="10"/>
  <c r="B916" i="10"/>
  <c r="B848" i="10"/>
  <c r="B802" i="10"/>
  <c r="B745" i="10"/>
  <c r="B674" i="10"/>
  <c r="B615" i="10"/>
  <c r="B563" i="10"/>
  <c r="B495" i="10"/>
  <c r="B428" i="10"/>
  <c r="B367" i="10"/>
  <c r="B299" i="10"/>
  <c r="B244" i="10"/>
  <c r="B174" i="10"/>
  <c r="B100" i="10"/>
  <c r="B24" i="10"/>
  <c r="C4929" i="10"/>
  <c r="C4843" i="10"/>
  <c r="C4756" i="10"/>
  <c r="C4657" i="10"/>
  <c r="C4571" i="10"/>
  <c r="C4441" i="10"/>
  <c r="C4341" i="10"/>
  <c r="C4236" i="10"/>
  <c r="C4116" i="10"/>
  <c r="C4011" i="10"/>
  <c r="C3876" i="10"/>
  <c r="C3752" i="10"/>
  <c r="C3605" i="10"/>
  <c r="C3466" i="10"/>
  <c r="C3305" i="10"/>
  <c r="C3133" i="10"/>
  <c r="C2924" i="10"/>
  <c r="C2763" i="10"/>
  <c r="C2552" i="10"/>
  <c r="C2328" i="10"/>
  <c r="C2076" i="10"/>
  <c r="C1794" i="10"/>
  <c r="C1480" i="10"/>
  <c r="C1129" i="10"/>
  <c r="C777" i="10"/>
  <c r="C351" i="10"/>
  <c r="D5004" i="10"/>
  <c r="D4375" i="10"/>
  <c r="D3626" i="10"/>
  <c r="D2878" i="10"/>
  <c r="D302" i="10"/>
  <c r="B2891" i="10"/>
  <c r="B2862" i="10"/>
  <c r="B2832" i="10"/>
  <c r="B2801" i="10"/>
  <c r="B2771" i="10"/>
  <c r="B2741" i="10"/>
  <c r="B2711" i="10"/>
  <c r="B2680" i="10"/>
  <c r="B2650" i="10"/>
  <c r="B2619" i="10"/>
  <c r="B2588" i="10"/>
  <c r="B2557" i="10"/>
  <c r="B2525" i="10"/>
  <c r="B2491" i="10"/>
  <c r="B2450" i="10"/>
  <c r="B2414" i="10"/>
  <c r="B2376" i="10"/>
  <c r="B2337" i="10"/>
  <c r="B2295" i="10"/>
  <c r="B2251" i="10"/>
  <c r="B2212" i="10"/>
  <c r="B2168" i="10"/>
  <c r="B2118" i="10"/>
  <c r="B2079" i="10"/>
  <c r="B2035" i="10"/>
  <c r="B1990" i="10"/>
  <c r="B1946" i="10"/>
  <c r="B1907" i="10"/>
  <c r="B1863" i="10"/>
  <c r="B1811" i="10"/>
  <c r="B1771" i="10"/>
  <c r="B1725" i="10"/>
  <c r="B1685" i="10"/>
  <c r="B1632" i="10"/>
  <c r="B1585" i="10"/>
  <c r="B1543" i="10"/>
  <c r="B1490" i="10"/>
  <c r="B1442" i="10"/>
  <c r="B1398" i="10"/>
  <c r="B1341" i="10"/>
  <c r="B1290" i="10"/>
  <c r="B1241" i="10"/>
  <c r="B1185" i="10"/>
  <c r="B1135" i="10"/>
  <c r="B1079" i="10"/>
  <c r="B1015" i="10"/>
  <c r="B969" i="10"/>
  <c r="B911" i="10"/>
  <c r="B844" i="10"/>
  <c r="B787" i="10"/>
  <c r="B735" i="10"/>
  <c r="B670" i="10"/>
  <c r="B611" i="10"/>
  <c r="B551" i="10"/>
  <c r="B478" i="10"/>
  <c r="B424" i="10"/>
  <c r="B362" i="10"/>
  <c r="B292" i="10"/>
  <c r="B227" i="10"/>
  <c r="B151" i="10"/>
  <c r="B81" i="10"/>
  <c r="B9" i="10"/>
  <c r="C4925" i="10"/>
  <c r="C4839" i="10"/>
  <c r="C4741" i="10"/>
  <c r="C4653" i="10"/>
  <c r="C4544" i="10"/>
  <c r="C4433" i="10"/>
  <c r="C4336" i="10"/>
  <c r="C4202" i="10"/>
  <c r="C4112" i="10"/>
  <c r="C4004" i="10"/>
  <c r="C3862" i="10"/>
  <c r="C3735" i="10"/>
  <c r="C3571" i="10"/>
  <c r="C3444" i="10"/>
  <c r="C3272" i="10"/>
  <c r="C3094" i="10"/>
  <c r="C2914" i="10"/>
  <c r="C2723" i="10"/>
  <c r="C2530" i="10"/>
  <c r="C2319" i="10"/>
  <c r="C2017" i="10"/>
  <c r="C1718" i="10"/>
  <c r="C1423" i="10"/>
  <c r="C1041" i="10"/>
  <c r="C728" i="10"/>
  <c r="C331" i="10"/>
  <c r="D4870" i="10"/>
  <c r="D4342" i="10"/>
  <c r="D3570" i="10"/>
  <c r="D2530" i="10"/>
  <c r="D83" i="10"/>
  <c r="B2677" i="10"/>
  <c r="B2647" i="10"/>
  <c r="B2616" i="10"/>
  <c r="B2585" i="10"/>
  <c r="B2554" i="10"/>
  <c r="B2522" i="10"/>
  <c r="B2483" i="10"/>
  <c r="B2447" i="10"/>
  <c r="B2411" i="10"/>
  <c r="B2370" i="10"/>
  <c r="B2331" i="10"/>
  <c r="B2287" i="10"/>
  <c r="B2248" i="10"/>
  <c r="B2204" i="10"/>
  <c r="B2159" i="10"/>
  <c r="B2115" i="10"/>
  <c r="B2076" i="10"/>
  <c r="B2032" i="10"/>
  <c r="B1987" i="10"/>
  <c r="B1943" i="10"/>
  <c r="B1904" i="10"/>
  <c r="B1860" i="10"/>
  <c r="B1808" i="10"/>
  <c r="B1768" i="10"/>
  <c r="B1722" i="10"/>
  <c r="B1670" i="10"/>
  <c r="B1629" i="10"/>
  <c r="B1582" i="10"/>
  <c r="B1528" i="10"/>
  <c r="B1487" i="10"/>
  <c r="B1439" i="10"/>
  <c r="B1381" i="10"/>
  <c r="B1338" i="10"/>
  <c r="B1287" i="10"/>
  <c r="B1229" i="10"/>
  <c r="B1179" i="10"/>
  <c r="B1129" i="10"/>
  <c r="B1067" i="10"/>
  <c r="B1012" i="10"/>
  <c r="B966" i="10"/>
  <c r="B898" i="10"/>
  <c r="B841" i="10"/>
  <c r="B784" i="10"/>
  <c r="B719" i="10"/>
  <c r="B667" i="10"/>
  <c r="B608" i="10"/>
  <c r="B536" i="10"/>
  <c r="B475" i="10"/>
  <c r="B421" i="10"/>
  <c r="B353" i="10"/>
  <c r="B286" i="10"/>
  <c r="B223" i="10"/>
  <c r="B145" i="10"/>
  <c r="B77" i="10"/>
  <c r="C4997" i="10"/>
  <c r="C4911" i="10"/>
  <c r="C4833" i="10"/>
  <c r="C4721" i="10"/>
  <c r="C4641" i="10"/>
  <c r="C4520" i="10"/>
  <c r="C4430" i="10"/>
  <c r="C4324" i="10"/>
  <c r="C4199" i="10"/>
  <c r="C4095" i="10"/>
  <c r="C3955" i="10"/>
  <c r="C3844" i="10"/>
  <c r="C3726" i="10"/>
  <c r="C3568" i="10"/>
  <c r="C3438" i="10"/>
  <c r="C3234" i="10"/>
  <c r="C3074" i="10"/>
  <c r="C2885" i="10"/>
  <c r="C2718" i="10"/>
  <c r="C2503" i="10"/>
  <c r="C2276" i="10"/>
  <c r="C1994" i="10"/>
  <c r="C1658" i="10"/>
  <c r="C1405" i="10"/>
  <c r="C1034" i="10"/>
  <c r="C621" i="10"/>
  <c r="C290" i="10"/>
  <c r="D4864" i="10"/>
  <c r="D4161" i="10"/>
  <c r="D3497" i="10"/>
  <c r="D2334" i="10"/>
  <c r="D2321" i="10"/>
  <c r="B3112" i="10"/>
  <c r="B3084" i="10"/>
  <c r="B3056" i="10"/>
  <c r="B3028" i="10"/>
  <c r="B3000" i="10"/>
  <c r="B2972" i="10"/>
  <c r="B2943" i="10"/>
  <c r="B2914" i="10"/>
  <c r="B2885" i="10"/>
  <c r="B2856" i="10"/>
  <c r="B2826" i="10"/>
  <c r="B2796" i="10"/>
  <c r="B2766" i="10"/>
  <c r="B2735" i="10"/>
  <c r="B2705" i="10"/>
  <c r="B2675" i="10"/>
  <c r="B2645" i="10"/>
  <c r="B2614" i="10"/>
  <c r="B2583" i="10"/>
  <c r="B2552" i="10"/>
  <c r="B2520" i="10"/>
  <c r="B2481" i="10"/>
  <c r="B2445" i="10"/>
  <c r="B2409" i="10"/>
  <c r="B2365" i="10"/>
  <c r="B2329" i="10"/>
  <c r="B2285" i="10"/>
  <c r="B2246" i="10"/>
  <c r="B2202" i="10"/>
  <c r="B2157" i="10"/>
  <c r="B2113" i="10"/>
  <c r="B2074" i="10"/>
  <c r="B2030" i="10"/>
  <c r="B1980" i="10"/>
  <c r="B1941" i="10"/>
  <c r="B1900" i="10"/>
  <c r="B1852" i="10"/>
  <c r="B1806" i="10"/>
  <c r="B1766" i="10"/>
  <c r="B1720" i="10"/>
  <c r="B1668" i="10"/>
  <c r="B1627" i="10"/>
  <c r="B1579" i="10"/>
  <c r="B1526" i="10"/>
  <c r="B1485" i="10"/>
  <c r="B1435" i="10"/>
  <c r="B1379" i="10"/>
  <c r="B1333" i="10"/>
  <c r="B1284" i="10"/>
  <c r="B1227" i="10"/>
  <c r="B1174" i="10"/>
  <c r="B1126" i="10"/>
  <c r="B1065" i="10"/>
  <c r="B1010" i="10"/>
  <c r="B952" i="10"/>
  <c r="B889" i="10"/>
  <c r="B839" i="10"/>
  <c r="B781" i="10"/>
  <c r="B717" i="10"/>
  <c r="B656" i="10"/>
  <c r="B605" i="10"/>
  <c r="B534" i="10"/>
  <c r="B473" i="10"/>
  <c r="B411" i="10"/>
  <c r="B338" i="10"/>
  <c r="B284" i="10"/>
  <c r="B221" i="10"/>
  <c r="B143" i="10"/>
  <c r="B75" i="10"/>
  <c r="C4995" i="10"/>
  <c r="C4909" i="10"/>
  <c r="C4829" i="10"/>
  <c r="C4717" i="10"/>
  <c r="C4627" i="10"/>
  <c r="C4518" i="10"/>
  <c r="C4420" i="10"/>
  <c r="C4307" i="10"/>
  <c r="C4196" i="10"/>
  <c r="C4093" i="10"/>
  <c r="C3953" i="10"/>
  <c r="C3842" i="10"/>
  <c r="C3689" i="10"/>
  <c r="C3566" i="10"/>
  <c r="C3415" i="10"/>
  <c r="C3232" i="10"/>
  <c r="C3066" i="10"/>
  <c r="C2875" i="10"/>
  <c r="C2663" i="10"/>
  <c r="C2484" i="10"/>
  <c r="C2246" i="10"/>
  <c r="C1992" i="10"/>
  <c r="C1655" i="10"/>
  <c r="C1390" i="10"/>
  <c r="C1029" i="10"/>
  <c r="C619" i="10"/>
  <c r="C285" i="10"/>
  <c r="D4828" i="10"/>
  <c r="D4153" i="10"/>
  <c r="D3494" i="10"/>
  <c r="D2319" i="10"/>
  <c r="B4063" i="10"/>
  <c r="B4035" i="10"/>
  <c r="B4007" i="10"/>
  <c r="B3979" i="10"/>
  <c r="B3951" i="10"/>
  <c r="B3923" i="10"/>
  <c r="B3895" i="10"/>
  <c r="B3867" i="10"/>
  <c r="B3839" i="10"/>
  <c r="B3811" i="10"/>
  <c r="B3783" i="10"/>
  <c r="B3755" i="10"/>
  <c r="B3727" i="10"/>
  <c r="B3699" i="10"/>
  <c r="B3671" i="10"/>
  <c r="B3643" i="10"/>
  <c r="B3615" i="10"/>
  <c r="B3587" i="10"/>
  <c r="B3559" i="10"/>
  <c r="B3531" i="10"/>
  <c r="B3503" i="10"/>
  <c r="B3475" i="10"/>
  <c r="B3447" i="10"/>
  <c r="B3419" i="10"/>
  <c r="B3391" i="10"/>
  <c r="B3363" i="10"/>
  <c r="B3335" i="10"/>
  <c r="B3307" i="10"/>
  <c r="B3279" i="10"/>
  <c r="B3251" i="10"/>
  <c r="B3223" i="10"/>
  <c r="B3195" i="10"/>
  <c r="B3167" i="10"/>
  <c r="B3139" i="10"/>
  <c r="B3111" i="10"/>
  <c r="B3083" i="10"/>
  <c r="B3055" i="10"/>
  <c r="B3027" i="10"/>
  <c r="B2999" i="10"/>
  <c r="B2971" i="10"/>
  <c r="B2942" i="10"/>
  <c r="B2913" i="10"/>
  <c r="B2884" i="10"/>
  <c r="B2855" i="10"/>
  <c r="B2825" i="10"/>
  <c r="B2795" i="10"/>
  <c r="B2764" i="10"/>
  <c r="B2734" i="10"/>
  <c r="B2704" i="10"/>
  <c r="B2674" i="10"/>
  <c r="B2644" i="10"/>
  <c r="B2613" i="10"/>
  <c r="B2582" i="10"/>
  <c r="B2551" i="10"/>
  <c r="B2519" i="10"/>
  <c r="B2480" i="10"/>
  <c r="B2444" i="10"/>
  <c r="B2408" i="10"/>
  <c r="B2364" i="10"/>
  <c r="B2328" i="10"/>
  <c r="B2284" i="10"/>
  <c r="B2245" i="10"/>
  <c r="B2201" i="10"/>
  <c r="B2156" i="10"/>
  <c r="B2112" i="10"/>
  <c r="B2073" i="10"/>
  <c r="B2023" i="10"/>
  <c r="B1979" i="10"/>
  <c r="B1940" i="10"/>
  <c r="B1896" i="10"/>
  <c r="B1851" i="10"/>
  <c r="B1805" i="10"/>
  <c r="B1765" i="10"/>
  <c r="B1719" i="10"/>
  <c r="B1667" i="10"/>
  <c r="B1626" i="10"/>
  <c r="B1578" i="10"/>
  <c r="B1525" i="10"/>
  <c r="B1484" i="10"/>
  <c r="B1434" i="10"/>
  <c r="B1378" i="10"/>
  <c r="B1329" i="10"/>
  <c r="B1283" i="10"/>
  <c r="B1226" i="10"/>
  <c r="B1173" i="10"/>
  <c r="B1125" i="10"/>
  <c r="B1064" i="10"/>
  <c r="B1009" i="10"/>
  <c r="B951" i="10"/>
  <c r="B888" i="10"/>
  <c r="B838" i="10"/>
  <c r="B780" i="10"/>
  <c r="B716" i="10"/>
  <c r="B652" i="10"/>
  <c r="B604" i="10"/>
  <c r="B533" i="10"/>
  <c r="B472" i="10"/>
  <c r="B410" i="10"/>
  <c r="B337" i="10"/>
  <c r="B283" i="10"/>
  <c r="B220" i="10"/>
  <c r="B142" i="10"/>
  <c r="B74" i="10"/>
  <c r="C4994" i="10"/>
  <c r="C4908" i="10"/>
  <c r="C4821" i="10"/>
  <c r="C4716" i="10"/>
  <c r="C4626" i="10"/>
  <c r="C4516" i="10"/>
  <c r="C4418" i="10"/>
  <c r="C4306" i="10"/>
  <c r="C4195" i="10"/>
  <c r="C4092" i="10"/>
  <c r="C3952" i="10"/>
  <c r="C3841" i="10"/>
  <c r="C3688" i="10"/>
  <c r="C3565" i="10"/>
  <c r="C3371" i="10"/>
  <c r="C3231" i="10"/>
  <c r="C3025" i="10"/>
  <c r="C2870" i="10"/>
  <c r="C2662" i="10"/>
  <c r="C2483" i="10"/>
  <c r="C2245" i="10"/>
  <c r="C1991" i="10"/>
  <c r="C1654" i="10"/>
  <c r="C1367" i="10"/>
  <c r="C1025" i="10"/>
  <c r="C618" i="10"/>
  <c r="C269" i="10"/>
  <c r="D4797" i="10"/>
  <c r="D4119" i="10"/>
  <c r="D3486" i="10"/>
  <c r="D2318" i="10"/>
  <c r="B4958" i="10"/>
  <c r="B4930" i="10"/>
  <c r="B4874" i="10"/>
  <c r="B4846" i="10"/>
  <c r="B4818" i="10"/>
  <c r="B4790" i="10"/>
  <c r="B4762" i="10"/>
  <c r="B4734" i="10"/>
  <c r="B4706" i="10"/>
  <c r="B4678" i="10"/>
  <c r="B4650" i="10"/>
  <c r="B4622" i="10"/>
  <c r="B4594" i="10"/>
  <c r="B4566" i="10"/>
  <c r="B4538" i="10"/>
  <c r="B4510" i="10"/>
  <c r="B4482" i="10"/>
  <c r="B4454" i="10"/>
  <c r="B4426" i="10"/>
  <c r="B4398" i="10"/>
  <c r="B4370" i="10"/>
  <c r="B4342" i="10"/>
  <c r="B4314" i="10"/>
  <c r="B4286" i="10"/>
  <c r="B4258" i="10"/>
  <c r="B4230" i="10"/>
  <c r="B4202" i="10"/>
  <c r="B4174" i="10"/>
  <c r="B4146" i="10"/>
  <c r="B4118" i="10"/>
  <c r="B4090" i="10"/>
  <c r="B4062" i="10"/>
  <c r="B4034" i="10"/>
  <c r="B4006" i="10"/>
  <c r="B3978" i="10"/>
  <c r="B3950" i="10"/>
  <c r="B3922" i="10"/>
  <c r="B3894" i="10"/>
  <c r="B3866" i="10"/>
  <c r="B3838" i="10"/>
  <c r="B3810" i="10"/>
  <c r="B3782" i="10"/>
  <c r="B3754" i="10"/>
  <c r="B3726" i="10"/>
  <c r="B3698" i="10"/>
  <c r="B3670" i="10"/>
  <c r="B3642" i="10"/>
  <c r="B3614" i="10"/>
  <c r="B3586" i="10"/>
  <c r="B3558" i="10"/>
  <c r="B3530" i="10"/>
  <c r="B3502" i="10"/>
  <c r="B3474" i="10"/>
  <c r="B3446" i="10"/>
  <c r="B3418" i="10"/>
  <c r="B3390" i="10"/>
  <c r="B3362" i="10"/>
  <c r="B3334" i="10"/>
  <c r="B3306" i="10"/>
  <c r="B3278" i="10"/>
  <c r="B3250" i="10"/>
  <c r="B3222" i="10"/>
  <c r="B3194" i="10"/>
  <c r="B3166" i="10"/>
  <c r="B3138" i="10"/>
  <c r="B3110" i="10"/>
  <c r="B3082" i="10"/>
  <c r="B3054" i="10"/>
  <c r="B3026" i="10"/>
  <c r="B2998" i="10"/>
  <c r="B2970" i="10"/>
  <c r="B2941" i="10"/>
  <c r="B2912" i="10"/>
  <c r="B2883" i="10"/>
  <c r="B2854" i="10"/>
  <c r="B2824" i="10"/>
  <c r="B2794" i="10"/>
  <c r="B2763" i="10"/>
  <c r="B2733" i="10"/>
  <c r="B2703" i="10"/>
  <c r="B2673" i="10"/>
  <c r="B2643" i="10"/>
  <c r="B2612" i="10"/>
  <c r="B2581" i="10"/>
  <c r="B2550" i="10"/>
  <c r="B2518" i="10"/>
  <c r="B2479" i="10"/>
  <c r="B2443" i="10"/>
  <c r="B2407" i="10"/>
  <c r="B2363" i="10"/>
  <c r="B2327" i="10"/>
  <c r="B2283" i="10"/>
  <c r="B2244" i="10"/>
  <c r="B2200" i="10"/>
  <c r="B2155" i="10"/>
  <c r="B2111" i="10"/>
  <c r="B2072" i="10"/>
  <c r="B2022" i="10"/>
  <c r="B1978" i="10"/>
  <c r="B1939" i="10"/>
  <c r="B1895" i="10"/>
  <c r="B1850" i="10"/>
  <c r="B1804" i="10"/>
  <c r="B1764" i="10"/>
  <c r="B1718" i="10"/>
  <c r="B1666" i="10"/>
  <c r="B1625" i="10"/>
  <c r="B1577" i="10"/>
  <c r="B1524" i="10"/>
  <c r="B1480" i="10"/>
  <c r="B1433" i="10"/>
  <c r="B1377" i="10"/>
  <c r="B1328" i="10"/>
  <c r="B1282" i="10"/>
  <c r="B1225" i="10"/>
  <c r="B1172" i="10"/>
  <c r="B1124" i="10"/>
  <c r="B1063" i="10"/>
  <c r="B1008" i="10"/>
  <c r="B950" i="10"/>
  <c r="B887" i="10"/>
  <c r="B837" i="10"/>
  <c r="B779" i="10"/>
  <c r="B715" i="10"/>
  <c r="B651" i="10"/>
  <c r="B603" i="10"/>
  <c r="B532" i="10"/>
  <c r="B471" i="10"/>
  <c r="B409" i="10"/>
  <c r="B336" i="10"/>
  <c r="B282" i="10"/>
  <c r="B212" i="10"/>
  <c r="B141" i="10"/>
  <c r="B72" i="10"/>
  <c r="C4993" i="10"/>
  <c r="C4907" i="10"/>
  <c r="C4801" i="10"/>
  <c r="C4715" i="10"/>
  <c r="C4624" i="10"/>
  <c r="C4515" i="10"/>
  <c r="C4403" i="10"/>
  <c r="C4291" i="10"/>
  <c r="C4194" i="10"/>
  <c r="C4089" i="10"/>
  <c r="C3951" i="10"/>
  <c r="C3840" i="10"/>
  <c r="C3687" i="10"/>
  <c r="C3563" i="10"/>
  <c r="C3370" i="10"/>
  <c r="C3229" i="10"/>
  <c r="C3024" i="10"/>
  <c r="C2867" i="10"/>
  <c r="C2660" i="10"/>
  <c r="C2479" i="10"/>
  <c r="C2243" i="10"/>
  <c r="C1989" i="10"/>
  <c r="C1653" i="10"/>
  <c r="C1286" i="10"/>
  <c r="C1024" i="10"/>
  <c r="C617" i="10"/>
  <c r="C265" i="10"/>
  <c r="D4787" i="10"/>
  <c r="D4114" i="10"/>
  <c r="D3350" i="10"/>
  <c r="D2291" i="10"/>
  <c r="B4985" i="10"/>
  <c r="B4873" i="10"/>
  <c r="B4789" i="10"/>
  <c r="B4733" i="10"/>
  <c r="B4677" i="10"/>
  <c r="B4621" i="10"/>
  <c r="B4593" i="10"/>
  <c r="B4565" i="10"/>
  <c r="B4537" i="10"/>
  <c r="B4509" i="10"/>
  <c r="B4481" i="10"/>
  <c r="B4453" i="10"/>
  <c r="B4425" i="10"/>
  <c r="B4397" i="10"/>
  <c r="B4369" i="10"/>
  <c r="B4341" i="10"/>
  <c r="B4313" i="10"/>
  <c r="B4285" i="10"/>
  <c r="B4257" i="10"/>
  <c r="B4229" i="10"/>
  <c r="B4201" i="10"/>
  <c r="B4173" i="10"/>
  <c r="B4145" i="10"/>
  <c r="B4117" i="10"/>
  <c r="B4089" i="10"/>
  <c r="B4061" i="10"/>
  <c r="B4033" i="10"/>
  <c r="B4005" i="10"/>
  <c r="B3977" i="10"/>
  <c r="B3949" i="10"/>
  <c r="B3921" i="10"/>
  <c r="B3893" i="10"/>
  <c r="B3865" i="10"/>
  <c r="B3837" i="10"/>
  <c r="B3809" i="10"/>
  <c r="B3781" i="10"/>
  <c r="B3753" i="10"/>
  <c r="B3725" i="10"/>
  <c r="B3697" i="10"/>
  <c r="B3669" i="10"/>
  <c r="B3641" i="10"/>
  <c r="B3613" i="10"/>
  <c r="B3585" i="10"/>
  <c r="B3557" i="10"/>
  <c r="B3529" i="10"/>
  <c r="B3501" i="10"/>
  <c r="B3473" i="10"/>
  <c r="B3445" i="10"/>
  <c r="B3417" i="10"/>
  <c r="B3389" i="10"/>
  <c r="B3361" i="10"/>
  <c r="B3333" i="10"/>
  <c r="B3305" i="10"/>
  <c r="B3277" i="10"/>
  <c r="B3249" i="10"/>
  <c r="B3221" i="10"/>
  <c r="B3193" i="10"/>
  <c r="B3165" i="10"/>
  <c r="B3137" i="10"/>
  <c r="B3109" i="10"/>
  <c r="B3081" i="10"/>
  <c r="B3053" i="10"/>
  <c r="B3025" i="10"/>
  <c r="B2997" i="10"/>
  <c r="B2969" i="10"/>
  <c r="B2940" i="10"/>
  <c r="B2911" i="10"/>
  <c r="B2882" i="10"/>
  <c r="B2853" i="10"/>
  <c r="B2823" i="10"/>
  <c r="B2792" i="10"/>
  <c r="B2762" i="10"/>
  <c r="B2732" i="10"/>
  <c r="B2702" i="10"/>
  <c r="B2672" i="10"/>
  <c r="B2642" i="10"/>
  <c r="B2611" i="10"/>
  <c r="B2580" i="10"/>
  <c r="B2549" i="10"/>
  <c r="B2516" i="10"/>
  <c r="B2478" i="10"/>
  <c r="B2442" i="10"/>
  <c r="B2398" i="10"/>
  <c r="B2362" i="10"/>
  <c r="B2326" i="10"/>
  <c r="B2282" i="10"/>
  <c r="B2243" i="10"/>
  <c r="B2193" i="10"/>
  <c r="B2152" i="10"/>
  <c r="B2110" i="10"/>
  <c r="B2071" i="10"/>
  <c r="B2021" i="10"/>
  <c r="B1977" i="10"/>
  <c r="B1938" i="10"/>
  <c r="B1894" i="10"/>
  <c r="B1849" i="10"/>
  <c r="B1803" i="10"/>
  <c r="B1760" i="10"/>
  <c r="B1711" i="10"/>
  <c r="B1665" i="10"/>
  <c r="B1624" i="10"/>
  <c r="B1576" i="10"/>
  <c r="B1523" i="10"/>
  <c r="B1476" i="10"/>
  <c r="B1432" i="10"/>
  <c r="B1376" i="10"/>
  <c r="B1325" i="10"/>
  <c r="B1281" i="10"/>
  <c r="B1224" i="10"/>
  <c r="B1171" i="10"/>
  <c r="B1123" i="10"/>
  <c r="B1062" i="10"/>
  <c r="B1007" i="10"/>
  <c r="B949" i="10"/>
  <c r="B886" i="10"/>
  <c r="B836" i="10"/>
  <c r="B778" i="10"/>
  <c r="B712" i="10"/>
  <c r="B650" i="10"/>
  <c r="B600" i="10"/>
  <c r="B531" i="10"/>
  <c r="B470" i="10"/>
  <c r="B408" i="10"/>
  <c r="B335" i="10"/>
  <c r="B281" i="10"/>
  <c r="B208" i="10"/>
  <c r="B140" i="10"/>
  <c r="B71" i="10"/>
  <c r="C4992" i="10"/>
  <c r="C4906" i="10"/>
  <c r="C4800" i="10"/>
  <c r="C4714" i="10"/>
  <c r="C4623" i="10"/>
  <c r="C4513" i="10"/>
  <c r="C4402" i="10"/>
  <c r="C4290" i="10"/>
  <c r="C4193" i="10"/>
  <c r="C4087" i="10"/>
  <c r="C3950" i="10"/>
  <c r="C3838" i="10"/>
  <c r="C3684" i="10"/>
  <c r="C3562" i="10"/>
  <c r="C3369" i="10"/>
  <c r="C3228" i="10"/>
  <c r="C3023" i="10"/>
  <c r="C2858" i="10"/>
  <c r="C2659" i="10"/>
  <c r="C2475" i="10"/>
  <c r="C2215" i="10"/>
  <c r="C1979" i="10"/>
  <c r="C1651" i="10"/>
  <c r="C1285" i="10"/>
  <c r="C1018" i="10"/>
  <c r="C616" i="10"/>
  <c r="C177" i="10"/>
  <c r="D4782" i="10"/>
  <c r="D4075" i="10"/>
  <c r="D3346" i="10"/>
  <c r="D2265" i="10"/>
  <c r="B4901" i="10"/>
  <c r="B4761" i="10"/>
  <c r="B4984" i="10"/>
  <c r="B4872" i="10"/>
  <c r="B4788" i="10"/>
  <c r="B4760" i="10"/>
  <c r="B4732" i="10"/>
  <c r="B4704" i="10"/>
  <c r="B4676" i="10"/>
  <c r="B4648" i="10"/>
  <c r="B4620" i="10"/>
  <c r="B4592" i="10"/>
  <c r="B4564" i="10"/>
  <c r="B4536" i="10"/>
  <c r="B4508" i="10"/>
  <c r="B4480" i="10"/>
  <c r="B4452" i="10"/>
  <c r="B4424" i="10"/>
  <c r="B4396" i="10"/>
  <c r="B4368" i="10"/>
  <c r="B4340" i="10"/>
  <c r="B4312" i="10"/>
  <c r="B4284" i="10"/>
  <c r="B4256" i="10"/>
  <c r="B4228" i="10"/>
  <c r="B4200" i="10"/>
  <c r="B4172" i="10"/>
  <c r="B4144" i="10"/>
  <c r="B4116" i="10"/>
  <c r="B4088" i="10"/>
  <c r="B4060" i="10"/>
  <c r="B4032" i="10"/>
  <c r="B4004" i="10"/>
  <c r="B3976" i="10"/>
  <c r="B3948" i="10"/>
  <c r="B3920" i="10"/>
  <c r="B3892" i="10"/>
  <c r="B3864" i="10"/>
  <c r="B3836" i="10"/>
  <c r="B3808" i="10"/>
  <c r="B3780" i="10"/>
  <c r="B3752" i="10"/>
  <c r="B3724" i="10"/>
  <c r="B3696" i="10"/>
  <c r="B3668" i="10"/>
  <c r="B3640" i="10"/>
  <c r="B3612" i="10"/>
  <c r="B3584" i="10"/>
  <c r="B3556" i="10"/>
  <c r="B3528" i="10"/>
  <c r="B3500" i="10"/>
  <c r="B3472" i="10"/>
  <c r="B3444" i="10"/>
  <c r="B3416" i="10"/>
  <c r="B3388" i="10"/>
  <c r="B3360" i="10"/>
  <c r="B3332" i="10"/>
  <c r="B3304" i="10"/>
  <c r="B3276" i="10"/>
  <c r="B3248" i="10"/>
  <c r="B3220" i="10"/>
  <c r="B3192" i="10"/>
  <c r="B3164" i="10"/>
  <c r="B3136" i="10"/>
  <c r="B3108" i="10"/>
  <c r="B3080" i="10"/>
  <c r="B3052" i="10"/>
  <c r="B3024" i="10"/>
  <c r="B2996" i="10"/>
  <c r="B2968" i="10"/>
  <c r="B2939" i="10"/>
  <c r="B2910" i="10"/>
  <c r="B2881" i="10"/>
  <c r="B2852" i="10"/>
  <c r="B2822" i="10"/>
  <c r="B2791" i="10"/>
  <c r="B2761" i="10"/>
  <c r="B2731" i="10"/>
  <c r="B2701" i="10"/>
  <c r="B2671" i="10"/>
  <c r="B2641" i="10"/>
  <c r="B2610" i="10"/>
  <c r="B2579" i="10"/>
  <c r="B2548" i="10"/>
  <c r="B2512" i="10"/>
  <c r="B2477" i="10"/>
  <c r="B2441" i="10"/>
  <c r="B2397" i="10"/>
  <c r="B2361" i="10"/>
  <c r="B2325" i="10"/>
  <c r="B2281" i="10"/>
  <c r="B2242" i="10"/>
  <c r="B2192" i="10"/>
  <c r="B2148" i="10"/>
  <c r="B2109" i="10"/>
  <c r="B2068" i="10"/>
  <c r="B2020" i="10"/>
  <c r="B1976" i="10"/>
  <c r="B1937" i="10"/>
  <c r="B1893" i="10"/>
  <c r="B1848" i="10"/>
  <c r="B1802" i="10"/>
  <c r="B1756" i="10"/>
  <c r="B1710" i="10"/>
  <c r="B1664" i="10"/>
  <c r="B1620" i="10"/>
  <c r="B1569" i="10"/>
  <c r="B1522" i="10"/>
  <c r="B1475" i="10"/>
  <c r="B1422" i="10"/>
  <c r="B1375" i="10"/>
  <c r="B1324" i="10"/>
  <c r="B1266" i="10"/>
  <c r="B1223" i="10"/>
  <c r="B1170" i="10"/>
  <c r="B1109" i="10"/>
  <c r="B1061" i="10"/>
  <c r="B1006" i="10"/>
  <c r="B942" i="10"/>
  <c r="B885" i="10"/>
  <c r="B835" i="10"/>
  <c r="B771" i="10"/>
  <c r="B708" i="10"/>
  <c r="B649" i="10"/>
  <c r="B583" i="10"/>
  <c r="B530" i="10"/>
  <c r="B469" i="10"/>
  <c r="B395" i="10"/>
  <c r="B334" i="10"/>
  <c r="B280" i="10"/>
  <c r="B196" i="10"/>
  <c r="B139" i="10"/>
  <c r="B70" i="10"/>
  <c r="C4990" i="10"/>
  <c r="C4904" i="10"/>
  <c r="C4799" i="10"/>
  <c r="C4713" i="10"/>
  <c r="C4622" i="10"/>
  <c r="C4504" i="10"/>
  <c r="C4401" i="10"/>
  <c r="C4289" i="10"/>
  <c r="C4185" i="10"/>
  <c r="C4072" i="10"/>
  <c r="C3949" i="10"/>
  <c r="C3837" i="10"/>
  <c r="C3683" i="10"/>
  <c r="C3560" i="10"/>
  <c r="C3368" i="10"/>
  <c r="C3227" i="10"/>
  <c r="C3022" i="10"/>
  <c r="C2857" i="10"/>
  <c r="C2658" i="10"/>
  <c r="C2472" i="10"/>
  <c r="C2214" i="10"/>
  <c r="C1976" i="10"/>
  <c r="C1650" i="10"/>
  <c r="C1284" i="10"/>
  <c r="C995" i="10"/>
  <c r="C612" i="10"/>
  <c r="C175" i="10"/>
  <c r="D4779" i="10"/>
  <c r="D4071" i="10"/>
  <c r="D3245" i="10"/>
  <c r="A2" i="10"/>
  <c r="D28" i="10"/>
  <c r="D56" i="10"/>
  <c r="D84" i="10"/>
  <c r="D112" i="10"/>
  <c r="D140" i="10"/>
  <c r="D168" i="10"/>
  <c r="D196" i="10"/>
  <c r="D224" i="10"/>
  <c r="D252" i="10"/>
  <c r="D280" i="10"/>
  <c r="D308" i="10"/>
  <c r="D336" i="10"/>
  <c r="D364" i="10"/>
  <c r="D392" i="10"/>
  <c r="D420" i="10"/>
  <c r="D448" i="10"/>
  <c r="D476" i="10"/>
  <c r="D504" i="10"/>
  <c r="D532" i="10"/>
  <c r="D560" i="10"/>
  <c r="D588" i="10"/>
  <c r="D616" i="10"/>
  <c r="D16" i="10"/>
  <c r="D45" i="10"/>
  <c r="D74" i="10"/>
  <c r="D103" i="10"/>
  <c r="D132" i="10"/>
  <c r="D161" i="10"/>
  <c r="D190" i="10"/>
  <c r="D219" i="10"/>
  <c r="D248" i="10"/>
  <c r="D277" i="10"/>
  <c r="D306" i="10"/>
  <c r="D335" i="10"/>
  <c r="D365" i="10"/>
  <c r="D394" i="10"/>
  <c r="D423" i="10"/>
  <c r="D452" i="10"/>
  <c r="D481" i="10"/>
  <c r="D510" i="10"/>
  <c r="D539" i="10"/>
  <c r="D568" i="10"/>
  <c r="D597" i="10"/>
  <c r="D626" i="10"/>
  <c r="D654" i="10"/>
  <c r="D682" i="10"/>
  <c r="D710" i="10"/>
  <c r="D738" i="10"/>
  <c r="D766" i="10"/>
  <c r="D794" i="10"/>
  <c r="D822" i="10"/>
  <c r="D850" i="10"/>
  <c r="D878" i="10"/>
  <c r="D906" i="10"/>
  <c r="D934" i="10"/>
  <c r="D962" i="10"/>
  <c r="D990" i="10"/>
  <c r="D1018" i="10"/>
  <c r="D1046" i="10"/>
  <c r="D1074" i="10"/>
  <c r="D1102" i="10"/>
  <c r="D1130" i="10"/>
  <c r="D1158" i="10"/>
  <c r="D1186" i="10"/>
  <c r="D1214" i="10"/>
  <c r="D1242" i="10"/>
  <c r="D1270" i="10"/>
  <c r="D1298" i="10"/>
  <c r="D1326" i="10"/>
  <c r="D1354" i="10"/>
  <c r="D15" i="10"/>
  <c r="D46" i="10"/>
  <c r="D76" i="10"/>
  <c r="D106" i="10"/>
  <c r="D136" i="10"/>
  <c r="D166" i="10"/>
  <c r="D197" i="10"/>
  <c r="D227" i="10"/>
  <c r="D257" i="10"/>
  <c r="D287" i="10"/>
  <c r="D317" i="10"/>
  <c r="D347" i="10"/>
  <c r="D377" i="10"/>
  <c r="D407" i="10"/>
  <c r="D437" i="10"/>
  <c r="D467" i="10"/>
  <c r="D497" i="10"/>
  <c r="D527" i="10"/>
  <c r="D557" i="10"/>
  <c r="D587" i="10"/>
  <c r="D618" i="10"/>
  <c r="D647" i="10"/>
  <c r="D676" i="10"/>
  <c r="D705" i="10"/>
  <c r="D734" i="10"/>
  <c r="D763" i="10"/>
  <c r="D792" i="10"/>
  <c r="D821" i="10"/>
  <c r="D851" i="10"/>
  <c r="D880" i="10"/>
  <c r="D909" i="10"/>
  <c r="D938" i="10"/>
  <c r="D967" i="10"/>
  <c r="D996" i="10"/>
  <c r="D1025" i="10"/>
  <c r="D1054" i="10"/>
  <c r="D1083" i="10"/>
  <c r="D1112" i="10"/>
  <c r="D1141" i="10"/>
  <c r="D1170" i="10"/>
  <c r="D1199" i="10"/>
  <c r="D1228" i="10"/>
  <c r="D17" i="10"/>
  <c r="D47" i="10"/>
  <c r="D77" i="10"/>
  <c r="D107" i="10"/>
  <c r="D137" i="10"/>
  <c r="D167" i="10"/>
  <c r="D198" i="10"/>
  <c r="D228" i="10"/>
  <c r="D258" i="10"/>
  <c r="D288" i="10"/>
  <c r="D318" i="10"/>
  <c r="D348" i="10"/>
  <c r="D378" i="10"/>
  <c r="D408" i="10"/>
  <c r="D438" i="10"/>
  <c r="D468" i="10"/>
  <c r="D498" i="10"/>
  <c r="D528" i="10"/>
  <c r="D558" i="10"/>
  <c r="D589" i="10"/>
  <c r="D619" i="10"/>
  <c r="D648" i="10"/>
  <c r="D677" i="10"/>
  <c r="D706" i="10"/>
  <c r="D735" i="10"/>
  <c r="D764" i="10"/>
  <c r="D793" i="10"/>
  <c r="D823" i="10"/>
  <c r="D852" i="10"/>
  <c r="D881" i="10"/>
  <c r="D910" i="10"/>
  <c r="D939" i="10"/>
  <c r="D968" i="10"/>
  <c r="D997" i="10"/>
  <c r="D1026" i="10"/>
  <c r="D1055" i="10"/>
  <c r="D1084" i="10"/>
  <c r="D1113" i="10"/>
  <c r="D1142" i="10"/>
  <c r="D1171" i="10"/>
  <c r="D1200" i="10"/>
  <c r="D1229" i="10"/>
  <c r="D1258" i="10"/>
  <c r="D1287" i="10"/>
  <c r="D1316" i="10"/>
  <c r="D1345" i="10"/>
  <c r="D1374" i="10"/>
  <c r="D1402" i="10"/>
  <c r="D1430" i="10"/>
  <c r="D1458" i="10"/>
  <c r="D1486" i="10"/>
  <c r="D1514" i="10"/>
  <c r="D1542" i="10"/>
  <c r="D1570" i="10"/>
  <c r="D1598" i="10"/>
  <c r="D1626" i="10"/>
  <c r="D1654" i="10"/>
  <c r="D24" i="10"/>
  <c r="D54" i="10"/>
  <c r="D85" i="10"/>
  <c r="D115" i="10"/>
  <c r="D145" i="10"/>
  <c r="D175" i="10"/>
  <c r="D205" i="10"/>
  <c r="D235" i="10"/>
  <c r="D265" i="10"/>
  <c r="D295" i="10"/>
  <c r="D325" i="10"/>
  <c r="D355" i="10"/>
  <c r="D385" i="10"/>
  <c r="D415" i="10"/>
  <c r="D445" i="10"/>
  <c r="D475" i="10"/>
  <c r="D506" i="10"/>
  <c r="D536" i="10"/>
  <c r="D566" i="10"/>
  <c r="D596" i="10"/>
  <c r="D627" i="10"/>
  <c r="D656" i="10"/>
  <c r="D685" i="10"/>
  <c r="D714" i="10"/>
  <c r="D743" i="10"/>
  <c r="D772" i="10"/>
  <c r="D801" i="10"/>
  <c r="D830" i="10"/>
  <c r="D859" i="10"/>
  <c r="D888" i="10"/>
  <c r="D917" i="10"/>
  <c r="D946" i="10"/>
  <c r="D975" i="10"/>
  <c r="D1004" i="10"/>
  <c r="D1033" i="10"/>
  <c r="D1062" i="10"/>
  <c r="D1091" i="10"/>
  <c r="D1120" i="10"/>
  <c r="D1149" i="10"/>
  <c r="D1178" i="10"/>
  <c r="D1207" i="10"/>
  <c r="D8" i="10"/>
  <c r="D38" i="10"/>
  <c r="D68" i="10"/>
  <c r="D98" i="10"/>
  <c r="D128" i="10"/>
  <c r="D158" i="10"/>
  <c r="D188" i="10"/>
  <c r="D218" i="10"/>
  <c r="D249" i="10"/>
  <c r="D279" i="10"/>
  <c r="D310" i="10"/>
  <c r="D340" i="10"/>
  <c r="D370" i="10"/>
  <c r="D400" i="10"/>
  <c r="D430" i="10"/>
  <c r="D460" i="10"/>
  <c r="D490" i="10"/>
  <c r="D520" i="10"/>
  <c r="D550" i="10"/>
  <c r="D580" i="10"/>
  <c r="D610" i="10"/>
  <c r="D640" i="10"/>
  <c r="D669" i="10"/>
  <c r="D698" i="10"/>
  <c r="D11" i="10"/>
  <c r="D41" i="10"/>
  <c r="D71" i="10"/>
  <c r="D101" i="10"/>
  <c r="D131" i="10"/>
  <c r="D162" i="10"/>
  <c r="D192" i="10"/>
  <c r="D222" i="10"/>
  <c r="D253" i="10"/>
  <c r="D283" i="10"/>
  <c r="D313" i="10"/>
  <c r="D12" i="10"/>
  <c r="D42" i="10"/>
  <c r="D72" i="10"/>
  <c r="D102" i="10"/>
  <c r="D133" i="10"/>
  <c r="D163" i="10"/>
  <c r="D193" i="10"/>
  <c r="D223" i="10"/>
  <c r="D254" i="10"/>
  <c r="D284" i="10"/>
  <c r="D314" i="10"/>
  <c r="D344" i="10"/>
  <c r="D374" i="10"/>
  <c r="D404" i="10"/>
  <c r="D434" i="10"/>
  <c r="D464" i="10"/>
  <c r="D494" i="10"/>
  <c r="D524" i="10"/>
  <c r="D554" i="10"/>
  <c r="D584" i="10"/>
  <c r="D614" i="10"/>
  <c r="D644" i="10"/>
  <c r="D673" i="10"/>
  <c r="D702" i="10"/>
  <c r="D731" i="10"/>
  <c r="D760" i="10"/>
  <c r="D789" i="10"/>
  <c r="D818" i="10"/>
  <c r="D847" i="10"/>
  <c r="D876" i="10"/>
  <c r="D905" i="10"/>
  <c r="D935" i="10"/>
  <c r="D964" i="10"/>
  <c r="D993" i="10"/>
  <c r="D1022" i="10"/>
  <c r="D1051" i="10"/>
  <c r="D1080" i="10"/>
  <c r="D1109" i="10"/>
  <c r="D1138" i="10"/>
  <c r="D1167" i="10"/>
  <c r="D1196" i="10"/>
  <c r="D1225" i="10"/>
  <c r="D1254" i="10"/>
  <c r="D1283" i="10"/>
  <c r="D1312" i="10"/>
  <c r="D1341" i="10"/>
  <c r="D1370" i="10"/>
  <c r="D1398" i="10"/>
  <c r="D1426" i="10"/>
  <c r="D1454" i="10"/>
  <c r="D29" i="10"/>
  <c r="D65" i="10"/>
  <c r="D105" i="10"/>
  <c r="D144" i="10"/>
  <c r="D181" i="10"/>
  <c r="D217" i="10"/>
  <c r="D260" i="10"/>
  <c r="D297" i="10"/>
  <c r="D333" i="10"/>
  <c r="D371" i="10"/>
  <c r="D409" i="10"/>
  <c r="D444" i="10"/>
  <c r="D482" i="10"/>
  <c r="D517" i="10"/>
  <c r="D553" i="10"/>
  <c r="D592" i="10"/>
  <c r="D629" i="10"/>
  <c r="D663" i="10"/>
  <c r="D697" i="10"/>
  <c r="D732" i="10"/>
  <c r="D768" i="10"/>
  <c r="D802" i="10"/>
  <c r="D835" i="10"/>
  <c r="D868" i="10"/>
  <c r="D901" i="10"/>
  <c r="D936" i="10"/>
  <c r="D971" i="10"/>
  <c r="D1005" i="10"/>
  <c r="D1038" i="10"/>
  <c r="D1071" i="10"/>
  <c r="D1105" i="10"/>
  <c r="D1139" i="10"/>
  <c r="D1174" i="10"/>
  <c r="D1208" i="10"/>
  <c r="D1240" i="10"/>
  <c r="D1272" i="10"/>
  <c r="D1303" i="10"/>
  <c r="D1334" i="10"/>
  <c r="D1365" i="10"/>
  <c r="D1395" i="10"/>
  <c r="D1425" i="10"/>
  <c r="D1456" i="10"/>
  <c r="D30" i="10"/>
  <c r="D66" i="10"/>
  <c r="D108" i="10"/>
  <c r="D146" i="10"/>
  <c r="D182" i="10"/>
  <c r="D220" i="10"/>
  <c r="D261" i="10"/>
  <c r="D298" i="10"/>
  <c r="D334" i="10"/>
  <c r="D372" i="10"/>
  <c r="D410" i="10"/>
  <c r="D446" i="10"/>
  <c r="D483" i="10"/>
  <c r="D518" i="10"/>
  <c r="D555" i="10"/>
  <c r="D593" i="10"/>
  <c r="D630" i="10"/>
  <c r="D664" i="10"/>
  <c r="D699" i="10"/>
  <c r="D733" i="10"/>
  <c r="D769" i="10"/>
  <c r="D803" i="10"/>
  <c r="D836" i="10"/>
  <c r="D869" i="10"/>
  <c r="D902" i="10"/>
  <c r="D937" i="10"/>
  <c r="D972" i="10"/>
  <c r="D1006" i="10"/>
  <c r="D1039" i="10"/>
  <c r="D1072" i="10"/>
  <c r="D1106" i="10"/>
  <c r="D1140" i="10"/>
  <c r="D1175" i="10"/>
  <c r="D1209" i="10"/>
  <c r="D1241" i="10"/>
  <c r="D1273" i="10"/>
  <c r="D1304" i="10"/>
  <c r="D1335" i="10"/>
  <c r="D1366" i="10"/>
  <c r="D1396" i="10"/>
  <c r="D1427" i="10"/>
  <c r="D1457" i="10"/>
  <c r="D1487" i="10"/>
  <c r="D1516" i="10"/>
  <c r="D1545" i="10"/>
  <c r="D1574" i="10"/>
  <c r="D1603" i="10"/>
  <c r="D1632" i="10"/>
  <c r="D1661" i="10"/>
  <c r="D1689" i="10"/>
  <c r="D1717" i="10"/>
  <c r="D1745" i="10"/>
  <c r="D1773" i="10"/>
  <c r="D1801" i="10"/>
  <c r="D1829" i="10"/>
  <c r="D1857" i="10"/>
  <c r="D1885" i="10"/>
  <c r="D1913" i="10"/>
  <c r="D1941" i="10"/>
  <c r="D1969" i="10"/>
  <c r="D1997" i="10"/>
  <c r="D2025" i="10"/>
  <c r="D2053" i="10"/>
  <c r="D2081" i="10"/>
  <c r="D2109" i="10"/>
  <c r="D2137" i="10"/>
  <c r="D2165" i="10"/>
  <c r="D32" i="10"/>
  <c r="D69" i="10"/>
  <c r="D110" i="10"/>
  <c r="D148" i="10"/>
  <c r="D184" i="10"/>
  <c r="D225" i="10"/>
  <c r="D263" i="10"/>
  <c r="D300" i="10"/>
  <c r="D338" i="10"/>
  <c r="D375" i="10"/>
  <c r="D412" i="10"/>
  <c r="D449" i="10"/>
  <c r="D485" i="10"/>
  <c r="D521" i="10"/>
  <c r="D559" i="10"/>
  <c r="D595" i="10"/>
  <c r="D632" i="10"/>
  <c r="D666" i="10"/>
  <c r="D701" i="10"/>
  <c r="D737" i="10"/>
  <c r="D771" i="10"/>
  <c r="D805" i="10"/>
  <c r="D838" i="10"/>
  <c r="D871" i="10"/>
  <c r="D904" i="10"/>
  <c r="D941" i="10"/>
  <c r="D974" i="10"/>
  <c r="D1008" i="10"/>
  <c r="D1041" i="10"/>
  <c r="D1075" i="10"/>
  <c r="D1108" i="10"/>
  <c r="D1144" i="10"/>
  <c r="D1177" i="10"/>
  <c r="D1211" i="10"/>
  <c r="D1244" i="10"/>
  <c r="D1275" i="10"/>
  <c r="D1306" i="10"/>
  <c r="D1337" i="10"/>
  <c r="D1368" i="10"/>
  <c r="D1399" i="10"/>
  <c r="D1429" i="10"/>
  <c r="D1460" i="10"/>
  <c r="D1489" i="10"/>
  <c r="D1518" i="10"/>
  <c r="D1547" i="10"/>
  <c r="D1576" i="10"/>
  <c r="D1605" i="10"/>
  <c r="D1634" i="10"/>
  <c r="D1663" i="10"/>
  <c r="D1691" i="10"/>
  <c r="D1719" i="10"/>
  <c r="D1747" i="10"/>
  <c r="D1775" i="10"/>
  <c r="D1803" i="10"/>
  <c r="D1831" i="10"/>
  <c r="D1859" i="10"/>
  <c r="D1887" i="10"/>
  <c r="D1915" i="10"/>
  <c r="D1943" i="10"/>
  <c r="D1971" i="10"/>
  <c r="D1999" i="10"/>
  <c r="D2027" i="10"/>
  <c r="D2055" i="10"/>
  <c r="D2083" i="10"/>
  <c r="D2111" i="10"/>
  <c r="D6" i="10"/>
  <c r="D48" i="10"/>
  <c r="D86" i="10"/>
  <c r="D122" i="10"/>
  <c r="D159" i="10"/>
  <c r="D201" i="10"/>
  <c r="D238" i="10"/>
  <c r="D274" i="10"/>
  <c r="D315" i="10"/>
  <c r="D352" i="10"/>
  <c r="D388" i="10"/>
  <c r="D425" i="10"/>
  <c r="D461" i="10"/>
  <c r="D499" i="10"/>
  <c r="D535" i="10"/>
  <c r="D572" i="10"/>
  <c r="D607" i="10"/>
  <c r="D643" i="10"/>
  <c r="D680" i="10"/>
  <c r="D716" i="10"/>
  <c r="D749" i="10"/>
  <c r="D782" i="10"/>
  <c r="D815" i="10"/>
  <c r="D849" i="10"/>
  <c r="D885" i="10"/>
  <c r="D919" i="10"/>
  <c r="D952" i="10"/>
  <c r="D985" i="10"/>
  <c r="D1019" i="10"/>
  <c r="D1053" i="10"/>
  <c r="D1088" i="10"/>
  <c r="D1122" i="10"/>
  <c r="D1155" i="10"/>
  <c r="D1189" i="10"/>
  <c r="D1222" i="10"/>
  <c r="D1255" i="10"/>
  <c r="D1286" i="10"/>
  <c r="D1318" i="10"/>
  <c r="D7" i="10"/>
  <c r="D49" i="10"/>
  <c r="D87" i="10"/>
  <c r="D123" i="10"/>
  <c r="D160" i="10"/>
  <c r="D202" i="10"/>
  <c r="D239" i="10"/>
  <c r="D275" i="10"/>
  <c r="D316" i="10"/>
  <c r="D353" i="10"/>
  <c r="D389" i="10"/>
  <c r="D426" i="10"/>
  <c r="D462" i="10"/>
  <c r="D500" i="10"/>
  <c r="D537" i="10"/>
  <c r="D573" i="10"/>
  <c r="D608" i="10"/>
  <c r="D645" i="10"/>
  <c r="D681" i="10"/>
  <c r="D717" i="10"/>
  <c r="D750" i="10"/>
  <c r="D783" i="10"/>
  <c r="D816" i="10"/>
  <c r="D853" i="10"/>
  <c r="D886" i="10"/>
  <c r="D920" i="10"/>
  <c r="D953" i="10"/>
  <c r="D986" i="10"/>
  <c r="D1020" i="10"/>
  <c r="D1056" i="10"/>
  <c r="D1089" i="10"/>
  <c r="D1123" i="10"/>
  <c r="D1156" i="10"/>
  <c r="D1190" i="10"/>
  <c r="D9" i="10"/>
  <c r="D50" i="10"/>
  <c r="D88" i="10"/>
  <c r="D124" i="10"/>
  <c r="D164" i="10"/>
  <c r="D203" i="10"/>
  <c r="D240" i="10"/>
  <c r="D276" i="10"/>
  <c r="D319" i="10"/>
  <c r="D354" i="10"/>
  <c r="D390" i="10"/>
  <c r="D427" i="10"/>
  <c r="D463" i="10"/>
  <c r="D501" i="10"/>
  <c r="D538" i="10"/>
  <c r="D574" i="10"/>
  <c r="D609" i="10"/>
  <c r="D646" i="10"/>
  <c r="D683" i="10"/>
  <c r="D718" i="10"/>
  <c r="D751" i="10"/>
  <c r="D784" i="10"/>
  <c r="D817" i="10"/>
  <c r="D854" i="10"/>
  <c r="D887" i="10"/>
  <c r="D921" i="10"/>
  <c r="D954" i="10"/>
  <c r="D987" i="10"/>
  <c r="D1021" i="10"/>
  <c r="D1057" i="10"/>
  <c r="D1090" i="10"/>
  <c r="D1124" i="10"/>
  <c r="D1157" i="10"/>
  <c r="D1191" i="10"/>
  <c r="D1224" i="10"/>
  <c r="D1257" i="10"/>
  <c r="D1289" i="10"/>
  <c r="D1320" i="10"/>
  <c r="D13" i="10"/>
  <c r="D52" i="10"/>
  <c r="D90" i="10"/>
  <c r="D126" i="10"/>
  <c r="D169" i="10"/>
  <c r="D206" i="10"/>
  <c r="D242" i="10"/>
  <c r="D281" i="10"/>
  <c r="D321" i="10"/>
  <c r="D357" i="10"/>
  <c r="D393" i="10"/>
  <c r="D429" i="10"/>
  <c r="D466" i="10"/>
  <c r="D503" i="10"/>
  <c r="D541" i="10"/>
  <c r="D576" i="10"/>
  <c r="D612" i="10"/>
  <c r="D650" i="10"/>
  <c r="D686" i="10"/>
  <c r="D720" i="10"/>
  <c r="D753" i="10"/>
  <c r="D786" i="10"/>
  <c r="D820" i="10"/>
  <c r="D856" i="10"/>
  <c r="D890" i="10"/>
  <c r="D923" i="10"/>
  <c r="D956" i="10"/>
  <c r="D989" i="10"/>
  <c r="D1024" i="10"/>
  <c r="D1059" i="10"/>
  <c r="D1093" i="10"/>
  <c r="D1126" i="10"/>
  <c r="D1160" i="10"/>
  <c r="D1193" i="10"/>
  <c r="D1227" i="10"/>
  <c r="D1260" i="10"/>
  <c r="D1291" i="10"/>
  <c r="D1322" i="10"/>
  <c r="D1353" i="10"/>
  <c r="D1384" i="10"/>
  <c r="D1414" i="10"/>
  <c r="D1444" i="10"/>
  <c r="D1474" i="10"/>
  <c r="D1503" i="10"/>
  <c r="D1532" i="10"/>
  <c r="D1561" i="10"/>
  <c r="D1590" i="10"/>
  <c r="D1619" i="10"/>
  <c r="D1648" i="10"/>
  <c r="D1677" i="10"/>
  <c r="D1705" i="10"/>
  <c r="D1733" i="10"/>
  <c r="D1761" i="10"/>
  <c r="D1789" i="10"/>
  <c r="D1817" i="10"/>
  <c r="D1845" i="10"/>
  <c r="D1873" i="10"/>
  <c r="D1901" i="10"/>
  <c r="D1929" i="10"/>
  <c r="D1957" i="10"/>
  <c r="D1985" i="10"/>
  <c r="D2013" i="10"/>
  <c r="D2041" i="10"/>
  <c r="D2069" i="10"/>
  <c r="D2097" i="10"/>
  <c r="D2125" i="10"/>
  <c r="D14" i="10"/>
  <c r="D53" i="10"/>
  <c r="D91" i="10"/>
  <c r="D127" i="10"/>
  <c r="D170" i="10"/>
  <c r="D207" i="10"/>
  <c r="D243" i="10"/>
  <c r="D282" i="10"/>
  <c r="D322" i="10"/>
  <c r="D358" i="10"/>
  <c r="D395" i="10"/>
  <c r="D431" i="10"/>
  <c r="D469" i="10"/>
  <c r="D505" i="10"/>
  <c r="D542" i="10"/>
  <c r="D577" i="10"/>
  <c r="D613" i="10"/>
  <c r="D651" i="10"/>
  <c r="D687" i="10"/>
  <c r="D721" i="10"/>
  <c r="D754" i="10"/>
  <c r="D787" i="10"/>
  <c r="D824" i="10"/>
  <c r="D857" i="10"/>
  <c r="D891" i="10"/>
  <c r="D924" i="10"/>
  <c r="D957" i="10"/>
  <c r="D991" i="10"/>
  <c r="D1027" i="10"/>
  <c r="D1060" i="10"/>
  <c r="D1094" i="10"/>
  <c r="D1127" i="10"/>
  <c r="D1161" i="10"/>
  <c r="D1194" i="10"/>
  <c r="D1230" i="10"/>
  <c r="D1261" i="10"/>
  <c r="D1292" i="10"/>
  <c r="D1323" i="10"/>
  <c r="D1355" i="10"/>
  <c r="D1385" i="10"/>
  <c r="D1415" i="10"/>
  <c r="D1445" i="10"/>
  <c r="D1475" i="10"/>
  <c r="D1504" i="10"/>
  <c r="D1533" i="10"/>
  <c r="D1562" i="10"/>
  <c r="D1591" i="10"/>
  <c r="D1620" i="10"/>
  <c r="D1649" i="10"/>
  <c r="D1678" i="10"/>
  <c r="D1706" i="10"/>
  <c r="D1734" i="10"/>
  <c r="D1762" i="10"/>
  <c r="D1790" i="10"/>
  <c r="D1818" i="10"/>
  <c r="D1846" i="10"/>
  <c r="D1874" i="10"/>
  <c r="D1902" i="10"/>
  <c r="D1930" i="10"/>
  <c r="D1958" i="10"/>
  <c r="D1986" i="10"/>
  <c r="D2014" i="10"/>
  <c r="D2042" i="10"/>
  <c r="D2070" i="10"/>
  <c r="D2098" i="10"/>
  <c r="D2126" i="10"/>
  <c r="D18" i="10"/>
  <c r="D55" i="10"/>
  <c r="D92" i="10"/>
  <c r="D129" i="10"/>
  <c r="D171" i="10"/>
  <c r="D208" i="10"/>
  <c r="D244" i="10"/>
  <c r="D285" i="10"/>
  <c r="D323" i="10"/>
  <c r="D359" i="10"/>
  <c r="D396" i="10"/>
  <c r="D432" i="10"/>
  <c r="D19" i="10"/>
  <c r="D57" i="10"/>
  <c r="D93" i="10"/>
  <c r="D130" i="10"/>
  <c r="D20" i="10"/>
  <c r="D58" i="10"/>
  <c r="D94" i="10"/>
  <c r="D134" i="10"/>
  <c r="D173" i="10"/>
  <c r="D210" i="10"/>
  <c r="D246" i="10"/>
  <c r="D289" i="10"/>
  <c r="D326" i="10"/>
  <c r="D361" i="10"/>
  <c r="D398" i="10"/>
  <c r="D435" i="10"/>
  <c r="D472" i="10"/>
  <c r="D509" i="10"/>
  <c r="D545" i="10"/>
  <c r="D581" i="10"/>
  <c r="D620" i="10"/>
  <c r="D655" i="10"/>
  <c r="D690" i="10"/>
  <c r="D724" i="10"/>
  <c r="D757" i="10"/>
  <c r="D791" i="10"/>
  <c r="D827" i="10"/>
  <c r="D861" i="10"/>
  <c r="D894" i="10"/>
  <c r="D927" i="10"/>
  <c r="D960" i="10"/>
  <c r="D995" i="10"/>
  <c r="D1030" i="10"/>
  <c r="D1064" i="10"/>
  <c r="D1097" i="10"/>
  <c r="D1131" i="10"/>
  <c r="D1164" i="10"/>
  <c r="D1198" i="10"/>
  <c r="D1233" i="10"/>
  <c r="D1264" i="10"/>
  <c r="D1295" i="10"/>
  <c r="D1327" i="10"/>
  <c r="D1358" i="10"/>
  <c r="D1388" i="10"/>
  <c r="D1418" i="10"/>
  <c r="D1448" i="10"/>
  <c r="D1478" i="10"/>
  <c r="D1507" i="10"/>
  <c r="D1536" i="10"/>
  <c r="D1565" i="10"/>
  <c r="D1594" i="10"/>
  <c r="D1623" i="10"/>
  <c r="D1652" i="10"/>
  <c r="D1681" i="10"/>
  <c r="D1709" i="10"/>
  <c r="D1737" i="10"/>
  <c r="D1765" i="10"/>
  <c r="D1793" i="10"/>
  <c r="D1821" i="10"/>
  <c r="D1849" i="10"/>
  <c r="D1877" i="10"/>
  <c r="D1905" i="10"/>
  <c r="D1933" i="10"/>
  <c r="D1961" i="10"/>
  <c r="D1989" i="10"/>
  <c r="D2017" i="10"/>
  <c r="D2045" i="10"/>
  <c r="D2073" i="10"/>
  <c r="D2101" i="10"/>
  <c r="D2129" i="10"/>
  <c r="D40" i="10"/>
  <c r="D111" i="10"/>
  <c r="D174" i="10"/>
  <c r="D231" i="10"/>
  <c r="D292" i="10"/>
  <c r="D346" i="10"/>
  <c r="D405" i="10"/>
  <c r="D458" i="10"/>
  <c r="D515" i="10"/>
  <c r="D569" i="10"/>
  <c r="D624" i="10"/>
  <c r="D674" i="10"/>
  <c r="D727" i="10"/>
  <c r="D777" i="10"/>
  <c r="D829" i="10"/>
  <c r="D875" i="10"/>
  <c r="D928" i="10"/>
  <c r="D978" i="10"/>
  <c r="D1029" i="10"/>
  <c r="D1077" i="10"/>
  <c r="D1128" i="10"/>
  <c r="D1179" i="10"/>
  <c r="D1223" i="10"/>
  <c r="D1269" i="10"/>
  <c r="D1313" i="10"/>
  <c r="D1356" i="10"/>
  <c r="D1393" i="10"/>
  <c r="D1434" i="10"/>
  <c r="D1470" i="10"/>
  <c r="D1506" i="10"/>
  <c r="D1541" i="10"/>
  <c r="D1578" i="10"/>
  <c r="D1612" i="10"/>
  <c r="D1646" i="10"/>
  <c r="D1683" i="10"/>
  <c r="D1716" i="10"/>
  <c r="D1751" i="10"/>
  <c r="D1784" i="10"/>
  <c r="D1819" i="10"/>
  <c r="D1853" i="10"/>
  <c r="D1888" i="10"/>
  <c r="D1921" i="10"/>
  <c r="D1954" i="10"/>
  <c r="D1990" i="10"/>
  <c r="D2023" i="10"/>
  <c r="D2058" i="10"/>
  <c r="D2091" i="10"/>
  <c r="D2124" i="10"/>
  <c r="D2156" i="10"/>
  <c r="D2185" i="10"/>
  <c r="D2213" i="10"/>
  <c r="D2241" i="10"/>
  <c r="D2269" i="10"/>
  <c r="D2297" i="10"/>
  <c r="D2325" i="10"/>
  <c r="D2353" i="10"/>
  <c r="D2381" i="10"/>
  <c r="D2409" i="10"/>
  <c r="D2437" i="10"/>
  <c r="D2465" i="10"/>
  <c r="D2493" i="10"/>
  <c r="D2521" i="10"/>
  <c r="D2549" i="10"/>
  <c r="D2577" i="10"/>
  <c r="D2605" i="10"/>
  <c r="D2633" i="10"/>
  <c r="D2661" i="10"/>
  <c r="D2689" i="10"/>
  <c r="D2717" i="10"/>
  <c r="D2745" i="10"/>
  <c r="D2773" i="10"/>
  <c r="D2801" i="10"/>
  <c r="D2829" i="10"/>
  <c r="D2857" i="10"/>
  <c r="D2885" i="10"/>
  <c r="D2913" i="10"/>
  <c r="D2941" i="10"/>
  <c r="D2969" i="10"/>
  <c r="D2997" i="10"/>
  <c r="D3025" i="10"/>
  <c r="D3053" i="10"/>
  <c r="D3081" i="10"/>
  <c r="D3109" i="10"/>
  <c r="D3137" i="10"/>
  <c r="D3165" i="10"/>
  <c r="D3193" i="10"/>
  <c r="D3221" i="10"/>
  <c r="D3249" i="10"/>
  <c r="D3277" i="10"/>
  <c r="D3305" i="10"/>
  <c r="D3333" i="10"/>
  <c r="D3361" i="10"/>
  <c r="D3389" i="10"/>
  <c r="D3417" i="10"/>
  <c r="D3445" i="10"/>
  <c r="D3473" i="10"/>
  <c r="D3501" i="10"/>
  <c r="D3529" i="10"/>
  <c r="D43" i="10"/>
  <c r="D113" i="10"/>
  <c r="D176" i="10"/>
  <c r="D232" i="10"/>
  <c r="D293" i="10"/>
  <c r="D349" i="10"/>
  <c r="D406" i="10"/>
  <c r="D459" i="10"/>
  <c r="D516" i="10"/>
  <c r="D570" i="10"/>
  <c r="D625" i="10"/>
  <c r="D675" i="10"/>
  <c r="D728" i="10"/>
  <c r="D778" i="10"/>
  <c r="D831" i="10"/>
  <c r="D877" i="10"/>
  <c r="D929" i="10"/>
  <c r="D979" i="10"/>
  <c r="D1031" i="10"/>
  <c r="D1078" i="10"/>
  <c r="D1129" i="10"/>
  <c r="D1180" i="10"/>
  <c r="D1226" i="10"/>
  <c r="D1271" i="10"/>
  <c r="D1314" i="10"/>
  <c r="D1357" i="10"/>
  <c r="D1394" i="10"/>
  <c r="D1435" i="10"/>
  <c r="D1471" i="10"/>
  <c r="D1508" i="10"/>
  <c r="D1543" i="10"/>
  <c r="D1579" i="10"/>
  <c r="D1613" i="10"/>
  <c r="D1647" i="10"/>
  <c r="D1684" i="10"/>
  <c r="D1718" i="10"/>
  <c r="D1752" i="10"/>
  <c r="D1785" i="10"/>
  <c r="D1820" i="10"/>
  <c r="D1854" i="10"/>
  <c r="D1889" i="10"/>
  <c r="D1922" i="10"/>
  <c r="D1955" i="10"/>
  <c r="D1991" i="10"/>
  <c r="D2024" i="10"/>
  <c r="D2059" i="10"/>
  <c r="D2092" i="10"/>
  <c r="D2127" i="10"/>
  <c r="D2157" i="10"/>
  <c r="D2186" i="10"/>
  <c r="D2214" i="10"/>
  <c r="D2242" i="10"/>
  <c r="D2270" i="10"/>
  <c r="D2298" i="10"/>
  <c r="D2326" i="10"/>
  <c r="D2354" i="10"/>
  <c r="D2382" i="10"/>
  <c r="D2410" i="10"/>
  <c r="D2438" i="10"/>
  <c r="D2466" i="10"/>
  <c r="D2494" i="10"/>
  <c r="D2522" i="10"/>
  <c r="D2550" i="10"/>
  <c r="D2578" i="10"/>
  <c r="D2606" i="10"/>
  <c r="D2634" i="10"/>
  <c r="D2662" i="10"/>
  <c r="D2690" i="10"/>
  <c r="D2718" i="10"/>
  <c r="D2746" i="10"/>
  <c r="D2774" i="10"/>
  <c r="D2802" i="10"/>
  <c r="D2830" i="10"/>
  <c r="D2858" i="10"/>
  <c r="D2886" i="10"/>
  <c r="D2914" i="10"/>
  <c r="D2942" i="10"/>
  <c r="D2970" i="10"/>
  <c r="D2998" i="10"/>
  <c r="D3026" i="10"/>
  <c r="D3054" i="10"/>
  <c r="D3082" i="10"/>
  <c r="D3110" i="10"/>
  <c r="D3138" i="10"/>
  <c r="D3166" i="10"/>
  <c r="D3194" i="10"/>
  <c r="D3222" i="10"/>
  <c r="D3250" i="10"/>
  <c r="D3278" i="10"/>
  <c r="D3306" i="10"/>
  <c r="D3334" i="10"/>
  <c r="D3362" i="10"/>
  <c r="D3390" i="10"/>
  <c r="D3418" i="10"/>
  <c r="D3446" i="10"/>
  <c r="D3474" i="10"/>
  <c r="D3502" i="10"/>
  <c r="D3530" i="10"/>
  <c r="D44" i="10"/>
  <c r="D114" i="10"/>
  <c r="D177" i="10"/>
  <c r="D233" i="10"/>
  <c r="D294" i="10"/>
  <c r="D350" i="10"/>
  <c r="D411" i="10"/>
  <c r="D465" i="10"/>
  <c r="D519" i="10"/>
  <c r="D571" i="10"/>
  <c r="D628" i="10"/>
  <c r="D678" i="10"/>
  <c r="D729" i="10"/>
  <c r="D779" i="10"/>
  <c r="D832" i="10"/>
  <c r="D879" i="10"/>
  <c r="D930" i="10"/>
  <c r="D980" i="10"/>
  <c r="D1032" i="10"/>
  <c r="D1079" i="10"/>
  <c r="D1132" i="10"/>
  <c r="D1181" i="10"/>
  <c r="D1231" i="10"/>
  <c r="D1274" i="10"/>
  <c r="D1315" i="10"/>
  <c r="D1359" i="10"/>
  <c r="D1397" i="10"/>
  <c r="D1436" i="10"/>
  <c r="D1472" i="10"/>
  <c r="D1509" i="10"/>
  <c r="D1544" i="10"/>
  <c r="D1580" i="10"/>
  <c r="D1614" i="10"/>
  <c r="D1650" i="10"/>
  <c r="D1685" i="10"/>
  <c r="D1720" i="10"/>
  <c r="D1753" i="10"/>
  <c r="D1786" i="10"/>
  <c r="D1822" i="10"/>
  <c r="D1855" i="10"/>
  <c r="D1890" i="10"/>
  <c r="D1923" i="10"/>
  <c r="D1956" i="10"/>
  <c r="D1992" i="10"/>
  <c r="D2026" i="10"/>
  <c r="D2060" i="10"/>
  <c r="D2093" i="10"/>
  <c r="D2128" i="10"/>
  <c r="D2158" i="10"/>
  <c r="D2187" i="10"/>
  <c r="D2215" i="10"/>
  <c r="D2243" i="10"/>
  <c r="D2271" i="10"/>
  <c r="D2299" i="10"/>
  <c r="D2327" i="10"/>
  <c r="D2355" i="10"/>
  <c r="D2383" i="10"/>
  <c r="D2411" i="10"/>
  <c r="D2439" i="10"/>
  <c r="D2467" i="10"/>
  <c r="D2495" i="10"/>
  <c r="D2523" i="10"/>
  <c r="D2551" i="10"/>
  <c r="D2579" i="10"/>
  <c r="D2607" i="10"/>
  <c r="D2635" i="10"/>
  <c r="D2663" i="10"/>
  <c r="D2691" i="10"/>
  <c r="D2719" i="10"/>
  <c r="D2747" i="10"/>
  <c r="D2775" i="10"/>
  <c r="D2803" i="10"/>
  <c r="D2831" i="10"/>
  <c r="D2859" i="10"/>
  <c r="D2887" i="10"/>
  <c r="D2915" i="10"/>
  <c r="D2943" i="10"/>
  <c r="D2971" i="10"/>
  <c r="D2999" i="10"/>
  <c r="D3027" i="10"/>
  <c r="D3055" i="10"/>
  <c r="D3083" i="10"/>
  <c r="D3111" i="10"/>
  <c r="D3139" i="10"/>
  <c r="D3167" i="10"/>
  <c r="D3195" i="10"/>
  <c r="D3223" i="10"/>
  <c r="D3251" i="10"/>
  <c r="D3279" i="10"/>
  <c r="D3307" i="10"/>
  <c r="D3335" i="10"/>
  <c r="D3363" i="10"/>
  <c r="D3391" i="10"/>
  <c r="D3419" i="10"/>
  <c r="D3447" i="10"/>
  <c r="D3475" i="10"/>
  <c r="D3503" i="10"/>
  <c r="D3531" i="10"/>
  <c r="D59" i="10"/>
  <c r="D117" i="10"/>
  <c r="D179" i="10"/>
  <c r="D236" i="10"/>
  <c r="D299" i="10"/>
  <c r="D356" i="10"/>
  <c r="D414" i="10"/>
  <c r="D471" i="10"/>
  <c r="D523" i="10"/>
  <c r="D578" i="10"/>
  <c r="D633" i="10"/>
  <c r="D684" i="10"/>
  <c r="D736" i="10"/>
  <c r="D781" i="10"/>
  <c r="D834" i="10"/>
  <c r="D883" i="10"/>
  <c r="D932" i="10"/>
  <c r="D982" i="10"/>
  <c r="D1035" i="10"/>
  <c r="D1082" i="10"/>
  <c r="D1134" i="10"/>
  <c r="D1183" i="10"/>
  <c r="D1234" i="10"/>
  <c r="D1277" i="10"/>
  <c r="D1319" i="10"/>
  <c r="D1361" i="10"/>
  <c r="D1401" i="10"/>
  <c r="D1438" i="10"/>
  <c r="D1476" i="10"/>
  <c r="D1511" i="10"/>
  <c r="D1548" i="10"/>
  <c r="D1582" i="10"/>
  <c r="D1616" i="10"/>
  <c r="D1653" i="10"/>
  <c r="D1687" i="10"/>
  <c r="D1722" i="10"/>
  <c r="D1755" i="10"/>
  <c r="D1788" i="10"/>
  <c r="D1824" i="10"/>
  <c r="D1858" i="10"/>
  <c r="D1892" i="10"/>
  <c r="D1925" i="10"/>
  <c r="D1960" i="10"/>
  <c r="D1994" i="10"/>
  <c r="D2029" i="10"/>
  <c r="D2062" i="10"/>
  <c r="D2095" i="10"/>
  <c r="D2131" i="10"/>
  <c r="D2160" i="10"/>
  <c r="D2189" i="10"/>
  <c r="D2217" i="10"/>
  <c r="D2245" i="10"/>
  <c r="D2273" i="10"/>
  <c r="D2301" i="10"/>
  <c r="D2329" i="10"/>
  <c r="D2357" i="10"/>
  <c r="D2385" i="10"/>
  <c r="D2413" i="10"/>
  <c r="D2441" i="10"/>
  <c r="D2469" i="10"/>
  <c r="D2497" i="10"/>
  <c r="D2525" i="10"/>
  <c r="D2553" i="10"/>
  <c r="D2581" i="10"/>
  <c r="D2609" i="10"/>
  <c r="D2637" i="10"/>
  <c r="D2665" i="10"/>
  <c r="D2693" i="10"/>
  <c r="D2721" i="10"/>
  <c r="D2749" i="10"/>
  <c r="D2777" i="10"/>
  <c r="D2805" i="10"/>
  <c r="D2833" i="10"/>
  <c r="D60" i="10"/>
  <c r="D118" i="10"/>
  <c r="D180" i="10"/>
  <c r="D237" i="10"/>
  <c r="D301" i="10"/>
  <c r="D360" i="10"/>
  <c r="D416" i="10"/>
  <c r="D473" i="10"/>
  <c r="D525" i="10"/>
  <c r="D579" i="10"/>
  <c r="D634" i="10"/>
  <c r="D688" i="10"/>
  <c r="D739" i="10"/>
  <c r="D785" i="10"/>
  <c r="D837" i="10"/>
  <c r="D884" i="10"/>
  <c r="D933" i="10"/>
  <c r="D983" i="10"/>
  <c r="D1036" i="10"/>
  <c r="D1085" i="10"/>
  <c r="D1135" i="10"/>
  <c r="D1184" i="10"/>
  <c r="D1235" i="10"/>
  <c r="D1278" i="10"/>
  <c r="D1321" i="10"/>
  <c r="D1362" i="10"/>
  <c r="D1403" i="10"/>
  <c r="D1439" i="10"/>
  <c r="D1477" i="10"/>
  <c r="D1512" i="10"/>
  <c r="D1549" i="10"/>
  <c r="D1583" i="10"/>
  <c r="D1617" i="10"/>
  <c r="D1655" i="10"/>
  <c r="D1688" i="10"/>
  <c r="D1723" i="10"/>
  <c r="D1756" i="10"/>
  <c r="D1791" i="10"/>
  <c r="D1825" i="10"/>
  <c r="D1860" i="10"/>
  <c r="D1893" i="10"/>
  <c r="D1926" i="10"/>
  <c r="D1962" i="10"/>
  <c r="D1995" i="10"/>
  <c r="D2030" i="10"/>
  <c r="D2063" i="10"/>
  <c r="D2096" i="10"/>
  <c r="D2132" i="10"/>
  <c r="D2161" i="10"/>
  <c r="D2190" i="10"/>
  <c r="D2218" i="10"/>
  <c r="D2246" i="10"/>
  <c r="D2274" i="10"/>
  <c r="D2302" i="10"/>
  <c r="D2330" i="10"/>
  <c r="D2358" i="10"/>
  <c r="D2386" i="10"/>
  <c r="D2414" i="10"/>
  <c r="D2442" i="10"/>
  <c r="D2470" i="10"/>
  <c r="D2498" i="10"/>
  <c r="D2526" i="10"/>
  <c r="D2554" i="10"/>
  <c r="D2582" i="10"/>
  <c r="D2610" i="10"/>
  <c r="D2638" i="10"/>
  <c r="D2666" i="10"/>
  <c r="D2694" i="10"/>
  <c r="D2722" i="10"/>
  <c r="D2750" i="10"/>
  <c r="D2778" i="10"/>
  <c r="D2806" i="10"/>
  <c r="D3" i="10"/>
  <c r="D70" i="10"/>
  <c r="D138" i="10"/>
  <c r="D191" i="10"/>
  <c r="D255" i="10"/>
  <c r="D309" i="10"/>
  <c r="D369" i="10"/>
  <c r="D424" i="10"/>
  <c r="D484" i="10"/>
  <c r="D534" i="10"/>
  <c r="D591" i="10"/>
  <c r="D641" i="10"/>
  <c r="D695" i="10"/>
  <c r="D746" i="10"/>
  <c r="D798" i="10"/>
  <c r="D844" i="10"/>
  <c r="D897" i="10"/>
  <c r="D947" i="10"/>
  <c r="D999" i="10"/>
  <c r="D1045" i="10"/>
  <c r="D1098" i="10"/>
  <c r="D1147" i="10"/>
  <c r="D1197" i="10"/>
  <c r="D1245" i="10"/>
  <c r="D1285" i="10"/>
  <c r="D1331" i="10"/>
  <c r="D1372" i="10"/>
  <c r="D1409" i="10"/>
  <c r="D1447" i="10"/>
  <c r="D1484" i="10"/>
  <c r="D4" i="10"/>
  <c r="D73" i="10"/>
  <c r="D139" i="10"/>
  <c r="D194" i="10"/>
  <c r="D256" i="10"/>
  <c r="D311" i="10"/>
  <c r="D373" i="10"/>
  <c r="D428" i="10"/>
  <c r="D486" i="10"/>
  <c r="D540" i="10"/>
  <c r="D594" i="10"/>
  <c r="D642" i="10"/>
  <c r="D696" i="10"/>
  <c r="D747" i="10"/>
  <c r="D799" i="10"/>
  <c r="D845" i="10"/>
  <c r="D898" i="10"/>
  <c r="D948" i="10"/>
  <c r="D1000" i="10"/>
  <c r="D1047" i="10"/>
  <c r="D1099" i="10"/>
  <c r="D10" i="10"/>
  <c r="D78" i="10"/>
  <c r="D142" i="10"/>
  <c r="D199" i="10"/>
  <c r="D262" i="10"/>
  <c r="D320" i="10"/>
  <c r="D379" i="10"/>
  <c r="D436" i="10"/>
  <c r="D488" i="10"/>
  <c r="D544" i="10"/>
  <c r="D599" i="10"/>
  <c r="D652" i="10"/>
  <c r="D703" i="10"/>
  <c r="D752" i="10"/>
  <c r="D804" i="10"/>
  <c r="D848" i="10"/>
  <c r="D900" i="10"/>
  <c r="D950" i="10"/>
  <c r="D1002" i="10"/>
  <c r="D1049" i="10"/>
  <c r="D1101" i="10"/>
  <c r="D1151" i="10"/>
  <c r="D1203" i="10"/>
  <c r="D1248" i="10"/>
  <c r="D1293" i="10"/>
  <c r="D1336" i="10"/>
  <c r="D1376" i="10"/>
  <c r="D21" i="10"/>
  <c r="D79" i="10"/>
  <c r="D143" i="10"/>
  <c r="D200" i="10"/>
  <c r="D264" i="10"/>
  <c r="D324" i="10"/>
  <c r="D380" i="10"/>
  <c r="D439" i="10"/>
  <c r="D489" i="10"/>
  <c r="D546" i="10"/>
  <c r="D600" i="10"/>
  <c r="D653" i="10"/>
  <c r="D704" i="10"/>
  <c r="D755" i="10"/>
  <c r="D806" i="10"/>
  <c r="D855" i="10"/>
  <c r="D903" i="10"/>
  <c r="D951" i="10"/>
  <c r="D1003" i="10"/>
  <c r="D1050" i="10"/>
  <c r="D1103" i="10"/>
  <c r="D1152" i="10"/>
  <c r="D1204" i="10"/>
  <c r="D1249" i="10"/>
  <c r="D1294" i="10"/>
  <c r="D1338" i="10"/>
  <c r="D1377" i="10"/>
  <c r="D1413" i="10"/>
  <c r="D1452" i="10"/>
  <c r="D1491" i="10"/>
  <c r="D1525" i="10"/>
  <c r="D1559" i="10"/>
  <c r="D1596" i="10"/>
  <c r="D1631" i="10"/>
  <c r="D1667" i="10"/>
  <c r="D1700" i="10"/>
  <c r="D1735" i="10"/>
  <c r="D1769" i="10"/>
  <c r="D1804" i="10"/>
  <c r="D1837" i="10"/>
  <c r="D1870" i="10"/>
  <c r="D1906" i="10"/>
  <c r="D1939" i="10"/>
  <c r="D1974" i="10"/>
  <c r="D2007" i="10"/>
  <c r="D2040" i="10"/>
  <c r="D2076" i="10"/>
  <c r="D2110" i="10"/>
  <c r="D2143" i="10"/>
  <c r="D2172" i="10"/>
  <c r="D2200" i="10"/>
  <c r="D2228" i="10"/>
  <c r="D2256" i="10"/>
  <c r="D2284" i="10"/>
  <c r="D2312" i="10"/>
  <c r="D2340" i="10"/>
  <c r="D2368" i="10"/>
  <c r="D2396" i="10"/>
  <c r="D2424" i="10"/>
  <c r="D2452" i="10"/>
  <c r="D2480" i="10"/>
  <c r="D2508" i="10"/>
  <c r="D2536" i="10"/>
  <c r="D2564" i="10"/>
  <c r="D2592" i="10"/>
  <c r="D2620" i="10"/>
  <c r="D2648" i="10"/>
  <c r="D2676" i="10"/>
  <c r="D2704" i="10"/>
  <c r="D2732" i="10"/>
  <c r="D2760" i="10"/>
  <c r="D2788" i="10"/>
  <c r="D2816" i="10"/>
  <c r="D2844" i="10"/>
  <c r="D22" i="10"/>
  <c r="D80" i="10"/>
  <c r="D147" i="10"/>
  <c r="D204" i="10"/>
  <c r="D266" i="10"/>
  <c r="D327" i="10"/>
  <c r="D381" i="10"/>
  <c r="D440" i="10"/>
  <c r="D491" i="10"/>
  <c r="D547" i="10"/>
  <c r="D601" i="10"/>
  <c r="D657" i="10"/>
  <c r="D707" i="10"/>
  <c r="D756" i="10"/>
  <c r="D807" i="10"/>
  <c r="D858" i="10"/>
  <c r="D907" i="10"/>
  <c r="D955" i="10"/>
  <c r="D1007" i="10"/>
  <c r="D1052" i="10"/>
  <c r="D1104" i="10"/>
  <c r="D1153" i="10"/>
  <c r="D1205" i="10"/>
  <c r="D1250" i="10"/>
  <c r="D1296" i="10"/>
  <c r="D1339" i="10"/>
  <c r="D1378" i="10"/>
  <c r="D1416" i="10"/>
  <c r="D1453" i="10"/>
  <c r="D1492" i="10"/>
  <c r="D1526" i="10"/>
  <c r="D1560" i="10"/>
  <c r="D1597" i="10"/>
  <c r="D1633" i="10"/>
  <c r="D1668" i="10"/>
  <c r="D1701" i="10"/>
  <c r="D1736" i="10"/>
  <c r="D1770" i="10"/>
  <c r="D1805" i="10"/>
  <c r="D1838" i="10"/>
  <c r="D1871" i="10"/>
  <c r="D1907" i="10"/>
  <c r="D1940" i="10"/>
  <c r="D1975" i="10"/>
  <c r="D2008" i="10"/>
  <c r="D2043" i="10"/>
  <c r="D2077" i="10"/>
  <c r="D2112" i="10"/>
  <c r="D2144" i="10"/>
  <c r="D2173" i="10"/>
  <c r="D2201" i="10"/>
  <c r="D2229" i="10"/>
  <c r="D2257" i="10"/>
  <c r="D2285" i="10"/>
  <c r="D2313" i="10"/>
  <c r="D2341" i="10"/>
  <c r="D2369" i="10"/>
  <c r="D2397" i="10"/>
  <c r="D2425" i="10"/>
  <c r="D2453" i="10"/>
  <c r="D2481" i="10"/>
  <c r="D2509" i="10"/>
  <c r="D2537" i="10"/>
  <c r="D2565" i="10"/>
  <c r="D25" i="10"/>
  <c r="D82" i="10"/>
  <c r="D150" i="10"/>
  <c r="D211" i="10"/>
  <c r="D268" i="10"/>
  <c r="D329" i="10"/>
  <c r="D383" i="10"/>
  <c r="D442" i="10"/>
  <c r="D493" i="10"/>
  <c r="D549" i="10"/>
  <c r="D603" i="10"/>
  <c r="D659" i="10"/>
  <c r="D709" i="10"/>
  <c r="D759" i="10"/>
  <c r="D809" i="10"/>
  <c r="D862" i="10"/>
  <c r="D911" i="10"/>
  <c r="D959" i="10"/>
  <c r="D1010" i="10"/>
  <c r="D1061" i="10"/>
  <c r="D1110" i="10"/>
  <c r="D1159" i="10"/>
  <c r="D1210" i="10"/>
  <c r="D1252" i="10"/>
  <c r="D1299" i="10"/>
  <c r="D1342" i="10"/>
  <c r="D1380" i="10"/>
  <c r="D1419" i="10"/>
  <c r="D1459" i="10"/>
  <c r="D1494" i="10"/>
  <c r="D1528" i="10"/>
  <c r="D1564" i="10"/>
  <c r="D1600" i="10"/>
  <c r="D1636" i="10"/>
  <c r="D1670" i="10"/>
  <c r="D27" i="10"/>
  <c r="D89" i="10"/>
  <c r="D152" i="10"/>
  <c r="D213" i="10"/>
  <c r="D270" i="10"/>
  <c r="D331" i="10"/>
  <c r="D386" i="10"/>
  <c r="D447" i="10"/>
  <c r="D496" i="10"/>
  <c r="D552" i="10"/>
  <c r="D605" i="10"/>
  <c r="D661" i="10"/>
  <c r="D712" i="10"/>
  <c r="D762" i="10"/>
  <c r="D811" i="10"/>
  <c r="D864" i="10"/>
  <c r="D913" i="10"/>
  <c r="D963" i="10"/>
  <c r="D1012" i="10"/>
  <c r="D1065" i="10"/>
  <c r="D1114" i="10"/>
  <c r="D1163" i="10"/>
  <c r="D1213" i="10"/>
  <c r="D1256" i="10"/>
  <c r="D1301" i="10"/>
  <c r="D1344" i="10"/>
  <c r="D1382" i="10"/>
  <c r="D1421" i="10"/>
  <c r="D31" i="10"/>
  <c r="D95" i="10"/>
  <c r="D153" i="10"/>
  <c r="D214" i="10"/>
  <c r="D271" i="10"/>
  <c r="D332" i="10"/>
  <c r="D387" i="10"/>
  <c r="D450" i="10"/>
  <c r="D502" i="10"/>
  <c r="D556" i="10"/>
  <c r="D606" i="10"/>
  <c r="D662" i="10"/>
  <c r="D713" i="10"/>
  <c r="D765" i="10"/>
  <c r="D812" i="10"/>
  <c r="D865" i="10"/>
  <c r="D914" i="10"/>
  <c r="D965" i="10"/>
  <c r="D1013" i="10"/>
  <c r="D1066" i="10"/>
  <c r="D1115" i="10"/>
  <c r="D1165" i="10"/>
  <c r="D1215" i="10"/>
  <c r="D1259" i="10"/>
  <c r="D1302" i="10"/>
  <c r="D1346" i="10"/>
  <c r="D1383" i="10"/>
  <c r="D1422" i="10"/>
  <c r="D1463" i="10"/>
  <c r="D1497" i="10"/>
  <c r="D35" i="10"/>
  <c r="D99" i="10"/>
  <c r="D156" i="10"/>
  <c r="D221" i="10"/>
  <c r="D278" i="10"/>
  <c r="D119" i="10"/>
  <c r="D241" i="10"/>
  <c r="D351" i="10"/>
  <c r="D456" i="10"/>
  <c r="D563" i="10"/>
  <c r="D665" i="10"/>
  <c r="D758" i="10"/>
  <c r="D843" i="10"/>
  <c r="D943" i="10"/>
  <c r="D1037" i="10"/>
  <c r="D1125" i="10"/>
  <c r="D1217" i="10"/>
  <c r="D1290" i="10"/>
  <c r="D1367" i="10"/>
  <c r="D1432" i="10"/>
  <c r="D1490" i="10"/>
  <c r="D1539" i="10"/>
  <c r="D1589" i="10"/>
  <c r="D1640" i="10"/>
  <c r="D1692" i="10"/>
  <c r="D1732" i="10"/>
  <c r="D1779" i="10"/>
  <c r="D1827" i="10"/>
  <c r="D1869" i="10"/>
  <c r="D1916" i="10"/>
  <c r="D1964" i="10"/>
  <c r="D2006" i="10"/>
  <c r="D2051" i="10"/>
  <c r="D2100" i="10"/>
  <c r="D2142" i="10"/>
  <c r="D2180" i="10"/>
  <c r="D2220" i="10"/>
  <c r="D2255" i="10"/>
  <c r="D2292" i="10"/>
  <c r="D2332" i="10"/>
  <c r="D2367" i="10"/>
  <c r="D2404" i="10"/>
  <c r="D2444" i="10"/>
  <c r="D2479" i="10"/>
  <c r="D2516" i="10"/>
  <c r="D2556" i="10"/>
  <c r="D2591" i="10"/>
  <c r="D2626" i="10"/>
  <c r="D2660" i="10"/>
  <c r="D2699" i="10"/>
  <c r="D2734" i="10"/>
  <c r="D2768" i="10"/>
  <c r="D2807" i="10"/>
  <c r="D2840" i="10"/>
  <c r="D2872" i="10"/>
  <c r="D2903" i="10"/>
  <c r="D2934" i="10"/>
  <c r="D2965" i="10"/>
  <c r="D2996" i="10"/>
  <c r="D3030" i="10"/>
  <c r="D3061" i="10"/>
  <c r="D3092" i="10"/>
  <c r="D3123" i="10"/>
  <c r="D3154" i="10"/>
  <c r="D3185" i="10"/>
  <c r="D3216" i="10"/>
  <c r="D3247" i="10"/>
  <c r="D3281" i="10"/>
  <c r="D3312" i="10"/>
  <c r="D3343" i="10"/>
  <c r="D3374" i="10"/>
  <c r="D3405" i="10"/>
  <c r="D3436" i="10"/>
  <c r="D3467" i="10"/>
  <c r="D3498" i="10"/>
  <c r="D3532" i="10"/>
  <c r="D3560" i="10"/>
  <c r="D3588" i="10"/>
  <c r="D3616" i="10"/>
  <c r="D3644" i="10"/>
  <c r="D3672" i="10"/>
  <c r="D3700" i="10"/>
  <c r="D3728" i="10"/>
  <c r="D3756" i="10"/>
  <c r="D3784" i="10"/>
  <c r="D3812" i="10"/>
  <c r="D120" i="10"/>
  <c r="D245" i="10"/>
  <c r="D362" i="10"/>
  <c r="D457" i="10"/>
  <c r="D564" i="10"/>
  <c r="D667" i="10"/>
  <c r="D761" i="10"/>
  <c r="D846" i="10"/>
  <c r="D944" i="10"/>
  <c r="D1040" i="10"/>
  <c r="D1133" i="10"/>
  <c r="D1218" i="10"/>
  <c r="D1297" i="10"/>
  <c r="D1369" i="10"/>
  <c r="D1433" i="10"/>
  <c r="D1493" i="10"/>
  <c r="D1540" i="10"/>
  <c r="D1592" i="10"/>
  <c r="D1641" i="10"/>
  <c r="D1693" i="10"/>
  <c r="D1738" i="10"/>
  <c r="D1780" i="10"/>
  <c r="D1828" i="10"/>
  <c r="D1872" i="10"/>
  <c r="D1917" i="10"/>
  <c r="D1965" i="10"/>
  <c r="D2009" i="10"/>
  <c r="D2052" i="10"/>
  <c r="D2102" i="10"/>
  <c r="D2145" i="10"/>
  <c r="D2181" i="10"/>
  <c r="D2221" i="10"/>
  <c r="D2258" i="10"/>
  <c r="D2293" i="10"/>
  <c r="D2333" i="10"/>
  <c r="D2370" i="10"/>
  <c r="D2405" i="10"/>
  <c r="D2445" i="10"/>
  <c r="D2482" i="10"/>
  <c r="D2517" i="10"/>
  <c r="D2557" i="10"/>
  <c r="D2593" i="10"/>
  <c r="D2627" i="10"/>
  <c r="D2664" i="10"/>
  <c r="D2700" i="10"/>
  <c r="D2735" i="10"/>
  <c r="D2769" i="10"/>
  <c r="D2808" i="10"/>
  <c r="D2841" i="10"/>
  <c r="D2873" i="10"/>
  <c r="D2904" i="10"/>
  <c r="D2935" i="10"/>
  <c r="D2966" i="10"/>
  <c r="D3000" i="10"/>
  <c r="D3031" i="10"/>
  <c r="D3062" i="10"/>
  <c r="D3093" i="10"/>
  <c r="D3124" i="10"/>
  <c r="D3155" i="10"/>
  <c r="D3186" i="10"/>
  <c r="D3217" i="10"/>
  <c r="D3248" i="10"/>
  <c r="D3282" i="10"/>
  <c r="D3313" i="10"/>
  <c r="D3344" i="10"/>
  <c r="D3375" i="10"/>
  <c r="D3406" i="10"/>
  <c r="D3437" i="10"/>
  <c r="D3468" i="10"/>
  <c r="D3499" i="10"/>
  <c r="D3533" i="10"/>
  <c r="D3561" i="10"/>
  <c r="D3589" i="10"/>
  <c r="D3617" i="10"/>
  <c r="D3645" i="10"/>
  <c r="D3673" i="10"/>
  <c r="D3701" i="10"/>
  <c r="D3729" i="10"/>
  <c r="D3757" i="10"/>
  <c r="D3785" i="10"/>
  <c r="D3813" i="10"/>
  <c r="D5" i="10"/>
  <c r="D141" i="10"/>
  <c r="D259" i="10"/>
  <c r="D368" i="10"/>
  <c r="D478" i="10"/>
  <c r="D582" i="10"/>
  <c r="D672" i="10"/>
  <c r="D774" i="10"/>
  <c r="D867" i="10"/>
  <c r="D961" i="10"/>
  <c r="D1048" i="10"/>
  <c r="D1145" i="10"/>
  <c r="D1232" i="10"/>
  <c r="D1308" i="10"/>
  <c r="D1379" i="10"/>
  <c r="D1442" i="10"/>
  <c r="D1499" i="10"/>
  <c r="D1552" i="10"/>
  <c r="D1601" i="10"/>
  <c r="D1645" i="10"/>
  <c r="D1697" i="10"/>
  <c r="D1742" i="10"/>
  <c r="D1787" i="10"/>
  <c r="D1834" i="10"/>
  <c r="D1879" i="10"/>
  <c r="D1924" i="10"/>
  <c r="D1970" i="10"/>
  <c r="D2015" i="10"/>
  <c r="D2061" i="10"/>
  <c r="D2106" i="10"/>
  <c r="D2149" i="10"/>
  <c r="D2188" i="10"/>
  <c r="D2225" i="10"/>
  <c r="D2262" i="10"/>
  <c r="D2300" i="10"/>
  <c r="D2337" i="10"/>
  <c r="D2374" i="10"/>
  <c r="D2412" i="10"/>
  <c r="D2449" i="10"/>
  <c r="D2486" i="10"/>
  <c r="D2524" i="10"/>
  <c r="D2561" i="10"/>
  <c r="D2597" i="10"/>
  <c r="D2631" i="10"/>
  <c r="D2670" i="10"/>
  <c r="D2705" i="10"/>
  <c r="D2739" i="10"/>
  <c r="D2776" i="10"/>
  <c r="D2812" i="10"/>
  <c r="D2846" i="10"/>
  <c r="D2877" i="10"/>
  <c r="D2908" i="10"/>
  <c r="D2939" i="10"/>
  <c r="D2973" i="10"/>
  <c r="D3004" i="10"/>
  <c r="D3035" i="10"/>
  <c r="D3066" i="10"/>
  <c r="D3097" i="10"/>
  <c r="D3128" i="10"/>
  <c r="D3159" i="10"/>
  <c r="D3190" i="10"/>
  <c r="D3224" i="10"/>
  <c r="D3255" i="10"/>
  <c r="D3286" i="10"/>
  <c r="D3317" i="10"/>
  <c r="D3348" i="10"/>
  <c r="D3379" i="10"/>
  <c r="D3410" i="10"/>
  <c r="D3441" i="10"/>
  <c r="D3472" i="10"/>
  <c r="D3506" i="10"/>
  <c r="D3537" i="10"/>
  <c r="D3565" i="10"/>
  <c r="D3593" i="10"/>
  <c r="D3621" i="10"/>
  <c r="D3649" i="10"/>
  <c r="D3677" i="10"/>
  <c r="D3705" i="10"/>
  <c r="D3733" i="10"/>
  <c r="D3761" i="10"/>
  <c r="D23" i="10"/>
  <c r="D149" i="10"/>
  <c r="D267" i="10"/>
  <c r="D376" i="10"/>
  <c r="D479" i="10"/>
  <c r="D583" i="10"/>
  <c r="D679" i="10"/>
  <c r="D775" i="10"/>
  <c r="D870" i="10"/>
  <c r="D966" i="10"/>
  <c r="D1058" i="10"/>
  <c r="D1146" i="10"/>
  <c r="D1236" i="10"/>
  <c r="D1309" i="10"/>
  <c r="D1381" i="10"/>
  <c r="D1443" i="10"/>
  <c r="D1500" i="10"/>
  <c r="D1553" i="10"/>
  <c r="D1602" i="10"/>
  <c r="D1651" i="10"/>
  <c r="D1698" i="10"/>
  <c r="D1743" i="10"/>
  <c r="D1792" i="10"/>
  <c r="D1835" i="10"/>
  <c r="D1880" i="10"/>
  <c r="D1927" i="10"/>
  <c r="D1972" i="10"/>
  <c r="D2016" i="10"/>
  <c r="D2064" i="10"/>
  <c r="D2107" i="10"/>
  <c r="D2150" i="10"/>
  <c r="D2191" i="10"/>
  <c r="D2226" i="10"/>
  <c r="D2263" i="10"/>
  <c r="D2303" i="10"/>
  <c r="D2338" i="10"/>
  <c r="D2375" i="10"/>
  <c r="D2415" i="10"/>
  <c r="D2450" i="10"/>
  <c r="D2487" i="10"/>
  <c r="D2527" i="10"/>
  <c r="D2562" i="10"/>
  <c r="D2598" i="10"/>
  <c r="D2632" i="10"/>
  <c r="D2671" i="10"/>
  <c r="D26" i="10"/>
  <c r="D151" i="10"/>
  <c r="D269" i="10"/>
  <c r="D382" i="10"/>
  <c r="D480" i="10"/>
  <c r="D585" i="10"/>
  <c r="D689" i="10"/>
  <c r="D776" i="10"/>
  <c r="D872" i="10"/>
  <c r="D969" i="10"/>
  <c r="D1063" i="10"/>
  <c r="D1148" i="10"/>
  <c r="D1237" i="10"/>
  <c r="D1310" i="10"/>
  <c r="D1386" i="10"/>
  <c r="D1446" i="10"/>
  <c r="D1501" i="10"/>
  <c r="D1554" i="10"/>
  <c r="D1604" i="10"/>
  <c r="D1656" i="10"/>
  <c r="D1699" i="10"/>
  <c r="D1744" i="10"/>
  <c r="D1794" i="10"/>
  <c r="D1836" i="10"/>
  <c r="D1881" i="10"/>
  <c r="D1928" i="10"/>
  <c r="D1973" i="10"/>
  <c r="D2018" i="10"/>
  <c r="D2065" i="10"/>
  <c r="D2108" i="10"/>
  <c r="D2151" i="10"/>
  <c r="D2192" i="10"/>
  <c r="D2227" i="10"/>
  <c r="D2264" i="10"/>
  <c r="D2304" i="10"/>
  <c r="D2339" i="10"/>
  <c r="D2376" i="10"/>
  <c r="D63" i="10"/>
  <c r="D186" i="10"/>
  <c r="D304" i="10"/>
  <c r="D417" i="10"/>
  <c r="D514" i="10"/>
  <c r="D621" i="10"/>
  <c r="D719" i="10"/>
  <c r="D810" i="10"/>
  <c r="D899" i="10"/>
  <c r="D994" i="10"/>
  <c r="D1087" i="10"/>
  <c r="D1176" i="10"/>
  <c r="D1263" i="10"/>
  <c r="D1333" i="10"/>
  <c r="D1406" i="10"/>
  <c r="D1466" i="10"/>
  <c r="D1521" i="10"/>
  <c r="D1569" i="10"/>
  <c r="D1621" i="10"/>
  <c r="D1669" i="10"/>
  <c r="D1713" i="10"/>
  <c r="D1760" i="10"/>
  <c r="D1807" i="10"/>
  <c r="D1850" i="10"/>
  <c r="D1897" i="10"/>
  <c r="D1944" i="10"/>
  <c r="D1984" i="10"/>
  <c r="D2034" i="10"/>
  <c r="D2079" i="10"/>
  <c r="D2121" i="10"/>
  <c r="D2166" i="10"/>
  <c r="D2203" i="10"/>
  <c r="D2238" i="10"/>
  <c r="D2278" i="10"/>
  <c r="D2315" i="10"/>
  <c r="D2350" i="10"/>
  <c r="D2390" i="10"/>
  <c r="D2427" i="10"/>
  <c r="D2462" i="10"/>
  <c r="D2502" i="10"/>
  <c r="D2539" i="10"/>
  <c r="D2574" i="10"/>
  <c r="D2613" i="10"/>
  <c r="D2647" i="10"/>
  <c r="D2682" i="10"/>
  <c r="D2716" i="10"/>
  <c r="D2755" i="10"/>
  <c r="D2790" i="10"/>
  <c r="D2824" i="10"/>
  <c r="D2860" i="10"/>
  <c r="D2891" i="10"/>
  <c r="D2922" i="10"/>
  <c r="D64" i="10"/>
  <c r="D187" i="10"/>
  <c r="D305" i="10"/>
  <c r="D418" i="10"/>
  <c r="D522" i="10"/>
  <c r="D622" i="10"/>
  <c r="D722" i="10"/>
  <c r="D813" i="10"/>
  <c r="D908" i="10"/>
  <c r="D998" i="10"/>
  <c r="D1092" i="10"/>
  <c r="D1182" i="10"/>
  <c r="D1265" i="10"/>
  <c r="D1340" i="10"/>
  <c r="D1407" i="10"/>
  <c r="D1467" i="10"/>
  <c r="D125" i="10"/>
  <c r="D296" i="10"/>
  <c r="D441" i="10"/>
  <c r="D567" i="10"/>
  <c r="D708" i="10"/>
  <c r="D828" i="10"/>
  <c r="D949" i="10"/>
  <c r="D1076" i="10"/>
  <c r="D1195" i="10"/>
  <c r="D1305" i="10"/>
  <c r="D1400" i="10"/>
  <c r="D1480" i="10"/>
  <c r="D1546" i="10"/>
  <c r="D1609" i="10"/>
  <c r="D1672" i="10"/>
  <c r="D1728" i="10"/>
  <c r="D1783" i="10"/>
  <c r="D1844" i="10"/>
  <c r="D1903" i="10"/>
  <c r="D1959" i="10"/>
  <c r="D2020" i="10"/>
  <c r="D2078" i="10"/>
  <c r="D2135" i="10"/>
  <c r="D2182" i="10"/>
  <c r="D2233" i="10"/>
  <c r="D2280" i="10"/>
  <c r="D2323" i="10"/>
  <c r="D2373" i="10"/>
  <c r="D2421" i="10"/>
  <c r="D2464" i="10"/>
  <c r="D2511" i="10"/>
  <c r="D2558" i="10"/>
  <c r="D2601" i="10"/>
  <c r="D2645" i="10"/>
  <c r="D2686" i="10"/>
  <c r="D2729" i="10"/>
  <c r="D2770" i="10"/>
  <c r="D2814" i="10"/>
  <c r="D2852" i="10"/>
  <c r="D2890" i="10"/>
  <c r="D2926" i="10"/>
  <c r="D2960" i="10"/>
  <c r="D2994" i="10"/>
  <c r="D3033" i="10"/>
  <c r="D3068" i="10"/>
  <c r="D3102" i="10"/>
  <c r="D3136" i="10"/>
  <c r="D3173" i="10"/>
  <c r="D3207" i="10"/>
  <c r="D3241" i="10"/>
  <c r="D3275" i="10"/>
  <c r="D3314" i="10"/>
  <c r="D3349" i="10"/>
  <c r="D3383" i="10"/>
  <c r="D3420" i="10"/>
  <c r="D3454" i="10"/>
  <c r="D3488" i="10"/>
  <c r="D3522" i="10"/>
  <c r="D3556" i="10"/>
  <c r="D3587" i="10"/>
  <c r="D3620" i="10"/>
  <c r="D3652" i="10"/>
  <c r="D3683" i="10"/>
  <c r="D3714" i="10"/>
  <c r="D3745" i="10"/>
  <c r="D3776" i="10"/>
  <c r="D3806" i="10"/>
  <c r="D3836" i="10"/>
  <c r="D3864" i="10"/>
  <c r="D3892" i="10"/>
  <c r="D3920" i="10"/>
  <c r="D3948" i="10"/>
  <c r="D3976" i="10"/>
  <c r="D4004" i="10"/>
  <c r="D4032" i="10"/>
  <c r="D4060" i="10"/>
  <c r="D4088" i="10"/>
  <c r="D4116" i="10"/>
  <c r="D4144" i="10"/>
  <c r="D4172" i="10"/>
  <c r="D4200" i="10"/>
  <c r="D4228" i="10"/>
  <c r="D4256" i="10"/>
  <c r="D4284" i="10"/>
  <c r="D4312" i="10"/>
  <c r="D39" i="10"/>
  <c r="D62" i="10"/>
  <c r="D226" i="10"/>
  <c r="D384" i="10"/>
  <c r="D513" i="10"/>
  <c r="D121" i="10"/>
  <c r="D303" i="10"/>
  <c r="D454" i="10"/>
  <c r="D604" i="10"/>
  <c r="D740" i="10"/>
  <c r="D866" i="10"/>
  <c r="D992" i="10"/>
  <c r="D1118" i="10"/>
  <c r="D1243" i="10"/>
  <c r="D1348" i="10"/>
  <c r="D1437" i="10"/>
  <c r="D1517" i="10"/>
  <c r="D1577" i="10"/>
  <c r="D1642" i="10"/>
  <c r="D1708" i="10"/>
  <c r="D1767" i="10"/>
  <c r="D1826" i="10"/>
  <c r="D1886" i="10"/>
  <c r="D1947" i="10"/>
  <c r="D135" i="10"/>
  <c r="D307" i="10"/>
  <c r="D455" i="10"/>
  <c r="D611" i="10"/>
  <c r="D741" i="10"/>
  <c r="D873" i="10"/>
  <c r="D1001" i="10"/>
  <c r="D1119" i="10"/>
  <c r="D1246" i="10"/>
  <c r="D1349" i="10"/>
  <c r="D1440" i="10"/>
  <c r="D1519" i="10"/>
  <c r="D1581" i="10"/>
  <c r="D1643" i="10"/>
  <c r="D1710" i="10"/>
  <c r="D1768" i="10"/>
  <c r="D1830" i="10"/>
  <c r="D1891" i="10"/>
  <c r="D1948" i="10"/>
  <c r="D2005" i="10"/>
  <c r="D2071" i="10"/>
  <c r="D2130" i="10"/>
  <c r="D2178" i="10"/>
  <c r="D2232" i="10"/>
  <c r="D2281" i="10"/>
  <c r="D2328" i="10"/>
  <c r="D2379" i="10"/>
  <c r="D2428" i="10"/>
  <c r="D2474" i="10"/>
  <c r="D2519" i="10"/>
  <c r="D2569" i="10"/>
  <c r="D2615" i="10"/>
  <c r="D2656" i="10"/>
  <c r="D2703" i="10"/>
  <c r="D2744" i="10"/>
  <c r="D2789" i="10"/>
  <c r="D2832" i="10"/>
  <c r="D2870" i="10"/>
  <c r="D2909" i="10"/>
  <c r="D2948" i="10"/>
  <c r="D2983" i="10"/>
  <c r="D3018" i="10"/>
  <c r="D3056" i="10"/>
  <c r="D3091" i="10"/>
  <c r="D3129" i="10"/>
  <c r="D3164" i="10"/>
  <c r="D3202" i="10"/>
  <c r="D3237" i="10"/>
  <c r="D3272" i="10"/>
  <c r="D3310" i="10"/>
  <c r="D3347" i="10"/>
  <c r="D3384" i="10"/>
  <c r="D3422" i="10"/>
  <c r="D3457" i="10"/>
  <c r="D3492" i="10"/>
  <c r="D3527" i="10"/>
  <c r="D3564" i="10"/>
  <c r="D3597" i="10"/>
  <c r="D3629" i="10"/>
  <c r="D3661" i="10"/>
  <c r="D3693" i="10"/>
  <c r="D3725" i="10"/>
  <c r="D3759" i="10"/>
  <c r="D3791" i="10"/>
  <c r="D3822" i="10"/>
  <c r="D3851" i="10"/>
  <c r="D3880" i="10"/>
  <c r="D3909" i="10"/>
  <c r="D3938" i="10"/>
  <c r="D3967" i="10"/>
  <c r="D3996" i="10"/>
  <c r="D4025" i="10"/>
  <c r="D4054" i="10"/>
  <c r="D4083" i="10"/>
  <c r="D4112" i="10"/>
  <c r="D4141" i="10"/>
  <c r="D4170" i="10"/>
  <c r="D4199" i="10"/>
  <c r="D4229" i="10"/>
  <c r="D4258" i="10"/>
  <c r="D4287" i="10"/>
  <c r="D4316" i="10"/>
  <c r="D4344" i="10"/>
  <c r="D4372" i="10"/>
  <c r="D4400" i="10"/>
  <c r="D4428" i="10"/>
  <c r="D4456" i="10"/>
  <c r="D4484" i="10"/>
  <c r="D4512" i="10"/>
  <c r="D4540" i="10"/>
  <c r="D4568" i="10"/>
  <c r="D4596" i="10"/>
  <c r="D4624" i="10"/>
  <c r="D4652" i="10"/>
  <c r="D4680" i="10"/>
  <c r="D4708" i="10"/>
  <c r="D4736" i="10"/>
  <c r="D4764" i="10"/>
  <c r="D4792" i="10"/>
  <c r="D4820" i="10"/>
  <c r="D4848" i="10"/>
  <c r="D4876" i="10"/>
  <c r="D4904" i="10"/>
  <c r="D4932" i="10"/>
  <c r="D4960" i="10"/>
  <c r="D4988" i="10"/>
  <c r="C8" i="10"/>
  <c r="C36" i="10"/>
  <c r="C64" i="10"/>
  <c r="C92" i="10"/>
  <c r="C120" i="10"/>
  <c r="C148" i="10"/>
  <c r="C176" i="10"/>
  <c r="C204" i="10"/>
  <c r="C232" i="10"/>
  <c r="C260" i="10"/>
  <c r="C288" i="10"/>
  <c r="C316" i="10"/>
  <c r="C344" i="10"/>
  <c r="C372" i="10"/>
  <c r="C400" i="10"/>
  <c r="C428" i="10"/>
  <c r="C456" i="10"/>
  <c r="C484" i="10"/>
  <c r="C512" i="10"/>
  <c r="C540" i="10"/>
  <c r="C568" i="10"/>
  <c r="C596" i="10"/>
  <c r="C624" i="10"/>
  <c r="C652" i="10"/>
  <c r="C680" i="10"/>
  <c r="C708" i="10"/>
  <c r="C736" i="10"/>
  <c r="C764" i="10"/>
  <c r="C792" i="10"/>
  <c r="C820" i="10"/>
  <c r="C848" i="10"/>
  <c r="C876" i="10"/>
  <c r="C904" i="10"/>
  <c r="C932" i="10"/>
  <c r="C960" i="10"/>
  <c r="C988" i="10"/>
  <c r="C1016" i="10"/>
  <c r="C1044" i="10"/>
  <c r="C1072" i="10"/>
  <c r="C1100" i="10"/>
  <c r="C1128" i="10"/>
  <c r="C1156" i="10"/>
  <c r="C1184" i="10"/>
  <c r="C1212" i="10"/>
  <c r="C1240" i="10"/>
  <c r="C1268" i="10"/>
  <c r="C1296" i="10"/>
  <c r="C1324" i="10"/>
  <c r="C1352" i="10"/>
  <c r="C1380" i="10"/>
  <c r="C1408" i="10"/>
  <c r="C1436" i="10"/>
  <c r="C1464" i="10"/>
  <c r="C1492" i="10"/>
  <c r="C1520" i="10"/>
  <c r="C1548" i="10"/>
  <c r="C1576" i="10"/>
  <c r="C1604" i="10"/>
  <c r="C1632" i="10"/>
  <c r="C1660" i="10"/>
  <c r="C1688" i="10"/>
  <c r="C1716" i="10"/>
  <c r="C1744" i="10"/>
  <c r="C1772" i="10"/>
  <c r="D61" i="10"/>
  <c r="D230" i="10"/>
  <c r="D401" i="10"/>
  <c r="D543" i="10"/>
  <c r="D691" i="10"/>
  <c r="D814" i="10"/>
  <c r="D940" i="10"/>
  <c r="D1070" i="10"/>
  <c r="D1192" i="10"/>
  <c r="D1307" i="10"/>
  <c r="D1405" i="10"/>
  <c r="D100" i="10"/>
  <c r="D286" i="10"/>
  <c r="D433" i="10"/>
  <c r="D586" i="10"/>
  <c r="D723" i="10"/>
  <c r="D841" i="10"/>
  <c r="D977" i="10"/>
  <c r="D1107" i="10"/>
  <c r="D1220" i="10"/>
  <c r="D1330" i="10"/>
  <c r="D1423" i="10"/>
  <c r="D157" i="10"/>
  <c r="D342" i="10"/>
  <c r="D526" i="10"/>
  <c r="D671" i="10"/>
  <c r="D833" i="10"/>
  <c r="D984" i="10"/>
  <c r="D1137" i="10"/>
  <c r="D1268" i="10"/>
  <c r="D1389" i="10"/>
  <c r="D1482" i="10"/>
  <c r="D1557" i="10"/>
  <c r="D1627" i="10"/>
  <c r="D1695" i="10"/>
  <c r="D1759" i="10"/>
  <c r="D1816" i="10"/>
  <c r="D1894" i="10"/>
  <c r="D1951" i="10"/>
  <c r="D2019" i="10"/>
  <c r="D2082" i="10"/>
  <c r="D2140" i="10"/>
  <c r="D2196" i="10"/>
  <c r="D2247" i="10"/>
  <c r="D2294" i="10"/>
  <c r="D2347" i="10"/>
  <c r="D2398" i="10"/>
  <c r="D2447" i="10"/>
  <c r="D2496" i="10"/>
  <c r="D2543" i="10"/>
  <c r="D2590" i="10"/>
  <c r="D2641" i="10"/>
  <c r="D2684" i="10"/>
  <c r="D2730" i="10"/>
  <c r="D2779" i="10"/>
  <c r="D2820" i="10"/>
  <c r="D2863" i="10"/>
  <c r="D2900" i="10"/>
  <c r="D2940" i="10"/>
  <c r="D2979" i="10"/>
  <c r="D3015" i="10"/>
  <c r="D3051" i="10"/>
  <c r="D3090" i="10"/>
  <c r="D3130" i="10"/>
  <c r="D3169" i="10"/>
  <c r="D3205" i="10"/>
  <c r="D3242" i="10"/>
  <c r="D3283" i="10"/>
  <c r="D3320" i="10"/>
  <c r="D3356" i="10"/>
  <c r="D3395" i="10"/>
  <c r="D3431" i="10"/>
  <c r="D3469" i="10"/>
  <c r="D3509" i="10"/>
  <c r="D3545" i="10"/>
  <c r="D3578" i="10"/>
  <c r="D3611" i="10"/>
  <c r="D3646" i="10"/>
  <c r="D3680" i="10"/>
  <c r="D3713" i="10"/>
  <c r="D3747" i="10"/>
  <c r="D3780" i="10"/>
  <c r="D3814" i="10"/>
  <c r="D3844" i="10"/>
  <c r="D3874" i="10"/>
  <c r="D3904" i="10"/>
  <c r="D3934" i="10"/>
  <c r="D3964" i="10"/>
  <c r="D3994" i="10"/>
  <c r="D4024" i="10"/>
  <c r="D4055" i="10"/>
  <c r="D4085" i="10"/>
  <c r="D4115" i="10"/>
  <c r="D4146" i="10"/>
  <c r="D4176" i="10"/>
  <c r="D4206" i="10"/>
  <c r="D4236" i="10"/>
  <c r="D4266" i="10"/>
  <c r="D4296" i="10"/>
  <c r="D4326" i="10"/>
  <c r="D4355" i="10"/>
  <c r="D4384" i="10"/>
  <c r="D4413" i="10"/>
  <c r="D4442" i="10"/>
  <c r="D4471" i="10"/>
  <c r="D4500" i="10"/>
  <c r="D4529" i="10"/>
  <c r="D4558" i="10"/>
  <c r="D4587" i="10"/>
  <c r="D4616" i="10"/>
  <c r="D4645" i="10"/>
  <c r="D4674" i="10"/>
  <c r="D4703" i="10"/>
  <c r="D4732" i="10"/>
  <c r="D4761" i="10"/>
  <c r="D4790" i="10"/>
  <c r="D4819" i="10"/>
  <c r="D165" i="10"/>
  <c r="D343" i="10"/>
  <c r="D529" i="10"/>
  <c r="D692" i="10"/>
  <c r="D839" i="10"/>
  <c r="D988" i="10"/>
  <c r="D1143" i="10"/>
  <c r="D1276" i="10"/>
  <c r="D1390" i="10"/>
  <c r="D1483" i="10"/>
  <c r="D1558" i="10"/>
  <c r="D1628" i="10"/>
  <c r="D1696" i="10"/>
  <c r="D1763" i="10"/>
  <c r="D1823" i="10"/>
  <c r="D1895" i="10"/>
  <c r="D1952" i="10"/>
  <c r="D2021" i="10"/>
  <c r="D2084" i="10"/>
  <c r="D2141" i="10"/>
  <c r="D2197" i="10"/>
  <c r="D2248" i="10"/>
  <c r="D2295" i="10"/>
  <c r="D2348" i="10"/>
  <c r="D2399" i="10"/>
  <c r="D2448" i="10"/>
  <c r="D2499" i="10"/>
  <c r="D2544" i="10"/>
  <c r="D2594" i="10"/>
  <c r="D2642" i="10"/>
  <c r="D2685" i="10"/>
  <c r="D2731" i="10"/>
  <c r="D2780" i="10"/>
  <c r="D2821" i="10"/>
  <c r="D2864" i="10"/>
  <c r="D2901" i="10"/>
  <c r="D2944" i="10"/>
  <c r="D2980" i="10"/>
  <c r="D3016" i="10"/>
  <c r="D3052" i="10"/>
  <c r="D3094" i="10"/>
  <c r="D3131" i="10"/>
  <c r="D3170" i="10"/>
  <c r="D3206" i="10"/>
  <c r="D3243" i="10"/>
  <c r="D3284" i="10"/>
  <c r="D3321" i="10"/>
  <c r="D3357" i="10"/>
  <c r="D3396" i="10"/>
  <c r="D3432" i="10"/>
  <c r="D3470" i="10"/>
  <c r="D3510" i="10"/>
  <c r="D3546" i="10"/>
  <c r="D3579" i="10"/>
  <c r="D3612" i="10"/>
  <c r="D3647" i="10"/>
  <c r="D3681" i="10"/>
  <c r="D3715" i="10"/>
  <c r="D3748" i="10"/>
  <c r="D3781" i="10"/>
  <c r="D3815" i="10"/>
  <c r="D3845" i="10"/>
  <c r="D3875" i="10"/>
  <c r="D3905" i="10"/>
  <c r="D3935" i="10"/>
  <c r="D3965" i="10"/>
  <c r="D3995" i="10"/>
  <c r="D4026" i="10"/>
  <c r="D4056" i="10"/>
  <c r="D4086" i="10"/>
  <c r="D4117" i="10"/>
  <c r="D4147" i="10"/>
  <c r="D4177" i="10"/>
  <c r="D4207" i="10"/>
  <c r="D4237" i="10"/>
  <c r="D4267" i="10"/>
  <c r="D4297" i="10"/>
  <c r="D4327" i="10"/>
  <c r="D4356" i="10"/>
  <c r="D4385" i="10"/>
  <c r="D4414" i="10"/>
  <c r="D4443" i="10"/>
  <c r="D4472" i="10"/>
  <c r="D4501" i="10"/>
  <c r="D4530" i="10"/>
  <c r="D4559" i="10"/>
  <c r="D4588" i="10"/>
  <c r="D4617" i="10"/>
  <c r="D4646" i="10"/>
  <c r="D4675" i="10"/>
  <c r="D4704" i="10"/>
  <c r="D172" i="10"/>
  <c r="D345" i="10"/>
  <c r="D530" i="10"/>
  <c r="D693" i="10"/>
  <c r="D840" i="10"/>
  <c r="D1009" i="10"/>
  <c r="D1150" i="10"/>
  <c r="D1279" i="10"/>
  <c r="D1391" i="10"/>
  <c r="D1485" i="10"/>
  <c r="D1563" i="10"/>
  <c r="D1629" i="10"/>
  <c r="D1702" i="10"/>
  <c r="D1764" i="10"/>
  <c r="D1832" i="10"/>
  <c r="D1896" i="10"/>
  <c r="D1953" i="10"/>
  <c r="D2022" i="10"/>
  <c r="D2085" i="10"/>
  <c r="D2146" i="10"/>
  <c r="D2198" i="10"/>
  <c r="D2249" i="10"/>
  <c r="D2296" i="10"/>
  <c r="D2349" i="10"/>
  <c r="D2400" i="10"/>
  <c r="D2451" i="10"/>
  <c r="D2500" i="10"/>
  <c r="D2545" i="10"/>
  <c r="D2595" i="10"/>
  <c r="D2643" i="10"/>
  <c r="D2687" i="10"/>
  <c r="D2733" i="10"/>
  <c r="D2781" i="10"/>
  <c r="D2822" i="10"/>
  <c r="D2865" i="10"/>
  <c r="D2902" i="10"/>
  <c r="D2945" i="10"/>
  <c r="D2981" i="10"/>
  <c r="D3017" i="10"/>
  <c r="D3057" i="10"/>
  <c r="D3095" i="10"/>
  <c r="D3132" i="10"/>
  <c r="D3171" i="10"/>
  <c r="D3208" i="10"/>
  <c r="D3244" i="10"/>
  <c r="D3285" i="10"/>
  <c r="D3322" i="10"/>
  <c r="D3358" i="10"/>
  <c r="D3397" i="10"/>
  <c r="D3433" i="10"/>
  <c r="D3471" i="10"/>
  <c r="D3511" i="10"/>
  <c r="D3547" i="10"/>
  <c r="D3580" i="10"/>
  <c r="D3613" i="10"/>
  <c r="D3648" i="10"/>
  <c r="D3682" i="10"/>
  <c r="D3716" i="10"/>
  <c r="D3749" i="10"/>
  <c r="D3782" i="10"/>
  <c r="D3816" i="10"/>
  <c r="D3846" i="10"/>
  <c r="D3876" i="10"/>
  <c r="D3906" i="10"/>
  <c r="D3936" i="10"/>
  <c r="D3966" i="10"/>
  <c r="D3997" i="10"/>
  <c r="D4027" i="10"/>
  <c r="D4057" i="10"/>
  <c r="D4087" i="10"/>
  <c r="D4118" i="10"/>
  <c r="D4148" i="10"/>
  <c r="D4178" i="10"/>
  <c r="D4208" i="10"/>
  <c r="D4238" i="10"/>
  <c r="D4268" i="10"/>
  <c r="D4298" i="10"/>
  <c r="D4328" i="10"/>
  <c r="D4357" i="10"/>
  <c r="D4386" i="10"/>
  <c r="D4415" i="10"/>
  <c r="D4444" i="10"/>
  <c r="D4473" i="10"/>
  <c r="D4502" i="10"/>
  <c r="D4531" i="10"/>
  <c r="D4560" i="10"/>
  <c r="D4589" i="10"/>
  <c r="D4618" i="10"/>
  <c r="D4647" i="10"/>
  <c r="D4676" i="10"/>
  <c r="D4705" i="10"/>
  <c r="D4734" i="10"/>
  <c r="D4763" i="10"/>
  <c r="D4793" i="10"/>
  <c r="D4822" i="10"/>
  <c r="D4851" i="10"/>
  <c r="D4880" i="10"/>
  <c r="D183" i="10"/>
  <c r="D366" i="10"/>
  <c r="D533" i="10"/>
  <c r="D700" i="10"/>
  <c r="D860" i="10"/>
  <c r="D1014" i="10"/>
  <c r="D1162" i="10"/>
  <c r="D1281" i="10"/>
  <c r="D1404" i="10"/>
  <c r="D1495" i="10"/>
  <c r="D1567" i="10"/>
  <c r="D1635" i="10"/>
  <c r="D1704" i="10"/>
  <c r="D1771" i="10"/>
  <c r="D1839" i="10"/>
  <c r="D1899" i="10"/>
  <c r="D1966" i="10"/>
  <c r="D2031" i="10"/>
  <c r="D2087" i="10"/>
  <c r="D2148" i="10"/>
  <c r="D2202" i="10"/>
  <c r="D2251" i="10"/>
  <c r="D2306" i="10"/>
  <c r="D2352" i="10"/>
  <c r="D2402" i="10"/>
  <c r="D2455" i="10"/>
  <c r="D2503" i="10"/>
  <c r="D185" i="10"/>
  <c r="D367" i="10"/>
  <c r="D548" i="10"/>
  <c r="D711" i="10"/>
  <c r="D863" i="10"/>
  <c r="D1015" i="10"/>
  <c r="D1166" i="10"/>
  <c r="D1282" i="10"/>
  <c r="D1408" i="10"/>
  <c r="D1496" i="10"/>
  <c r="D1568" i="10"/>
  <c r="D1637" i="10"/>
  <c r="D1707" i="10"/>
  <c r="D1772" i="10"/>
  <c r="D1840" i="10"/>
  <c r="D1900" i="10"/>
  <c r="D1967" i="10"/>
  <c r="D2032" i="10"/>
  <c r="D2088" i="10"/>
  <c r="D2152" i="10"/>
  <c r="D2204" i="10"/>
  <c r="D2252" i="10"/>
  <c r="D2307" i="10"/>
  <c r="D2356" i="10"/>
  <c r="D2403" i="10"/>
  <c r="D2456" i="10"/>
  <c r="D2504" i="10"/>
  <c r="D2548" i="10"/>
  <c r="D2600" i="10"/>
  <c r="D2649" i="10"/>
  <c r="D2695" i="10"/>
  <c r="D2738" i="10"/>
  <c r="D2784" i="10"/>
  <c r="D2826" i="10"/>
  <c r="D2868" i="10"/>
  <c r="D2907" i="10"/>
  <c r="D2949" i="10"/>
  <c r="D2985" i="10"/>
  <c r="D3021" i="10"/>
  <c r="D3060" i="10"/>
  <c r="D3099" i="10"/>
  <c r="D3135" i="10"/>
  <c r="D3175" i="10"/>
  <c r="D3211" i="10"/>
  <c r="D3252" i="10"/>
  <c r="D3289" i="10"/>
  <c r="D3325" i="10"/>
  <c r="D3364" i="10"/>
  <c r="D3400" i="10"/>
  <c r="D3438" i="10"/>
  <c r="D3478" i="10"/>
  <c r="D3514" i="10"/>
  <c r="D3550" i="10"/>
  <c r="D3583" i="10"/>
  <c r="D3618" i="10"/>
  <c r="D3653" i="10"/>
  <c r="D3686" i="10"/>
  <c r="D3719" i="10"/>
  <c r="D3752" i="10"/>
  <c r="D3787" i="10"/>
  <c r="D3819" i="10"/>
  <c r="D3849" i="10"/>
  <c r="D3879" i="10"/>
  <c r="D3910" i="10"/>
  <c r="D3940" i="10"/>
  <c r="D3970" i="10"/>
  <c r="D4000" i="10"/>
  <c r="D4030" i="10"/>
  <c r="D4061" i="10"/>
  <c r="D4091" i="10"/>
  <c r="D4121" i="10"/>
  <c r="D4151" i="10"/>
  <c r="D4181" i="10"/>
  <c r="D4211" i="10"/>
  <c r="D4241" i="10"/>
  <c r="D4271" i="10"/>
  <c r="D4301" i="10"/>
  <c r="D4331" i="10"/>
  <c r="D4360" i="10"/>
  <c r="D4389" i="10"/>
  <c r="D4418" i="10"/>
  <c r="D4447" i="10"/>
  <c r="D4476" i="10"/>
  <c r="D4505" i="10"/>
  <c r="D4534" i="10"/>
  <c r="D4563" i="10"/>
  <c r="D4592" i="10"/>
  <c r="D189" i="10"/>
  <c r="D391" i="10"/>
  <c r="D551" i="10"/>
  <c r="D715" i="10"/>
  <c r="D874" i="10"/>
  <c r="D1016" i="10"/>
  <c r="D1168" i="10"/>
  <c r="D1284" i="10"/>
  <c r="D1410" i="10"/>
  <c r="D1498" i="10"/>
  <c r="D1571" i="10"/>
  <c r="D1638" i="10"/>
  <c r="D1711" i="10"/>
  <c r="D1774" i="10"/>
  <c r="D1841" i="10"/>
  <c r="D1904" i="10"/>
  <c r="D1968" i="10"/>
  <c r="D2033" i="10"/>
  <c r="D2089" i="10"/>
  <c r="D2153" i="10"/>
  <c r="D2205" i="10"/>
  <c r="D2253" i="10"/>
  <c r="D2308" i="10"/>
  <c r="D2359" i="10"/>
  <c r="D2406" i="10"/>
  <c r="D2457" i="10"/>
  <c r="D2505" i="10"/>
  <c r="D2552" i="10"/>
  <c r="D2602" i="10"/>
  <c r="D2650" i="10"/>
  <c r="D2696" i="10"/>
  <c r="D2740" i="10"/>
  <c r="D2785" i="10"/>
  <c r="D2827" i="10"/>
  <c r="D2869" i="10"/>
  <c r="D2910" i="10"/>
  <c r="D2950" i="10"/>
  <c r="D2986" i="10"/>
  <c r="D3022" i="10"/>
  <c r="D3063" i="10"/>
  <c r="D3100" i="10"/>
  <c r="D3140" i="10"/>
  <c r="D3176" i="10"/>
  <c r="D3212" i="10"/>
  <c r="D3253" i="10"/>
  <c r="D3290" i="10"/>
  <c r="D3326" i="10"/>
  <c r="D3365" i="10"/>
  <c r="D3401" i="10"/>
  <c r="D3439" i="10"/>
  <c r="D3479" i="10"/>
  <c r="D3515" i="10"/>
  <c r="D3551" i="10"/>
  <c r="D3584" i="10"/>
  <c r="D3619" i="10"/>
  <c r="D3654" i="10"/>
  <c r="D3687" i="10"/>
  <c r="D3720" i="10"/>
  <c r="D3753" i="10"/>
  <c r="D3788" i="10"/>
  <c r="D3820" i="10"/>
  <c r="D3850" i="10"/>
  <c r="D3881" i="10"/>
  <c r="D3911" i="10"/>
  <c r="D3941" i="10"/>
  <c r="D3971" i="10"/>
  <c r="D4001" i="10"/>
  <c r="D4031" i="10"/>
  <c r="D4062" i="10"/>
  <c r="D4092" i="10"/>
  <c r="D4122" i="10"/>
  <c r="D4152" i="10"/>
  <c r="D4182" i="10"/>
  <c r="D4212" i="10"/>
  <c r="D4242" i="10"/>
  <c r="D4272" i="10"/>
  <c r="D4302" i="10"/>
  <c r="D4332" i="10"/>
  <c r="D4361" i="10"/>
  <c r="D4390" i="10"/>
  <c r="D4419" i="10"/>
  <c r="D4448" i="10"/>
  <c r="D4477" i="10"/>
  <c r="D4506" i="10"/>
  <c r="D4535" i="10"/>
  <c r="D195" i="10"/>
  <c r="D397" i="10"/>
  <c r="D561" i="10"/>
  <c r="D725" i="10"/>
  <c r="D882" i="10"/>
  <c r="D1017" i="10"/>
  <c r="D1169" i="10"/>
  <c r="D1288" i="10"/>
  <c r="D1411" i="10"/>
  <c r="D1502" i="10"/>
  <c r="D1572" i="10"/>
  <c r="D1639" i="10"/>
  <c r="D1712" i="10"/>
  <c r="D1776" i="10"/>
  <c r="D1842" i="10"/>
  <c r="D1908" i="10"/>
  <c r="D1976" i="10"/>
  <c r="D2035" i="10"/>
  <c r="D2090" i="10"/>
  <c r="D2154" i="10"/>
  <c r="D2206" i="10"/>
  <c r="D2254" i="10"/>
  <c r="D2309" i="10"/>
  <c r="D2360" i="10"/>
  <c r="D2407" i="10"/>
  <c r="D2458" i="10"/>
  <c r="D2506" i="10"/>
  <c r="D2555" i="10"/>
  <c r="D2603" i="10"/>
  <c r="D2651" i="10"/>
  <c r="D2697" i="10"/>
  <c r="D2741" i="10"/>
  <c r="D2786" i="10"/>
  <c r="D2828" i="10"/>
  <c r="D2871" i="10"/>
  <c r="D2911" i="10"/>
  <c r="D2951" i="10"/>
  <c r="D2987" i="10"/>
  <c r="D212" i="10"/>
  <c r="D402" i="10"/>
  <c r="D565" i="10"/>
  <c r="D730" i="10"/>
  <c r="D892" i="10"/>
  <c r="D33" i="10"/>
  <c r="D229" i="10"/>
  <c r="D419" i="10"/>
  <c r="D598" i="10"/>
  <c r="D745" i="10"/>
  <c r="D896" i="10"/>
  <c r="D1043" i="10"/>
  <c r="D1188" i="10"/>
  <c r="D1325" i="10"/>
  <c r="D1428" i="10"/>
  <c r="D1520" i="10"/>
  <c r="D1586" i="10"/>
  <c r="D1660" i="10"/>
  <c r="D1725" i="10"/>
  <c r="D1795" i="10"/>
  <c r="D1852" i="10"/>
  <c r="D1914" i="10"/>
  <c r="D1981" i="10"/>
  <c r="D2044" i="10"/>
  <c r="D2105" i="10"/>
  <c r="D2164" i="10"/>
  <c r="D2211" i="10"/>
  <c r="D2266" i="10"/>
  <c r="D2317" i="10"/>
  <c r="D2365" i="10"/>
  <c r="D2419" i="10"/>
  <c r="D2468" i="10"/>
  <c r="D2514" i="10"/>
  <c r="D2567" i="10"/>
  <c r="D2614" i="10"/>
  <c r="D2657" i="10"/>
  <c r="D2707" i="10"/>
  <c r="D2752" i="10"/>
  <c r="D2794" i="10"/>
  <c r="D2838" i="10"/>
  <c r="D209" i="10"/>
  <c r="D474" i="10"/>
  <c r="D694" i="10"/>
  <c r="D925" i="10"/>
  <c r="D1121" i="10"/>
  <c r="D1329" i="10"/>
  <c r="D1465" i="10"/>
  <c r="D1575" i="10"/>
  <c r="D1673" i="10"/>
  <c r="D1757" i="10"/>
  <c r="D1861" i="10"/>
  <c r="D1938" i="10"/>
  <c r="D2037" i="10"/>
  <c r="D2118" i="10"/>
  <c r="D2194" i="10"/>
  <c r="D2268" i="10"/>
  <c r="D2336" i="10"/>
  <c r="D2416" i="10"/>
  <c r="D2477" i="10"/>
  <c r="D2541" i="10"/>
  <c r="D2612" i="10"/>
  <c r="D2673" i="10"/>
  <c r="D2727" i="10"/>
  <c r="D2793" i="10"/>
  <c r="D2849" i="10"/>
  <c r="D2897" i="10"/>
  <c r="D2953" i="10"/>
  <c r="D3001" i="10"/>
  <c r="D3043" i="10"/>
  <c r="D3087" i="10"/>
  <c r="D3141" i="10"/>
  <c r="D3182" i="10"/>
  <c r="D3229" i="10"/>
  <c r="D3270" i="10"/>
  <c r="D3319" i="10"/>
  <c r="D3368" i="10"/>
  <c r="D3412" i="10"/>
  <c r="D3458" i="10"/>
  <c r="D3504" i="10"/>
  <c r="D3549" i="10"/>
  <c r="D3592" i="10"/>
  <c r="D3632" i="10"/>
  <c r="D3670" i="10"/>
  <c r="D3711" i="10"/>
  <c r="D3755" i="10"/>
  <c r="D3796" i="10"/>
  <c r="D3833" i="10"/>
  <c r="D3869" i="10"/>
  <c r="D3907" i="10"/>
  <c r="D3945" i="10"/>
  <c r="D3981" i="10"/>
  <c r="D4016" i="10"/>
  <c r="D4051" i="10"/>
  <c r="D4093" i="10"/>
  <c r="D4128" i="10"/>
  <c r="D4163" i="10"/>
  <c r="D4198" i="10"/>
  <c r="D4235" i="10"/>
  <c r="D4275" i="10"/>
  <c r="D4310" i="10"/>
  <c r="D4346" i="10"/>
  <c r="D4380" i="10"/>
  <c r="D4417" i="10"/>
  <c r="D4453" i="10"/>
  <c r="D4488" i="10"/>
  <c r="D4522" i="10"/>
  <c r="D4556" i="10"/>
  <c r="D4593" i="10"/>
  <c r="D4626" i="10"/>
  <c r="D4658" i="10"/>
  <c r="D4690" i="10"/>
  <c r="D4722" i="10"/>
  <c r="D4753" i="10"/>
  <c r="D4784" i="10"/>
  <c r="D4815" i="10"/>
  <c r="D4846" i="10"/>
  <c r="D4877" i="10"/>
  <c r="D4907" i="10"/>
  <c r="D4936" i="10"/>
  <c r="D4965" i="10"/>
  <c r="D4994" i="10"/>
  <c r="C15" i="10"/>
  <c r="C44" i="10"/>
  <c r="C73" i="10"/>
  <c r="C102" i="10"/>
  <c r="C131" i="10"/>
  <c r="C160" i="10"/>
  <c r="C189" i="10"/>
  <c r="C218" i="10"/>
  <c r="C247" i="10"/>
  <c r="C276" i="10"/>
  <c r="C305" i="10"/>
  <c r="C334" i="10"/>
  <c r="C363" i="10"/>
  <c r="C392" i="10"/>
  <c r="C421" i="10"/>
  <c r="C450" i="10"/>
  <c r="C479" i="10"/>
  <c r="C508" i="10"/>
  <c r="C537" i="10"/>
  <c r="C566" i="10"/>
  <c r="C595" i="10"/>
  <c r="C625" i="10"/>
  <c r="C654" i="10"/>
  <c r="C683" i="10"/>
  <c r="C712" i="10"/>
  <c r="C741" i="10"/>
  <c r="C770" i="10"/>
  <c r="C799" i="10"/>
  <c r="C828" i="10"/>
  <c r="C857" i="10"/>
  <c r="C886" i="10"/>
  <c r="C915" i="10"/>
  <c r="C944" i="10"/>
  <c r="C973" i="10"/>
  <c r="C1002" i="10"/>
  <c r="C1031" i="10"/>
  <c r="C1060" i="10"/>
  <c r="C1089" i="10"/>
  <c r="C1118" i="10"/>
  <c r="C1147" i="10"/>
  <c r="C1176" i="10"/>
  <c r="C1205" i="10"/>
  <c r="C1234" i="10"/>
  <c r="C1263" i="10"/>
  <c r="C1292" i="10"/>
  <c r="C1321" i="10"/>
  <c r="C1350" i="10"/>
  <c r="C1379" i="10"/>
  <c r="C1409" i="10"/>
  <c r="C1438" i="10"/>
  <c r="C1467" i="10"/>
  <c r="C1496" i="10"/>
  <c r="C1525" i="10"/>
  <c r="C1554" i="10"/>
  <c r="C1583" i="10"/>
  <c r="C1612" i="10"/>
  <c r="C1641" i="10"/>
  <c r="C1670" i="10"/>
  <c r="C1699" i="10"/>
  <c r="C1728" i="10"/>
  <c r="C1757" i="10"/>
  <c r="C1786" i="10"/>
  <c r="C1814" i="10"/>
  <c r="C1842" i="10"/>
  <c r="C1870" i="10"/>
  <c r="C1898" i="10"/>
  <c r="C1926" i="10"/>
  <c r="C1954" i="10"/>
  <c r="C1982" i="10"/>
  <c r="C2010" i="10"/>
  <c r="C2038" i="10"/>
  <c r="C2066" i="10"/>
  <c r="C2094" i="10"/>
  <c r="C2122" i="10"/>
  <c r="C2150" i="10"/>
  <c r="C2178" i="10"/>
  <c r="C2206" i="10"/>
  <c r="D215" i="10"/>
  <c r="D477" i="10"/>
  <c r="D726" i="10"/>
  <c r="D926" i="10"/>
  <c r="D1136" i="10"/>
  <c r="D1332" i="10"/>
  <c r="D1468" i="10"/>
  <c r="D1584" i="10"/>
  <c r="D1674" i="10"/>
  <c r="D1758" i="10"/>
  <c r="D1862" i="10"/>
  <c r="D1942" i="10"/>
  <c r="D2038" i="10"/>
  <c r="D2119" i="10"/>
  <c r="D2195" i="10"/>
  <c r="D2272" i="10"/>
  <c r="D2342" i="10"/>
  <c r="D2417" i="10"/>
  <c r="D2478" i="10"/>
  <c r="D2542" i="10"/>
  <c r="D2616" i="10"/>
  <c r="D2674" i="10"/>
  <c r="D2728" i="10"/>
  <c r="D2795" i="10"/>
  <c r="D2850" i="10"/>
  <c r="D2898" i="10"/>
  <c r="D2954" i="10"/>
  <c r="D3002" i="10"/>
  <c r="D3044" i="10"/>
  <c r="D3088" i="10"/>
  <c r="D3142" i="10"/>
  <c r="D3183" i="10"/>
  <c r="D3230" i="10"/>
  <c r="D3271" i="10"/>
  <c r="D3323" i="10"/>
  <c r="D3369" i="10"/>
  <c r="D3413" i="10"/>
  <c r="D3459" i="10"/>
  <c r="D3505" i="10"/>
  <c r="D3552" i="10"/>
  <c r="D3594" i="10"/>
  <c r="D3633" i="10"/>
  <c r="D3671" i="10"/>
  <c r="D3712" i="10"/>
  <c r="D3758" i="10"/>
  <c r="D3797" i="10"/>
  <c r="D3834" i="10"/>
  <c r="D3870" i="10"/>
  <c r="D3908" i="10"/>
  <c r="D3946" i="10"/>
  <c r="D3982" i="10"/>
  <c r="D4017" i="10"/>
  <c r="D4052" i="10"/>
  <c r="D4094" i="10"/>
  <c r="D4129" i="10"/>
  <c r="D4164" i="10"/>
  <c r="D4201" i="10"/>
  <c r="D4239" i="10"/>
  <c r="D4276" i="10"/>
  <c r="D4311" i="10"/>
  <c r="D4347" i="10"/>
  <c r="D4381" i="10"/>
  <c r="D4420" i="10"/>
  <c r="D4454" i="10"/>
  <c r="D4489" i="10"/>
  <c r="D4523" i="10"/>
  <c r="D4557" i="10"/>
  <c r="D4594" i="10"/>
  <c r="D4627" i="10"/>
  <c r="D4659" i="10"/>
  <c r="D4691" i="10"/>
  <c r="D4723" i="10"/>
  <c r="D4754" i="10"/>
  <c r="D4785" i="10"/>
  <c r="D4816" i="10"/>
  <c r="D4847" i="10"/>
  <c r="D4878" i="10"/>
  <c r="D4908" i="10"/>
  <c r="D4937" i="10"/>
  <c r="D4966" i="10"/>
  <c r="D4995" i="10"/>
  <c r="C16" i="10"/>
  <c r="C45" i="10"/>
  <c r="C74" i="10"/>
  <c r="C103" i="10"/>
  <c r="C132" i="10"/>
  <c r="C161" i="10"/>
  <c r="C190" i="10"/>
  <c r="C219" i="10"/>
  <c r="C248" i="10"/>
  <c r="C277" i="10"/>
  <c r="C306" i="10"/>
  <c r="C335" i="10"/>
  <c r="C364" i="10"/>
  <c r="C393" i="10"/>
  <c r="C422" i="10"/>
  <c r="C451" i="10"/>
  <c r="C480" i="10"/>
  <c r="C509" i="10"/>
  <c r="C538" i="10"/>
  <c r="C567" i="10"/>
  <c r="C597" i="10"/>
  <c r="C626" i="10"/>
  <c r="C655" i="10"/>
  <c r="C684" i="10"/>
  <c r="C713" i="10"/>
  <c r="C742" i="10"/>
  <c r="C771" i="10"/>
  <c r="C800" i="10"/>
  <c r="C829" i="10"/>
  <c r="C858" i="10"/>
  <c r="C887" i="10"/>
  <c r="C916" i="10"/>
  <c r="C945" i="10"/>
  <c r="C974" i="10"/>
  <c r="C1003" i="10"/>
  <c r="C1032" i="10"/>
  <c r="C1061" i="10"/>
  <c r="C1090" i="10"/>
  <c r="C1119" i="10"/>
  <c r="C1148" i="10"/>
  <c r="C1177" i="10"/>
  <c r="C1206" i="10"/>
  <c r="C1235" i="10"/>
  <c r="C1264" i="10"/>
  <c r="C1293" i="10"/>
  <c r="C1322" i="10"/>
  <c r="C1351" i="10"/>
  <c r="C1381" i="10"/>
  <c r="C1410" i="10"/>
  <c r="C1439" i="10"/>
  <c r="C1468" i="10"/>
  <c r="C1497" i="10"/>
  <c r="C1526" i="10"/>
  <c r="C1555" i="10"/>
  <c r="C1584" i="10"/>
  <c r="C1613" i="10"/>
  <c r="C1642" i="10"/>
  <c r="C1671" i="10"/>
  <c r="C1700" i="10"/>
  <c r="C1729" i="10"/>
  <c r="C1758" i="10"/>
  <c r="C1787" i="10"/>
  <c r="C1815" i="10"/>
  <c r="C1843" i="10"/>
  <c r="C1871" i="10"/>
  <c r="C1899" i="10"/>
  <c r="C1927" i="10"/>
  <c r="C1955" i="10"/>
  <c r="C1983" i="10"/>
  <c r="C2011" i="10"/>
  <c r="C2039" i="10"/>
  <c r="C2067" i="10"/>
  <c r="C2095" i="10"/>
  <c r="C2123" i="10"/>
  <c r="C2151" i="10"/>
  <c r="C2179" i="10"/>
  <c r="C2207" i="10"/>
  <c r="C2235" i="10"/>
  <c r="C2263" i="10"/>
  <c r="D216" i="10"/>
  <c r="D487" i="10"/>
  <c r="D742" i="10"/>
  <c r="D931" i="10"/>
  <c r="D1154" i="10"/>
  <c r="D1343" i="10"/>
  <c r="D1469" i="10"/>
  <c r="D1585" i="10"/>
  <c r="D1675" i="10"/>
  <c r="D1766" i="10"/>
  <c r="D1863" i="10"/>
  <c r="D1945" i="10"/>
  <c r="D2039" i="10"/>
  <c r="D2120" i="10"/>
  <c r="D2199" i="10"/>
  <c r="D2275" i="10"/>
  <c r="D2343" i="10"/>
  <c r="D2418" i="10"/>
  <c r="D2483" i="10"/>
  <c r="D2546" i="10"/>
  <c r="D2617" i="10"/>
  <c r="D2675" i="10"/>
  <c r="D2736" i="10"/>
  <c r="D2796" i="10"/>
  <c r="D2851" i="10"/>
  <c r="D2899" i="10"/>
  <c r="D2955" i="10"/>
  <c r="D3003" i="10"/>
  <c r="D3045" i="10"/>
  <c r="D3089" i="10"/>
  <c r="D3143" i="10"/>
  <c r="D3184" i="10"/>
  <c r="D3231" i="10"/>
  <c r="D3273" i="10"/>
  <c r="D3324" i="10"/>
  <c r="D3370" i="10"/>
  <c r="D3414" i="10"/>
  <c r="D3460" i="10"/>
  <c r="D3507" i="10"/>
  <c r="D3553" i="10"/>
  <c r="D3595" i="10"/>
  <c r="D3634" i="10"/>
  <c r="D3674" i="10"/>
  <c r="D3717" i="10"/>
  <c r="D3760" i="10"/>
  <c r="D3798" i="10"/>
  <c r="D3835" i="10"/>
  <c r="D3871" i="10"/>
  <c r="D3912" i="10"/>
  <c r="D3947" i="10"/>
  <c r="D3983" i="10"/>
  <c r="D4018" i="10"/>
  <c r="D4053" i="10"/>
  <c r="D4095" i="10"/>
  <c r="D4130" i="10"/>
  <c r="D4165" i="10"/>
  <c r="D4202" i="10"/>
  <c r="D4240" i="10"/>
  <c r="D4277" i="10"/>
  <c r="D4313" i="10"/>
  <c r="D4348" i="10"/>
  <c r="D4382" i="10"/>
  <c r="D4421" i="10"/>
  <c r="D4455" i="10"/>
  <c r="D4490" i="10"/>
  <c r="D4524" i="10"/>
  <c r="D4561" i="10"/>
  <c r="D4595" i="10"/>
  <c r="D4628" i="10"/>
  <c r="D4660" i="10"/>
  <c r="D4692" i="10"/>
  <c r="D4724" i="10"/>
  <c r="D4755" i="10"/>
  <c r="D4786" i="10"/>
  <c r="D4817" i="10"/>
  <c r="D4849" i="10"/>
  <c r="D4879" i="10"/>
  <c r="D4909" i="10"/>
  <c r="D4938" i="10"/>
  <c r="D4967" i="10"/>
  <c r="D4996" i="10"/>
  <c r="C17" i="10"/>
  <c r="C46" i="10"/>
  <c r="C75" i="10"/>
  <c r="C104" i="10"/>
  <c r="C133" i="10"/>
  <c r="C162" i="10"/>
  <c r="C191" i="10"/>
  <c r="C220" i="10"/>
  <c r="C249" i="10"/>
  <c r="C278" i="10"/>
  <c r="C307" i="10"/>
  <c r="C336" i="10"/>
  <c r="C365" i="10"/>
  <c r="C394" i="10"/>
  <c r="C423" i="10"/>
  <c r="C452" i="10"/>
  <c r="C481" i="10"/>
  <c r="C510" i="10"/>
  <c r="C539" i="10"/>
  <c r="C569" i="10"/>
  <c r="C598" i="10"/>
  <c r="C627" i="10"/>
  <c r="C656" i="10"/>
  <c r="C685" i="10"/>
  <c r="C714" i="10"/>
  <c r="C743" i="10"/>
  <c r="C772" i="10"/>
  <c r="C801" i="10"/>
  <c r="C830" i="10"/>
  <c r="C859" i="10"/>
  <c r="C888" i="10"/>
  <c r="C917" i="10"/>
  <c r="C946" i="10"/>
  <c r="C975" i="10"/>
  <c r="C1004" i="10"/>
  <c r="C1033" i="10"/>
  <c r="C1062" i="10"/>
  <c r="C1091" i="10"/>
  <c r="C1120" i="10"/>
  <c r="C1149" i="10"/>
  <c r="C1178" i="10"/>
  <c r="C1207" i="10"/>
  <c r="C1236" i="10"/>
  <c r="C1265" i="10"/>
  <c r="C1294" i="10"/>
  <c r="C1323" i="10"/>
  <c r="C1353" i="10"/>
  <c r="C1382" i="10"/>
  <c r="C1411" i="10"/>
  <c r="C1440" i="10"/>
  <c r="C1469" i="10"/>
  <c r="C1498" i="10"/>
  <c r="C1527" i="10"/>
  <c r="C1556" i="10"/>
  <c r="C1585" i="10"/>
  <c r="C1614" i="10"/>
  <c r="C1643" i="10"/>
  <c r="C1672" i="10"/>
  <c r="C1701" i="10"/>
  <c r="C1730" i="10"/>
  <c r="C1759" i="10"/>
  <c r="C1788" i="10"/>
  <c r="C1816" i="10"/>
  <c r="C1844" i="10"/>
  <c r="C1872" i="10"/>
  <c r="C1900" i="10"/>
  <c r="C1928" i="10"/>
  <c r="C1956" i="10"/>
  <c r="C1984" i="10"/>
  <c r="C2012" i="10"/>
  <c r="C2040" i="10"/>
  <c r="C2068" i="10"/>
  <c r="C2096" i="10"/>
  <c r="C2124" i="10"/>
  <c r="C2152" i="10"/>
  <c r="C2180" i="10"/>
  <c r="C2208" i="10"/>
  <c r="C2236" i="10"/>
  <c r="C2264" i="10"/>
  <c r="C2292" i="10"/>
  <c r="C2320" i="10"/>
  <c r="C2348" i="10"/>
  <c r="C2376" i="10"/>
  <c r="C2404" i="10"/>
  <c r="C2432" i="10"/>
  <c r="C2460" i="10"/>
  <c r="C2488" i="10"/>
  <c r="C2516" i="10"/>
  <c r="C2544" i="10"/>
  <c r="C2572" i="10"/>
  <c r="D247" i="10"/>
  <c r="D495" i="10"/>
  <c r="D748" i="10"/>
  <c r="D945" i="10"/>
  <c r="D1173" i="10"/>
  <c r="D1350" i="10"/>
  <c r="D1479" i="10"/>
  <c r="D1588" i="10"/>
  <c r="D1679" i="10"/>
  <c r="D1778" i="10"/>
  <c r="D1865" i="10"/>
  <c r="D1949" i="10"/>
  <c r="D2047" i="10"/>
  <c r="D2123" i="10"/>
  <c r="D2208" i="10"/>
  <c r="D2277" i="10"/>
  <c r="D2345" i="10"/>
  <c r="D2422" i="10"/>
  <c r="D2485" i="10"/>
  <c r="D2559" i="10"/>
  <c r="D2619" i="10"/>
  <c r="D2678" i="10"/>
  <c r="D2742" i="10"/>
  <c r="D2798" i="10"/>
  <c r="D2854" i="10"/>
  <c r="D2906" i="10"/>
  <c r="D2957" i="10"/>
  <c r="D3006" i="10"/>
  <c r="D3047" i="10"/>
  <c r="D3098" i="10"/>
  <c r="D3145" i="10"/>
  <c r="D3188" i="10"/>
  <c r="D3233" i="10"/>
  <c r="D3276" i="10"/>
  <c r="D3328" i="10"/>
  <c r="D3372" i="10"/>
  <c r="D3416" i="10"/>
  <c r="D3462" i="10"/>
  <c r="D3512" i="10"/>
  <c r="D3555" i="10"/>
  <c r="D3598" i="10"/>
  <c r="D3636" i="10"/>
  <c r="D3676" i="10"/>
  <c r="D3721" i="10"/>
  <c r="D3763" i="10"/>
  <c r="D3800" i="10"/>
  <c r="D3838" i="10"/>
  <c r="D3873" i="10"/>
  <c r="D3914" i="10"/>
  <c r="D3950" i="10"/>
  <c r="D3985" i="10"/>
  <c r="D4020" i="10"/>
  <c r="D4059" i="10"/>
  <c r="D4097" i="10"/>
  <c r="D4132" i="10"/>
  <c r="D4167" i="10"/>
  <c r="D4204" i="10"/>
  <c r="D4244" i="10"/>
  <c r="D4279" i="10"/>
  <c r="D4315" i="10"/>
  <c r="D4350" i="10"/>
  <c r="D4387" i="10"/>
  <c r="D4423" i="10"/>
  <c r="D4458" i="10"/>
  <c r="D4492" i="10"/>
  <c r="D4526" i="10"/>
  <c r="D4564" i="10"/>
  <c r="D4598" i="10"/>
  <c r="D4630" i="10"/>
  <c r="D4662" i="10"/>
  <c r="D4694" i="10"/>
  <c r="D4726" i="10"/>
  <c r="D4757" i="10"/>
  <c r="D4788" i="10"/>
  <c r="D4821" i="10"/>
  <c r="D4852" i="10"/>
  <c r="D4882" i="10"/>
  <c r="D4911" i="10"/>
  <c r="D4940" i="10"/>
  <c r="D4969" i="10"/>
  <c r="D4998" i="10"/>
  <c r="C19" i="10"/>
  <c r="C48" i="10"/>
  <c r="C77" i="10"/>
  <c r="C106" i="10"/>
  <c r="C135" i="10"/>
  <c r="C164" i="10"/>
  <c r="C193" i="10"/>
  <c r="C222" i="10"/>
  <c r="C251" i="10"/>
  <c r="C280" i="10"/>
  <c r="C309" i="10"/>
  <c r="C338" i="10"/>
  <c r="C367" i="10"/>
  <c r="C396" i="10"/>
  <c r="C425" i="10"/>
  <c r="C454" i="10"/>
  <c r="C483" i="10"/>
  <c r="C513" i="10"/>
  <c r="C542" i="10"/>
  <c r="C571" i="10"/>
  <c r="C600" i="10"/>
  <c r="C629" i="10"/>
  <c r="C658" i="10"/>
  <c r="C687" i="10"/>
  <c r="C716" i="10"/>
  <c r="C745" i="10"/>
  <c r="C774" i="10"/>
  <c r="C803" i="10"/>
  <c r="C832" i="10"/>
  <c r="C861" i="10"/>
  <c r="C890" i="10"/>
  <c r="C919" i="10"/>
  <c r="C948" i="10"/>
  <c r="C977" i="10"/>
  <c r="C1006" i="10"/>
  <c r="C1035" i="10"/>
  <c r="C1064" i="10"/>
  <c r="C1093" i="10"/>
  <c r="C1122" i="10"/>
  <c r="C1151" i="10"/>
  <c r="C1180" i="10"/>
  <c r="C1209" i="10"/>
  <c r="C1238" i="10"/>
  <c r="C1267" i="10"/>
  <c r="C1297" i="10"/>
  <c r="C1326" i="10"/>
  <c r="C1355" i="10"/>
  <c r="C1384" i="10"/>
  <c r="C1413" i="10"/>
  <c r="C1442" i="10"/>
  <c r="C1471" i="10"/>
  <c r="C1500" i="10"/>
  <c r="C1529" i="10"/>
  <c r="C1558" i="10"/>
  <c r="C1587" i="10"/>
  <c r="C1616" i="10"/>
  <c r="C1645" i="10"/>
  <c r="C1674" i="10"/>
  <c r="C1703" i="10"/>
  <c r="C1732" i="10"/>
  <c r="C1761" i="10"/>
  <c r="C1790" i="10"/>
  <c r="C1818" i="10"/>
  <c r="C1846" i="10"/>
  <c r="C1874" i="10"/>
  <c r="C1902" i="10"/>
  <c r="C1930" i="10"/>
  <c r="C1958" i="10"/>
  <c r="C1986" i="10"/>
  <c r="C2014" i="10"/>
  <c r="C2042" i="10"/>
  <c r="C2070" i="10"/>
  <c r="C2098" i="10"/>
  <c r="C2126" i="10"/>
  <c r="C2154" i="10"/>
  <c r="C2182" i="10"/>
  <c r="C2210" i="10"/>
  <c r="C2238" i="10"/>
  <c r="C2266" i="10"/>
  <c r="C2294" i="10"/>
  <c r="C2322" i="10"/>
  <c r="C2350" i="10"/>
  <c r="D250" i="10"/>
  <c r="D507" i="10"/>
  <c r="D767" i="10"/>
  <c r="D958" i="10"/>
  <c r="D1185" i="10"/>
  <c r="D1351" i="10"/>
  <c r="D1481" i="10"/>
  <c r="D1593" i="10"/>
  <c r="D1680" i="10"/>
  <c r="D1781" i="10"/>
  <c r="D1866" i="10"/>
  <c r="D1950" i="10"/>
  <c r="D2048" i="10"/>
  <c r="D2133" i="10"/>
  <c r="D2209" i="10"/>
  <c r="D2279" i="10"/>
  <c r="D2346" i="10"/>
  <c r="D2423" i="10"/>
  <c r="D2488" i="10"/>
  <c r="D2560" i="10"/>
  <c r="D2621" i="10"/>
  <c r="D2679" i="10"/>
  <c r="D2743" i="10"/>
  <c r="D2799" i="10"/>
  <c r="D2855" i="10"/>
  <c r="D2912" i="10"/>
  <c r="D2958" i="10"/>
  <c r="D3007" i="10"/>
  <c r="D3048" i="10"/>
  <c r="D3101" i="10"/>
  <c r="D3146" i="10"/>
  <c r="D3189" i="10"/>
  <c r="D3234" i="10"/>
  <c r="D3280" i="10"/>
  <c r="D3329" i="10"/>
  <c r="D3373" i="10"/>
  <c r="D3421" i="10"/>
  <c r="D3463" i="10"/>
  <c r="D3513" i="10"/>
  <c r="D3557" i="10"/>
  <c r="D3599" i="10"/>
  <c r="D3637" i="10"/>
  <c r="D3678" i="10"/>
  <c r="D3722" i="10"/>
  <c r="D3764" i="10"/>
  <c r="D3801" i="10"/>
  <c r="D3839" i="10"/>
  <c r="D3877" i="10"/>
  <c r="D3915" i="10"/>
  <c r="D3951" i="10"/>
  <c r="D3986" i="10"/>
  <c r="D4021" i="10"/>
  <c r="D4063" i="10"/>
  <c r="D4098" i="10"/>
  <c r="D4133" i="10"/>
  <c r="D4168" i="10"/>
  <c r="D4205" i="10"/>
  <c r="D4245" i="10"/>
  <c r="D4280" i="10"/>
  <c r="D4317" i="10"/>
  <c r="D4351" i="10"/>
  <c r="D4388" i="10"/>
  <c r="D4424" i="10"/>
  <c r="D4459" i="10"/>
  <c r="D4493" i="10"/>
  <c r="D4527" i="10"/>
  <c r="D4565" i="10"/>
  <c r="D4599" i="10"/>
  <c r="D4631" i="10"/>
  <c r="D4663" i="10"/>
  <c r="D4695" i="10"/>
  <c r="D4727" i="10"/>
  <c r="D4758" i="10"/>
  <c r="D4789" i="10"/>
  <c r="D4823" i="10"/>
  <c r="D4853" i="10"/>
  <c r="D4883" i="10"/>
  <c r="D4912" i="10"/>
  <c r="D4941" i="10"/>
  <c r="D4970" i="10"/>
  <c r="D4999" i="10"/>
  <c r="C20" i="10"/>
  <c r="C49" i="10"/>
  <c r="C78" i="10"/>
  <c r="C107" i="10"/>
  <c r="C136" i="10"/>
  <c r="C165" i="10"/>
  <c r="C194" i="10"/>
  <c r="C223" i="10"/>
  <c r="C252" i="10"/>
  <c r="C281" i="10"/>
  <c r="C310" i="10"/>
  <c r="C339" i="10"/>
  <c r="C368" i="10"/>
  <c r="C397" i="10"/>
  <c r="C426" i="10"/>
  <c r="C455" i="10"/>
  <c r="C485" i="10"/>
  <c r="C514" i="10"/>
  <c r="C543" i="10"/>
  <c r="C572" i="10"/>
  <c r="C601" i="10"/>
  <c r="C630" i="10"/>
  <c r="C659" i="10"/>
  <c r="C688" i="10"/>
  <c r="C717" i="10"/>
  <c r="C746" i="10"/>
  <c r="C775" i="10"/>
  <c r="C804" i="10"/>
  <c r="C833" i="10"/>
  <c r="C862" i="10"/>
  <c r="C891" i="10"/>
  <c r="C920" i="10"/>
  <c r="C949" i="10"/>
  <c r="C978" i="10"/>
  <c r="C1007" i="10"/>
  <c r="C1036" i="10"/>
  <c r="C1065" i="10"/>
  <c r="C1094" i="10"/>
  <c r="C1123" i="10"/>
  <c r="C1152" i="10"/>
  <c r="C1181" i="10"/>
  <c r="C1210" i="10"/>
  <c r="C1239" i="10"/>
  <c r="C1269" i="10"/>
  <c r="C1298" i="10"/>
  <c r="C1327" i="10"/>
  <c r="C1356" i="10"/>
  <c r="C1385" i="10"/>
  <c r="C1414" i="10"/>
  <c r="C1443" i="10"/>
  <c r="C1472" i="10"/>
  <c r="C1501" i="10"/>
  <c r="C1530" i="10"/>
  <c r="C1559" i="10"/>
  <c r="C1588" i="10"/>
  <c r="C1617" i="10"/>
  <c r="C1646" i="10"/>
  <c r="C1675" i="10"/>
  <c r="C1704" i="10"/>
  <c r="C1733" i="10"/>
  <c r="C1762" i="10"/>
  <c r="C1791" i="10"/>
  <c r="C1819" i="10"/>
  <c r="C1847" i="10"/>
  <c r="C1875" i="10"/>
  <c r="C1903" i="10"/>
  <c r="C1931" i="10"/>
  <c r="C1959" i="10"/>
  <c r="C1987" i="10"/>
  <c r="C2015" i="10"/>
  <c r="C2043" i="10"/>
  <c r="C2071" i="10"/>
  <c r="C2099" i="10"/>
  <c r="C2127" i="10"/>
  <c r="C2155" i="10"/>
  <c r="C2183" i="10"/>
  <c r="C2211" i="10"/>
  <c r="C2239" i="10"/>
  <c r="C2267" i="10"/>
  <c r="C2295" i="10"/>
  <c r="C2323" i="10"/>
  <c r="D251" i="10"/>
  <c r="D508" i="10"/>
  <c r="D770" i="10"/>
  <c r="D970" i="10"/>
  <c r="D1187" i="10"/>
  <c r="D1352" i="10"/>
  <c r="D1488" i="10"/>
  <c r="D1595" i="10"/>
  <c r="D1682" i="10"/>
  <c r="D1782" i="10"/>
  <c r="D1867" i="10"/>
  <c r="D1963" i="10"/>
  <c r="D2049" i="10"/>
  <c r="D2134" i="10"/>
  <c r="D2210" i="10"/>
  <c r="D2282" i="10"/>
  <c r="D2351" i="10"/>
  <c r="D2426" i="10"/>
  <c r="D2489" i="10"/>
  <c r="D2563" i="10"/>
  <c r="D2622" i="10"/>
  <c r="D2680" i="10"/>
  <c r="D2748" i="10"/>
  <c r="D2800" i="10"/>
  <c r="D2856" i="10"/>
  <c r="D2916" i="10"/>
  <c r="D2959" i="10"/>
  <c r="D3008" i="10"/>
  <c r="D3049" i="10"/>
  <c r="D3103" i="10"/>
  <c r="D3147" i="10"/>
  <c r="D3191" i="10"/>
  <c r="D3235" i="10"/>
  <c r="D3287" i="10"/>
  <c r="D3330" i="10"/>
  <c r="D3376" i="10"/>
  <c r="D3423" i="10"/>
  <c r="D3464" i="10"/>
  <c r="D3516" i="10"/>
  <c r="D3558" i="10"/>
  <c r="D3600" i="10"/>
  <c r="D3638" i="10"/>
  <c r="D3679" i="10"/>
  <c r="D3723" i="10"/>
  <c r="D3765" i="10"/>
  <c r="D3802" i="10"/>
  <c r="D3840" i="10"/>
  <c r="D3878" i="10"/>
  <c r="D3916" i="10"/>
  <c r="D3952" i="10"/>
  <c r="D3987" i="10"/>
  <c r="D4022" i="10"/>
  <c r="D4064" i="10"/>
  <c r="D4099" i="10"/>
  <c r="D4134" i="10"/>
  <c r="D4169" i="10"/>
  <c r="D4209" i="10"/>
  <c r="D4246" i="10"/>
  <c r="D4281" i="10"/>
  <c r="D4318" i="10"/>
  <c r="D4352" i="10"/>
  <c r="D4391" i="10"/>
  <c r="D4425" i="10"/>
  <c r="D4460" i="10"/>
  <c r="D4494" i="10"/>
  <c r="D4528" i="10"/>
  <c r="D4566" i="10"/>
  <c r="D4600" i="10"/>
  <c r="D4632" i="10"/>
  <c r="D4664" i="10"/>
  <c r="D4696" i="10"/>
  <c r="D4728" i="10"/>
  <c r="D4759" i="10"/>
  <c r="D4791" i="10"/>
  <c r="D4824" i="10"/>
  <c r="D4854" i="10"/>
  <c r="D4884" i="10"/>
  <c r="D4913" i="10"/>
  <c r="D4942" i="10"/>
  <c r="D4971" i="10"/>
  <c r="D5000" i="10"/>
  <c r="C21" i="10"/>
  <c r="C50" i="10"/>
  <c r="C79" i="10"/>
  <c r="C108" i="10"/>
  <c r="C137" i="10"/>
  <c r="C166" i="10"/>
  <c r="C195" i="10"/>
  <c r="C224" i="10"/>
  <c r="C253" i="10"/>
  <c r="C282" i="10"/>
  <c r="C311" i="10"/>
  <c r="C340" i="10"/>
  <c r="C369" i="10"/>
  <c r="C398" i="10"/>
  <c r="C427" i="10"/>
  <c r="C457" i="10"/>
  <c r="C486" i="10"/>
  <c r="C515" i="10"/>
  <c r="C544" i="10"/>
  <c r="C573" i="10"/>
  <c r="C602" i="10"/>
  <c r="C631" i="10"/>
  <c r="C660" i="10"/>
  <c r="C689" i="10"/>
  <c r="C718" i="10"/>
  <c r="C747" i="10"/>
  <c r="C776" i="10"/>
  <c r="C805" i="10"/>
  <c r="C834" i="10"/>
  <c r="C863" i="10"/>
  <c r="C892" i="10"/>
  <c r="C921" i="10"/>
  <c r="C950" i="10"/>
  <c r="C979" i="10"/>
  <c r="C1008" i="10"/>
  <c r="C1037" i="10"/>
  <c r="C1066" i="10"/>
  <c r="C1095" i="10"/>
  <c r="C1124" i="10"/>
  <c r="C1153" i="10"/>
  <c r="C1182" i="10"/>
  <c r="C1211" i="10"/>
  <c r="C1241" i="10"/>
  <c r="C1270" i="10"/>
  <c r="C1299" i="10"/>
  <c r="C1328" i="10"/>
  <c r="C1357" i="10"/>
  <c r="C1386" i="10"/>
  <c r="C1415" i="10"/>
  <c r="C1444" i="10"/>
  <c r="C1473" i="10"/>
  <c r="C1502" i="10"/>
  <c r="C1531" i="10"/>
  <c r="C1560" i="10"/>
  <c r="C1589" i="10"/>
  <c r="C1618" i="10"/>
  <c r="C1647" i="10"/>
  <c r="C1676" i="10"/>
  <c r="C1705" i="10"/>
  <c r="C1734" i="10"/>
  <c r="C1763" i="10"/>
  <c r="C1792" i="10"/>
  <c r="C1820" i="10"/>
  <c r="C1848" i="10"/>
  <c r="C1876" i="10"/>
  <c r="C1904" i="10"/>
  <c r="C1932" i="10"/>
  <c r="C1960" i="10"/>
  <c r="C1988" i="10"/>
  <c r="D272" i="10"/>
  <c r="D511" i="10"/>
  <c r="D773" i="10"/>
  <c r="D973" i="10"/>
  <c r="D1201" i="10"/>
  <c r="D1360" i="10"/>
  <c r="D1505" i="10"/>
  <c r="D1599" i="10"/>
  <c r="D1686" i="10"/>
  <c r="D1796" i="10"/>
  <c r="D1868" i="10"/>
  <c r="D1977" i="10"/>
  <c r="D2050" i="10"/>
  <c r="D2136" i="10"/>
  <c r="D2212" i="10"/>
  <c r="D2283" i="10"/>
  <c r="D2361" i="10"/>
  <c r="D2429" i="10"/>
  <c r="D2490" i="10"/>
  <c r="D2566" i="10"/>
  <c r="D2623" i="10"/>
  <c r="D2681" i="10"/>
  <c r="D2751" i="10"/>
  <c r="D2804" i="10"/>
  <c r="D2861" i="10"/>
  <c r="D2917" i="10"/>
  <c r="D2961" i="10"/>
  <c r="D3009" i="10"/>
  <c r="D3050" i="10"/>
  <c r="D3104" i="10"/>
  <c r="D3148" i="10"/>
  <c r="D3192" i="10"/>
  <c r="D3236" i="10"/>
  <c r="D3288" i="10"/>
  <c r="D3331" i="10"/>
  <c r="D3377" i="10"/>
  <c r="D3424" i="10"/>
  <c r="D3465" i="10"/>
  <c r="D3517" i="10"/>
  <c r="D3559" i="10"/>
  <c r="D3601" i="10"/>
  <c r="D3639" i="10"/>
  <c r="D3684" i="10"/>
  <c r="D3724" i="10"/>
  <c r="D3766" i="10"/>
  <c r="D3803" i="10"/>
  <c r="D3841" i="10"/>
  <c r="D3882" i="10"/>
  <c r="D3917" i="10"/>
  <c r="D3953" i="10"/>
  <c r="D3988" i="10"/>
  <c r="D4023" i="10"/>
  <c r="D4065" i="10"/>
  <c r="D4100" i="10"/>
  <c r="D4135" i="10"/>
  <c r="D4171" i="10"/>
  <c r="D4210" i="10"/>
  <c r="D4247" i="10"/>
  <c r="D4282" i="10"/>
  <c r="D4319" i="10"/>
  <c r="D4353" i="10"/>
  <c r="D4392" i="10"/>
  <c r="D4426" i="10"/>
  <c r="D4461" i="10"/>
  <c r="D4495" i="10"/>
  <c r="D4532" i="10"/>
  <c r="D4567" i="10"/>
  <c r="D4601" i="10"/>
  <c r="D4633" i="10"/>
  <c r="D4665" i="10"/>
  <c r="D4697" i="10"/>
  <c r="D4729" i="10"/>
  <c r="D4760" i="10"/>
  <c r="D4794" i="10"/>
  <c r="D4825" i="10"/>
  <c r="D4855" i="10"/>
  <c r="D4885" i="10"/>
  <c r="D4914" i="10"/>
  <c r="D4943" i="10"/>
  <c r="D4972" i="10"/>
  <c r="D5001" i="10"/>
  <c r="C22" i="10"/>
  <c r="C51" i="10"/>
  <c r="C80" i="10"/>
  <c r="C109" i="10"/>
  <c r="D290" i="10"/>
  <c r="D531" i="10"/>
  <c r="D788" i="10"/>
  <c r="D981" i="10"/>
  <c r="D1206" i="10"/>
  <c r="D1364" i="10"/>
  <c r="D1513" i="10"/>
  <c r="D1607" i="10"/>
  <c r="D1694" i="10"/>
  <c r="D1798" i="10"/>
  <c r="D1876" i="10"/>
  <c r="D1979" i="10"/>
  <c r="D2056" i="10"/>
  <c r="D2139" i="10"/>
  <c r="D2219" i="10"/>
  <c r="D2287" i="10"/>
  <c r="D2363" i="10"/>
  <c r="D2431" i="10"/>
  <c r="D2492" i="10"/>
  <c r="D2570" i="10"/>
  <c r="D2625" i="10"/>
  <c r="D2688" i="10"/>
  <c r="D2754" i="10"/>
  <c r="D2810" i="10"/>
  <c r="D2866" i="10"/>
  <c r="D2919" i="10"/>
  <c r="D2963" i="10"/>
  <c r="D3011" i="10"/>
  <c r="D3059" i="10"/>
  <c r="D3106" i="10"/>
  <c r="D3150" i="10"/>
  <c r="D3197" i="10"/>
  <c r="D3239" i="10"/>
  <c r="D3292" i="10"/>
  <c r="D3336" i="10"/>
  <c r="D3380" i="10"/>
  <c r="D3426" i="10"/>
  <c r="D3476" i="10"/>
  <c r="D3519" i="10"/>
  <c r="D3563" i="10"/>
  <c r="D3603" i="10"/>
  <c r="D3641" i="10"/>
  <c r="D3688" i="10"/>
  <c r="D3727" i="10"/>
  <c r="D3768" i="10"/>
  <c r="D3805" i="10"/>
  <c r="D3843" i="10"/>
  <c r="D3884" i="10"/>
  <c r="D3919" i="10"/>
  <c r="D3955" i="10"/>
  <c r="D3990" i="10"/>
  <c r="D4029" i="10"/>
  <c r="D4067" i="10"/>
  <c r="D4102" i="10"/>
  <c r="D4137" i="10"/>
  <c r="D4174" i="10"/>
  <c r="D4214" i="10"/>
  <c r="D4249" i="10"/>
  <c r="D4285" i="10"/>
  <c r="D4321" i="10"/>
  <c r="D4358" i="10"/>
  <c r="D4394" i="10"/>
  <c r="D4429" i="10"/>
  <c r="D4463" i="10"/>
  <c r="D4497" i="10"/>
  <c r="D4536" i="10"/>
  <c r="D4570" i="10"/>
  <c r="D4603" i="10"/>
  <c r="D4635" i="10"/>
  <c r="D4667" i="10"/>
  <c r="D4699" i="10"/>
  <c r="D4731" i="10"/>
  <c r="D4765" i="10"/>
  <c r="D34" i="10"/>
  <c r="D312" i="10"/>
  <c r="D590" i="10"/>
  <c r="D796" i="10"/>
  <c r="D1028" i="10"/>
  <c r="D1219" i="10"/>
  <c r="D1375" i="10"/>
  <c r="D1523" i="10"/>
  <c r="D1611" i="10"/>
  <c r="D1715" i="10"/>
  <c r="D1802" i="10"/>
  <c r="D1883" i="10"/>
  <c r="D1983" i="10"/>
  <c r="D2067" i="10"/>
  <c r="D2159" i="10"/>
  <c r="D2224" i="10"/>
  <c r="D2290" i="10"/>
  <c r="D2371" i="10"/>
  <c r="D2434" i="10"/>
  <c r="D2510" i="10"/>
  <c r="D2573" i="10"/>
  <c r="D2630" i="10"/>
  <c r="D2701" i="10"/>
  <c r="D2758" i="10"/>
  <c r="D2815" i="10"/>
  <c r="D2875" i="10"/>
  <c r="D2923" i="10"/>
  <c r="D2968" i="10"/>
  <c r="D3014" i="10"/>
  <c r="D3067" i="10"/>
  <c r="D3112" i="10"/>
  <c r="D3153" i="10"/>
  <c r="D3200" i="10"/>
  <c r="D3246" i="10"/>
  <c r="D3295" i="10"/>
  <c r="D3339" i="10"/>
  <c r="D3385" i="10"/>
  <c r="D3429" i="10"/>
  <c r="D3481" i="10"/>
  <c r="D3523" i="10"/>
  <c r="D3568" i="10"/>
  <c r="D3606" i="10"/>
  <c r="D3650" i="10"/>
  <c r="D3691" i="10"/>
  <c r="D3732" i="10"/>
  <c r="D3771" i="10"/>
  <c r="D3809" i="10"/>
  <c r="D3852" i="10"/>
  <c r="D3887" i="10"/>
  <c r="D3923" i="10"/>
  <c r="D3958" i="10"/>
  <c r="D3993" i="10"/>
  <c r="D4035" i="10"/>
  <c r="D4070" i="10"/>
  <c r="D4105" i="10"/>
  <c r="D4140" i="10"/>
  <c r="D4180" i="10"/>
  <c r="D4217" i="10"/>
  <c r="D4252" i="10"/>
  <c r="D4289" i="10"/>
  <c r="D4324" i="10"/>
  <c r="D4363" i="10"/>
  <c r="D4397" i="10"/>
  <c r="D4432" i="10"/>
  <c r="D4466" i="10"/>
  <c r="D4503" i="10"/>
  <c r="D4539" i="10"/>
  <c r="D4573" i="10"/>
  <c r="D4606" i="10"/>
  <c r="D4638" i="10"/>
  <c r="D4670" i="10"/>
  <c r="D4702" i="10"/>
  <c r="D4737" i="10"/>
  <c r="D4768" i="10"/>
  <c r="D4799" i="10"/>
  <c r="D4830" i="10"/>
  <c r="D4860" i="10"/>
  <c r="D4890" i="10"/>
  <c r="D4919" i="10"/>
  <c r="D4948" i="10"/>
  <c r="D4977" i="10"/>
  <c r="D75" i="10"/>
  <c r="D341" i="10"/>
  <c r="D631" i="10"/>
  <c r="D825" i="10"/>
  <c r="D1068" i="10"/>
  <c r="D1251" i="10"/>
  <c r="D1420" i="10"/>
  <c r="D1531" i="10"/>
  <c r="D1625" i="10"/>
  <c r="D1729" i="10"/>
  <c r="D1811" i="10"/>
  <c r="D1911" i="10"/>
  <c r="D1998" i="10"/>
  <c r="D2080" i="10"/>
  <c r="D2169" i="10"/>
  <c r="D2236" i="10"/>
  <c r="D2314" i="10"/>
  <c r="D2384" i="10"/>
  <c r="D2446" i="10"/>
  <c r="D2520" i="10"/>
  <c r="D2584" i="10"/>
  <c r="D2646" i="10"/>
  <c r="D2710" i="10"/>
  <c r="D81" i="10"/>
  <c r="D363" i="10"/>
  <c r="D635" i="10"/>
  <c r="D826" i="10"/>
  <c r="D1069" i="10"/>
  <c r="D1253" i="10"/>
  <c r="D1424" i="10"/>
  <c r="D1534" i="10"/>
  <c r="D1630" i="10"/>
  <c r="D1730" i="10"/>
  <c r="D1812" i="10"/>
  <c r="D1912" i="10"/>
  <c r="D2000" i="10"/>
  <c r="D2086" i="10"/>
  <c r="D2170" i="10"/>
  <c r="D2237" i="10"/>
  <c r="D2316" i="10"/>
  <c r="D2387" i="10"/>
  <c r="D2454" i="10"/>
  <c r="D2528" i="10"/>
  <c r="D2585" i="10"/>
  <c r="D2652" i="10"/>
  <c r="D2711" i="10"/>
  <c r="D2765" i="10"/>
  <c r="D2834" i="10"/>
  <c r="D2882" i="10"/>
  <c r="D2930" i="10"/>
  <c r="D2978" i="10"/>
  <c r="D154" i="10"/>
  <c r="D451" i="10"/>
  <c r="D660" i="10"/>
  <c r="D916" i="10"/>
  <c r="D1111" i="10"/>
  <c r="D1317" i="10"/>
  <c r="D1461" i="10"/>
  <c r="D1556" i="10"/>
  <c r="D1665" i="10"/>
  <c r="D1749" i="10"/>
  <c r="D1848" i="10"/>
  <c r="D1935" i="10"/>
  <c r="D2012" i="10"/>
  <c r="D2115" i="10"/>
  <c r="D2183" i="10"/>
  <c r="D2261" i="10"/>
  <c r="D2331" i="10"/>
  <c r="D2395" i="10"/>
  <c r="D2473" i="10"/>
  <c r="D2535" i="10"/>
  <c r="D2604" i="10"/>
  <c r="D2668" i="10"/>
  <c r="D2724" i="10"/>
  <c r="D2787" i="10"/>
  <c r="D2845" i="10"/>
  <c r="D2894" i="10"/>
  <c r="D2946" i="10"/>
  <c r="D2992" i="10"/>
  <c r="D328" i="10"/>
  <c r="D744" i="10"/>
  <c r="D1096" i="10"/>
  <c r="D1431" i="10"/>
  <c r="D1615" i="10"/>
  <c r="D1777" i="10"/>
  <c r="D1932" i="10"/>
  <c r="D2094" i="10"/>
  <c r="D2230" i="10"/>
  <c r="D2344" i="10"/>
  <c r="D2471" i="10"/>
  <c r="D2586" i="10"/>
  <c r="D2702" i="10"/>
  <c r="D2792" i="10"/>
  <c r="D2884" i="10"/>
  <c r="D2972" i="10"/>
  <c r="D3039" i="10"/>
  <c r="D3114" i="10"/>
  <c r="D3177" i="10"/>
  <c r="D3254" i="10"/>
  <c r="D3308" i="10"/>
  <c r="D3382" i="10"/>
  <c r="D3449" i="10"/>
  <c r="D3520" i="10"/>
  <c r="D3576" i="10"/>
  <c r="D3640" i="10"/>
  <c r="D3699" i="10"/>
  <c r="D3762" i="10"/>
  <c r="D3823" i="10"/>
  <c r="D3868" i="10"/>
  <c r="D3928" i="10"/>
  <c r="D3979" i="10"/>
  <c r="D4039" i="10"/>
  <c r="D4084" i="10"/>
  <c r="D4145" i="10"/>
  <c r="D4194" i="10"/>
  <c r="D4254" i="10"/>
  <c r="D4305" i="10"/>
  <c r="D4364" i="10"/>
  <c r="D4408" i="10"/>
  <c r="D4465" i="10"/>
  <c r="D4515" i="10"/>
  <c r="D4571" i="10"/>
  <c r="D4614" i="10"/>
  <c r="D4666" i="10"/>
  <c r="D4713" i="10"/>
  <c r="D4756" i="10"/>
  <c r="D4804" i="10"/>
  <c r="D4843" i="10"/>
  <c r="D4891" i="10"/>
  <c r="D4928" i="10"/>
  <c r="D4973" i="10"/>
  <c r="D5010" i="10"/>
  <c r="C39" i="10"/>
  <c r="C82" i="10"/>
  <c r="C118" i="10"/>
  <c r="C154" i="10"/>
  <c r="C192" i="10"/>
  <c r="C230" i="10"/>
  <c r="C266" i="10"/>
  <c r="C301" i="10"/>
  <c r="C342" i="10"/>
  <c r="C378" i="10"/>
  <c r="C413" i="10"/>
  <c r="C448" i="10"/>
  <c r="C490" i="10"/>
  <c r="C525" i="10"/>
  <c r="C560" i="10"/>
  <c r="C599" i="10"/>
  <c r="C637" i="10"/>
  <c r="C672" i="10"/>
  <c r="C707" i="10"/>
  <c r="C749" i="10"/>
  <c r="C784" i="10"/>
  <c r="C819" i="10"/>
  <c r="C855" i="10"/>
  <c r="C896" i="10"/>
  <c r="C931" i="10"/>
  <c r="C967" i="10"/>
  <c r="C1005" i="10"/>
  <c r="C1043" i="10"/>
  <c r="C1079" i="10"/>
  <c r="C1114" i="10"/>
  <c r="C1155" i="10"/>
  <c r="C1191" i="10"/>
  <c r="C1226" i="10"/>
  <c r="C1261" i="10"/>
  <c r="C1303" i="10"/>
  <c r="C1338" i="10"/>
  <c r="C1373" i="10"/>
  <c r="C1412" i="10"/>
  <c r="C1450" i="10"/>
  <c r="C1485" i="10"/>
  <c r="C1521" i="10"/>
  <c r="C1562" i="10"/>
  <c r="C1597" i="10"/>
  <c r="C1633" i="10"/>
  <c r="C1668" i="10"/>
  <c r="C1709" i="10"/>
  <c r="C1745" i="10"/>
  <c r="C1780" i="10"/>
  <c r="C1817" i="10"/>
  <c r="C1854" i="10"/>
  <c r="C1888" i="10"/>
  <c r="C1922" i="10"/>
  <c r="C1962" i="10"/>
  <c r="C1996" i="10"/>
  <c r="C2029" i="10"/>
  <c r="C2062" i="10"/>
  <c r="C2100" i="10"/>
  <c r="C2133" i="10"/>
  <c r="C2166" i="10"/>
  <c r="C2199" i="10"/>
  <c r="C2232" i="10"/>
  <c r="C2268" i="10"/>
  <c r="C2299" i="10"/>
  <c r="C2330" i="10"/>
  <c r="C2360" i="10"/>
  <c r="C2389" i="10"/>
  <c r="C2418" i="10"/>
  <c r="C2447" i="10"/>
  <c r="C2476" i="10"/>
  <c r="C2505" i="10"/>
  <c r="C2534" i="10"/>
  <c r="C2563" i="10"/>
  <c r="C2592" i="10"/>
  <c r="C2620" i="10"/>
  <c r="C2648" i="10"/>
  <c r="C2676" i="10"/>
  <c r="C2704" i="10"/>
  <c r="C2732" i="10"/>
  <c r="C2760" i="10"/>
  <c r="C2788" i="10"/>
  <c r="C2816" i="10"/>
  <c r="C2844" i="10"/>
  <c r="C2872" i="10"/>
  <c r="C2900" i="10"/>
  <c r="C2928" i="10"/>
  <c r="C2956" i="10"/>
  <c r="C2984" i="10"/>
  <c r="C3012" i="10"/>
  <c r="C3040" i="10"/>
  <c r="C3068" i="10"/>
  <c r="C3096" i="10"/>
  <c r="C3124" i="10"/>
  <c r="C3152" i="10"/>
  <c r="C3180" i="10"/>
  <c r="C3208" i="10"/>
  <c r="C3236" i="10"/>
  <c r="C3264" i="10"/>
  <c r="C3292" i="10"/>
  <c r="C3320" i="10"/>
  <c r="C3348" i="10"/>
  <c r="C3376" i="10"/>
  <c r="C3404" i="10"/>
  <c r="C3432" i="10"/>
  <c r="D330" i="10"/>
  <c r="D780" i="10"/>
  <c r="D1100" i="10"/>
  <c r="D1441" i="10"/>
  <c r="D1618" i="10"/>
  <c r="D1797" i="10"/>
  <c r="D1934" i="10"/>
  <c r="D2099" i="10"/>
  <c r="D2231" i="10"/>
  <c r="D2362" i="10"/>
  <c r="D2472" i="10"/>
  <c r="D2587" i="10"/>
  <c r="D2706" i="10"/>
  <c r="D2797" i="10"/>
  <c r="D2888" i="10"/>
  <c r="D2974" i="10"/>
  <c r="D3040" i="10"/>
  <c r="D3115" i="10"/>
  <c r="D3178" i="10"/>
  <c r="D3256" i="10"/>
  <c r="D3309" i="10"/>
  <c r="D3386" i="10"/>
  <c r="D3450" i="10"/>
  <c r="D3521" i="10"/>
  <c r="D3577" i="10"/>
  <c r="D3642" i="10"/>
  <c r="D3702" i="10"/>
  <c r="D3767" i="10"/>
  <c r="D3824" i="10"/>
  <c r="D3872" i="10"/>
  <c r="D3929" i="10"/>
  <c r="D3980" i="10"/>
  <c r="D4040" i="10"/>
  <c r="D4089" i="10"/>
  <c r="D4149" i="10"/>
  <c r="D4195" i="10"/>
  <c r="D4255" i="10"/>
  <c r="D4306" i="10"/>
  <c r="D4365" i="10"/>
  <c r="D4409" i="10"/>
  <c r="D4467" i="10"/>
  <c r="D4516" i="10"/>
  <c r="D4572" i="10"/>
  <c r="D4615" i="10"/>
  <c r="D4668" i="10"/>
  <c r="D4714" i="10"/>
  <c r="D4762" i="10"/>
  <c r="D4805" i="10"/>
  <c r="D4844" i="10"/>
  <c r="D4892" i="10"/>
  <c r="D4929" i="10"/>
  <c r="D4974" i="10"/>
  <c r="C3" i="10"/>
  <c r="C40" i="10"/>
  <c r="C83" i="10"/>
  <c r="C119" i="10"/>
  <c r="C155" i="10"/>
  <c r="C196" i="10"/>
  <c r="C231" i="10"/>
  <c r="C267" i="10"/>
  <c r="C302" i="10"/>
  <c r="C343" i="10"/>
  <c r="C379" i="10"/>
  <c r="C414" i="10"/>
  <c r="C449" i="10"/>
  <c r="C491" i="10"/>
  <c r="C526" i="10"/>
  <c r="C561" i="10"/>
  <c r="C603" i="10"/>
  <c r="C638" i="10"/>
  <c r="C673" i="10"/>
  <c r="C709" i="10"/>
  <c r="C750" i="10"/>
  <c r="C785" i="10"/>
  <c r="C821" i="10"/>
  <c r="C856" i="10"/>
  <c r="C897" i="10"/>
  <c r="C933" i="10"/>
  <c r="C968" i="10"/>
  <c r="C1009" i="10"/>
  <c r="C1045" i="10"/>
  <c r="C1080" i="10"/>
  <c r="C1115" i="10"/>
  <c r="C1157" i="10"/>
  <c r="C1192" i="10"/>
  <c r="C1227" i="10"/>
  <c r="C1262" i="10"/>
  <c r="C1304" i="10"/>
  <c r="C1339" i="10"/>
  <c r="C1374" i="10"/>
  <c r="C1416" i="10"/>
  <c r="C1451" i="10"/>
  <c r="C1486" i="10"/>
  <c r="C1522" i="10"/>
  <c r="C1563" i="10"/>
  <c r="C1598" i="10"/>
  <c r="C1634" i="10"/>
  <c r="C1669" i="10"/>
  <c r="C1710" i="10"/>
  <c r="C1746" i="10"/>
  <c r="C1781" i="10"/>
  <c r="C1821" i="10"/>
  <c r="C1855" i="10"/>
  <c r="C1889" i="10"/>
  <c r="C1923" i="10"/>
  <c r="C1963" i="10"/>
  <c r="C1997" i="10"/>
  <c r="C2030" i="10"/>
  <c r="C2063" i="10"/>
  <c r="C2101" i="10"/>
  <c r="C2134" i="10"/>
  <c r="C2167" i="10"/>
  <c r="C2200" i="10"/>
  <c r="C2233" i="10"/>
  <c r="C2269" i="10"/>
  <c r="C2300" i="10"/>
  <c r="C2331" i="10"/>
  <c r="C2361" i="10"/>
  <c r="C2390" i="10"/>
  <c r="C2419" i="10"/>
  <c r="C2448" i="10"/>
  <c r="C2477" i="10"/>
  <c r="C2506" i="10"/>
  <c r="C2535" i="10"/>
  <c r="C2564" i="10"/>
  <c r="C2593" i="10"/>
  <c r="C2621" i="10"/>
  <c r="C2649" i="10"/>
  <c r="C2677" i="10"/>
  <c r="C2705" i="10"/>
  <c r="C2733" i="10"/>
  <c r="C2761" i="10"/>
  <c r="C2789" i="10"/>
  <c r="C2817" i="10"/>
  <c r="C2845" i="10"/>
  <c r="C2873" i="10"/>
  <c r="C2901" i="10"/>
  <c r="C2929" i="10"/>
  <c r="C2957" i="10"/>
  <c r="C2985" i="10"/>
  <c r="C3013" i="10"/>
  <c r="C3041" i="10"/>
  <c r="C3069" i="10"/>
  <c r="C3097" i="10"/>
  <c r="C3125" i="10"/>
  <c r="C3153" i="10"/>
  <c r="C3181" i="10"/>
  <c r="C3209" i="10"/>
  <c r="C3237" i="10"/>
  <c r="C3265" i="10"/>
  <c r="C3293" i="10"/>
  <c r="C3321" i="10"/>
  <c r="C3349" i="10"/>
  <c r="C3377" i="10"/>
  <c r="C3405" i="10"/>
  <c r="C3433" i="10"/>
  <c r="C3461" i="10"/>
  <c r="C3489" i="10"/>
  <c r="C3517" i="10"/>
  <c r="C3545" i="10"/>
  <c r="C3573" i="10"/>
  <c r="C3601" i="10"/>
  <c r="C3629" i="10"/>
  <c r="C3657" i="10"/>
  <c r="C3685" i="10"/>
  <c r="C3713" i="10"/>
  <c r="D337" i="10"/>
  <c r="D790" i="10"/>
  <c r="D1116" i="10"/>
  <c r="D1449" i="10"/>
  <c r="D1622" i="10"/>
  <c r="D1799" i="10"/>
  <c r="D1936" i="10"/>
  <c r="D2103" i="10"/>
  <c r="D2234" i="10"/>
  <c r="D2364" i="10"/>
  <c r="D2475" i="10"/>
  <c r="D2588" i="10"/>
  <c r="D2708" i="10"/>
  <c r="D2809" i="10"/>
  <c r="D2889" i="10"/>
  <c r="D2975" i="10"/>
  <c r="D3041" i="10"/>
  <c r="D3116" i="10"/>
  <c r="D3179" i="10"/>
  <c r="D3257" i="10"/>
  <c r="D3311" i="10"/>
  <c r="D3387" i="10"/>
  <c r="D3451" i="10"/>
  <c r="D3524" i="10"/>
  <c r="D3581" i="10"/>
  <c r="D3643" i="10"/>
  <c r="D3703" i="10"/>
  <c r="D3769" i="10"/>
  <c r="D3825" i="10"/>
  <c r="D3883" i="10"/>
  <c r="D3930" i="10"/>
  <c r="D3984" i="10"/>
  <c r="D4041" i="10"/>
  <c r="D4090" i="10"/>
  <c r="D4150" i="10"/>
  <c r="D4196" i="10"/>
  <c r="D4257" i="10"/>
  <c r="D4307" i="10"/>
  <c r="D4366" i="10"/>
  <c r="D4410" i="10"/>
  <c r="D4468" i="10"/>
  <c r="D4517" i="10"/>
  <c r="D4574" i="10"/>
  <c r="D4619" i="10"/>
  <c r="D4669" i="10"/>
  <c r="D4715" i="10"/>
  <c r="D4766" i="10"/>
  <c r="D4806" i="10"/>
  <c r="D4845" i="10"/>
  <c r="D4893" i="10"/>
  <c r="D4930" i="10"/>
  <c r="D4975" i="10"/>
  <c r="C4" i="10"/>
  <c r="C41" i="10"/>
  <c r="C84" i="10"/>
  <c r="C121" i="10"/>
  <c r="C156" i="10"/>
  <c r="C197" i="10"/>
  <c r="C233" i="10"/>
  <c r="C268" i="10"/>
  <c r="C303" i="10"/>
  <c r="C345" i="10"/>
  <c r="C380" i="10"/>
  <c r="C415" i="10"/>
  <c r="C453" i="10"/>
  <c r="C492" i="10"/>
  <c r="C527" i="10"/>
  <c r="C562" i="10"/>
  <c r="C604" i="10"/>
  <c r="C639" i="10"/>
  <c r="C674" i="10"/>
  <c r="C710" i="10"/>
  <c r="C751" i="10"/>
  <c r="C786" i="10"/>
  <c r="C822" i="10"/>
  <c r="C860" i="10"/>
  <c r="C898" i="10"/>
  <c r="C934" i="10"/>
  <c r="C969" i="10"/>
  <c r="C1010" i="10"/>
  <c r="C1046" i="10"/>
  <c r="C1081" i="10"/>
  <c r="C1116" i="10"/>
  <c r="C1158" i="10"/>
  <c r="C1193" i="10"/>
  <c r="C1228" i="10"/>
  <c r="C1266" i="10"/>
  <c r="C1305" i="10"/>
  <c r="C1340" i="10"/>
  <c r="C1375" i="10"/>
  <c r="C1417" i="10"/>
  <c r="C1452" i="10"/>
  <c r="C1487" i="10"/>
  <c r="C1523" i="10"/>
  <c r="C1564" i="10"/>
  <c r="C1599" i="10"/>
  <c r="C1635" i="10"/>
  <c r="C1673" i="10"/>
  <c r="C1711" i="10"/>
  <c r="C1747" i="10"/>
  <c r="C1782" i="10"/>
  <c r="C1822" i="10"/>
  <c r="C1856" i="10"/>
  <c r="C1890" i="10"/>
  <c r="C1924" i="10"/>
  <c r="C1964" i="10"/>
  <c r="C1998" i="10"/>
  <c r="C2031" i="10"/>
  <c r="C2064" i="10"/>
  <c r="C2102" i="10"/>
  <c r="C2135" i="10"/>
  <c r="C2168" i="10"/>
  <c r="C2201" i="10"/>
  <c r="C2234" i="10"/>
  <c r="C2270" i="10"/>
  <c r="C2301" i="10"/>
  <c r="C2332" i="10"/>
  <c r="C2362" i="10"/>
  <c r="C2391" i="10"/>
  <c r="C2420" i="10"/>
  <c r="C2449" i="10"/>
  <c r="C2478" i="10"/>
  <c r="C2507" i="10"/>
  <c r="C2536" i="10"/>
  <c r="C2565" i="10"/>
  <c r="C2594" i="10"/>
  <c r="C2622" i="10"/>
  <c r="C2650" i="10"/>
  <c r="C2678" i="10"/>
  <c r="C2706" i="10"/>
  <c r="C2734" i="10"/>
  <c r="C2762" i="10"/>
  <c r="C2790" i="10"/>
  <c r="C2818" i="10"/>
  <c r="C2846" i="10"/>
  <c r="C2874" i="10"/>
  <c r="C2902" i="10"/>
  <c r="C2930" i="10"/>
  <c r="C2958" i="10"/>
  <c r="C2986" i="10"/>
  <c r="C3014" i="10"/>
  <c r="C3042" i="10"/>
  <c r="C3070" i="10"/>
  <c r="C3098" i="10"/>
  <c r="C3126" i="10"/>
  <c r="C3154" i="10"/>
  <c r="C3182" i="10"/>
  <c r="C3210" i="10"/>
  <c r="C3238" i="10"/>
  <c r="C3266" i="10"/>
  <c r="C3294" i="10"/>
  <c r="C3322" i="10"/>
  <c r="C3350" i="10"/>
  <c r="C3378" i="10"/>
  <c r="C3406" i="10"/>
  <c r="C3434" i="10"/>
  <c r="C3462" i="10"/>
  <c r="C3490" i="10"/>
  <c r="C3518" i="10"/>
  <c r="C3546" i="10"/>
  <c r="C3574" i="10"/>
  <c r="C3602" i="10"/>
  <c r="C3630" i="10"/>
  <c r="C3658" i="10"/>
  <c r="C3686" i="10"/>
  <c r="C3714" i="10"/>
  <c r="C3742" i="10"/>
  <c r="C3770" i="10"/>
  <c r="C3798" i="10"/>
  <c r="C3826" i="10"/>
  <c r="C3854" i="10"/>
  <c r="C3882" i="10"/>
  <c r="D399" i="10"/>
  <c r="D797" i="10"/>
  <c r="D1172" i="10"/>
  <c r="D1451" i="10"/>
  <c r="D1644" i="10"/>
  <c r="D1806" i="10"/>
  <c r="D1946" i="10"/>
  <c r="D2113" i="10"/>
  <c r="D2239" i="10"/>
  <c r="D2372" i="10"/>
  <c r="D2484" i="10"/>
  <c r="D2596" i="10"/>
  <c r="D2712" i="10"/>
  <c r="D2813" i="10"/>
  <c r="D2893" i="10"/>
  <c r="D2977" i="10"/>
  <c r="D3046" i="10"/>
  <c r="D3118" i="10"/>
  <c r="D3181" i="10"/>
  <c r="D3259" i="10"/>
  <c r="D3316" i="10"/>
  <c r="D3392" i="10"/>
  <c r="D3453" i="10"/>
  <c r="D3526" i="10"/>
  <c r="D3585" i="10"/>
  <c r="D3655" i="10"/>
  <c r="D3706" i="10"/>
  <c r="D3772" i="10"/>
  <c r="D3827" i="10"/>
  <c r="D3886" i="10"/>
  <c r="D3932" i="10"/>
  <c r="D3991" i="10"/>
  <c r="D4043" i="10"/>
  <c r="D4101" i="10"/>
  <c r="D4154" i="10"/>
  <c r="D4203" i="10"/>
  <c r="D4260" i="10"/>
  <c r="D4309" i="10"/>
  <c r="D4368" i="10"/>
  <c r="D4412" i="10"/>
  <c r="D4470" i="10"/>
  <c r="D4519" i="10"/>
  <c r="D4576" i="10"/>
  <c r="D4621" i="10"/>
  <c r="D4672" i="10"/>
  <c r="D4717" i="10"/>
  <c r="D4769" i="10"/>
  <c r="D4808" i="10"/>
  <c r="D4856" i="10"/>
  <c r="D4895" i="10"/>
  <c r="D4933" i="10"/>
  <c r="D4978" i="10"/>
  <c r="C6" i="10"/>
  <c r="C43" i="10"/>
  <c r="C86" i="10"/>
  <c r="C123" i="10"/>
  <c r="C158" i="10"/>
  <c r="C199" i="10"/>
  <c r="C235" i="10"/>
  <c r="C270" i="10"/>
  <c r="C308" i="10"/>
  <c r="C347" i="10"/>
  <c r="C382" i="10"/>
  <c r="C417" i="10"/>
  <c r="C459" i="10"/>
  <c r="C494" i="10"/>
  <c r="C529" i="10"/>
  <c r="C564" i="10"/>
  <c r="C606" i="10"/>
  <c r="C641" i="10"/>
  <c r="C676" i="10"/>
  <c r="C715" i="10"/>
  <c r="C753" i="10"/>
  <c r="C788" i="10"/>
  <c r="C824" i="10"/>
  <c r="C865" i="10"/>
  <c r="C900" i="10"/>
  <c r="C936" i="10"/>
  <c r="C971" i="10"/>
  <c r="C1012" i="10"/>
  <c r="C1048" i="10"/>
  <c r="C1083" i="10"/>
  <c r="C1121" i="10"/>
  <c r="C1160" i="10"/>
  <c r="C1195" i="10"/>
  <c r="C1230" i="10"/>
  <c r="C1272" i="10"/>
  <c r="C1307" i="10"/>
  <c r="C1342" i="10"/>
  <c r="C1377" i="10"/>
  <c r="C1419" i="10"/>
  <c r="C1454" i="10"/>
  <c r="C1489" i="10"/>
  <c r="C1528" i="10"/>
  <c r="C1566" i="10"/>
  <c r="C1601" i="10"/>
  <c r="C1637" i="10"/>
  <c r="C1678" i="10"/>
  <c r="C1713" i="10"/>
  <c r="C1749" i="10"/>
  <c r="C1784" i="10"/>
  <c r="C1824" i="10"/>
  <c r="C1858" i="10"/>
  <c r="C1892" i="10"/>
  <c r="C1929" i="10"/>
  <c r="C1966" i="10"/>
  <c r="C2000" i="10"/>
  <c r="C2033" i="10"/>
  <c r="C2069" i="10"/>
  <c r="C2104" i="10"/>
  <c r="C2137" i="10"/>
  <c r="C2170" i="10"/>
  <c r="C2203" i="10"/>
  <c r="C2240" i="10"/>
  <c r="C2272" i="10"/>
  <c r="C2303" i="10"/>
  <c r="C2334" i="10"/>
  <c r="C2364" i="10"/>
  <c r="C2393" i="10"/>
  <c r="C2422" i="10"/>
  <c r="C2451" i="10"/>
  <c r="C2480" i="10"/>
  <c r="C2509" i="10"/>
  <c r="C2538" i="10"/>
  <c r="C2567" i="10"/>
  <c r="C2596" i="10"/>
  <c r="C2624" i="10"/>
  <c r="C2652" i="10"/>
  <c r="C2680" i="10"/>
  <c r="C2708" i="10"/>
  <c r="C2736" i="10"/>
  <c r="C2764" i="10"/>
  <c r="C2792" i="10"/>
  <c r="C2820" i="10"/>
  <c r="C2848" i="10"/>
  <c r="C2876" i="10"/>
  <c r="C2904" i="10"/>
  <c r="C2932" i="10"/>
  <c r="C2960" i="10"/>
  <c r="C2988" i="10"/>
  <c r="C3016" i="10"/>
  <c r="C3044" i="10"/>
  <c r="C3072" i="10"/>
  <c r="C3100" i="10"/>
  <c r="C3128" i="10"/>
  <c r="C3156" i="10"/>
  <c r="C3184" i="10"/>
  <c r="C3212" i="10"/>
  <c r="C3240" i="10"/>
  <c r="C3268" i="10"/>
  <c r="C3296" i="10"/>
  <c r="C3324" i="10"/>
  <c r="C3352" i="10"/>
  <c r="C3380" i="10"/>
  <c r="C3408" i="10"/>
  <c r="C3436" i="10"/>
  <c r="C3464" i="10"/>
  <c r="C3492" i="10"/>
  <c r="C3520" i="10"/>
  <c r="D403" i="10"/>
  <c r="D800" i="10"/>
  <c r="D1202" i="10"/>
  <c r="D1455" i="10"/>
  <c r="D1657" i="10"/>
  <c r="D1808" i="10"/>
  <c r="D1978" i="10"/>
  <c r="D2114" i="10"/>
  <c r="D2240" i="10"/>
  <c r="D2377" i="10"/>
  <c r="D2491" i="10"/>
  <c r="D2599" i="10"/>
  <c r="D2713" i="10"/>
  <c r="D2817" i="10"/>
  <c r="D2895" i="10"/>
  <c r="D2982" i="10"/>
  <c r="D3058" i="10"/>
  <c r="D3119" i="10"/>
  <c r="D3187" i="10"/>
  <c r="D3260" i="10"/>
  <c r="D3318" i="10"/>
  <c r="D3393" i="10"/>
  <c r="D3455" i="10"/>
  <c r="D3528" i="10"/>
  <c r="D3586" i="10"/>
  <c r="D3656" i="10"/>
  <c r="D3707" i="10"/>
  <c r="D3773" i="10"/>
  <c r="D3828" i="10"/>
  <c r="D3888" i="10"/>
  <c r="D3933" i="10"/>
  <c r="D3992" i="10"/>
  <c r="D4044" i="10"/>
  <c r="D4103" i="10"/>
  <c r="D4155" i="10"/>
  <c r="D4213" i="10"/>
  <c r="D4261" i="10"/>
  <c r="D4314" i="10"/>
  <c r="D4369" i="10"/>
  <c r="D4416" i="10"/>
  <c r="D4474" i="10"/>
  <c r="D4520" i="10"/>
  <c r="D4577" i="10"/>
  <c r="D4622" i="10"/>
  <c r="D4673" i="10"/>
  <c r="D4718" i="10"/>
  <c r="D4770" i="10"/>
  <c r="D4809" i="10"/>
  <c r="D4857" i="10"/>
  <c r="D4896" i="10"/>
  <c r="D4934" i="10"/>
  <c r="D4979" i="10"/>
  <c r="C7" i="10"/>
  <c r="C47" i="10"/>
  <c r="C87" i="10"/>
  <c r="C124" i="10"/>
  <c r="C159" i="10"/>
  <c r="C200" i="10"/>
  <c r="C236" i="10"/>
  <c r="C271" i="10"/>
  <c r="C312" i="10"/>
  <c r="C348" i="10"/>
  <c r="C383" i="10"/>
  <c r="C418" i="10"/>
  <c r="C460" i="10"/>
  <c r="C495" i="10"/>
  <c r="C530" i="10"/>
  <c r="C565" i="10"/>
  <c r="C607" i="10"/>
  <c r="C642" i="10"/>
  <c r="C677" i="10"/>
  <c r="C719" i="10"/>
  <c r="C754" i="10"/>
  <c r="C789" i="10"/>
  <c r="C825" i="10"/>
  <c r="C866" i="10"/>
  <c r="C901" i="10"/>
  <c r="C937" i="10"/>
  <c r="C972" i="10"/>
  <c r="C1013" i="10"/>
  <c r="C1049" i="10"/>
  <c r="C1084" i="10"/>
  <c r="C1125" i="10"/>
  <c r="C1161" i="10"/>
  <c r="C1196" i="10"/>
  <c r="C1231" i="10"/>
  <c r="C1273" i="10"/>
  <c r="C1308" i="10"/>
  <c r="C1343" i="10"/>
  <c r="C1378" i="10"/>
  <c r="C1420" i="10"/>
  <c r="C1455" i="10"/>
  <c r="C1490" i="10"/>
  <c r="C1532" i="10"/>
  <c r="C1567" i="10"/>
  <c r="C1602" i="10"/>
  <c r="C1638" i="10"/>
  <c r="C1679" i="10"/>
  <c r="C1714" i="10"/>
  <c r="C1750" i="10"/>
  <c r="C1785" i="10"/>
  <c r="C1825" i="10"/>
  <c r="C1859" i="10"/>
  <c r="C1893" i="10"/>
  <c r="C1933" i="10"/>
  <c r="C1967" i="10"/>
  <c r="C2001" i="10"/>
  <c r="C2034" i="10"/>
  <c r="C2072" i="10"/>
  <c r="C2105" i="10"/>
  <c r="C2138" i="10"/>
  <c r="C2171" i="10"/>
  <c r="C2204" i="10"/>
  <c r="C2241" i="10"/>
  <c r="C2273" i="10"/>
  <c r="C2304" i="10"/>
  <c r="C2335" i="10"/>
  <c r="C2365" i="10"/>
  <c r="C2394" i="10"/>
  <c r="C2423" i="10"/>
  <c r="C2452" i="10"/>
  <c r="C2481" i="10"/>
  <c r="C2510" i="10"/>
  <c r="C2539" i="10"/>
  <c r="C2568" i="10"/>
  <c r="C2597" i="10"/>
  <c r="C2625" i="10"/>
  <c r="C2653" i="10"/>
  <c r="C2681" i="10"/>
  <c r="C2709" i="10"/>
  <c r="C2737" i="10"/>
  <c r="C2765" i="10"/>
  <c r="C2793" i="10"/>
  <c r="C2821" i="10"/>
  <c r="C2849" i="10"/>
  <c r="C2877" i="10"/>
  <c r="C2905" i="10"/>
  <c r="C2933" i="10"/>
  <c r="C2961" i="10"/>
  <c r="C2989" i="10"/>
  <c r="C3017" i="10"/>
  <c r="C3045" i="10"/>
  <c r="C3073" i="10"/>
  <c r="C3101" i="10"/>
  <c r="C3129" i="10"/>
  <c r="C3157" i="10"/>
  <c r="C3185" i="10"/>
  <c r="C3213" i="10"/>
  <c r="C3241" i="10"/>
  <c r="C3269" i="10"/>
  <c r="C3297" i="10"/>
  <c r="C3325" i="10"/>
  <c r="C3353" i="10"/>
  <c r="C3381" i="10"/>
  <c r="C3409" i="10"/>
  <c r="C3437" i="10"/>
  <c r="C3465" i="10"/>
  <c r="C3493" i="10"/>
  <c r="C3521" i="10"/>
  <c r="D413" i="10"/>
  <c r="D808" i="10"/>
  <c r="D1212" i="10"/>
  <c r="D1462" i="10"/>
  <c r="D1658" i="10"/>
  <c r="D1809" i="10"/>
  <c r="D1980" i="10"/>
  <c r="D2116" i="10"/>
  <c r="D2244" i="10"/>
  <c r="D2378" i="10"/>
  <c r="D2501" i="10"/>
  <c r="D2608" i="10"/>
  <c r="D2714" i="10"/>
  <c r="D2818" i="10"/>
  <c r="D2896" i="10"/>
  <c r="D2984" i="10"/>
  <c r="D3064" i="10"/>
  <c r="D3120" i="10"/>
  <c r="D3196" i="10"/>
  <c r="D3261" i="10"/>
  <c r="D3327" i="10"/>
  <c r="D3394" i="10"/>
  <c r="D3456" i="10"/>
  <c r="D3534" i="10"/>
  <c r="D3590" i="10"/>
  <c r="D3657" i="10"/>
  <c r="D3708" i="10"/>
  <c r="D3774" i="10"/>
  <c r="D3829" i="10"/>
  <c r="D3889" i="10"/>
  <c r="D3937" i="10"/>
  <c r="D3998" i="10"/>
  <c r="D4045" i="10"/>
  <c r="D4104" i="10"/>
  <c r="D4156" i="10"/>
  <c r="D4215" i="10"/>
  <c r="D4262" i="10"/>
  <c r="D4320" i="10"/>
  <c r="D4370" i="10"/>
  <c r="D4422" i="10"/>
  <c r="D4475" i="10"/>
  <c r="D4521" i="10"/>
  <c r="D4578" i="10"/>
  <c r="D4623" i="10"/>
  <c r="D4677" i="10"/>
  <c r="D4719" i="10"/>
  <c r="D4771" i="10"/>
  <c r="D4810" i="10"/>
  <c r="D4858" i="10"/>
  <c r="D4897" i="10"/>
  <c r="D4935" i="10"/>
  <c r="D4980" i="10"/>
  <c r="C9" i="10"/>
  <c r="C52" i="10"/>
  <c r="C88" i="10"/>
  <c r="C125" i="10"/>
  <c r="C163" i="10"/>
  <c r="C201" i="10"/>
  <c r="C237" i="10"/>
  <c r="C272" i="10"/>
  <c r="C313" i="10"/>
  <c r="C349" i="10"/>
  <c r="C384" i="10"/>
  <c r="C419" i="10"/>
  <c r="C461" i="10"/>
  <c r="C496" i="10"/>
  <c r="C531" i="10"/>
  <c r="C570" i="10"/>
  <c r="C608" i="10"/>
  <c r="C643" i="10"/>
  <c r="C678" i="10"/>
  <c r="C720" i="10"/>
  <c r="C755" i="10"/>
  <c r="C790" i="10"/>
  <c r="C826" i="10"/>
  <c r="C867" i="10"/>
  <c r="C902" i="10"/>
  <c r="C938" i="10"/>
  <c r="C976" i="10"/>
  <c r="C1014" i="10"/>
  <c r="C1050" i="10"/>
  <c r="C1085" i="10"/>
  <c r="C1126" i="10"/>
  <c r="C1162" i="10"/>
  <c r="C1197" i="10"/>
  <c r="C1232" i="10"/>
  <c r="C1274" i="10"/>
  <c r="C1309" i="10"/>
  <c r="C1344" i="10"/>
  <c r="C1383" i="10"/>
  <c r="C1421" i="10"/>
  <c r="C1456" i="10"/>
  <c r="C1491" i="10"/>
  <c r="C1533" i="10"/>
  <c r="C1568" i="10"/>
  <c r="C1603" i="10"/>
  <c r="C1639" i="10"/>
  <c r="C1680" i="10"/>
  <c r="C1715" i="10"/>
  <c r="C1751" i="10"/>
  <c r="C1789" i="10"/>
  <c r="C1826" i="10"/>
  <c r="C1860" i="10"/>
  <c r="C1894" i="10"/>
  <c r="C1934" i="10"/>
  <c r="C1968" i="10"/>
  <c r="C2002" i="10"/>
  <c r="C2035" i="10"/>
  <c r="C2073" i="10"/>
  <c r="C2106" i="10"/>
  <c r="C2139" i="10"/>
  <c r="C2172" i="10"/>
  <c r="C2205" i="10"/>
  <c r="C2242" i="10"/>
  <c r="C2274" i="10"/>
  <c r="C2305" i="10"/>
  <c r="C2336" i="10"/>
  <c r="C2366" i="10"/>
  <c r="C2395" i="10"/>
  <c r="C2424" i="10"/>
  <c r="C2453" i="10"/>
  <c r="C2482" i="10"/>
  <c r="C2511" i="10"/>
  <c r="C2540" i="10"/>
  <c r="C2569" i="10"/>
  <c r="C2598" i="10"/>
  <c r="C2626" i="10"/>
  <c r="C2654" i="10"/>
  <c r="C2682" i="10"/>
  <c r="C2710" i="10"/>
  <c r="C2738" i="10"/>
  <c r="D421" i="10"/>
  <c r="D819" i="10"/>
  <c r="D1216" i="10"/>
  <c r="D1464" i="10"/>
  <c r="D1659" i="10"/>
  <c r="D1810" i="10"/>
  <c r="D1982" i="10"/>
  <c r="D2117" i="10"/>
  <c r="D2250" i="10"/>
  <c r="D2380" i="10"/>
  <c r="D2507" i="10"/>
  <c r="D2611" i="10"/>
  <c r="D2715" i="10"/>
  <c r="D2819" i="10"/>
  <c r="D2905" i="10"/>
  <c r="D2988" i="10"/>
  <c r="D3065" i="10"/>
  <c r="D3121" i="10"/>
  <c r="D3198" i="10"/>
  <c r="D3262" i="10"/>
  <c r="D3332" i="10"/>
  <c r="D3398" i="10"/>
  <c r="D3461" i="10"/>
  <c r="D3535" i="10"/>
  <c r="D3591" i="10"/>
  <c r="D3658" i="10"/>
  <c r="D3709" i="10"/>
  <c r="D3775" i="10"/>
  <c r="D3830" i="10"/>
  <c r="D3890" i="10"/>
  <c r="D3939" i="10"/>
  <c r="D3999" i="10"/>
  <c r="D4046" i="10"/>
  <c r="D4106" i="10"/>
  <c r="D4157" i="10"/>
  <c r="D4216" i="10"/>
  <c r="D4263" i="10"/>
  <c r="D4322" i="10"/>
  <c r="D4371" i="10"/>
  <c r="D4427" i="10"/>
  <c r="D4478" i="10"/>
  <c r="D4525" i="10"/>
  <c r="D4579" i="10"/>
  <c r="D4625" i="10"/>
  <c r="D4678" i="10"/>
  <c r="D4720" i="10"/>
  <c r="D4772" i="10"/>
  <c r="D4811" i="10"/>
  <c r="D4859" i="10"/>
  <c r="D4898" i="10"/>
  <c r="D4939" i="10"/>
  <c r="D4981" i="10"/>
  <c r="C10" i="10"/>
  <c r="C53" i="10"/>
  <c r="C89" i="10"/>
  <c r="C126" i="10"/>
  <c r="C167" i="10"/>
  <c r="C202" i="10"/>
  <c r="C238" i="10"/>
  <c r="C273" i="10"/>
  <c r="C314" i="10"/>
  <c r="C350" i="10"/>
  <c r="C385" i="10"/>
  <c r="C420" i="10"/>
  <c r="C462" i="10"/>
  <c r="C497" i="10"/>
  <c r="C532" i="10"/>
  <c r="C574" i="10"/>
  <c r="C609" i="10"/>
  <c r="C644" i="10"/>
  <c r="C679" i="10"/>
  <c r="C721" i="10"/>
  <c r="C756" i="10"/>
  <c r="C791" i="10"/>
  <c r="C827" i="10"/>
  <c r="C868" i="10"/>
  <c r="C903" i="10"/>
  <c r="C939" i="10"/>
  <c r="C980" i="10"/>
  <c r="C1015" i="10"/>
  <c r="C1051" i="10"/>
  <c r="C1086" i="10"/>
  <c r="C1127" i="10"/>
  <c r="C1163" i="10"/>
  <c r="C1198" i="10"/>
  <c r="D443" i="10"/>
  <c r="D889" i="10"/>
  <c r="D1238" i="10"/>
  <c r="D1510" i="10"/>
  <c r="D1664" i="10"/>
  <c r="D1814" i="10"/>
  <c r="D1988" i="10"/>
  <c r="D2138" i="10"/>
  <c r="D2260" i="10"/>
  <c r="D2389" i="10"/>
  <c r="D2513" i="10"/>
  <c r="D2624" i="10"/>
  <c r="D2723" i="10"/>
  <c r="D2825" i="10"/>
  <c r="D2920" i="10"/>
  <c r="D2990" i="10"/>
  <c r="D3070" i="10"/>
  <c r="D3125" i="10"/>
  <c r="D3201" i="10"/>
  <c r="D3264" i="10"/>
  <c r="D3338" i="10"/>
  <c r="D3402" i="10"/>
  <c r="D3477" i="10"/>
  <c r="D3538" i="10"/>
  <c r="D3602" i="10"/>
  <c r="D3660" i="10"/>
  <c r="D3718" i="10"/>
  <c r="D3778" i="10"/>
  <c r="D3832" i="10"/>
  <c r="D3893" i="10"/>
  <c r="D3943" i="10"/>
  <c r="D4003" i="10"/>
  <c r="D4048" i="10"/>
  <c r="D4108" i="10"/>
  <c r="D4159" i="10"/>
  <c r="D4219" i="10"/>
  <c r="D4265" i="10"/>
  <c r="D4325" i="10"/>
  <c r="D4374" i="10"/>
  <c r="D4431" i="10"/>
  <c r="D4480" i="10"/>
  <c r="D4537" i="10"/>
  <c r="D4581" i="10"/>
  <c r="D4634" i="10"/>
  <c r="D4681" i="10"/>
  <c r="D4725" i="10"/>
  <c r="D4774" i="10"/>
  <c r="D4813" i="10"/>
  <c r="D4862" i="10"/>
  <c r="D4900" i="10"/>
  <c r="D4945" i="10"/>
  <c r="D4983" i="10"/>
  <c r="C12" i="10"/>
  <c r="C55" i="10"/>
  <c r="C91" i="10"/>
  <c r="C128" i="10"/>
  <c r="C169" i="10"/>
  <c r="C205" i="10"/>
  <c r="C240" i="10"/>
  <c r="C275" i="10"/>
  <c r="C317" i="10"/>
  <c r="C352" i="10"/>
  <c r="C387" i="10"/>
  <c r="C429" i="10"/>
  <c r="C464" i="10"/>
  <c r="C499" i="10"/>
  <c r="C534" i="10"/>
  <c r="C576" i="10"/>
  <c r="C611" i="10"/>
  <c r="C646" i="10"/>
  <c r="C682" i="10"/>
  <c r="C723" i="10"/>
  <c r="C758" i="10"/>
  <c r="C794" i="10"/>
  <c r="C835" i="10"/>
  <c r="D36" i="10"/>
  <c r="D492" i="10"/>
  <c r="D912" i="10"/>
  <c r="D1262" i="10"/>
  <c r="D1524" i="10"/>
  <c r="D1676" i="10"/>
  <c r="D1843" i="10"/>
  <c r="D2001" i="10"/>
  <c r="D2162" i="10"/>
  <c r="D2276" i="10"/>
  <c r="D2393" i="10"/>
  <c r="D2529" i="10"/>
  <c r="D2636" i="10"/>
  <c r="D2737" i="10"/>
  <c r="D2837" i="10"/>
  <c r="D2925" i="10"/>
  <c r="D2995" i="10"/>
  <c r="D3073" i="10"/>
  <c r="D3133" i="10"/>
  <c r="D3209" i="10"/>
  <c r="D3267" i="10"/>
  <c r="D3342" i="10"/>
  <c r="D3407" i="10"/>
  <c r="D3483" i="10"/>
  <c r="D3541" i="10"/>
  <c r="D3607" i="10"/>
  <c r="D3664" i="10"/>
  <c r="D3731" i="10"/>
  <c r="D3786" i="10"/>
  <c r="D3847" i="10"/>
  <c r="D3896" i="10"/>
  <c r="D3954" i="10"/>
  <c r="D4007" i="10"/>
  <c r="D4058" i="10"/>
  <c r="D4111" i="10"/>
  <c r="D4162" i="10"/>
  <c r="D4222" i="10"/>
  <c r="D4273" i="10"/>
  <c r="D4333" i="10"/>
  <c r="D4377" i="10"/>
  <c r="D4435" i="10"/>
  <c r="D4483" i="10"/>
  <c r="D4542" i="10"/>
  <c r="D4584" i="10"/>
  <c r="D4639" i="10"/>
  <c r="D4684" i="10"/>
  <c r="D4735" i="10"/>
  <c r="D4777" i="10"/>
  <c r="D4826" i="10"/>
  <c r="D4865" i="10"/>
  <c r="D4903" i="10"/>
  <c r="D4949" i="10"/>
  <c r="D4986" i="10"/>
  <c r="C18" i="10"/>
  <c r="C58" i="10"/>
  <c r="C95" i="10"/>
  <c r="C134" i="10"/>
  <c r="C172" i="10"/>
  <c r="C208" i="10"/>
  <c r="C243" i="10"/>
  <c r="C284" i="10"/>
  <c r="C320" i="10"/>
  <c r="C355" i="10"/>
  <c r="C390" i="10"/>
  <c r="C432" i="10"/>
  <c r="C467" i="10"/>
  <c r="C502" i="10"/>
  <c r="C541" i="10"/>
  <c r="C579" i="10"/>
  <c r="C614" i="10"/>
  <c r="C649" i="10"/>
  <c r="C691" i="10"/>
  <c r="C726" i="10"/>
  <c r="C761" i="10"/>
  <c r="C797" i="10"/>
  <c r="C838" i="10"/>
  <c r="C873" i="10"/>
  <c r="C909" i="10"/>
  <c r="C947" i="10"/>
  <c r="C985" i="10"/>
  <c r="C1021" i="10"/>
  <c r="C1056" i="10"/>
  <c r="C1097" i="10"/>
  <c r="C1133" i="10"/>
  <c r="C1168" i="10"/>
  <c r="D96" i="10"/>
  <c r="D615" i="10"/>
  <c r="D976" i="10"/>
  <c r="D1311" i="10"/>
  <c r="D1537" i="10"/>
  <c r="D1724" i="10"/>
  <c r="D1875" i="10"/>
  <c r="D2011" i="10"/>
  <c r="D2174" i="10"/>
  <c r="D2305" i="10"/>
  <c r="D2430" i="10"/>
  <c r="D2534" i="10"/>
  <c r="D2654" i="10"/>
  <c r="D2761" i="10"/>
  <c r="D2848" i="10"/>
  <c r="D2932" i="10"/>
  <c r="D3019" i="10"/>
  <c r="D3078" i="10"/>
  <c r="D3152" i="10"/>
  <c r="D3218" i="10"/>
  <c r="D3293" i="10"/>
  <c r="D3352" i="10"/>
  <c r="D3425" i="10"/>
  <c r="D3489" i="10"/>
  <c r="D3554" i="10"/>
  <c r="D3615" i="10"/>
  <c r="D3669" i="10"/>
  <c r="D3738" i="10"/>
  <c r="D3794" i="10"/>
  <c r="D3856" i="10"/>
  <c r="D3901" i="10"/>
  <c r="D3961" i="10"/>
  <c r="D4012" i="10"/>
  <c r="D4072" i="10"/>
  <c r="D4123" i="10"/>
  <c r="D4183" i="10"/>
  <c r="D4227" i="10"/>
  <c r="D4288" i="10"/>
  <c r="D4338" i="10"/>
  <c r="D4395" i="10"/>
  <c r="D4440" i="10"/>
  <c r="D4496" i="10"/>
  <c r="D4547" i="10"/>
  <c r="D4597" i="10"/>
  <c r="D4644" i="10"/>
  <c r="D4689" i="10"/>
  <c r="D97" i="10"/>
  <c r="D617" i="10"/>
  <c r="D1011" i="10"/>
  <c r="D1324" i="10"/>
  <c r="D1538" i="10"/>
  <c r="D1726" i="10"/>
  <c r="D1878" i="10"/>
  <c r="D2028" i="10"/>
  <c r="D2175" i="10"/>
  <c r="D2310" i="10"/>
  <c r="D2432" i="10"/>
  <c r="D2538" i="10"/>
  <c r="D2655" i="10"/>
  <c r="D2762" i="10"/>
  <c r="D2853" i="10"/>
  <c r="D2933" i="10"/>
  <c r="D3020" i="10"/>
  <c r="D3079" i="10"/>
  <c r="D3156" i="10"/>
  <c r="D3219" i="10"/>
  <c r="D3294" i="10"/>
  <c r="D3353" i="10"/>
  <c r="D3427" i="10"/>
  <c r="D3490" i="10"/>
  <c r="D3562" i="10"/>
  <c r="D3622" i="10"/>
  <c r="D3675" i="10"/>
  <c r="D3739" i="10"/>
  <c r="D3795" i="10"/>
  <c r="D3857" i="10"/>
  <c r="D3902" i="10"/>
  <c r="D3962" i="10"/>
  <c r="D4013" i="10"/>
  <c r="D4073" i="10"/>
  <c r="D4124" i="10"/>
  <c r="D4184" i="10"/>
  <c r="D4230" i="10"/>
  <c r="D4290" i="10"/>
  <c r="D4339" i="10"/>
  <c r="D4396" i="10"/>
  <c r="D4441" i="10"/>
  <c r="D4498" i="10"/>
  <c r="D4548" i="10"/>
  <c r="D4602" i="10"/>
  <c r="D4648" i="10"/>
  <c r="D4693" i="10"/>
  <c r="D4743" i="10"/>
  <c r="D4783" i="10"/>
  <c r="D4833" i="10"/>
  <c r="D4871" i="10"/>
  <c r="D4917" i="10"/>
  <c r="D4955" i="10"/>
  <c r="D4993" i="10"/>
  <c r="D273" i="10"/>
  <c r="D658" i="10"/>
  <c r="D1081" i="10"/>
  <c r="D1392" i="10"/>
  <c r="D1606" i="10"/>
  <c r="D1748" i="10"/>
  <c r="D1919" i="10"/>
  <c r="D2072" i="10"/>
  <c r="D2216" i="10"/>
  <c r="D2324" i="10"/>
  <c r="D2460" i="10"/>
  <c r="D2576" i="10"/>
  <c r="D2683" i="10"/>
  <c r="D2782" i="10"/>
  <c r="D2880" i="10"/>
  <c r="D2962" i="10"/>
  <c r="D3036" i="10"/>
  <c r="D3107" i="10"/>
  <c r="D3168" i="10"/>
  <c r="D3238" i="10"/>
  <c r="D3302" i="10"/>
  <c r="D3371" i="10"/>
  <c r="D3443" i="10"/>
  <c r="D3500" i="10"/>
  <c r="D3573" i="10"/>
  <c r="D3630" i="10"/>
  <c r="D3696" i="10"/>
  <c r="D3750" i="10"/>
  <c r="D3817" i="10"/>
  <c r="D3865" i="10"/>
  <c r="D3925" i="10"/>
  <c r="D3975" i="10"/>
  <c r="D4036" i="10"/>
  <c r="D4080" i="10"/>
  <c r="D4139" i="10"/>
  <c r="D4191" i="10"/>
  <c r="D4250" i="10"/>
  <c r="D4300" i="10"/>
  <c r="D4354" i="10"/>
  <c r="D4405" i="10"/>
  <c r="D4457" i="10"/>
  <c r="D4511" i="10"/>
  <c r="D4555" i="10"/>
  <c r="D4611" i="10"/>
  <c r="D4656" i="10"/>
  <c r="D4710" i="10"/>
  <c r="D4750" i="10"/>
  <c r="D4801" i="10"/>
  <c r="D4840" i="10"/>
  <c r="D4887" i="10"/>
  <c r="D4925" i="10"/>
  <c r="D4963" i="10"/>
  <c r="D5007" i="10"/>
  <c r="C35" i="10"/>
  <c r="C72" i="10"/>
  <c r="D512" i="10"/>
  <c r="D1117" i="10"/>
  <c r="D1573" i="10"/>
  <c r="D1882" i="10"/>
  <c r="D2163" i="10"/>
  <c r="D2366" i="10"/>
  <c r="D2572" i="10"/>
  <c r="D2763" i="10"/>
  <c r="D2927" i="10"/>
  <c r="D3042" i="10"/>
  <c r="D3162" i="10"/>
  <c r="D3296" i="10"/>
  <c r="D3408" i="10"/>
  <c r="D3525" i="10"/>
  <c r="D3627" i="10"/>
  <c r="D3740" i="10"/>
  <c r="D3848" i="10"/>
  <c r="D3931" i="10"/>
  <c r="D4033" i="10"/>
  <c r="D4125" i="10"/>
  <c r="D4223" i="10"/>
  <c r="D4308" i="10"/>
  <c r="D4403" i="10"/>
  <c r="D4499" i="10"/>
  <c r="D4585" i="10"/>
  <c r="D4671" i="10"/>
  <c r="D4747" i="10"/>
  <c r="D4829" i="10"/>
  <c r="D4894" i="10"/>
  <c r="D4958" i="10"/>
  <c r="C24" i="10"/>
  <c r="C71" i="10"/>
  <c r="C140" i="10"/>
  <c r="C185" i="10"/>
  <c r="C245" i="10"/>
  <c r="C296" i="10"/>
  <c r="C356" i="10"/>
  <c r="C407" i="10"/>
  <c r="C466" i="10"/>
  <c r="C518" i="10"/>
  <c r="C577" i="10"/>
  <c r="C622" i="10"/>
  <c r="C681" i="10"/>
  <c r="C733" i="10"/>
  <c r="C787" i="10"/>
  <c r="C844" i="10"/>
  <c r="C894" i="10"/>
  <c r="C952" i="10"/>
  <c r="C996" i="10"/>
  <c r="C1053" i="10"/>
  <c r="C1104" i="10"/>
  <c r="C1150" i="10"/>
  <c r="C1204" i="10"/>
  <c r="C1252" i="10"/>
  <c r="C1300" i="10"/>
  <c r="C1347" i="10"/>
  <c r="C1395" i="10"/>
  <c r="C1437" i="10"/>
  <c r="C1484" i="10"/>
  <c r="C1538" i="10"/>
  <c r="C1580" i="10"/>
  <c r="C1627" i="10"/>
  <c r="C1681" i="10"/>
  <c r="C1723" i="10"/>
  <c r="C1770" i="10"/>
  <c r="C1811" i="10"/>
  <c r="C1863" i="10"/>
  <c r="C1909" i="10"/>
  <c r="C1949" i="10"/>
  <c r="C1995" i="10"/>
  <c r="C2045" i="10"/>
  <c r="C2084" i="10"/>
  <c r="C2128" i="10"/>
  <c r="C2173" i="10"/>
  <c r="C2217" i="10"/>
  <c r="C2255" i="10"/>
  <c r="C2296" i="10"/>
  <c r="C2339" i="10"/>
  <c r="C2375" i="10"/>
  <c r="C2411" i="10"/>
  <c r="C2446" i="10"/>
  <c r="C2487" i="10"/>
  <c r="C2523" i="10"/>
  <c r="C2558" i="10"/>
  <c r="C2599" i="10"/>
  <c r="C2633" i="10"/>
  <c r="C2667" i="10"/>
  <c r="C2701" i="10"/>
  <c r="C2741" i="10"/>
  <c r="C2774" i="10"/>
  <c r="C2807" i="10"/>
  <c r="C2840" i="10"/>
  <c r="C2878" i="10"/>
  <c r="C2911" i="10"/>
  <c r="C2944" i="10"/>
  <c r="C2977" i="10"/>
  <c r="C3010" i="10"/>
  <c r="C3048" i="10"/>
  <c r="C3081" i="10"/>
  <c r="C3114" i="10"/>
  <c r="C3147" i="10"/>
  <c r="C3183" i="10"/>
  <c r="C3218" i="10"/>
  <c r="C3251" i="10"/>
  <c r="C3284" i="10"/>
  <c r="C3317" i="10"/>
  <c r="C3355" i="10"/>
  <c r="C3388" i="10"/>
  <c r="C3421" i="10"/>
  <c r="C3454" i="10"/>
  <c r="C3486" i="10"/>
  <c r="C3522" i="10"/>
  <c r="C3552" i="10"/>
  <c r="C3582" i="10"/>
  <c r="C3612" i="10"/>
  <c r="C3642" i="10"/>
  <c r="C3672" i="10"/>
  <c r="C3702" i="10"/>
  <c r="C3732" i="10"/>
  <c r="C3761" i="10"/>
  <c r="C3790" i="10"/>
  <c r="C3819" i="10"/>
  <c r="C3848" i="10"/>
  <c r="C3877" i="10"/>
  <c r="C3906" i="10"/>
  <c r="C3934" i="10"/>
  <c r="C3962" i="10"/>
  <c r="C3990" i="10"/>
  <c r="C4018" i="10"/>
  <c r="C4046" i="10"/>
  <c r="C4074" i="10"/>
  <c r="C4102" i="10"/>
  <c r="C4130" i="10"/>
  <c r="C4158" i="10"/>
  <c r="C4186" i="10"/>
  <c r="C4214" i="10"/>
  <c r="C4242" i="10"/>
  <c r="C4270" i="10"/>
  <c r="C4298" i="10"/>
  <c r="C4326" i="10"/>
  <c r="C4354" i="10"/>
  <c r="C4382" i="10"/>
  <c r="C4410" i="10"/>
  <c r="C4438" i="10"/>
  <c r="C4466" i="10"/>
  <c r="C4494" i="10"/>
  <c r="C4522" i="10"/>
  <c r="C4550" i="10"/>
  <c r="C4578" i="10"/>
  <c r="C4606" i="10"/>
  <c r="C4634" i="10"/>
  <c r="C4662" i="10"/>
  <c r="C4690" i="10"/>
  <c r="C4718" i="10"/>
  <c r="C4746" i="10"/>
  <c r="C4774" i="10"/>
  <c r="C4802" i="10"/>
  <c r="C4830" i="10"/>
  <c r="C4858" i="10"/>
  <c r="C4886" i="10"/>
  <c r="C4914" i="10"/>
  <c r="C4942" i="10"/>
  <c r="C4970" i="10"/>
  <c r="C4998" i="10"/>
  <c r="B18" i="10"/>
  <c r="D562" i="10"/>
  <c r="D1221" i="10"/>
  <c r="D1587" i="10"/>
  <c r="D1884" i="10"/>
  <c r="D2167" i="10"/>
  <c r="D2388" i="10"/>
  <c r="D2575" i="10"/>
  <c r="D2764" i="10"/>
  <c r="D2928" i="10"/>
  <c r="D3069" i="10"/>
  <c r="D3163" i="10"/>
  <c r="D3297" i="10"/>
  <c r="D3409" i="10"/>
  <c r="D3536" i="10"/>
  <c r="D3628" i="10"/>
  <c r="D3741" i="10"/>
  <c r="D3853" i="10"/>
  <c r="D3942" i="10"/>
  <c r="D4034" i="10"/>
  <c r="D4126" i="10"/>
  <c r="D4224" i="10"/>
  <c r="D4323" i="10"/>
  <c r="D4404" i="10"/>
  <c r="D4504" i="10"/>
  <c r="D4586" i="10"/>
  <c r="D4679" i="10"/>
  <c r="D4748" i="10"/>
  <c r="D4831" i="10"/>
  <c r="D4899" i="10"/>
  <c r="D4959" i="10"/>
  <c r="C25" i="10"/>
  <c r="C76" i="10"/>
  <c r="C141" i="10"/>
  <c r="C186" i="10"/>
  <c r="C246" i="10"/>
  <c r="C297" i="10"/>
  <c r="C357" i="10"/>
  <c r="C408" i="10"/>
  <c r="C468" i="10"/>
  <c r="C519" i="10"/>
  <c r="C578" i="10"/>
  <c r="C623" i="10"/>
  <c r="C686" i="10"/>
  <c r="C734" i="10"/>
  <c r="C793" i="10"/>
  <c r="C845" i="10"/>
  <c r="C895" i="10"/>
  <c r="C953" i="10"/>
  <c r="C997" i="10"/>
  <c r="C1054" i="10"/>
  <c r="C1105" i="10"/>
  <c r="C1154" i="10"/>
  <c r="C1208" i="10"/>
  <c r="C1253" i="10"/>
  <c r="C1301" i="10"/>
  <c r="C1348" i="10"/>
  <c r="C1396" i="10"/>
  <c r="C1441" i="10"/>
  <c r="C1488" i="10"/>
  <c r="C1539" i="10"/>
  <c r="C1581" i="10"/>
  <c r="C1628" i="10"/>
  <c r="C1682" i="10"/>
  <c r="C1724" i="10"/>
  <c r="C1771" i="10"/>
  <c r="C1812" i="10"/>
  <c r="C1864" i="10"/>
  <c r="C1910" i="10"/>
  <c r="C1950" i="10"/>
  <c r="C1999" i="10"/>
  <c r="C2046" i="10"/>
  <c r="C2085" i="10"/>
  <c r="C2129" i="10"/>
  <c r="C2174" i="10"/>
  <c r="C2218" i="10"/>
  <c r="C2256" i="10"/>
  <c r="C2297" i="10"/>
  <c r="C2340" i="10"/>
  <c r="C2377" i="10"/>
  <c r="C2412" i="10"/>
  <c r="C2450" i="10"/>
  <c r="C2489" i="10"/>
  <c r="C2524" i="10"/>
  <c r="C2559" i="10"/>
  <c r="C2600" i="10"/>
  <c r="C2634" i="10"/>
  <c r="C2668" i="10"/>
  <c r="C2702" i="10"/>
  <c r="C2742" i="10"/>
  <c r="C2775" i="10"/>
  <c r="C2808" i="10"/>
  <c r="C2841" i="10"/>
  <c r="C2879" i="10"/>
  <c r="C2912" i="10"/>
  <c r="C2945" i="10"/>
  <c r="C2978" i="10"/>
  <c r="C3011" i="10"/>
  <c r="C3049" i="10"/>
  <c r="C3082" i="10"/>
  <c r="C3115" i="10"/>
  <c r="C3148" i="10"/>
  <c r="C3186" i="10"/>
  <c r="C3219" i="10"/>
  <c r="C3252" i="10"/>
  <c r="C3285" i="10"/>
  <c r="C3318" i="10"/>
  <c r="C3356" i="10"/>
  <c r="C3389" i="10"/>
  <c r="C3422" i="10"/>
  <c r="C3455" i="10"/>
  <c r="C3487" i="10"/>
  <c r="C3523" i="10"/>
  <c r="C3553" i="10"/>
  <c r="C3583" i="10"/>
  <c r="C3613" i="10"/>
  <c r="C3643" i="10"/>
  <c r="C3673" i="10"/>
  <c r="C3703" i="10"/>
  <c r="C3733" i="10"/>
  <c r="C3762" i="10"/>
  <c r="C3791" i="10"/>
  <c r="C3820" i="10"/>
  <c r="C3849" i="10"/>
  <c r="C3878" i="10"/>
  <c r="C3907" i="10"/>
  <c r="C3935" i="10"/>
  <c r="C3963" i="10"/>
  <c r="C3991" i="10"/>
  <c r="C4019" i="10"/>
  <c r="C4047" i="10"/>
  <c r="C4075" i="10"/>
  <c r="C4103" i="10"/>
  <c r="C4131" i="10"/>
  <c r="C4159" i="10"/>
  <c r="C4187" i="10"/>
  <c r="C4215" i="10"/>
  <c r="C4243" i="10"/>
  <c r="C4271" i="10"/>
  <c r="C4299" i="10"/>
  <c r="C4327" i="10"/>
  <c r="C4355" i="10"/>
  <c r="C4383" i="10"/>
  <c r="C4411" i="10"/>
  <c r="C4439" i="10"/>
  <c r="C4467" i="10"/>
  <c r="C4495" i="10"/>
  <c r="C4523" i="10"/>
  <c r="C4551" i="10"/>
  <c r="C4579" i="10"/>
  <c r="C4607" i="10"/>
  <c r="C4635" i="10"/>
  <c r="C4663" i="10"/>
  <c r="C4691" i="10"/>
  <c r="C4719" i="10"/>
  <c r="C4747" i="10"/>
  <c r="C4775" i="10"/>
  <c r="C4803" i="10"/>
  <c r="C4831" i="10"/>
  <c r="C4859" i="10"/>
  <c r="C4887" i="10"/>
  <c r="C4915" i="10"/>
  <c r="C4943" i="10"/>
  <c r="C4971" i="10"/>
  <c r="D575" i="10"/>
  <c r="D1239" i="10"/>
  <c r="D1608" i="10"/>
  <c r="D1898" i="10"/>
  <c r="D2168" i="10"/>
  <c r="D2391" i="10"/>
  <c r="D2580" i="10"/>
  <c r="D2766" i="10"/>
  <c r="D2929" i="10"/>
  <c r="D3071" i="10"/>
  <c r="D3172" i="10"/>
  <c r="D3298" i="10"/>
  <c r="D3411" i="10"/>
  <c r="D3539" i="10"/>
  <c r="D3631" i="10"/>
  <c r="D3742" i="10"/>
  <c r="D3854" i="10"/>
  <c r="D3944" i="10"/>
  <c r="D4037" i="10"/>
  <c r="D4127" i="10"/>
  <c r="D4225" i="10"/>
  <c r="D4329" i="10"/>
  <c r="D4406" i="10"/>
  <c r="D4507" i="10"/>
  <c r="D4590" i="10"/>
  <c r="D4682" i="10"/>
  <c r="D4749" i="10"/>
  <c r="D4832" i="10"/>
  <c r="D4901" i="10"/>
  <c r="D4961" i="10"/>
  <c r="C26" i="10"/>
  <c r="C81" i="10"/>
  <c r="C142" i="10"/>
  <c r="C187" i="10"/>
  <c r="C250" i="10"/>
  <c r="C298" i="10"/>
  <c r="C358" i="10"/>
  <c r="C409" i="10"/>
  <c r="C469" i="10"/>
  <c r="C520" i="10"/>
  <c r="C580" i="10"/>
  <c r="C628" i="10"/>
  <c r="C690" i="10"/>
  <c r="C735" i="10"/>
  <c r="C795" i="10"/>
  <c r="C846" i="10"/>
  <c r="C899" i="10"/>
  <c r="C954" i="10"/>
  <c r="C998" i="10"/>
  <c r="C1055" i="10"/>
  <c r="C1106" i="10"/>
  <c r="C1159" i="10"/>
  <c r="C1213" i="10"/>
  <c r="C1254" i="10"/>
  <c r="C1302" i="10"/>
  <c r="C1349" i="10"/>
  <c r="C1397" i="10"/>
  <c r="C1445" i="10"/>
  <c r="C1493" i="10"/>
  <c r="C1540" i="10"/>
  <c r="C1582" i="10"/>
  <c r="C1629" i="10"/>
  <c r="C1683" i="10"/>
  <c r="C1725" i="10"/>
  <c r="C1773" i="10"/>
  <c r="C1813" i="10"/>
  <c r="C1865" i="10"/>
  <c r="C1911" i="10"/>
  <c r="C1951" i="10"/>
  <c r="C2003" i="10"/>
  <c r="C2047" i="10"/>
  <c r="C2086" i="10"/>
  <c r="C2130" i="10"/>
  <c r="C2175" i="10"/>
  <c r="C2219" i="10"/>
  <c r="C2257" i="10"/>
  <c r="C2298" i="10"/>
  <c r="C2341" i="10"/>
  <c r="C2378" i="10"/>
  <c r="C2413" i="10"/>
  <c r="C2454" i="10"/>
  <c r="C2490" i="10"/>
  <c r="C2525" i="10"/>
  <c r="C2560" i="10"/>
  <c r="C2601" i="10"/>
  <c r="C2635" i="10"/>
  <c r="C2669" i="10"/>
  <c r="C2703" i="10"/>
  <c r="C2743" i="10"/>
  <c r="C2776" i="10"/>
  <c r="C2809" i="10"/>
  <c r="C2842" i="10"/>
  <c r="C2880" i="10"/>
  <c r="C2913" i="10"/>
  <c r="C2946" i="10"/>
  <c r="C2979" i="10"/>
  <c r="C3015" i="10"/>
  <c r="C3050" i="10"/>
  <c r="C3083" i="10"/>
  <c r="C3116" i="10"/>
  <c r="C3149" i="10"/>
  <c r="C3187" i="10"/>
  <c r="C3220" i="10"/>
  <c r="C3253" i="10"/>
  <c r="C3286" i="10"/>
  <c r="C3319" i="10"/>
  <c r="C3357" i="10"/>
  <c r="C3390" i="10"/>
  <c r="C3423" i="10"/>
  <c r="C3456" i="10"/>
  <c r="C3488" i="10"/>
  <c r="C3524" i="10"/>
  <c r="C3554" i="10"/>
  <c r="C3584" i="10"/>
  <c r="C3614" i="10"/>
  <c r="C3644" i="10"/>
  <c r="C3674" i="10"/>
  <c r="C3704" i="10"/>
  <c r="C3734" i="10"/>
  <c r="C3763" i="10"/>
  <c r="C3792" i="10"/>
  <c r="C3821" i="10"/>
  <c r="C3850" i="10"/>
  <c r="C3879" i="10"/>
  <c r="C3908" i="10"/>
  <c r="C3936" i="10"/>
  <c r="C3964" i="10"/>
  <c r="C3992" i="10"/>
  <c r="C4020" i="10"/>
  <c r="C4048" i="10"/>
  <c r="C4076" i="10"/>
  <c r="C4104" i="10"/>
  <c r="C4132" i="10"/>
  <c r="C4160" i="10"/>
  <c r="C4188" i="10"/>
  <c r="C4216" i="10"/>
  <c r="C4244" i="10"/>
  <c r="C4272" i="10"/>
  <c r="C4300" i="10"/>
  <c r="C4328" i="10"/>
  <c r="C4356" i="10"/>
  <c r="C4384" i="10"/>
  <c r="C4412" i="10"/>
  <c r="C4440" i="10"/>
  <c r="C4468" i="10"/>
  <c r="C4496" i="10"/>
  <c r="C4524" i="10"/>
  <c r="C4552" i="10"/>
  <c r="C4580" i="10"/>
  <c r="C4608" i="10"/>
  <c r="C4636" i="10"/>
  <c r="D602" i="10"/>
  <c r="D1247" i="10"/>
  <c r="D1610" i="10"/>
  <c r="D1909" i="10"/>
  <c r="D2171" i="10"/>
  <c r="D2392" i="10"/>
  <c r="D2583" i="10"/>
  <c r="D2767" i="10"/>
  <c r="D2931" i="10"/>
  <c r="D3072" i="10"/>
  <c r="D3174" i="10"/>
  <c r="D3299" i="10"/>
  <c r="D3415" i="10"/>
  <c r="D3540" i="10"/>
  <c r="D3635" i="10"/>
  <c r="D3743" i="10"/>
  <c r="D3855" i="10"/>
  <c r="D3949" i="10"/>
  <c r="D4038" i="10"/>
  <c r="D4131" i="10"/>
  <c r="D4226" i="10"/>
  <c r="D4330" i="10"/>
  <c r="D4407" i="10"/>
  <c r="D4508" i="10"/>
  <c r="D4591" i="10"/>
  <c r="D4683" i="10"/>
  <c r="D4751" i="10"/>
  <c r="D4834" i="10"/>
  <c r="D4902" i="10"/>
  <c r="D4962" i="10"/>
  <c r="C27" i="10"/>
  <c r="C85" i="10"/>
  <c r="C143" i="10"/>
  <c r="C188" i="10"/>
  <c r="C254" i="10"/>
  <c r="C299" i="10"/>
  <c r="C359" i="10"/>
  <c r="C410" i="10"/>
  <c r="C470" i="10"/>
  <c r="C521" i="10"/>
  <c r="C581" i="10"/>
  <c r="D623" i="10"/>
  <c r="D1266" i="10"/>
  <c r="D1624" i="10"/>
  <c r="D1910" i="10"/>
  <c r="D2176" i="10"/>
  <c r="D2394" i="10"/>
  <c r="D2589" i="10"/>
  <c r="D2771" i="10"/>
  <c r="D2936" i="10"/>
  <c r="D3074" i="10"/>
  <c r="D3180" i="10"/>
  <c r="D3300" i="10"/>
  <c r="D3428" i="10"/>
  <c r="D3542" i="10"/>
  <c r="D3651" i="10"/>
  <c r="D3744" i="10"/>
  <c r="D3858" i="10"/>
  <c r="D3956" i="10"/>
  <c r="D4042" i="10"/>
  <c r="D4136" i="10"/>
  <c r="D4231" i="10"/>
  <c r="D4334" i="10"/>
  <c r="D4411" i="10"/>
  <c r="D4509" i="10"/>
  <c r="D4604" i="10"/>
  <c r="D4685" i="10"/>
  <c r="D4752" i="10"/>
  <c r="D4835" i="10"/>
  <c r="D4905" i="10"/>
  <c r="D4964" i="10"/>
  <c r="C28" i="10"/>
  <c r="C90" i="10"/>
  <c r="C144" i="10"/>
  <c r="C198" i="10"/>
  <c r="C255" i="10"/>
  <c r="C300" i="10"/>
  <c r="C360" i="10"/>
  <c r="C411" i="10"/>
  <c r="C471" i="10"/>
  <c r="C522" i="10"/>
  <c r="C582" i="10"/>
  <c r="C633" i="10"/>
  <c r="C693" i="10"/>
  <c r="C738" i="10"/>
  <c r="C798" i="10"/>
  <c r="C849" i="10"/>
  <c r="C906" i="10"/>
  <c r="C956" i="10"/>
  <c r="C1000" i="10"/>
  <c r="C1058" i="10"/>
  <c r="C1108" i="10"/>
  <c r="C1165" i="10"/>
  <c r="C1215" i="10"/>
  <c r="C1256" i="10"/>
  <c r="C1310" i="10"/>
  <c r="C1358" i="10"/>
  <c r="C1399" i="10"/>
  <c r="C1447" i="10"/>
  <c r="C1495" i="10"/>
  <c r="C1542" i="10"/>
  <c r="C1590" i="10"/>
  <c r="C1631" i="10"/>
  <c r="C1685" i="10"/>
  <c r="C1727" i="10"/>
  <c r="C1775" i="10"/>
  <c r="C1827" i="10"/>
  <c r="C1867" i="10"/>
  <c r="C1913" i="10"/>
  <c r="C1953" i="10"/>
  <c r="C2005" i="10"/>
  <c r="C2049" i="10"/>
  <c r="C2088" i="10"/>
  <c r="C2132" i="10"/>
  <c r="C2177" i="10"/>
  <c r="C2221" i="10"/>
  <c r="C2259" i="10"/>
  <c r="C2306" i="10"/>
  <c r="C2343" i="10"/>
  <c r="C2380" i="10"/>
  <c r="C2415" i="10"/>
  <c r="C2456" i="10"/>
  <c r="C2492" i="10"/>
  <c r="C2527" i="10"/>
  <c r="C2562" i="10"/>
  <c r="C2603" i="10"/>
  <c r="C2637" i="10"/>
  <c r="C2671" i="10"/>
  <c r="C2711" i="10"/>
  <c r="C2745" i="10"/>
  <c r="C2778" i="10"/>
  <c r="C2811" i="10"/>
  <c r="C2847" i="10"/>
  <c r="C2882" i="10"/>
  <c r="C2915" i="10"/>
  <c r="C2948" i="10"/>
  <c r="C2981" i="10"/>
  <c r="C3019" i="10"/>
  <c r="C3052" i="10"/>
  <c r="C3085" i="10"/>
  <c r="C3118" i="10"/>
  <c r="C3151" i="10"/>
  <c r="C3189" i="10"/>
  <c r="C3222" i="10"/>
  <c r="C3255" i="10"/>
  <c r="C3288" i="10"/>
  <c r="C3326" i="10"/>
  <c r="C3359" i="10"/>
  <c r="C3392" i="10"/>
  <c r="C3425" i="10"/>
  <c r="C3458" i="10"/>
  <c r="C3494" i="10"/>
  <c r="C3526" i="10"/>
  <c r="C3556" i="10"/>
  <c r="C3586" i="10"/>
  <c r="C3616" i="10"/>
  <c r="C3646" i="10"/>
  <c r="C3676" i="10"/>
  <c r="C3706" i="10"/>
  <c r="C3736" i="10"/>
  <c r="C3765" i="10"/>
  <c r="C3794" i="10"/>
  <c r="C3823" i="10"/>
  <c r="C3852" i="10"/>
  <c r="C3881" i="10"/>
  <c r="C3910" i="10"/>
  <c r="C3938" i="10"/>
  <c r="C3966" i="10"/>
  <c r="C3994" i="10"/>
  <c r="C4022" i="10"/>
  <c r="C4050" i="10"/>
  <c r="C4078" i="10"/>
  <c r="C4106" i="10"/>
  <c r="C4134" i="10"/>
  <c r="C4162" i="10"/>
  <c r="C4190" i="10"/>
  <c r="C4218" i="10"/>
  <c r="C4246" i="10"/>
  <c r="C4274" i="10"/>
  <c r="C4302" i="10"/>
  <c r="C4330" i="10"/>
  <c r="C4358" i="10"/>
  <c r="C4386" i="10"/>
  <c r="C4414" i="10"/>
  <c r="C4442" i="10"/>
  <c r="C4470" i="10"/>
  <c r="C4498" i="10"/>
  <c r="C4526" i="10"/>
  <c r="C4554" i="10"/>
  <c r="C4582" i="10"/>
  <c r="C4610" i="10"/>
  <c r="C4638" i="10"/>
  <c r="C4666" i="10"/>
  <c r="C4694" i="10"/>
  <c r="C4722" i="10"/>
  <c r="C4750" i="10"/>
  <c r="C4778" i="10"/>
  <c r="C4806" i="10"/>
  <c r="C4834" i="10"/>
  <c r="C4862" i="10"/>
  <c r="C4890" i="10"/>
  <c r="C4918" i="10"/>
  <c r="C4946" i="10"/>
  <c r="C4974" i="10"/>
  <c r="C5002" i="10"/>
  <c r="B22" i="10"/>
  <c r="B50" i="10"/>
  <c r="B78" i="10"/>
  <c r="B106" i="10"/>
  <c r="B134" i="10"/>
  <c r="B162" i="10"/>
  <c r="D636" i="10"/>
  <c r="D1267" i="10"/>
  <c r="D1662" i="10"/>
  <c r="D1918" i="10"/>
  <c r="D2177" i="10"/>
  <c r="D2401" i="10"/>
  <c r="D2618" i="10"/>
  <c r="D2772" i="10"/>
  <c r="D2937" i="10"/>
  <c r="D3075" i="10"/>
  <c r="D3199" i="10"/>
  <c r="D3301" i="10"/>
  <c r="D3430" i="10"/>
  <c r="D3543" i="10"/>
  <c r="D3659" i="10"/>
  <c r="D3746" i="10"/>
  <c r="D3859" i="10"/>
  <c r="D3957" i="10"/>
  <c r="D4047" i="10"/>
  <c r="D4138" i="10"/>
  <c r="D4232" i="10"/>
  <c r="D4335" i="10"/>
  <c r="D4430" i="10"/>
  <c r="D4510" i="10"/>
  <c r="D4605" i="10"/>
  <c r="D4686" i="10"/>
  <c r="D4767" i="10"/>
  <c r="D4836" i="10"/>
  <c r="D4906" i="10"/>
  <c r="D4968" i="10"/>
  <c r="C29" i="10"/>
  <c r="C93" i="10"/>
  <c r="C145" i="10"/>
  <c r="C203" i="10"/>
  <c r="C256" i="10"/>
  <c r="C304" i="10"/>
  <c r="C361" i="10"/>
  <c r="C412" i="10"/>
  <c r="C472" i="10"/>
  <c r="C523" i="10"/>
  <c r="C583" i="10"/>
  <c r="C634" i="10"/>
  <c r="C694" i="10"/>
  <c r="C739" i="10"/>
  <c r="C802" i="10"/>
  <c r="C850" i="10"/>
  <c r="C907" i="10"/>
  <c r="C957" i="10"/>
  <c r="C1001" i="10"/>
  <c r="C1059" i="10"/>
  <c r="C1109" i="10"/>
  <c r="C1166" i="10"/>
  <c r="C1216" i="10"/>
  <c r="C1257" i="10"/>
  <c r="C1311" i="10"/>
  <c r="C1359" i="10"/>
  <c r="C1400" i="10"/>
  <c r="C1448" i="10"/>
  <c r="C1499" i="10"/>
  <c r="C1543" i="10"/>
  <c r="C1591" i="10"/>
  <c r="C1636" i="10"/>
  <c r="C1686" i="10"/>
  <c r="C1731" i="10"/>
  <c r="C1776" i="10"/>
  <c r="C1828" i="10"/>
  <c r="C1868" i="10"/>
  <c r="C1914" i="10"/>
  <c r="C1957" i="10"/>
  <c r="C2006" i="10"/>
  <c r="C2050" i="10"/>
  <c r="C2089" i="10"/>
  <c r="C2136" i="10"/>
  <c r="C2181" i="10"/>
  <c r="C2222" i="10"/>
  <c r="C2260" i="10"/>
  <c r="C2307" i="10"/>
  <c r="C2344" i="10"/>
  <c r="C2381" i="10"/>
  <c r="C2416" i="10"/>
  <c r="C2457" i="10"/>
  <c r="C2493" i="10"/>
  <c r="C2528" i="10"/>
  <c r="C2566" i="10"/>
  <c r="C2604" i="10"/>
  <c r="C2638" i="10"/>
  <c r="C2672" i="10"/>
  <c r="C2712" i="10"/>
  <c r="C2746" i="10"/>
  <c r="C2779" i="10"/>
  <c r="C2812" i="10"/>
  <c r="C2850" i="10"/>
  <c r="C2883" i="10"/>
  <c r="C2916" i="10"/>
  <c r="C2949" i="10"/>
  <c r="C2982" i="10"/>
  <c r="C3020" i="10"/>
  <c r="C3053" i="10"/>
  <c r="C3086" i="10"/>
  <c r="C3119" i="10"/>
  <c r="C3155" i="10"/>
  <c r="C3190" i="10"/>
  <c r="C3223" i="10"/>
  <c r="C3256" i="10"/>
  <c r="C3289" i="10"/>
  <c r="C3327" i="10"/>
  <c r="C3360" i="10"/>
  <c r="C3393" i="10"/>
  <c r="C3426" i="10"/>
  <c r="C3459" i="10"/>
  <c r="C3495" i="10"/>
  <c r="C3527" i="10"/>
  <c r="C3557" i="10"/>
  <c r="C3587" i="10"/>
  <c r="C3617" i="10"/>
  <c r="C3647" i="10"/>
  <c r="C3677" i="10"/>
  <c r="C3707" i="10"/>
  <c r="C3737" i="10"/>
  <c r="C3766" i="10"/>
  <c r="C3795" i="10"/>
  <c r="C3824" i="10"/>
  <c r="C3853" i="10"/>
  <c r="C3883" i="10"/>
  <c r="C3911" i="10"/>
  <c r="C3939" i="10"/>
  <c r="C3967" i="10"/>
  <c r="C3995" i="10"/>
  <c r="C4023" i="10"/>
  <c r="C4051" i="10"/>
  <c r="C4079" i="10"/>
  <c r="C4107" i="10"/>
  <c r="C4135" i="10"/>
  <c r="C4163" i="10"/>
  <c r="C4191" i="10"/>
  <c r="C4219" i="10"/>
  <c r="C4247" i="10"/>
  <c r="C4275" i="10"/>
  <c r="C4303" i="10"/>
  <c r="C4331" i="10"/>
  <c r="C4359" i="10"/>
  <c r="C4387" i="10"/>
  <c r="C4415" i="10"/>
  <c r="C4443" i="10"/>
  <c r="C4471" i="10"/>
  <c r="C4499" i="10"/>
  <c r="C4527" i="10"/>
  <c r="C4555" i="10"/>
  <c r="C4583" i="10"/>
  <c r="C4611" i="10"/>
  <c r="C4639" i="10"/>
  <c r="C4667" i="10"/>
  <c r="C4695" i="10"/>
  <c r="D637" i="10"/>
  <c r="D1280" i="10"/>
  <c r="D1666" i="10"/>
  <c r="D1920" i="10"/>
  <c r="D2179" i="10"/>
  <c r="D2408" i="10"/>
  <c r="D2628" i="10"/>
  <c r="D2783" i="10"/>
  <c r="D2938" i="10"/>
  <c r="D3076" i="10"/>
  <c r="D3203" i="10"/>
  <c r="D3303" i="10"/>
  <c r="D3434" i="10"/>
  <c r="D3544" i="10"/>
  <c r="D3662" i="10"/>
  <c r="D3751" i="10"/>
  <c r="D3860" i="10"/>
  <c r="D3959" i="10"/>
  <c r="D4049" i="10"/>
  <c r="D4142" i="10"/>
  <c r="D4233" i="10"/>
  <c r="D4336" i="10"/>
  <c r="D4433" i="10"/>
  <c r="D4513" i="10"/>
  <c r="D4607" i="10"/>
  <c r="D4687" i="10"/>
  <c r="D4773" i="10"/>
  <c r="D4837" i="10"/>
  <c r="D4910" i="10"/>
  <c r="D4976" i="10"/>
  <c r="C30" i="10"/>
  <c r="C94" i="10"/>
  <c r="C146" i="10"/>
  <c r="C206" i="10"/>
  <c r="C257" i="10"/>
  <c r="C315" i="10"/>
  <c r="C362" i="10"/>
  <c r="C416" i="10"/>
  <c r="C473" i="10"/>
  <c r="C524" i="10"/>
  <c r="C584" i="10"/>
  <c r="C635" i="10"/>
  <c r="C695" i="10"/>
  <c r="C740" i="10"/>
  <c r="C806" i="10"/>
  <c r="C851" i="10"/>
  <c r="C908" i="10"/>
  <c r="C958" i="10"/>
  <c r="C1011" i="10"/>
  <c r="C1063" i="10"/>
  <c r="C1110" i="10"/>
  <c r="C1167" i="10"/>
  <c r="C1217" i="10"/>
  <c r="C1258" i="10"/>
  <c r="C1312" i="10"/>
  <c r="C1360" i="10"/>
  <c r="C1401" i="10"/>
  <c r="C1449" i="10"/>
  <c r="C1503" i="10"/>
  <c r="C1544" i="10"/>
  <c r="C1592" i="10"/>
  <c r="C1640" i="10"/>
  <c r="C1687" i="10"/>
  <c r="C1735" i="10"/>
  <c r="C1777" i="10"/>
  <c r="C1829" i="10"/>
  <c r="C1869" i="10"/>
  <c r="C1915" i="10"/>
  <c r="C1961" i="10"/>
  <c r="C2007" i="10"/>
  <c r="C2051" i="10"/>
  <c r="C2090" i="10"/>
  <c r="C2140" i="10"/>
  <c r="C2184" i="10"/>
  <c r="C2223" i="10"/>
  <c r="C2261" i="10"/>
  <c r="C2308" i="10"/>
  <c r="C2345" i="10"/>
  <c r="C2382" i="10"/>
  <c r="C2417" i="10"/>
  <c r="C2458" i="10"/>
  <c r="C2494" i="10"/>
  <c r="C2529" i="10"/>
  <c r="C2570" i="10"/>
  <c r="C2605" i="10"/>
  <c r="C2639" i="10"/>
  <c r="C2673" i="10"/>
  <c r="C2713" i="10"/>
  <c r="C2747" i="10"/>
  <c r="C2780" i="10"/>
  <c r="C2813" i="10"/>
  <c r="C2851" i="10"/>
  <c r="C2884" i="10"/>
  <c r="C2917" i="10"/>
  <c r="C2950" i="10"/>
  <c r="C2983" i="10"/>
  <c r="C3021" i="10"/>
  <c r="C3054" i="10"/>
  <c r="C3087" i="10"/>
  <c r="C3120" i="10"/>
  <c r="C3158" i="10"/>
  <c r="C3191" i="10"/>
  <c r="C3224" i="10"/>
  <c r="C3257" i="10"/>
  <c r="C3290" i="10"/>
  <c r="C3328" i="10"/>
  <c r="C3361" i="10"/>
  <c r="C3394" i="10"/>
  <c r="C3427" i="10"/>
  <c r="C3460" i="10"/>
  <c r="C3496" i="10"/>
  <c r="C3528" i="10"/>
  <c r="C3558" i="10"/>
  <c r="C3588" i="10"/>
  <c r="C3618" i="10"/>
  <c r="C3648" i="10"/>
  <c r="C3678" i="10"/>
  <c r="C3708" i="10"/>
  <c r="C3738" i="10"/>
  <c r="C3767" i="10"/>
  <c r="C3796" i="10"/>
  <c r="C3825" i="10"/>
  <c r="C3855" i="10"/>
  <c r="C3884" i="10"/>
  <c r="C3912" i="10"/>
  <c r="C3940" i="10"/>
  <c r="C3968" i="10"/>
  <c r="C3996" i="10"/>
  <c r="C4024" i="10"/>
  <c r="C4052" i="10"/>
  <c r="C4080" i="10"/>
  <c r="C4108" i="10"/>
  <c r="C4136" i="10"/>
  <c r="C4164" i="10"/>
  <c r="C4192" i="10"/>
  <c r="C4220" i="10"/>
  <c r="C4248" i="10"/>
  <c r="C4276" i="10"/>
  <c r="C4304" i="10"/>
  <c r="C4332" i="10"/>
  <c r="C4360" i="10"/>
  <c r="C4388" i="10"/>
  <c r="C4416" i="10"/>
  <c r="C4444" i="10"/>
  <c r="C4472" i="10"/>
  <c r="C4500" i="10"/>
  <c r="C4528" i="10"/>
  <c r="D638" i="10"/>
  <c r="D1300" i="10"/>
  <c r="D1671" i="10"/>
  <c r="D1931" i="10"/>
  <c r="D2184" i="10"/>
  <c r="D2420" i="10"/>
  <c r="D2629" i="10"/>
  <c r="D2791" i="10"/>
  <c r="D2947" i="10"/>
  <c r="D3077" i="10"/>
  <c r="D3204" i="10"/>
  <c r="D3304" i="10"/>
  <c r="D3435" i="10"/>
  <c r="D3548" i="10"/>
  <c r="D3663" i="10"/>
  <c r="D3754" i="10"/>
  <c r="D3861" i="10"/>
  <c r="D3960" i="10"/>
  <c r="D4050" i="10"/>
  <c r="D4143" i="10"/>
  <c r="D4234" i="10"/>
  <c r="D4337" i="10"/>
  <c r="D4434" i="10"/>
  <c r="D4514" i="10"/>
  <c r="D4608" i="10"/>
  <c r="D4688" i="10"/>
  <c r="D4775" i="10"/>
  <c r="D4838" i="10"/>
  <c r="D4915" i="10"/>
  <c r="D4982" i="10"/>
  <c r="C31" i="10"/>
  <c r="C96" i="10"/>
  <c r="C147" i="10"/>
  <c r="C207" i="10"/>
  <c r="C258" i="10"/>
  <c r="C318" i="10"/>
  <c r="C366" i="10"/>
  <c r="C424" i="10"/>
  <c r="C474" i="10"/>
  <c r="C528" i="10"/>
  <c r="C585" i="10"/>
  <c r="C636" i="10"/>
  <c r="C696" i="10"/>
  <c r="C744" i="10"/>
  <c r="C807" i="10"/>
  <c r="C852" i="10"/>
  <c r="C910" i="10"/>
  <c r="C959" i="10"/>
  <c r="C1017" i="10"/>
  <c r="C1067" i="10"/>
  <c r="C1111" i="10"/>
  <c r="C1169" i="10"/>
  <c r="C1218" i="10"/>
  <c r="C1259" i="10"/>
  <c r="C1313" i="10"/>
  <c r="C1361" i="10"/>
  <c r="C1402" i="10"/>
  <c r="C1453" i="10"/>
  <c r="C1504" i="10"/>
  <c r="C1545" i="10"/>
  <c r="C1593" i="10"/>
  <c r="C1644" i="10"/>
  <c r="C1689" i="10"/>
  <c r="C1736" i="10"/>
  <c r="C1778" i="10"/>
  <c r="C1830" i="10"/>
  <c r="C1873" i="10"/>
  <c r="C1916" i="10"/>
  <c r="C1965" i="10"/>
  <c r="C2008" i="10"/>
  <c r="C2052" i="10"/>
  <c r="C2091" i="10"/>
  <c r="C2141" i="10"/>
  <c r="C2185" i="10"/>
  <c r="C2224" i="10"/>
  <c r="C2262" i="10"/>
  <c r="C2309" i="10"/>
  <c r="D649" i="10"/>
  <c r="D1347" i="10"/>
  <c r="D1703" i="10"/>
  <c r="D1987" i="10"/>
  <c r="D2207" i="10"/>
  <c r="D2435" i="10"/>
  <c r="D2640" i="10"/>
  <c r="D2823" i="10"/>
  <c r="D2956" i="10"/>
  <c r="D3084" i="10"/>
  <c r="D3213" i="10"/>
  <c r="D3337" i="10"/>
  <c r="D3442" i="10"/>
  <c r="D3567" i="10"/>
  <c r="D3666" i="10"/>
  <c r="D3777" i="10"/>
  <c r="D3863" i="10"/>
  <c r="D3968" i="10"/>
  <c r="D4068" i="10"/>
  <c r="D4158" i="10"/>
  <c r="D4248" i="10"/>
  <c r="D4341" i="10"/>
  <c r="D4437" i="10"/>
  <c r="D4533" i="10"/>
  <c r="D4610" i="10"/>
  <c r="D4700" i="10"/>
  <c r="D4778" i="10"/>
  <c r="D4841" i="10"/>
  <c r="D4918" i="10"/>
  <c r="D4985" i="10"/>
  <c r="C33" i="10"/>
  <c r="C98" i="10"/>
  <c r="C150" i="10"/>
  <c r="C210" i="10"/>
  <c r="C261" i="10"/>
  <c r="C321" i="10"/>
  <c r="C371" i="10"/>
  <c r="C431" i="10"/>
  <c r="C476" i="10"/>
  <c r="C535" i="10"/>
  <c r="C587" i="10"/>
  <c r="C645" i="10"/>
  <c r="C698" i="10"/>
  <c r="C752" i="10"/>
  <c r="C809" i="10"/>
  <c r="C854" i="10"/>
  <c r="C912" i="10"/>
  <c r="C962" i="10"/>
  <c r="C1019" i="10"/>
  <c r="C1069" i="10"/>
  <c r="C1113" i="10"/>
  <c r="C1171" i="10"/>
  <c r="C1220" i="10"/>
  <c r="C1271" i="10"/>
  <c r="C1315" i="10"/>
  <c r="C1363" i="10"/>
  <c r="C1404" i="10"/>
  <c r="C1458" i="10"/>
  <c r="C1506" i="10"/>
  <c r="C1547" i="10"/>
  <c r="C1595" i="10"/>
  <c r="C1649" i="10"/>
  <c r="C1691" i="10"/>
  <c r="C1738" i="10"/>
  <c r="C1783" i="10"/>
  <c r="C1832" i="10"/>
  <c r="C1878" i="10"/>
  <c r="C1918" i="10"/>
  <c r="C1970" i="10"/>
  <c r="C2013" i="10"/>
  <c r="C2054" i="10"/>
  <c r="C2093" i="10"/>
  <c r="C2143" i="10"/>
  <c r="C2187" i="10"/>
  <c r="C2226" i="10"/>
  <c r="C2271" i="10"/>
  <c r="C2311" i="10"/>
  <c r="C2349" i="10"/>
  <c r="C2385" i="10"/>
  <c r="D37" i="10"/>
  <c r="D795" i="10"/>
  <c r="D1373" i="10"/>
  <c r="D1727" i="10"/>
  <c r="D2002" i="10"/>
  <c r="D2235" i="10"/>
  <c r="D2443" i="10"/>
  <c r="D2658" i="10"/>
  <c r="D2839" i="10"/>
  <c r="D2976" i="10"/>
  <c r="D3096" i="10"/>
  <c r="D3220" i="10"/>
  <c r="D3345" i="10"/>
  <c r="D3452" i="10"/>
  <c r="D3571" i="10"/>
  <c r="D3685" i="10"/>
  <c r="D3789" i="10"/>
  <c r="D3885" i="10"/>
  <c r="D3973" i="10"/>
  <c r="D4074" i="10"/>
  <c r="D4166" i="10"/>
  <c r="D4259" i="10"/>
  <c r="D4345" i="10"/>
  <c r="D4445" i="10"/>
  <c r="D4543" i="10"/>
  <c r="D4620" i="10"/>
  <c r="D4707" i="10"/>
  <c r="D4781" i="10"/>
  <c r="D4861" i="10"/>
  <c r="D4922" i="10"/>
  <c r="D4990" i="10"/>
  <c r="C38" i="10"/>
  <c r="C101" i="10"/>
  <c r="C153" i="10"/>
  <c r="C213" i="10"/>
  <c r="C264" i="10"/>
  <c r="C324" i="10"/>
  <c r="C375" i="10"/>
  <c r="C435" i="10"/>
  <c r="C482" i="10"/>
  <c r="C546" i="10"/>
  <c r="C590" i="10"/>
  <c r="C650" i="10"/>
  <c r="C701" i="10"/>
  <c r="C760" i="10"/>
  <c r="C812" i="10"/>
  <c r="C870" i="10"/>
  <c r="C918" i="10"/>
  <c r="C965" i="10"/>
  <c r="C1023" i="10"/>
  <c r="C1073" i="10"/>
  <c r="C1130" i="10"/>
  <c r="C1174" i="10"/>
  <c r="C1223" i="10"/>
  <c r="C1277" i="10"/>
  <c r="C1318" i="10"/>
  <c r="C1366" i="10"/>
  <c r="C1407" i="10"/>
  <c r="C1461" i="10"/>
  <c r="C1509" i="10"/>
  <c r="C1551" i="10"/>
  <c r="C1605" i="10"/>
  <c r="C1652" i="10"/>
  <c r="C1694" i="10"/>
  <c r="C1741" i="10"/>
  <c r="C1795" i="10"/>
  <c r="C1835" i="10"/>
  <c r="C1881" i="10"/>
  <c r="C1921" i="10"/>
  <c r="C1973" i="10"/>
  <c r="C2018" i="10"/>
  <c r="C2057" i="10"/>
  <c r="C2107" i="10"/>
  <c r="C2146" i="10"/>
  <c r="C2190" i="10"/>
  <c r="C2229" i="10"/>
  <c r="C2277" i="10"/>
  <c r="C2314" i="10"/>
  <c r="C2353" i="10"/>
  <c r="C2388" i="10"/>
  <c r="C2429" i="10"/>
  <c r="C2465" i="10"/>
  <c r="C2500" i="10"/>
  <c r="C2541" i="10"/>
  <c r="C2577" i="10"/>
  <c r="C2611" i="10"/>
  <c r="D104" i="10"/>
  <c r="D915" i="10"/>
  <c r="D1450" i="10"/>
  <c r="D1741" i="10"/>
  <c r="D2036" i="10"/>
  <c r="D2286" i="10"/>
  <c r="D2476" i="10"/>
  <c r="D2672" i="10"/>
  <c r="D2862" i="10"/>
  <c r="D3005" i="10"/>
  <c r="D3117" i="10"/>
  <c r="D3228" i="10"/>
  <c r="D3354" i="10"/>
  <c r="D3484" i="10"/>
  <c r="D3582" i="10"/>
  <c r="D3694" i="10"/>
  <c r="D3799" i="10"/>
  <c r="D3897" i="10"/>
  <c r="D3989" i="10"/>
  <c r="D4078" i="10"/>
  <c r="D4185" i="10"/>
  <c r="D4274" i="10"/>
  <c r="D4367" i="10"/>
  <c r="D4451" i="10"/>
  <c r="D4549" i="10"/>
  <c r="D4640" i="10"/>
  <c r="D4716" i="10"/>
  <c r="D4796" i="10"/>
  <c r="D4867" i="10"/>
  <c r="D4927" i="10"/>
  <c r="D5002" i="10"/>
  <c r="C57" i="10"/>
  <c r="C112" i="10"/>
  <c r="C171" i="10"/>
  <c r="C217" i="10"/>
  <c r="C279" i="10"/>
  <c r="C328" i="10"/>
  <c r="C386" i="10"/>
  <c r="C439" i="10"/>
  <c r="C493" i="10"/>
  <c r="C550" i="10"/>
  <c r="C594" i="10"/>
  <c r="C661" i="10"/>
  <c r="C705" i="10"/>
  <c r="C766" i="10"/>
  <c r="C816" i="10"/>
  <c r="C875" i="10"/>
  <c r="C925" i="10"/>
  <c r="C982" i="10"/>
  <c r="C1027" i="10"/>
  <c r="C1077" i="10"/>
  <c r="C1135" i="10"/>
  <c r="C1185" i="10"/>
  <c r="C1233" i="10"/>
  <c r="C1281" i="10"/>
  <c r="C1329" i="10"/>
  <c r="C1370" i="10"/>
  <c r="C1424" i="10"/>
  <c r="C1466" i="10"/>
  <c r="C1513" i="10"/>
  <c r="C1561" i="10"/>
  <c r="C1609" i="10"/>
  <c r="C1656" i="10"/>
  <c r="C1698" i="10"/>
  <c r="C1752" i="10"/>
  <c r="C1799" i="10"/>
  <c r="C1839" i="10"/>
  <c r="C1885" i="10"/>
  <c r="C1937" i="10"/>
  <c r="C1977" i="10"/>
  <c r="C2022" i="10"/>
  <c r="C2061" i="10"/>
  <c r="C2111" i="10"/>
  <c r="C2153" i="10"/>
  <c r="C2194" i="10"/>
  <c r="D670" i="10"/>
  <c r="D1550" i="10"/>
  <c r="D2054" i="10"/>
  <c r="D2436" i="10"/>
  <c r="D2726" i="10"/>
  <c r="D3010" i="10"/>
  <c r="D3210" i="10"/>
  <c r="D3378" i="10"/>
  <c r="D3575" i="10"/>
  <c r="D3737" i="10"/>
  <c r="D3913" i="10"/>
  <c r="D4076" i="10"/>
  <c r="D4220" i="10"/>
  <c r="D4378" i="10"/>
  <c r="D4544" i="10"/>
  <c r="D4655" i="10"/>
  <c r="D4800" i="10"/>
  <c r="D4921" i="10"/>
  <c r="C11" i="10"/>
  <c r="C114" i="10"/>
  <c r="C211" i="10"/>
  <c r="C291" i="10"/>
  <c r="C388" i="10"/>
  <c r="C475" i="10"/>
  <c r="C556" i="10"/>
  <c r="C653" i="10"/>
  <c r="C730" i="10"/>
  <c r="C817" i="10"/>
  <c r="C893" i="10"/>
  <c r="C986" i="10"/>
  <c r="C1068" i="10"/>
  <c r="C1140" i="10"/>
  <c r="C1222" i="10"/>
  <c r="C1288" i="10"/>
  <c r="C1368" i="10"/>
  <c r="C1433" i="10"/>
  <c r="C1514" i="10"/>
  <c r="C1579" i="10"/>
  <c r="C1659" i="10"/>
  <c r="C1737" i="10"/>
  <c r="C1804" i="10"/>
  <c r="C1880" i="10"/>
  <c r="C1944" i="10"/>
  <c r="C2020" i="10"/>
  <c r="C2081" i="10"/>
  <c r="C2156" i="10"/>
  <c r="C2216" i="10"/>
  <c r="C2282" i="10"/>
  <c r="C2337" i="10"/>
  <c r="C2396" i="10"/>
  <c r="C2439" i="10"/>
  <c r="C2491" i="10"/>
  <c r="C2543" i="10"/>
  <c r="C2586" i="10"/>
  <c r="C2636" i="10"/>
  <c r="C2685" i="10"/>
  <c r="C2725" i="10"/>
  <c r="C2770" i="10"/>
  <c r="C2815" i="10"/>
  <c r="C2859" i="10"/>
  <c r="C2898" i="10"/>
  <c r="C2942" i="10"/>
  <c r="C2992" i="10"/>
  <c r="C3031" i="10"/>
  <c r="C3075" i="10"/>
  <c r="C3117" i="10"/>
  <c r="C3164" i="10"/>
  <c r="C3203" i="10"/>
  <c r="C3247" i="10"/>
  <c r="C3295" i="10"/>
  <c r="C3336" i="10"/>
  <c r="C3375" i="10"/>
  <c r="C3419" i="10"/>
  <c r="C3468" i="10"/>
  <c r="C3506" i="10"/>
  <c r="C3544" i="10"/>
  <c r="C3585" i="10"/>
  <c r="C3624" i="10"/>
  <c r="C3662" i="10"/>
  <c r="C3698" i="10"/>
  <c r="C3740" i="10"/>
  <c r="C3776" i="10"/>
  <c r="C3811" i="10"/>
  <c r="C3846" i="10"/>
  <c r="C3888" i="10"/>
  <c r="C3922" i="10"/>
  <c r="C3956" i="10"/>
  <c r="C3993" i="10"/>
  <c r="C4030" i="10"/>
  <c r="C4064" i="10"/>
  <c r="C4098" i="10"/>
  <c r="C4138" i="10"/>
  <c r="C4172" i="10"/>
  <c r="C4206" i="10"/>
  <c r="C4240" i="10"/>
  <c r="C4280" i="10"/>
  <c r="C4314" i="10"/>
  <c r="C4348" i="10"/>
  <c r="C4385" i="10"/>
  <c r="C4422" i="10"/>
  <c r="C4456" i="10"/>
  <c r="C4490" i="10"/>
  <c r="C4530" i="10"/>
  <c r="C4563" i="10"/>
  <c r="C4596" i="10"/>
  <c r="C4629" i="10"/>
  <c r="C4664" i="10"/>
  <c r="C4698" i="10"/>
  <c r="C4729" i="10"/>
  <c r="C4760" i="10"/>
  <c r="C4791" i="10"/>
  <c r="C4822" i="10"/>
  <c r="C4853" i="10"/>
  <c r="C4884" i="10"/>
  <c r="C4917" i="10"/>
  <c r="C4949" i="10"/>
  <c r="C4980" i="10"/>
  <c r="C5010" i="10"/>
  <c r="B32" i="10"/>
  <c r="B61" i="10"/>
  <c r="B90" i="10"/>
  <c r="B119" i="10"/>
  <c r="B148" i="10"/>
  <c r="B177" i="10"/>
  <c r="B205" i="10"/>
  <c r="B233" i="10"/>
  <c r="B261" i="10"/>
  <c r="B289" i="10"/>
  <c r="B317" i="10"/>
  <c r="B345" i="10"/>
  <c r="B373" i="10"/>
  <c r="B401" i="10"/>
  <c r="B429" i="10"/>
  <c r="B457" i="10"/>
  <c r="B485" i="10"/>
  <c r="B513" i="10"/>
  <c r="B541" i="10"/>
  <c r="B569" i="10"/>
  <c r="B597" i="10"/>
  <c r="B625" i="10"/>
  <c r="B653" i="10"/>
  <c r="B681" i="10"/>
  <c r="B709" i="10"/>
  <c r="B737" i="10"/>
  <c r="B765" i="10"/>
  <c r="B793" i="10"/>
  <c r="B821" i="10"/>
  <c r="B849" i="10"/>
  <c r="B877" i="10"/>
  <c r="B905" i="10"/>
  <c r="B933" i="10"/>
  <c r="B961" i="10"/>
  <c r="B989" i="10"/>
  <c r="D842" i="10"/>
  <c r="D1551" i="10"/>
  <c r="D2057" i="10"/>
  <c r="D2440" i="10"/>
  <c r="D2753" i="10"/>
  <c r="D3012" i="10"/>
  <c r="D3214" i="10"/>
  <c r="D3381" i="10"/>
  <c r="D3596" i="10"/>
  <c r="D3770" i="10"/>
  <c r="D3918" i="10"/>
  <c r="D4077" i="10"/>
  <c r="D4221" i="10"/>
  <c r="D4379" i="10"/>
  <c r="D4545" i="10"/>
  <c r="D4657" i="10"/>
  <c r="D4802" i="10"/>
  <c r="D4923" i="10"/>
  <c r="C13" i="10"/>
  <c r="C115" i="10"/>
  <c r="C212" i="10"/>
  <c r="C292" i="10"/>
  <c r="C389" i="10"/>
  <c r="C477" i="10"/>
  <c r="C557" i="10"/>
  <c r="C657" i="10"/>
  <c r="C731" i="10"/>
  <c r="C818" i="10"/>
  <c r="C905" i="10"/>
  <c r="C987" i="10"/>
  <c r="C1070" i="10"/>
  <c r="C1141" i="10"/>
  <c r="C1224" i="10"/>
  <c r="C1289" i="10"/>
  <c r="C1369" i="10"/>
  <c r="C1434" i="10"/>
  <c r="C1515" i="10"/>
  <c r="C1586" i="10"/>
  <c r="C1661" i="10"/>
  <c r="C1739" i="10"/>
  <c r="C1805" i="10"/>
  <c r="C1882" i="10"/>
  <c r="C1945" i="10"/>
  <c r="C2021" i="10"/>
  <c r="C2082" i="10"/>
  <c r="C2157" i="10"/>
  <c r="C2220" i="10"/>
  <c r="C2283" i="10"/>
  <c r="C2338" i="10"/>
  <c r="C2397" i="10"/>
  <c r="C2440" i="10"/>
  <c r="C2495" i="10"/>
  <c r="C2545" i="10"/>
  <c r="C2587" i="10"/>
  <c r="C2640" i="10"/>
  <c r="C2686" i="10"/>
  <c r="C2726" i="10"/>
  <c r="C2771" i="10"/>
  <c r="C2819" i="10"/>
  <c r="C2860" i="10"/>
  <c r="C2899" i="10"/>
  <c r="C2943" i="10"/>
  <c r="C2993" i="10"/>
  <c r="C3032" i="10"/>
  <c r="C3076" i="10"/>
  <c r="C3121" i="10"/>
  <c r="C3165" i="10"/>
  <c r="C3204" i="10"/>
  <c r="C3248" i="10"/>
  <c r="C3298" i="10"/>
  <c r="C3337" i="10"/>
  <c r="C3379" i="10"/>
  <c r="C3420" i="10"/>
  <c r="C3469" i="10"/>
  <c r="C3507" i="10"/>
  <c r="C3547" i="10"/>
  <c r="C3589" i="10"/>
  <c r="C3625" i="10"/>
  <c r="C3663" i="10"/>
  <c r="C3699" i="10"/>
  <c r="C3741" i="10"/>
  <c r="C3777" i="10"/>
  <c r="C3812" i="10"/>
  <c r="C3847" i="10"/>
  <c r="C3889" i="10"/>
  <c r="C3923" i="10"/>
  <c r="C3957" i="10"/>
  <c r="C3997" i="10"/>
  <c r="C4031" i="10"/>
  <c r="C4065" i="10"/>
  <c r="C4099" i="10"/>
  <c r="C4139" i="10"/>
  <c r="C4173" i="10"/>
  <c r="C4207" i="10"/>
  <c r="C4241" i="10"/>
  <c r="C4281" i="10"/>
  <c r="C4315" i="10"/>
  <c r="C4349" i="10"/>
  <c r="C4389" i="10"/>
  <c r="C4423" i="10"/>
  <c r="C4457" i="10"/>
  <c r="C4491" i="10"/>
  <c r="C4531" i="10"/>
  <c r="C4564" i="10"/>
  <c r="C4597" i="10"/>
  <c r="C4630" i="10"/>
  <c r="C4665" i="10"/>
  <c r="C4699" i="10"/>
  <c r="C4730" i="10"/>
  <c r="C4761" i="10"/>
  <c r="C4792" i="10"/>
  <c r="C4823" i="10"/>
  <c r="C4854" i="10"/>
  <c r="C4885" i="10"/>
  <c r="C4919" i="10"/>
  <c r="C4950" i="10"/>
  <c r="C4981" i="10"/>
  <c r="B3" i="10"/>
  <c r="B33" i="10"/>
  <c r="B62" i="10"/>
  <c r="B91" i="10"/>
  <c r="B120" i="10"/>
  <c r="B149" i="10"/>
  <c r="B178" i="10"/>
  <c r="B206" i="10"/>
  <c r="B234" i="10"/>
  <c r="B262" i="10"/>
  <c r="B290" i="10"/>
  <c r="B318" i="10"/>
  <c r="B346" i="10"/>
  <c r="B374" i="10"/>
  <c r="B402" i="10"/>
  <c r="B430" i="10"/>
  <c r="B458" i="10"/>
  <c r="B486" i="10"/>
  <c r="B514" i="10"/>
  <c r="B542" i="10"/>
  <c r="B570" i="10"/>
  <c r="B598" i="10"/>
  <c r="B626" i="10"/>
  <c r="B654" i="10"/>
  <c r="B682" i="10"/>
  <c r="B710" i="10"/>
  <c r="B738" i="10"/>
  <c r="B766" i="10"/>
  <c r="B794" i="10"/>
  <c r="B822" i="10"/>
  <c r="B850" i="10"/>
  <c r="B878" i="10"/>
  <c r="B906" i="10"/>
  <c r="B934" i="10"/>
  <c r="B962" i="10"/>
  <c r="B990" i="10"/>
  <c r="B1018" i="10"/>
  <c r="B1046" i="10"/>
  <c r="B1074" i="10"/>
  <c r="B1102" i="10"/>
  <c r="B1130" i="10"/>
  <c r="B1158" i="10"/>
  <c r="B1186" i="10"/>
  <c r="B1214" i="10"/>
  <c r="B1242" i="10"/>
  <c r="B1270" i="10"/>
  <c r="B1298" i="10"/>
  <c r="B1326" i="10"/>
  <c r="B1354" i="10"/>
  <c r="B1382" i="10"/>
  <c r="B1410" i="10"/>
  <c r="B1438" i="10"/>
  <c r="B1466" i="10"/>
  <c r="D893" i="10"/>
  <c r="D1555" i="10"/>
  <c r="D2066" i="10"/>
  <c r="D2459" i="10"/>
  <c r="D2756" i="10"/>
  <c r="D3013" i="10"/>
  <c r="D3215" i="10"/>
  <c r="D3388" i="10"/>
  <c r="D3604" i="10"/>
  <c r="D3779" i="10"/>
  <c r="D3921" i="10"/>
  <c r="D4079" i="10"/>
  <c r="D4243" i="10"/>
  <c r="D4383" i="10"/>
  <c r="D4546" i="10"/>
  <c r="D4661" i="10"/>
  <c r="D4803" i="10"/>
  <c r="D4924" i="10"/>
  <c r="C14" i="10"/>
  <c r="C116" i="10"/>
  <c r="C214" i="10"/>
  <c r="C293" i="10"/>
  <c r="C391" i="10"/>
  <c r="C478" i="10"/>
  <c r="C558" i="10"/>
  <c r="C662" i="10"/>
  <c r="C732" i="10"/>
  <c r="C823" i="10"/>
  <c r="C911" i="10"/>
  <c r="C989" i="10"/>
  <c r="C1071" i="10"/>
  <c r="C1142" i="10"/>
  <c r="C1225" i="10"/>
  <c r="C1290" i="10"/>
  <c r="C1371" i="10"/>
  <c r="C1435" i="10"/>
  <c r="C1516" i="10"/>
  <c r="C1594" i="10"/>
  <c r="C1662" i="10"/>
  <c r="C1740" i="10"/>
  <c r="C1806" i="10"/>
  <c r="C1883" i="10"/>
  <c r="C1946" i="10"/>
  <c r="C2023" i="10"/>
  <c r="C2083" i="10"/>
  <c r="C2158" i="10"/>
  <c r="C2225" i="10"/>
  <c r="C2284" i="10"/>
  <c r="C2342" i="10"/>
  <c r="C2398" i="10"/>
  <c r="C2441" i="10"/>
  <c r="C2496" i="10"/>
  <c r="C2546" i="10"/>
  <c r="C2588" i="10"/>
  <c r="C2641" i="10"/>
  <c r="C2687" i="10"/>
  <c r="C2727" i="10"/>
  <c r="C2772" i="10"/>
  <c r="C2822" i="10"/>
  <c r="C2861" i="10"/>
  <c r="C2903" i="10"/>
  <c r="C2947" i="10"/>
  <c r="C2994" i="10"/>
  <c r="C3033" i="10"/>
  <c r="C3077" i="10"/>
  <c r="C3122" i="10"/>
  <c r="C3166" i="10"/>
  <c r="C3205" i="10"/>
  <c r="C3249" i="10"/>
  <c r="C3299" i="10"/>
  <c r="C3338" i="10"/>
  <c r="C3382" i="10"/>
  <c r="C3424" i="10"/>
  <c r="C3470" i="10"/>
  <c r="C3508" i="10"/>
  <c r="C3548" i="10"/>
  <c r="C3590" i="10"/>
  <c r="C3626" i="10"/>
  <c r="C3664" i="10"/>
  <c r="C3700" i="10"/>
  <c r="C3743" i="10"/>
  <c r="C3778" i="10"/>
  <c r="C3813" i="10"/>
  <c r="C3851" i="10"/>
  <c r="C3890" i="10"/>
  <c r="C3924" i="10"/>
  <c r="C3958" i="10"/>
  <c r="C3998" i="10"/>
  <c r="C4032" i="10"/>
  <c r="C4066" i="10"/>
  <c r="C4100" i="10"/>
  <c r="C4140" i="10"/>
  <c r="C4174" i="10"/>
  <c r="C4208" i="10"/>
  <c r="C4245" i="10"/>
  <c r="C4282" i="10"/>
  <c r="C4316" i="10"/>
  <c r="C4350" i="10"/>
  <c r="C4390" i="10"/>
  <c r="C4424" i="10"/>
  <c r="C4458" i="10"/>
  <c r="C4492" i="10"/>
  <c r="C4532" i="10"/>
  <c r="C4565" i="10"/>
  <c r="C4598" i="10"/>
  <c r="C4631" i="10"/>
  <c r="C4668" i="10"/>
  <c r="C4700" i="10"/>
  <c r="C4731" i="10"/>
  <c r="C4762" i="10"/>
  <c r="C4793" i="10"/>
  <c r="C4824" i="10"/>
  <c r="C4855" i="10"/>
  <c r="C4888" i="10"/>
  <c r="C4920" i="10"/>
  <c r="C4951" i="10"/>
  <c r="C4982" i="10"/>
  <c r="B4" i="10"/>
  <c r="B34" i="10"/>
  <c r="B63" i="10"/>
  <c r="B92" i="10"/>
  <c r="B121" i="10"/>
  <c r="B150" i="10"/>
  <c r="B179" i="10"/>
  <c r="B207" i="10"/>
  <c r="B235" i="10"/>
  <c r="B263" i="10"/>
  <c r="B291" i="10"/>
  <c r="B319" i="10"/>
  <c r="B347" i="10"/>
  <c r="B375" i="10"/>
  <c r="B403" i="10"/>
  <c r="B431" i="10"/>
  <c r="B459" i="10"/>
  <c r="B487" i="10"/>
  <c r="B515" i="10"/>
  <c r="B543" i="10"/>
  <c r="B571" i="10"/>
  <c r="B599" i="10"/>
  <c r="B627" i="10"/>
  <c r="B655" i="10"/>
  <c r="B683" i="10"/>
  <c r="B711" i="10"/>
  <c r="B739" i="10"/>
  <c r="B767" i="10"/>
  <c r="B795" i="10"/>
  <c r="B823" i="10"/>
  <c r="B851" i="10"/>
  <c r="B879" i="10"/>
  <c r="B907" i="10"/>
  <c r="B935" i="10"/>
  <c r="B963" i="10"/>
  <c r="B991" i="10"/>
  <c r="B1019" i="10"/>
  <c r="B1047" i="10"/>
  <c r="B1075" i="10"/>
  <c r="B1103" i="10"/>
  <c r="B1131" i="10"/>
  <c r="B1159" i="10"/>
  <c r="B1187" i="10"/>
  <c r="B1215" i="10"/>
  <c r="B1243" i="10"/>
  <c r="B1271" i="10"/>
  <c r="B1299" i="10"/>
  <c r="B1327" i="10"/>
  <c r="B1355" i="10"/>
  <c r="B1383" i="10"/>
  <c r="D895" i="10"/>
  <c r="D1566" i="10"/>
  <c r="D2068" i="10"/>
  <c r="D2461" i="10"/>
  <c r="D2757" i="10"/>
  <c r="D3023" i="10"/>
  <c r="D3225" i="10"/>
  <c r="D3399" i="10"/>
  <c r="D3605" i="10"/>
  <c r="D3783" i="10"/>
  <c r="D3922" i="10"/>
  <c r="D4081" i="10"/>
  <c r="D4251" i="10"/>
  <c r="D4393" i="10"/>
  <c r="D4550" i="10"/>
  <c r="D4698" i="10"/>
  <c r="D4807" i="10"/>
  <c r="D4926" i="10"/>
  <c r="C23" i="10"/>
  <c r="C117" i="10"/>
  <c r="C215" i="10"/>
  <c r="C294" i="10"/>
  <c r="C395" i="10"/>
  <c r="C487" i="10"/>
  <c r="C559" i="10"/>
  <c r="C663" i="10"/>
  <c r="C737" i="10"/>
  <c r="C831" i="10"/>
  <c r="C913" i="10"/>
  <c r="C990" i="10"/>
  <c r="C1074" i="10"/>
  <c r="C1143" i="10"/>
  <c r="C1229" i="10"/>
  <c r="C1291" i="10"/>
  <c r="C1372" i="10"/>
  <c r="C1446" i="10"/>
  <c r="C1517" i="10"/>
  <c r="C1596" i="10"/>
  <c r="C1663" i="10"/>
  <c r="C1742" i="10"/>
  <c r="C1807" i="10"/>
  <c r="C1884" i="10"/>
  <c r="C1947" i="10"/>
  <c r="C2024" i="10"/>
  <c r="C2087" i="10"/>
  <c r="C2159" i="10"/>
  <c r="C2227" i="10"/>
  <c r="C2285" i="10"/>
  <c r="C2346" i="10"/>
  <c r="C2399" i="10"/>
  <c r="C2442" i="10"/>
  <c r="C2497" i="10"/>
  <c r="C2547" i="10"/>
  <c r="C2589" i="10"/>
  <c r="C2642" i="10"/>
  <c r="C2688" i="10"/>
  <c r="C2728" i="10"/>
  <c r="C2773" i="10"/>
  <c r="C2823" i="10"/>
  <c r="C2862" i="10"/>
  <c r="C2906" i="10"/>
  <c r="C2951" i="10"/>
  <c r="C2995" i="10"/>
  <c r="C3034" i="10"/>
  <c r="C3078" i="10"/>
  <c r="C3123" i="10"/>
  <c r="C3167" i="10"/>
  <c r="C3206" i="10"/>
  <c r="C3250" i="10"/>
  <c r="C3300" i="10"/>
  <c r="C3339" i="10"/>
  <c r="C3383" i="10"/>
  <c r="C3428" i="10"/>
  <c r="C3471" i="10"/>
  <c r="C3509" i="10"/>
  <c r="C3549" i="10"/>
  <c r="C3591" i="10"/>
  <c r="C3627" i="10"/>
  <c r="C3665" i="10"/>
  <c r="C3701" i="10"/>
  <c r="C3744" i="10"/>
  <c r="C3779" i="10"/>
  <c r="C3814" i="10"/>
  <c r="C3856" i="10"/>
  <c r="C3891" i="10"/>
  <c r="C3925" i="10"/>
  <c r="C3959" i="10"/>
  <c r="C3999" i="10"/>
  <c r="C4033" i="10"/>
  <c r="C4067" i="10"/>
  <c r="C4101" i="10"/>
  <c r="C4141" i="10"/>
  <c r="C4175" i="10"/>
  <c r="C4209" i="10"/>
  <c r="C4249" i="10"/>
  <c r="C4283" i="10"/>
  <c r="C4317" i="10"/>
  <c r="C4351" i="10"/>
  <c r="C4391" i="10"/>
  <c r="C4425" i="10"/>
  <c r="C4459" i="10"/>
  <c r="C4493" i="10"/>
  <c r="C4533" i="10"/>
  <c r="C4566" i="10"/>
  <c r="C4599" i="10"/>
  <c r="C4632" i="10"/>
  <c r="C4669" i="10"/>
  <c r="C4701" i="10"/>
  <c r="C4732" i="10"/>
  <c r="C4763" i="10"/>
  <c r="C4794" i="10"/>
  <c r="C4825" i="10"/>
  <c r="C4856" i="10"/>
  <c r="C4889" i="10"/>
  <c r="C4921" i="10"/>
  <c r="C4952" i="10"/>
  <c r="C4983" i="10"/>
  <c r="B5" i="10"/>
  <c r="B35" i="10"/>
  <c r="B64" i="10"/>
  <c r="B93" i="10"/>
  <c r="D918" i="10"/>
  <c r="D1690" i="10"/>
  <c r="D2074" i="10"/>
  <c r="D2463" i="10"/>
  <c r="D2759" i="10"/>
  <c r="D3024" i="10"/>
  <c r="D3226" i="10"/>
  <c r="D3403" i="10"/>
  <c r="D3608" i="10"/>
  <c r="D3790" i="10"/>
  <c r="D3924" i="10"/>
  <c r="D4082" i="10"/>
  <c r="D4253" i="10"/>
  <c r="D4398" i="10"/>
  <c r="D4551" i="10"/>
  <c r="D4701" i="10"/>
  <c r="D4812" i="10"/>
  <c r="D4931" i="10"/>
  <c r="C32" i="10"/>
  <c r="C122" i="10"/>
  <c r="C216" i="10"/>
  <c r="C295" i="10"/>
  <c r="C399" i="10"/>
  <c r="C488" i="10"/>
  <c r="C563" i="10"/>
  <c r="C664" i="10"/>
  <c r="C748" i="10"/>
  <c r="C836" i="10"/>
  <c r="C914" i="10"/>
  <c r="C991" i="10"/>
  <c r="C1075" i="10"/>
  <c r="C1144" i="10"/>
  <c r="C1237" i="10"/>
  <c r="C1295" i="10"/>
  <c r="C1376" i="10"/>
  <c r="C1457" i="10"/>
  <c r="C1518" i="10"/>
  <c r="C1600" i="10"/>
  <c r="C1664" i="10"/>
  <c r="C1743" i="10"/>
  <c r="C1808" i="10"/>
  <c r="C1886" i="10"/>
  <c r="C1948" i="10"/>
  <c r="C2025" i="10"/>
  <c r="C2092" i="10"/>
  <c r="C2160" i="10"/>
  <c r="C2228" i="10"/>
  <c r="C2286" i="10"/>
  <c r="C2347" i="10"/>
  <c r="C2400" i="10"/>
  <c r="C2443" i="10"/>
  <c r="C2498" i="10"/>
  <c r="C2548" i="10"/>
  <c r="C2590" i="10"/>
  <c r="C2643" i="10"/>
  <c r="C2689" i="10"/>
  <c r="C2729" i="10"/>
  <c r="C2777" i="10"/>
  <c r="C2824" i="10"/>
  <c r="C2863" i="10"/>
  <c r="C2907" i="10"/>
  <c r="C2952" i="10"/>
  <c r="C2996" i="10"/>
  <c r="C3035" i="10"/>
  <c r="C3079" i="10"/>
  <c r="C3127" i="10"/>
  <c r="C3168" i="10"/>
  <c r="C3207" i="10"/>
  <c r="C3254" i="10"/>
  <c r="C3301" i="10"/>
  <c r="C3340" i="10"/>
  <c r="C3384" i="10"/>
  <c r="C3429" i="10"/>
  <c r="C3472" i="10"/>
  <c r="C3510" i="10"/>
  <c r="C3550" i="10"/>
  <c r="C3592" i="10"/>
  <c r="C3628" i="10"/>
  <c r="C3666" i="10"/>
  <c r="C3705" i="10"/>
  <c r="C3745" i="10"/>
  <c r="C3780" i="10"/>
  <c r="C3815" i="10"/>
  <c r="C3857" i="10"/>
  <c r="C3892" i="10"/>
  <c r="C3926" i="10"/>
  <c r="C3960" i="10"/>
  <c r="C4000" i="10"/>
  <c r="C4034" i="10"/>
  <c r="C4068" i="10"/>
  <c r="C4105" i="10"/>
  <c r="C4142" i="10"/>
  <c r="C4176" i="10"/>
  <c r="C4210" i="10"/>
  <c r="C4250" i="10"/>
  <c r="C4284" i="10"/>
  <c r="C4318" i="10"/>
  <c r="C4352" i="10"/>
  <c r="C4392" i="10"/>
  <c r="C4426" i="10"/>
  <c r="C4460" i="10"/>
  <c r="C4497" i="10"/>
  <c r="C4534" i="10"/>
  <c r="C4567" i="10"/>
  <c r="C4600" i="10"/>
  <c r="C4633" i="10"/>
  <c r="C4670" i="10"/>
  <c r="C4702" i="10"/>
  <c r="C4733" i="10"/>
  <c r="C4764" i="10"/>
  <c r="C4795" i="10"/>
  <c r="C4826" i="10"/>
  <c r="C4857" i="10"/>
  <c r="C4891" i="10"/>
  <c r="C4922" i="10"/>
  <c r="C4953" i="10"/>
  <c r="C4984" i="10"/>
  <c r="B6" i="10"/>
  <c r="B36" i="10"/>
  <c r="B65" i="10"/>
  <c r="B94" i="10"/>
  <c r="B123" i="10"/>
  <c r="B152" i="10"/>
  <c r="B181" i="10"/>
  <c r="B209" i="10"/>
  <c r="B237" i="10"/>
  <c r="B265" i="10"/>
  <c r="B293" i="10"/>
  <c r="B321" i="10"/>
  <c r="B349" i="10"/>
  <c r="B377" i="10"/>
  <c r="B405" i="10"/>
  <c r="B433" i="10"/>
  <c r="B461" i="10"/>
  <c r="B489" i="10"/>
  <c r="B517" i="10"/>
  <c r="B545" i="10"/>
  <c r="B573" i="10"/>
  <c r="B601" i="10"/>
  <c r="B629" i="10"/>
  <c r="B657" i="10"/>
  <c r="B685" i="10"/>
  <c r="B713" i="10"/>
  <c r="B741" i="10"/>
  <c r="B769" i="10"/>
  <c r="B797" i="10"/>
  <c r="B825" i="10"/>
  <c r="B853" i="10"/>
  <c r="B881" i="10"/>
  <c r="B909" i="10"/>
  <c r="B937" i="10"/>
  <c r="B965" i="10"/>
  <c r="B993" i="10"/>
  <c r="B1021" i="10"/>
  <c r="B1049" i="10"/>
  <c r="B1077" i="10"/>
  <c r="B1105" i="10"/>
  <c r="B1133" i="10"/>
  <c r="B1161" i="10"/>
  <c r="B1189" i="10"/>
  <c r="B1217" i="10"/>
  <c r="D922" i="10"/>
  <c r="D1714" i="10"/>
  <c r="D2075" i="10"/>
  <c r="D2512" i="10"/>
  <c r="D2811" i="10"/>
  <c r="D3028" i="10"/>
  <c r="D3227" i="10"/>
  <c r="D3404" i="10"/>
  <c r="D3609" i="10"/>
  <c r="D3792" i="10"/>
  <c r="D3926" i="10"/>
  <c r="D4096" i="10"/>
  <c r="D4264" i="10"/>
  <c r="D4399" i="10"/>
  <c r="D4552" i="10"/>
  <c r="D4706" i="10"/>
  <c r="D4814" i="10"/>
  <c r="D4944" i="10"/>
  <c r="C34" i="10"/>
  <c r="C127" i="10"/>
  <c r="C221" i="10"/>
  <c r="C319" i="10"/>
  <c r="C401" i="10"/>
  <c r="C489" i="10"/>
  <c r="C575" i="10"/>
  <c r="C665" i="10"/>
  <c r="C757" i="10"/>
  <c r="C837" i="10"/>
  <c r="C922" i="10"/>
  <c r="C992" i="10"/>
  <c r="C1076" i="10"/>
  <c r="C1145" i="10"/>
  <c r="C1242" i="10"/>
  <c r="C1306" i="10"/>
  <c r="C1387" i="10"/>
  <c r="C1459" i="10"/>
  <c r="C1519" i="10"/>
  <c r="C1606" i="10"/>
  <c r="C1665" i="10"/>
  <c r="C1748" i="10"/>
  <c r="C1809" i="10"/>
  <c r="C1887" i="10"/>
  <c r="C1952" i="10"/>
  <c r="C2026" i="10"/>
  <c r="C2097" i="10"/>
  <c r="C2161" i="10"/>
  <c r="C2230" i="10"/>
  <c r="C2287" i="10"/>
  <c r="C2351" i="10"/>
  <c r="C2401" i="10"/>
  <c r="C2444" i="10"/>
  <c r="C2499" i="10"/>
  <c r="C2549" i="10"/>
  <c r="C2591" i="10"/>
  <c r="C2644" i="10"/>
  <c r="C2690" i="10"/>
  <c r="C2730" i="10"/>
  <c r="C2781" i="10"/>
  <c r="C2825" i="10"/>
  <c r="C2864" i="10"/>
  <c r="C2908" i="10"/>
  <c r="C2953" i="10"/>
  <c r="C2997" i="10"/>
  <c r="C3036" i="10"/>
  <c r="C3080" i="10"/>
  <c r="C3130" i="10"/>
  <c r="C3169" i="10"/>
  <c r="C3211" i="10"/>
  <c r="C3258" i="10"/>
  <c r="C3302" i="10"/>
  <c r="C3341" i="10"/>
  <c r="C3385" i="10"/>
  <c r="C3430" i="10"/>
  <c r="C3473" i="10"/>
  <c r="C3511" i="10"/>
  <c r="C3551" i="10"/>
  <c r="C3593" i="10"/>
  <c r="C3631" i="10"/>
  <c r="C3667" i="10"/>
  <c r="C3709" i="10"/>
  <c r="C3746" i="10"/>
  <c r="C3781" i="10"/>
  <c r="C3816" i="10"/>
  <c r="C3858" i="10"/>
  <c r="C3893" i="10"/>
  <c r="C3927" i="10"/>
  <c r="C3961" i="10"/>
  <c r="C4001" i="10"/>
  <c r="C4035" i="10"/>
  <c r="C4069" i="10"/>
  <c r="C4109" i="10"/>
  <c r="C4143" i="10"/>
  <c r="C4177" i="10"/>
  <c r="C4211" i="10"/>
  <c r="C4251" i="10"/>
  <c r="C4285" i="10"/>
  <c r="C4319" i="10"/>
  <c r="C4353" i="10"/>
  <c r="C4393" i="10"/>
  <c r="C4427" i="10"/>
  <c r="C4461" i="10"/>
  <c r="C4501" i="10"/>
  <c r="C4535" i="10"/>
  <c r="C4568" i="10"/>
  <c r="C4601" i="10"/>
  <c r="C4637" i="10"/>
  <c r="C4671" i="10"/>
  <c r="C4703" i="10"/>
  <c r="C4734" i="10"/>
  <c r="C4765" i="10"/>
  <c r="C4796" i="10"/>
  <c r="C4827" i="10"/>
  <c r="C4860" i="10"/>
  <c r="C4892" i="10"/>
  <c r="C4923" i="10"/>
  <c r="C4954" i="10"/>
  <c r="C4985" i="10"/>
  <c r="B7" i="10"/>
  <c r="B37" i="10"/>
  <c r="B66" i="10"/>
  <c r="B95" i="10"/>
  <c r="B124" i="10"/>
  <c r="B153" i="10"/>
  <c r="B182" i="10"/>
  <c r="B210" i="10"/>
  <c r="B238" i="10"/>
  <c r="B266" i="10"/>
  <c r="B294" i="10"/>
  <c r="B322" i="10"/>
  <c r="B350" i="10"/>
  <c r="B378" i="10"/>
  <c r="B406" i="10"/>
  <c r="B434" i="10"/>
  <c r="B462" i="10"/>
  <c r="B490" i="10"/>
  <c r="B518" i="10"/>
  <c r="B546" i="10"/>
  <c r="B574" i="10"/>
  <c r="B602" i="10"/>
  <c r="B630" i="10"/>
  <c r="B658" i="10"/>
  <c r="B686" i="10"/>
  <c r="B714" i="10"/>
  <c r="B742" i="10"/>
  <c r="D942" i="10"/>
  <c r="D1721" i="10"/>
  <c r="D2104" i="10"/>
  <c r="D2515" i="10"/>
  <c r="D2835" i="10"/>
  <c r="D3029" i="10"/>
  <c r="D3232" i="10"/>
  <c r="D3440" i="10"/>
  <c r="D3610" i="10"/>
  <c r="D3793" i="10"/>
  <c r="D3927" i="10"/>
  <c r="D4107" i="10"/>
  <c r="D4269" i="10"/>
  <c r="D4401" i="10"/>
  <c r="D4553" i="10"/>
  <c r="D4709" i="10"/>
  <c r="D4818" i="10"/>
  <c r="D4946" i="10"/>
  <c r="C37" i="10"/>
  <c r="C129" i="10"/>
  <c r="C225" i="10"/>
  <c r="C322" i="10"/>
  <c r="C402" i="10"/>
  <c r="C498" i="10"/>
  <c r="C586" i="10"/>
  <c r="C666" i="10"/>
  <c r="C759" i="10"/>
  <c r="C839" i="10"/>
  <c r="C923" i="10"/>
  <c r="C993" i="10"/>
  <c r="C1078" i="10"/>
  <c r="C1146" i="10"/>
  <c r="C1243" i="10"/>
  <c r="C1314" i="10"/>
  <c r="C1388" i="10"/>
  <c r="C1460" i="10"/>
  <c r="C1524" i="10"/>
  <c r="C1607" i="10"/>
  <c r="C1666" i="10"/>
  <c r="C1753" i="10"/>
  <c r="C1810" i="10"/>
  <c r="C1891" i="10"/>
  <c r="C1969" i="10"/>
  <c r="C2027" i="10"/>
  <c r="C2103" i="10"/>
  <c r="C2162" i="10"/>
  <c r="C2231" i="10"/>
  <c r="C2288" i="10"/>
  <c r="C2352" i="10"/>
  <c r="C2402" i="10"/>
  <c r="C2445" i="10"/>
  <c r="C2501" i="10"/>
  <c r="C2550" i="10"/>
  <c r="C2595" i="10"/>
  <c r="C2645" i="10"/>
  <c r="C2691" i="10"/>
  <c r="C2731" i="10"/>
  <c r="C2782" i="10"/>
  <c r="C2826" i="10"/>
  <c r="C2865" i="10"/>
  <c r="C2909" i="10"/>
  <c r="C2954" i="10"/>
  <c r="C2998" i="10"/>
  <c r="C3037" i="10"/>
  <c r="C3084" i="10"/>
  <c r="C3131" i="10"/>
  <c r="C3170" i="10"/>
  <c r="C3214" i="10"/>
  <c r="C3259" i="10"/>
  <c r="C3303" i="10"/>
  <c r="C3342" i="10"/>
  <c r="C3386" i="10"/>
  <c r="C3431" i="10"/>
  <c r="C3474" i="10"/>
  <c r="C3512" i="10"/>
  <c r="C3555" i="10"/>
  <c r="C3594" i="10"/>
  <c r="C3632" i="10"/>
  <c r="C3668" i="10"/>
  <c r="C3710" i="10"/>
  <c r="C3747" i="10"/>
  <c r="C3782" i="10"/>
  <c r="C3817" i="10"/>
  <c r="C3859" i="10"/>
  <c r="C3894" i="10"/>
  <c r="C3928" i="10"/>
  <c r="C3965" i="10"/>
  <c r="C4002" i="10"/>
  <c r="C4036" i="10"/>
  <c r="C4070" i="10"/>
  <c r="C4110" i="10"/>
  <c r="C4144" i="10"/>
  <c r="C4178" i="10"/>
  <c r="C4212" i="10"/>
  <c r="C4252" i="10"/>
  <c r="C4286" i="10"/>
  <c r="C4320" i="10"/>
  <c r="C4357" i="10"/>
  <c r="C4394" i="10"/>
  <c r="C4428" i="10"/>
  <c r="C4462" i="10"/>
  <c r="C4502" i="10"/>
  <c r="C4536" i="10"/>
  <c r="C4569" i="10"/>
  <c r="C4602" i="10"/>
  <c r="C4640" i="10"/>
  <c r="C4672" i="10"/>
  <c r="C4704" i="10"/>
  <c r="C4735" i="10"/>
  <c r="C4766" i="10"/>
  <c r="C4797" i="10"/>
  <c r="C4828" i="10"/>
  <c r="C4861" i="10"/>
  <c r="C4893" i="10"/>
  <c r="C4924" i="10"/>
  <c r="C4955" i="10"/>
  <c r="C4986" i="10"/>
  <c r="B8" i="10"/>
  <c r="B38" i="10"/>
  <c r="B67" i="10"/>
  <c r="B96" i="10"/>
  <c r="B125" i="10"/>
  <c r="B154" i="10"/>
  <c r="B183" i="10"/>
  <c r="B211" i="10"/>
  <c r="B239" i="10"/>
  <c r="B267" i="10"/>
  <c r="B295" i="10"/>
  <c r="B323" i="10"/>
  <c r="B351" i="10"/>
  <c r="B379" i="10"/>
  <c r="B407" i="10"/>
  <c r="B435" i="10"/>
  <c r="B463" i="10"/>
  <c r="B491" i="10"/>
  <c r="B519" i="10"/>
  <c r="B547" i="10"/>
  <c r="D1023" i="10"/>
  <c r="D1731" i="10"/>
  <c r="D2122" i="10"/>
  <c r="D2518" i="10"/>
  <c r="D2836" i="10"/>
  <c r="D3032" i="10"/>
  <c r="D3240" i="10"/>
  <c r="D3444" i="10"/>
  <c r="D3614" i="10"/>
  <c r="D3804" i="10"/>
  <c r="D3963" i="10"/>
  <c r="D4109" i="10"/>
  <c r="D4270" i="10"/>
  <c r="D4402" i="10"/>
  <c r="D4554" i="10"/>
  <c r="D4711" i="10"/>
  <c r="D4827" i="10"/>
  <c r="D4947" i="10"/>
  <c r="C42" i="10"/>
  <c r="C130" i="10"/>
  <c r="C226" i="10"/>
  <c r="C323" i="10"/>
  <c r="C403" i="10"/>
  <c r="C500" i="10"/>
  <c r="C588" i="10"/>
  <c r="C667" i="10"/>
  <c r="C762" i="10"/>
  <c r="C840" i="10"/>
  <c r="C924" i="10"/>
  <c r="C994" i="10"/>
  <c r="C1082" i="10"/>
  <c r="C1164" i="10"/>
  <c r="C1244" i="10"/>
  <c r="C1316" i="10"/>
  <c r="C1389" i="10"/>
  <c r="C1462" i="10"/>
  <c r="C1534" i="10"/>
  <c r="C1608" i="10"/>
  <c r="C1667" i="10"/>
  <c r="C1754" i="10"/>
  <c r="C1823" i="10"/>
  <c r="C1895" i="10"/>
  <c r="C1971" i="10"/>
  <c r="C2028" i="10"/>
  <c r="C2108" i="10"/>
  <c r="C2163" i="10"/>
  <c r="C2237" i="10"/>
  <c r="C2289" i="10"/>
  <c r="C2354" i="10"/>
  <c r="C2403" i="10"/>
  <c r="C2455" i="10"/>
  <c r="C2502" i="10"/>
  <c r="C2551" i="10"/>
  <c r="C2602" i="10"/>
  <c r="C2646" i="10"/>
  <c r="C2692" i="10"/>
  <c r="C2735" i="10"/>
  <c r="C2783" i="10"/>
  <c r="C2827" i="10"/>
  <c r="C2866" i="10"/>
  <c r="C2910" i="10"/>
  <c r="C2955" i="10"/>
  <c r="C2999" i="10"/>
  <c r="C3038" i="10"/>
  <c r="C3088" i="10"/>
  <c r="C3132" i="10"/>
  <c r="C3171" i="10"/>
  <c r="C3215" i="10"/>
  <c r="C3260" i="10"/>
  <c r="C3304" i="10"/>
  <c r="C3343" i="10"/>
  <c r="C3387" i="10"/>
  <c r="C3435" i="10"/>
  <c r="C3475" i="10"/>
  <c r="C3513" i="10"/>
  <c r="C3559" i="10"/>
  <c r="C3595" i="10"/>
  <c r="C3633" i="10"/>
  <c r="C3669" i="10"/>
  <c r="C3711" i="10"/>
  <c r="C3748" i="10"/>
  <c r="C3783" i="10"/>
  <c r="C3818" i="10"/>
  <c r="C3860" i="10"/>
  <c r="C3895" i="10"/>
  <c r="C3929" i="10"/>
  <c r="C3969" i="10"/>
  <c r="C4003" i="10"/>
  <c r="C4037" i="10"/>
  <c r="D1042" i="10"/>
  <c r="D1740" i="10"/>
  <c r="D2155" i="10"/>
  <c r="D2531" i="10"/>
  <c r="D2843" i="10"/>
  <c r="D3037" i="10"/>
  <c r="D3258" i="10"/>
  <c r="D3466" i="10"/>
  <c r="D3624" i="10"/>
  <c r="D3808" i="10"/>
  <c r="D3972" i="10"/>
  <c r="D4113" i="10"/>
  <c r="D4283" i="10"/>
  <c r="D4438" i="10"/>
  <c r="D4569" i="10"/>
  <c r="D4721" i="10"/>
  <c r="D4839" i="10"/>
  <c r="D4951" i="10"/>
  <c r="C56" i="10"/>
  <c r="C139" i="10"/>
  <c r="C228" i="10"/>
  <c r="C326" i="10"/>
  <c r="C405" i="10"/>
  <c r="C503" i="10"/>
  <c r="C591" i="10"/>
  <c r="C669" i="10"/>
  <c r="C765" i="10"/>
  <c r="C842" i="10"/>
  <c r="C927" i="10"/>
  <c r="C999" i="10"/>
  <c r="C1088" i="10"/>
  <c r="C1172" i="10"/>
  <c r="C1246" i="10"/>
  <c r="C1319" i="10"/>
  <c r="C1391" i="10"/>
  <c r="C1465" i="10"/>
  <c r="C1536" i="10"/>
  <c r="C1611" i="10"/>
  <c r="C1684" i="10"/>
  <c r="C1756" i="10"/>
  <c r="C1833" i="10"/>
  <c r="C1897" i="10"/>
  <c r="C1974" i="10"/>
  <c r="C2036" i="10"/>
  <c r="C2110" i="10"/>
  <c r="C2165" i="10"/>
  <c r="C2244" i="10"/>
  <c r="C2291" i="10"/>
  <c r="C2356" i="10"/>
  <c r="C2406" i="10"/>
  <c r="C2461" i="10"/>
  <c r="C2504" i="10"/>
  <c r="C2553" i="10"/>
  <c r="C2607" i="10"/>
  <c r="C2651" i="10"/>
  <c r="C2694" i="10"/>
  <c r="C2740" i="10"/>
  <c r="C2785" i="10"/>
  <c r="C2829" i="10"/>
  <c r="C2868" i="10"/>
  <c r="C2918" i="10"/>
  <c r="C2962" i="10"/>
  <c r="C3001" i="10"/>
  <c r="C3043" i="10"/>
  <c r="C3090" i="10"/>
  <c r="C3134" i="10"/>
  <c r="C3173" i="10"/>
  <c r="C3217" i="10"/>
  <c r="C3262" i="10"/>
  <c r="C3306" i="10"/>
  <c r="C3345" i="10"/>
  <c r="C3395" i="10"/>
  <c r="C3439" i="10"/>
  <c r="C3477" i="10"/>
  <c r="C3515" i="10"/>
  <c r="C3561" i="10"/>
  <c r="C3597" i="10"/>
  <c r="C3635" i="10"/>
  <c r="C3671" i="10"/>
  <c r="C3715" i="10"/>
  <c r="C3750" i="10"/>
  <c r="D51" i="10"/>
  <c r="D1073" i="10"/>
  <c r="D1754" i="10"/>
  <c r="D2223" i="10"/>
  <c r="D2540" i="10"/>
  <c r="D2874" i="10"/>
  <c r="D3085" i="10"/>
  <c r="D3266" i="10"/>
  <c r="D3485" i="10"/>
  <c r="D3665" i="10"/>
  <c r="D3818" i="10"/>
  <c r="D3978" i="10"/>
  <c r="D4120" i="10"/>
  <c r="D4292" i="10"/>
  <c r="D4449" i="10"/>
  <c r="D4582" i="10"/>
  <c r="D4738" i="10"/>
  <c r="D4863" i="10"/>
  <c r="D4954" i="10"/>
  <c r="C61" i="10"/>
  <c r="C152" i="10"/>
  <c r="C239" i="10"/>
  <c r="C330" i="10"/>
  <c r="C433" i="10"/>
  <c r="C506" i="10"/>
  <c r="C605" i="10"/>
  <c r="C675" i="10"/>
  <c r="C769" i="10"/>
  <c r="C853" i="10"/>
  <c r="C930" i="10"/>
  <c r="C1022" i="10"/>
  <c r="C1098" i="10"/>
  <c r="C1179" i="10"/>
  <c r="C1249" i="10"/>
  <c r="C1330" i="10"/>
  <c r="C1394" i="10"/>
  <c r="C1475" i="10"/>
  <c r="C1546" i="10"/>
  <c r="C1620" i="10"/>
  <c r="C1693" i="10"/>
  <c r="C1765" i="10"/>
  <c r="C1837" i="10"/>
  <c r="C1906" i="10"/>
  <c r="C1978" i="10"/>
  <c r="C2044" i="10"/>
  <c r="C2114" i="10"/>
  <c r="C2186" i="10"/>
  <c r="C2247" i="10"/>
  <c r="C2310" i="10"/>
  <c r="C2359" i="10"/>
  <c r="C2409" i="10"/>
  <c r="C2464" i="10"/>
  <c r="C2513" i="10"/>
  <c r="C2556" i="10"/>
  <c r="C2610" i="10"/>
  <c r="C2657" i="10"/>
  <c r="C2697" i="10"/>
  <c r="C2749" i="10"/>
  <c r="C2791" i="10"/>
  <c r="C2832" i="10"/>
  <c r="C2871" i="10"/>
  <c r="C2921" i="10"/>
  <c r="C2965" i="10"/>
  <c r="C3004" i="10"/>
  <c r="C3051" i="10"/>
  <c r="C3093" i="10"/>
  <c r="C3137" i="10"/>
  <c r="C3176" i="10"/>
  <c r="C3226" i="10"/>
  <c r="C3270" i="10"/>
  <c r="C3309" i="10"/>
  <c r="C3351" i="10"/>
  <c r="C3398" i="10"/>
  <c r="C3442" i="10"/>
  <c r="C3480" i="10"/>
  <c r="C3525" i="10"/>
  <c r="C3564" i="10"/>
  <c r="C3600" i="10"/>
  <c r="C3638" i="10"/>
  <c r="C3680" i="10"/>
  <c r="C3718" i="10"/>
  <c r="C3753" i="10"/>
  <c r="C3788" i="10"/>
  <c r="C3830" i="10"/>
  <c r="C3865" i="10"/>
  <c r="C3900" i="10"/>
  <c r="C3937" i="10"/>
  <c r="C3974" i="10"/>
  <c r="C4008" i="10"/>
  <c r="C4042" i="10"/>
  <c r="D116" i="10"/>
  <c r="D1363" i="10"/>
  <c r="D1833" i="10"/>
  <c r="D2288" i="10"/>
  <c r="D2639" i="10"/>
  <c r="D2881" i="10"/>
  <c r="D3113" i="10"/>
  <c r="D3291" i="10"/>
  <c r="D3493" i="10"/>
  <c r="D3690" i="10"/>
  <c r="D3837" i="10"/>
  <c r="D4008" i="10"/>
  <c r="D4173" i="10"/>
  <c r="D4299" i="10"/>
  <c r="D4464" i="10"/>
  <c r="D4613" i="10"/>
  <c r="D4742" i="10"/>
  <c r="D4869" i="10"/>
  <c r="D4987" i="10"/>
  <c r="C66" i="10"/>
  <c r="C173" i="10"/>
  <c r="C259" i="10"/>
  <c r="C337" i="10"/>
  <c r="C438" i="10"/>
  <c r="C517" i="10"/>
  <c r="C615" i="10"/>
  <c r="C700" i="10"/>
  <c r="C779" i="10"/>
  <c r="C872" i="10"/>
  <c r="C942" i="10"/>
  <c r="C1028" i="10"/>
  <c r="C1103" i="10"/>
  <c r="C1188" i="10"/>
  <c r="C1260" i="10"/>
  <c r="C1334" i="10"/>
  <c r="C1406" i="10"/>
  <c r="C1479" i="10"/>
  <c r="C1553" i="10"/>
  <c r="C1624" i="10"/>
  <c r="C1702" i="10"/>
  <c r="C1769" i="10"/>
  <c r="C1845" i="10"/>
  <c r="C1917" i="10"/>
  <c r="C1985" i="10"/>
  <c r="C2056" i="10"/>
  <c r="C2118" i="10"/>
  <c r="C2192" i="10"/>
  <c r="C2251" i="10"/>
  <c r="C2316" i="10"/>
  <c r="C2369" i="10"/>
  <c r="C2425" i="10"/>
  <c r="C2469" i="10"/>
  <c r="C2518" i="10"/>
  <c r="C2573" i="10"/>
  <c r="C2615" i="10"/>
  <c r="C2661" i="10"/>
  <c r="C2707" i="10"/>
  <c r="C2753" i="10"/>
  <c r="C2797" i="10"/>
  <c r="C2836" i="10"/>
  <c r="C2886" i="10"/>
  <c r="C2925" i="10"/>
  <c r="C2969" i="10"/>
  <c r="C3008" i="10"/>
  <c r="C3058" i="10"/>
  <c r="C3102" i="10"/>
  <c r="C3141" i="10"/>
  <c r="C3188" i="10"/>
  <c r="C3230" i="10"/>
  <c r="C3274" i="10"/>
  <c r="C3313" i="10"/>
  <c r="D1067" i="10"/>
  <c r="D2003" i="10"/>
  <c r="D2653" i="10"/>
  <c r="D3038" i="10"/>
  <c r="D3355" i="10"/>
  <c r="D3692" i="10"/>
  <c r="D3969" i="10"/>
  <c r="D4189" i="10"/>
  <c r="D4462" i="10"/>
  <c r="D4654" i="10"/>
  <c r="D4875" i="10"/>
  <c r="C63" i="10"/>
  <c r="C184" i="10"/>
  <c r="C353" i="10"/>
  <c r="C507" i="10"/>
  <c r="C647" i="10"/>
  <c r="C782" i="10"/>
  <c r="C929" i="10"/>
  <c r="C1042" i="10"/>
  <c r="C1190" i="10"/>
  <c r="C1320" i="10"/>
  <c r="C1428" i="10"/>
  <c r="C1557" i="10"/>
  <c r="C1677" i="10"/>
  <c r="C1797" i="10"/>
  <c r="C1912" i="10"/>
  <c r="C2019" i="10"/>
  <c r="C2131" i="10"/>
  <c r="C2249" i="10"/>
  <c r="C2329" i="10"/>
  <c r="C2430" i="10"/>
  <c r="C2514" i="10"/>
  <c r="C2583" i="10"/>
  <c r="C2664" i="10"/>
  <c r="C2748" i="10"/>
  <c r="C2805" i="10"/>
  <c r="C2888" i="10"/>
  <c r="C2963" i="10"/>
  <c r="C3026" i="10"/>
  <c r="C3103" i="10"/>
  <c r="C3172" i="10"/>
  <c r="C3239" i="10"/>
  <c r="C3312" i="10"/>
  <c r="C3373" i="10"/>
  <c r="C3448" i="10"/>
  <c r="C3514" i="10"/>
  <c r="C3572" i="10"/>
  <c r="C3637" i="10"/>
  <c r="C3692" i="10"/>
  <c r="C3755" i="10"/>
  <c r="C3806" i="10"/>
  <c r="C3866" i="10"/>
  <c r="C3916" i="10"/>
  <c r="C3973" i="10"/>
  <c r="C4017" i="10"/>
  <c r="C4073" i="10"/>
  <c r="C4120" i="10"/>
  <c r="C4167" i="10"/>
  <c r="C4221" i="10"/>
  <c r="C4262" i="10"/>
  <c r="C4309" i="10"/>
  <c r="C4363" i="10"/>
  <c r="C4404" i="10"/>
  <c r="C4451" i="10"/>
  <c r="C4505" i="10"/>
  <c r="C4546" i="10"/>
  <c r="C4591" i="10"/>
  <c r="C4643" i="10"/>
  <c r="C4682" i="10"/>
  <c r="C4724" i="10"/>
  <c r="C4769" i="10"/>
  <c r="C4810" i="10"/>
  <c r="C4848" i="10"/>
  <c r="C4896" i="10"/>
  <c r="C4934" i="10"/>
  <c r="C4975" i="10"/>
  <c r="B11" i="10"/>
  <c r="B48" i="10"/>
  <c r="B85" i="10"/>
  <c r="B127" i="10"/>
  <c r="B163" i="10"/>
  <c r="B197" i="10"/>
  <c r="B231" i="10"/>
  <c r="B271" i="10"/>
  <c r="B305" i="10"/>
  <c r="B339" i="10"/>
  <c r="B376" i="10"/>
  <c r="B413" i="10"/>
  <c r="B447" i="10"/>
  <c r="B481" i="10"/>
  <c r="B521" i="10"/>
  <c r="B555" i="10"/>
  <c r="B588" i="10"/>
  <c r="B621" i="10"/>
  <c r="B659" i="10"/>
  <c r="B692" i="10"/>
  <c r="B725" i="10"/>
  <c r="B758" i="10"/>
  <c r="B790" i="10"/>
  <c r="B826" i="10"/>
  <c r="B858" i="10"/>
  <c r="B890" i="10"/>
  <c r="B922" i="10"/>
  <c r="B954" i="10"/>
  <c r="B986" i="10"/>
  <c r="B1020" i="10"/>
  <c r="B1052" i="10"/>
  <c r="B1083" i="10"/>
  <c r="B1114" i="10"/>
  <c r="B1145" i="10"/>
  <c r="B1176" i="10"/>
  <c r="B1207" i="10"/>
  <c r="B1238" i="10"/>
  <c r="B1268" i="10"/>
  <c r="B1300" i="10"/>
  <c r="B1330" i="10"/>
  <c r="B1360" i="10"/>
  <c r="B1390" i="10"/>
  <c r="B1419" i="10"/>
  <c r="B1448" i="10"/>
  <c r="B1477" i="10"/>
  <c r="B1505" i="10"/>
  <c r="B1533" i="10"/>
  <c r="B1561" i="10"/>
  <c r="B1589" i="10"/>
  <c r="B1617" i="10"/>
  <c r="B1645" i="10"/>
  <c r="B1673" i="10"/>
  <c r="B1701" i="10"/>
  <c r="B1729" i="10"/>
  <c r="B1757" i="10"/>
  <c r="B1785" i="10"/>
  <c r="B1813" i="10"/>
  <c r="B1841" i="10"/>
  <c r="B1869" i="10"/>
  <c r="B1897" i="10"/>
  <c r="B1925" i="10"/>
  <c r="B1953" i="10"/>
  <c r="B1981" i="10"/>
  <c r="B2009" i="10"/>
  <c r="B2037" i="10"/>
  <c r="B2065" i="10"/>
  <c r="B2093" i="10"/>
  <c r="B2121" i="10"/>
  <c r="B2149" i="10"/>
  <c r="B2177" i="10"/>
  <c r="B2205" i="10"/>
  <c r="B2233" i="10"/>
  <c r="B2261" i="10"/>
  <c r="B2289" i="10"/>
  <c r="B2317" i="10"/>
  <c r="B2345" i="10"/>
  <c r="B2373" i="10"/>
  <c r="B2401" i="10"/>
  <c r="B2429" i="10"/>
  <c r="B2457" i="10"/>
  <c r="B2485" i="10"/>
  <c r="B2513" i="10"/>
  <c r="B2541" i="10"/>
  <c r="B2569" i="10"/>
  <c r="B2597" i="10"/>
  <c r="B2625" i="10"/>
  <c r="B2653" i="10"/>
  <c r="B2681" i="10"/>
  <c r="B2709" i="10"/>
  <c r="B2737" i="10"/>
  <c r="B2765" i="10"/>
  <c r="B2793" i="10"/>
  <c r="B2821" i="10"/>
  <c r="B2849" i="10"/>
  <c r="D1086" i="10"/>
  <c r="D2004" i="10"/>
  <c r="D2659" i="10"/>
  <c r="D3080" i="10"/>
  <c r="D3359" i="10"/>
  <c r="D3695" i="10"/>
  <c r="D3974" i="10"/>
  <c r="D4190" i="10"/>
  <c r="D4469" i="10"/>
  <c r="D4712" i="10"/>
  <c r="D4881" i="10"/>
  <c r="C65" i="10"/>
  <c r="C209" i="10"/>
  <c r="C354" i="10"/>
  <c r="C511" i="10"/>
  <c r="C648" i="10"/>
  <c r="C783" i="10"/>
  <c r="C935" i="10"/>
  <c r="C1047" i="10"/>
  <c r="C1194" i="10"/>
  <c r="C1325" i="10"/>
  <c r="C1429" i="10"/>
  <c r="C1565" i="10"/>
  <c r="C1690" i="10"/>
  <c r="C1798" i="10"/>
  <c r="C1919" i="10"/>
  <c r="C2032" i="10"/>
  <c r="C2142" i="10"/>
  <c r="C2250" i="10"/>
  <c r="C2333" i="10"/>
  <c r="C2431" i="10"/>
  <c r="C2515" i="10"/>
  <c r="C2584" i="10"/>
  <c r="C2665" i="10"/>
  <c r="C2750" i="10"/>
  <c r="C2806" i="10"/>
  <c r="C2889" i="10"/>
  <c r="C2964" i="10"/>
  <c r="C3027" i="10"/>
  <c r="C3104" i="10"/>
  <c r="C3174" i="10"/>
  <c r="C3242" i="10"/>
  <c r="C3314" i="10"/>
  <c r="C3374" i="10"/>
  <c r="C3449" i="10"/>
  <c r="C3516" i="10"/>
  <c r="C3575" i="10"/>
  <c r="C3639" i="10"/>
  <c r="C3693" i="10"/>
  <c r="C3756" i="10"/>
  <c r="C3807" i="10"/>
  <c r="C3867" i="10"/>
  <c r="C3917" i="10"/>
  <c r="C3975" i="10"/>
  <c r="C4021" i="10"/>
  <c r="C4077" i="10"/>
  <c r="C4121" i="10"/>
  <c r="C4168" i="10"/>
  <c r="C4222" i="10"/>
  <c r="C4263" i="10"/>
  <c r="C4310" i="10"/>
  <c r="C4364" i="10"/>
  <c r="C4405" i="10"/>
  <c r="C4452" i="10"/>
  <c r="C4506" i="10"/>
  <c r="C4547" i="10"/>
  <c r="C4592" i="10"/>
  <c r="C4644" i="10"/>
  <c r="C4683" i="10"/>
  <c r="C4725" i="10"/>
  <c r="C4770" i="10"/>
  <c r="C4811" i="10"/>
  <c r="C4849" i="10"/>
  <c r="C4897" i="10"/>
  <c r="C4935" i="10"/>
  <c r="C4976" i="10"/>
  <c r="B12" i="10"/>
  <c r="B49" i="10"/>
  <c r="B86" i="10"/>
  <c r="B128" i="10"/>
  <c r="B164" i="10"/>
  <c r="B198" i="10"/>
  <c r="B232" i="10"/>
  <c r="B272" i="10"/>
  <c r="B306" i="10"/>
  <c r="B340" i="10"/>
  <c r="B380" i="10"/>
  <c r="B414" i="10"/>
  <c r="B448" i="10"/>
  <c r="B482" i="10"/>
  <c r="B522" i="10"/>
  <c r="B556" i="10"/>
  <c r="B589" i="10"/>
  <c r="B622" i="10"/>
  <c r="B660" i="10"/>
  <c r="B693" i="10"/>
  <c r="B726" i="10"/>
  <c r="B759" i="10"/>
  <c r="B791" i="10"/>
  <c r="B827" i="10"/>
  <c r="B859" i="10"/>
  <c r="B891" i="10"/>
  <c r="B923" i="10"/>
  <c r="B955" i="10"/>
  <c r="B987" i="10"/>
  <c r="B1022" i="10"/>
  <c r="B1053" i="10"/>
  <c r="B1084" i="10"/>
  <c r="B1115" i="10"/>
  <c r="B1146" i="10"/>
  <c r="B1177" i="10"/>
  <c r="B1208" i="10"/>
  <c r="B1239" i="10"/>
  <c r="B1269" i="10"/>
  <c r="B1301" i="10"/>
  <c r="B1331" i="10"/>
  <c r="B1361" i="10"/>
  <c r="B1391" i="10"/>
  <c r="B1420" i="10"/>
  <c r="B1449" i="10"/>
  <c r="B1478" i="10"/>
  <c r="B1506" i="10"/>
  <c r="B1534" i="10"/>
  <c r="B1562" i="10"/>
  <c r="B1590" i="10"/>
  <c r="B1618" i="10"/>
  <c r="B1646" i="10"/>
  <c r="B1674" i="10"/>
  <c r="B1702" i="10"/>
  <c r="B1730" i="10"/>
  <c r="B1758" i="10"/>
  <c r="B1786" i="10"/>
  <c r="B1814" i="10"/>
  <c r="B1842" i="10"/>
  <c r="B1870" i="10"/>
  <c r="B1898" i="10"/>
  <c r="B1926" i="10"/>
  <c r="B1954" i="10"/>
  <c r="B1982" i="10"/>
  <c r="B2010" i="10"/>
  <c r="B2038" i="10"/>
  <c r="B2066" i="10"/>
  <c r="B2094" i="10"/>
  <c r="B2122" i="10"/>
  <c r="B2150" i="10"/>
  <c r="B2178" i="10"/>
  <c r="B2206" i="10"/>
  <c r="B2234" i="10"/>
  <c r="B2262" i="10"/>
  <c r="B2290" i="10"/>
  <c r="B2318" i="10"/>
  <c r="B2346" i="10"/>
  <c r="B2374" i="10"/>
  <c r="B2402" i="10"/>
  <c r="B2430" i="10"/>
  <c r="B2458" i="10"/>
  <c r="B2486" i="10"/>
  <c r="B2514" i="10"/>
  <c r="B2542" i="10"/>
  <c r="B2570" i="10"/>
  <c r="B2598" i="10"/>
  <c r="B2626" i="10"/>
  <c r="D1095" i="10"/>
  <c r="D2010" i="10"/>
  <c r="D2667" i="10"/>
  <c r="D3086" i="10"/>
  <c r="D3360" i="10"/>
  <c r="D3697" i="10"/>
  <c r="D3977" i="10"/>
  <c r="D4192" i="10"/>
  <c r="D4479" i="10"/>
  <c r="D4730" i="10"/>
  <c r="D4886" i="10"/>
  <c r="C67" i="10"/>
  <c r="C227" i="10"/>
  <c r="C370" i="10"/>
  <c r="C516" i="10"/>
  <c r="C651" i="10"/>
  <c r="C796" i="10"/>
  <c r="C940" i="10"/>
  <c r="C1052" i="10"/>
  <c r="C1199" i="10"/>
  <c r="C1331" i="10"/>
  <c r="C1430" i="10"/>
  <c r="C1569" i="10"/>
  <c r="C1692" i="10"/>
  <c r="C1800" i="10"/>
  <c r="C1920" i="10"/>
  <c r="C2037" i="10"/>
  <c r="C2144" i="10"/>
  <c r="C2252" i="10"/>
  <c r="C2355" i="10"/>
  <c r="C2433" i="10"/>
  <c r="C2517" i="10"/>
  <c r="C2585" i="10"/>
  <c r="C2666" i="10"/>
  <c r="C2751" i="10"/>
  <c r="C2810" i="10"/>
  <c r="C2890" i="10"/>
  <c r="C2966" i="10"/>
  <c r="C3028" i="10"/>
  <c r="C3105" i="10"/>
  <c r="C3175" i="10"/>
  <c r="C3243" i="10"/>
  <c r="C3315" i="10"/>
  <c r="C3391" i="10"/>
  <c r="C3450" i="10"/>
  <c r="C3519" i="10"/>
  <c r="C3576" i="10"/>
  <c r="C3640" i="10"/>
  <c r="C3694" i="10"/>
  <c r="C3757" i="10"/>
  <c r="C3808" i="10"/>
  <c r="C3868" i="10"/>
  <c r="C3918" i="10"/>
  <c r="C3976" i="10"/>
  <c r="C4025" i="10"/>
  <c r="C4081" i="10"/>
  <c r="C4122" i="10"/>
  <c r="C4169" i="10"/>
  <c r="C4223" i="10"/>
  <c r="C4264" i="10"/>
  <c r="C4311" i="10"/>
  <c r="C4365" i="10"/>
  <c r="C4406" i="10"/>
  <c r="C4453" i="10"/>
  <c r="C4507" i="10"/>
  <c r="C4548" i="10"/>
  <c r="C4593" i="10"/>
  <c r="C4645" i="10"/>
  <c r="C4684" i="10"/>
  <c r="C4726" i="10"/>
  <c r="C4771" i="10"/>
  <c r="C4812" i="10"/>
  <c r="C4850" i="10"/>
  <c r="C4898" i="10"/>
  <c r="C4936" i="10"/>
  <c r="C4977" i="10"/>
  <c r="B13" i="10"/>
  <c r="B51" i="10"/>
  <c r="B87" i="10"/>
  <c r="B129" i="10"/>
  <c r="B165" i="10"/>
  <c r="B199" i="10"/>
  <c r="B236" i="10"/>
  <c r="B273" i="10"/>
  <c r="B307" i="10"/>
  <c r="B341" i="10"/>
  <c r="B381" i="10"/>
  <c r="B415" i="10"/>
  <c r="B449" i="10"/>
  <c r="B483" i="10"/>
  <c r="B523" i="10"/>
  <c r="B557" i="10"/>
  <c r="B590" i="10"/>
  <c r="B623" i="10"/>
  <c r="B661" i="10"/>
  <c r="B694" i="10"/>
  <c r="B727" i="10"/>
  <c r="B760" i="10"/>
  <c r="B792" i="10"/>
  <c r="B828" i="10"/>
  <c r="B860" i="10"/>
  <c r="B892" i="10"/>
  <c r="B924" i="10"/>
  <c r="B956" i="10"/>
  <c r="B988" i="10"/>
  <c r="B1023" i="10"/>
  <c r="B1054" i="10"/>
  <c r="B1085" i="10"/>
  <c r="B1116" i="10"/>
  <c r="B1147" i="10"/>
  <c r="B1178" i="10"/>
  <c r="B1209" i="10"/>
  <c r="B1240" i="10"/>
  <c r="B1272" i="10"/>
  <c r="B1302" i="10"/>
  <c r="B1332" i="10"/>
  <c r="B1362" i="10"/>
  <c r="B1392" i="10"/>
  <c r="B1421" i="10"/>
  <c r="B1450" i="10"/>
  <c r="B1479" i="10"/>
  <c r="B1507" i="10"/>
  <c r="B1535" i="10"/>
  <c r="B1563" i="10"/>
  <c r="B1591" i="10"/>
  <c r="B1619" i="10"/>
  <c r="B1647" i="10"/>
  <c r="B1675" i="10"/>
  <c r="B1703" i="10"/>
  <c r="B1731" i="10"/>
  <c r="B1759" i="10"/>
  <c r="B1787" i="10"/>
  <c r="B1815" i="10"/>
  <c r="B1843" i="10"/>
  <c r="B1871" i="10"/>
  <c r="B1899" i="10"/>
  <c r="B1927" i="10"/>
  <c r="B1955" i="10"/>
  <c r="B1983" i="10"/>
  <c r="B2011" i="10"/>
  <c r="B2039" i="10"/>
  <c r="B2067" i="10"/>
  <c r="B2095" i="10"/>
  <c r="B2123" i="10"/>
  <c r="B2151" i="10"/>
  <c r="B2179" i="10"/>
  <c r="B2207" i="10"/>
  <c r="B2235" i="10"/>
  <c r="B2263" i="10"/>
  <c r="B2291" i="10"/>
  <c r="B2319" i="10"/>
  <c r="B2347" i="10"/>
  <c r="B2375" i="10"/>
  <c r="B2403" i="10"/>
  <c r="B2431" i="10"/>
  <c r="B2459" i="10"/>
  <c r="B2487" i="10"/>
  <c r="B2515" i="10"/>
  <c r="B2543" i="10"/>
  <c r="D1328" i="10"/>
  <c r="D2046" i="10"/>
  <c r="D2669" i="10"/>
  <c r="D3105" i="10"/>
  <c r="D3366" i="10"/>
  <c r="D3698" i="10"/>
  <c r="D4002" i="10"/>
  <c r="D4193" i="10"/>
  <c r="D4481" i="10"/>
  <c r="D4733" i="10"/>
  <c r="D4888" i="10"/>
  <c r="C68" i="10"/>
  <c r="C229" i="10"/>
  <c r="C373" i="10"/>
  <c r="C533" i="10"/>
  <c r="C668" i="10"/>
  <c r="C808" i="10"/>
  <c r="C941" i="10"/>
  <c r="C1057" i="10"/>
  <c r="C1200" i="10"/>
  <c r="C1332" i="10"/>
  <c r="C1431" i="10"/>
  <c r="C1570" i="10"/>
  <c r="C1695" i="10"/>
  <c r="C1801" i="10"/>
  <c r="C1925" i="10"/>
  <c r="C2041" i="10"/>
  <c r="C2145" i="10"/>
  <c r="C2253" i="10"/>
  <c r="C2357" i="10"/>
  <c r="C2434" i="10"/>
  <c r="C2519" i="10"/>
  <c r="C2606" i="10"/>
  <c r="C2670" i="10"/>
  <c r="C2752" i="10"/>
  <c r="C2814" i="10"/>
  <c r="C2891" i="10"/>
  <c r="C2967" i="10"/>
  <c r="C3029" i="10"/>
  <c r="C3106" i="10"/>
  <c r="C3177" i="10"/>
  <c r="C3244" i="10"/>
  <c r="C3316" i="10"/>
  <c r="C3396" i="10"/>
  <c r="C3451" i="10"/>
  <c r="C3529" i="10"/>
  <c r="C3577" i="10"/>
  <c r="C3641" i="10"/>
  <c r="C3695" i="10"/>
  <c r="C3758" i="10"/>
  <c r="C3809" i="10"/>
  <c r="C3869" i="10"/>
  <c r="C3919" i="10"/>
  <c r="C3977" i="10"/>
  <c r="C4026" i="10"/>
  <c r="C4082" i="10"/>
  <c r="C4123" i="10"/>
  <c r="C4170" i="10"/>
  <c r="C4224" i="10"/>
  <c r="C4265" i="10"/>
  <c r="C4312" i="10"/>
  <c r="C4366" i="10"/>
  <c r="C4407" i="10"/>
  <c r="C4454" i="10"/>
  <c r="C4508" i="10"/>
  <c r="C4549" i="10"/>
  <c r="C4594" i="10"/>
  <c r="C4646" i="10"/>
  <c r="C4685" i="10"/>
  <c r="C4727" i="10"/>
  <c r="C4772" i="10"/>
  <c r="C4813" i="10"/>
  <c r="C4851" i="10"/>
  <c r="C4899" i="10"/>
  <c r="C4937" i="10"/>
  <c r="C4978" i="10"/>
  <c r="B14" i="10"/>
  <c r="B52" i="10"/>
  <c r="B88" i="10"/>
  <c r="B130" i="10"/>
  <c r="B166" i="10"/>
  <c r="B200" i="10"/>
  <c r="B240" i="10"/>
  <c r="B274" i="10"/>
  <c r="B308" i="10"/>
  <c r="B342" i="10"/>
  <c r="B382" i="10"/>
  <c r="B416" i="10"/>
  <c r="B450" i="10"/>
  <c r="B484" i="10"/>
  <c r="B524" i="10"/>
  <c r="B558" i="10"/>
  <c r="B591" i="10"/>
  <c r="B624" i="10"/>
  <c r="B662" i="10"/>
  <c r="B695" i="10"/>
  <c r="B728" i="10"/>
  <c r="B761" i="10"/>
  <c r="B796" i="10"/>
  <c r="B829" i="10"/>
  <c r="B861" i="10"/>
  <c r="B893" i="10"/>
  <c r="B925" i="10"/>
  <c r="B957" i="10"/>
  <c r="B992" i="10"/>
  <c r="B1024" i="10"/>
  <c r="B1055" i="10"/>
  <c r="B1086" i="10"/>
  <c r="B1117" i="10"/>
  <c r="D1371" i="10"/>
  <c r="D2147" i="10"/>
  <c r="D2677" i="10"/>
  <c r="D3108" i="10"/>
  <c r="D3367" i="10"/>
  <c r="D3704" i="10"/>
  <c r="D4005" i="10"/>
  <c r="D4197" i="10"/>
  <c r="D4482" i="10"/>
  <c r="D4739" i="10"/>
  <c r="D4889" i="10"/>
  <c r="C69" i="10"/>
  <c r="C234" i="10"/>
  <c r="C374" i="10"/>
  <c r="C536" i="10"/>
  <c r="C670" i="10"/>
  <c r="C810" i="10"/>
  <c r="C943" i="10"/>
  <c r="C1087" i="10"/>
  <c r="C1201" i="10"/>
  <c r="C1333" i="10"/>
  <c r="C1432" i="10"/>
  <c r="C1571" i="10"/>
  <c r="C1696" i="10"/>
  <c r="C1802" i="10"/>
  <c r="C1935" i="10"/>
  <c r="C2048" i="10"/>
  <c r="C2147" i="10"/>
  <c r="C2254" i="10"/>
  <c r="C2358" i="10"/>
  <c r="C2435" i="10"/>
  <c r="C2520" i="10"/>
  <c r="C2608" i="10"/>
  <c r="C2674" i="10"/>
  <c r="C2754" i="10"/>
  <c r="C2828" i="10"/>
  <c r="C2892" i="10"/>
  <c r="C2968" i="10"/>
  <c r="C3030" i="10"/>
  <c r="C3107" i="10"/>
  <c r="C3178" i="10"/>
  <c r="C3245" i="10"/>
  <c r="C3323" i="10"/>
  <c r="C3397" i="10"/>
  <c r="C3452" i="10"/>
  <c r="C3530" i="10"/>
  <c r="C3578" i="10"/>
  <c r="C3645" i="10"/>
  <c r="C3696" i="10"/>
  <c r="C3759" i="10"/>
  <c r="C3810" i="10"/>
  <c r="C3870" i="10"/>
  <c r="C3920" i="10"/>
  <c r="C3978" i="10"/>
  <c r="C4027" i="10"/>
  <c r="C4083" i="10"/>
  <c r="C4124" i="10"/>
  <c r="C4171" i="10"/>
  <c r="C4225" i="10"/>
  <c r="C4266" i="10"/>
  <c r="C4313" i="10"/>
  <c r="C4367" i="10"/>
  <c r="C4408" i="10"/>
  <c r="C4455" i="10"/>
  <c r="C4509" i="10"/>
  <c r="C4553" i="10"/>
  <c r="C4595" i="10"/>
  <c r="C4647" i="10"/>
  <c r="C4686" i="10"/>
  <c r="C4728" i="10"/>
  <c r="C4773" i="10"/>
  <c r="C4814" i="10"/>
  <c r="C4852" i="10"/>
  <c r="C4900" i="10"/>
  <c r="C4938" i="10"/>
  <c r="C4979" i="10"/>
  <c r="B15" i="10"/>
  <c r="B53" i="10"/>
  <c r="B89" i="10"/>
  <c r="B131" i="10"/>
  <c r="B167" i="10"/>
  <c r="B201" i="10"/>
  <c r="B241" i="10"/>
  <c r="B275" i="10"/>
  <c r="B309" i="10"/>
  <c r="B343" i="10"/>
  <c r="B383" i="10"/>
  <c r="B417" i="10"/>
  <c r="B451" i="10"/>
  <c r="B488" i="10"/>
  <c r="B525" i="10"/>
  <c r="B559" i="10"/>
  <c r="B592" i="10"/>
  <c r="B628" i="10"/>
  <c r="B663" i="10"/>
  <c r="B696" i="10"/>
  <c r="B729" i="10"/>
  <c r="B762" i="10"/>
  <c r="B798" i="10"/>
  <c r="B830" i="10"/>
  <c r="B862" i="10"/>
  <c r="B894" i="10"/>
  <c r="B926" i="10"/>
  <c r="B958" i="10"/>
  <c r="B994" i="10"/>
  <c r="B1025" i="10"/>
  <c r="B1056" i="10"/>
  <c r="B1087" i="10"/>
  <c r="B1118" i="10"/>
  <c r="B1149" i="10"/>
  <c r="B1180" i="10"/>
  <c r="B1211" i="10"/>
  <c r="B1244" i="10"/>
  <c r="B1274" i="10"/>
  <c r="B1304" i="10"/>
  <c r="B1334" i="10"/>
  <c r="B1364" i="10"/>
  <c r="B1394" i="10"/>
  <c r="B1423" i="10"/>
  <c r="B1452" i="10"/>
  <c r="B1481" i="10"/>
  <c r="B1509" i="10"/>
  <c r="B1537" i="10"/>
  <c r="B1565" i="10"/>
  <c r="B1593" i="10"/>
  <c r="B1621" i="10"/>
  <c r="B1649" i="10"/>
  <c r="B1677" i="10"/>
  <c r="B1705" i="10"/>
  <c r="B1733" i="10"/>
  <c r="B1761" i="10"/>
  <c r="B1789" i="10"/>
  <c r="B1817" i="10"/>
  <c r="B1845" i="10"/>
  <c r="B1873" i="10"/>
  <c r="B1901" i="10"/>
  <c r="B1929" i="10"/>
  <c r="B1957" i="10"/>
  <c r="B1985" i="10"/>
  <c r="B2013" i="10"/>
  <c r="B2041" i="10"/>
  <c r="B2069" i="10"/>
  <c r="B2097" i="10"/>
  <c r="B2125" i="10"/>
  <c r="B2153" i="10"/>
  <c r="B2181" i="10"/>
  <c r="B2209" i="10"/>
  <c r="B2237" i="10"/>
  <c r="B2265" i="10"/>
  <c r="B2293" i="10"/>
  <c r="B2321" i="10"/>
  <c r="B2349" i="10"/>
  <c r="B2377" i="10"/>
  <c r="B2405" i="10"/>
  <c r="B2433" i="10"/>
  <c r="B2461" i="10"/>
  <c r="B2489" i="10"/>
  <c r="B2517" i="10"/>
  <c r="D1387" i="10"/>
  <c r="D2193" i="10"/>
  <c r="D2692" i="10"/>
  <c r="D3122" i="10"/>
  <c r="D3448" i="10"/>
  <c r="D3710" i="10"/>
  <c r="D4006" i="10"/>
  <c r="D4218" i="10"/>
  <c r="D4485" i="10"/>
  <c r="D4740" i="10"/>
  <c r="D4916" i="10"/>
  <c r="C70" i="10"/>
  <c r="C241" i="10"/>
  <c r="C376" i="10"/>
  <c r="C545" i="10"/>
  <c r="C671" i="10"/>
  <c r="C811" i="10"/>
  <c r="C951" i="10"/>
  <c r="C1092" i="10"/>
  <c r="C1202" i="10"/>
  <c r="C1335" i="10"/>
  <c r="C1463" i="10"/>
  <c r="C1572" i="10"/>
  <c r="C1697" i="10"/>
  <c r="C1803" i="10"/>
  <c r="C1936" i="10"/>
  <c r="C2053" i="10"/>
  <c r="C2148" i="10"/>
  <c r="C2258" i="10"/>
  <c r="C2363" i="10"/>
  <c r="C2436" i="10"/>
  <c r="C2521" i="10"/>
  <c r="C2609" i="10"/>
  <c r="C2675" i="10"/>
  <c r="C2755" i="10"/>
  <c r="C2830" i="10"/>
  <c r="C2893" i="10"/>
  <c r="C2970" i="10"/>
  <c r="C3039" i="10"/>
  <c r="C3108" i="10"/>
  <c r="C3179" i="10"/>
  <c r="C3246" i="10"/>
  <c r="C3329" i="10"/>
  <c r="C3399" i="10"/>
  <c r="C3453" i="10"/>
  <c r="C3531" i="10"/>
  <c r="C3579" i="10"/>
  <c r="C3649" i="10"/>
  <c r="C3697" i="10"/>
  <c r="C3760" i="10"/>
  <c r="C3822" i="10"/>
  <c r="C3871" i="10"/>
  <c r="C3921" i="10"/>
  <c r="C3979" i="10"/>
  <c r="C4028" i="10"/>
  <c r="C4084" i="10"/>
  <c r="C4125" i="10"/>
  <c r="C4179" i="10"/>
  <c r="C4226" i="10"/>
  <c r="C4267" i="10"/>
  <c r="C4321" i="10"/>
  <c r="C4368" i="10"/>
  <c r="C4409" i="10"/>
  <c r="C4463" i="10"/>
  <c r="C4510" i="10"/>
  <c r="C4556" i="10"/>
  <c r="C4603" i="10"/>
  <c r="C4648" i="10"/>
  <c r="C4687" i="10"/>
  <c r="C4736" i="10"/>
  <c r="C4776" i="10"/>
  <c r="C4815" i="10"/>
  <c r="C4863" i="10"/>
  <c r="C4901" i="10"/>
  <c r="C4939" i="10"/>
  <c r="C4987" i="10"/>
  <c r="B16" i="10"/>
  <c r="B54" i="10"/>
  <c r="B97" i="10"/>
  <c r="B132" i="10"/>
  <c r="B168" i="10"/>
  <c r="B202" i="10"/>
  <c r="B242" i="10"/>
  <c r="B276" i="10"/>
  <c r="B310" i="10"/>
  <c r="B344" i="10"/>
  <c r="B384" i="10"/>
  <c r="B418" i="10"/>
  <c r="B452" i="10"/>
  <c r="B492" i="10"/>
  <c r="B526" i="10"/>
  <c r="B560" i="10"/>
  <c r="B593" i="10"/>
  <c r="B631" i="10"/>
  <c r="B664" i="10"/>
  <c r="B697" i="10"/>
  <c r="B730" i="10"/>
  <c r="B763" i="10"/>
  <c r="B799" i="10"/>
  <c r="B831" i="10"/>
  <c r="B863" i="10"/>
  <c r="B895" i="10"/>
  <c r="B927" i="10"/>
  <c r="B959" i="10"/>
  <c r="B995" i="10"/>
  <c r="B1026" i="10"/>
  <c r="B1057" i="10"/>
  <c r="B1088" i="10"/>
  <c r="B1119" i="10"/>
  <c r="B1150" i="10"/>
  <c r="B1181" i="10"/>
  <c r="B1212" i="10"/>
  <c r="B1245" i="10"/>
  <c r="B1275" i="10"/>
  <c r="B1305" i="10"/>
  <c r="B1335" i="10"/>
  <c r="B1365" i="10"/>
  <c r="B1395" i="10"/>
  <c r="B1424" i="10"/>
  <c r="B1453" i="10"/>
  <c r="B1482" i="10"/>
  <c r="B1510" i="10"/>
  <c r="B1538" i="10"/>
  <c r="B1566" i="10"/>
  <c r="B1594" i="10"/>
  <c r="B1622" i="10"/>
  <c r="B1650" i="10"/>
  <c r="B1678" i="10"/>
  <c r="B1706" i="10"/>
  <c r="B1734" i="10"/>
  <c r="B1762" i="10"/>
  <c r="B1790" i="10"/>
  <c r="B1818" i="10"/>
  <c r="B1846" i="10"/>
  <c r="B1874" i="10"/>
  <c r="B1902" i="10"/>
  <c r="B1930" i="10"/>
  <c r="B1958" i="10"/>
  <c r="B1986" i="10"/>
  <c r="B2014" i="10"/>
  <c r="B2042" i="10"/>
  <c r="B2070" i="10"/>
  <c r="B2098" i="10"/>
  <c r="B2126" i="10"/>
  <c r="B2154" i="10"/>
  <c r="B2182" i="10"/>
  <c r="B2210" i="10"/>
  <c r="B2238" i="10"/>
  <c r="B2266" i="10"/>
  <c r="B2294" i="10"/>
  <c r="B2322" i="10"/>
  <c r="B2350" i="10"/>
  <c r="B2378" i="10"/>
  <c r="B2406" i="10"/>
  <c r="B2434" i="10"/>
  <c r="B2462" i="10"/>
  <c r="B2490" i="10"/>
  <c r="D1412" i="10"/>
  <c r="D2222" i="10"/>
  <c r="D2698" i="10"/>
  <c r="D3126" i="10"/>
  <c r="D3480" i="10"/>
  <c r="D3726" i="10"/>
  <c r="D4009" i="10"/>
  <c r="D4278" i="10"/>
  <c r="D4486" i="10"/>
  <c r="D4741" i="10"/>
  <c r="D4920" i="10"/>
  <c r="C97" i="10"/>
  <c r="C242" i="10"/>
  <c r="C377" i="10"/>
  <c r="C547" i="10"/>
  <c r="C692" i="10"/>
  <c r="C813" i="10"/>
  <c r="C955" i="10"/>
  <c r="C1096" i="10"/>
  <c r="C1203" i="10"/>
  <c r="C1336" i="10"/>
  <c r="C1470" i="10"/>
  <c r="C1573" i="10"/>
  <c r="C1706" i="10"/>
  <c r="C1831" i="10"/>
  <c r="C1938" i="10"/>
  <c r="C2055" i="10"/>
  <c r="C2149" i="10"/>
  <c r="C2265" i="10"/>
  <c r="C2367" i="10"/>
  <c r="C2437" i="10"/>
  <c r="C2522" i="10"/>
  <c r="C2612" i="10"/>
  <c r="C2679" i="10"/>
  <c r="C2756" i="10"/>
  <c r="C2831" i="10"/>
  <c r="C2894" i="10"/>
  <c r="C2971" i="10"/>
  <c r="C3046" i="10"/>
  <c r="C3109" i="10"/>
  <c r="C3192" i="10"/>
  <c r="C3261" i="10"/>
  <c r="C3330" i="10"/>
  <c r="C3400" i="10"/>
  <c r="C3457" i="10"/>
  <c r="C3532" i="10"/>
  <c r="C3580" i="10"/>
  <c r="C3650" i="10"/>
  <c r="C3712" i="10"/>
  <c r="C3764" i="10"/>
  <c r="C3827" i="10"/>
  <c r="C3872" i="10"/>
  <c r="C3930" i="10"/>
  <c r="C3980" i="10"/>
  <c r="C4029" i="10"/>
  <c r="C4085" i="10"/>
  <c r="C4126" i="10"/>
  <c r="C4180" i="10"/>
  <c r="C4227" i="10"/>
  <c r="C4268" i="10"/>
  <c r="C4322" i="10"/>
  <c r="C4369" i="10"/>
  <c r="C4413" i="10"/>
  <c r="C4464" i="10"/>
  <c r="C4511" i="10"/>
  <c r="C4557" i="10"/>
  <c r="C4604" i="10"/>
  <c r="C4649" i="10"/>
  <c r="C4688" i="10"/>
  <c r="C4737" i="10"/>
  <c r="C4777" i="10"/>
  <c r="C4816" i="10"/>
  <c r="C4864" i="10"/>
  <c r="C4902" i="10"/>
  <c r="C4940" i="10"/>
  <c r="C4988" i="10"/>
  <c r="B17" i="10"/>
  <c r="B55" i="10"/>
  <c r="B98" i="10"/>
  <c r="B133" i="10"/>
  <c r="B169" i="10"/>
  <c r="B203" i="10"/>
  <c r="B243" i="10"/>
  <c r="B277" i="10"/>
  <c r="B311" i="10"/>
  <c r="B348" i="10"/>
  <c r="B385" i="10"/>
  <c r="B419" i="10"/>
  <c r="B453" i="10"/>
  <c r="B493" i="10"/>
  <c r="B527" i="10"/>
  <c r="B561" i="10"/>
  <c r="B594" i="10"/>
  <c r="B632" i="10"/>
  <c r="B665" i="10"/>
  <c r="B698" i="10"/>
  <c r="B731" i="10"/>
  <c r="B764" i="10"/>
  <c r="B800" i="10"/>
  <c r="B832" i="10"/>
  <c r="B864" i="10"/>
  <c r="B896" i="10"/>
  <c r="B928" i="10"/>
  <c r="B960" i="10"/>
  <c r="B996" i="10"/>
  <c r="B1027" i="10"/>
  <c r="B1058" i="10"/>
  <c r="B1089" i="10"/>
  <c r="B1120" i="10"/>
  <c r="B1151" i="10"/>
  <c r="B1182" i="10"/>
  <c r="B1213" i="10"/>
  <c r="B1246" i="10"/>
  <c r="B1276" i="10"/>
  <c r="B1306" i="10"/>
  <c r="B1336" i="10"/>
  <c r="B1366" i="10"/>
  <c r="B1396" i="10"/>
  <c r="B1425" i="10"/>
  <c r="B1454" i="10"/>
  <c r="B1483" i="10"/>
  <c r="B1511" i="10"/>
  <c r="B1539" i="10"/>
  <c r="B1567" i="10"/>
  <c r="B1595" i="10"/>
  <c r="B1623" i="10"/>
  <c r="B1651" i="10"/>
  <c r="B1679" i="10"/>
  <c r="B1707" i="10"/>
  <c r="B1735" i="10"/>
  <c r="B1763" i="10"/>
  <c r="B1791" i="10"/>
  <c r="B1819" i="10"/>
  <c r="B1847" i="10"/>
  <c r="D1417" i="10"/>
  <c r="D2259" i="10"/>
  <c r="D2709" i="10"/>
  <c r="D3127" i="10"/>
  <c r="D3482" i="10"/>
  <c r="D3730" i="10"/>
  <c r="D4010" i="10"/>
  <c r="D4286" i="10"/>
  <c r="D4487" i="10"/>
  <c r="D4744" i="10"/>
  <c r="D4950" i="10"/>
  <c r="C99" i="10"/>
  <c r="C244" i="10"/>
  <c r="C381" i="10"/>
  <c r="C548" i="10"/>
  <c r="C697" i="10"/>
  <c r="C814" i="10"/>
  <c r="C961" i="10"/>
  <c r="C1099" i="10"/>
  <c r="C1214" i="10"/>
  <c r="C1337" i="10"/>
  <c r="C1474" i="10"/>
  <c r="C1574" i="10"/>
  <c r="C1707" i="10"/>
  <c r="C1834" i="10"/>
  <c r="C1939" i="10"/>
  <c r="C2058" i="10"/>
  <c r="C2164" i="10"/>
  <c r="C2275" i="10"/>
  <c r="C2368" i="10"/>
  <c r="C2438" i="10"/>
  <c r="C2526" i="10"/>
  <c r="C2613" i="10"/>
  <c r="C2683" i="10"/>
  <c r="C2757" i="10"/>
  <c r="C2833" i="10"/>
  <c r="C2895" i="10"/>
  <c r="C2972" i="10"/>
  <c r="C3047" i="10"/>
  <c r="C3110" i="10"/>
  <c r="C3193" i="10"/>
  <c r="C3263" i="10"/>
  <c r="C3331" i="10"/>
  <c r="C3401" i="10"/>
  <c r="C3463" i="10"/>
  <c r="C3533" i="10"/>
  <c r="C3581" i="10"/>
  <c r="C3651" i="10"/>
  <c r="C3716" i="10"/>
  <c r="C3768" i="10"/>
  <c r="C3828" i="10"/>
  <c r="C3873" i="10"/>
  <c r="C3931" i="10"/>
  <c r="C3981" i="10"/>
  <c r="C4038" i="10"/>
  <c r="C4086" i="10"/>
  <c r="C4127" i="10"/>
  <c r="C4181" i="10"/>
  <c r="C4228" i="10"/>
  <c r="C4269" i="10"/>
  <c r="C4323" i="10"/>
  <c r="C4370" i="10"/>
  <c r="C4417" i="10"/>
  <c r="C4465" i="10"/>
  <c r="C4512" i="10"/>
  <c r="C4558" i="10"/>
  <c r="C4605" i="10"/>
  <c r="C4650" i="10"/>
  <c r="C4689" i="10"/>
  <c r="C4738" i="10"/>
  <c r="C4779" i="10"/>
  <c r="C4817" i="10"/>
  <c r="C4865" i="10"/>
  <c r="C4903" i="10"/>
  <c r="C4941" i="10"/>
  <c r="C4989" i="10"/>
  <c r="B19" i="10"/>
  <c r="B56" i="10"/>
  <c r="B99" i="10"/>
  <c r="B135" i="10"/>
  <c r="B170" i="10"/>
  <c r="B204" i="10"/>
  <c r="D1515" i="10"/>
  <c r="D2267" i="10"/>
  <c r="D2725" i="10"/>
  <c r="D3144" i="10"/>
  <c r="D3487" i="10"/>
  <c r="D3735" i="10"/>
  <c r="D4014" i="10"/>
  <c r="D4293" i="10"/>
  <c r="D4518" i="10"/>
  <c r="D4746" i="10"/>
  <c r="D4953" i="10"/>
  <c r="C105" i="10"/>
  <c r="C263" i="10"/>
  <c r="C406" i="10"/>
  <c r="C551" i="10"/>
  <c r="C702" i="10"/>
  <c r="C841" i="10"/>
  <c r="C964" i="10"/>
  <c r="C1102" i="10"/>
  <c r="C1221" i="10"/>
  <c r="C1345" i="10"/>
  <c r="C1477" i="10"/>
  <c r="C1577" i="10"/>
  <c r="C1712" i="10"/>
  <c r="C1838" i="10"/>
  <c r="C1941" i="10"/>
  <c r="C2060" i="10"/>
  <c r="C2176" i="10"/>
  <c r="C2278" i="10"/>
  <c r="C2371" i="10"/>
  <c r="C2462" i="10"/>
  <c r="C2531" i="10"/>
  <c r="C2616" i="10"/>
  <c r="C2693" i="10"/>
  <c r="C2759" i="10"/>
  <c r="C2835" i="10"/>
  <c r="C2897" i="10"/>
  <c r="C2974" i="10"/>
  <c r="C3056" i="10"/>
  <c r="C3112" i="10"/>
  <c r="C3195" i="10"/>
  <c r="C3271" i="10"/>
  <c r="C3333" i="10"/>
  <c r="C3403" i="10"/>
  <c r="C3467" i="10"/>
  <c r="C3535" i="10"/>
  <c r="C3598" i="10"/>
  <c r="C3653" i="10"/>
  <c r="C3719" i="10"/>
  <c r="C3771" i="10"/>
  <c r="C3831" i="10"/>
  <c r="C3875" i="10"/>
  <c r="C3933" i="10"/>
  <c r="C3983" i="10"/>
  <c r="C4040" i="10"/>
  <c r="C4088" i="10"/>
  <c r="C4129" i="10"/>
  <c r="C4183" i="10"/>
  <c r="C4230" i="10"/>
  <c r="C4277" i="10"/>
  <c r="C4325" i="10"/>
  <c r="C4372" i="10"/>
  <c r="C4419" i="10"/>
  <c r="C4473" i="10"/>
  <c r="C4514" i="10"/>
  <c r="C4560" i="10"/>
  <c r="C4612" i="10"/>
  <c r="C4652" i="10"/>
  <c r="C4693" i="10"/>
  <c r="C4740" i="10"/>
  <c r="C4781" i="10"/>
  <c r="C4819" i="10"/>
  <c r="C4867" i="10"/>
  <c r="C4905" i="10"/>
  <c r="C4945" i="10"/>
  <c r="C4991" i="10"/>
  <c r="D67" i="10"/>
  <c r="D1529" i="10"/>
  <c r="D2311" i="10"/>
  <c r="D2867" i="10"/>
  <c r="D3157" i="10"/>
  <c r="D3495" i="10"/>
  <c r="D3810" i="10"/>
  <c r="D4028" i="10"/>
  <c r="D4303" i="10"/>
  <c r="D4562" i="10"/>
  <c r="D4780" i="10"/>
  <c r="D4984" i="10"/>
  <c r="C113" i="10"/>
  <c r="C274" i="10"/>
  <c r="C436" i="10"/>
  <c r="C554" i="10"/>
  <c r="C706" i="10"/>
  <c r="C864" i="10"/>
  <c r="C981" i="10"/>
  <c r="C1117" i="10"/>
  <c r="C1248" i="10"/>
  <c r="C1362" i="10"/>
  <c r="C1481" i="10"/>
  <c r="C1615" i="10"/>
  <c r="C1719" i="10"/>
  <c r="C1849" i="10"/>
  <c r="C1972" i="10"/>
  <c r="C2075" i="10"/>
  <c r="C2191" i="10"/>
  <c r="C2281" i="10"/>
  <c r="C2374" i="10"/>
  <c r="C2467" i="10"/>
  <c r="C2537" i="10"/>
  <c r="C2619" i="10"/>
  <c r="C2698" i="10"/>
  <c r="C2767" i="10"/>
  <c r="C2839" i="10"/>
  <c r="C2920" i="10"/>
  <c r="C2980" i="10"/>
  <c r="C3060" i="10"/>
  <c r="C3135" i="10"/>
  <c r="C3198" i="10"/>
  <c r="C3275" i="10"/>
  <c r="C3344" i="10"/>
  <c r="C3411" i="10"/>
  <c r="C3479" i="10"/>
  <c r="C3538" i="10"/>
  <c r="C3604" i="10"/>
  <c r="C3656" i="10"/>
  <c r="C3722" i="10"/>
  <c r="C3774" i="10"/>
  <c r="C3834" i="10"/>
  <c r="C3885" i="10"/>
  <c r="C3943" i="10"/>
  <c r="C3986" i="10"/>
  <c r="C4044" i="10"/>
  <c r="C4091" i="10"/>
  <c r="C4145" i="10"/>
  <c r="C4189" i="10"/>
  <c r="C4233" i="10"/>
  <c r="C4287" i="10"/>
  <c r="C4334" i="10"/>
  <c r="C4375" i="10"/>
  <c r="C4429" i="10"/>
  <c r="C4476" i="10"/>
  <c r="C4517" i="10"/>
  <c r="C4570" i="10"/>
  <c r="C4615" i="10"/>
  <c r="D234" i="10"/>
  <c r="D1750" i="10"/>
  <c r="D2322" i="10"/>
  <c r="D2892" i="10"/>
  <c r="D3263" i="10"/>
  <c r="D3566" i="10"/>
  <c r="D3842" i="10"/>
  <c r="D4110" i="10"/>
  <c r="D4349" i="10"/>
  <c r="D4612" i="10"/>
  <c r="D4798" i="10"/>
  <c r="D5003" i="10"/>
  <c r="C168" i="10"/>
  <c r="C289" i="10"/>
  <c r="C443" i="10"/>
  <c r="C610" i="10"/>
  <c r="C727" i="10"/>
  <c r="C878" i="10"/>
  <c r="C1020" i="10"/>
  <c r="C1136" i="10"/>
  <c r="C1276" i="10"/>
  <c r="C1392" i="10"/>
  <c r="C1507" i="10"/>
  <c r="C1625" i="10"/>
  <c r="C1755" i="10"/>
  <c r="C1857" i="10"/>
  <c r="C1981" i="10"/>
  <c r="C2080" i="10"/>
  <c r="C2198" i="10"/>
  <c r="C2313" i="10"/>
  <c r="C2387" i="10"/>
  <c r="C2473" i="10"/>
  <c r="C2557" i="10"/>
  <c r="C2630" i="10"/>
  <c r="C2716" i="10"/>
  <c r="C2787" i="10"/>
  <c r="C2855" i="10"/>
  <c r="C2927" i="10"/>
  <c r="C3002" i="10"/>
  <c r="C3065" i="10"/>
  <c r="C3142" i="10"/>
  <c r="C3216" i="10"/>
  <c r="C3280" i="10"/>
  <c r="C3362" i="10"/>
  <c r="C3416" i="10"/>
  <c r="C3485" i="10"/>
  <c r="C3543" i="10"/>
  <c r="C3609" i="10"/>
  <c r="C3675" i="10"/>
  <c r="C3727" i="10"/>
  <c r="C3787" i="10"/>
  <c r="C3839" i="10"/>
  <c r="C3898" i="10"/>
  <c r="C3948" i="10"/>
  <c r="C4005" i="10"/>
  <c r="C4055" i="10"/>
  <c r="C4096" i="10"/>
  <c r="C4150" i="10"/>
  <c r="C4197" i="10"/>
  <c r="C4238" i="10"/>
  <c r="C4292" i="10"/>
  <c r="C4339" i="10"/>
  <c r="C4380" i="10"/>
  <c r="C4434" i="10"/>
  <c r="C4481" i="10"/>
  <c r="C4525" i="10"/>
  <c r="C4575" i="10"/>
  <c r="C4620" i="10"/>
  <c r="C4660" i="10"/>
  <c r="C4710" i="10"/>
  <c r="C4751" i="10"/>
  <c r="C4789" i="10"/>
  <c r="C4837" i="10"/>
  <c r="C4875" i="10"/>
  <c r="C4913" i="10"/>
  <c r="C4961" i="10"/>
  <c r="C5000" i="10"/>
  <c r="B30" i="10"/>
  <c r="D1527" i="10"/>
  <c r="D2547" i="10"/>
  <c r="D3265" i="10"/>
  <c r="D3736" i="10"/>
  <c r="D4175" i="10"/>
  <c r="D4609" i="10"/>
  <c r="D4952" i="10"/>
  <c r="C178" i="10"/>
  <c r="C441" i="10"/>
  <c r="C640" i="10"/>
  <c r="C882" i="10"/>
  <c r="C1131" i="10"/>
  <c r="C1287" i="10"/>
  <c r="C1511" i="10"/>
  <c r="C1720" i="10"/>
  <c r="C1905" i="10"/>
  <c r="C2112" i="10"/>
  <c r="C2280" i="10"/>
  <c r="C2421" i="10"/>
  <c r="C2561" i="10"/>
  <c r="C2695" i="10"/>
  <c r="C2800" i="10"/>
  <c r="C2926" i="10"/>
  <c r="C3055" i="10"/>
  <c r="C3150" i="10"/>
  <c r="C3278" i="10"/>
  <c r="C3372" i="10"/>
  <c r="C3499" i="10"/>
  <c r="C3606" i="10"/>
  <c r="C3690" i="10"/>
  <c r="C3797" i="10"/>
  <c r="C3886" i="10"/>
  <c r="C3970" i="10"/>
  <c r="C4057" i="10"/>
  <c r="C4137" i="10"/>
  <c r="C4204" i="10"/>
  <c r="C4293" i="10"/>
  <c r="C4373" i="10"/>
  <c r="C4446" i="10"/>
  <c r="C4521" i="10"/>
  <c r="C4609" i="10"/>
  <c r="C4675" i="10"/>
  <c r="C4743" i="10"/>
  <c r="C4804" i="10"/>
  <c r="C4872" i="10"/>
  <c r="C4931" i="10"/>
  <c r="C4999" i="10"/>
  <c r="B46" i="10"/>
  <c r="B107" i="10"/>
  <c r="B156" i="10"/>
  <c r="B213" i="10"/>
  <c r="B254" i="10"/>
  <c r="B301" i="10"/>
  <c r="B355" i="10"/>
  <c r="B396" i="10"/>
  <c r="B443" i="10"/>
  <c r="B497" i="10"/>
  <c r="B538" i="10"/>
  <c r="B584" i="10"/>
  <c r="B636" i="10"/>
  <c r="B676" i="10"/>
  <c r="B721" i="10"/>
  <c r="B772" i="10"/>
  <c r="B811" i="10"/>
  <c r="B854" i="10"/>
  <c r="B900" i="10"/>
  <c r="B943" i="10"/>
  <c r="B982" i="10"/>
  <c r="B1031" i="10"/>
  <c r="B1069" i="10"/>
  <c r="B1110" i="10"/>
  <c r="B1154" i="10"/>
  <c r="B1194" i="10"/>
  <c r="B1231" i="10"/>
  <c r="B1267" i="10"/>
  <c r="B1311" i="10"/>
  <c r="B1347" i="10"/>
  <c r="B1385" i="10"/>
  <c r="B1426" i="10"/>
  <c r="B1461" i="10"/>
  <c r="B1496" i="10"/>
  <c r="B1530" i="10"/>
  <c r="B1570" i="10"/>
  <c r="B1604" i="10"/>
  <c r="B1638" i="10"/>
  <c r="B1672" i="10"/>
  <c r="B1712" i="10"/>
  <c r="B1746" i="10"/>
  <c r="B1780" i="10"/>
  <c r="B1820" i="10"/>
  <c r="B1854" i="10"/>
  <c r="B1887" i="10"/>
  <c r="B1920" i="10"/>
  <c r="B1956" i="10"/>
  <c r="B1991" i="10"/>
  <c r="B2024" i="10"/>
  <c r="B2057" i="10"/>
  <c r="B2090" i="10"/>
  <c r="B2128" i="10"/>
  <c r="B2161" i="10"/>
  <c r="B2194" i="10"/>
  <c r="B2227" i="10"/>
  <c r="B2260" i="10"/>
  <c r="B2298" i="10"/>
  <c r="D1530" i="10"/>
  <c r="D2568" i="10"/>
  <c r="D3268" i="10"/>
  <c r="D3807" i="10"/>
  <c r="D4179" i="10"/>
  <c r="D4629" i="10"/>
  <c r="D4956" i="10"/>
  <c r="C179" i="10"/>
  <c r="C442" i="10"/>
  <c r="C699" i="10"/>
  <c r="C883" i="10"/>
  <c r="C1132" i="10"/>
  <c r="C1317" i="10"/>
  <c r="C1512" i="10"/>
  <c r="C1721" i="10"/>
  <c r="C1907" i="10"/>
  <c r="C2113" i="10"/>
  <c r="C2290" i="10"/>
  <c r="C2426" i="10"/>
  <c r="C2571" i="10"/>
  <c r="C2696" i="10"/>
  <c r="C2801" i="10"/>
  <c r="C2931" i="10"/>
  <c r="C3057" i="10"/>
  <c r="C3159" i="10"/>
  <c r="C3279" i="10"/>
  <c r="C3402" i="10"/>
  <c r="C3500" i="10"/>
  <c r="C3607" i="10"/>
  <c r="C3691" i="10"/>
  <c r="C3799" i="10"/>
  <c r="C3887" i="10"/>
  <c r="C3971" i="10"/>
  <c r="C4058" i="10"/>
  <c r="C4146" i="10"/>
  <c r="C4205" i="10"/>
  <c r="C4294" i="10"/>
  <c r="C4374" i="10"/>
  <c r="C4447" i="10"/>
  <c r="C4529" i="10"/>
  <c r="C4613" i="10"/>
  <c r="C4676" i="10"/>
  <c r="C4744" i="10"/>
  <c r="C4805" i="10"/>
  <c r="C4873" i="10"/>
  <c r="C4932" i="10"/>
  <c r="C5001" i="10"/>
  <c r="B47" i="10"/>
  <c r="B108" i="10"/>
  <c r="B157" i="10"/>
  <c r="B214" i="10"/>
  <c r="B255" i="10"/>
  <c r="B302" i="10"/>
  <c r="B356" i="10"/>
  <c r="B397" i="10"/>
  <c r="B444" i="10"/>
  <c r="B498" i="10"/>
  <c r="B539" i="10"/>
  <c r="B585" i="10"/>
  <c r="B637" i="10"/>
  <c r="B677" i="10"/>
  <c r="B722" i="10"/>
  <c r="B773" i="10"/>
  <c r="B812" i="10"/>
  <c r="B855" i="10"/>
  <c r="B901" i="10"/>
  <c r="B944" i="10"/>
  <c r="B983" i="10"/>
  <c r="B1032" i="10"/>
  <c r="B1070" i="10"/>
  <c r="B1111" i="10"/>
  <c r="B1155" i="10"/>
  <c r="B1195" i="10"/>
  <c r="B1232" i="10"/>
  <c r="B1273" i="10"/>
  <c r="B1312" i="10"/>
  <c r="B1348" i="10"/>
  <c r="B1386" i="10"/>
  <c r="B1427" i="10"/>
  <c r="B1462" i="10"/>
  <c r="B1497" i="10"/>
  <c r="B1531" i="10"/>
  <c r="B1571" i="10"/>
  <c r="B1605" i="10"/>
  <c r="B1639" i="10"/>
  <c r="B1676" i="10"/>
  <c r="B1713" i="10"/>
  <c r="B1747" i="10"/>
  <c r="B1781" i="10"/>
  <c r="B1821" i="10"/>
  <c r="B1855" i="10"/>
  <c r="B1888" i="10"/>
  <c r="B1921" i="10"/>
  <c r="B1959" i="10"/>
  <c r="B1992" i="10"/>
  <c r="B2025" i="10"/>
  <c r="B2058" i="10"/>
  <c r="B2091" i="10"/>
  <c r="B2129" i="10"/>
  <c r="B2162" i="10"/>
  <c r="B2195" i="10"/>
  <c r="B2228" i="10"/>
  <c r="B2264" i="10"/>
  <c r="B2299" i="10"/>
  <c r="D1535" i="10"/>
  <c r="D2571" i="10"/>
  <c r="D3269" i="10"/>
  <c r="D3811" i="10"/>
  <c r="D4186" i="10"/>
  <c r="D4636" i="10"/>
  <c r="D4957" i="10"/>
  <c r="C180" i="10"/>
  <c r="C444" i="10"/>
  <c r="C703" i="10"/>
  <c r="C884" i="10"/>
  <c r="C1134" i="10"/>
  <c r="C1341" i="10"/>
  <c r="C1535" i="10"/>
  <c r="C1722" i="10"/>
  <c r="C1908" i="10"/>
  <c r="C2115" i="10"/>
  <c r="C2293" i="10"/>
  <c r="C2427" i="10"/>
  <c r="C2574" i="10"/>
  <c r="C2699" i="10"/>
  <c r="C2802" i="10"/>
  <c r="C2934" i="10"/>
  <c r="C3059" i="10"/>
  <c r="C3160" i="10"/>
  <c r="C3281" i="10"/>
  <c r="C3407" i="10"/>
  <c r="C3501" i="10"/>
  <c r="C3608" i="10"/>
  <c r="C3717" i="10"/>
  <c r="C3800" i="10"/>
  <c r="C3896" i="10"/>
  <c r="C3972" i="10"/>
  <c r="C4059" i="10"/>
  <c r="C4147" i="10"/>
  <c r="C4213" i="10"/>
  <c r="C4295" i="10"/>
  <c r="C4376" i="10"/>
  <c r="C4448" i="10"/>
  <c r="C4537" i="10"/>
  <c r="C4614" i="10"/>
  <c r="C4677" i="10"/>
  <c r="C4745" i="10"/>
  <c r="C4807" i="10"/>
  <c r="C4874" i="10"/>
  <c r="C4933" i="10"/>
  <c r="C5003" i="10"/>
  <c r="B57" i="10"/>
  <c r="B109" i="10"/>
  <c r="B158" i="10"/>
  <c r="B215" i="10"/>
  <c r="B256" i="10"/>
  <c r="B303" i="10"/>
  <c r="B357" i="10"/>
  <c r="B398" i="10"/>
  <c r="B445" i="10"/>
  <c r="B499" i="10"/>
  <c r="B540" i="10"/>
  <c r="B586" i="10"/>
  <c r="B638" i="10"/>
  <c r="B678" i="10"/>
  <c r="B723" i="10"/>
  <c r="B774" i="10"/>
  <c r="B813" i="10"/>
  <c r="B856" i="10"/>
  <c r="B902" i="10"/>
  <c r="B945" i="10"/>
  <c r="B984" i="10"/>
  <c r="B1033" i="10"/>
  <c r="B1071" i="10"/>
  <c r="B1112" i="10"/>
  <c r="B1156" i="10"/>
  <c r="B1196" i="10"/>
  <c r="B1233" i="10"/>
  <c r="B1277" i="10"/>
  <c r="B1313" i="10"/>
  <c r="B1349" i="10"/>
  <c r="B1387" i="10"/>
  <c r="B1428" i="10"/>
  <c r="B1463" i="10"/>
  <c r="B1498" i="10"/>
  <c r="B1532" i="10"/>
  <c r="B1572" i="10"/>
  <c r="B1606" i="10"/>
  <c r="B1640" i="10"/>
  <c r="B1680" i="10"/>
  <c r="B1714" i="10"/>
  <c r="B1748" i="10"/>
  <c r="B1782" i="10"/>
  <c r="B1822" i="10"/>
  <c r="B1856" i="10"/>
  <c r="B1889" i="10"/>
  <c r="B1922" i="10"/>
  <c r="B1960" i="10"/>
  <c r="B1993" i="10"/>
  <c r="B2026" i="10"/>
  <c r="B2059" i="10"/>
  <c r="B2092" i="10"/>
  <c r="B2130" i="10"/>
  <c r="B2163" i="10"/>
  <c r="B2196" i="10"/>
  <c r="B2229" i="10"/>
  <c r="B2267" i="10"/>
  <c r="B2300" i="10"/>
  <c r="B2333" i="10"/>
  <c r="B2366" i="10"/>
  <c r="B2399" i="10"/>
  <c r="B2437" i="10"/>
  <c r="B2470" i="10"/>
  <c r="B2503" i="10"/>
  <c r="B2535" i="10"/>
  <c r="B2566" i="10"/>
  <c r="B2596" i="10"/>
  <c r="B2628" i="10"/>
  <c r="B2657" i="10"/>
  <c r="B2686" i="10"/>
  <c r="B2715" i="10"/>
  <c r="B2744" i="10"/>
  <c r="B2773" i="10"/>
  <c r="B2802" i="10"/>
  <c r="B2831" i="10"/>
  <c r="B2860" i="10"/>
  <c r="B2888" i="10"/>
  <c r="B2916" i="10"/>
  <c r="B2944" i="10"/>
  <c r="D1739" i="10"/>
  <c r="D2644" i="10"/>
  <c r="D3274" i="10"/>
  <c r="D3821" i="10"/>
  <c r="D4187" i="10"/>
  <c r="D4637" i="10"/>
  <c r="D4989" i="10"/>
  <c r="C181" i="10"/>
  <c r="C445" i="10"/>
  <c r="C704" i="10"/>
  <c r="C885" i="10"/>
  <c r="C1137" i="10"/>
  <c r="C1346" i="10"/>
  <c r="C1537" i="10"/>
  <c r="C1726" i="10"/>
  <c r="C1940" i="10"/>
  <c r="C2116" i="10"/>
  <c r="C2302" i="10"/>
  <c r="C2428" i="10"/>
  <c r="C2575" i="10"/>
  <c r="C2700" i="10"/>
  <c r="C2803" i="10"/>
  <c r="C2935" i="10"/>
  <c r="C3061" i="10"/>
  <c r="C3161" i="10"/>
  <c r="C3282" i="10"/>
  <c r="C3410" i="10"/>
  <c r="C3502" i="10"/>
  <c r="C3610" i="10"/>
  <c r="C3720" i="10"/>
  <c r="C3801" i="10"/>
  <c r="C3897" i="10"/>
  <c r="C3982" i="10"/>
  <c r="C4060" i="10"/>
  <c r="C4148" i="10"/>
  <c r="C4217" i="10"/>
  <c r="C4296" i="10"/>
  <c r="C4377" i="10"/>
  <c r="C4449" i="10"/>
  <c r="C4538" i="10"/>
  <c r="C4616" i="10"/>
  <c r="C4678" i="10"/>
  <c r="C4748" i="10"/>
  <c r="C4808" i="10"/>
  <c r="C4876" i="10"/>
  <c r="C4944" i="10"/>
  <c r="C5004" i="10"/>
  <c r="B58" i="10"/>
  <c r="B110" i="10"/>
  <c r="B159" i="10"/>
  <c r="B216" i="10"/>
  <c r="B257" i="10"/>
  <c r="B304" i="10"/>
  <c r="B358" i="10"/>
  <c r="B399" i="10"/>
  <c r="B446" i="10"/>
  <c r="B500" i="10"/>
  <c r="B544" i="10"/>
  <c r="B587" i="10"/>
  <c r="B639" i="10"/>
  <c r="B679" i="10"/>
  <c r="B724" i="10"/>
  <c r="B775" i="10"/>
  <c r="B814" i="10"/>
  <c r="B857" i="10"/>
  <c r="B903" i="10"/>
  <c r="B946" i="10"/>
  <c r="B985" i="10"/>
  <c r="B1034" i="10"/>
  <c r="B1072" i="10"/>
  <c r="B1113" i="10"/>
  <c r="B1157" i="10"/>
  <c r="B1197" i="10"/>
  <c r="B1234" i="10"/>
  <c r="B1278" i="10"/>
  <c r="B1314" i="10"/>
  <c r="B1350" i="10"/>
  <c r="B1388" i="10"/>
  <c r="B1429" i="10"/>
  <c r="B1464" i="10"/>
  <c r="B1499" i="10"/>
  <c r="B1536" i="10"/>
  <c r="B1573" i="10"/>
  <c r="B1607" i="10"/>
  <c r="B1641" i="10"/>
  <c r="B1681" i="10"/>
  <c r="B1715" i="10"/>
  <c r="B1749" i="10"/>
  <c r="B1783" i="10"/>
  <c r="B1823" i="10"/>
  <c r="B1857" i="10"/>
  <c r="B1890" i="10"/>
  <c r="B1923" i="10"/>
  <c r="B1961" i="10"/>
  <c r="B1994" i="10"/>
  <c r="B2027" i="10"/>
  <c r="B2060" i="10"/>
  <c r="B2096" i="10"/>
  <c r="B2131" i="10"/>
  <c r="B2164" i="10"/>
  <c r="B2197" i="10"/>
  <c r="B2230" i="10"/>
  <c r="B2268" i="10"/>
  <c r="B2301" i="10"/>
  <c r="B2334" i="10"/>
  <c r="B2367" i="10"/>
  <c r="B2400" i="10"/>
  <c r="B2438" i="10"/>
  <c r="B2471" i="10"/>
  <c r="B2504" i="10"/>
  <c r="D1746" i="10"/>
  <c r="D2720" i="10"/>
  <c r="D3315" i="10"/>
  <c r="D3826" i="10"/>
  <c r="D4188" i="10"/>
  <c r="D4641" i="10"/>
  <c r="D4991" i="10"/>
  <c r="C182" i="10"/>
  <c r="C446" i="10"/>
  <c r="C711" i="10"/>
  <c r="C889" i="10"/>
  <c r="C1138" i="10"/>
  <c r="C1354" i="10"/>
  <c r="C1541" i="10"/>
  <c r="C1760" i="10"/>
  <c r="C1942" i="10"/>
  <c r="C2117" i="10"/>
  <c r="C2312" i="10"/>
  <c r="C2459" i="10"/>
  <c r="C2576" i="10"/>
  <c r="C2714" i="10"/>
  <c r="C2804" i="10"/>
  <c r="C2936" i="10"/>
  <c r="C3062" i="10"/>
  <c r="C3162" i="10"/>
  <c r="C3283" i="10"/>
  <c r="C3412" i="10"/>
  <c r="C3503" i="10"/>
  <c r="C3611" i="10"/>
  <c r="C3721" i="10"/>
  <c r="C3802" i="10"/>
  <c r="C3899" i="10"/>
  <c r="C3984" i="10"/>
  <c r="C4061" i="10"/>
  <c r="C4149" i="10"/>
  <c r="C4229" i="10"/>
  <c r="C4297" i="10"/>
  <c r="C4378" i="10"/>
  <c r="C4450" i="10"/>
  <c r="C4539" i="10"/>
  <c r="C4617" i="10"/>
  <c r="C4679" i="10"/>
  <c r="C4749" i="10"/>
  <c r="C4809" i="10"/>
  <c r="C4877" i="10"/>
  <c r="C4947" i="10"/>
  <c r="C5005" i="10"/>
  <c r="B59" i="10"/>
  <c r="B111" i="10"/>
  <c r="B160" i="10"/>
  <c r="B217" i="10"/>
  <c r="B258" i="10"/>
  <c r="B312" i="10"/>
  <c r="B359" i="10"/>
  <c r="B400" i="10"/>
  <c r="B454" i="10"/>
  <c r="B501" i="10"/>
  <c r="B548" i="10"/>
  <c r="B595" i="10"/>
  <c r="B640" i="10"/>
  <c r="B680" i="10"/>
  <c r="B732" i="10"/>
  <c r="B776" i="10"/>
  <c r="B815" i="10"/>
  <c r="B865" i="10"/>
  <c r="B904" i="10"/>
  <c r="B947" i="10"/>
  <c r="B997" i="10"/>
  <c r="B1035" i="10"/>
  <c r="B1073" i="10"/>
  <c r="B1121" i="10"/>
  <c r="B1160" i="10"/>
  <c r="B1198" i="10"/>
  <c r="B1235" i="10"/>
  <c r="B1279" i="10"/>
  <c r="B1315" i="10"/>
  <c r="B1351" i="10"/>
  <c r="B1389" i="10"/>
  <c r="B1430" i="10"/>
  <c r="B1465" i="10"/>
  <c r="B1500" i="10"/>
  <c r="B1540" i="10"/>
  <c r="B1574" i="10"/>
  <c r="B1608" i="10"/>
  <c r="B1642" i="10"/>
  <c r="B1682" i="10"/>
  <c r="B1716" i="10"/>
  <c r="B1750" i="10"/>
  <c r="B1784" i="10"/>
  <c r="B1824" i="10"/>
  <c r="B1858" i="10"/>
  <c r="B1891" i="10"/>
  <c r="B1924" i="10"/>
  <c r="B1962" i="10"/>
  <c r="B1995" i="10"/>
  <c r="B2028" i="10"/>
  <c r="B2061" i="10"/>
  <c r="B2099" i="10"/>
  <c r="B2132" i="10"/>
  <c r="B2165" i="10"/>
  <c r="B2198" i="10"/>
  <c r="B2231" i="10"/>
  <c r="B2269" i="10"/>
  <c r="B2302" i="10"/>
  <c r="B2335" i="10"/>
  <c r="B2368" i="10"/>
  <c r="B2404" i="10"/>
  <c r="B2439" i="10"/>
  <c r="B2472" i="10"/>
  <c r="D1800" i="10"/>
  <c r="D2842" i="10"/>
  <c r="D3340" i="10"/>
  <c r="D3831" i="10"/>
  <c r="D4291" i="10"/>
  <c r="D4642" i="10"/>
  <c r="D4992" i="10"/>
  <c r="C183" i="10"/>
  <c r="C447" i="10"/>
  <c r="C722" i="10"/>
  <c r="C926" i="10"/>
  <c r="C1139" i="10"/>
  <c r="C1364" i="10"/>
  <c r="C1549" i="10"/>
  <c r="C1764" i="10"/>
  <c r="C1943" i="10"/>
  <c r="C2119" i="10"/>
  <c r="C2315" i="10"/>
  <c r="C2463" i="10"/>
  <c r="C2578" i="10"/>
  <c r="C2715" i="10"/>
  <c r="C2834" i="10"/>
  <c r="C2937" i="10"/>
  <c r="C3063" i="10"/>
  <c r="C3163" i="10"/>
  <c r="C3287" i="10"/>
  <c r="C3413" i="10"/>
  <c r="C3504" i="10"/>
  <c r="C3615" i="10"/>
  <c r="C3723" i="10"/>
  <c r="C3803" i="10"/>
  <c r="C3901" i="10"/>
  <c r="C3985" i="10"/>
  <c r="C4062" i="10"/>
  <c r="C4151" i="10"/>
  <c r="C4231" i="10"/>
  <c r="C4301" i="10"/>
  <c r="C4379" i="10"/>
  <c r="C4469" i="10"/>
  <c r="C4540" i="10"/>
  <c r="C4618" i="10"/>
  <c r="C4680" i="10"/>
  <c r="C4752" i="10"/>
  <c r="C4818" i="10"/>
  <c r="C4878" i="10"/>
  <c r="C4948" i="10"/>
  <c r="C5006" i="10"/>
  <c r="B60" i="10"/>
  <c r="B112" i="10"/>
  <c r="B161" i="10"/>
  <c r="B218" i="10"/>
  <c r="B259" i="10"/>
  <c r="B313" i="10"/>
  <c r="B360" i="10"/>
  <c r="B404" i="10"/>
  <c r="B455" i="10"/>
  <c r="B502" i="10"/>
  <c r="B549" i="10"/>
  <c r="B596" i="10"/>
  <c r="B641" i="10"/>
  <c r="B684" i="10"/>
  <c r="B733" i="10"/>
  <c r="B777" i="10"/>
  <c r="B816" i="10"/>
  <c r="B866" i="10"/>
  <c r="B908" i="10"/>
  <c r="B948" i="10"/>
  <c r="B998" i="10"/>
  <c r="B1036" i="10"/>
  <c r="B1076" i="10"/>
  <c r="B1122" i="10"/>
  <c r="B1162" i="10"/>
  <c r="B1199" i="10"/>
  <c r="B1236" i="10"/>
  <c r="B1280" i="10"/>
  <c r="B1316" i="10"/>
  <c r="B1352" i="10"/>
  <c r="B1393" i="10"/>
  <c r="B1431" i="10"/>
  <c r="B1467" i="10"/>
  <c r="B1501" i="10"/>
  <c r="B1541" i="10"/>
  <c r="B1575" i="10"/>
  <c r="B1609" i="10"/>
  <c r="B1643" i="10"/>
  <c r="B1683" i="10"/>
  <c r="B1717" i="10"/>
  <c r="B1751" i="10"/>
  <c r="B1788" i="10"/>
  <c r="B1825" i="10"/>
  <c r="B1859" i="10"/>
  <c r="B1892" i="10"/>
  <c r="B1928" i="10"/>
  <c r="B1963" i="10"/>
  <c r="B1996" i="10"/>
  <c r="B2029" i="10"/>
  <c r="B2062" i="10"/>
  <c r="B2100" i="10"/>
  <c r="B2133" i="10"/>
  <c r="B2166" i="10"/>
  <c r="B2199" i="10"/>
  <c r="B2232" i="10"/>
  <c r="B2270" i="10"/>
  <c r="B2303" i="10"/>
  <c r="D1813" i="10"/>
  <c r="D2847" i="10"/>
  <c r="D3341" i="10"/>
  <c r="D3862" i="10"/>
  <c r="D4294" i="10"/>
  <c r="D4643" i="10"/>
  <c r="D4997" i="10"/>
  <c r="C262" i="10"/>
  <c r="C458" i="10"/>
  <c r="C724" i="10"/>
  <c r="C928" i="10"/>
  <c r="C1170" i="10"/>
  <c r="C1365" i="10"/>
  <c r="C1550" i="10"/>
  <c r="C1766" i="10"/>
  <c r="C1975" i="10"/>
  <c r="C2120" i="10"/>
  <c r="C2317" i="10"/>
  <c r="C2466" i="10"/>
  <c r="C2579" i="10"/>
  <c r="C2717" i="10"/>
  <c r="C2837" i="10"/>
  <c r="C2938" i="10"/>
  <c r="C3064" i="10"/>
  <c r="C3194" i="10"/>
  <c r="C3291" i="10"/>
  <c r="C3414" i="10"/>
  <c r="C3505" i="10"/>
  <c r="C3619" i="10"/>
  <c r="C3724" i="10"/>
  <c r="C3804" i="10"/>
  <c r="C3902" i="10"/>
  <c r="C3987" i="10"/>
  <c r="C4063" i="10"/>
  <c r="C4152" i="10"/>
  <c r="C4232" i="10"/>
  <c r="C4305" i="10"/>
  <c r="C4381" i="10"/>
  <c r="C4474" i="10"/>
  <c r="C4541" i="10"/>
  <c r="C4619" i="10"/>
  <c r="C4681" i="10"/>
  <c r="C4753" i="10"/>
  <c r="C4820" i="10"/>
  <c r="C4879" i="10"/>
  <c r="C4956" i="10"/>
  <c r="C5007" i="10"/>
  <c r="B68" i="10"/>
  <c r="B113" i="10"/>
  <c r="B171" i="10"/>
  <c r="B219" i="10"/>
  <c r="B260" i="10"/>
  <c r="D1851" i="10"/>
  <c r="D2879" i="10"/>
  <c r="D3351" i="10"/>
  <c r="D3891" i="10"/>
  <c r="D4340" i="10"/>
  <c r="D4651" i="10"/>
  <c r="D5006" i="10"/>
  <c r="C283" i="10"/>
  <c r="C501" i="10"/>
  <c r="C729" i="10"/>
  <c r="C970" i="10"/>
  <c r="C1183" i="10"/>
  <c r="C1393" i="10"/>
  <c r="C1578" i="10"/>
  <c r="C1774" i="10"/>
  <c r="C1980" i="10"/>
  <c r="C2169" i="10"/>
  <c r="C2321" i="10"/>
  <c r="C2471" i="10"/>
  <c r="C2582" i="10"/>
  <c r="C2720" i="10"/>
  <c r="C2852" i="10"/>
  <c r="C2941" i="10"/>
  <c r="C3071" i="10"/>
  <c r="C3199" i="10"/>
  <c r="C3308" i="10"/>
  <c r="C3418" i="10"/>
  <c r="C3537" i="10"/>
  <c r="C3622" i="10"/>
  <c r="C3728" i="10"/>
  <c r="C3832" i="10"/>
  <c r="D1864" i="10"/>
  <c r="D2918" i="10"/>
  <c r="D3491" i="10"/>
  <c r="D3895" i="10"/>
  <c r="D4343" i="10"/>
  <c r="D4745" i="10"/>
  <c r="D5009" i="10"/>
  <c r="C286" i="10"/>
  <c r="C505" i="10"/>
  <c r="C767" i="10"/>
  <c r="C984" i="10"/>
  <c r="C1187" i="10"/>
  <c r="C1403" i="10"/>
  <c r="C1619" i="10"/>
  <c r="C1793" i="10"/>
  <c r="C1990" i="10"/>
  <c r="C2189" i="10"/>
  <c r="C2325" i="10"/>
  <c r="C2474" i="10"/>
  <c r="C2617" i="10"/>
  <c r="C2722" i="10"/>
  <c r="C2854" i="10"/>
  <c r="C2973" i="10"/>
  <c r="C3089" i="10"/>
  <c r="C3201" i="10"/>
  <c r="C3311" i="10"/>
  <c r="C3440" i="10"/>
  <c r="C3540" i="10"/>
  <c r="C3634" i="10"/>
  <c r="C3730" i="10"/>
  <c r="C3835" i="10"/>
  <c r="C3913" i="10"/>
  <c r="C4007" i="10"/>
  <c r="C4090" i="10"/>
  <c r="C4157" i="10"/>
  <c r="C4239" i="10"/>
  <c r="C4329" i="10"/>
  <c r="C4399" i="10"/>
  <c r="C4480" i="10"/>
  <c r="C4559" i="10"/>
  <c r="C4625" i="10"/>
  <c r="C4706" i="10"/>
  <c r="C4758" i="10"/>
  <c r="C4835" i="10"/>
  <c r="C4894" i="10"/>
  <c r="C4962" i="10"/>
  <c r="B20" i="10"/>
  <c r="B73" i="10"/>
  <c r="B118" i="10"/>
  <c r="B176" i="10"/>
  <c r="B224" i="10"/>
  <c r="B278" i="10"/>
  <c r="B325" i="10"/>
  <c r="B366" i="10"/>
  <c r="B420" i="10"/>
  <c r="B467" i="10"/>
  <c r="B508" i="10"/>
  <c r="B562" i="10"/>
  <c r="B607" i="10"/>
  <c r="B647" i="10"/>
  <c r="B699" i="10"/>
  <c r="B744" i="10"/>
  <c r="B783" i="10"/>
  <c r="B833" i="10"/>
  <c r="B872" i="10"/>
  <c r="B915" i="10"/>
  <c r="B964" i="10"/>
  <c r="B1004" i="10"/>
  <c r="B1042" i="10"/>
  <c r="B1090" i="10"/>
  <c r="B1128" i="10"/>
  <c r="B1168" i="10"/>
  <c r="B1205" i="10"/>
  <c r="B1250" i="10"/>
  <c r="B1286" i="10"/>
  <c r="B1322" i="10"/>
  <c r="B1363" i="10"/>
  <c r="B1402" i="10"/>
  <c r="B1437" i="10"/>
  <c r="B1473" i="10"/>
  <c r="B1513" i="10"/>
  <c r="B1547" i="10"/>
  <c r="B1581" i="10"/>
  <c r="B1615" i="10"/>
  <c r="B1655" i="10"/>
  <c r="D291" i="10"/>
  <c r="D2289" i="10"/>
  <c r="D2967" i="10"/>
  <c r="D3518" i="10"/>
  <c r="D4011" i="10"/>
  <c r="D4376" i="10"/>
  <c r="D4795" i="10"/>
  <c r="C62" i="10"/>
  <c r="C329" i="10"/>
  <c r="C589" i="10"/>
  <c r="C780" i="10"/>
  <c r="C1026" i="10"/>
  <c r="C1250" i="10"/>
  <c r="C1425" i="10"/>
  <c r="C1630" i="10"/>
  <c r="C1841" i="10"/>
  <c r="C2004" i="10"/>
  <c r="C2202" i="10"/>
  <c r="C2372" i="10"/>
  <c r="C2485" i="10"/>
  <c r="C2629" i="10"/>
  <c r="C2758" i="10"/>
  <c r="C2869" i="10"/>
  <c r="C2991" i="10"/>
  <c r="C3099" i="10"/>
  <c r="D453" i="10"/>
  <c r="D2320" i="10"/>
  <c r="D3034" i="10"/>
  <c r="D3574" i="10"/>
  <c r="D4069" i="10"/>
  <c r="D4450" i="10"/>
  <c r="D4850" i="10"/>
  <c r="C138" i="10"/>
  <c r="C341" i="10"/>
  <c r="C613" i="10"/>
  <c r="C847" i="10"/>
  <c r="C1038" i="10"/>
  <c r="C1278" i="10"/>
  <c r="C1478" i="10"/>
  <c r="B4983" i="10"/>
  <c r="B4955" i="10"/>
  <c r="B4927" i="10"/>
  <c r="B4899" i="10"/>
  <c r="B4871" i="10"/>
  <c r="B4843" i="10"/>
  <c r="B4815" i="10"/>
  <c r="B4787" i="10"/>
  <c r="B4759" i="10"/>
  <c r="B4731" i="10"/>
  <c r="B4703" i="10"/>
  <c r="B4675" i="10"/>
  <c r="B4647" i="10"/>
  <c r="B4619" i="10"/>
  <c r="B4591" i="10"/>
  <c r="B4563" i="10"/>
  <c r="B4535" i="10"/>
  <c r="B4507" i="10"/>
  <c r="B4479" i="10"/>
  <c r="B4451" i="10"/>
  <c r="B4423" i="10"/>
  <c r="B4395" i="10"/>
  <c r="B4367" i="10"/>
  <c r="B4339" i="10"/>
  <c r="B4311" i="10"/>
  <c r="B4283" i="10"/>
  <c r="B4255" i="10"/>
  <c r="B4227" i="10"/>
  <c r="B4199" i="10"/>
  <c r="B4171" i="10"/>
  <c r="B4143" i="10"/>
  <c r="B4115" i="10"/>
  <c r="B4087" i="10"/>
  <c r="B4059" i="10"/>
  <c r="B4031" i="10"/>
  <c r="B4003" i="10"/>
  <c r="B3975" i="10"/>
  <c r="B3947" i="10"/>
  <c r="B3919" i="10"/>
  <c r="B3891" i="10"/>
  <c r="B3863" i="10"/>
  <c r="B3835" i="10"/>
  <c r="B3807" i="10"/>
  <c r="B3779" i="10"/>
  <c r="B3751" i="10"/>
  <c r="B3723" i="10"/>
  <c r="B3695" i="10"/>
  <c r="B3667" i="10"/>
  <c r="B3639" i="10"/>
  <c r="B3611" i="10"/>
  <c r="B3583" i="10"/>
  <c r="B3555" i="10"/>
  <c r="B3527" i="10"/>
  <c r="B3499" i="10"/>
  <c r="B3471" i="10"/>
  <c r="B3443" i="10"/>
  <c r="B3415" i="10"/>
  <c r="B3387" i="10"/>
  <c r="B3359" i="10"/>
  <c r="B3331" i="10"/>
  <c r="B3303" i="10"/>
  <c r="B3275" i="10"/>
  <c r="B3247" i="10"/>
  <c r="B3219" i="10"/>
  <c r="B3191" i="10"/>
  <c r="B3163" i="10"/>
  <c r="B3135" i="10"/>
  <c r="B3107" i="10"/>
  <c r="B3079" i="10"/>
  <c r="B3051" i="10"/>
  <c r="B3023" i="10"/>
  <c r="B2995" i="10"/>
  <c r="B2967" i="10"/>
  <c r="B2938" i="10"/>
  <c r="B2909" i="10"/>
  <c r="B2880" i="10"/>
  <c r="B2851" i="10"/>
  <c r="B2820" i="10"/>
  <c r="B2790" i="10"/>
  <c r="B2760" i="10"/>
  <c r="B2730" i="10"/>
  <c r="B2700" i="10"/>
  <c r="B2670" i="10"/>
  <c r="B2640" i="10"/>
  <c r="B2609" i="10"/>
  <c r="B2578" i="10"/>
  <c r="B2547" i="10"/>
  <c r="B2511" i="10"/>
  <c r="B2476" i="10"/>
  <c r="B2440" i="10"/>
  <c r="B2396" i="10"/>
  <c r="B2360" i="10"/>
  <c r="B2324" i="10"/>
  <c r="B2280" i="10"/>
  <c r="B2241" i="10"/>
  <c r="B2191" i="10"/>
  <c r="B2147" i="10"/>
  <c r="B2108" i="10"/>
  <c r="B2064" i="10"/>
  <c r="B2019" i="10"/>
  <c r="B1975" i="10"/>
  <c r="B1936" i="10"/>
  <c r="B1886" i="10"/>
  <c r="B1844" i="10"/>
  <c r="B1801" i="10"/>
  <c r="B1755" i="10"/>
  <c r="B1709" i="10"/>
  <c r="B1663" i="10"/>
  <c r="B1616" i="10"/>
  <c r="B1568" i="10"/>
  <c r="B1521" i="10"/>
  <c r="B1474" i="10"/>
  <c r="B1418" i="10"/>
  <c r="B1374" i="10"/>
  <c r="B1323" i="10"/>
  <c r="B1265" i="10"/>
  <c r="B1222" i="10"/>
  <c r="B1169" i="10"/>
  <c r="B1108" i="10"/>
  <c r="B1060" i="10"/>
  <c r="B1005" i="10"/>
  <c r="B941" i="10"/>
  <c r="B884" i="10"/>
  <c r="B834" i="10"/>
  <c r="B770" i="10"/>
  <c r="B707" i="10"/>
  <c r="B648" i="10"/>
  <c r="B582" i="10"/>
  <c r="B529" i="10"/>
  <c r="B468" i="10"/>
  <c r="B394" i="10"/>
  <c r="B333" i="10"/>
  <c r="B279" i="10"/>
  <c r="B195" i="10"/>
  <c r="B138" i="10"/>
  <c r="B69" i="10"/>
  <c r="C4973" i="10"/>
  <c r="C4895" i="10"/>
  <c r="C4798" i="10"/>
  <c r="C4712" i="10"/>
  <c r="C4621" i="10"/>
  <c r="C4503" i="10"/>
  <c r="C4400" i="10"/>
  <c r="C4288" i="10"/>
  <c r="C4184" i="10"/>
  <c r="C4071" i="10"/>
  <c r="C3947" i="10"/>
  <c r="C3836" i="10"/>
  <c r="C3682" i="10"/>
  <c r="C3542" i="10"/>
  <c r="C3367" i="10"/>
  <c r="C3225" i="10"/>
  <c r="C3018" i="10"/>
  <c r="C2856" i="10"/>
  <c r="C2656" i="10"/>
  <c r="C2470" i="10"/>
  <c r="C2213" i="10"/>
  <c r="C1901" i="10"/>
  <c r="C1648" i="10"/>
  <c r="C1283" i="10"/>
  <c r="C983" i="10"/>
  <c r="C593" i="10"/>
  <c r="C174" i="10"/>
  <c r="D4776" i="10"/>
  <c r="D4066" i="10"/>
  <c r="D3161" i="10"/>
  <c r="D1993" i="10"/>
  <c r="B4986" i="10"/>
  <c r="B4957" i="10"/>
  <c r="B4845" i="10"/>
  <c r="B4649" i="10"/>
  <c r="B4928" i="10"/>
  <c r="B4844" i="10"/>
  <c r="B5010" i="10"/>
  <c r="B4954" i="10"/>
  <c r="B4898" i="10"/>
  <c r="B4870" i="10"/>
  <c r="B4814" i="10"/>
  <c r="B4786" i="10"/>
  <c r="B4758" i="10"/>
  <c r="B4702" i="10"/>
  <c r="B4674" i="10"/>
  <c r="B4646" i="10"/>
  <c r="B4618" i="10"/>
  <c r="B4562" i="10"/>
  <c r="B4534" i="10"/>
  <c r="B4506" i="10"/>
  <c r="B4478" i="10"/>
  <c r="B4450" i="10"/>
  <c r="B4422" i="10"/>
  <c r="B4394" i="10"/>
  <c r="B4366" i="10"/>
  <c r="B4338" i="10"/>
  <c r="B4310" i="10"/>
  <c r="B4282" i="10"/>
  <c r="B4254" i="10"/>
  <c r="B4226" i="10"/>
  <c r="B4198" i="10"/>
  <c r="B4170" i="10"/>
  <c r="B4142" i="10"/>
  <c r="B4114" i="10"/>
  <c r="B4086" i="10"/>
  <c r="B4058" i="10"/>
  <c r="B4030" i="10"/>
  <c r="B4002" i="10"/>
  <c r="B3974" i="10"/>
  <c r="B3946" i="10"/>
  <c r="B3918" i="10"/>
  <c r="B3890" i="10"/>
  <c r="B3862" i="10"/>
  <c r="B3834" i="10"/>
  <c r="B3806" i="10"/>
  <c r="B3778" i="10"/>
  <c r="B3750" i="10"/>
  <c r="B3722" i="10"/>
  <c r="B3694" i="10"/>
  <c r="B3666" i="10"/>
  <c r="B3638" i="10"/>
  <c r="B3610" i="10"/>
  <c r="B3582" i="10"/>
  <c r="B3554" i="10"/>
  <c r="B3526" i="10"/>
  <c r="B3498" i="10"/>
  <c r="B3470" i="10"/>
  <c r="B3442" i="10"/>
  <c r="B3414" i="10"/>
  <c r="B3386" i="10"/>
  <c r="B3358" i="10"/>
  <c r="B3330" i="10"/>
  <c r="B3302" i="10"/>
  <c r="B3274" i="10"/>
  <c r="B3246" i="10"/>
  <c r="B3218" i="10"/>
  <c r="B3190" i="10"/>
  <c r="B3162" i="10"/>
  <c r="B3134" i="10"/>
  <c r="B3106" i="10"/>
  <c r="B3078" i="10"/>
  <c r="B3050" i="10"/>
  <c r="B3022" i="10"/>
  <c r="B2994" i="10"/>
  <c r="B2966" i="10"/>
  <c r="B2937" i="10"/>
  <c r="B2908" i="10"/>
  <c r="B2879" i="10"/>
  <c r="B2850" i="10"/>
  <c r="B2819" i="10"/>
  <c r="B2789" i="10"/>
  <c r="B2759" i="10"/>
  <c r="B2729" i="10"/>
  <c r="B2699" i="10"/>
  <c r="B2669" i="10"/>
  <c r="B2639" i="10"/>
  <c r="B2608" i="10"/>
  <c r="B2577" i="10"/>
  <c r="B2546" i="10"/>
  <c r="B2510" i="10"/>
  <c r="B2475" i="10"/>
  <c r="B2436" i="10"/>
  <c r="B2395" i="10"/>
  <c r="B2359" i="10"/>
  <c r="B2323" i="10"/>
  <c r="B2279" i="10"/>
  <c r="B2240" i="10"/>
  <c r="B2190" i="10"/>
  <c r="B2146" i="10"/>
  <c r="B2107" i="10"/>
  <c r="B2063" i="10"/>
  <c r="B2018" i="10"/>
  <c r="B1974" i="10"/>
  <c r="B1935" i="10"/>
  <c r="B1885" i="10"/>
  <c r="B1840" i="10"/>
  <c r="B1800" i="10"/>
  <c r="B1754" i="10"/>
  <c r="B1708" i="10"/>
  <c r="B1662" i="10"/>
  <c r="B1614" i="10"/>
  <c r="B1564" i="10"/>
  <c r="B1520" i="10"/>
  <c r="B1472" i="10"/>
  <c r="B1417" i="10"/>
  <c r="B1373" i="10"/>
  <c r="B1321" i="10"/>
  <c r="B1264" i="10"/>
  <c r="B1221" i="10"/>
  <c r="B1167" i="10"/>
  <c r="B1107" i="10"/>
  <c r="B1059" i="10"/>
  <c r="B1003" i="10"/>
  <c r="B940" i="10"/>
  <c r="B883" i="10"/>
  <c r="B824" i="10"/>
  <c r="B768" i="10"/>
  <c r="B706" i="10"/>
  <c r="B646" i="10"/>
  <c r="B581" i="10"/>
  <c r="B528" i="10"/>
  <c r="B466" i="10"/>
  <c r="B393" i="10"/>
  <c r="B332" i="10"/>
  <c r="B270" i="10"/>
  <c r="B194" i="10"/>
  <c r="B137" i="10"/>
  <c r="B45" i="10"/>
  <c r="C4972" i="10"/>
  <c r="C4883" i="10"/>
  <c r="C4790" i="10"/>
  <c r="C4711" i="10"/>
  <c r="C4590" i="10"/>
  <c r="C4489" i="10"/>
  <c r="C4398" i="10"/>
  <c r="C4279" i="10"/>
  <c r="C4182" i="10"/>
  <c r="C4056" i="10"/>
  <c r="C3946" i="10"/>
  <c r="C3833" i="10"/>
  <c r="C3681" i="10"/>
  <c r="C3541" i="10"/>
  <c r="C3366" i="10"/>
  <c r="C3221" i="10"/>
  <c r="C3009" i="10"/>
  <c r="C2853" i="10"/>
  <c r="C2655" i="10"/>
  <c r="C2468" i="10"/>
  <c r="C2212" i="10"/>
  <c r="C1896" i="10"/>
  <c r="C1626" i="10"/>
  <c r="C1282" i="10"/>
  <c r="C966" i="10"/>
  <c r="C592" i="10"/>
  <c r="C170" i="10"/>
  <c r="D4653" i="10"/>
  <c r="D4019" i="10"/>
  <c r="D3160" i="10"/>
  <c r="D1937" i="10"/>
  <c r="B4902" i="10"/>
  <c r="B4929" i="10"/>
  <c r="B4817" i="10"/>
  <c r="B4705" i="10"/>
  <c r="B4956" i="10"/>
  <c r="B4900" i="10"/>
  <c r="B4816" i="10"/>
  <c r="B4982" i="10"/>
  <c r="B4926" i="10"/>
  <c r="B4842" i="10"/>
  <c r="B4730" i="10"/>
  <c r="B4590" i="10"/>
  <c r="B5009" i="10"/>
  <c r="B4981" i="10"/>
  <c r="B4953" i="10"/>
  <c r="B4925" i="10"/>
  <c r="B4897" i="10"/>
  <c r="B4869" i="10"/>
  <c r="B4841" i="10"/>
  <c r="B4813" i="10"/>
  <c r="B4785" i="10"/>
  <c r="B4757" i="10"/>
  <c r="B4729" i="10"/>
  <c r="B4701" i="10"/>
  <c r="B4673" i="10"/>
  <c r="B4645" i="10"/>
  <c r="B4617" i="10"/>
  <c r="B4589" i="10"/>
  <c r="B4561" i="10"/>
  <c r="B4533" i="10"/>
  <c r="B4505" i="10"/>
  <c r="B4477" i="10"/>
  <c r="B4449" i="10"/>
  <c r="B4421" i="10"/>
  <c r="B4393" i="10"/>
  <c r="B4365" i="10"/>
  <c r="B4337" i="10"/>
  <c r="B4309" i="10"/>
  <c r="B4281" i="10"/>
  <c r="B4253" i="10"/>
  <c r="B4225" i="10"/>
  <c r="B4197" i="10"/>
  <c r="B4169" i="10"/>
  <c r="B4141" i="10"/>
  <c r="B4113" i="10"/>
  <c r="B4085" i="10"/>
  <c r="B4057" i="10"/>
  <c r="B4029" i="10"/>
  <c r="B4001" i="10"/>
  <c r="B3973" i="10"/>
  <c r="B3945" i="10"/>
  <c r="B3917" i="10"/>
  <c r="B3889" i="10"/>
  <c r="B3861" i="10"/>
  <c r="B3833" i="10"/>
  <c r="B3805" i="10"/>
  <c r="B3777" i="10"/>
  <c r="B3749" i="10"/>
  <c r="B3721" i="10"/>
  <c r="B3693" i="10"/>
  <c r="B3665" i="10"/>
  <c r="B3637" i="10"/>
  <c r="B3609" i="10"/>
  <c r="B3581" i="10"/>
  <c r="B3553" i="10"/>
  <c r="B3525" i="10"/>
  <c r="B3497" i="10"/>
  <c r="B3469" i="10"/>
  <c r="B3441" i="10"/>
  <c r="B3413" i="10"/>
  <c r="B3385" i="10"/>
  <c r="B3357" i="10"/>
  <c r="B3329" i="10"/>
  <c r="B3301" i="10"/>
  <c r="B3273" i="10"/>
  <c r="B3245" i="10"/>
  <c r="B3217" i="10"/>
  <c r="B3189" i="10"/>
  <c r="B3161" i="10"/>
  <c r="B3133" i="10"/>
  <c r="B3105" i="10"/>
  <c r="B3077" i="10"/>
  <c r="B3049" i="10"/>
  <c r="B3021" i="10"/>
  <c r="B2993" i="10"/>
  <c r="B2965" i="10"/>
  <c r="B2936" i="10"/>
  <c r="B2907" i="10"/>
  <c r="B2878" i="10"/>
  <c r="B2848" i="10"/>
  <c r="B2818" i="10"/>
  <c r="B2788" i="10"/>
  <c r="B2758" i="10"/>
  <c r="B2728" i="10"/>
  <c r="B2698" i="10"/>
  <c r="B2668" i="10"/>
  <c r="B2638" i="10"/>
  <c r="B2607" i="10"/>
  <c r="B2576" i="10"/>
  <c r="B2545" i="10"/>
  <c r="B2509" i="10"/>
  <c r="B2474" i="10"/>
  <c r="B2435" i="10"/>
  <c r="B2394" i="10"/>
  <c r="B2358" i="10"/>
  <c r="B2320" i="10"/>
  <c r="B2278" i="10"/>
  <c r="B2239" i="10"/>
  <c r="B2189" i="10"/>
  <c r="B2145" i="10"/>
  <c r="B2106" i="10"/>
  <c r="B2056" i="10"/>
  <c r="B2017" i="10"/>
  <c r="B1973" i="10"/>
  <c r="B1934" i="10"/>
  <c r="B1884" i="10"/>
  <c r="B1839" i="10"/>
  <c r="B1799" i="10"/>
  <c r="B1753" i="10"/>
  <c r="B1704" i="10"/>
  <c r="B1661" i="10"/>
  <c r="B1613" i="10"/>
  <c r="B1560" i="10"/>
  <c r="B1519" i="10"/>
  <c r="B1471" i="10"/>
  <c r="B1416" i="10"/>
  <c r="B1372" i="10"/>
  <c r="B1320" i="10"/>
  <c r="B1263" i="10"/>
  <c r="B1220" i="10"/>
  <c r="B1166" i="10"/>
  <c r="B1106" i="10"/>
  <c r="B1051" i="10"/>
  <c r="B1002" i="10"/>
  <c r="B939" i="10"/>
  <c r="B882" i="10"/>
  <c r="B820" i="10"/>
  <c r="B757" i="10"/>
  <c r="B705" i="10"/>
  <c r="B645" i="10"/>
  <c r="B580" i="10"/>
  <c r="B520" i="10"/>
  <c r="B465" i="10"/>
  <c r="B392" i="10"/>
  <c r="B331" i="10"/>
  <c r="B269" i="10"/>
  <c r="B193" i="10"/>
  <c r="B136" i="10"/>
  <c r="B44" i="10"/>
  <c r="C4969" i="10"/>
  <c r="C4882" i="10"/>
  <c r="C4788" i="10"/>
  <c r="C4709" i="10"/>
  <c r="C4589" i="10"/>
  <c r="C4488" i="10"/>
  <c r="C4397" i="10"/>
  <c r="C4278" i="10"/>
  <c r="C4166" i="10"/>
  <c r="C4054" i="10"/>
  <c r="C3945" i="10"/>
  <c r="C3829" i="10"/>
  <c r="C3679" i="10"/>
  <c r="C3539" i="10"/>
  <c r="C3365" i="10"/>
  <c r="C3202" i="10"/>
  <c r="C3007" i="10"/>
  <c r="C2843" i="10"/>
  <c r="C2647" i="10"/>
  <c r="C2414" i="10"/>
  <c r="C2209" i="10"/>
  <c r="C1879" i="10"/>
  <c r="C1623" i="10"/>
  <c r="C1280" i="10"/>
  <c r="C963" i="10"/>
  <c r="C555" i="10"/>
  <c r="C157" i="10"/>
  <c r="D4650" i="10"/>
  <c r="D4015" i="10"/>
  <c r="D3158" i="10"/>
  <c r="D1856" i="10"/>
  <c r="C2" i="10"/>
  <c r="B2" i="10"/>
  <c r="D2"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306A2E-8FA2-40F2-8695-1FDBF8651E59}" name="Connection" type="104" refreshedVersion="0" background="1">
    <extLst>
      <ext xmlns:x15="http://schemas.microsoft.com/office/spreadsheetml/2010/11/main" uri="{DE250136-89BD-433C-8126-D09CA5730AF9}">
        <x15:connection id="Calendar"/>
      </ext>
    </extLst>
  </connection>
  <connection id="2" xr16:uid="{8DFB8D78-7F62-462E-AEDF-4D4BD1782BE1}" keepAlive="1" name="Query - RFMSegment" description="Connection to the 'RFMSegment' query in the workbook." type="5" refreshedVersion="7" background="1" saveData="1">
    <dbPr connection="Provider=Microsoft.Mashup.OleDb.1;Data Source=$Workbook$;Location=RFMSegment;Extended Properties=&quot;&quot;" command="SELECT * FROM [RFMSegment]"/>
  </connection>
  <connection id="3" xr16:uid="{F6337C11-167E-4558-9AF7-10D6508EA817}"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45C177E5-98EC-4455-849D-F534B6AEE893}" name="WorksheetConnection_Datasetv1.xlsx!Customer" type="102" refreshedVersion="7" minRefreshableVersion="5">
    <extLst>
      <ext xmlns:x15="http://schemas.microsoft.com/office/spreadsheetml/2010/11/main" uri="{DE250136-89BD-433C-8126-D09CA5730AF9}">
        <x15:connection id="Customer">
          <x15:rangePr sourceName="_xlcn.WorksheetConnection_Datasetv1.xlsxCustomer1"/>
        </x15:connection>
      </ext>
    </extLst>
  </connection>
  <connection id="5" xr16:uid="{7EB7EB16-5F0C-4DB4-BE0E-60FEC89C11FD}" name="WorksheetConnection_Datasetv1.xlsx!Orders" type="102" refreshedVersion="7" minRefreshableVersion="5">
    <extLst>
      <ext xmlns:x15="http://schemas.microsoft.com/office/spreadsheetml/2010/11/main" uri="{DE250136-89BD-433C-8126-D09CA5730AF9}">
        <x15:connection id="Orders">
          <x15:rangePr sourceName="_xlcn.WorksheetConnection_Datasetv1.xlsxOrders1"/>
        </x15:connection>
      </ext>
    </extLst>
  </connection>
  <connection id="6" xr16:uid="{14DB16FD-BE0F-4F51-BF09-2FE8199F851B}" name="WorksheetConnection_Datasetv1.xlsx!Product" type="102" refreshedVersion="7" minRefreshableVersion="5">
    <extLst>
      <ext xmlns:x15="http://schemas.microsoft.com/office/spreadsheetml/2010/11/main" uri="{DE250136-89BD-433C-8126-D09CA5730AF9}">
        <x15:connection id="Product">
          <x15:rangePr sourceName="_xlcn.WorksheetConnection_Datasetv1.xlsxProduct1"/>
        </x15:connection>
      </ext>
    </extLst>
  </connection>
  <connection id="7" xr16:uid="{EEEA9EFE-394B-4AB3-9480-C78D0F50A560}" name="WorksheetConnection_Datasetv1.xlsx!RFMCaculation" type="102" refreshedVersion="7" minRefreshableVersion="5">
    <extLst>
      <ext xmlns:x15="http://schemas.microsoft.com/office/spreadsheetml/2010/11/main" uri="{DE250136-89BD-433C-8126-D09CA5730AF9}">
        <x15:connection id="RFMCaculation">
          <x15:rangePr sourceName="_xlcn.WorksheetConnection_Datasetv1.xlsxRFMCaculation1"/>
        </x15:connection>
      </ext>
    </extLst>
  </connection>
  <connection id="8" xr16:uid="{A6D50F96-D770-477C-9340-963906D68DC9}" name="WorksheetConnection_Datasetv1.xlsx!RFMSegment" type="102" refreshedVersion="7" minRefreshableVersion="5">
    <extLst>
      <ext xmlns:x15="http://schemas.microsoft.com/office/spreadsheetml/2010/11/main" uri="{DE250136-89BD-433C-8126-D09CA5730AF9}">
        <x15:connection id="RFMSegment">
          <x15:rangePr sourceName="_xlcn.WorksheetConnection_Datasetv1.xlsxRFMSegment1"/>
        </x15:connection>
      </ext>
    </extLst>
  </connection>
  <connection id="9" xr16:uid="{687C9478-7D77-46BB-8FBC-D84FB8C48139}" name="WorksheetConnection_Datasetv1.xlsx!Table7" type="102" refreshedVersion="7" minRefreshableVersion="5">
    <extLst>
      <ext xmlns:x15="http://schemas.microsoft.com/office/spreadsheetml/2010/11/main" uri="{DE250136-89BD-433C-8126-D09CA5730AF9}">
        <x15:connection id="Table7">
          <x15:rangePr sourceName="_xlcn.WorksheetConnection_Datasetv1.xlsxTable7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<sst xmlns="http://schemas.openxmlformats.org/spreadsheetml/2006/main" count="73235" uniqueCount="10969">
  <si>
    <t>Row ID</t>
  </si>
  <si>
    <t>Order ID</t>
  </si>
  <si>
    <t>Order Date</t>
  </si>
  <si>
    <t>Ship Date</t>
  </si>
  <si>
    <t>Ship Mode</t>
  </si>
  <si>
    <t>Customer ID</t>
  </si>
  <si>
    <t>Channel</t>
  </si>
  <si>
    <t>Postal Code</t>
  </si>
  <si>
    <t>Product ID</t>
  </si>
  <si>
    <t>Sales</t>
  </si>
  <si>
    <t>Quantity</t>
  </si>
  <si>
    <t>Unit Price</t>
  </si>
  <si>
    <t>Discount</t>
  </si>
  <si>
    <t>Profit</t>
  </si>
  <si>
    <t>CA-2017-126221</t>
  </si>
  <si>
    <t>Standard Class</t>
  </si>
  <si>
    <t>CC-12430</t>
  </si>
  <si>
    <t>Home Office</t>
  </si>
  <si>
    <t>OFF-AP-10002457</t>
  </si>
  <si>
    <t>CA-2017-143259</t>
  </si>
  <si>
    <t>PO-18865</t>
  </si>
  <si>
    <t>Consumer</t>
  </si>
  <si>
    <t>FUR-BO-10003441</t>
  </si>
  <si>
    <t>TEC-PH-10004774</t>
  </si>
  <si>
    <t>OFF-BI-10003684</t>
  </si>
  <si>
    <t>CA-2017-115427</t>
  </si>
  <si>
    <t>EB-13975</t>
  </si>
  <si>
    <t>Corporate</t>
  </si>
  <si>
    <t>OFF-BI-10002103</t>
  </si>
  <si>
    <t>OFF-BI-10004632</t>
  </si>
  <si>
    <t>CA-2017-156720</t>
  </si>
  <si>
    <t>JM-15580</t>
  </si>
  <si>
    <t>OFF-FA-10003472</t>
  </si>
  <si>
    <t>CA-2017-118885</t>
  </si>
  <si>
    <t>JG-15160</t>
  </si>
  <si>
    <t>FUR-CH-10002880</t>
  </si>
  <si>
    <t>TEC-PH-10002563</t>
  </si>
  <si>
    <t>US-2017-102638</t>
  </si>
  <si>
    <t>First Class</t>
  </si>
  <si>
    <t>MC-17845</t>
  </si>
  <si>
    <t>OFF-FA-10002988</t>
  </si>
  <si>
    <t>CA-2017-158673</t>
  </si>
  <si>
    <t>KB-16600</t>
  </si>
  <si>
    <t>OFF-PA-10000994</t>
  </si>
  <si>
    <t>CA-2017-146626</t>
  </si>
  <si>
    <t>BP-11185</t>
  </si>
  <si>
    <t>FUR-FU-10002501</t>
  </si>
  <si>
    <t>CA-2017-130631</t>
  </si>
  <si>
    <t>BS-11755</t>
  </si>
  <si>
    <t>OFF-FA-10000089</t>
  </si>
  <si>
    <t>FUR-FU-10004093</t>
  </si>
  <si>
    <t>US-2017-158526</t>
  </si>
  <si>
    <t>Second Class</t>
  </si>
  <si>
    <t>KH-16360</t>
  </si>
  <si>
    <t>FUR-CH-10002602</t>
  </si>
  <si>
    <t>OFF-BI-10002414</t>
  </si>
  <si>
    <t>OFF-AR-10003696</t>
  </si>
  <si>
    <t>FUR-CH-10004495</t>
  </si>
  <si>
    <t>FUR-CH-10001270</t>
  </si>
  <si>
    <t>CA-2017-163979</t>
  </si>
  <si>
    <t>KH-16690</t>
  </si>
  <si>
    <t>OFF-ST-10003208</t>
  </si>
  <si>
    <t>CA-2017-164826</t>
  </si>
  <si>
    <t>JF-15415</t>
  </si>
  <si>
    <t>OFF-LA-10001297</t>
  </si>
  <si>
    <t>OFF-FA-10000585</t>
  </si>
  <si>
    <t>OFF-BI-10001922</t>
  </si>
  <si>
    <t>TEC-PH-10000347</t>
  </si>
  <si>
    <t>CA-2017-136539</t>
  </si>
  <si>
    <t>GH-14665</t>
  </si>
  <si>
    <t>OFF-AR-10001958</t>
  </si>
  <si>
    <t>FUR-BO-10004709</t>
  </si>
  <si>
    <t>CA-2017-129805</t>
  </si>
  <si>
    <t>HM-14860</t>
  </si>
  <si>
    <t>FUR-FU-10001935</t>
  </si>
  <si>
    <t>CA-2017-127516</t>
  </si>
  <si>
    <t>EH-14005</t>
  </si>
  <si>
    <t>OFF-ST-10000736</t>
  </si>
  <si>
    <t>US-2017-162068</t>
  </si>
  <si>
    <t>PC-18745</t>
  </si>
  <si>
    <t>OFF-BI-10002813</t>
  </si>
  <si>
    <t>CA-2017-101322</t>
  </si>
  <si>
    <t>JG-15310</t>
  </si>
  <si>
    <t>FUR-CH-10003968</t>
  </si>
  <si>
    <t>CA-2017-163860</t>
  </si>
  <si>
    <t>LO-17170</t>
  </si>
  <si>
    <t>OFF-BI-10003784</t>
  </si>
  <si>
    <t>FUR-FU-10004586</t>
  </si>
  <si>
    <t>FUR-CH-10004698</t>
  </si>
  <si>
    <t>CA-2017-135111</t>
  </si>
  <si>
    <t>CS-12400</t>
  </si>
  <si>
    <t>OFF-AR-10004707</t>
  </si>
  <si>
    <t>OFF-BI-10004040</t>
  </si>
  <si>
    <t>CA-2017-122798</t>
  </si>
  <si>
    <t>SV-20935</t>
  </si>
  <si>
    <t>OFF-ST-10003058</t>
  </si>
  <si>
    <t>OFF-PA-10004239</t>
  </si>
  <si>
    <t>CA-2017-134404</t>
  </si>
  <si>
    <t>Same Day</t>
  </si>
  <si>
    <t>DR-12880</t>
  </si>
  <si>
    <t>TEC-PH-10000576</t>
  </si>
  <si>
    <t>OFF-AR-10004441</t>
  </si>
  <si>
    <t>US-2017-106705</t>
  </si>
  <si>
    <t>PO-18850</t>
  </si>
  <si>
    <t>OFF-PA-10001509</t>
  </si>
  <si>
    <t>CA-2017-112487</t>
  </si>
  <si>
    <t>TC-21535</t>
  </si>
  <si>
    <t>OFF-BI-10000494</t>
  </si>
  <si>
    <t>CA-2017-121741</t>
  </si>
  <si>
    <t>YC-21895</t>
  </si>
  <si>
    <t>OFF-ST-10004459</t>
  </si>
  <si>
    <t>CA-2017-136238</t>
  </si>
  <si>
    <t>KB-16240</t>
  </si>
  <si>
    <t>OFF-PA-10004285</t>
  </si>
  <si>
    <t>CA-2017-146780</t>
  </si>
  <si>
    <t>CV-12805</t>
  </si>
  <si>
    <t>FUR-FU-10001934</t>
  </si>
  <si>
    <t>CA-2017-161480</t>
  </si>
  <si>
    <t>RA-19285</t>
  </si>
  <si>
    <t>FUR-BO-10004015</t>
  </si>
  <si>
    <t>CA-2017-163510</t>
  </si>
  <si>
    <t>JW-15955</t>
  </si>
  <si>
    <t>OFF-ST-10000563</t>
  </si>
  <si>
    <t>FUR-CH-10001146</t>
  </si>
  <si>
    <t>US-2017-147669</t>
  </si>
  <si>
    <t>TEC-AC-10002473</t>
  </si>
  <si>
    <t>OFF-BI-10000632</t>
  </si>
  <si>
    <t>FUR-TA-10002645</t>
  </si>
  <si>
    <t>OFF-FA-10002975</t>
  </si>
  <si>
    <t>CA-2017-114055</t>
  </si>
  <si>
    <t>MH-18115</t>
  </si>
  <si>
    <t>OFF-PA-10004381</t>
  </si>
  <si>
    <t>OFF-FA-10003059</t>
  </si>
  <si>
    <t>TEC-PH-10002890</t>
  </si>
  <si>
    <t>CA-2017-121398</t>
  </si>
  <si>
    <t>FH-14365</t>
  </si>
  <si>
    <t>OFF-BI-10001718</t>
  </si>
  <si>
    <t>OFF-ST-10002756</t>
  </si>
  <si>
    <t>CA-2017-162880</t>
  </si>
  <si>
    <t>GD-14590</t>
  </si>
  <si>
    <t>OFF-BI-10003314</t>
  </si>
  <si>
    <t>CA-2017-134194</t>
  </si>
  <si>
    <t>GA-14725</t>
  </si>
  <si>
    <t>OFF-SU-10000946</t>
  </si>
  <si>
    <t>OFF-AR-10001615</t>
  </si>
  <si>
    <t>OFF-BI-10001597</t>
  </si>
  <si>
    <t>OFF-BI-10001116</t>
  </si>
  <si>
    <t>CA-2017-105620</t>
  </si>
  <si>
    <t>JH-15430</t>
  </si>
  <si>
    <t>FUR-FU-10004963</t>
  </si>
  <si>
    <t>TEC-MA-10004626</t>
  </si>
  <si>
    <t>CA-2017-108756</t>
  </si>
  <si>
    <t>TEC-AC-10003237</t>
  </si>
  <si>
    <t>CA-2017-117933</t>
  </si>
  <si>
    <t>RF-19840</t>
  </si>
  <si>
    <t>OFF-AP-10004249</t>
  </si>
  <si>
    <t>CA-2017-154935</t>
  </si>
  <si>
    <t>AR-10540</t>
  </si>
  <si>
    <t>OFF-BI-10003708</t>
  </si>
  <si>
    <t>CA-2017-147956</t>
  </si>
  <si>
    <t>AH-10210</t>
  </si>
  <si>
    <t>OFF-ST-10001097</t>
  </si>
  <si>
    <t>CA-2017-169978</t>
  </si>
  <si>
    <t>HG-15025</t>
  </si>
  <si>
    <t>OFF-BI-10001900</t>
  </si>
  <si>
    <t>CA-2017-169411</t>
  </si>
  <si>
    <t>AC-10615</t>
  </si>
  <si>
    <t>FUR-FU-10001602</t>
  </si>
  <si>
    <t>CA-2017-124296</t>
  </si>
  <si>
    <t>CS-12355</t>
  </si>
  <si>
    <t>TEC-MA-10003183</t>
  </si>
  <si>
    <t>FUR-CH-10002439</t>
  </si>
  <si>
    <t>CA-2017-145219</t>
  </si>
  <si>
    <t>RM-19675</t>
  </si>
  <si>
    <t>TEC-CO-10001449</t>
  </si>
  <si>
    <t>OFF-BI-10001670</t>
  </si>
  <si>
    <t>CA-2017-128734</t>
  </si>
  <si>
    <t>JL-15175</t>
  </si>
  <si>
    <t>FUR-FU-10001731</t>
  </si>
  <si>
    <t>FUR-CH-10001394</t>
  </si>
  <si>
    <t>CA-2017-121195</t>
  </si>
  <si>
    <t>NS-18505</t>
  </si>
  <si>
    <t>OFF-ST-10000585</t>
  </si>
  <si>
    <t>CA-2017-163671</t>
  </si>
  <si>
    <t>DP-13105</t>
  </si>
  <si>
    <t>OFF-BI-10001679</t>
  </si>
  <si>
    <t>CA-2017-148355</t>
  </si>
  <si>
    <t>NC-18535</t>
  </si>
  <si>
    <t>OFF-PA-10001972</t>
  </si>
  <si>
    <t>OFF-BI-10000201</t>
  </si>
  <si>
    <t>US-2017-123463</t>
  </si>
  <si>
    <t>GZ-14470</t>
  </si>
  <si>
    <t>OFF-AR-10001118</t>
  </si>
  <si>
    <t>CA-2017-127929</t>
  </si>
  <si>
    <t>FM-14215</t>
  </si>
  <si>
    <t>FUR-FU-10003708</t>
  </si>
  <si>
    <t>CA-2017-121216</t>
  </si>
  <si>
    <t>MM-17920</t>
  </si>
  <si>
    <t>OFF-PA-10004519</t>
  </si>
  <si>
    <t>OFF-AP-10001947</t>
  </si>
  <si>
    <t>CA-2017-140627</t>
  </si>
  <si>
    <t>DK-12985</t>
  </si>
  <si>
    <t>FUR-FU-10000087</t>
  </si>
  <si>
    <t>OFF-AR-10000422</t>
  </si>
  <si>
    <t>OFF-ST-10004123</t>
  </si>
  <si>
    <t>US-2017-162670</t>
  </si>
  <si>
    <t>MF-18250</t>
  </si>
  <si>
    <t>OFF-ST-10001328</t>
  </si>
  <si>
    <t>TEC-PH-10003601</t>
  </si>
  <si>
    <t>OFF-ST-10001522</t>
  </si>
  <si>
    <t>OFF-PA-10001994</t>
  </si>
  <si>
    <t>OFF-EN-10001453</t>
  </si>
  <si>
    <t>CA-2017-117443</t>
  </si>
  <si>
    <t>JB-15400</t>
  </si>
  <si>
    <t>OFF-BI-10004002</t>
  </si>
  <si>
    <t>OFF-PA-10004475</t>
  </si>
  <si>
    <t>CA-2017-110625</t>
  </si>
  <si>
    <t>JB-16045</t>
  </si>
  <si>
    <t>FUR-FU-10001473</t>
  </si>
  <si>
    <t>CA-2017-155376</t>
  </si>
  <si>
    <t>SG-20080</t>
  </si>
  <si>
    <t>OFF-AP-10001058</t>
  </si>
  <si>
    <t>CA-2017-145310</t>
  </si>
  <si>
    <t>JP-15520</t>
  </si>
  <si>
    <t>OFF-EN-10002621</t>
  </si>
  <si>
    <t>CA-2017-120376</t>
  </si>
  <si>
    <t>TP-21130</t>
  </si>
  <si>
    <t>TEC-AC-10001114</t>
  </si>
  <si>
    <t>FUR-CH-10002335</t>
  </si>
  <si>
    <t>TEC-AC-10000844</t>
  </si>
  <si>
    <t>FUR-TA-10004534</t>
  </si>
  <si>
    <t>CA-2017-115931</t>
  </si>
  <si>
    <t>JM-15655</t>
  </si>
  <si>
    <t>OFF-AR-10000369</t>
  </si>
  <si>
    <t>TEC-PH-10001300</t>
  </si>
  <si>
    <t>OFF-ST-10000876</t>
  </si>
  <si>
    <t>OFF-LA-10001404</t>
  </si>
  <si>
    <t>CA-2017-119193</t>
  </si>
  <si>
    <t>SK-19990</t>
  </si>
  <si>
    <t>OFF-BI-10000848</t>
  </si>
  <si>
    <t>TEC-PH-10003072</t>
  </si>
  <si>
    <t>CA-2017-119578</t>
  </si>
  <si>
    <t>OFF-SU-10003505</t>
  </si>
  <si>
    <t>FUR-BO-10003660</t>
  </si>
  <si>
    <t>CA-2017-104927</t>
  </si>
  <si>
    <t>AG-10330</t>
  </si>
  <si>
    <t>OFF-PA-10000019</t>
  </si>
  <si>
    <t>OFF-BI-10003429</t>
  </si>
  <si>
    <t>OFF-PA-10000176</t>
  </si>
  <si>
    <t>CA-2017-100412</t>
  </si>
  <si>
    <t>SR-20425</t>
  </si>
  <si>
    <t>FUR-CH-10002647</t>
  </si>
  <si>
    <t>CA-2017-142909</t>
  </si>
  <si>
    <t>FUR-TA-10003008</t>
  </si>
  <si>
    <t>CA-2017-149699</t>
  </si>
  <si>
    <t>CM-12115</t>
  </si>
  <si>
    <t>TEC-AC-10000474</t>
  </si>
  <si>
    <t>CA-2017-146164</t>
  </si>
  <si>
    <t>CM-12190</t>
  </si>
  <si>
    <t>FUR-TA-10004915</t>
  </si>
  <si>
    <t>OFF-ST-10001228</t>
  </si>
  <si>
    <t>CA-2017-150910</t>
  </si>
  <si>
    <t>JL-15130</t>
  </si>
  <si>
    <t>FUR-TA-10002903</t>
  </si>
  <si>
    <t>TEC-AC-10001013</t>
  </si>
  <si>
    <t>OFF-ST-10000918</t>
  </si>
  <si>
    <t>OFF-AR-10001419</t>
  </si>
  <si>
    <t>OFF-AP-10003266</t>
  </si>
  <si>
    <t>CA-2017-163405</t>
  </si>
  <si>
    <t>BN-11515</t>
  </si>
  <si>
    <t>OFF-AR-10003811</t>
  </si>
  <si>
    <t>OFF-AR-10001246</t>
  </si>
  <si>
    <t>CA-2017-138380</t>
  </si>
  <si>
    <t>YS-21880</t>
  </si>
  <si>
    <t>OFF-ST-10003306</t>
  </si>
  <si>
    <t>CA-2017-165841</t>
  </si>
  <si>
    <t>DB-13210</t>
  </si>
  <si>
    <t>TEC-PH-10002103</t>
  </si>
  <si>
    <t>OFF-SU-10000898</t>
  </si>
  <si>
    <t>OFF-PA-10001144</t>
  </si>
  <si>
    <t>CA-2017-109589</t>
  </si>
  <si>
    <t>BD-11635</t>
  </si>
  <si>
    <t>TEC-AC-10003116</t>
  </si>
  <si>
    <t>CA-2017-144827</t>
  </si>
  <si>
    <t>SE-20110</t>
  </si>
  <si>
    <t>OFF-ST-10004340</t>
  </si>
  <si>
    <t>CA-2017-107461</t>
  </si>
  <si>
    <t>PK-19075</t>
  </si>
  <si>
    <t>OFF-BI-10002003</t>
  </si>
  <si>
    <t>CA-2017-137456</t>
  </si>
  <si>
    <t>RB-19465</t>
  </si>
  <si>
    <t>FUR-FU-10001940</t>
  </si>
  <si>
    <t>CA-2017-106782</t>
  </si>
  <si>
    <t>LP-17095</t>
  </si>
  <si>
    <t>CA-2017-105480</t>
  </si>
  <si>
    <t>DK-13225</t>
  </si>
  <si>
    <t>OFF-PA-10002787</t>
  </si>
  <si>
    <t>OFF-BI-10003291</t>
  </si>
  <si>
    <t>CA-2017-102197</t>
  </si>
  <si>
    <t>DK-13150</t>
  </si>
  <si>
    <t>OFF-PA-10001970</t>
  </si>
  <si>
    <t>OFF-BI-10001524</t>
  </si>
  <si>
    <t>OFF-PA-10004156</t>
  </si>
  <si>
    <t>CA-2017-128160</t>
  </si>
  <si>
    <t>OFF-BI-10001510</t>
  </si>
  <si>
    <t>CA-2017-158729</t>
  </si>
  <si>
    <t>AC-10450</t>
  </si>
  <si>
    <t>OFF-SU-10002881</t>
  </si>
  <si>
    <t>CA-2017-116946</t>
  </si>
  <si>
    <t>TS-21505</t>
  </si>
  <si>
    <t>FUR-FU-10000320</t>
  </si>
  <si>
    <t>OFF-ST-10002554</t>
  </si>
  <si>
    <t>FUR-BO-10000468</t>
  </si>
  <si>
    <t>CA-2017-140585</t>
  </si>
  <si>
    <t>RA-19915</t>
  </si>
  <si>
    <t>OFF-BI-10003364</t>
  </si>
  <si>
    <t>FUR-BO-10002206</t>
  </si>
  <si>
    <t>TEC-AC-10003610</t>
  </si>
  <si>
    <t>CA-2017-115602</t>
  </si>
  <si>
    <t>DJ-13630</t>
  </si>
  <si>
    <t>OFF-AR-10002280</t>
  </si>
  <si>
    <t>FUR-CH-10001708</t>
  </si>
  <si>
    <t>OFF-AP-10000891</t>
  </si>
  <si>
    <t>OFF-AR-10000462</t>
  </si>
  <si>
    <t>CA-2017-105886</t>
  </si>
  <si>
    <t>DB-13660</t>
  </si>
  <si>
    <t>FUR-FU-10001037</t>
  </si>
  <si>
    <t>CA-2017-102099</t>
  </si>
  <si>
    <t>EP-13915</t>
  </si>
  <si>
    <t>OFF-PA-10003172</t>
  </si>
  <si>
    <t>OFF-PA-10000289</t>
  </si>
  <si>
    <t>CA-2017-164000</t>
  </si>
  <si>
    <t>AH-10030</t>
  </si>
  <si>
    <t>OFF-AR-10003183</t>
  </si>
  <si>
    <t>CA-2017-108287</t>
  </si>
  <si>
    <t>OFF-AR-10001315</t>
  </si>
  <si>
    <t>CA-2017-158736</t>
  </si>
  <si>
    <t>TT-21460</t>
  </si>
  <si>
    <t>OFF-AR-10002578</t>
  </si>
  <si>
    <t>CA-2017-156664</t>
  </si>
  <si>
    <t>BP-11290</t>
  </si>
  <si>
    <t>OFF-BI-10004209</t>
  </si>
  <si>
    <t>OFF-PA-10002222</t>
  </si>
  <si>
    <t>OFF-AP-10004487</t>
  </si>
  <si>
    <t>CA-2017-143252</t>
  </si>
  <si>
    <t>HE-14800</t>
  </si>
  <si>
    <t>FUR-FU-10001057</t>
  </si>
  <si>
    <t>TEC-AC-10002331</t>
  </si>
  <si>
    <t>US-2017-116701</t>
  </si>
  <si>
    <t>LC-17140</t>
  </si>
  <si>
    <t>OFF-AP-10003217</t>
  </si>
  <si>
    <t>CA-2017-133431</t>
  </si>
  <si>
    <t>OFF-BI-10000605</t>
  </si>
  <si>
    <t>OFF-PA-10002615</t>
  </si>
  <si>
    <t>CA-2017-106964</t>
  </si>
  <si>
    <t>HR-14770</t>
  </si>
  <si>
    <t>OFF-BI-10000320</t>
  </si>
  <si>
    <t>CA-2017-107342</t>
  </si>
  <si>
    <t>VF-21715</t>
  </si>
  <si>
    <t>OFF-PA-10001745</t>
  </si>
  <si>
    <t>CA-2017-116855</t>
  </si>
  <si>
    <t>AI-10855</t>
  </si>
  <si>
    <t>FUR-CH-10003846</t>
  </si>
  <si>
    <t>CA-2017-130309</t>
  </si>
  <si>
    <t>GB-14575</t>
  </si>
  <si>
    <t>CA-2017-120936</t>
  </si>
  <si>
    <t>CA-12310</t>
  </si>
  <si>
    <t>OFF-ST-10001526</t>
  </si>
  <si>
    <t>OFF-SU-10002557</t>
  </si>
  <si>
    <t>CA-2017-103443</t>
  </si>
  <si>
    <t>AT-10735</t>
  </si>
  <si>
    <t>OFF-ST-10002276</t>
  </si>
  <si>
    <t>OFF-BI-10001617</t>
  </si>
  <si>
    <t>FUR-FU-10000308</t>
  </si>
  <si>
    <t>CA-2017-155362</t>
  </si>
  <si>
    <t>OFF-ST-10001031</t>
  </si>
  <si>
    <t>CA-2017-137428</t>
  </si>
  <si>
    <t>AY-10555</t>
  </si>
  <si>
    <t>FUR-CH-10002774</t>
  </si>
  <si>
    <t>FUR-CH-10003817</t>
  </si>
  <si>
    <t>OFF-BI-10002949</t>
  </si>
  <si>
    <t>FUR-FU-10002445</t>
  </si>
  <si>
    <t>CA-2017-111808</t>
  </si>
  <si>
    <t>AR-10510</t>
  </si>
  <si>
    <t>OFF-BI-10004656</t>
  </si>
  <si>
    <t>CA-2017-104381</t>
  </si>
  <si>
    <t>RD-19810</t>
  </si>
  <si>
    <t>OFF-BI-10001628</t>
  </si>
  <si>
    <t>CA-2017-161578</t>
  </si>
  <si>
    <t>OFF-PA-10002986</t>
  </si>
  <si>
    <t>OFF-ST-10002289</t>
  </si>
  <si>
    <t>CA-2017-137463</t>
  </si>
  <si>
    <t>KM-16225</t>
  </si>
  <si>
    <t>OFF-BI-10003196</t>
  </si>
  <si>
    <t>TEC-AC-10000358</t>
  </si>
  <si>
    <t>TEC-AC-10000057</t>
  </si>
  <si>
    <t>OFF-AR-10001988</t>
  </si>
  <si>
    <t>OFF-LA-10003498</t>
  </si>
  <si>
    <t>CA-2017-119564</t>
  </si>
  <si>
    <t>PL-18925</t>
  </si>
  <si>
    <t>FUR-FU-10003096</t>
  </si>
  <si>
    <t>CA-2017-136063</t>
  </si>
  <si>
    <t>SS-20140</t>
  </si>
  <si>
    <t>OFF-AR-10000823</t>
  </si>
  <si>
    <t>CA-2017-154116</t>
  </si>
  <si>
    <t>KM-16660</t>
  </si>
  <si>
    <t>OFF-PA-10004569</t>
  </si>
  <si>
    <t>OFF-AP-10000027</t>
  </si>
  <si>
    <t>TEC-PH-10000675</t>
  </si>
  <si>
    <t>CA-2017-169859</t>
  </si>
  <si>
    <t>MP-18175</t>
  </si>
  <si>
    <t>OFF-BI-10000174</t>
  </si>
  <si>
    <t>OFF-EN-10000461</t>
  </si>
  <si>
    <t>CA-2017-122595</t>
  </si>
  <si>
    <t>GM-14455</t>
  </si>
  <si>
    <t>TEC-PH-10003095</t>
  </si>
  <si>
    <t>FUR-FU-10002963</t>
  </si>
  <si>
    <t>CA-2017-147333</t>
  </si>
  <si>
    <t>KL-16555</t>
  </si>
  <si>
    <t>TEC-AC-10004469</t>
  </si>
  <si>
    <t>TEC-AC-10003038</t>
  </si>
  <si>
    <t>US-2017-113992</t>
  </si>
  <si>
    <t>LC-16885</t>
  </si>
  <si>
    <t>FUR-TA-10000577</t>
  </si>
  <si>
    <t>CA-2017-107629</t>
  </si>
  <si>
    <t>DB-13060</t>
  </si>
  <si>
    <t>FUR-FU-10002298</t>
  </si>
  <si>
    <t>FUR-FU-10004091</t>
  </si>
  <si>
    <t>TEC-AC-10004510</t>
  </si>
  <si>
    <t>OFF-AR-10002987</t>
  </si>
  <si>
    <t>CA-2017-151799</t>
  </si>
  <si>
    <t>BF-11170</t>
  </si>
  <si>
    <t>TEC-CO-10002313</t>
  </si>
  <si>
    <t>OFF-ST-10002790</t>
  </si>
  <si>
    <t>OFF-SU-10001664</t>
  </si>
  <si>
    <t>OFF-FA-10001332</t>
  </si>
  <si>
    <t>FUR-TA-10003473</t>
  </si>
  <si>
    <t>CA-2017-107986</t>
  </si>
  <si>
    <t>MW-18220</t>
  </si>
  <si>
    <t>OFF-ST-10001325</t>
  </si>
  <si>
    <t>CA-2017-135377</t>
  </si>
  <si>
    <t>BP-11095</t>
  </si>
  <si>
    <t>CA-2017-122770</t>
  </si>
  <si>
    <t>OFF-LA-10004559</t>
  </si>
  <si>
    <t>OFF-PA-10000232</t>
  </si>
  <si>
    <t>CA-2017-101798</t>
  </si>
  <si>
    <t>MV-18190</t>
  </si>
  <si>
    <t>OFF-BI-10000050</t>
  </si>
  <si>
    <t>TEC-AC-10001998</t>
  </si>
  <si>
    <t>US-2017-160759</t>
  </si>
  <si>
    <t>FUR-CH-10002961</t>
  </si>
  <si>
    <t>CA-2017-162565</t>
  </si>
  <si>
    <t>RR-19315</t>
  </si>
  <si>
    <t>OFF-PA-10001937</t>
  </si>
  <si>
    <t>FUR-FU-10004306</t>
  </si>
  <si>
    <t>FUR-CH-10003973</t>
  </si>
  <si>
    <t>CA-2017-129581</t>
  </si>
  <si>
    <t>KN-16390</t>
  </si>
  <si>
    <t>TEC-PH-10001527</t>
  </si>
  <si>
    <t>CA-2017-149706</t>
  </si>
  <si>
    <t>AS-10285</t>
  </si>
  <si>
    <t>TEC-AC-10001284</t>
  </si>
  <si>
    <t>CA-2017-100230</t>
  </si>
  <si>
    <t>AA-10375</t>
  </si>
  <si>
    <t>OFF-BI-10002498</t>
  </si>
  <si>
    <t>OFF-PA-10002245</t>
  </si>
  <si>
    <t>TEC-PH-10004522</t>
  </si>
  <si>
    <t>CA-2017-165099</t>
  </si>
  <si>
    <t>DK-13375</t>
  </si>
  <si>
    <t>OFF-AP-10001634</t>
  </si>
  <si>
    <t>CA-2017-168389</t>
  </si>
  <si>
    <t>DV-13045</t>
  </si>
  <si>
    <t>FUR-TA-10004289</t>
  </si>
  <si>
    <t>TEC-PH-10003555</t>
  </si>
  <si>
    <t>FUR-CH-10000225</t>
  </si>
  <si>
    <t>CA-2017-142776</t>
  </si>
  <si>
    <t>RS-19870</t>
  </si>
  <si>
    <t>OFF-EN-10003160</t>
  </si>
  <si>
    <t>OFF-BI-10002012</t>
  </si>
  <si>
    <t>US-2017-125213</t>
  </si>
  <si>
    <t>NB-18655</t>
  </si>
  <si>
    <t>OFF-FA-10001561</t>
  </si>
  <si>
    <t>CA-2017-153871</t>
  </si>
  <si>
    <t>RB-19435</t>
  </si>
  <si>
    <t>OFF-BI-10004600</t>
  </si>
  <si>
    <t>OFF-AP-10003622</t>
  </si>
  <si>
    <t>CA-2017-167150</t>
  </si>
  <si>
    <t>OFF-BI-10001097</t>
  </si>
  <si>
    <t>CA-2017-157651</t>
  </si>
  <si>
    <t>HA-14920</t>
  </si>
  <si>
    <t>CA-2017-108294</t>
  </si>
  <si>
    <t>LS-16975</t>
  </si>
  <si>
    <t>OFF-BI-10004965</t>
  </si>
  <si>
    <t>CA-2017-148446</t>
  </si>
  <si>
    <t>FUR-TA-10004256</t>
  </si>
  <si>
    <t>CA-2017-143798</t>
  </si>
  <si>
    <t>AW-10840</t>
  </si>
  <si>
    <t>OFF-PA-10000788</t>
  </si>
  <si>
    <t>CA-2017-152695</t>
  </si>
  <si>
    <t>CC-12220</t>
  </si>
  <si>
    <t>OFF-EN-10004030</t>
  </si>
  <si>
    <t>OFF-AP-10000026</t>
  </si>
  <si>
    <t>CA-2017-158967</t>
  </si>
  <si>
    <t>BT-11680</t>
  </si>
  <si>
    <t>US-2017-140907</t>
  </si>
  <si>
    <t>OFF-ST-10000060</t>
  </si>
  <si>
    <t>OFF-AR-10000799</t>
  </si>
  <si>
    <t>CA-2017-148922</t>
  </si>
  <si>
    <t>SU-20665</t>
  </si>
  <si>
    <t>TEC-AC-10001838</t>
  </si>
  <si>
    <t>TEC-PH-10000148</t>
  </si>
  <si>
    <t>OFF-BI-10003476</t>
  </si>
  <si>
    <t>CA-2017-107748</t>
  </si>
  <si>
    <t>TEC-PH-10003215</t>
  </si>
  <si>
    <t>OFF-PA-10002005</t>
  </si>
  <si>
    <t>US-2017-135503</t>
  </si>
  <si>
    <t>JE-16165</t>
  </si>
  <si>
    <t>FUR-FU-10002364</t>
  </si>
  <si>
    <t>US-2017-110149</t>
  </si>
  <si>
    <t>WB-21850</t>
  </si>
  <si>
    <t>OFF-BI-10000014</t>
  </si>
  <si>
    <t>FUR-FU-10001475</t>
  </si>
  <si>
    <t>US-2017-118038</t>
  </si>
  <si>
    <t>OFF-BI-10004182</t>
  </si>
  <si>
    <t>FUR-FU-10000260</t>
  </si>
  <si>
    <t>OFF-ST-10000615</t>
  </si>
  <si>
    <t>CA-2017-108329</t>
  </si>
  <si>
    <t>LE-16810</t>
  </si>
  <si>
    <t>TEC-PH-10001918</t>
  </si>
  <si>
    <t>US-2017-145366</t>
  </si>
  <si>
    <t>OFF-ST-10004180</t>
  </si>
  <si>
    <t>OFF-EN-10004386</t>
  </si>
  <si>
    <t>CA-2017-139199</t>
  </si>
  <si>
    <t>DK-12835</t>
  </si>
  <si>
    <t>FUR-CH-10000847</t>
  </si>
  <si>
    <t>OFF-BI-10003982</t>
  </si>
  <si>
    <t>OFF-PA-10001293</t>
  </si>
  <si>
    <t>CA-2017-129833</t>
  </si>
  <si>
    <t>HF-14995</t>
  </si>
  <si>
    <t>OFF-PA-10000575</t>
  </si>
  <si>
    <t>CA-2017-148012</t>
  </si>
  <si>
    <t>OFF-AR-10004757</t>
  </si>
  <si>
    <t>CA-2017-109960</t>
  </si>
  <si>
    <t>TEC-AC-10004859</t>
  </si>
  <si>
    <t>OFF-AR-10001860</t>
  </si>
  <si>
    <t>OFF-BI-10001636</t>
  </si>
  <si>
    <t>OFF-PA-10000349</t>
  </si>
  <si>
    <t>CA-2017-109715</t>
  </si>
  <si>
    <t>AH-10585</t>
  </si>
  <si>
    <t>OFF-PA-10004965</t>
  </si>
  <si>
    <t>CA-2017-102407</t>
  </si>
  <si>
    <t>AT-10435</t>
  </si>
  <si>
    <t>OFF-AR-10000122</t>
  </si>
  <si>
    <t>FUR-TA-10003748</t>
  </si>
  <si>
    <t>OFF-AP-10001394</t>
  </si>
  <si>
    <t>US-2017-103814</t>
  </si>
  <si>
    <t>LH-16900</t>
  </si>
  <si>
    <t>OFF-PA-10001019</t>
  </si>
  <si>
    <t>CA-2017-139402</t>
  </si>
  <si>
    <t>OFF-PA-10004359</t>
  </si>
  <si>
    <t>OFF-BI-10000279</t>
  </si>
  <si>
    <t>CA-2017-141201</t>
  </si>
  <si>
    <t>DB-12910</t>
  </si>
  <si>
    <t>FUR-BO-10001519</t>
  </si>
  <si>
    <t>US-2017-167920</t>
  </si>
  <si>
    <t>JL-15835</t>
  </si>
  <si>
    <t>OFF-BI-10004236</t>
  </si>
  <si>
    <t>OFF-AP-10000159</t>
  </si>
  <si>
    <t>OFF-BI-10003274</t>
  </si>
  <si>
    <t>OFF-ST-10004963</t>
  </si>
  <si>
    <t>OFF-LA-10004409</t>
  </si>
  <si>
    <t>TEC-CO-10001046</t>
  </si>
  <si>
    <t>US-2017-132927</t>
  </si>
  <si>
    <t>RD-19720</t>
  </si>
  <si>
    <t>CA-2017-102659</t>
  </si>
  <si>
    <t>LW-17215</t>
  </si>
  <si>
    <t>OFF-BI-10000088</t>
  </si>
  <si>
    <t>CA-2017-117457</t>
  </si>
  <si>
    <t>KH-16510</t>
  </si>
  <si>
    <t>TEC-AC-10000158</t>
  </si>
  <si>
    <t>TEC-CO-10004115</t>
  </si>
  <si>
    <t>OFF-PA-10003724</t>
  </si>
  <si>
    <t>FUR-TA-10002041</t>
  </si>
  <si>
    <t>OFF-PA-10002893</t>
  </si>
  <si>
    <t>OFF-LA-10003766</t>
  </si>
  <si>
    <t>FUR-BO-10001972</t>
  </si>
  <si>
    <t>FUR-CH-10003956</t>
  </si>
  <si>
    <t>CA-2017-145226</t>
  </si>
  <si>
    <t>DL-13315</t>
  </si>
  <si>
    <t>FUR-FU-10004952</t>
  </si>
  <si>
    <t>OFF-ST-10002352</t>
  </si>
  <si>
    <t>CA-2017-148264</t>
  </si>
  <si>
    <t>LF-17185</t>
  </si>
  <si>
    <t>OFF-ST-10003327</t>
  </si>
  <si>
    <t>FUR-FU-10002703</t>
  </si>
  <si>
    <t>OFF-PA-10003651</t>
  </si>
  <si>
    <t>CA-2017-117926</t>
  </si>
  <si>
    <t>AS-10225</t>
  </si>
  <si>
    <t>OFF-AP-10002670</t>
  </si>
  <si>
    <t>CA-2017-108854</t>
  </si>
  <si>
    <t>DM-13345</t>
  </si>
  <si>
    <t>OFF-PA-10003022</t>
  </si>
  <si>
    <t>OFF-BI-10002854</t>
  </si>
  <si>
    <t>OFF-ST-10001837</t>
  </si>
  <si>
    <t>CA-2017-117324</t>
  </si>
  <si>
    <t>TEC-AC-10003023</t>
  </si>
  <si>
    <t>OFF-AP-10003590</t>
  </si>
  <si>
    <t>OFF-LA-10003510</t>
  </si>
  <si>
    <t>FUR-BO-10003159</t>
  </si>
  <si>
    <t>OFF-PA-10002713</t>
  </si>
  <si>
    <t>CA-2017-152436</t>
  </si>
  <si>
    <t>CW-11905</t>
  </si>
  <si>
    <t>OFF-ST-10000036</t>
  </si>
  <si>
    <t>US-2017-167570</t>
  </si>
  <si>
    <t>EG-13900</t>
  </si>
  <si>
    <t>FUR-CH-10003396</t>
  </si>
  <si>
    <t>US-2017-131961</t>
  </si>
  <si>
    <t>MJ-17740</t>
  </si>
  <si>
    <t>TEC-PH-10001924</t>
  </si>
  <si>
    <t>CA-2017-137099</t>
  </si>
  <si>
    <t>FP-14320</t>
  </si>
  <si>
    <t>TEC-PH-10002496</t>
  </si>
  <si>
    <t>CA-2017-134285</t>
  </si>
  <si>
    <t>DS-13180</t>
  </si>
  <si>
    <t>OFF-FA-10000611</t>
  </si>
  <si>
    <t>OFF-PA-10000304</t>
  </si>
  <si>
    <t>CA-2017-157980</t>
  </si>
  <si>
    <t>SH-20395</t>
  </si>
  <si>
    <t>TEC-AC-10002567</t>
  </si>
  <si>
    <t>US-2017-136189</t>
  </si>
  <si>
    <t>DC-13285</t>
  </si>
  <si>
    <t>FUR-FU-10000175</t>
  </si>
  <si>
    <t>US-2017-122714</t>
  </si>
  <si>
    <t>HG-14965</t>
  </si>
  <si>
    <t>OFF-BI-10001120</t>
  </si>
  <si>
    <t>CA-2017-135587</t>
  </si>
  <si>
    <t>BH-11710</t>
  </si>
  <si>
    <t>OFF-AP-10004540</t>
  </si>
  <si>
    <t>TEC-AC-10001266</t>
  </si>
  <si>
    <t>CA-2017-142328</t>
  </si>
  <si>
    <t>OFF-PA-10000380</t>
  </si>
  <si>
    <t>US-2017-149006</t>
  </si>
  <si>
    <t>BN-11470</t>
  </si>
  <si>
    <t>OFF-ST-10003221</t>
  </si>
  <si>
    <t>CA-2017-130351</t>
  </si>
  <si>
    <t>RB-19570</t>
  </si>
  <si>
    <t>OFF-AP-10004532</t>
  </si>
  <si>
    <t>OFF-PA-10002137</t>
  </si>
  <si>
    <t>TEC-AC-10003832</t>
  </si>
  <si>
    <t>CA-2017-126865</t>
  </si>
  <si>
    <t>NP-18325</t>
  </si>
  <si>
    <t>OFF-PA-10003039</t>
  </si>
  <si>
    <t>CA-2017-104066</t>
  </si>
  <si>
    <t>QJ-19255</t>
  </si>
  <si>
    <t>05408</t>
  </si>
  <si>
    <t>CA-2017-105235</t>
  </si>
  <si>
    <t>SM-20950</t>
  </si>
  <si>
    <t>FUR-FU-10001487</t>
  </si>
  <si>
    <t>FUR-FU-10000521</t>
  </si>
  <si>
    <t>OFF-AP-10001271</t>
  </si>
  <si>
    <t>CA-2017-131212</t>
  </si>
  <si>
    <t>AB-10165</t>
  </si>
  <si>
    <t>OFF-BI-10000145</t>
  </si>
  <si>
    <t>US-2017-126053</t>
  </si>
  <si>
    <t>CS-11950</t>
  </si>
  <si>
    <t>CA-2017-156958</t>
  </si>
  <si>
    <t>PB-18805</t>
  </si>
  <si>
    <t>FUR-FU-10003268</t>
  </si>
  <si>
    <t>OFF-BI-10001543</t>
  </si>
  <si>
    <t>OFF-BI-10002071</t>
  </si>
  <si>
    <t>CA-2017-117128</t>
  </si>
  <si>
    <t>BF-11080</t>
  </si>
  <si>
    <t>OFF-PA-10000007</t>
  </si>
  <si>
    <t>OFF-LA-10000248</t>
  </si>
  <si>
    <t>CA-2017-156412</t>
  </si>
  <si>
    <t>CM-12160</t>
  </si>
  <si>
    <t>OFF-BI-10004364</t>
  </si>
  <si>
    <t>CA-2017-139773</t>
  </si>
  <si>
    <t>FUR-CH-10001797</t>
  </si>
  <si>
    <t>CA-2017-117667</t>
  </si>
  <si>
    <t>MS-17980</t>
  </si>
  <si>
    <t>FUR-CH-10004540</t>
  </si>
  <si>
    <t>OFF-AR-10000716</t>
  </si>
  <si>
    <t>OFF-PA-10002709</t>
  </si>
  <si>
    <t>TEC-AC-10000580</t>
  </si>
  <si>
    <t>CA-2017-152660</t>
  </si>
  <si>
    <t>CB-12415</t>
  </si>
  <si>
    <t>OFF-ST-10000532</t>
  </si>
  <si>
    <t>US-2017-107384</t>
  </si>
  <si>
    <t>TEC-AC-10004595</t>
  </si>
  <si>
    <t>TEC-AC-10001539</t>
  </si>
  <si>
    <t>CA-2017-109183</t>
  </si>
  <si>
    <t>LR-16915</t>
  </si>
  <si>
    <t>TEC-MA-10001856</t>
  </si>
  <si>
    <t>CA-2017-160031</t>
  </si>
  <si>
    <t>LT-16765</t>
  </si>
  <si>
    <t>OFF-PA-10000241</t>
  </si>
  <si>
    <t>CA-2017-153227</t>
  </si>
  <si>
    <t>CS-12250</t>
  </si>
  <si>
    <t>OFF-PA-10001838</t>
  </si>
  <si>
    <t>CA-2017-118003</t>
  </si>
  <si>
    <t>DO-13645</t>
  </si>
  <si>
    <t>FUR-FU-10002506</t>
  </si>
  <si>
    <t>FUR-CH-10004860</t>
  </si>
  <si>
    <t>CA-2017-147550</t>
  </si>
  <si>
    <t>KE-16420</t>
  </si>
  <si>
    <t>FUR-FU-10001918</t>
  </si>
  <si>
    <t>CA-2017-148691</t>
  </si>
  <si>
    <t>CS-12460</t>
  </si>
  <si>
    <t>OFF-BI-10001553</t>
  </si>
  <si>
    <t>OFF-LA-10001317</t>
  </si>
  <si>
    <t>CA-2017-136875</t>
  </si>
  <si>
    <t>TC-21295</t>
  </si>
  <si>
    <t>OFF-PA-10000357</t>
  </si>
  <si>
    <t>CA-2017-128699</t>
  </si>
  <si>
    <t>ND-18370</t>
  </si>
  <si>
    <t>TEC-AC-10001990</t>
  </si>
  <si>
    <t>US-2017-149510</t>
  </si>
  <si>
    <t>MC-17575</t>
  </si>
  <si>
    <t>OFF-AP-10002350</t>
  </si>
  <si>
    <t>OFF-BI-10004233</t>
  </si>
  <si>
    <t>OFF-PA-10001892</t>
  </si>
  <si>
    <t>CA-2017-143126</t>
  </si>
  <si>
    <t>CM-12655</t>
  </si>
  <si>
    <t>FUR-TA-10002958</t>
  </si>
  <si>
    <t>CA-2017-103415</t>
  </si>
  <si>
    <t>MV-17485</t>
  </si>
  <si>
    <t>FUR-FU-10000820</t>
  </si>
  <si>
    <t>CA-2017-123071</t>
  </si>
  <si>
    <t>CC-12550</t>
  </si>
  <si>
    <t>OFF-PA-10003729</t>
  </si>
  <si>
    <t>CA-2017-118017</t>
  </si>
  <si>
    <t>LC-16870</t>
  </si>
  <si>
    <t>OFF-AR-10003856</t>
  </si>
  <si>
    <t>TEC-AC-10002006</t>
  </si>
  <si>
    <t>OFF-PA-10002246</t>
  </si>
  <si>
    <t>OFF-SU-10004782</t>
  </si>
  <si>
    <t>FUR-FU-10004351</t>
  </si>
  <si>
    <t>FUR-FU-10004270</t>
  </si>
  <si>
    <t>FUR-FU-10004053</t>
  </si>
  <si>
    <t>CA-2017-116715</t>
  </si>
  <si>
    <t>VW-21775</t>
  </si>
  <si>
    <t>OFF-PA-10003893</t>
  </si>
  <si>
    <t>US-2017-108063</t>
  </si>
  <si>
    <t>AS-10090</t>
  </si>
  <si>
    <t>OFF-AR-10001446</t>
  </si>
  <si>
    <t>US-2017-147221</t>
  </si>
  <si>
    <t>JS-16030</t>
  </si>
  <si>
    <t>OFF-AP-10002534</t>
  </si>
  <si>
    <t>FUR-FU-10004020</t>
  </si>
  <si>
    <t>CA-2017-164917</t>
  </si>
  <si>
    <t>MK-17905</t>
  </si>
  <si>
    <t>OFF-AR-10004344</t>
  </si>
  <si>
    <t>CA-2017-109701</t>
  </si>
  <si>
    <t>AM-10360</t>
  </si>
  <si>
    <t>OFF-BI-10004187</t>
  </si>
  <si>
    <t>OFF-AP-10002765</t>
  </si>
  <si>
    <t>OFF-AR-10001868</t>
  </si>
  <si>
    <t>CA-2017-155089</t>
  </si>
  <si>
    <t>OFF-BI-10002429</t>
  </si>
  <si>
    <t>CA-2017-155075</t>
  </si>
  <si>
    <t>GW-14605</t>
  </si>
  <si>
    <t>OFF-BI-10003650</t>
  </si>
  <si>
    <t>CA-2017-160885</t>
  </si>
  <si>
    <t>JK-16090</t>
  </si>
  <si>
    <t>TEC-PH-10001795</t>
  </si>
  <si>
    <t>CA-2017-102379</t>
  </si>
  <si>
    <t>BB-11545</t>
  </si>
  <si>
    <t>TEC-PH-10001448</t>
  </si>
  <si>
    <t>FUR-CH-10004983</t>
  </si>
  <si>
    <t>OFF-AR-10004022</t>
  </si>
  <si>
    <t>CA-2017-143756</t>
  </si>
  <si>
    <t>ME-17725</t>
  </si>
  <si>
    <t>FUR-CH-10001854</t>
  </si>
  <si>
    <t>CA-2017-104108</t>
  </si>
  <si>
    <t>RP-19855</t>
  </si>
  <si>
    <t>OFF-AR-10000817</t>
  </si>
  <si>
    <t>CA-2017-165715</t>
  </si>
  <si>
    <t>BG-11035</t>
  </si>
  <si>
    <t>OFF-AR-10003903</t>
  </si>
  <si>
    <t>US-2017-112347</t>
  </si>
  <si>
    <t>BS-11380</t>
  </si>
  <si>
    <t>OFF-BI-10003707</t>
  </si>
  <si>
    <t>FUR-BO-10003546</t>
  </si>
  <si>
    <t>TEC-PH-10000213</t>
  </si>
  <si>
    <t>FUR-FU-10001488</t>
  </si>
  <si>
    <t>TEC-PH-10004833</t>
  </si>
  <si>
    <t>CA-2017-147767</t>
  </si>
  <si>
    <t>CA-2017-157469</t>
  </si>
  <si>
    <t>ES-14080</t>
  </si>
  <si>
    <t>OFF-AR-10001662</t>
  </si>
  <si>
    <t>TEC-PH-10004531</t>
  </si>
  <si>
    <t>CA-2017-167395</t>
  </si>
  <si>
    <t>KM-16720</t>
  </si>
  <si>
    <t>OFF-AP-10001293</t>
  </si>
  <si>
    <t>TEC-PH-10004977</t>
  </si>
  <si>
    <t>OFF-SU-10001935</t>
  </si>
  <si>
    <t>CA-2017-135860</t>
  </si>
  <si>
    <t>JH-15985</t>
  </si>
  <si>
    <t>OFF-ST-10000642</t>
  </si>
  <si>
    <t>TEC-PH-10001700</t>
  </si>
  <si>
    <t>OFF-FA-10000134</t>
  </si>
  <si>
    <t>CA-2017-163139</t>
  </si>
  <si>
    <t>CC-12670</t>
  </si>
  <si>
    <t>TEC-AC-10000290</t>
  </si>
  <si>
    <t>OFF-BI-10003460</t>
  </si>
  <si>
    <t>CA-2017-145233</t>
  </si>
  <si>
    <t>DV-13465</t>
  </si>
  <si>
    <t>TEC-PH-10000586</t>
  </si>
  <si>
    <t>OFF-AP-10000358</t>
  </si>
  <si>
    <t>OFF-BI-10002764</t>
  </si>
  <si>
    <t>TEC-PH-10001254</t>
  </si>
  <si>
    <t>CA-2017-144862</t>
  </si>
  <si>
    <t>OFF-EN-10003040</t>
  </si>
  <si>
    <t>TEC-PH-10000923</t>
  </si>
  <si>
    <t>CA-2017-113355</t>
  </si>
  <si>
    <t>SJ-20215</t>
  </si>
  <si>
    <t>TEC-PH-10004912</t>
  </si>
  <si>
    <t>CA-2017-118542</t>
  </si>
  <si>
    <t>OFF-PA-10004735</t>
  </si>
  <si>
    <t>CA-2017-127313</t>
  </si>
  <si>
    <t>FUR-FU-10003798</t>
  </si>
  <si>
    <t>CA-2017-143245</t>
  </si>
  <si>
    <t>AD-10180</t>
  </si>
  <si>
    <t>FUR-CH-10000155</t>
  </si>
  <si>
    <t>CA-2017-145660</t>
  </si>
  <si>
    <t>MG-17650</t>
  </si>
  <si>
    <t>FUR-FU-10002885</t>
  </si>
  <si>
    <t>CA-2017-138618</t>
  </si>
  <si>
    <t>MY-17380</t>
  </si>
  <si>
    <t>OFF-PA-10000520</t>
  </si>
  <si>
    <t>CA-2017-166926</t>
  </si>
  <si>
    <t>SO-20335</t>
  </si>
  <si>
    <t>OFF-PA-10001593</t>
  </si>
  <si>
    <t>FUR-BO-10002598</t>
  </si>
  <si>
    <t>CA-2017-101805</t>
  </si>
  <si>
    <t>SH-19975</t>
  </si>
  <si>
    <t>FUR-FU-10000023</t>
  </si>
  <si>
    <t>CA-2017-103968</t>
  </si>
  <si>
    <t>ML-17755</t>
  </si>
  <si>
    <t>FUR-FU-10003394</t>
  </si>
  <si>
    <t>CA-2017-122539</t>
  </si>
  <si>
    <t>SC-20305</t>
  </si>
  <si>
    <t>OFF-LA-10004853</t>
  </si>
  <si>
    <t>OFF-BI-10001759</t>
  </si>
  <si>
    <t>FUR-CH-10003379</t>
  </si>
  <si>
    <t>CA-2017-111689</t>
  </si>
  <si>
    <t>HP-14815</t>
  </si>
  <si>
    <t>OFF-BI-10003984</t>
  </si>
  <si>
    <t>FUR-CH-10004287</t>
  </si>
  <si>
    <t>CA-2017-119305</t>
  </si>
  <si>
    <t>SW-20275</t>
  </si>
  <si>
    <t>OFF-ST-10000604</t>
  </si>
  <si>
    <t>CA-2017-116645</t>
  </si>
  <si>
    <t>OFF-AR-10001044</t>
  </si>
  <si>
    <t>US-2017-120089</t>
  </si>
  <si>
    <t>OFF-AP-10003779</t>
  </si>
  <si>
    <t>US-2017-148768</t>
  </si>
  <si>
    <t>PN-18775</t>
  </si>
  <si>
    <t>TEC-PH-10002564</t>
  </si>
  <si>
    <t>CA-2017-102267</t>
  </si>
  <si>
    <t>SC-20800</t>
  </si>
  <si>
    <t>CA-2017-142090</t>
  </si>
  <si>
    <t>SC-20380</t>
  </si>
  <si>
    <t>TEC-AC-10002001</t>
  </si>
  <si>
    <t>FUR-TA-10001889</t>
  </si>
  <si>
    <t>CA-2017-105333</t>
  </si>
  <si>
    <t>VP-21730</t>
  </si>
  <si>
    <t>OFF-ST-10002182</t>
  </si>
  <si>
    <t>TEC-PH-10001468</t>
  </si>
  <si>
    <t>OFF-ST-10001809</t>
  </si>
  <si>
    <t>CA-2017-107314</t>
  </si>
  <si>
    <t>MZ-17335</t>
  </si>
  <si>
    <t>FUR-FU-10003489</t>
  </si>
  <si>
    <t>CA-2017-137365</t>
  </si>
  <si>
    <t>TEC-AC-10001767</t>
  </si>
  <si>
    <t>US-2017-165456</t>
  </si>
  <si>
    <t>TB-21625</t>
  </si>
  <si>
    <t>FUR-CH-10003981</t>
  </si>
  <si>
    <t>CA-2017-108035</t>
  </si>
  <si>
    <t>TT-21070</t>
  </si>
  <si>
    <t>FUR-CH-10000454</t>
  </si>
  <si>
    <t>FUR-FU-10004017</t>
  </si>
  <si>
    <t>US-2017-110576</t>
  </si>
  <si>
    <t>RB-19795</t>
  </si>
  <si>
    <t>FUR-FU-10003601</t>
  </si>
  <si>
    <t>FUR-FU-10000576</t>
  </si>
  <si>
    <t>FUR-TA-10004154</t>
  </si>
  <si>
    <t>OFF-PA-10002479</t>
  </si>
  <si>
    <t>CA-2017-121538</t>
  </si>
  <si>
    <t>RH-19495</t>
  </si>
  <si>
    <t>OFF-PA-10004071</t>
  </si>
  <si>
    <t>CA-2017-123372</t>
  </si>
  <si>
    <t>DG-13300</t>
  </si>
  <si>
    <t>TEC-PH-10002834</t>
  </si>
  <si>
    <t>OFF-EN-10003055</t>
  </si>
  <si>
    <t>CA-2017-117702</t>
  </si>
  <si>
    <t>OFF-AR-10004582</t>
  </si>
  <si>
    <t>CA-2017-131303</t>
  </si>
  <si>
    <t>OFF-LA-10001074</t>
  </si>
  <si>
    <t>CA-2017-102519</t>
  </si>
  <si>
    <t>BM-11650</t>
  </si>
  <si>
    <t>TEC-AC-10001772</t>
  </si>
  <si>
    <t>CA-2017-101245</t>
  </si>
  <si>
    <t>LW-16990</t>
  </si>
  <si>
    <t>OFF-PA-10003129</t>
  </si>
  <si>
    <t>CA-2017-132185</t>
  </si>
  <si>
    <t>DB-13615</t>
  </si>
  <si>
    <t>OFF-AP-10001205</t>
  </si>
  <si>
    <t>CA-2017-107125</t>
  </si>
  <si>
    <t>BD-11320</t>
  </si>
  <si>
    <t>OFF-BI-10001989</t>
  </si>
  <si>
    <t>FUR-FU-10000732</t>
  </si>
  <si>
    <t>CA-2017-133207</t>
  </si>
  <si>
    <t>TEC-PH-10004100</t>
  </si>
  <si>
    <t>CA-2017-103352</t>
  </si>
  <si>
    <t>RP-19390</t>
  </si>
  <si>
    <t>OFF-AR-10001573</t>
  </si>
  <si>
    <t>OFF-BI-10001196</t>
  </si>
  <si>
    <t>CA-2017-159506</t>
  </si>
  <si>
    <t>JR-16210</t>
  </si>
  <si>
    <t>OFF-PA-10003641</t>
  </si>
  <si>
    <t>OFF-BI-10004519</t>
  </si>
  <si>
    <t>CA-2017-135307</t>
  </si>
  <si>
    <t>LS-17245</t>
  </si>
  <si>
    <t>FUR-FU-10001290</t>
  </si>
  <si>
    <t>TEC-AC-10002399</t>
  </si>
  <si>
    <t>CA-2017-122700</t>
  </si>
  <si>
    <t>LT-17110</t>
  </si>
  <si>
    <t>TEC-PH-10003092</t>
  </si>
  <si>
    <t>CA-2017-165029</t>
  </si>
  <si>
    <t>AH-10075</t>
  </si>
  <si>
    <t>OFF-AR-10003504</t>
  </si>
  <si>
    <t>CA-2017-155957</t>
  </si>
  <si>
    <t>CC-12610</t>
  </si>
  <si>
    <t>OFF-AP-10002082</t>
  </si>
  <si>
    <t>OFF-AP-10004708</t>
  </si>
  <si>
    <t>CA-2017-130526</t>
  </si>
  <si>
    <t>GT-14755</t>
  </si>
  <si>
    <t>CA-2017-155607</t>
  </si>
  <si>
    <t>FG-14260</t>
  </si>
  <si>
    <t>OFF-AP-10001962</t>
  </si>
  <si>
    <t>CA-2017-141439</t>
  </si>
  <si>
    <t>FUR-TA-10001039</t>
  </si>
  <si>
    <t>TEC-PH-10002624</t>
  </si>
  <si>
    <t>TEC-PH-10001819</t>
  </si>
  <si>
    <t>CA-2017-100097</t>
  </si>
  <si>
    <t>MN-17935</t>
  </si>
  <si>
    <t>TEC-PH-10002310</t>
  </si>
  <si>
    <t>FUR-FU-10003623</t>
  </si>
  <si>
    <t>CA-2017-129000</t>
  </si>
  <si>
    <t>SZ-20035</t>
  </si>
  <si>
    <t>US-2017-133312</t>
  </si>
  <si>
    <t>BD-11500</t>
  </si>
  <si>
    <t>FUR-BO-10002213</t>
  </si>
  <si>
    <t>CA-2017-161459</t>
  </si>
  <si>
    <t>EB-13750</t>
  </si>
  <si>
    <t>TEC-PH-10004071</t>
  </si>
  <si>
    <t>OFF-PA-10002377</t>
  </si>
  <si>
    <t>CA-2017-155159</t>
  </si>
  <si>
    <t>CA-2017-124765</t>
  </si>
  <si>
    <t>HZ-14950</t>
  </si>
  <si>
    <t>FUR-BO-10003965</t>
  </si>
  <si>
    <t>CA-2017-101665</t>
  </si>
  <si>
    <t>TZ-21580</t>
  </si>
  <si>
    <t>OFF-AR-10002335</t>
  </si>
  <si>
    <t>CA-2017-150266</t>
  </si>
  <si>
    <t>RO-19780</t>
  </si>
  <si>
    <t>TEC-PH-10003437</t>
  </si>
  <si>
    <t>OFF-AP-10002867</t>
  </si>
  <si>
    <t>FUR-CH-10002126</t>
  </si>
  <si>
    <t>OFF-AR-10001761</t>
  </si>
  <si>
    <t>US-2017-109610</t>
  </si>
  <si>
    <t>BS-11590</t>
  </si>
  <si>
    <t>CA-2017-101945</t>
  </si>
  <si>
    <t>GT-14710</t>
  </si>
  <si>
    <t>OFF-FA-10004248</t>
  </si>
  <si>
    <t>CA-2017-166436</t>
  </si>
  <si>
    <t>TS-21370</t>
  </si>
  <si>
    <t>FUR-CH-10000785</t>
  </si>
  <si>
    <t>CA-2017-128300</t>
  </si>
  <si>
    <t>RS-19765</t>
  </si>
  <si>
    <t>TEC-PH-10002807</t>
  </si>
  <si>
    <t>CA-2017-146535</t>
  </si>
  <si>
    <t>FM-14290</t>
  </si>
  <si>
    <t>OFF-BI-10000546</t>
  </si>
  <si>
    <t>CA-2017-169894</t>
  </si>
  <si>
    <t>OFF-BI-10004230</t>
  </si>
  <si>
    <t>CA-2017-153654</t>
  </si>
  <si>
    <t>MD-17860</t>
  </si>
  <si>
    <t>OFF-BI-10004465</t>
  </si>
  <si>
    <t>CA-2017-168641</t>
  </si>
  <si>
    <t>KA-16525</t>
  </si>
  <si>
    <t>OFF-AR-10003759</t>
  </si>
  <si>
    <t>OFF-EN-10003001</t>
  </si>
  <si>
    <t>FUR-BO-10000780</t>
  </si>
  <si>
    <t>CA-2017-123701</t>
  </si>
  <si>
    <t>PG-18820</t>
  </si>
  <si>
    <t>CA-2017-131366</t>
  </si>
  <si>
    <t>SC-20440</t>
  </si>
  <si>
    <t>OFF-PA-10000675</t>
  </si>
  <si>
    <t>CA-2017-105543</t>
  </si>
  <si>
    <t>BG-11695</t>
  </si>
  <si>
    <t>OFF-ST-10003123</t>
  </si>
  <si>
    <t>CA-2017-162250</t>
  </si>
  <si>
    <t>PR-18880</t>
  </si>
  <si>
    <t>CA-2017-103765</t>
  </si>
  <si>
    <t>OFF-AP-10002311</t>
  </si>
  <si>
    <t>US-2017-128118</t>
  </si>
  <si>
    <t>OFF-BI-10000216</t>
  </si>
  <si>
    <t>OFF-EN-10003448</t>
  </si>
  <si>
    <t>CA-2017-137505</t>
  </si>
  <si>
    <t>FUR-TA-10000617</t>
  </si>
  <si>
    <t>FUR-TA-10001676</t>
  </si>
  <si>
    <t>CA-2017-164028</t>
  </si>
  <si>
    <t>CA-2017-119004</t>
  </si>
  <si>
    <t>JM-15250</t>
  </si>
  <si>
    <t>TEC-AC-10003499</t>
  </si>
  <si>
    <t>TEC-PH-10002844</t>
  </si>
  <si>
    <t>OFF-AR-10000390</t>
  </si>
  <si>
    <t>CA-2017-149160</t>
  </si>
  <si>
    <t>JM-15265</t>
  </si>
  <si>
    <t>FUR-FU-10003347</t>
  </si>
  <si>
    <t>CA-2017-103156</t>
  </si>
  <si>
    <t>TD-20995</t>
  </si>
  <si>
    <t>CA-2017-107832</t>
  </si>
  <si>
    <t>FH-14275</t>
  </si>
  <si>
    <t>OFF-BI-10001658</t>
  </si>
  <si>
    <t>CA-2017-119746</t>
  </si>
  <si>
    <t>CM-12385</t>
  </si>
  <si>
    <t>FUR-FU-10004909</t>
  </si>
  <si>
    <t>OFF-LA-10001613</t>
  </si>
  <si>
    <t>TEC-PH-10004447</t>
  </si>
  <si>
    <t>CA-2017-166919</t>
  </si>
  <si>
    <t>TEC-PH-10001305</t>
  </si>
  <si>
    <t>CA-2017-167017</t>
  </si>
  <si>
    <t>DC-12850</t>
  </si>
  <si>
    <t>CA-2017-148992</t>
  </si>
  <si>
    <t>CA-2017-156622</t>
  </si>
  <si>
    <t>JP-15460</t>
  </si>
  <si>
    <t>OFF-PA-10000477</t>
  </si>
  <si>
    <t>OFF-PA-10002923</t>
  </si>
  <si>
    <t>CA-2017-144036</t>
  </si>
  <si>
    <t>FO-14305</t>
  </si>
  <si>
    <t>CA-2017-142888</t>
  </si>
  <si>
    <t>BP-11230</t>
  </si>
  <si>
    <t>FUR-TA-10004767</t>
  </si>
  <si>
    <t>CA-2017-107874</t>
  </si>
  <si>
    <t>FUR-FU-10003535</t>
  </si>
  <si>
    <t>CA-2017-103380</t>
  </si>
  <si>
    <t>BF-11005</t>
  </si>
  <si>
    <t>OFF-ST-10003442</t>
  </si>
  <si>
    <t>OFF-AP-10001492</t>
  </si>
  <si>
    <t>TEC-PH-10004165</t>
  </si>
  <si>
    <t>CA-2017-100811</t>
  </si>
  <si>
    <t>CC-12475</t>
  </si>
  <si>
    <t>OFF-PA-10001204</t>
  </si>
  <si>
    <t>OFF-ST-10002444</t>
  </si>
  <si>
    <t>CA-2017-105130</t>
  </si>
  <si>
    <t>PJ-18835</t>
  </si>
  <si>
    <t>OFF-AR-10003394</t>
  </si>
  <si>
    <t>OFF-BI-10001191</t>
  </si>
  <si>
    <t>CA-2017-110443</t>
  </si>
  <si>
    <t>CK-12205</t>
  </si>
  <si>
    <t>TEC-MA-10002073</t>
  </si>
  <si>
    <t>OFF-PA-10003797</t>
  </si>
  <si>
    <t>CA-2017-157420</t>
  </si>
  <si>
    <t>CA-2017-118731</t>
  </si>
  <si>
    <t>LP-17080</t>
  </si>
  <si>
    <t>OFF-BI-10000069</t>
  </si>
  <si>
    <t>CA-2017-121818</t>
  </si>
  <si>
    <t>OFF-AR-10000203</t>
  </si>
  <si>
    <t>OFF-AR-10004790</t>
  </si>
  <si>
    <t>US-2017-161193</t>
  </si>
  <si>
    <t>FUR-FU-10001861</t>
  </si>
  <si>
    <t>FUR-FU-10000206</t>
  </si>
  <si>
    <t>US-2017-110996</t>
  </si>
  <si>
    <t>CA-2017-146724</t>
  </si>
  <si>
    <t>OFF-AR-10001026</t>
  </si>
  <si>
    <t>CA-2017-111556</t>
  </si>
  <si>
    <t>CD-11920</t>
  </si>
  <si>
    <t>TEC-PH-10001459</t>
  </si>
  <si>
    <t>OFF-AR-10004602</t>
  </si>
  <si>
    <t>CA-2017-103499</t>
  </si>
  <si>
    <t>ES-14020</t>
  </si>
  <si>
    <t>FUR-CH-10001482</t>
  </si>
  <si>
    <t>CA-2017-154123</t>
  </si>
  <si>
    <t>SC-20050</t>
  </si>
  <si>
    <t>FUR-FU-10000629</t>
  </si>
  <si>
    <t>CA-2017-120404</t>
  </si>
  <si>
    <t>KH-16330</t>
  </si>
  <si>
    <t>TEC-AC-10003433</t>
  </si>
  <si>
    <t>TEC-PH-10001363</t>
  </si>
  <si>
    <t>US-2017-152380</t>
  </si>
  <si>
    <t>JH-15910</t>
  </si>
  <si>
    <t>FUR-TA-10002533</t>
  </si>
  <si>
    <t>CA-2017-162929</t>
  </si>
  <si>
    <t>AS-10135</t>
  </si>
  <si>
    <t>OFF-BI-10000404</t>
  </si>
  <si>
    <t>CA-2017-121468</t>
  </si>
  <si>
    <t>KD-16345</t>
  </si>
  <si>
    <t>TEC-PH-10000376</t>
  </si>
  <si>
    <t>CA-2017-158876</t>
  </si>
  <si>
    <t>AB-10150</t>
  </si>
  <si>
    <t>OFF-PA-10000308</t>
  </si>
  <si>
    <t>OFF-SU-10001165</t>
  </si>
  <si>
    <t>OFF-AR-10003373</t>
  </si>
  <si>
    <t>FUR-FU-10001967</t>
  </si>
  <si>
    <t>US-2017-139969</t>
  </si>
  <si>
    <t>AF-10870</t>
  </si>
  <si>
    <t>FUR-CH-10001973</t>
  </si>
  <si>
    <t>US-2017-137491</t>
  </si>
  <si>
    <t>LC-16930</t>
  </si>
  <si>
    <t>FUR-CH-10004675</t>
  </si>
  <si>
    <t>CA-2017-101042</t>
  </si>
  <si>
    <t>AB-10105</t>
  </si>
  <si>
    <t>FUR-FU-10004665</t>
  </si>
  <si>
    <t>CA-2017-126242</t>
  </si>
  <si>
    <t>MC-18100</t>
  </si>
  <si>
    <t>OFF-ST-10000675</t>
  </si>
  <si>
    <t>FUR-FU-10002685</t>
  </si>
  <si>
    <t>CA-2017-168858</t>
  </si>
  <si>
    <t>JD-16150</t>
  </si>
  <si>
    <t>OFF-EN-10001415</t>
  </si>
  <si>
    <t>OFF-AP-10003849</t>
  </si>
  <si>
    <t>CA-2017-112529</t>
  </si>
  <si>
    <t>SC-20770</t>
  </si>
  <si>
    <t>FUR-TA-10002622</t>
  </si>
  <si>
    <t>OFF-AR-10001915</t>
  </si>
  <si>
    <t>CA-2017-110926</t>
  </si>
  <si>
    <t>DD-13570</t>
  </si>
  <si>
    <t>OFF-FA-10000624</t>
  </si>
  <si>
    <t>CA-2017-131254</t>
  </si>
  <si>
    <t>NC-18415</t>
  </si>
  <si>
    <t>FUR-CH-10003774</t>
  </si>
  <si>
    <t>OFF-AR-10003876</t>
  </si>
  <si>
    <t>OFF-BI-10003527</t>
  </si>
  <si>
    <t>US-2017-108014</t>
  </si>
  <si>
    <t>CA-2017-146458</t>
  </si>
  <si>
    <t>OFF-AR-10001177</t>
  </si>
  <si>
    <t>CA-2017-143021</t>
  </si>
  <si>
    <t>AP-10720</t>
  </si>
  <si>
    <t>US-2017-132444</t>
  </si>
  <si>
    <t>CD-12280</t>
  </si>
  <si>
    <t>US-2017-158946</t>
  </si>
  <si>
    <t>JW-15220</t>
  </si>
  <si>
    <t>CA-2017-143434</t>
  </si>
  <si>
    <t>ME-17320</t>
  </si>
  <si>
    <t>FUR-FU-10002597</t>
  </si>
  <si>
    <t>CA-2017-167871</t>
  </si>
  <si>
    <t>OFF-PA-10001977</t>
  </si>
  <si>
    <t>OFF-SU-10001225</t>
  </si>
  <si>
    <t>CA-2017-104913</t>
  </si>
  <si>
    <t>DK-13090</t>
  </si>
  <si>
    <t>CA-2017-104864</t>
  </si>
  <si>
    <t>JS-15685</t>
  </si>
  <si>
    <t>OFF-ST-10002301</t>
  </si>
  <si>
    <t>OFF-AP-10002684</t>
  </si>
  <si>
    <t>OFF-PA-10004609</t>
  </si>
  <si>
    <t>OFF-PA-10003309</t>
  </si>
  <si>
    <t>CA-2017-160122</t>
  </si>
  <si>
    <t>RD-19930</t>
  </si>
  <si>
    <t>OFF-EN-10002592</t>
  </si>
  <si>
    <t>FUR-CH-10000422</t>
  </si>
  <si>
    <t>CA-2017-107825</t>
  </si>
  <si>
    <t>OFF-ST-10001321</t>
  </si>
  <si>
    <t>OFF-ST-10000777</t>
  </si>
  <si>
    <t>OFF-LA-10003720</t>
  </si>
  <si>
    <t>CA-2017-165687</t>
  </si>
  <si>
    <t>OFF-AP-10004036</t>
  </si>
  <si>
    <t>CA-2017-138163</t>
  </si>
  <si>
    <t>XP-21865</t>
  </si>
  <si>
    <t>CA-2017-124674</t>
  </si>
  <si>
    <t>JB-16000</t>
  </si>
  <si>
    <t>FUR-BO-10002202</t>
  </si>
  <si>
    <t>CA-2017-166709</t>
  </si>
  <si>
    <t>HL-15040</t>
  </si>
  <si>
    <t>TEC-CO-10004722</t>
  </si>
  <si>
    <t>CA-2017-141719</t>
  </si>
  <si>
    <t>CA-2017-128265</t>
  </si>
  <si>
    <t>OFF-ST-10000142</t>
  </si>
  <si>
    <t>CA-2017-118122</t>
  </si>
  <si>
    <t>GG-14650</t>
  </si>
  <si>
    <t>CA-2017-158120</t>
  </si>
  <si>
    <t>OFF-PA-10003205</t>
  </si>
  <si>
    <t>CA-2017-100902</t>
  </si>
  <si>
    <t>CK-12595</t>
  </si>
  <si>
    <t>OFF-PA-10002558</t>
  </si>
  <si>
    <t>TEC-AC-10003174</t>
  </si>
  <si>
    <t>US-2017-155866</t>
  </si>
  <si>
    <t>CC-12370</t>
  </si>
  <si>
    <t>US-2017-116505</t>
  </si>
  <si>
    <t>CA-2017-163629</t>
  </si>
  <si>
    <t>RA-19885</t>
  </si>
  <si>
    <t>TEC-PH-10004006</t>
  </si>
  <si>
    <t>US-2017-157896</t>
  </si>
  <si>
    <t>OFF-PA-10004092</t>
  </si>
  <si>
    <t>CA-2017-137022</t>
  </si>
  <si>
    <t>OFF-ST-10001963</t>
  </si>
  <si>
    <t>CA-2017-136308</t>
  </si>
  <si>
    <t>MW-18235</t>
  </si>
  <si>
    <t>TEC-MA-10000488</t>
  </si>
  <si>
    <t>CA-2017-100601</t>
  </si>
  <si>
    <t>JK-15370</t>
  </si>
  <si>
    <t>OFF-ST-10002486</t>
  </si>
  <si>
    <t>CA-2017-108091</t>
  </si>
  <si>
    <t>EK-13795</t>
  </si>
  <si>
    <t>OFF-AR-10000255</t>
  </si>
  <si>
    <t>US-2017-114657</t>
  </si>
  <si>
    <t>TEC-MA-10003173</t>
  </si>
  <si>
    <t>US-2017-107888</t>
  </si>
  <si>
    <t>OFF-PA-10001363</t>
  </si>
  <si>
    <t>TEC-PH-10003171</t>
  </si>
  <si>
    <t>US-2017-118598</t>
  </si>
  <si>
    <t>TEC-PH-10002583</t>
  </si>
  <si>
    <t>CA-2017-122945</t>
  </si>
  <si>
    <t>MB-18085</t>
  </si>
  <si>
    <t>FUR-FU-10001196</t>
  </si>
  <si>
    <t>CA-2017-121678</t>
  </si>
  <si>
    <t>CA-2017-160633</t>
  </si>
  <si>
    <t>TEC-CO-10002095</t>
  </si>
  <si>
    <t>TEC-AC-10002335</t>
  </si>
  <si>
    <t>CA-2017-157448</t>
  </si>
  <si>
    <t>FUR-FU-10001847</t>
  </si>
  <si>
    <t>CA-2017-108112</t>
  </si>
  <si>
    <t>DK-12895</t>
  </si>
  <si>
    <t>FUR-FU-10003553</t>
  </si>
  <si>
    <t>CA-2017-138611</t>
  </si>
  <si>
    <t>TEC-PH-10000011</t>
  </si>
  <si>
    <t>CA-2017-152142</t>
  </si>
  <si>
    <t>FUR-CH-10002965</t>
  </si>
  <si>
    <t>CA-2017-106943</t>
  </si>
  <si>
    <t>OFF-BI-10003669</t>
  </si>
  <si>
    <t>US-2017-136679</t>
  </si>
  <si>
    <t>TEC-AC-10004855</t>
  </si>
  <si>
    <t>OFF-AR-10003582</t>
  </si>
  <si>
    <t>CA-2017-137323</t>
  </si>
  <si>
    <t>PW-19030</t>
  </si>
  <si>
    <t>OFF-ST-10003996</t>
  </si>
  <si>
    <t>CA-2017-142489</t>
  </si>
  <si>
    <t>US-2017-118157</t>
  </si>
  <si>
    <t>AW-10930</t>
  </si>
  <si>
    <t>OFF-EN-10004459</t>
  </si>
  <si>
    <t>CA-2017-124261</t>
  </si>
  <si>
    <t>JE-15715</t>
  </si>
  <si>
    <t>US-2017-119662</t>
  </si>
  <si>
    <t>OFF-ST-10003656</t>
  </si>
  <si>
    <t>US-2017-124926</t>
  </si>
  <si>
    <t>OFF-AP-10004868</t>
  </si>
  <si>
    <t>US-2017-165344</t>
  </si>
  <si>
    <t>SB-20290</t>
  </si>
  <si>
    <t>TEC-MA-10002210</t>
  </si>
  <si>
    <t>CA-2017-160416</t>
  </si>
  <si>
    <t>TEC-AC-10004114</t>
  </si>
  <si>
    <t>CA-2017-165204</t>
  </si>
  <si>
    <t>OFF-PA-10003424</t>
  </si>
  <si>
    <t>OFF-ST-10003716</t>
  </si>
  <si>
    <t>CA-2017-122490</t>
  </si>
  <si>
    <t>FUR-CH-10001215</t>
  </si>
  <si>
    <t>OFF-ST-10000991</t>
  </si>
  <si>
    <t>US-2017-153633</t>
  </si>
  <si>
    <t>CA-2017-113873</t>
  </si>
  <si>
    <t>OFF-ST-10000943</t>
  </si>
  <si>
    <t>CA-2017-159156</t>
  </si>
  <si>
    <t>TEC-PH-10004389</t>
  </si>
  <si>
    <t>CA-2017-112844</t>
  </si>
  <si>
    <t>SP-20620</t>
  </si>
  <si>
    <t>TEC-PH-10003988</t>
  </si>
  <si>
    <t>FUR-FU-10004845</t>
  </si>
  <si>
    <t>CA-2017-133620</t>
  </si>
  <si>
    <t>EM-14065</t>
  </si>
  <si>
    <t>OFF-ST-10004634</t>
  </si>
  <si>
    <t>US-2017-102904</t>
  </si>
  <si>
    <t>CB-12025</t>
  </si>
  <si>
    <t>TEC-AC-10000927</t>
  </si>
  <si>
    <t>CA-2017-123624</t>
  </si>
  <si>
    <t>TEC-AC-10000682</t>
  </si>
  <si>
    <t>US-2017-140312</t>
  </si>
  <si>
    <t>KL-16645</t>
  </si>
  <si>
    <t>TEC-PH-10003442</t>
  </si>
  <si>
    <t>CA-2017-160514</t>
  </si>
  <si>
    <t>DB-13120</t>
  </si>
  <si>
    <t>CA-2017-134978</t>
  </si>
  <si>
    <t>EB-13705</t>
  </si>
  <si>
    <t>CA-2017-130386</t>
  </si>
  <si>
    <t>NG-18430</t>
  </si>
  <si>
    <t>OFF-PA-10002749</t>
  </si>
  <si>
    <t>OFF-PA-10003823</t>
  </si>
  <si>
    <t>US-2017-116659</t>
  </si>
  <si>
    <t>NG-18355</t>
  </si>
  <si>
    <t>TEC-PH-10002824</t>
  </si>
  <si>
    <t>CA-2017-134915</t>
  </si>
  <si>
    <t>EM-14140</t>
  </si>
  <si>
    <t>OFF-PA-10002160</t>
  </si>
  <si>
    <t>FUR-CH-10004875</t>
  </si>
  <si>
    <t>FUR-FU-10000305</t>
  </si>
  <si>
    <t>CA-2017-164168</t>
  </si>
  <si>
    <t>OFF-BI-10000666</t>
  </si>
  <si>
    <t>OFF-ST-10002583</t>
  </si>
  <si>
    <t>TEC-PH-10004908</t>
  </si>
  <si>
    <t>OFF-EN-10001219</t>
  </si>
  <si>
    <t>TEC-AC-10004568</t>
  </si>
  <si>
    <t>FUR-FU-10001756</t>
  </si>
  <si>
    <t>CA-2017-122644</t>
  </si>
  <si>
    <t>SF-20965</t>
  </si>
  <si>
    <t>OFF-PA-10003673</t>
  </si>
  <si>
    <t>TEC-AC-10003614</t>
  </si>
  <si>
    <t>CA-2017-164364</t>
  </si>
  <si>
    <t>OFF-AR-10000315</t>
  </si>
  <si>
    <t>OFF-SU-10000381</t>
  </si>
  <si>
    <t>US-2017-136707</t>
  </si>
  <si>
    <t>JE-15610</t>
  </si>
  <si>
    <t>CA-2017-149944</t>
  </si>
  <si>
    <t>MB-17305</t>
  </si>
  <si>
    <t>OFF-FA-10003495</t>
  </si>
  <si>
    <t>CA-2017-154088</t>
  </si>
  <si>
    <t>LB-16735</t>
  </si>
  <si>
    <t>US-2017-132220</t>
  </si>
  <si>
    <t>DJ-13510</t>
  </si>
  <si>
    <t>TEC-AC-10004227</t>
  </si>
  <si>
    <t>US-2017-125808</t>
  </si>
  <si>
    <t>OFF-PA-10001846</t>
  </si>
  <si>
    <t>CA-2017-166835</t>
  </si>
  <si>
    <t>OFF-ST-10002574</t>
  </si>
  <si>
    <t>CA-2017-150959</t>
  </si>
  <si>
    <t>OFF-LA-10001045</t>
  </si>
  <si>
    <t>CA-2017-143455</t>
  </si>
  <si>
    <t>OFF-PA-10004451</t>
  </si>
  <si>
    <t>CA-2017-110842</t>
  </si>
  <si>
    <t>OFF-AP-10003971</t>
  </si>
  <si>
    <t>OFF-BI-10000977</t>
  </si>
  <si>
    <t>CA-2017-157483</t>
  </si>
  <si>
    <t>OFF-AR-10004260</t>
  </si>
  <si>
    <t>CA-2017-120327</t>
  </si>
  <si>
    <t>OFF-FA-10004854</t>
  </si>
  <si>
    <t>CA-2017-143217</t>
  </si>
  <si>
    <t>CG-12040</t>
  </si>
  <si>
    <t>CA-2017-154137</t>
  </si>
  <si>
    <t>MT-17815</t>
  </si>
  <si>
    <t>OFF-ST-10003324</t>
  </si>
  <si>
    <t>CA-2017-158561</t>
  </si>
  <si>
    <t>OFF-AP-10002651</t>
  </si>
  <si>
    <t>CA-2017-115448</t>
  </si>
  <si>
    <t>MH-18025</t>
  </si>
  <si>
    <t>FUR-FU-10004090</t>
  </si>
  <si>
    <t>CA-2017-148985</t>
  </si>
  <si>
    <t>TB-21190</t>
  </si>
  <si>
    <t>FUR-FU-10001424</t>
  </si>
  <si>
    <t>US-2017-116491</t>
  </si>
  <si>
    <t>CA-2017-167976</t>
  </si>
  <si>
    <t>JL-15505</t>
  </si>
  <si>
    <t>OFF-SU-10004661</t>
  </si>
  <si>
    <t>US-2017-155425</t>
  </si>
  <si>
    <t>AB-10600</t>
  </si>
  <si>
    <t>OFF-BI-10001036</t>
  </si>
  <si>
    <t>TEC-AC-10001314</t>
  </si>
  <si>
    <t>FUR-CH-10003312</t>
  </si>
  <si>
    <t>CA-2017-104640</t>
  </si>
  <si>
    <t>OFF-BI-10003925</t>
  </si>
  <si>
    <t>TEC-PH-10002200</t>
  </si>
  <si>
    <t>CA-2017-161739</t>
  </si>
  <si>
    <t>FUR-FU-10001468</t>
  </si>
  <si>
    <t>CA-2017-163874</t>
  </si>
  <si>
    <t>CA-2017-142671</t>
  </si>
  <si>
    <t>DR-12940</t>
  </si>
  <si>
    <t>OFF-BI-10004099</t>
  </si>
  <si>
    <t>CA-2017-162096</t>
  </si>
  <si>
    <t>OFF-AR-10002221</t>
  </si>
  <si>
    <t>US-2017-128447</t>
  </si>
  <si>
    <t>CA-2017-141138</t>
  </si>
  <si>
    <t>GH-14425</t>
  </si>
  <si>
    <t>CA-2017-137624</t>
  </si>
  <si>
    <t>FUR-CH-10001714</t>
  </si>
  <si>
    <t>CA-2017-161018</t>
  </si>
  <si>
    <t>CA-2017-158246</t>
  </si>
  <si>
    <t>FUR-CH-10003061</t>
  </si>
  <si>
    <t>CA-2017-159597</t>
  </si>
  <si>
    <t>MC-17590</t>
  </si>
  <si>
    <t>TEC-AC-10004171</t>
  </si>
  <si>
    <t>CA-2017-152912</t>
  </si>
  <si>
    <t>OFF-BI-10004728</t>
  </si>
  <si>
    <t>TEC-AC-10004666</t>
  </si>
  <si>
    <t>US-2017-141852</t>
  </si>
  <si>
    <t>JE-15745</t>
  </si>
  <si>
    <t>CA-2017-119494</t>
  </si>
  <si>
    <t>CA-2017-159667</t>
  </si>
  <si>
    <t>PM-19135</t>
  </si>
  <si>
    <t>TEC-PH-10004094</t>
  </si>
  <si>
    <t>CA-2017-143658</t>
  </si>
  <si>
    <t>OFF-AR-10002818</t>
  </si>
  <si>
    <t>CA-2017-155621</t>
  </si>
  <si>
    <t>KN-16450</t>
  </si>
  <si>
    <t>CA-2017-122504</t>
  </si>
  <si>
    <t>DB-13270</t>
  </si>
  <si>
    <t>TEC-AC-10003289</t>
  </si>
  <si>
    <t>TEC-PH-10002468</t>
  </si>
  <si>
    <t>CA-2017-149888</t>
  </si>
  <si>
    <t>TEC-PH-10003811</t>
  </si>
  <si>
    <t>FUR-TA-10000849</t>
  </si>
  <si>
    <t>CA-2017-152737</t>
  </si>
  <si>
    <t>OFF-BI-10002982</t>
  </si>
  <si>
    <t>TEC-AC-10004975</t>
  </si>
  <si>
    <t>CA-2017-132346</t>
  </si>
  <si>
    <t>OFF-AP-10000696</t>
  </si>
  <si>
    <t>CA-2017-113572</t>
  </si>
  <si>
    <t>TEC-AC-10002370</t>
  </si>
  <si>
    <t>CA-2017-113460</t>
  </si>
  <si>
    <t>CA-2017-163188</t>
  </si>
  <si>
    <t>EC-14050</t>
  </si>
  <si>
    <t>OFF-BI-10000756</t>
  </si>
  <si>
    <t>US-2017-109484</t>
  </si>
  <si>
    <t>RB-19705</t>
  </si>
  <si>
    <t>OFF-BI-10004738</t>
  </si>
  <si>
    <t>CA-2017-107720</t>
  </si>
  <si>
    <t>VM-21685</t>
  </si>
  <si>
    <t>OFF-ST-10001414</t>
  </si>
  <si>
    <t>CA-2017-154816</t>
  </si>
  <si>
    <t>VB-21745</t>
  </si>
  <si>
    <t>OFF-PA-10003845</t>
  </si>
  <si>
    <t>CA-2017-100013</t>
  </si>
  <si>
    <t>ZC-21910</t>
  </si>
  <si>
    <t>OFF-AR-10001022</t>
  </si>
  <si>
    <t>CA-2017-167941</t>
  </si>
  <si>
    <t>JF-15565</t>
  </si>
  <si>
    <t>OFF-AP-10002118</t>
  </si>
  <si>
    <t>OFF-PA-10001800</t>
  </si>
  <si>
    <t>OFF-BI-10002827</t>
  </si>
  <si>
    <t>FUR-FU-10004671</t>
  </si>
  <si>
    <t>CA-2017-125290</t>
  </si>
  <si>
    <t>OFF-AR-10001216</t>
  </si>
  <si>
    <t>OFF-PA-10003127</t>
  </si>
  <si>
    <t>CA-2017-154109</t>
  </si>
  <si>
    <t>ML-17410</t>
  </si>
  <si>
    <t>OFF-PA-10000157</t>
  </si>
  <si>
    <t>US-2017-153948</t>
  </si>
  <si>
    <t>OFF-PA-10002764</t>
  </si>
  <si>
    <t>OFF-PA-10000143</t>
  </si>
  <si>
    <t>OFF-LA-10000414</t>
  </si>
  <si>
    <t>TEC-AC-10003441</t>
  </si>
  <si>
    <t>CA-2017-144596</t>
  </si>
  <si>
    <t>CD-11980</t>
  </si>
  <si>
    <t>OFF-PA-10003302</t>
  </si>
  <si>
    <t>CA-2017-107174</t>
  </si>
  <si>
    <t>AB-10060</t>
  </si>
  <si>
    <t>FUR-TA-10004575</t>
  </si>
  <si>
    <t>TEC-AC-10001465</t>
  </si>
  <si>
    <t>US-2017-119319</t>
  </si>
  <si>
    <t>LC-17050</t>
  </si>
  <si>
    <t>FUR-FU-10003878</t>
  </si>
  <si>
    <t>CA-2017-106691</t>
  </si>
  <si>
    <t>CA-2017-150504</t>
  </si>
  <si>
    <t>HG-14845</t>
  </si>
  <si>
    <t>US-2017-107272</t>
  </si>
  <si>
    <t>TS-21610</t>
  </si>
  <si>
    <t>OFF-ST-10002974</t>
  </si>
  <si>
    <t>US-2017-111745</t>
  </si>
  <si>
    <t>TEC-AC-10003911</t>
  </si>
  <si>
    <t>CA-2017-116225</t>
  </si>
  <si>
    <t>TEC-AC-10001432</t>
  </si>
  <si>
    <t>CA-2017-154732</t>
  </si>
  <si>
    <t>AH-10195</t>
  </si>
  <si>
    <t>OFF-BI-10000474</t>
  </si>
  <si>
    <t>CA-2017-114258</t>
  </si>
  <si>
    <t>EM-13825</t>
  </si>
  <si>
    <t>TEC-PH-10003012</t>
  </si>
  <si>
    <t>CA-2017-157196</t>
  </si>
  <si>
    <t>AA-10645</t>
  </si>
  <si>
    <t>CA-2017-102925</t>
  </si>
  <si>
    <t>OFF-BI-10002735</t>
  </si>
  <si>
    <t>FUR-TA-10003469</t>
  </si>
  <si>
    <t>OFF-PA-10001870</t>
  </si>
  <si>
    <t>OFF-BI-10002706</t>
  </si>
  <si>
    <t>FUR-FU-10004245</t>
  </si>
  <si>
    <t>CA-2017-118213</t>
  </si>
  <si>
    <t>OFF-PA-10000565</t>
  </si>
  <si>
    <t>US-2017-168116</t>
  </si>
  <si>
    <t>GT-14635</t>
  </si>
  <si>
    <t>TEC-MA-10004125</t>
  </si>
  <si>
    <t>US-2017-156083</t>
  </si>
  <si>
    <t>OFF-PA-10001560</t>
  </si>
  <si>
    <t>CA-2017-105144</t>
  </si>
  <si>
    <t>OFF-LA-10003923</t>
  </si>
  <si>
    <t>CA-2017-147760</t>
  </si>
  <si>
    <t>TEC-PH-10002483</t>
  </si>
  <si>
    <t>CA-2017-102610</t>
  </si>
  <si>
    <t>CA-12265</t>
  </si>
  <si>
    <t>TEC-AC-10000303</t>
  </si>
  <si>
    <t>TEC-PH-10000127</t>
  </si>
  <si>
    <t>OFF-LA-10002195</t>
  </si>
  <si>
    <t>CA-2017-121160</t>
  </si>
  <si>
    <t>OFF-BI-10001308</t>
  </si>
  <si>
    <t>OFF-BI-10003094</t>
  </si>
  <si>
    <t>OFF-ST-10002485</t>
  </si>
  <si>
    <t>US-2017-122672</t>
  </si>
  <si>
    <t>TEC-AC-10002323</t>
  </si>
  <si>
    <t>OFF-ST-10002344</t>
  </si>
  <si>
    <t>CA-2017-159135</t>
  </si>
  <si>
    <t>KM-16375</t>
  </si>
  <si>
    <t>OFF-AR-10000657</t>
  </si>
  <si>
    <t>CA-2017-153339</t>
  </si>
  <si>
    <t>CA-2017-142636</t>
  </si>
  <si>
    <t>KC-16675</t>
  </si>
  <si>
    <t>FUR-CH-10001891</t>
  </si>
  <si>
    <t>CA-2017-126046</t>
  </si>
  <si>
    <t>JC-16105</t>
  </si>
  <si>
    <t>OFF-LA-10004484</t>
  </si>
  <si>
    <t>CA-2017-143329</t>
  </si>
  <si>
    <t>DL-13330</t>
  </si>
  <si>
    <t>CA-2017-121615</t>
  </si>
  <si>
    <t>DL-12925</t>
  </si>
  <si>
    <t>OFF-PA-10000327</t>
  </si>
  <si>
    <t>OFF-LA-10001771</t>
  </si>
  <si>
    <t>CA-2017-110429</t>
  </si>
  <si>
    <t>DM-13015</t>
  </si>
  <si>
    <t>US-2017-110989</t>
  </si>
  <si>
    <t>EJ-14155</t>
  </si>
  <si>
    <t>TEC-AC-10002345</t>
  </si>
  <si>
    <t>CA-2017-103009</t>
  </si>
  <si>
    <t>OFF-PA-10001215</t>
  </si>
  <si>
    <t>CA-2017-148320</t>
  </si>
  <si>
    <t>PG-18895</t>
  </si>
  <si>
    <t>CA-2017-161130</t>
  </si>
  <si>
    <t>BF-11275</t>
  </si>
  <si>
    <t>TEC-PH-10002549</t>
  </si>
  <si>
    <t>US-2017-101518</t>
  </si>
  <si>
    <t>PB-19105</t>
  </si>
  <si>
    <t>TEC-AC-10001553</t>
  </si>
  <si>
    <t>US-2017-105998</t>
  </si>
  <si>
    <t>CR-12580</t>
  </si>
  <si>
    <t>FUR-TA-10001095</t>
  </si>
  <si>
    <t>CA-2017-130834</t>
  </si>
  <si>
    <t>JM-16195</t>
  </si>
  <si>
    <t>US-2017-168802</t>
  </si>
  <si>
    <t>JO-15145</t>
  </si>
  <si>
    <t>OFF-BI-10002393</t>
  </si>
  <si>
    <t>CA-2017-135419</t>
  </si>
  <si>
    <t>BG-11740</t>
  </si>
  <si>
    <t>FUR-TA-10001086</t>
  </si>
  <si>
    <t>CA-2017-100622</t>
  </si>
  <si>
    <t>TEC-CO-10003236</t>
  </si>
  <si>
    <t>OFF-AR-10004010</t>
  </si>
  <si>
    <t>OFF-PA-10002947</t>
  </si>
  <si>
    <t>CA-2017-164049</t>
  </si>
  <si>
    <t>KH-16630</t>
  </si>
  <si>
    <t>OFF-PA-10000791</t>
  </si>
  <si>
    <t>CA-2017-116358</t>
  </si>
  <si>
    <t>OFF-AR-10004685</t>
  </si>
  <si>
    <t>US-2017-163790</t>
  </si>
  <si>
    <t>NL-18310</t>
  </si>
  <si>
    <t>OFF-EN-10001335</t>
  </si>
  <si>
    <t>OFF-AR-10003469</t>
  </si>
  <si>
    <t>OFF-BI-10003718</t>
  </si>
  <si>
    <t>OFF-FA-10004838</t>
  </si>
  <si>
    <t>FUR-FU-10002508</t>
  </si>
  <si>
    <t>OFF-ST-10001511</t>
  </si>
  <si>
    <t>CA-2017-143567</t>
  </si>
  <si>
    <t>TB-21175</t>
  </si>
  <si>
    <t>OFF-EN-10004846</t>
  </si>
  <si>
    <t>TEC-AC-10004145</t>
  </si>
  <si>
    <t>OFF-ST-10001580</t>
  </si>
  <si>
    <t>CA-2017-127782</t>
  </si>
  <si>
    <t>TH-21115</t>
  </si>
  <si>
    <t>OFF-EN-10003845</t>
  </si>
  <si>
    <t>TEC-PH-10001817</t>
  </si>
  <si>
    <t>CA-2017-168179</t>
  </si>
  <si>
    <t>CA-2017-141425</t>
  </si>
  <si>
    <t>AR-10825</t>
  </si>
  <si>
    <t>OFF-SU-10000646</t>
  </si>
  <si>
    <t>US-2017-115609</t>
  </si>
  <si>
    <t>CS-12505</t>
  </si>
  <si>
    <t>OFF-AP-10003040</t>
  </si>
  <si>
    <t>US-2017-145597</t>
  </si>
  <si>
    <t>CA-2017-167227</t>
  </si>
  <si>
    <t>NP-18670</t>
  </si>
  <si>
    <t>CA-2017-120061</t>
  </si>
  <si>
    <t>CA-2017-169005</t>
  </si>
  <si>
    <t>OFF-AR-10000246</t>
  </si>
  <si>
    <t>CA-2017-123967</t>
  </si>
  <si>
    <t>SF-20200</t>
  </si>
  <si>
    <t>FUR-TA-10003954</t>
  </si>
  <si>
    <t>CA-2017-104136</t>
  </si>
  <si>
    <t>SF-20065</t>
  </si>
  <si>
    <t>OFF-PA-10004243</t>
  </si>
  <si>
    <t>OFF-PA-10001033</t>
  </si>
  <si>
    <t>CA-2017-131632</t>
  </si>
  <si>
    <t>AH-10120</t>
  </si>
  <si>
    <t>OFF-AR-10003651</t>
  </si>
  <si>
    <t>CA-2017-117114</t>
  </si>
  <si>
    <t>CY-12745</t>
  </si>
  <si>
    <t>TEC-PH-10004042</t>
  </si>
  <si>
    <t>OFF-EN-10001137</t>
  </si>
  <si>
    <t>CA-2017-139661</t>
  </si>
  <si>
    <t>CA-2017-127285</t>
  </si>
  <si>
    <t>MM-18055</t>
  </si>
  <si>
    <t>OFF-BI-10004330</t>
  </si>
  <si>
    <t>OFF-BI-10002072</t>
  </si>
  <si>
    <t>CA-2017-123491</t>
  </si>
  <si>
    <t>JK-15205</t>
  </si>
  <si>
    <t>OFF-LA-10003077</t>
  </si>
  <si>
    <t>TEC-PH-10003505</t>
  </si>
  <si>
    <t>OFF-AR-10003514</t>
  </si>
  <si>
    <t>CA-2017-152807</t>
  </si>
  <si>
    <t>OFF-PA-10004355</t>
  </si>
  <si>
    <t>FUR-FU-10004415</t>
  </si>
  <si>
    <t>TEC-AC-10001142</t>
  </si>
  <si>
    <t>CA-2017-142622</t>
  </si>
  <si>
    <t>JK-15625</t>
  </si>
  <si>
    <t>FUR-CH-10003833</t>
  </si>
  <si>
    <t>FUR-CH-10004289</t>
  </si>
  <si>
    <t>FUR-BO-10004467</t>
  </si>
  <si>
    <t>CA-2017-152583</t>
  </si>
  <si>
    <t>RA-19945</t>
  </si>
  <si>
    <t>FUR-FU-10003849</t>
  </si>
  <si>
    <t>OFF-ST-10002214</t>
  </si>
  <si>
    <t>CA-2017-155292</t>
  </si>
  <si>
    <t>OFF-SU-10002573</t>
  </si>
  <si>
    <t>FUR-CH-10000553</t>
  </si>
  <si>
    <t>OFF-LA-10001982</t>
  </si>
  <si>
    <t>CA-2017-160983</t>
  </si>
  <si>
    <t>GB-14530</t>
  </si>
  <si>
    <t>OFF-PA-10002250</t>
  </si>
  <si>
    <t>CA-2017-118367</t>
  </si>
  <si>
    <t>CA-2017-111262</t>
  </si>
  <si>
    <t>TEC-AC-10002167</t>
  </si>
  <si>
    <t>CA-2017-139353</t>
  </si>
  <si>
    <t>FUR-FU-10001876</t>
  </si>
  <si>
    <t>OFF-PA-10000300</t>
  </si>
  <si>
    <t>CA-2017-160661</t>
  </si>
  <si>
    <t>SA-20830</t>
  </si>
  <si>
    <t>OFF-LA-10002475</t>
  </si>
  <si>
    <t>CA-2017-110373</t>
  </si>
  <si>
    <t>MA-17560</t>
  </si>
  <si>
    <t>OFF-AR-10003045</t>
  </si>
  <si>
    <t>TEC-PH-10001536</t>
  </si>
  <si>
    <t>CA-2017-130764</t>
  </si>
  <si>
    <t>FUR-BO-10003034</t>
  </si>
  <si>
    <t>CA-2017-127922</t>
  </si>
  <si>
    <t>OFF-EN-10003068</t>
  </si>
  <si>
    <t>CA-2017-151225</t>
  </si>
  <si>
    <t>FUR-TA-10001539</t>
  </si>
  <si>
    <t>CA-2017-134880</t>
  </si>
  <si>
    <t>TW-21025</t>
  </si>
  <si>
    <t>OFF-PA-10004039</t>
  </si>
  <si>
    <t>CA-2017-110310</t>
  </si>
  <si>
    <t>OFF-PA-10001685</t>
  </si>
  <si>
    <t>CA-2017-155558</t>
  </si>
  <si>
    <t>OFF-LA-10000134</t>
  </si>
  <si>
    <t>CA-2017-162173</t>
  </si>
  <si>
    <t>OT-18730</t>
  </si>
  <si>
    <t>FUR-TA-10001520</t>
  </si>
  <si>
    <t>OFF-EN-10002831</t>
  </si>
  <si>
    <t>CA-2017-115119</t>
  </si>
  <si>
    <t>TEC-PH-10001433</t>
  </si>
  <si>
    <t>OFF-BI-10003007</t>
  </si>
  <si>
    <t>US-2017-110646</t>
  </si>
  <si>
    <t>JF-15190</t>
  </si>
  <si>
    <t>CA-2017-102729</t>
  </si>
  <si>
    <t>BF-11215</t>
  </si>
  <si>
    <t>OFF-ST-10000464</t>
  </si>
  <si>
    <t>CA-2017-141705</t>
  </si>
  <si>
    <t>FUR-TA-10004607</t>
  </si>
  <si>
    <t>CA-2017-144365</t>
  </si>
  <si>
    <t>OFF-FA-10000735</t>
  </si>
  <si>
    <t>CA-2017-117079</t>
  </si>
  <si>
    <t>JR-15700</t>
  </si>
  <si>
    <t>TEC-PH-10004586</t>
  </si>
  <si>
    <t>CA-2017-139913</t>
  </si>
  <si>
    <t>OFF-PA-10003739</t>
  </si>
  <si>
    <t>FUR-FU-10000771</t>
  </si>
  <si>
    <t>TEC-PH-10001552</t>
  </si>
  <si>
    <t>US-2017-105389</t>
  </si>
  <si>
    <t>OFF-AR-10000634</t>
  </si>
  <si>
    <t>CA-2017-106068</t>
  </si>
  <si>
    <t>RB-19330</t>
  </si>
  <si>
    <t>OFF-BI-10000962</t>
  </si>
  <si>
    <t>OFF-ST-10004507</t>
  </si>
  <si>
    <t>TEC-AC-10002942</t>
  </si>
  <si>
    <t>CA-2017-125451</t>
  </si>
  <si>
    <t>FUR-FU-10000277</t>
  </si>
  <si>
    <t>OFF-AP-10002906</t>
  </si>
  <si>
    <t>CA-2017-127180</t>
  </si>
  <si>
    <t>TA-21385</t>
  </si>
  <si>
    <t>TEC-PH-10001494</t>
  </si>
  <si>
    <t>OFF-EN-10002500</t>
  </si>
  <si>
    <t>TEC-PH-10003800</t>
  </si>
  <si>
    <t>CA-2017-101581</t>
  </si>
  <si>
    <t>DW-13195</t>
  </si>
  <si>
    <t>FUR-TA-10002607</t>
  </si>
  <si>
    <t>CA-2017-130211</t>
  </si>
  <si>
    <t>BD-11620</t>
  </si>
  <si>
    <t>OFF-ST-10000129</t>
  </si>
  <si>
    <t>US-2017-111920</t>
  </si>
  <si>
    <t>PS-18970</t>
  </si>
  <si>
    <t>OFF-AR-10003179</t>
  </si>
  <si>
    <t>CA-2017-130141</t>
  </si>
  <si>
    <t>HA-14905</t>
  </si>
  <si>
    <t>OFF-BI-10000831</t>
  </si>
  <si>
    <t>FUR-CH-10000749</t>
  </si>
  <si>
    <t>CA-2017-156363</t>
  </si>
  <si>
    <t>ML-17395</t>
  </si>
  <si>
    <t>CA-2017-113558</t>
  </si>
  <si>
    <t>PH-18790</t>
  </si>
  <si>
    <t>CA-2017-145884</t>
  </si>
  <si>
    <t>SL-20155</t>
  </si>
  <si>
    <t>TEC-PH-10000895</t>
  </si>
  <si>
    <t>FUR-TA-10002356</t>
  </si>
  <si>
    <t>CA-2017-167094</t>
  </si>
  <si>
    <t>OFF-PA-10003953</t>
  </si>
  <si>
    <t>CA-2017-154410</t>
  </si>
  <si>
    <t>OFF-ST-10002743</t>
  </si>
  <si>
    <t>CA-2017-148166</t>
  </si>
  <si>
    <t>NK-18490</t>
  </si>
  <si>
    <t>OFF-AR-10004956</t>
  </si>
  <si>
    <t>CA-2017-100356</t>
  </si>
  <si>
    <t>SP-20920</t>
  </si>
  <si>
    <t>OFF-AP-10002191</t>
  </si>
  <si>
    <t>US-2017-117331</t>
  </si>
  <si>
    <t>CA-2017-117422</t>
  </si>
  <si>
    <t>FC-14245</t>
  </si>
  <si>
    <t>OFF-AP-10000938</t>
  </si>
  <si>
    <t>OFF-PA-10002195</t>
  </si>
  <si>
    <t>OFF-BI-10002799</t>
  </si>
  <si>
    <t>CA-2017-113453</t>
  </si>
  <si>
    <t>OFF-ST-10000352</t>
  </si>
  <si>
    <t>CA-2017-142125</t>
  </si>
  <si>
    <t>OFF-BI-10000301</t>
  </si>
  <si>
    <t>CA-2017-147277</t>
  </si>
  <si>
    <t>CA-2017-158743</t>
  </si>
  <si>
    <t>IG-15085</t>
  </si>
  <si>
    <t>OFF-AR-10002257</t>
  </si>
  <si>
    <t>US-2017-146416</t>
  </si>
  <si>
    <t>OFF-LA-10003714</t>
  </si>
  <si>
    <t>OFF-BI-10001787</t>
  </si>
  <si>
    <t>CA-2017-158722</t>
  </si>
  <si>
    <t>CA-2017-104822</t>
  </si>
  <si>
    <t>OFF-LA-10002034</t>
  </si>
  <si>
    <t>CA-2017-103065</t>
  </si>
  <si>
    <t>PT-19090</t>
  </si>
  <si>
    <t>OFF-ST-10000617</t>
  </si>
  <si>
    <t>OFF-AR-10003251</t>
  </si>
  <si>
    <t>US-2017-115252</t>
  </si>
  <si>
    <t>MY-18295</t>
  </si>
  <si>
    <t>OFF-PA-10001667</t>
  </si>
  <si>
    <t>CA-2017-107727</t>
  </si>
  <si>
    <t>OFF-PA-10000249</t>
  </si>
  <si>
    <t>CA-2017-125388</t>
  </si>
  <si>
    <t>MP-17965</t>
  </si>
  <si>
    <t>FUR-FU-10004712</t>
  </si>
  <si>
    <t>CA-2017-125199</t>
  </si>
  <si>
    <t>OFF-AR-10002956</t>
  </si>
  <si>
    <t>OFF-PA-10004041</t>
  </si>
  <si>
    <t>TEC-PH-10001336</t>
  </si>
  <si>
    <t>CA-2017-159457</t>
  </si>
  <si>
    <t>RD-19480</t>
  </si>
  <si>
    <t>TEC-PH-10002185</t>
  </si>
  <si>
    <t>US-2017-120390</t>
  </si>
  <si>
    <t>TH-21550</t>
  </si>
  <si>
    <t>OFF-BI-10004995</t>
  </si>
  <si>
    <t>CA-2017-131492</t>
  </si>
  <si>
    <t>HH-15010</t>
  </si>
  <si>
    <t>OFF-EN-10002973</t>
  </si>
  <si>
    <t>OFF-LA-10001641</t>
  </si>
  <si>
    <t>FUR-TA-10003837</t>
  </si>
  <si>
    <t>CA-2017-117653</t>
  </si>
  <si>
    <t>MO-17500</t>
  </si>
  <si>
    <t>CA-2017-106432</t>
  </si>
  <si>
    <t>FUR-BO-10004360</t>
  </si>
  <si>
    <t>CA-2017-125990</t>
  </si>
  <si>
    <t>OFF-BI-10004826</t>
  </si>
  <si>
    <t>CA-2017-165603</t>
  </si>
  <si>
    <t>OFF-ST-10000798</t>
  </si>
  <si>
    <t>OFF-PA-10002552</t>
  </si>
  <si>
    <t>CA-2017-123246</t>
  </si>
  <si>
    <t>AJ-10960</t>
  </si>
  <si>
    <t>OFF-AR-10001770</t>
  </si>
  <si>
    <t>CA-2017-114804</t>
  </si>
  <si>
    <t>BF-11020</t>
  </si>
  <si>
    <t>CA-2017-158386</t>
  </si>
  <si>
    <t>BO-11425</t>
  </si>
  <si>
    <t>OFF-BI-10003719</t>
  </si>
  <si>
    <t>CA-2017-132234</t>
  </si>
  <si>
    <t>CA-2017-111577</t>
  </si>
  <si>
    <t>AJ-10780</t>
  </si>
  <si>
    <t>OFF-PA-10000062</t>
  </si>
  <si>
    <t>CA-2017-159282</t>
  </si>
  <si>
    <t>GH-14410</t>
  </si>
  <si>
    <t>TEC-MA-10001148</t>
  </si>
  <si>
    <t>CA-2017-159100</t>
  </si>
  <si>
    <t>VP-21760</t>
  </si>
  <si>
    <t>FUR-TA-10001950</t>
  </si>
  <si>
    <t>CA-2017-106033</t>
  </si>
  <si>
    <t>CA-2017-113670</t>
  </si>
  <si>
    <t>FUR-TA-10001705</t>
  </si>
  <si>
    <t>CA-2017-164819</t>
  </si>
  <si>
    <t>RS-19420</t>
  </si>
  <si>
    <t>CA-2017-142643</t>
  </si>
  <si>
    <t>DL-13495</t>
  </si>
  <si>
    <t>CA-2017-154949</t>
  </si>
  <si>
    <t>MC-17275</t>
  </si>
  <si>
    <t>CA-2017-100237</t>
  </si>
  <si>
    <t>SV-20815</t>
  </si>
  <si>
    <t>CA-2017-150707</t>
  </si>
  <si>
    <t>EL-13735</t>
  </si>
  <si>
    <t>OFF-BI-10001078</t>
  </si>
  <si>
    <t>CA-2017-168837</t>
  </si>
  <si>
    <t>CA-2017-126123</t>
  </si>
  <si>
    <t>AG-10765</t>
  </si>
  <si>
    <t>OFF-BI-10000309</t>
  </si>
  <si>
    <t>OFF-BI-10004224</t>
  </si>
  <si>
    <t>CA-2017-151183</t>
  </si>
  <si>
    <t>BK-11260</t>
  </si>
  <si>
    <t>CA-2017-132976</t>
  </si>
  <si>
    <t>AG-10495</t>
  </si>
  <si>
    <t>OFF-PA-10000673</t>
  </si>
  <si>
    <t>OFF-PA-10004470</t>
  </si>
  <si>
    <t>OFF-LA-10002043</t>
  </si>
  <si>
    <t>CA-2017-116519</t>
  </si>
  <si>
    <t>CR-12730</t>
  </si>
  <si>
    <t>OFF-AP-10000828</t>
  </si>
  <si>
    <t>CA-2017-163160</t>
  </si>
  <si>
    <t>OFF-BI-10000778</t>
  </si>
  <si>
    <t>CA-2017-135909</t>
  </si>
  <si>
    <t>TEC-PH-10003187</t>
  </si>
  <si>
    <t>US-2017-148831</t>
  </si>
  <si>
    <t>CA-2017-103212</t>
  </si>
  <si>
    <t>CA-2017-152702</t>
  </si>
  <si>
    <t>SN-20710</t>
  </si>
  <si>
    <t>FUR-CH-10002304</t>
  </si>
  <si>
    <t>CA-2017-149146</t>
  </si>
  <si>
    <t>SM-20320</t>
  </si>
  <si>
    <t>OFF-PA-10003919</t>
  </si>
  <si>
    <t>CA-2017-168655</t>
  </si>
  <si>
    <t>ML-18040</t>
  </si>
  <si>
    <t>TEC-AC-10002842</t>
  </si>
  <si>
    <t>OFF-BI-10002082</t>
  </si>
  <si>
    <t>CA-2017-126536</t>
  </si>
  <si>
    <t>TEC-AC-10003709</t>
  </si>
  <si>
    <t>CA-2017-112431</t>
  </si>
  <si>
    <t>RW-19690</t>
  </si>
  <si>
    <t>OFF-AR-10000940</t>
  </si>
  <si>
    <t>CA-2017-169362</t>
  </si>
  <si>
    <t>SP-20860</t>
  </si>
  <si>
    <t>TEC-AC-10001383</t>
  </si>
  <si>
    <t>CA-2017-150091</t>
  </si>
  <si>
    <t>OFF-FA-10000621</t>
  </si>
  <si>
    <t>FUR-BO-10003404</t>
  </si>
  <si>
    <t>CA-2017-152933</t>
  </si>
  <si>
    <t>TEC-PH-10002085</t>
  </si>
  <si>
    <t>OFF-PA-10001934</t>
  </si>
  <si>
    <t>TEC-AC-10003033</t>
  </si>
  <si>
    <t>CA-2017-130505</t>
  </si>
  <si>
    <t>NF-18385</t>
  </si>
  <si>
    <t>FUR-TA-10001932</t>
  </si>
  <si>
    <t>CA-2017-169607</t>
  </si>
  <si>
    <t>CA-2017-111717</t>
  </si>
  <si>
    <t>SW-20245</t>
  </si>
  <si>
    <t>FUR-CH-10001545</t>
  </si>
  <si>
    <t>CA-2017-162635</t>
  </si>
  <si>
    <t>EB-14170</t>
  </si>
  <si>
    <t>OFF-PA-10002659</t>
  </si>
  <si>
    <t>US-2017-117247</t>
  </si>
  <si>
    <t>CK-12760</t>
  </si>
  <si>
    <t>CA-2017-132430</t>
  </si>
  <si>
    <t>CP-12085</t>
  </si>
  <si>
    <t>FUR-FU-10003577</t>
  </si>
  <si>
    <t>CA-2017-141873</t>
  </si>
  <si>
    <t>OFF-BI-10001031</t>
  </si>
  <si>
    <t>OFF-PA-10000069</t>
  </si>
  <si>
    <t>OFF-BI-10003655</t>
  </si>
  <si>
    <t>CA-2017-163125</t>
  </si>
  <si>
    <t>FUR-CH-10001802</t>
  </si>
  <si>
    <t>US-2017-115595</t>
  </si>
  <si>
    <t>CA-2017-105487</t>
  </si>
  <si>
    <t>TEC-AC-10002305</t>
  </si>
  <si>
    <t>CA-2017-151596</t>
  </si>
  <si>
    <t>BP-11050</t>
  </si>
  <si>
    <t>US-2017-168613</t>
  </si>
  <si>
    <t>GM-14440</t>
  </si>
  <si>
    <t>FUR-CH-10002372</t>
  </si>
  <si>
    <t>CA-2017-104003</t>
  </si>
  <si>
    <t>CA-2017-108574</t>
  </si>
  <si>
    <t>MG-18145</t>
  </si>
  <si>
    <t>TEC-AC-10002049</t>
  </si>
  <si>
    <t>TEC-PH-10000702</t>
  </si>
  <si>
    <t>CA-2017-148404</t>
  </si>
  <si>
    <t>Dp-13240</t>
  </si>
  <si>
    <t>OFF-FA-10003112</t>
  </si>
  <si>
    <t>CA-2017-128426</t>
  </si>
  <si>
    <t>JK-15730</t>
  </si>
  <si>
    <t>CA-2017-152709</t>
  </si>
  <si>
    <t>US-2017-148054</t>
  </si>
  <si>
    <t>NZ-18565</t>
  </si>
  <si>
    <t>FUR-FU-10003247</t>
  </si>
  <si>
    <t>OFF-AP-10004336</t>
  </si>
  <si>
    <t>OFF-PA-10001295</t>
  </si>
  <si>
    <t>US-2017-136868</t>
  </si>
  <si>
    <t>CR-12820</t>
  </si>
  <si>
    <t>CA-2017-109099</t>
  </si>
  <si>
    <t>MM-18280</t>
  </si>
  <si>
    <t>CA-2017-118577</t>
  </si>
  <si>
    <t>OFF-PA-10001357</t>
  </si>
  <si>
    <t>OFF-PA-10004888</t>
  </si>
  <si>
    <t>CA-2017-146269</t>
  </si>
  <si>
    <t>MH-17455</t>
  </si>
  <si>
    <t>CA-2017-137421</t>
  </si>
  <si>
    <t>AJ-10945</t>
  </si>
  <si>
    <t>US-2017-103247</t>
  </si>
  <si>
    <t>PO-19195</t>
  </si>
  <si>
    <t>OFF-BI-10004492</t>
  </si>
  <si>
    <t>CA-2017-167661</t>
  </si>
  <si>
    <t>OFF-BI-10002571</t>
  </si>
  <si>
    <t>OFF-PA-10002581</t>
  </si>
  <si>
    <t>CA-2017-143112</t>
  </si>
  <si>
    <t>TEC-MA-10001047</t>
  </si>
  <si>
    <t>CA-2017-157672</t>
  </si>
  <si>
    <t>TEC-AC-10001714</t>
  </si>
  <si>
    <t>CA-2017-131807</t>
  </si>
  <si>
    <t>FUR-CH-10001190</t>
  </si>
  <si>
    <t>OFF-FA-10002780</t>
  </si>
  <si>
    <t>OFF-AP-10004052</t>
  </si>
  <si>
    <t>FUR-FU-10004666</t>
  </si>
  <si>
    <t>FUR-TA-10004086</t>
  </si>
  <si>
    <t>CA-2017-163818</t>
  </si>
  <si>
    <t>FUR-FU-10000076</t>
  </si>
  <si>
    <t>CA-2017-141789</t>
  </si>
  <si>
    <t>OFF-BI-10001359</t>
  </si>
  <si>
    <t>CA-2017-134607</t>
  </si>
  <si>
    <t>CA-2017-101749</t>
  </si>
  <si>
    <t>AS-10045</t>
  </si>
  <si>
    <t>CA-2017-149853</t>
  </si>
  <si>
    <t>OFF-PA-10000556</t>
  </si>
  <si>
    <t>OFF-AP-10000804</t>
  </si>
  <si>
    <t>CA-2017-143035</t>
  </si>
  <si>
    <t>OFF-AR-10001130</t>
  </si>
  <si>
    <t>CA-2017-144820</t>
  </si>
  <si>
    <t>LW-16825</t>
  </si>
  <si>
    <t>OFF-AR-10004817</t>
  </si>
  <si>
    <t>CA-2017-126074</t>
  </si>
  <si>
    <t>RF-19735</t>
  </si>
  <si>
    <t>OFF-BI-10003638</t>
  </si>
  <si>
    <t>OFF-AR-10003478</t>
  </si>
  <si>
    <t>CA-2017-147564</t>
  </si>
  <si>
    <t>BP-11155</t>
  </si>
  <si>
    <t>OFF-PA-10004438</t>
  </si>
  <si>
    <t>CA-2017-123981</t>
  </si>
  <si>
    <t>RW-19630</t>
  </si>
  <si>
    <t>TEC-PH-10002115</t>
  </si>
  <si>
    <t>CA-2017-101308</t>
  </si>
  <si>
    <t>CA-2017-105914</t>
  </si>
  <si>
    <t>PV-18985</t>
  </si>
  <si>
    <t>US-2017-162558</t>
  </si>
  <si>
    <t>FUR-FU-10004864</t>
  </si>
  <si>
    <t>FUR-TA-10000198</t>
  </si>
  <si>
    <t>FUR-FU-10003691</t>
  </si>
  <si>
    <t>CA-2017-116113</t>
  </si>
  <si>
    <t>CA-2017-141117</t>
  </si>
  <si>
    <t>OFF-SU-10004664</t>
  </si>
  <si>
    <t>OFF-BI-10003676</t>
  </si>
  <si>
    <t>OFF-AR-10003727</t>
  </si>
  <si>
    <t>CA-2017-137414</t>
  </si>
  <si>
    <t>TEC-MA-10002930</t>
  </si>
  <si>
    <t>CA-2017-152926</t>
  </si>
  <si>
    <t>SC-20695</t>
  </si>
  <si>
    <t>CA-2017-152275</t>
  </si>
  <si>
    <t>CA-2017-156951</t>
  </si>
  <si>
    <t>EB-13840</t>
  </si>
  <si>
    <t>OFF-PA-10004530</t>
  </si>
  <si>
    <t>OFF-BI-10001107</t>
  </si>
  <si>
    <t>FUR-CH-10004997</t>
  </si>
  <si>
    <t>CA-2017-129378</t>
  </si>
  <si>
    <t>OFF-AP-10000576</t>
  </si>
  <si>
    <t>CA-2017-113418</t>
  </si>
  <si>
    <t>TEC-MA-10002428</t>
  </si>
  <si>
    <t>CA-2017-117807</t>
  </si>
  <si>
    <t>US-2017-139577</t>
  </si>
  <si>
    <t>TN-21040</t>
  </si>
  <si>
    <t>TEC-AC-10004708</t>
  </si>
  <si>
    <t>CA-2017-147452</t>
  </si>
  <si>
    <t>CS-11845</t>
  </si>
  <si>
    <t>OFF-AP-10001626</t>
  </si>
  <si>
    <t>CA-2017-144225</t>
  </si>
  <si>
    <t>CA-2017-123029</t>
  </si>
  <si>
    <t>BT-11530</t>
  </si>
  <si>
    <t>TEC-AC-10002402</t>
  </si>
  <si>
    <t>US-2017-120908</t>
  </si>
  <si>
    <t>BF-10975</t>
  </si>
  <si>
    <t>OFF-LA-10004677</t>
  </si>
  <si>
    <t>US-2017-130603</t>
  </si>
  <si>
    <t>CA-2017-100314</t>
  </si>
  <si>
    <t>AS-10630</t>
  </si>
  <si>
    <t>OFF-LA-10001569</t>
  </si>
  <si>
    <t>TEC-MA-10003066</t>
  </si>
  <si>
    <t>CA-2017-121300</t>
  </si>
  <si>
    <t>MG-17680</t>
  </si>
  <si>
    <t>TEC-AC-10004571</t>
  </si>
  <si>
    <t>FUR-TA-10004442</t>
  </si>
  <si>
    <t>OFF-PA-10002606</t>
  </si>
  <si>
    <t>CA-2017-118402</t>
  </si>
  <si>
    <t>JO-15280</t>
  </si>
  <si>
    <t>OFF-ST-10001418</t>
  </si>
  <si>
    <t>CA-2017-128335</t>
  </si>
  <si>
    <t>JA-15970</t>
  </si>
  <si>
    <t>OFF-EN-10001539</t>
  </si>
  <si>
    <t>OFF-PA-10004996</t>
  </si>
  <si>
    <t>CA-2017-140186</t>
  </si>
  <si>
    <t>OFF-FA-10002280</t>
  </si>
  <si>
    <t>OFF-AP-10002578</t>
  </si>
  <si>
    <t>FUR-FU-10004848</t>
  </si>
  <si>
    <t>CA-2017-148138</t>
  </si>
  <si>
    <t>ME-18010</t>
  </si>
  <si>
    <t>US-2017-141509</t>
  </si>
  <si>
    <t>SC-20575</t>
  </si>
  <si>
    <t>OFF-AR-10002067</t>
  </si>
  <si>
    <t>CA-2017-126676</t>
  </si>
  <si>
    <t>CA-2017-137918</t>
  </si>
  <si>
    <t>US-2017-139955</t>
  </si>
  <si>
    <t>US-2017-125717</t>
  </si>
  <si>
    <t>DS-13030</t>
  </si>
  <si>
    <t>FUR-FU-10001979</t>
  </si>
  <si>
    <t>TEC-AC-10003657</t>
  </si>
  <si>
    <t>CA-2017-101574</t>
  </si>
  <si>
    <t>BD-11725</t>
  </si>
  <si>
    <t>FUR-FU-10001706</t>
  </si>
  <si>
    <t>CA-2017-160017</t>
  </si>
  <si>
    <t>CA-2017-152205</t>
  </si>
  <si>
    <t>OFF-BI-10004094</t>
  </si>
  <si>
    <t>CA-2017-129490</t>
  </si>
  <si>
    <t>SJ-20125</t>
  </si>
  <si>
    <t>FUR-CH-10003298</t>
  </si>
  <si>
    <t>US-2017-106145</t>
  </si>
  <si>
    <t>OFF-EN-10001028</t>
  </si>
  <si>
    <t>FUR-FU-10003829</t>
  </si>
  <si>
    <t>OFF-BI-10002215</t>
  </si>
  <si>
    <t>CA-2017-156391</t>
  </si>
  <si>
    <t>CA-2017-144904</t>
  </si>
  <si>
    <t>KW-16435</t>
  </si>
  <si>
    <t>OFF-LA-10001158</t>
  </si>
  <si>
    <t>OFF-AR-10003732</t>
  </si>
  <si>
    <t>CA-2017-162481</t>
  </si>
  <si>
    <t>CT-11995</t>
  </si>
  <si>
    <t>OFF-BI-10002976</t>
  </si>
  <si>
    <t>CA-2017-162572</t>
  </si>
  <si>
    <t>RB-19360</t>
  </si>
  <si>
    <t>TEC-AC-10003628</t>
  </si>
  <si>
    <t>OFF-AR-10001547</t>
  </si>
  <si>
    <t>CA-2017-169929</t>
  </si>
  <si>
    <t>LS-17200</t>
  </si>
  <si>
    <t>CA-2017-116939</t>
  </si>
  <si>
    <t>AG-10900</t>
  </si>
  <si>
    <t>OFF-ST-10001476</t>
  </si>
  <si>
    <t>CA-2017-112004</t>
  </si>
  <si>
    <t>OFF-SU-10000157</t>
  </si>
  <si>
    <t>CA-2017-122112</t>
  </si>
  <si>
    <t>CA-11965</t>
  </si>
  <si>
    <t>CA-2017-144694</t>
  </si>
  <si>
    <t>BD-11605</t>
  </si>
  <si>
    <t>TEC-AC-10002857</t>
  </si>
  <si>
    <t>OFF-LA-10003930</t>
  </si>
  <si>
    <t>CA-2017-108910</t>
  </si>
  <si>
    <t>KC-16540</t>
  </si>
  <si>
    <t>FUR-FU-10002253</t>
  </si>
  <si>
    <t>CA-2017-142034</t>
  </si>
  <si>
    <t>TEC-AC-10000990</t>
  </si>
  <si>
    <t>FUR-CH-10000665</t>
  </si>
  <si>
    <t>CA-2017-121839</t>
  </si>
  <si>
    <t>TEC-PH-10002885</t>
  </si>
  <si>
    <t>CA-2017-163335</t>
  </si>
  <si>
    <t>AG-10675</t>
  </si>
  <si>
    <t>OFF-ST-10000885</t>
  </si>
  <si>
    <t>CA-2017-160325</t>
  </si>
  <si>
    <t>TEC-PH-10000984</t>
  </si>
  <si>
    <t>TEC-PH-10001944</t>
  </si>
  <si>
    <t>CA-2017-122364</t>
  </si>
  <si>
    <t>FA-14230</t>
  </si>
  <si>
    <t>TEC-MA-10001031</t>
  </si>
  <si>
    <t>CA-2017-134096</t>
  </si>
  <si>
    <t>PP-18955</t>
  </si>
  <si>
    <t>TEC-PH-10000526</t>
  </si>
  <si>
    <t>CA-2017-142391</t>
  </si>
  <si>
    <t>PB-19150</t>
  </si>
  <si>
    <t>FUR-FU-10002759</t>
  </si>
  <si>
    <t>US-2017-132675</t>
  </si>
  <si>
    <t>KF-16285</t>
  </si>
  <si>
    <t>OFF-ST-10004950</t>
  </si>
  <si>
    <t>OFF-AR-10000614</t>
  </si>
  <si>
    <t>OFF-AR-10000034</t>
  </si>
  <si>
    <t>CA-2017-148411</t>
  </si>
  <si>
    <t>OFF-PA-10002109</t>
  </si>
  <si>
    <t>CA-2017-130148</t>
  </si>
  <si>
    <t>OFF-PA-10000551</t>
  </si>
  <si>
    <t>OFF-SU-10001574</t>
  </si>
  <si>
    <t>CA-2017-132521</t>
  </si>
  <si>
    <t>DW-13540</t>
  </si>
  <si>
    <t>CA-2017-121412</t>
  </si>
  <si>
    <t>FUR-FU-10000246</t>
  </si>
  <si>
    <t>CA-2017-117485</t>
  </si>
  <si>
    <t>TEC-AC-10004659</t>
  </si>
  <si>
    <t>CA-2017-138422</t>
  </si>
  <si>
    <t>KN-16705</t>
  </si>
  <si>
    <t>OFF-EN-10004147</t>
  </si>
  <si>
    <t>US-2017-132059</t>
  </si>
  <si>
    <t>AP-10915</t>
  </si>
  <si>
    <t>FUR-BO-10001811</t>
  </si>
  <si>
    <t>TEC-AC-10003280</t>
  </si>
  <si>
    <t>CA-2017-123778</t>
  </si>
  <si>
    <t>OFF-BI-10000822</t>
  </si>
  <si>
    <t>OFF-AP-10001242</t>
  </si>
  <si>
    <t>CA-2017-121314</t>
  </si>
  <si>
    <t>BE-11410</t>
  </si>
  <si>
    <t>OFF-PA-10003395</t>
  </si>
  <si>
    <t>US-2017-125647</t>
  </si>
  <si>
    <t>OFF-AP-10000390</t>
  </si>
  <si>
    <t>TEC-PH-10004188</t>
  </si>
  <si>
    <t>CA-2017-102309</t>
  </si>
  <si>
    <t>CA-2017-121853</t>
  </si>
  <si>
    <t>CA-2017-103520</t>
  </si>
  <si>
    <t>MH-17785</t>
  </si>
  <si>
    <t>CA-2017-166317</t>
  </si>
  <si>
    <t>TEC-PH-10001615</t>
  </si>
  <si>
    <t>CA-2017-158379</t>
  </si>
  <si>
    <t>TEC-AC-10002926</t>
  </si>
  <si>
    <t>CA-2017-167381</t>
  </si>
  <si>
    <t>US-2017-108245</t>
  </si>
  <si>
    <t>OFF-BI-10000773</t>
  </si>
  <si>
    <t>CA-2017-161053</t>
  </si>
  <si>
    <t>OFF-BI-10004318</t>
  </si>
  <si>
    <t>TEC-AC-10004633</t>
  </si>
  <si>
    <t>US-2017-103226</t>
  </si>
  <si>
    <t>OFF-PA-10002666</t>
  </si>
  <si>
    <t>CA-2017-122196</t>
  </si>
  <si>
    <t>CA-2017-102967</t>
  </si>
  <si>
    <t>MG-17890</t>
  </si>
  <si>
    <t>OFF-ST-10001590</t>
  </si>
  <si>
    <t>CA-2017-136000</t>
  </si>
  <si>
    <t>OFF-BI-10004828</t>
  </si>
  <si>
    <t>CA-2017-161970</t>
  </si>
  <si>
    <t>OFF-PA-10004255</t>
  </si>
  <si>
    <t>OFF-AR-10003896</t>
  </si>
  <si>
    <t>CA-2017-117009</t>
  </si>
  <si>
    <t>OFF-SU-10001218</t>
  </si>
  <si>
    <t>CA-2017-162789</t>
  </si>
  <si>
    <t>CA-2017-151428</t>
  </si>
  <si>
    <t>CA-2017-123351</t>
  </si>
  <si>
    <t>KT-16480</t>
  </si>
  <si>
    <t>CA-2017-169817</t>
  </si>
  <si>
    <t>EB-13870</t>
  </si>
  <si>
    <t>OFF-BI-10004141</t>
  </si>
  <si>
    <t>CA-2017-132262</t>
  </si>
  <si>
    <t>ML-18265</t>
  </si>
  <si>
    <t>US-2017-146878</t>
  </si>
  <si>
    <t>DL-12865</t>
  </si>
  <si>
    <t>OFF-BI-10002794</t>
  </si>
  <si>
    <t>CA-2017-165155</t>
  </si>
  <si>
    <t>BM-11575</t>
  </si>
  <si>
    <t>CA-2017-133074</t>
  </si>
  <si>
    <t>OFF-PA-10004082</t>
  </si>
  <si>
    <t>CA-2017-100111</t>
  </si>
  <si>
    <t>SV-20365</t>
  </si>
  <si>
    <t>TEC-AC-10002647</t>
  </si>
  <si>
    <t>OFF-PA-10000807</t>
  </si>
  <si>
    <t>OFF-BI-10000343</t>
  </si>
  <si>
    <t>OFF-FA-10000304</t>
  </si>
  <si>
    <t>FUR-CH-10004086</t>
  </si>
  <si>
    <t>TEC-PH-10000215</t>
  </si>
  <si>
    <t>CA-2017-139619</t>
  </si>
  <si>
    <t>OFF-ST-10003282</t>
  </si>
  <si>
    <t>CA-2017-143378</t>
  </si>
  <si>
    <t>TEC-PH-10001425</t>
  </si>
  <si>
    <t>US-2017-148866</t>
  </si>
  <si>
    <t>JM-15535</t>
  </si>
  <si>
    <t>OFF-PA-10004782</t>
  </si>
  <si>
    <t>CA-2017-102974</t>
  </si>
  <si>
    <t>OFF-AR-10000914</t>
  </si>
  <si>
    <t>CA-2017-139787</t>
  </si>
  <si>
    <t>JP-16135</t>
  </si>
  <si>
    <t>OFF-AR-10002445</t>
  </si>
  <si>
    <t>CA-2017-153822</t>
  </si>
  <si>
    <t>OFF-ST-10000321</t>
  </si>
  <si>
    <t>TEC-AC-10000109</t>
  </si>
  <si>
    <t>TEC-PH-10002415</t>
  </si>
  <si>
    <t>OFF-BI-10001460</t>
  </si>
  <si>
    <t>CA-2017-160801</t>
  </si>
  <si>
    <t>OFF-BI-10001132</t>
  </si>
  <si>
    <t>CA-2017-106180</t>
  </si>
  <si>
    <t>OFF-PA-10004327</t>
  </si>
  <si>
    <t>CA-2017-133333</t>
  </si>
  <si>
    <t>CA-2017-131016</t>
  </si>
  <si>
    <t>CA-2017-148068</t>
  </si>
  <si>
    <t>OFF-PA-10001639</t>
  </si>
  <si>
    <t>FUR-FU-10002268</t>
  </si>
  <si>
    <t>CA-2017-134439</t>
  </si>
  <si>
    <t>TM-21010</t>
  </si>
  <si>
    <t>CA-2017-166856</t>
  </si>
  <si>
    <t>TEC-AC-10004992</t>
  </si>
  <si>
    <t>CA-2017-164756</t>
  </si>
  <si>
    <t>OFF-AR-10000380</t>
  </si>
  <si>
    <t>OFF-PA-10003848</t>
  </si>
  <si>
    <t>TEC-PH-10002447</t>
  </si>
  <si>
    <t>OFF-SU-10004261</t>
  </si>
  <si>
    <t>OFF-PA-10003228</t>
  </si>
  <si>
    <t>CA-2017-140508</t>
  </si>
  <si>
    <t>PA-19060</t>
  </si>
  <si>
    <t>OFF-EN-10000927</t>
  </si>
  <si>
    <t>CA-2017-137470</t>
  </si>
  <si>
    <t>TP-21415</t>
  </si>
  <si>
    <t>OFF-PA-10002001</t>
  </si>
  <si>
    <t>CA-2017-157931</t>
  </si>
  <si>
    <t>MO-17800</t>
  </si>
  <si>
    <t>OFF-PA-10000474</t>
  </si>
  <si>
    <t>CA-2017-112515</t>
  </si>
  <si>
    <t>OFF-BI-10000829</t>
  </si>
  <si>
    <t>OFF-BI-10003712</t>
  </si>
  <si>
    <t>OFF-ST-10001272</t>
  </si>
  <si>
    <t>OFF-LA-10001175</t>
  </si>
  <si>
    <t>CA-2017-105669</t>
  </si>
  <si>
    <t>OFF-BI-10002412</t>
  </si>
  <si>
    <t>CA-2017-126928</t>
  </si>
  <si>
    <t>CA-2017-142293</t>
  </si>
  <si>
    <t>TEC-AC-10001109</t>
  </si>
  <si>
    <t>CA-2017-118136</t>
  </si>
  <si>
    <t>BB-10990</t>
  </si>
  <si>
    <t>OFF-AR-10001427</t>
  </si>
  <si>
    <t>CA-2017-144113</t>
  </si>
  <si>
    <t>JF-15355</t>
  </si>
  <si>
    <t>OFF-EN-10001141</t>
  </si>
  <si>
    <t>TEC-PH-10002170</t>
  </si>
  <si>
    <t>CA-2017-134173</t>
  </si>
  <si>
    <t>CA-2017-136448</t>
  </si>
  <si>
    <t>FUR-FU-10003832</t>
  </si>
  <si>
    <t>CA-2017-112984</t>
  </si>
  <si>
    <t>EH-14185</t>
  </si>
  <si>
    <t>OFF-PA-10003657</t>
  </si>
  <si>
    <t>CA-2017-130715</t>
  </si>
  <si>
    <t>CA-2017-141446</t>
  </si>
  <si>
    <t>CL-12700</t>
  </si>
  <si>
    <t>CA-2017-130043</t>
  </si>
  <si>
    <t>OFF-PA-10002230</t>
  </si>
  <si>
    <t>CA-2017-163020</t>
  </si>
  <si>
    <t>FUR-FU-10000221</t>
  </si>
  <si>
    <t>CA-2017-132353</t>
  </si>
  <si>
    <t>TEC-PH-10004536</t>
  </si>
  <si>
    <t>CA-2017-121888</t>
  </si>
  <si>
    <t>CL-11890</t>
  </si>
  <si>
    <t>TEC-PH-10000439</t>
  </si>
  <si>
    <t>FUR-BO-10002545</t>
  </si>
  <si>
    <t>OFF-BI-10001765</t>
  </si>
  <si>
    <t>US-2017-163300</t>
  </si>
  <si>
    <t>OFF-BI-10004390</t>
  </si>
  <si>
    <t>CA-2017-145737</t>
  </si>
  <si>
    <t>US-2017-116652</t>
  </si>
  <si>
    <t>OFF-BI-10004528</t>
  </si>
  <si>
    <t>CA-2017-124205</t>
  </si>
  <si>
    <t>TC-21145</t>
  </si>
  <si>
    <t>FUR-CH-10003606</t>
  </si>
  <si>
    <t>OFF-ST-10000934</t>
  </si>
  <si>
    <t>CA-2017-146185</t>
  </si>
  <si>
    <t>CC-12145</t>
  </si>
  <si>
    <t>CA-2017-134418</t>
  </si>
  <si>
    <t>GM-14500</t>
  </si>
  <si>
    <t>CA-2017-139822</t>
  </si>
  <si>
    <t>TEC-AC-10001090</t>
  </si>
  <si>
    <t>CA-2017-165008</t>
  </si>
  <si>
    <t>CA-2017-127096</t>
  </si>
  <si>
    <t>CA-2017-114440</t>
  </si>
  <si>
    <t>TB-21520</t>
  </si>
  <si>
    <t>OFF-PA-10004675</t>
  </si>
  <si>
    <t>CA-2017-147725</t>
  </si>
  <si>
    <t>OFF-AR-10001725</t>
  </si>
  <si>
    <t>US-2017-157224</t>
  </si>
  <si>
    <t>OFF-LA-10000121</t>
  </si>
  <si>
    <t>CA-2017-156237</t>
  </si>
  <si>
    <t>PS-18760</t>
  </si>
  <si>
    <t>TEC-MA-10001681</t>
  </si>
  <si>
    <t>CA-2017-115882</t>
  </si>
  <si>
    <t>DB-13555</t>
  </si>
  <si>
    <t>OFF-PA-10001125</t>
  </si>
  <si>
    <t>CA-2017-152975</t>
  </si>
  <si>
    <t>OFF-ST-10001370</t>
  </si>
  <si>
    <t>CA-2017-108931</t>
  </si>
  <si>
    <t>OFF-PA-10002741</t>
  </si>
  <si>
    <t>CA-2017-130302</t>
  </si>
  <si>
    <t>CA-2017-139493</t>
  </si>
  <si>
    <t>SG-20605</t>
  </si>
  <si>
    <t>OFF-AR-10003158</t>
  </si>
  <si>
    <t>CA-2017-103611</t>
  </si>
  <si>
    <t>CA-2017-140676</t>
  </si>
  <si>
    <t>CA-2017-108749</t>
  </si>
  <si>
    <t>US-2017-109582</t>
  </si>
  <si>
    <t>JM-15865</t>
  </si>
  <si>
    <t>CA-2017-112774</t>
  </si>
  <si>
    <t>RC-19960</t>
  </si>
  <si>
    <t>FUR-FU-10003039</t>
  </si>
  <si>
    <t>CA-2017-124898</t>
  </si>
  <si>
    <t>OFF-PA-10003656</t>
  </si>
  <si>
    <t>CA-2017-149559</t>
  </si>
  <si>
    <t>OFF-EN-10002312</t>
  </si>
  <si>
    <t>FUR-CH-10002320</t>
  </si>
  <si>
    <t>CA-2017-117044</t>
  </si>
  <si>
    <t>OFF-FA-10000936</t>
  </si>
  <si>
    <t>CA-2017-144484</t>
  </si>
  <si>
    <t>US-2017-142188</t>
  </si>
  <si>
    <t>FUR-CH-10003199</t>
  </si>
  <si>
    <t>OFF-PA-10004101</t>
  </si>
  <si>
    <t>US-2017-160836</t>
  </si>
  <si>
    <t>FUR-TA-10002855</t>
  </si>
  <si>
    <t>CA-2017-166898</t>
  </si>
  <si>
    <t>OFF-PA-10002262</t>
  </si>
  <si>
    <t>US-2017-152898</t>
  </si>
  <si>
    <t>CA-2017-127726</t>
  </si>
  <si>
    <t>SS-20410</t>
  </si>
  <si>
    <t>OFF-FA-10000992</t>
  </si>
  <si>
    <t>CA-2017-120999</t>
  </si>
  <si>
    <t>TEC-PH-10004093</t>
  </si>
  <si>
    <t>CA-2017-128370</t>
  </si>
  <si>
    <t>OFF-BI-10004140</t>
  </si>
  <si>
    <t>CA-2017-110905</t>
  </si>
  <si>
    <t>OFF-AP-10004785</t>
  </si>
  <si>
    <t>TEC-AC-10002217</t>
  </si>
  <si>
    <t>OFF-BI-10002954</t>
  </si>
  <si>
    <t>OFF-PA-10002586</t>
  </si>
  <si>
    <t>OFF-ST-10000025</t>
  </si>
  <si>
    <t>OFF-AP-10003281</t>
  </si>
  <si>
    <t>CA-2017-152093</t>
  </si>
  <si>
    <t>SN-20560</t>
  </si>
  <si>
    <t>CA-2017-122280</t>
  </si>
  <si>
    <t>OFF-PA-10004911</t>
  </si>
  <si>
    <t>CA-2017-126438</t>
  </si>
  <si>
    <t>AR-10345</t>
  </si>
  <si>
    <t>OFF-AR-10003338</t>
  </si>
  <si>
    <t>CA-2017-147403</t>
  </si>
  <si>
    <t>CA-2017-159954</t>
  </si>
  <si>
    <t>OFF-BI-10004876</t>
  </si>
  <si>
    <t>CA-2017-123036</t>
  </si>
  <si>
    <t>TEC-PH-10003580</t>
  </si>
  <si>
    <t>US-2017-118087</t>
  </si>
  <si>
    <t>OFF-BI-10002432</t>
  </si>
  <si>
    <t>OFF-AR-10003602</t>
  </si>
  <si>
    <t>FUR-FU-10001867</t>
  </si>
  <si>
    <t>CA-2017-147361</t>
  </si>
  <si>
    <t>CA-2017-147228</t>
  </si>
  <si>
    <t>OFF-ST-10000046</t>
  </si>
  <si>
    <t>US-2017-159562</t>
  </si>
  <si>
    <t>CA-2017-155929</t>
  </si>
  <si>
    <t>OFF-PA-10000859</t>
  </si>
  <si>
    <t>CA-2017-137498</t>
  </si>
  <si>
    <t>OFF-AR-10003829</t>
  </si>
  <si>
    <t>CA-2017-100825</t>
  </si>
  <si>
    <t>KD-16495</t>
  </si>
  <si>
    <t>CA-2017-139444</t>
  </si>
  <si>
    <t>GK-14620</t>
  </si>
  <si>
    <t>CA-2017-169439</t>
  </si>
  <si>
    <t>OFF-AR-10001374</t>
  </si>
  <si>
    <t>FUR-FU-10000723</t>
  </si>
  <si>
    <t>US-2017-146213</t>
  </si>
  <si>
    <t>MC-17605</t>
  </si>
  <si>
    <t>CA-2017-168403</t>
  </si>
  <si>
    <t>OFF-PA-10002036</t>
  </si>
  <si>
    <t>OFF-AP-10003278</t>
  </si>
  <si>
    <t>CA-2017-152198</t>
  </si>
  <si>
    <t>JD-16015</t>
  </si>
  <si>
    <t>OFF-LA-10000443</t>
  </si>
  <si>
    <t>US-2017-124968</t>
  </si>
  <si>
    <t>CA-2017-149895</t>
  </si>
  <si>
    <t>EB-14110</t>
  </si>
  <si>
    <t>CA-2017-158036</t>
  </si>
  <si>
    <t>TEC-AC-10002558</t>
  </si>
  <si>
    <t>CA-2017-152856</t>
  </si>
  <si>
    <t>TEC-AC-10004864</t>
  </si>
  <si>
    <t>CA-2017-126396</t>
  </si>
  <si>
    <t>US-2017-124779</t>
  </si>
  <si>
    <t>TEC-CO-10001943</t>
  </si>
  <si>
    <t>FUR-FU-10001095</t>
  </si>
  <si>
    <t>OFF-PA-10000061</t>
  </si>
  <si>
    <t>FUR-CH-10003535</t>
  </si>
  <si>
    <t>CA-2017-144456</t>
  </si>
  <si>
    <t>TEC-PH-10001750</t>
  </si>
  <si>
    <t>CA-2017-132437</t>
  </si>
  <si>
    <t>EM-14095</t>
  </si>
  <si>
    <t>US-2017-129441</t>
  </si>
  <si>
    <t>JC-15340</t>
  </si>
  <si>
    <t>FUR-FU-10000448</t>
  </si>
  <si>
    <t>CA-2017-124401</t>
  </si>
  <si>
    <t>RD-19900</t>
  </si>
  <si>
    <t>OFF-ST-10000649</t>
  </si>
  <si>
    <t>CA-2017-148929</t>
  </si>
  <si>
    <t>CA-2017-100335</t>
  </si>
  <si>
    <t>NF-18595</t>
  </si>
  <si>
    <t>CA-2017-103877</t>
  </si>
  <si>
    <t>RD-19660</t>
  </si>
  <si>
    <t>CA-2017-163692</t>
  </si>
  <si>
    <t>CA-2017-100160</t>
  </si>
  <si>
    <t>OFF-PA-10003072</t>
  </si>
  <si>
    <t>OFF-EN-10001509</t>
  </si>
  <si>
    <t>US-2017-104094</t>
  </si>
  <si>
    <t>TEC-AC-10002134</t>
  </si>
  <si>
    <t>CA-2017-151008</t>
  </si>
  <si>
    <t>FUR-FU-10002396</t>
  </si>
  <si>
    <t>CA-2017-107244</t>
  </si>
  <si>
    <t>AG-10390</t>
  </si>
  <si>
    <t>CA-2017-128783</t>
  </si>
  <si>
    <t>TG-21640</t>
  </si>
  <si>
    <t>US-2017-150070</t>
  </si>
  <si>
    <t>CA-2017-128769</t>
  </si>
  <si>
    <t>DM-12955</t>
  </si>
  <si>
    <t>US-2017-130687</t>
  </si>
  <si>
    <t>PF-19225</t>
  </si>
  <si>
    <t>TEC-PH-10002033</t>
  </si>
  <si>
    <t>US-2017-169488</t>
  </si>
  <si>
    <t>CA-2017-107293</t>
  </si>
  <si>
    <t>CA-2017-120705</t>
  </si>
  <si>
    <t>MG-17875</t>
  </si>
  <si>
    <t>CA-2017-102736</t>
  </si>
  <si>
    <t>OFF-AR-10001897</t>
  </si>
  <si>
    <t>CA-2017-152485</t>
  </si>
  <si>
    <t>JD-15790</t>
  </si>
  <si>
    <t>OFF-AR-10001940</t>
  </si>
  <si>
    <t>CA-2017-120761</t>
  </si>
  <si>
    <t>TEC-AC-10000171</t>
  </si>
  <si>
    <t>CA-2017-102750</t>
  </si>
  <si>
    <t>GM-14695</t>
  </si>
  <si>
    <t>CA-2017-101182</t>
  </si>
  <si>
    <t>KB-16405</t>
  </si>
  <si>
    <t>TEC-PH-10003589</t>
  </si>
  <si>
    <t>CA-2017-140326</t>
  </si>
  <si>
    <t>HW-14935</t>
  </si>
  <si>
    <t>FUR-BO-10000112</t>
  </si>
  <si>
    <t>OFF-AR-10001149</t>
  </si>
  <si>
    <t>CA-2017-109757</t>
  </si>
  <si>
    <t>MD-17350</t>
  </si>
  <si>
    <t>OFF-BI-10004001</t>
  </si>
  <si>
    <t>OFF-BI-10001634</t>
  </si>
  <si>
    <t>CA-2017-141929</t>
  </si>
  <si>
    <t>CA-2017-117394</t>
  </si>
  <si>
    <t>TEC-AC-10000199</t>
  </si>
  <si>
    <t>CA-2017-117261</t>
  </si>
  <si>
    <t>TH-21235</t>
  </si>
  <si>
    <t>OFF-ST-10000419</t>
  </si>
  <si>
    <t>CA-2017-116680</t>
  </si>
  <si>
    <t>OFF-BI-10004022</t>
  </si>
  <si>
    <t>FUR-TA-10001771</t>
  </si>
  <si>
    <t>US-2017-166394</t>
  </si>
  <si>
    <t>VM-21835</t>
  </si>
  <si>
    <t>OFF-FA-10001843</t>
  </si>
  <si>
    <t>CA-2017-147410</t>
  </si>
  <si>
    <t>OFF-ST-10003805</t>
  </si>
  <si>
    <t>US-2017-117450</t>
  </si>
  <si>
    <t>CA-2017-100783</t>
  </si>
  <si>
    <t>JK-16120</t>
  </si>
  <si>
    <t>CA-2017-137582</t>
  </si>
  <si>
    <t>OFF-BI-10001757</t>
  </si>
  <si>
    <t>US-2017-147655</t>
  </si>
  <si>
    <t>OFF-BI-10002931</t>
  </si>
  <si>
    <t>US-2017-122637</t>
  </si>
  <si>
    <t>CA-2017-146136</t>
  </si>
  <si>
    <t>CA-2017-161823</t>
  </si>
  <si>
    <t>AG-10300</t>
  </si>
  <si>
    <t>OFF-AR-10002053</t>
  </si>
  <si>
    <t>CA-2017-123022</t>
  </si>
  <si>
    <t>OFF-BI-10002225</t>
  </si>
  <si>
    <t>CA-2017-161067</t>
  </si>
  <si>
    <t>OFF-PA-10000418</t>
  </si>
  <si>
    <t>FUR-CH-10004626</t>
  </si>
  <si>
    <t>US-2017-153255</t>
  </si>
  <si>
    <t>FUR-BO-10004218</t>
  </si>
  <si>
    <t>CA-2017-161557</t>
  </si>
  <si>
    <t>FUR-FU-10004622</t>
  </si>
  <si>
    <t>CA-2017-167626</t>
  </si>
  <si>
    <t>TEC-AC-10004353</t>
  </si>
  <si>
    <t>CA-2017-114552</t>
  </si>
  <si>
    <t>Dl-13600</t>
  </si>
  <si>
    <t>FUR-FU-10002960</t>
  </si>
  <si>
    <t>CA-2017-137596</t>
  </si>
  <si>
    <t>BE-11335</t>
  </si>
  <si>
    <t>OFF-ST-10003816</t>
  </si>
  <si>
    <t>CA-2017-114216</t>
  </si>
  <si>
    <t>RK-19300</t>
  </si>
  <si>
    <t>CA-2017-110380</t>
  </si>
  <si>
    <t>CA-2017-157987</t>
  </si>
  <si>
    <t>OFF-AR-10000658</t>
  </si>
  <si>
    <t>OFF-BI-10004970</t>
  </si>
  <si>
    <t>TEC-PH-10003885</t>
  </si>
  <si>
    <t>CA-2017-123001</t>
  </si>
  <si>
    <t>OFF-AR-10001919</t>
  </si>
  <si>
    <t>OFF-LA-10004544</t>
  </si>
  <si>
    <t>TEC-PH-10003484</t>
  </si>
  <si>
    <t>CA-2017-145037</t>
  </si>
  <si>
    <t>TB-21055</t>
  </si>
  <si>
    <t>OFF-PA-10002499</t>
  </si>
  <si>
    <t>CA-2017-111220</t>
  </si>
  <si>
    <t>JS-15595</t>
  </si>
  <si>
    <t>OFF-ST-10003994</t>
  </si>
  <si>
    <t>CA-2017-113075</t>
  </si>
  <si>
    <t>US-2017-163657</t>
  </si>
  <si>
    <t>JL-15235</t>
  </si>
  <si>
    <t>OFF-BI-10000138</t>
  </si>
  <si>
    <t>CA-2017-111388</t>
  </si>
  <si>
    <t>CA-2017-146983</t>
  </si>
  <si>
    <t>CA-2017-102218</t>
  </si>
  <si>
    <t>CA-2017-169327</t>
  </si>
  <si>
    <t>MH-17290</t>
  </si>
  <si>
    <t>FUR-FU-10004188</t>
  </si>
  <si>
    <t>CA-2017-131625</t>
  </si>
  <si>
    <t>FUR-FU-10004960</t>
  </si>
  <si>
    <t>CA-2017-107909</t>
  </si>
  <si>
    <t>SS-20875</t>
  </si>
  <si>
    <t>US-2017-135230</t>
  </si>
  <si>
    <t>CK-12325</t>
  </si>
  <si>
    <t>OFF-AR-10001166</t>
  </si>
  <si>
    <t>CA-2017-145653</t>
  </si>
  <si>
    <t>CA-12775</t>
  </si>
  <si>
    <t>CA-2017-128041</t>
  </si>
  <si>
    <t>RW-19540</t>
  </si>
  <si>
    <t>OFF-AP-10001005</t>
  </si>
  <si>
    <t>CA-2017-159884</t>
  </si>
  <si>
    <t>JF-15490</t>
  </si>
  <si>
    <t>OFF-ST-10000344</t>
  </si>
  <si>
    <t>US-2017-135062</t>
  </si>
  <si>
    <t>RL-19615</t>
  </si>
  <si>
    <t>OFF-PA-10000100</t>
  </si>
  <si>
    <t>CA-2017-133004</t>
  </si>
  <si>
    <t>OFF-AP-10002439</t>
  </si>
  <si>
    <t>CA-2017-107321</t>
  </si>
  <si>
    <t>CA-2017-117198</t>
  </si>
  <si>
    <t>CA-2017-154074</t>
  </si>
  <si>
    <t>BW-11110</t>
  </si>
  <si>
    <t>FUR-CH-10002331</t>
  </si>
  <si>
    <t>OFF-ST-10002370</t>
  </si>
  <si>
    <t>CA-2017-127712</t>
  </si>
  <si>
    <t>OFF-SU-10002522</t>
  </si>
  <si>
    <t>CA-2017-132619</t>
  </si>
  <si>
    <t>MS-17770</t>
  </si>
  <si>
    <t>CA-2017-144064</t>
  </si>
  <si>
    <t>CA-2017-104024</t>
  </si>
  <si>
    <t>OFF-AR-10001972</t>
  </si>
  <si>
    <t>CA-2017-101014</t>
  </si>
  <si>
    <t>FUR-FU-10003374</t>
  </si>
  <si>
    <t>CA-2017-126067</t>
  </si>
  <si>
    <t>TEC-PH-10000912</t>
  </si>
  <si>
    <t>CA-2017-146920</t>
  </si>
  <si>
    <t>OFF-PA-10001461</t>
  </si>
  <si>
    <t>US-2017-169502</t>
  </si>
  <si>
    <t>OFF-SU-10004115</t>
  </si>
  <si>
    <t>US-2017-134481</t>
  </si>
  <si>
    <t>AR-10405</t>
  </si>
  <si>
    <t>US-2017-139465</t>
  </si>
  <si>
    <t>MR-17545</t>
  </si>
  <si>
    <t>TEC-PH-10000455</t>
  </si>
  <si>
    <t>OFF-BI-10003910</t>
  </si>
  <si>
    <t>CA-2017-155047</t>
  </si>
  <si>
    <t>US-2017-162208</t>
  </si>
  <si>
    <t>CA-2017-161956</t>
  </si>
  <si>
    <t>FUR-FU-10002937</t>
  </si>
  <si>
    <t>TEC-CO-10001571</t>
  </si>
  <si>
    <t>OFF-SU-10002503</t>
  </si>
  <si>
    <t>FUR-CH-10004886</t>
  </si>
  <si>
    <t>OFF-PA-10001289</t>
  </si>
  <si>
    <t>CA-2017-133501</t>
  </si>
  <si>
    <t>CA-2017-101273</t>
  </si>
  <si>
    <t>ST-20530</t>
  </si>
  <si>
    <t>CA-2017-130036</t>
  </si>
  <si>
    <t>OFF-PA-10000528</t>
  </si>
  <si>
    <t>TEC-AC-10001908</t>
  </si>
  <si>
    <t>CA-2017-163097</t>
  </si>
  <si>
    <t>FUR-FU-10004973</t>
  </si>
  <si>
    <t>CA-2017-128475</t>
  </si>
  <si>
    <t>SC-20680</t>
  </si>
  <si>
    <t>CA-2017-157350</t>
  </si>
  <si>
    <t>DP-13000</t>
  </si>
  <si>
    <t>FUR-FU-10000222</t>
  </si>
  <si>
    <t>CA-2017-132584</t>
  </si>
  <si>
    <t>HJ-14875</t>
  </si>
  <si>
    <t>CA-2017-114636</t>
  </si>
  <si>
    <t>OFF-PA-10001790</t>
  </si>
  <si>
    <t>CA-2017-101210</t>
  </si>
  <si>
    <t>OFF-AR-10003560</t>
  </si>
  <si>
    <t>OFF-PA-10000130</t>
  </si>
  <si>
    <t>US-2017-105697</t>
  </si>
  <si>
    <t>CA-2017-159793</t>
  </si>
  <si>
    <t>FUR-BO-10001798</t>
  </si>
  <si>
    <t>CA-2017-123043</t>
  </si>
  <si>
    <t>CA-2017-139717</t>
  </si>
  <si>
    <t>CA-2017-129021</t>
  </si>
  <si>
    <t>FUR-FU-10001852</t>
  </si>
  <si>
    <t>OFF-PA-10000141</t>
  </si>
  <si>
    <t>CA-2017-131037</t>
  </si>
  <si>
    <t>TM-21490</t>
  </si>
  <si>
    <t>FUR-TA-10001768</t>
  </si>
  <si>
    <t>US-2017-132381</t>
  </si>
  <si>
    <t>CA-2017-155705</t>
  </si>
  <si>
    <t>FUR-CH-10000015</t>
  </si>
  <si>
    <t>CA-2017-126956</t>
  </si>
  <si>
    <t>US-2017-109253</t>
  </si>
  <si>
    <t>TEC-PH-10004667</t>
  </si>
  <si>
    <t>FUR-FU-10000193</t>
  </si>
  <si>
    <t>CA-2017-112956</t>
  </si>
  <si>
    <t>FUR-FU-10003976</t>
  </si>
  <si>
    <t>CA-2017-144750</t>
  </si>
  <si>
    <t>CA-2017-121489</t>
  </si>
  <si>
    <t>CM-11815</t>
  </si>
  <si>
    <t>US-2017-102183</t>
  </si>
  <si>
    <t>CA-2017-117646</t>
  </si>
  <si>
    <t>SC-20845</t>
  </si>
  <si>
    <t>OFF-PA-10001950</t>
  </si>
  <si>
    <t>US-2017-111241</t>
  </si>
  <si>
    <t>OFF-BI-10002867</t>
  </si>
  <si>
    <t>CA-2017-137344</t>
  </si>
  <si>
    <t>EM-13810</t>
  </si>
  <si>
    <t>CA-2017-119011</t>
  </si>
  <si>
    <t>LR-17035</t>
  </si>
  <si>
    <t>OFF-SU-10004768</t>
  </si>
  <si>
    <t>CA-2017-105326</t>
  </si>
  <si>
    <t>US-2017-114356</t>
  </si>
  <si>
    <t>CA-2017-132339</t>
  </si>
  <si>
    <t>CA-2017-101728</t>
  </si>
  <si>
    <t>CA-2017-115777</t>
  </si>
  <si>
    <t>OFF-PA-10000552</t>
  </si>
  <si>
    <t>US-2017-100398</t>
  </si>
  <si>
    <t>DO-13435</t>
  </si>
  <si>
    <t>OFF-BI-10002133</t>
  </si>
  <si>
    <t>CA-2017-117947</t>
  </si>
  <si>
    <t>FUR-FU-10000010</t>
  </si>
  <si>
    <t>OFF-BI-10002824</t>
  </si>
  <si>
    <t>TEC-PH-10002538</t>
  </si>
  <si>
    <t>CA-2017-112809</t>
  </si>
  <si>
    <t>OFF-BI-10001098</t>
  </si>
  <si>
    <t>CA-2017-151358</t>
  </si>
  <si>
    <t>CA-2017-121027</t>
  </si>
  <si>
    <t>TEC-AC-10002253</t>
  </si>
  <si>
    <t>CA-2017-119809</t>
  </si>
  <si>
    <t>CA-2017-163069</t>
  </si>
  <si>
    <t>PJ-19015</t>
  </si>
  <si>
    <t>CA-2017-122028</t>
  </si>
  <si>
    <t>OFF-BI-10004817</t>
  </si>
  <si>
    <t>CA-2017-162936</t>
  </si>
  <si>
    <t>US-2017-111423</t>
  </si>
  <si>
    <t>EH-13765</t>
  </si>
  <si>
    <t>OFF-BI-10003091</t>
  </si>
  <si>
    <t>CA-2017-151211</t>
  </si>
  <si>
    <t>CA-2017-133102</t>
  </si>
  <si>
    <t>ED-13885</t>
  </si>
  <si>
    <t>OFF-SU-10000432</t>
  </si>
  <si>
    <t>FUR-CH-10002017</t>
  </si>
  <si>
    <t>OFF-AP-10001563</t>
  </si>
  <si>
    <t>CA-2017-118892</t>
  </si>
  <si>
    <t>FUR-CH-10002024</t>
  </si>
  <si>
    <t>CA-2017-166093</t>
  </si>
  <si>
    <t>OFF-EN-10003134</t>
  </si>
  <si>
    <t>OFF-ST-10001496</t>
  </si>
  <si>
    <t>CA-2017-122987</t>
  </si>
  <si>
    <t>CA-2017-138548</t>
  </si>
  <si>
    <t>US-2017-117723</t>
  </si>
  <si>
    <t>CA-2017-144883</t>
  </si>
  <si>
    <t>BO-11350</t>
  </si>
  <si>
    <t>OFF-LA-10000305</t>
  </si>
  <si>
    <t>CA-2017-169264</t>
  </si>
  <si>
    <t>NP-18700</t>
  </si>
  <si>
    <t>CA-2017-105921</t>
  </si>
  <si>
    <t>US-2017-103828</t>
  </si>
  <si>
    <t>OFF-AR-10000588</t>
  </si>
  <si>
    <t>CA-2017-167542</t>
  </si>
  <si>
    <t>OFF-LA-10004093</t>
  </si>
  <si>
    <t>CA-2017-100580</t>
  </si>
  <si>
    <t>CA-2017-128363</t>
  </si>
  <si>
    <t>FUR-CH-10002073</t>
  </si>
  <si>
    <t>CA-2017-106537</t>
  </si>
  <si>
    <t>OFF-PA-10000223</t>
  </si>
  <si>
    <t>CA-2017-158169</t>
  </si>
  <si>
    <t>US-2017-118941</t>
  </si>
  <si>
    <t>OFF-AR-10004078</t>
  </si>
  <si>
    <t>OFF-AR-10001953</t>
  </si>
  <si>
    <t>CA-2017-152310</t>
  </si>
  <si>
    <t>TEC-CO-10000971</t>
  </si>
  <si>
    <t>OFF-PA-10003134</t>
  </si>
  <si>
    <t>TEC-AC-10000397</t>
  </si>
  <si>
    <t>OFF-BI-10004308</t>
  </si>
  <si>
    <t>CA-2017-139311</t>
  </si>
  <si>
    <t>OFF-PA-10001776</t>
  </si>
  <si>
    <t>TEC-PH-10001557</t>
  </si>
  <si>
    <t>CA-2017-160899</t>
  </si>
  <si>
    <t>CA-2017-100433</t>
  </si>
  <si>
    <t>OFF-PA-10003441</t>
  </si>
  <si>
    <t>CA-2017-143063</t>
  </si>
  <si>
    <t>IL-15100</t>
  </si>
  <si>
    <t>TEC-PH-10003645</t>
  </si>
  <si>
    <t>CA-2017-145443</t>
  </si>
  <si>
    <t>CA-2017-163321</t>
  </si>
  <si>
    <t>FM-14380</t>
  </si>
  <si>
    <t>CA-2017-117023</t>
  </si>
  <si>
    <t>OFF-AR-10004062</t>
  </si>
  <si>
    <t>US-2017-155999</t>
  </si>
  <si>
    <t>CA-2017-158344</t>
  </si>
  <si>
    <t>CA-2017-115175</t>
  </si>
  <si>
    <t>OFF-PA-10001878</t>
  </si>
  <si>
    <t>CA-2017-110821</t>
  </si>
  <si>
    <t>TEC-AC-10001552</t>
  </si>
  <si>
    <t>CA-2017-156776</t>
  </si>
  <si>
    <t>OFF-BI-10003355</t>
  </si>
  <si>
    <t>TEC-AC-10004803</t>
  </si>
  <si>
    <t>FUR-CH-10002317</t>
  </si>
  <si>
    <t>CA-2017-161200</t>
  </si>
  <si>
    <t>CA-2017-136609</t>
  </si>
  <si>
    <t>TB-21355</t>
  </si>
  <si>
    <t>CA-2017-151981</t>
  </si>
  <si>
    <t>CA-2017-168172</t>
  </si>
  <si>
    <t>CA-2017-117695</t>
  </si>
  <si>
    <t>CA-2017-154676</t>
  </si>
  <si>
    <t>OFF-ST-10001172</t>
  </si>
  <si>
    <t>CA-2017-128328</t>
  </si>
  <si>
    <t>CA-2017-132738</t>
  </si>
  <si>
    <t>OFF-PA-10001752</t>
  </si>
  <si>
    <t>CA-2017-146367</t>
  </si>
  <si>
    <t>CA-2017-165386</t>
  </si>
  <si>
    <t>CA-2017-168396</t>
  </si>
  <si>
    <t>US-2017-143175</t>
  </si>
  <si>
    <t>GA-14515</t>
  </si>
  <si>
    <t>CA-2017-140781</t>
  </si>
  <si>
    <t>CA-2017-141747</t>
  </si>
  <si>
    <t>SC-20230</t>
  </si>
  <si>
    <t>CA-2017-163566</t>
  </si>
  <si>
    <t>CA-2017-135034</t>
  </si>
  <si>
    <t>TEC-PH-10003931</t>
  </si>
  <si>
    <t>CA-2017-133235</t>
  </si>
  <si>
    <t>LH-16750</t>
  </si>
  <si>
    <t>TEC-PH-10002660</t>
  </si>
  <si>
    <t>CA-2017-162691</t>
  </si>
  <si>
    <t>CA-2017-124576</t>
  </si>
  <si>
    <t>HK-14890</t>
  </si>
  <si>
    <t>CA-2017-168942</t>
  </si>
  <si>
    <t>EM-13960</t>
  </si>
  <si>
    <t>CA-2017-121909</t>
  </si>
  <si>
    <t>EA-14035</t>
  </si>
  <si>
    <t>OFF-PA-10003790</t>
  </si>
  <si>
    <t>CA-2017-125752</t>
  </si>
  <si>
    <t>EH-14125</t>
  </si>
  <si>
    <t>TEC-AC-10003590</t>
  </si>
  <si>
    <t>CA-2017-115805</t>
  </si>
  <si>
    <t>CA-2017-161102</t>
  </si>
  <si>
    <t>FUR-FU-10003142</t>
  </si>
  <si>
    <t>US-2017-165869</t>
  </si>
  <si>
    <t>OFF-AP-10002472</t>
  </si>
  <si>
    <t>CA-2017-126144</t>
  </si>
  <si>
    <t>GM-14680</t>
  </si>
  <si>
    <t>TEC-PH-10001079</t>
  </si>
  <si>
    <t>CA-2017-147032</t>
  </si>
  <si>
    <t>LB-16795</t>
  </si>
  <si>
    <t>OFF-PA-10003256</t>
  </si>
  <si>
    <t>OFF-BI-10003656</t>
  </si>
  <si>
    <t>OFF-BI-10002897</t>
  </si>
  <si>
    <t>CA-2017-167913</t>
  </si>
  <si>
    <t>OFF-LA-10002787</t>
  </si>
  <si>
    <t>CA-2017-155740</t>
  </si>
  <si>
    <t>TC-21475</t>
  </si>
  <si>
    <t>OFF-BI-10001071</t>
  </si>
  <si>
    <t>CA-2017-141103</t>
  </si>
  <si>
    <t>CA-2017-101483</t>
  </si>
  <si>
    <t>OFF-AR-10002833</t>
  </si>
  <si>
    <t>US-2017-113852</t>
  </si>
  <si>
    <t>TEC-AC-10003027</t>
  </si>
  <si>
    <t>CA-2017-130771</t>
  </si>
  <si>
    <t>LA-16780</t>
  </si>
  <si>
    <t>CA-2017-146031</t>
  </si>
  <si>
    <t>OFF-AR-10002656</t>
  </si>
  <si>
    <t>US-2017-130953</t>
  </si>
  <si>
    <t>US-2017-115301</t>
  </si>
  <si>
    <t>VG-21790</t>
  </si>
  <si>
    <t>CA-2017-130841</t>
  </si>
  <si>
    <t>MH-17620</t>
  </si>
  <si>
    <t>CA-2017-123239</t>
  </si>
  <si>
    <t>CA-2017-108791</t>
  </si>
  <si>
    <t>FUR-FU-10004018</t>
  </si>
  <si>
    <t>CA-2017-133046</t>
  </si>
  <si>
    <t>OFF-PA-10003883</t>
  </si>
  <si>
    <t>TEC-AC-10000991</t>
  </si>
  <si>
    <t>CA-2017-107209</t>
  </si>
  <si>
    <t>US-2017-167318</t>
  </si>
  <si>
    <t>GZ-14545</t>
  </si>
  <si>
    <t>TEC-AC-10003870</t>
  </si>
  <si>
    <t>CA-2017-169810</t>
  </si>
  <si>
    <t>OFF-LA-10003663</t>
  </si>
  <si>
    <t>CA-2017-125640</t>
  </si>
  <si>
    <t>OFF-LA-10004178</t>
  </si>
  <si>
    <t>CA-2017-121293</t>
  </si>
  <si>
    <t>JC-15775</t>
  </si>
  <si>
    <t>OFF-SU-10004884</t>
  </si>
  <si>
    <t>OFF-PA-10004100</t>
  </si>
  <si>
    <t>CA-2017-167549</t>
  </si>
  <si>
    <t>EM-14200</t>
  </si>
  <si>
    <t>US-2017-135013</t>
  </si>
  <si>
    <t>HR-14830</t>
  </si>
  <si>
    <t>CA-2017-117240</t>
  </si>
  <si>
    <t>CP-12340</t>
  </si>
  <si>
    <t>US-2017-169320</t>
  </si>
  <si>
    <t>TEC-AC-10002550</t>
  </si>
  <si>
    <t>CA-2017-103506</t>
  </si>
  <si>
    <t>CA-2017-125367</t>
  </si>
  <si>
    <t>NM-18445</t>
  </si>
  <si>
    <t>US-2017-101721</t>
  </si>
  <si>
    <t>CA-2017-118346</t>
  </si>
  <si>
    <t>PO-19180</t>
  </si>
  <si>
    <t>TEC-AC-10000736</t>
  </si>
  <si>
    <t>CA-2017-133718</t>
  </si>
  <si>
    <t>OFF-PA-10002689</t>
  </si>
  <si>
    <t>CA-2017-110940</t>
  </si>
  <si>
    <t>AZ-10750</t>
  </si>
  <si>
    <t>CA-2017-109750</t>
  </si>
  <si>
    <t>US-2017-106551</t>
  </si>
  <si>
    <t>EB-13930</t>
  </si>
  <si>
    <t>US-2017-127719</t>
  </si>
  <si>
    <t>US-2017-158505</t>
  </si>
  <si>
    <t>US-2017-160465</t>
  </si>
  <si>
    <t>SW-20350</t>
  </si>
  <si>
    <t>OFF-ST-10000136</t>
  </si>
  <si>
    <t>CA-2017-104731</t>
  </si>
  <si>
    <t>AM-10705</t>
  </si>
  <si>
    <t>FUR-FU-10003274</t>
  </si>
  <si>
    <t>CA-2017-145429</t>
  </si>
  <si>
    <t>SW-20455</t>
  </si>
  <si>
    <t>FUR-CH-10000988</t>
  </si>
  <si>
    <t>US-2017-123204</t>
  </si>
  <si>
    <t>CS-11860</t>
  </si>
  <si>
    <t>OFF-AP-10002287</t>
  </si>
  <si>
    <t>CA-2017-118724</t>
  </si>
  <si>
    <t>US-2017-123834</t>
  </si>
  <si>
    <t>CA-2017-103478</t>
  </si>
  <si>
    <t>OFF-BI-10001890</t>
  </si>
  <si>
    <t>CA-2017-145093</t>
  </si>
  <si>
    <t>CA-2017-118640</t>
  </si>
  <si>
    <t>CA-2017-122035</t>
  </si>
  <si>
    <t>TEC-AC-10003095</t>
  </si>
  <si>
    <t>CA-2017-150497</t>
  </si>
  <si>
    <t>US-2017-108343</t>
  </si>
  <si>
    <t>OFF-PA-10000743</t>
  </si>
  <si>
    <t>FUR-CH-10002780</t>
  </si>
  <si>
    <t>FUR-FU-10000747</t>
  </si>
  <si>
    <t>US-2017-142573</t>
  </si>
  <si>
    <t>FUR-CH-10004218</t>
  </si>
  <si>
    <t>OFF-PA-10000246</t>
  </si>
  <si>
    <t>OFF-BI-10003350</t>
  </si>
  <si>
    <t>FUR-CH-10000513</t>
  </si>
  <si>
    <t>US-2017-165358</t>
  </si>
  <si>
    <t>CA-2017-139948</t>
  </si>
  <si>
    <t>US-2017-105046</t>
  </si>
  <si>
    <t>OFF-PA-10004353</t>
  </si>
  <si>
    <t>CA-2017-126662</t>
  </si>
  <si>
    <t>AB-10255</t>
  </si>
  <si>
    <t>TEC-CO-10004202</t>
  </si>
  <si>
    <t>CA-2017-142342</t>
  </si>
  <si>
    <t>AJ-10795</t>
  </si>
  <si>
    <t>OFF-ST-10002957</t>
  </si>
  <si>
    <t>FUR-BO-10002613</t>
  </si>
  <si>
    <t>US-2017-156909</t>
  </si>
  <si>
    <t>CA-2017-109778</t>
  </si>
  <si>
    <t>US-2017-152842</t>
  </si>
  <si>
    <t>CA-2017-166142</t>
  </si>
  <si>
    <t>MM-17260</t>
  </si>
  <si>
    <t>CA-2017-164378</t>
  </si>
  <si>
    <t>OFF-LA-10000634</t>
  </si>
  <si>
    <t>FUR-CH-10002084</t>
  </si>
  <si>
    <t>US-2017-128951</t>
  </si>
  <si>
    <t>OFF-PA-10003177</t>
  </si>
  <si>
    <t>CA-2017-121048</t>
  </si>
  <si>
    <t>OFF-FA-10000490</t>
  </si>
  <si>
    <t>OFF-AR-10004042</t>
  </si>
  <si>
    <t>US-2017-161935</t>
  </si>
  <si>
    <t>OFF-PA-10000605</t>
  </si>
  <si>
    <t>TEC-PH-10000560</t>
  </si>
  <si>
    <t>OFF-ST-10003455</t>
  </si>
  <si>
    <t>CA-2017-136364</t>
  </si>
  <si>
    <t>CA-2017-102155</t>
  </si>
  <si>
    <t>RR-19525</t>
  </si>
  <si>
    <t>CA-2017-106047</t>
  </si>
  <si>
    <t>CA-2017-164959</t>
  </si>
  <si>
    <t>OFF-LA-10004272</t>
  </si>
  <si>
    <t>CA-2017-156818</t>
  </si>
  <si>
    <t>CA-2017-127656</t>
  </si>
  <si>
    <t>NW-18400</t>
  </si>
  <si>
    <t>CA-2017-162015</t>
  </si>
  <si>
    <t>CA-2017-136623</t>
  </si>
  <si>
    <t>TS-21430</t>
  </si>
  <si>
    <t>TEC-PH-10000004</t>
  </si>
  <si>
    <t>CA-2017-128629</t>
  </si>
  <si>
    <t>CA-2017-127460</t>
  </si>
  <si>
    <t>CA-2017-169012</t>
  </si>
  <si>
    <t>US-2017-100209</t>
  </si>
  <si>
    <t>CA-2017-115651</t>
  </si>
  <si>
    <t>NS-18640</t>
  </si>
  <si>
    <t>OFF-AP-10000055</t>
  </si>
  <si>
    <t>CA-2017-132122</t>
  </si>
  <si>
    <t>JH-15820</t>
  </si>
  <si>
    <t>OFF-ST-10003692</t>
  </si>
  <si>
    <t>CA-2017-145128</t>
  </si>
  <si>
    <t>FUR-FU-10000293</t>
  </si>
  <si>
    <t>CA-2017-121083</t>
  </si>
  <si>
    <t>OFF-PA-10001497</t>
  </si>
  <si>
    <t>CA-2017-134306</t>
  </si>
  <si>
    <t>OFF-AR-10004027</t>
  </si>
  <si>
    <t>CA-2017-133249</t>
  </si>
  <si>
    <t>FUR-FU-10001588</t>
  </si>
  <si>
    <t>CA-2017-108560</t>
  </si>
  <si>
    <t>JC-15385</t>
  </si>
  <si>
    <t>TEC-AC-10003063</t>
  </si>
  <si>
    <t>CA-2017-150189</t>
  </si>
  <si>
    <t>OFF-LA-10002762</t>
  </si>
  <si>
    <t>CA-2017-138464</t>
  </si>
  <si>
    <t>CA-2017-140480</t>
  </si>
  <si>
    <t>CA-2017-111759</t>
  </si>
  <si>
    <t>CA-2017-105053</t>
  </si>
  <si>
    <t>CA-2017-155152</t>
  </si>
  <si>
    <t>US-2017-169551</t>
  </si>
  <si>
    <t>OFF-ST-10004835</t>
  </si>
  <si>
    <t>TEC-AC-10002018</t>
  </si>
  <si>
    <t>CA-2017-106824</t>
  </si>
  <si>
    <t>OFF-FA-10001135</t>
  </si>
  <si>
    <t>US-2017-124303</t>
  </si>
  <si>
    <t>US-2017-152492</t>
  </si>
  <si>
    <t>US-2017-101784</t>
  </si>
  <si>
    <t>CA-2017-100223</t>
  </si>
  <si>
    <t>LS-16945</t>
  </si>
  <si>
    <t>CA-2017-104388</t>
  </si>
  <si>
    <t>TEC-PH-10002293</t>
  </si>
  <si>
    <t>US-2017-126179</t>
  </si>
  <si>
    <t>FUR-FU-10002554</t>
  </si>
  <si>
    <t>CA-2017-124828</t>
  </si>
  <si>
    <t>CA-2017-111647</t>
  </si>
  <si>
    <t>RD-19585</t>
  </si>
  <si>
    <t>TEC-PH-10002726</t>
  </si>
  <si>
    <t>CA-2017-121503</t>
  </si>
  <si>
    <t>TEC-MA-10003674</t>
  </si>
  <si>
    <t>CA-2017-140053</t>
  </si>
  <si>
    <t>US-2017-111024</t>
  </si>
  <si>
    <t>OFF-PA-10000174</t>
  </si>
  <si>
    <t>CA-2017-168109</t>
  </si>
  <si>
    <t>JK-15640</t>
  </si>
  <si>
    <t>US-2017-129777</t>
  </si>
  <si>
    <t>CA-2017-169124</t>
  </si>
  <si>
    <t>FUR-FU-10001215</t>
  </si>
  <si>
    <t>CA-2017-139437</t>
  </si>
  <si>
    <t>US-2017-166233</t>
  </si>
  <si>
    <t>MO-17950</t>
  </si>
  <si>
    <t>CA-2017-106747</t>
  </si>
  <si>
    <t>CA-2017-107958</t>
  </si>
  <si>
    <t>US-2017-148362</t>
  </si>
  <si>
    <t>OFF-ST-10001128</t>
  </si>
  <si>
    <t>CA-2017-102946</t>
  </si>
  <si>
    <t>US-2017-102890</t>
  </si>
  <si>
    <t>SG-20470</t>
  </si>
  <si>
    <t>CA-2017-131695</t>
  </si>
  <si>
    <t>FUR-FU-10002045</t>
  </si>
  <si>
    <t>CA-2017-163006</t>
  </si>
  <si>
    <t>TEC-PH-10002584</t>
  </si>
  <si>
    <t>FUR-CH-10000229</t>
  </si>
  <si>
    <t>FUR-FU-10003799</t>
  </si>
  <si>
    <t>CA-2017-125745</t>
  </si>
  <si>
    <t>FUR-FU-10001591</t>
  </si>
  <si>
    <t>CA-2017-109393</t>
  </si>
  <si>
    <t>FUR-BO-10003966</t>
  </si>
  <si>
    <t>US-2017-113201</t>
  </si>
  <si>
    <t>TT-21220</t>
  </si>
  <si>
    <t>CA-2017-164112</t>
  </si>
  <si>
    <t>ND-18460</t>
  </si>
  <si>
    <t>OFF-ST-10002615</t>
  </si>
  <si>
    <t>CA-2017-100650</t>
  </si>
  <si>
    <t>OFF-ST-10001780</t>
  </si>
  <si>
    <t>CA-2017-147039</t>
  </si>
  <si>
    <t>AA-10315</t>
  </si>
  <si>
    <t>OFF-BI-10004654</t>
  </si>
  <si>
    <t>CA-2017-137085</t>
  </si>
  <si>
    <t>US-2017-126081</t>
  </si>
  <si>
    <t>FC-14335</t>
  </si>
  <si>
    <t>CA-2017-138149</t>
  </si>
  <si>
    <t>CA-2017-143574</t>
  </si>
  <si>
    <t>OFF-SU-10002537</t>
  </si>
  <si>
    <t>CA-2017-137449</t>
  </si>
  <si>
    <t>OFF-AP-10000240</t>
  </si>
  <si>
    <t>CA-2017-123638</t>
  </si>
  <si>
    <t>MA-17995</t>
  </si>
  <si>
    <t>CA-2017-151190</t>
  </si>
  <si>
    <t>CA-2017-116988</t>
  </si>
  <si>
    <t>CA-2017-115364</t>
  </si>
  <si>
    <t>CA-2017-133256</t>
  </si>
  <si>
    <t>OFF-PA-10001622</t>
  </si>
  <si>
    <t>CA-2017-157091</t>
  </si>
  <si>
    <t>DB-13405</t>
  </si>
  <si>
    <t>CA-2017-138310</t>
  </si>
  <si>
    <t>CA-2017-163531</t>
  </si>
  <si>
    <t>SC-20725</t>
  </si>
  <si>
    <t>CA-2017-161410</t>
  </si>
  <si>
    <t>TEC-PH-10001760</t>
  </si>
  <si>
    <t>TEC-PH-10000673</t>
  </si>
  <si>
    <t>CA-2017-148810</t>
  </si>
  <si>
    <t>OFF-LA-10004689</t>
  </si>
  <si>
    <t>CA-2017-100636</t>
  </si>
  <si>
    <t>CA-2017-107132</t>
  </si>
  <si>
    <t>SC-20260</t>
  </si>
  <si>
    <t>OFF-ST-10001490</t>
  </si>
  <si>
    <t>CA-2017-133648</t>
  </si>
  <si>
    <t>OFF-FA-10004395</t>
  </si>
  <si>
    <t>US-2017-124821</t>
  </si>
  <si>
    <t>FUR-TA-10000688</t>
  </si>
  <si>
    <t>CA-2017-134796</t>
  </si>
  <si>
    <t>CA-2017-116127</t>
  </si>
  <si>
    <t>SB-20185</t>
  </si>
  <si>
    <t>CA-2017-105074</t>
  </si>
  <si>
    <t>CA-2017-122105</t>
  </si>
  <si>
    <t>CJ-12010</t>
  </si>
  <si>
    <t>CA-2017-100384</t>
  </si>
  <si>
    <t>NH-18610</t>
  </si>
  <si>
    <t>OFF-AR-10002135</t>
  </si>
  <si>
    <t>CA-2017-136350</t>
  </si>
  <si>
    <t>US-2017-151316</t>
  </si>
  <si>
    <t>MC-17635</t>
  </si>
  <si>
    <t>CA-2017-159107</t>
  </si>
  <si>
    <t>CA-2017-132955</t>
  </si>
  <si>
    <t>US-2017-133781</t>
  </si>
  <si>
    <t>OFF-EN-10004483</t>
  </si>
  <si>
    <t>CA-2017-165757</t>
  </si>
  <si>
    <t>OFF-BI-10003166</t>
  </si>
  <si>
    <t>CA-2017-155936</t>
  </si>
  <si>
    <t>CA-2017-105823</t>
  </si>
  <si>
    <t>CA-2017-101049</t>
  </si>
  <si>
    <t>AS-10240</t>
  </si>
  <si>
    <t>CA-2017-124744</t>
  </si>
  <si>
    <t>OFF-BI-10002852</t>
  </si>
  <si>
    <t>CA-2017-101434</t>
  </si>
  <si>
    <t>TR-21325</t>
  </si>
  <si>
    <t>OFF-LA-10003223</t>
  </si>
  <si>
    <t>CA-2017-132934</t>
  </si>
  <si>
    <t>JE-15475</t>
  </si>
  <si>
    <t>CA-2017-106852</t>
  </si>
  <si>
    <t>CA-2017-151218</t>
  </si>
  <si>
    <t>US-2017-135986</t>
  </si>
  <si>
    <t>OFF-PA-10001534</t>
  </si>
  <si>
    <t>TEC-PH-10003691</t>
  </si>
  <si>
    <t>CA-2017-140844</t>
  </si>
  <si>
    <t>OFF-PA-10003892</t>
  </si>
  <si>
    <t>TEC-AC-10001101</t>
  </si>
  <si>
    <t>CA-2017-141992</t>
  </si>
  <si>
    <t>US-2017-102288</t>
  </si>
  <si>
    <t>OFF-AP-10004655</t>
  </si>
  <si>
    <t>OFF-PA-10000740</t>
  </si>
  <si>
    <t>CA-2017-128944</t>
  </si>
  <si>
    <t>CA-2017-154011</t>
  </si>
  <si>
    <t>CA-2017-169999</t>
  </si>
  <si>
    <t>CA-2017-138870</t>
  </si>
  <si>
    <t>CA-2017-112753</t>
  </si>
  <si>
    <t>CA-2017-162712</t>
  </si>
  <si>
    <t>OFF-PA-10000167</t>
  </si>
  <si>
    <t>CA-2017-157833</t>
  </si>
  <si>
    <t>OFF-BI-10001721</t>
  </si>
  <si>
    <t>CA-2017-118437</t>
  </si>
  <si>
    <t>PF-19165</t>
  </si>
  <si>
    <t>OFF-ST-10003722</t>
  </si>
  <si>
    <t>CA-2017-131618</t>
  </si>
  <si>
    <t>OFF-BI-10001294</t>
  </si>
  <si>
    <t>CA-2017-146346</t>
  </si>
  <si>
    <t>CA-2017-165323</t>
  </si>
  <si>
    <t>SR-20740</t>
  </si>
  <si>
    <t>TEC-MA-10003673</t>
  </si>
  <si>
    <t>CA-2017-136826</t>
  </si>
  <si>
    <t>CB-12535</t>
  </si>
  <si>
    <t>CA-2017-129462</t>
  </si>
  <si>
    <t>OFF-AP-10003884</t>
  </si>
  <si>
    <t>CA-2017-105214</t>
  </si>
  <si>
    <t>CA-2017-155873</t>
  </si>
  <si>
    <t>OFF-PA-10001246</t>
  </si>
  <si>
    <t>OFF-PA-10001815</t>
  </si>
  <si>
    <t>US-2017-132206</t>
  </si>
  <si>
    <t>CA-2017-111269</t>
  </si>
  <si>
    <t>TEC-AC-10001606</t>
  </si>
  <si>
    <t>CA-2017-169901</t>
  </si>
  <si>
    <t>CA-2017-111178</t>
  </si>
  <si>
    <t>OFF-AR-10001954</t>
  </si>
  <si>
    <t>CA-2017-135167</t>
  </si>
  <si>
    <t>OFF-AR-10002399</t>
  </si>
  <si>
    <t>CA-2017-169691</t>
  </si>
  <si>
    <t>OFF-LA-10002312</t>
  </si>
  <si>
    <t>OFF-ST-10001291</t>
  </si>
  <si>
    <t>CA-2017-118864</t>
  </si>
  <si>
    <t>TEC-PH-10001809</t>
  </si>
  <si>
    <t>CA-2017-119284</t>
  </si>
  <si>
    <t>TS-21205</t>
  </si>
  <si>
    <t>TEC-PH-10001051</t>
  </si>
  <si>
    <t>FUR-TA-10004152</t>
  </si>
  <si>
    <t>OFF-PA-10000312</t>
  </si>
  <si>
    <t>CA-2017-126914</t>
  </si>
  <si>
    <t>CA-2017-102337</t>
  </si>
  <si>
    <t>SD-20485</t>
  </si>
  <si>
    <t>OFF-ST-10004804</t>
  </si>
  <si>
    <t>CA-2017-122056</t>
  </si>
  <si>
    <t>CA-2017-104850</t>
  </si>
  <si>
    <t>CA-2017-148474</t>
  </si>
  <si>
    <t>FUR-TA-10002530</t>
  </si>
  <si>
    <t>CA-2017-108441</t>
  </si>
  <si>
    <t>SB-20170</t>
  </si>
  <si>
    <t>OFF-PA-10000697</t>
  </si>
  <si>
    <t>OFF-AR-10004691</t>
  </si>
  <si>
    <t>FUR-CH-10000595</t>
  </si>
  <si>
    <t>CA-2017-143861</t>
  </si>
  <si>
    <t>FUR-FU-10001546</t>
  </si>
  <si>
    <t>CA-2017-117821</t>
  </si>
  <si>
    <t>CA-2017-119424</t>
  </si>
  <si>
    <t>CA-2017-124191</t>
  </si>
  <si>
    <t>US-2017-152002</t>
  </si>
  <si>
    <t>US-2017-120418</t>
  </si>
  <si>
    <t>BC-11125</t>
  </si>
  <si>
    <t>OFF-AR-10001955</t>
  </si>
  <si>
    <t>CA-2017-102554</t>
  </si>
  <si>
    <t>CA-2017-134565</t>
  </si>
  <si>
    <t>TB-21400</t>
  </si>
  <si>
    <t>TEC-MA-10001570</t>
  </si>
  <si>
    <t>CA-2017-141481</t>
  </si>
  <si>
    <t>ZD-21925</t>
  </si>
  <si>
    <t>CA-2017-133928</t>
  </si>
  <si>
    <t>OFF-BI-10001525</t>
  </si>
  <si>
    <t>CA-2017-140963</t>
  </si>
  <si>
    <t>MT-18070</t>
  </si>
  <si>
    <t>FUR-BO-10001337</t>
  </si>
  <si>
    <t>CA-2017-106103</t>
  </si>
  <si>
    <t>CA-2017-143343</t>
  </si>
  <si>
    <t>BW-11200</t>
  </si>
  <si>
    <t>OFF-AR-10002375</t>
  </si>
  <si>
    <t>US-2017-131583</t>
  </si>
  <si>
    <t>CA-2017-107167</t>
  </si>
  <si>
    <t>CA-2017-167080</t>
  </si>
  <si>
    <t>CA-2017-158071</t>
  </si>
  <si>
    <t>TEC-PH-10002923</t>
  </si>
  <si>
    <t>CA-2017-137001</t>
  </si>
  <si>
    <t>OFF-AR-10001231</t>
  </si>
  <si>
    <t>CA-2017-112172</t>
  </si>
  <si>
    <t>US-2017-106663</t>
  </si>
  <si>
    <t>CA-2017-100951</t>
  </si>
  <si>
    <t>NC-18625</t>
  </si>
  <si>
    <t>US-2017-146822</t>
  </si>
  <si>
    <t>US-2017-155299</t>
  </si>
  <si>
    <t>OFF-AP-10002203</t>
  </si>
  <si>
    <t>CA-2017-132682</t>
  </si>
  <si>
    <t>OFF-SU-10004231</t>
  </si>
  <si>
    <t>CA-2017-117436</t>
  </si>
  <si>
    <t>LW-17125</t>
  </si>
  <si>
    <t>US-2017-106579</t>
  </si>
  <si>
    <t>US-2017-109316</t>
  </si>
  <si>
    <t>FUR-BO-10004834</t>
  </si>
  <si>
    <t>TEC-PH-10000307</t>
  </si>
  <si>
    <t>US-2017-107979</t>
  </si>
  <si>
    <t>US-2017-131849</t>
  </si>
  <si>
    <t>FUR-FU-10004164</t>
  </si>
  <si>
    <t>CA-2017-126788</t>
  </si>
  <si>
    <t>TEC-PH-10001619</t>
  </si>
  <si>
    <t>CA-2017-141614</t>
  </si>
  <si>
    <t>CA-2017-158407</t>
  </si>
  <si>
    <t>CA-2017-100426</t>
  </si>
  <si>
    <t>OFF-PA-10002870</t>
  </si>
  <si>
    <t>CA-2017-158106</t>
  </si>
  <si>
    <t>OFF-AR-10002255</t>
  </si>
  <si>
    <t>CA-2017-158953</t>
  </si>
  <si>
    <t>OFF-BI-10002557</t>
  </si>
  <si>
    <t>CA-2017-133095</t>
  </si>
  <si>
    <t>OFF-BI-10002353</t>
  </si>
  <si>
    <t>CA-2017-149720</t>
  </si>
  <si>
    <t>CA-2017-126382</t>
  </si>
  <si>
    <t>CA-2017-150420</t>
  </si>
  <si>
    <t>CA-2017-145772</t>
  </si>
  <si>
    <t>OFF-BI-10002049</t>
  </si>
  <si>
    <t>CA-2017-140872</t>
  </si>
  <si>
    <t>NR-18550</t>
  </si>
  <si>
    <t>OFF-PA-10000809</t>
  </si>
  <si>
    <t>TEC-PH-10000441</t>
  </si>
  <si>
    <t>FUR-BO-10002824</t>
  </si>
  <si>
    <t>CA-2017-113908</t>
  </si>
  <si>
    <t>CA-2017-145506</t>
  </si>
  <si>
    <t>CA-2017-127705</t>
  </si>
  <si>
    <t>CA-2017-140760</t>
  </si>
  <si>
    <t>CA-2017-158883</t>
  </si>
  <si>
    <t>OFF-PA-10004733</t>
  </si>
  <si>
    <t>CA-2017-143294</t>
  </si>
  <si>
    <t>US-2017-112928</t>
  </si>
  <si>
    <t>CA-2017-106831</t>
  </si>
  <si>
    <t>FH-14350</t>
  </si>
  <si>
    <t>OFF-PA-10000682</t>
  </si>
  <si>
    <t>CA-2017-146493</t>
  </si>
  <si>
    <t>CA-2017-157413</t>
  </si>
  <si>
    <t>BW-11065</t>
  </si>
  <si>
    <t>CA-2017-121559</t>
  </si>
  <si>
    <t>FUR-CH-10003746</t>
  </si>
  <si>
    <t>OFF-AP-10002945</t>
  </si>
  <si>
    <t>CA-2017-125472</t>
  </si>
  <si>
    <t>FUR-BO-10000330</t>
  </si>
  <si>
    <t>OFF-BI-10000591</t>
  </si>
  <si>
    <t>CA-2017-121125</t>
  </si>
  <si>
    <t>CA-2017-120614</t>
  </si>
  <si>
    <t>CA-2017-142461</t>
  </si>
  <si>
    <t>CA-2017-116498</t>
  </si>
  <si>
    <t>OFF-AR-10003405</t>
  </si>
  <si>
    <t>CA-2017-104745</t>
  </si>
  <si>
    <t>OFF-ST-10002205</t>
  </si>
  <si>
    <t>CA-2017-168739</t>
  </si>
  <si>
    <t>FUR-FU-10003919</t>
  </si>
  <si>
    <t>CA-2017-144568</t>
  </si>
  <si>
    <t>JO-15550</t>
  </si>
  <si>
    <t>CA-2017-121580</t>
  </si>
  <si>
    <t>FUR-FU-10003981</t>
  </si>
  <si>
    <t>OFF-AP-10001564</t>
  </si>
  <si>
    <t>CA-2017-140088</t>
  </si>
  <si>
    <t>FUR-CH-10000863</t>
  </si>
  <si>
    <t>US-2017-112613</t>
  </si>
  <si>
    <t>CA-2017-141572</t>
  </si>
  <si>
    <t>FUR-FU-10001185</t>
  </si>
  <si>
    <t>US-2017-118556</t>
  </si>
  <si>
    <t>CA-2017-145765</t>
  </si>
  <si>
    <t>CA-2017-100055</t>
  </si>
  <si>
    <t>OFF-AP-10001469</t>
  </si>
  <si>
    <t>CA-2017-161340</t>
  </si>
  <si>
    <t>OFF-PA-10002464</t>
  </si>
  <si>
    <t>US-2017-132297</t>
  </si>
  <si>
    <t>DW-13480</t>
  </si>
  <si>
    <t>CA-2017-160458</t>
  </si>
  <si>
    <t>EH-13945</t>
  </si>
  <si>
    <t>OFF-PA-10001166</t>
  </si>
  <si>
    <t>CA-2017-134152</t>
  </si>
  <si>
    <t>US-2017-116897</t>
  </si>
  <si>
    <t>CA-2017-136882</t>
  </si>
  <si>
    <t>DN-13690</t>
  </si>
  <si>
    <t>FUR-FU-10003664</t>
  </si>
  <si>
    <t>CA-2017-151855</t>
  </si>
  <si>
    <t>TEC-AC-10002380</t>
  </si>
  <si>
    <t>CA-2017-123687</t>
  </si>
  <si>
    <t>OFF-SU-10004498</t>
  </si>
  <si>
    <t>CA-2017-152968</t>
  </si>
  <si>
    <t>BM-11785</t>
  </si>
  <si>
    <t>TEC-AC-10000521</t>
  </si>
  <si>
    <t>CA-2017-107853</t>
  </si>
  <si>
    <t>CA-2017-161088</t>
  </si>
  <si>
    <t>CA-2017-120168</t>
  </si>
  <si>
    <t>CA-2017-112473</t>
  </si>
  <si>
    <t>CA-2017-167003</t>
  </si>
  <si>
    <t>VS-21820</t>
  </si>
  <si>
    <t>CA-2017-164042</t>
  </si>
  <si>
    <t>OFF-FA-10000840</t>
  </si>
  <si>
    <t>US-2017-150595</t>
  </si>
  <si>
    <t>CA-2017-153080</t>
  </si>
  <si>
    <t>US-2017-151127</t>
  </si>
  <si>
    <t>CA-2017-130106</t>
  </si>
  <si>
    <t>CA-2017-167899</t>
  </si>
  <si>
    <t>JG-15805</t>
  </si>
  <si>
    <t>FUR-FU-10004071</t>
  </si>
  <si>
    <t>CA-2017-111332</t>
  </si>
  <si>
    <t>NC-18340</t>
  </si>
  <si>
    <t>CA-2017-166695</t>
  </si>
  <si>
    <t>FUR-FU-10002191</t>
  </si>
  <si>
    <t>TEC-MA-10003176</t>
  </si>
  <si>
    <t>CA-2017-149468</t>
  </si>
  <si>
    <t>US-2017-166688</t>
  </si>
  <si>
    <t>CA-2017-153787</t>
  </si>
  <si>
    <t>US-2017-100048</t>
  </si>
  <si>
    <t>OFF-AP-10001154</t>
  </si>
  <si>
    <t>CA-2017-138975</t>
  </si>
  <si>
    <t>FUR-BO-10004695</t>
  </si>
  <si>
    <t>CA-2017-113530</t>
  </si>
  <si>
    <t>US-2017-120607</t>
  </si>
  <si>
    <t>US-2017-108700</t>
  </si>
  <si>
    <t>CA-2017-122077</t>
  </si>
  <si>
    <t>JF-15295</t>
  </si>
  <si>
    <t>CA-2017-145702</t>
  </si>
  <si>
    <t>OFF-PA-10001526</t>
  </si>
  <si>
    <t>US-2017-147998</t>
  </si>
  <si>
    <t>CA-2017-127803</t>
  </si>
  <si>
    <t>CA-2017-112865</t>
  </si>
  <si>
    <t>TEC-AC-10000387</t>
  </si>
  <si>
    <t>CA-2017-117863</t>
  </si>
  <si>
    <t>TS-21340</t>
  </si>
  <si>
    <t>FUR-FU-10002456</t>
  </si>
  <si>
    <t>CA-2017-112536</t>
  </si>
  <si>
    <t>SG-20890</t>
  </si>
  <si>
    <t>CA-2017-159464</t>
  </si>
  <si>
    <t>OFF-BI-10000315</t>
  </si>
  <si>
    <t>TEC-PH-10002350</t>
  </si>
  <si>
    <t>CA-2017-121643</t>
  </si>
  <si>
    <t>CA-2017-117401</t>
  </si>
  <si>
    <t>OFF-BI-10001267</t>
  </si>
  <si>
    <t>CA-2017-155642</t>
  </si>
  <si>
    <t>CA-2017-166576</t>
  </si>
  <si>
    <t>CA-2017-102414</t>
  </si>
  <si>
    <t>OFF-PA-10002333</t>
  </si>
  <si>
    <t>US-2017-110604</t>
  </si>
  <si>
    <t>US-2017-152569</t>
  </si>
  <si>
    <t>OFF-PA-10001736</t>
  </si>
  <si>
    <t>CA-2017-143686</t>
  </si>
  <si>
    <t>FUR-FU-10000794</t>
  </si>
  <si>
    <t>CA-2017-133641</t>
  </si>
  <si>
    <t>OFF-EN-10004955</t>
  </si>
  <si>
    <t>CA-2017-115546</t>
  </si>
  <si>
    <t>AH-10465</t>
  </si>
  <si>
    <t>CA-2017-129357</t>
  </si>
  <si>
    <t>KB-16585</t>
  </si>
  <si>
    <t>CA-2017-161774</t>
  </si>
  <si>
    <t>US-2017-133361</t>
  </si>
  <si>
    <t>US-2017-154872</t>
  </si>
  <si>
    <t>OFF-LA-10000973</t>
  </si>
  <si>
    <t>OFF-PA-10000483</t>
  </si>
  <si>
    <t>CA-2017-100748</t>
  </si>
  <si>
    <t>OFF-LA-10000240</t>
  </si>
  <si>
    <t>CA-2017-149048</t>
  </si>
  <si>
    <t>OFF-EN-10003296</t>
  </si>
  <si>
    <t>OFF-ST-10000078</t>
  </si>
  <si>
    <t>CA-2017-161655</t>
  </si>
  <si>
    <t>CA-2017-104318</t>
  </si>
  <si>
    <t>CA-2017-137785</t>
  </si>
  <si>
    <t>US-2017-158218</t>
  </si>
  <si>
    <t>AC-10420</t>
  </si>
  <si>
    <t>CA-2017-104577</t>
  </si>
  <si>
    <t>OFF-PA-10000659</t>
  </si>
  <si>
    <t>US-2017-106796</t>
  </si>
  <si>
    <t>CA-2017-117632</t>
  </si>
  <si>
    <t>CS-12175</t>
  </si>
  <si>
    <t>CA-2017-152226</t>
  </si>
  <si>
    <t>CA-2017-122175</t>
  </si>
  <si>
    <t>FUR-FU-10000719</t>
  </si>
  <si>
    <t>OFF-LA-10002271</t>
  </si>
  <si>
    <t>CA-2017-133823</t>
  </si>
  <si>
    <t>OFF-LA-10004545</t>
  </si>
  <si>
    <t>CA-2017-140298</t>
  </si>
  <si>
    <t>OFF-AR-10003481</t>
  </si>
  <si>
    <t>US-2017-139647</t>
  </si>
  <si>
    <t>CA-2017-115322</t>
  </si>
  <si>
    <t>OFF-AR-10004456</t>
  </si>
  <si>
    <t>CA-2017-134810</t>
  </si>
  <si>
    <t>OFF-EN-10002504</t>
  </si>
  <si>
    <t>CA-2017-118199</t>
  </si>
  <si>
    <t>OFF-ST-10000636</t>
  </si>
  <si>
    <t>CA-2017-149181</t>
  </si>
  <si>
    <t>CA-2017-133865</t>
  </si>
  <si>
    <t>PS-19045</t>
  </si>
  <si>
    <t>CA-2017-156895</t>
  </si>
  <si>
    <t>US-2017-104451</t>
  </si>
  <si>
    <t>OFF-AP-10000692</t>
  </si>
  <si>
    <t>CA-2017-107797</t>
  </si>
  <si>
    <t>CA-2017-141733</t>
  </si>
  <si>
    <t>CA-2017-159688</t>
  </si>
  <si>
    <t>CA-2017-102820</t>
  </si>
  <si>
    <t>CA-2017-140242</t>
  </si>
  <si>
    <t>OFF-AR-10004752</t>
  </si>
  <si>
    <t>CA-2017-167668</t>
  </si>
  <si>
    <t>CA-2017-156769</t>
  </si>
  <si>
    <t>US-2017-133200</t>
  </si>
  <si>
    <t>FUR-BO-10001601</t>
  </si>
  <si>
    <t>OFF-ST-10001932</t>
  </si>
  <si>
    <t>CA-2017-144498</t>
  </si>
  <si>
    <t>CA-2017-133487</t>
  </si>
  <si>
    <t>TS-21655</t>
  </si>
  <si>
    <t>CA-2017-145779</t>
  </si>
  <si>
    <t>OFF-PA-10002254</t>
  </si>
  <si>
    <t>US-2017-162124</t>
  </si>
  <si>
    <t>US-2017-141943</t>
  </si>
  <si>
    <t>CA-2017-105991</t>
  </si>
  <si>
    <t>LH-17020</t>
  </si>
  <si>
    <t>OFF-EN-10002600</t>
  </si>
  <si>
    <t>CA-2017-160724</t>
  </si>
  <si>
    <t>CA-2017-107552</t>
  </si>
  <si>
    <t>CA-2017-162978</t>
  </si>
  <si>
    <t>CA-2017-128755</t>
  </si>
  <si>
    <t>MK-18160</t>
  </si>
  <si>
    <t>OFF-PA-10000726</t>
  </si>
  <si>
    <t>OFF-PA-10004983</t>
  </si>
  <si>
    <t>CA-2017-168900</t>
  </si>
  <si>
    <t>CA-2017-133067</t>
  </si>
  <si>
    <t>OFF-BI-10003694</t>
  </si>
  <si>
    <t>CA-2017-119914</t>
  </si>
  <si>
    <t>CA-2017-132178</t>
  </si>
  <si>
    <t>DB-12970</t>
  </si>
  <si>
    <t>CA-2017-163209</t>
  </si>
  <si>
    <t>CA-2017-132199</t>
  </si>
  <si>
    <t>CA-2017-123134</t>
  </si>
  <si>
    <t>DW-13585</t>
  </si>
  <si>
    <t>FUR-FU-10003975</t>
  </si>
  <si>
    <t>US-2017-128398</t>
  </si>
  <si>
    <t>CA-2017-147844</t>
  </si>
  <si>
    <t>OFF-PA-10003016</t>
  </si>
  <si>
    <t>CA-2017-110212</t>
  </si>
  <si>
    <t>CA-2017-102204</t>
  </si>
  <si>
    <t>OFF-SU-10001212</t>
  </si>
  <si>
    <t>CA-2017-110198</t>
  </si>
  <si>
    <t>CA-2017-151911</t>
  </si>
  <si>
    <t>OFF-EN-10002986</t>
  </si>
  <si>
    <t>CA-2017-144526</t>
  </si>
  <si>
    <t>CA-2017-124597</t>
  </si>
  <si>
    <t>OFF-LA-10003190</t>
  </si>
  <si>
    <t>CA-2017-108322</t>
  </si>
  <si>
    <t>US-2017-150847</t>
  </si>
  <si>
    <t>US-2017-107636</t>
  </si>
  <si>
    <t>NM-18520</t>
  </si>
  <si>
    <t>OFF-LA-10003388</t>
  </si>
  <si>
    <t>US-2017-144582</t>
  </si>
  <si>
    <t>OFF-BI-10001575</t>
  </si>
  <si>
    <t>US-2017-136784</t>
  </si>
  <si>
    <t>CA-2017-137876</t>
  </si>
  <si>
    <t>CA-2017-154501</t>
  </si>
  <si>
    <t>OFF-AR-10002804</t>
  </si>
  <si>
    <t>CA-2017-150609</t>
  </si>
  <si>
    <t>US-2017-108315</t>
  </si>
  <si>
    <t>US-2017-164056</t>
  </si>
  <si>
    <t>FUR-TA-10001307</t>
  </si>
  <si>
    <t>CA-2017-126718</t>
  </si>
  <si>
    <t>OFF-LA-10004055</t>
  </si>
  <si>
    <t>CA-2017-160962</t>
  </si>
  <si>
    <t>OFF-AR-10003056</t>
  </si>
  <si>
    <t>CA-2017-120894</t>
  </si>
  <si>
    <t>OFF-AP-10000252</t>
  </si>
  <si>
    <t>CA-2017-137631</t>
  </si>
  <si>
    <t>CA-2017-135692</t>
  </si>
  <si>
    <t>FUR-BO-10002268</t>
  </si>
  <si>
    <t>CA-2017-168228</t>
  </si>
  <si>
    <t>CA-2017-151281</t>
  </si>
  <si>
    <t>HM-14980</t>
  </si>
  <si>
    <t>FUR-FU-10000397</t>
  </si>
  <si>
    <t>CA-2017-160045</t>
  </si>
  <si>
    <t>CA-2017-143665</t>
  </si>
  <si>
    <t>CA-2017-151071</t>
  </si>
  <si>
    <t>CA-2017-132213</t>
  </si>
  <si>
    <t>CA-2017-129707</t>
  </si>
  <si>
    <t>CA-2017-120222</t>
  </si>
  <si>
    <t>LL-16840</t>
  </si>
  <si>
    <t>CA-2017-125381</t>
  </si>
  <si>
    <t>CA-2017-159226</t>
  </si>
  <si>
    <t>CA-2017-149489</t>
  </si>
  <si>
    <t>OFF-AP-10002495</t>
  </si>
  <si>
    <t>CA-2017-168102</t>
  </si>
  <si>
    <t>CA-2017-166933</t>
  </si>
  <si>
    <t>OFF-FA-10002676</t>
  </si>
  <si>
    <t>CA-2017-116953</t>
  </si>
  <si>
    <t>TEC-PH-10004614</t>
  </si>
  <si>
    <t>US-2017-128832</t>
  </si>
  <si>
    <t>CA-2017-125269</t>
  </si>
  <si>
    <t>CA-2017-108553</t>
  </si>
  <si>
    <t>CA-2017-146360</t>
  </si>
  <si>
    <t>CA-2017-104010</t>
  </si>
  <si>
    <t>CA-2017-157112</t>
  </si>
  <si>
    <t>OFF-BI-10000285</t>
  </si>
  <si>
    <t>OFF-PA-10001804</t>
  </si>
  <si>
    <t>CA-2017-136651</t>
  </si>
  <si>
    <t>US-2017-132031</t>
  </si>
  <si>
    <t>OFF-LA-10000081</t>
  </si>
  <si>
    <t>CA-2017-101700</t>
  </si>
  <si>
    <t>FUR-FU-10001025</t>
  </si>
  <si>
    <t>CA-2017-135783</t>
  </si>
  <si>
    <t>CA-2017-169054</t>
  </si>
  <si>
    <t>CA-2017-146192</t>
  </si>
  <si>
    <t>US-2017-152366</t>
  </si>
  <si>
    <t>SJ-20500</t>
  </si>
  <si>
    <t>US-2017-145863</t>
  </si>
  <si>
    <t>CA-2017-166198</t>
  </si>
  <si>
    <t>CA-2017-128853</t>
  </si>
  <si>
    <t>CA-2017-140802</t>
  </si>
  <si>
    <t>CA-2017-166849</t>
  </si>
  <si>
    <t>FUR-FU-10004597</t>
  </si>
  <si>
    <t>CA-2017-151484</t>
  </si>
  <si>
    <t>CA-2017-100615</t>
  </si>
  <si>
    <t>OFF-AR-10001683</t>
  </si>
  <si>
    <t>CA-2017-119655</t>
  </si>
  <si>
    <t>CV-12295</t>
  </si>
  <si>
    <t>US-2017-166324</t>
  </si>
  <si>
    <t>BE-11455</t>
  </si>
  <si>
    <t>TEC-PH-10004080</t>
  </si>
  <si>
    <t>CA-2017-134845</t>
  </si>
  <si>
    <t>TEC-MA-10000822</t>
  </si>
  <si>
    <t>CA-2017-119389</t>
  </si>
  <si>
    <t>CA-2017-128965</t>
  </si>
  <si>
    <t>US-2017-129203</t>
  </si>
  <si>
    <t>CA-2017-109946</t>
  </si>
  <si>
    <t>CA-2017-136497</t>
  </si>
  <si>
    <t>CA-2017-108070</t>
  </si>
  <si>
    <t>CA-2017-122707</t>
  </si>
  <si>
    <t>US-2017-156356</t>
  </si>
  <si>
    <t>US-2017-138086</t>
  </si>
  <si>
    <t>CA-2017-114412</t>
  </si>
  <si>
    <t>AA-10480</t>
  </si>
  <si>
    <t>OFF-PA-10002365</t>
  </si>
  <si>
    <t>CA-2017-126774</t>
  </si>
  <si>
    <t>CA-2017-118857</t>
  </si>
  <si>
    <t>FUR-FU-10004460</t>
  </si>
  <si>
    <t>CA-2017-134635</t>
  </si>
  <si>
    <t>US-2017-141698</t>
  </si>
  <si>
    <t>OFF-PA-10001826</t>
  </si>
  <si>
    <t>CA-2017-161851</t>
  </si>
  <si>
    <t>CA-2017-144932</t>
  </si>
  <si>
    <t>OFF-AR-10001468</t>
  </si>
  <si>
    <t>OFF-PA-10004971</t>
  </si>
  <si>
    <t>CA-2017-159604</t>
  </si>
  <si>
    <t>CA-2017-131233</t>
  </si>
  <si>
    <t>US-2017-126060</t>
  </si>
  <si>
    <t>FUR-BO-10003433</t>
  </si>
  <si>
    <t>CA-2017-127117</t>
  </si>
  <si>
    <t>CA-2017-155460</t>
  </si>
  <si>
    <t>CA-2017-135076</t>
  </si>
  <si>
    <t>CA-2017-141663</t>
  </si>
  <si>
    <t>OFF-FA-10004076</t>
  </si>
  <si>
    <t>CA-2017-122735</t>
  </si>
  <si>
    <t>OFF-PA-10001712</t>
  </si>
  <si>
    <t>CA-2017-166128</t>
  </si>
  <si>
    <t>OFF-AR-10001221</t>
  </si>
  <si>
    <t>US-2017-143028</t>
  </si>
  <si>
    <t>US-2017-100482</t>
  </si>
  <si>
    <t>CA-2017-130904</t>
  </si>
  <si>
    <t>OFF-AR-10000127</t>
  </si>
  <si>
    <t>CA-2017-161984</t>
  </si>
  <si>
    <t>CA-2017-125115</t>
  </si>
  <si>
    <t>CA-2017-115070</t>
  </si>
  <si>
    <t>MG-18205</t>
  </si>
  <si>
    <t>CA-2017-150623</t>
  </si>
  <si>
    <t>DB-13360</t>
  </si>
  <si>
    <t>CA-2017-135069</t>
  </si>
  <si>
    <t>CA-2017-135279</t>
  </si>
  <si>
    <t>BS-11800</t>
  </si>
  <si>
    <t>OFF-PA-10004621</t>
  </si>
  <si>
    <t>OFF-PA-10001281</t>
  </si>
  <si>
    <t>CA-2017-122154</t>
  </si>
  <si>
    <t>OFF-BI-10002026</t>
  </si>
  <si>
    <t>CA-2017-112900</t>
  </si>
  <si>
    <t>CA-2017-169404</t>
  </si>
  <si>
    <t>CA-2017-157854</t>
  </si>
  <si>
    <t>CA-2017-112333</t>
  </si>
  <si>
    <t>CA-2017-150987</t>
  </si>
  <si>
    <t>US-2017-136721</t>
  </si>
  <si>
    <t>US-2017-100930</t>
  </si>
  <si>
    <t>CA-2017-165904</t>
  </si>
  <si>
    <t>OFF-AR-10003156</t>
  </si>
  <si>
    <t>CA-2017-107265</t>
  </si>
  <si>
    <t>CA-2017-161592</t>
  </si>
  <si>
    <t>CA-2017-157903</t>
  </si>
  <si>
    <t>TEC-PH-10004345</t>
  </si>
  <si>
    <t>CA-2017-144848</t>
  </si>
  <si>
    <t>TEC-PH-10002262</t>
  </si>
  <si>
    <t>CA-2017-109211</t>
  </si>
  <si>
    <t>OFF-EN-10001532</t>
  </si>
  <si>
    <t>CA-2017-140536</t>
  </si>
  <si>
    <t>OFF-AR-10001545</t>
  </si>
  <si>
    <t>CA-2017-131156</t>
  </si>
  <si>
    <t>CA-2017-127264</t>
  </si>
  <si>
    <t>US-2017-123281</t>
  </si>
  <si>
    <t>FUR-FU-10003724</t>
  </si>
  <si>
    <t>CA-2017-121419</t>
  </si>
  <si>
    <t>TEC-AC-10000892</t>
  </si>
  <si>
    <t>CA-2017-106355</t>
  </si>
  <si>
    <t>CA-2017-145275</t>
  </si>
  <si>
    <t>CA-2017-145877</t>
  </si>
  <si>
    <t>OFF-EN-10001990</t>
  </si>
  <si>
    <t>CA-2017-147942</t>
  </si>
  <si>
    <t>MS-17365</t>
  </si>
  <si>
    <t>CA-2017-149881</t>
  </si>
  <si>
    <t>FUR-BO-10003894</t>
  </si>
  <si>
    <t>TEC-MA-10000418</t>
  </si>
  <si>
    <t>CA-2017-118360</t>
  </si>
  <si>
    <t>CA-2017-134495</t>
  </si>
  <si>
    <t>TEC-PH-10004897</t>
  </si>
  <si>
    <t>OFF-LA-10000262</t>
  </si>
  <si>
    <t>OFF-AP-10002222</t>
  </si>
  <si>
    <t>CA-2017-129028</t>
  </si>
  <si>
    <t>FUR-FU-10004006</t>
  </si>
  <si>
    <t>CA-2017-154907</t>
  </si>
  <si>
    <t>CA-2017-100524</t>
  </si>
  <si>
    <t>CA-2017-102771</t>
  </si>
  <si>
    <t>US-2017-159205</t>
  </si>
  <si>
    <t>CA-2017-114524</t>
  </si>
  <si>
    <t>CA-2017-133263</t>
  </si>
  <si>
    <t>OFF-BI-10001153</t>
  </si>
  <si>
    <t>CA-2017-144680</t>
  </si>
  <si>
    <t>US-2017-160143</t>
  </si>
  <si>
    <t>CA-2017-113474</t>
  </si>
  <si>
    <t>OFF-EN-10004206</t>
  </si>
  <si>
    <t>US-2017-154851</t>
  </si>
  <si>
    <t>CA-2017-129910</t>
  </si>
  <si>
    <t>US-2017-120147</t>
  </si>
  <si>
    <t>CA-2017-126634</t>
  </si>
  <si>
    <t>CA-2017-126550</t>
  </si>
  <si>
    <t>US-2017-166611</t>
  </si>
  <si>
    <t>US-2017-147886</t>
  </si>
  <si>
    <t>DH-13075</t>
  </si>
  <si>
    <t>TEC-MA-10004679</t>
  </si>
  <si>
    <t>CA-2017-139416</t>
  </si>
  <si>
    <t>AG-10270</t>
  </si>
  <si>
    <t>CA-2017-124716</t>
  </si>
  <si>
    <t>BD-11560</t>
  </si>
  <si>
    <t>CA-2017-113705</t>
  </si>
  <si>
    <t>OFF-LA-10000476</t>
  </si>
  <si>
    <t>CA-2017-144491</t>
  </si>
  <si>
    <t>FUR-CH-10004063</t>
  </si>
  <si>
    <t>TEC-AC-10004901</t>
  </si>
  <si>
    <t>US-2017-121251</t>
  </si>
  <si>
    <t>FUR-BO-10001918</t>
  </si>
  <si>
    <t>TEC-PH-10004896</t>
  </si>
  <si>
    <t>CA-2017-147144</t>
  </si>
  <si>
    <t>OFF-AR-10004587</t>
  </si>
  <si>
    <t>CA-2017-113208</t>
  </si>
  <si>
    <t>CA-2017-162033</t>
  </si>
  <si>
    <t>OFF-FA-10003021</t>
  </si>
  <si>
    <t>US-2017-141677</t>
  </si>
  <si>
    <t>CA-2017-112039</t>
  </si>
  <si>
    <t>US-2017-117534</t>
  </si>
  <si>
    <t>OFF-AP-10002403</t>
  </si>
  <si>
    <t>OFF-AR-10003087</t>
  </si>
  <si>
    <t>TEC-PH-10000141</t>
  </si>
  <si>
    <t>CA-2017-155880</t>
  </si>
  <si>
    <t>CA-2017-101077</t>
  </si>
  <si>
    <t>CA-2017-143651</t>
  </si>
  <si>
    <t>CA-2017-105193</t>
  </si>
  <si>
    <t>CA-2017-167101</t>
  </si>
  <si>
    <t>CA-2017-166184</t>
  </si>
  <si>
    <t>CA-2017-122308</t>
  </si>
  <si>
    <t>CA-2017-101637</t>
  </si>
  <si>
    <t>CA-2017-155985</t>
  </si>
  <si>
    <t>FUR-FU-10000758</t>
  </si>
  <si>
    <t>CA-2017-135650</t>
  </si>
  <si>
    <t>AC-10660</t>
  </si>
  <si>
    <t>US-2017-140074</t>
  </si>
  <si>
    <t>CA-2017-136511</t>
  </si>
  <si>
    <t>MZ-17515</t>
  </si>
  <si>
    <t>CA-2017-120719</t>
  </si>
  <si>
    <t>CA-2017-140151</t>
  </si>
  <si>
    <t>OFF-ST-10001558</t>
  </si>
  <si>
    <t>CA-2017-169285</t>
  </si>
  <si>
    <t>CA-2017-119452</t>
  </si>
  <si>
    <t>CL-12565</t>
  </si>
  <si>
    <t>CA-2017-108539</t>
  </si>
  <si>
    <t>OFF-BI-10003981</t>
  </si>
  <si>
    <t>CA-2017-156272</t>
  </si>
  <si>
    <t>CA-2017-117156</t>
  </si>
  <si>
    <t>CA-2017-111591</t>
  </si>
  <si>
    <t>OFF-BI-10004410</t>
  </si>
  <si>
    <t>CA-2017-154214</t>
  </si>
  <si>
    <t>TB-21595</t>
  </si>
  <si>
    <t>CA-2017-165491</t>
  </si>
  <si>
    <t>US-2017-143770</t>
  </si>
  <si>
    <t>CA-2017-122763</t>
  </si>
  <si>
    <t>US-2017-104955</t>
  </si>
  <si>
    <t>OFF-LA-10003121</t>
  </si>
  <si>
    <t>CA-2017-105410</t>
  </si>
  <si>
    <t>TEC-PH-10000038</t>
  </si>
  <si>
    <t>CA-2017-124436</t>
  </si>
  <si>
    <t>CA-2017-140515</t>
  </si>
  <si>
    <t>CA-2017-166499</t>
  </si>
  <si>
    <t>VG-21805</t>
  </si>
  <si>
    <t>OFF-AR-10002467</t>
  </si>
  <si>
    <t>US-2017-119438</t>
  </si>
  <si>
    <t>CA-2017-160087</t>
  </si>
  <si>
    <t>EN-13780</t>
  </si>
  <si>
    <t>CA-2017-148145</t>
  </si>
  <si>
    <t>OFF-AR-10003752</t>
  </si>
  <si>
    <t>CA-2017-162075</t>
  </si>
  <si>
    <t>CA-2017-143084</t>
  </si>
  <si>
    <t>OFF-AR-10002766</t>
  </si>
  <si>
    <t>OFF-EN-10003072</t>
  </si>
  <si>
    <t>CA-2017-122007</t>
  </si>
  <si>
    <t>JK-15325</t>
  </si>
  <si>
    <t>CA-2017-129567</t>
  </si>
  <si>
    <t>CA-2017-140949</t>
  </si>
  <si>
    <t>TEC-PH-10000149</t>
  </si>
  <si>
    <t>CA-2017-142867</t>
  </si>
  <si>
    <t>OFF-PA-10004610</t>
  </si>
  <si>
    <t>US-2017-129224</t>
  </si>
  <si>
    <t>US-2017-101539</t>
  </si>
  <si>
    <t>CA-2017-152135</t>
  </si>
  <si>
    <t>CA-2017-161172</t>
  </si>
  <si>
    <t>TEC-PH-10004348</t>
  </si>
  <si>
    <t>FUR-FU-10003424</t>
  </si>
  <si>
    <t>CA-2017-129294</t>
  </si>
  <si>
    <t>KD-16615</t>
  </si>
  <si>
    <t>CA-2017-114370</t>
  </si>
  <si>
    <t>CA-2017-166296</t>
  </si>
  <si>
    <t>CA-2017-106859</t>
  </si>
  <si>
    <t>TEC-AC-10004001</t>
  </si>
  <si>
    <t>CA-2017-105851</t>
  </si>
  <si>
    <t>CA-2017-157966</t>
  </si>
  <si>
    <t>TEC-MA-10002109</t>
  </si>
  <si>
    <t>CA-2017-153843</t>
  </si>
  <si>
    <t>CA-2017-107713</t>
  </si>
  <si>
    <t>US-2017-146906</t>
  </si>
  <si>
    <t>CA-2017-162474</t>
  </si>
  <si>
    <t>TEC-PH-10004700</t>
  </si>
  <si>
    <t>CA-2017-159352</t>
  </si>
  <si>
    <t>CA-2017-116288</t>
  </si>
  <si>
    <t>CA-2017-152786</t>
  </si>
  <si>
    <t>CA-2017-147291</t>
  </si>
  <si>
    <t>US-2017-141558</t>
  </si>
  <si>
    <t>TEC-PH-10002555</t>
  </si>
  <si>
    <t>OFF-ST-10004946</t>
  </si>
  <si>
    <t>US-2017-133081</t>
  </si>
  <si>
    <t>FUR-FU-10001379</t>
  </si>
  <si>
    <t>CA-2017-144638</t>
  </si>
  <si>
    <t>OFF-AR-10003958</t>
  </si>
  <si>
    <t>CA-2017-130967</t>
  </si>
  <si>
    <t>CA-2017-155824</t>
  </si>
  <si>
    <t>KS-16300</t>
  </si>
  <si>
    <t>CA-2017-140494</t>
  </si>
  <si>
    <t>CA-2017-132290</t>
  </si>
  <si>
    <t>FUR-TA-10002228</t>
  </si>
  <si>
    <t>CA-2017-102834</t>
  </si>
  <si>
    <t>CA-2017-147354</t>
  </si>
  <si>
    <t>KB-16315</t>
  </si>
  <si>
    <t>CA-2017-155698</t>
  </si>
  <si>
    <t>OFF-AP-10001124</t>
  </si>
  <si>
    <t>CA-2017-104080</t>
  </si>
  <si>
    <t>OFF-BI-10003876</t>
  </si>
  <si>
    <t>CA-2017-136672</t>
  </si>
  <si>
    <t>CA-2017-110884</t>
  </si>
  <si>
    <t>CA-2017-168193</t>
  </si>
  <si>
    <t>RM-19750</t>
  </si>
  <si>
    <t>US-2017-119039</t>
  </si>
  <si>
    <t>CA-2017-125101</t>
  </si>
  <si>
    <t>CA-2017-167640</t>
  </si>
  <si>
    <t>CA-2017-148642</t>
  </si>
  <si>
    <t>CA-2017-147753</t>
  </si>
  <si>
    <t>OFF-LA-10003537</t>
  </si>
  <si>
    <t>CA-2017-168123</t>
  </si>
  <si>
    <t>JD-16060</t>
  </si>
  <si>
    <t>OFF-FA-10002763</t>
  </si>
  <si>
    <t>OFF-ST-10000877</t>
  </si>
  <si>
    <t>CA-2017-161046</t>
  </si>
  <si>
    <t>OFF-EN-10003862</t>
  </si>
  <si>
    <t>CA-2017-110478</t>
  </si>
  <si>
    <t>OFF-EN-10000483</t>
  </si>
  <si>
    <t>CA-2017-142174</t>
  </si>
  <si>
    <t>OFF-PA-10000806</t>
  </si>
  <si>
    <t>US-2017-119816</t>
  </si>
  <si>
    <t>OFF-LA-10002381</t>
  </si>
  <si>
    <t>CA-2017-121804</t>
  </si>
  <si>
    <t>OFF-AP-10004859</t>
  </si>
  <si>
    <t>CA-2017-127621</t>
  </si>
  <si>
    <t>RE-19450</t>
  </si>
  <si>
    <t>OFF-PA-10001307</t>
  </si>
  <si>
    <t>CA-2017-111815</t>
  </si>
  <si>
    <t>CA-2017-123085</t>
  </si>
  <si>
    <t>EJ-13720</t>
  </si>
  <si>
    <t>CA-2017-117513</t>
  </si>
  <si>
    <t>BT-11395</t>
  </si>
  <si>
    <t>CA-2017-146024</t>
  </si>
  <si>
    <t>CA-2017-163902</t>
  </si>
  <si>
    <t>CA-2017-104885</t>
  </si>
  <si>
    <t>OFF-EN-10003286</t>
  </si>
  <si>
    <t>CA-2017-152261</t>
  </si>
  <si>
    <t>CA-2017-155712</t>
  </si>
  <si>
    <t>CA-2017-124114</t>
  </si>
  <si>
    <t>CA-2017-101959</t>
  </si>
  <si>
    <t>CA-2017-117212</t>
  </si>
  <si>
    <t>CA-2017-121706</t>
  </si>
  <si>
    <t>BM-11140</t>
  </si>
  <si>
    <t>OFF-AP-10003287</t>
  </si>
  <si>
    <t>CA-2017-121258</t>
  </si>
  <si>
    <t>CA-2017-125878</t>
  </si>
  <si>
    <t>OFF-BI-10002609</t>
  </si>
  <si>
    <t>US-2017-134642</t>
  </si>
  <si>
    <t>CA-2017-111374</t>
  </si>
  <si>
    <t>CA-2017-127397</t>
  </si>
  <si>
    <t>CA-2017-104647</t>
  </si>
  <si>
    <t>CA-2017-136007</t>
  </si>
  <si>
    <t>OFF-FA-10002701</t>
  </si>
  <si>
    <t>CA-2017-124940</t>
  </si>
  <si>
    <t>TEC-AC-10002076</t>
  </si>
  <si>
    <t>CA-2017-105809</t>
  </si>
  <si>
    <t>TEC-PH-10001580</t>
  </si>
  <si>
    <t>CA-2017-150525</t>
  </si>
  <si>
    <t>OFF-AP-10000595</t>
  </si>
  <si>
    <t>CA-2017-105445</t>
  </si>
  <si>
    <t>OFF-FA-10001229</t>
  </si>
  <si>
    <t>CA-2017-135937</t>
  </si>
  <si>
    <t>CA-2017-122693</t>
  </si>
  <si>
    <t>OFF-AP-10002518</t>
  </si>
  <si>
    <t>CA-2017-166415</t>
  </si>
  <si>
    <t>OFF-FA-10004968</t>
  </si>
  <si>
    <t>CA-2017-134838</t>
  </si>
  <si>
    <t>CA-2017-164707</t>
  </si>
  <si>
    <t>OFF-LA-10004345</t>
  </si>
  <si>
    <t>CA-2017-154039</t>
  </si>
  <si>
    <t>TEC-PH-10002789</t>
  </si>
  <si>
    <t>US-2017-163195</t>
  </si>
  <si>
    <t>TEC-PH-10003875</t>
  </si>
  <si>
    <t>CA-2017-132647</t>
  </si>
  <si>
    <t>CA-2017-159149</t>
  </si>
  <si>
    <t>OFF-AR-10000937</t>
  </si>
  <si>
    <t>CA-2017-109085</t>
  </si>
  <si>
    <t>CA-2017-118521</t>
  </si>
  <si>
    <t>OFF-PA-10003465</t>
  </si>
  <si>
    <t>CA-2017-120019</t>
  </si>
  <si>
    <t>CA-2017-163265</t>
  </si>
  <si>
    <t>CA-2017-104801</t>
  </si>
  <si>
    <t>CA-2017-151176</t>
  </si>
  <si>
    <t>SV-20785</t>
  </si>
  <si>
    <t>CA-2017-104906</t>
  </si>
  <si>
    <t>OFF-PA-10001184</t>
  </si>
  <si>
    <t>CA-2017-154809</t>
  </si>
  <si>
    <t>CA-2017-116204</t>
  </si>
  <si>
    <t>CA-2017-131828</t>
  </si>
  <si>
    <t>US-2017-118535</t>
  </si>
  <si>
    <t>CA-2017-138156</t>
  </si>
  <si>
    <t>CA-2017-124086</t>
  </si>
  <si>
    <t>CA-2017-123659</t>
  </si>
  <si>
    <t>CA-2017-118773</t>
  </si>
  <si>
    <t>OFF-BI-10004584</t>
  </si>
  <si>
    <t>FUR-FU-10000550</t>
  </si>
  <si>
    <t>CA-2017-150602</t>
  </si>
  <si>
    <t>CA-2017-145807</t>
  </si>
  <si>
    <t>CA-2017-122994</t>
  </si>
  <si>
    <t>CA-2017-115105</t>
  </si>
  <si>
    <t>BD-11770</t>
  </si>
  <si>
    <t>US-2017-101840</t>
  </si>
  <si>
    <t>SP-20545</t>
  </si>
  <si>
    <t>CA-2017-154102</t>
  </si>
  <si>
    <t>CA-2017-131282</t>
  </si>
  <si>
    <t>CA-2017-107517</t>
  </si>
  <si>
    <t>OFF-AP-10000275</t>
  </si>
  <si>
    <t>CA-2017-169474</t>
  </si>
  <si>
    <t>CA-2017-167703</t>
  </si>
  <si>
    <t>CA-2017-126354</t>
  </si>
  <si>
    <t>CA-2017-127474</t>
  </si>
  <si>
    <t>US-2017-164147</t>
  </si>
  <si>
    <t>CA-2017-161333</t>
  </si>
  <si>
    <t>CA-2017-128076</t>
  </si>
  <si>
    <t>CA-2017-104220</t>
  </si>
  <si>
    <t>BV-11245</t>
  </si>
  <si>
    <t>OFF-AR-10004648</t>
  </si>
  <si>
    <t>CA-2017-164329</t>
  </si>
  <si>
    <t>CA-2017-112725</t>
  </si>
  <si>
    <t>OFF-AR-10001227</t>
  </si>
  <si>
    <t>CA-2017-148999</t>
  </si>
  <si>
    <t>FUR-CH-10002044</t>
  </si>
  <si>
    <t>CA-2017-121790</t>
  </si>
  <si>
    <t>CA-2017-157273</t>
  </si>
  <si>
    <t>TEC-PH-10002275</t>
  </si>
  <si>
    <t>US-2017-127341</t>
  </si>
  <si>
    <t>OFF-BI-10001072</t>
  </si>
  <si>
    <t>CA-2017-139304</t>
  </si>
  <si>
    <t>CA-2017-131653</t>
  </si>
  <si>
    <t>CA-2017-145338</t>
  </si>
  <si>
    <t>CA-2017-160927</t>
  </si>
  <si>
    <t>CA-2017-115994</t>
  </si>
  <si>
    <t>BT-11305</t>
  </si>
  <si>
    <t>US-2017-147984</t>
  </si>
  <si>
    <t>US-2017-166037</t>
  </si>
  <si>
    <t>TEC-AC-10002800</t>
  </si>
  <si>
    <t>CA-2017-117870</t>
  </si>
  <si>
    <t>US-2017-104437</t>
  </si>
  <si>
    <t>TG-21310</t>
  </si>
  <si>
    <t>TEC-PH-10000193</t>
  </si>
  <si>
    <t>CA-2017-134649</t>
  </si>
  <si>
    <t>CA-2017-164098</t>
  </si>
  <si>
    <t>CG-12520</t>
  </si>
  <si>
    <t>CA-2017-150469</t>
  </si>
  <si>
    <t>US-2017-105935</t>
  </si>
  <si>
    <t>FUR-FU-10002157</t>
  </si>
  <si>
    <t>CA-2017-119669</t>
  </si>
  <si>
    <t>OFF-FA-10000053</t>
  </si>
  <si>
    <t>CA-2017-104619</t>
  </si>
  <si>
    <t>CA-2017-145142</t>
  </si>
  <si>
    <t>FUR-TA-10001857</t>
  </si>
  <si>
    <t>CA-2017-139080</t>
  </si>
  <si>
    <t>CA-2017-161893</t>
  </si>
  <si>
    <t>TEC-AC-10001874</t>
  </si>
  <si>
    <t>OFF-BI-10004506</t>
  </si>
  <si>
    <t>CA-2017-127432</t>
  </si>
  <si>
    <t>CA-2017-152499</t>
  </si>
  <si>
    <t>CA-2017-131954</t>
  </si>
  <si>
    <t>FUR-BO-10001619</t>
  </si>
  <si>
    <t>CA-2017-160423</t>
  </si>
  <si>
    <t>CA-2017-127026</t>
  </si>
  <si>
    <t>TEC-MA-10002981</t>
  </si>
  <si>
    <t>CA-2017-141782</t>
  </si>
  <si>
    <t>OFF-EN-10002230</t>
  </si>
  <si>
    <t>CA-2017-157252</t>
  </si>
  <si>
    <t>CA-2017-161809</t>
  </si>
  <si>
    <t>TH-21100</t>
  </si>
  <si>
    <t>TEC-PH-10004922</t>
  </si>
  <si>
    <t>CA-2017-144589</t>
  </si>
  <si>
    <t>OFF-AR-10003631</t>
  </si>
  <si>
    <t>US-2017-120649</t>
  </si>
  <si>
    <t>CA-2017-152079</t>
  </si>
  <si>
    <t>CA-2017-154718</t>
  </si>
  <si>
    <t>CA-2017-153045</t>
  </si>
  <si>
    <t>FUR-CH-10000309</t>
  </si>
  <si>
    <t>US-2017-127292</t>
  </si>
  <si>
    <t>RM-19375</t>
  </si>
  <si>
    <t>CA-2017-125913</t>
  </si>
  <si>
    <t>CA-2017-138289</t>
  </si>
  <si>
    <t>OFF-PA-10001260</t>
  </si>
  <si>
    <t>CA-2017-167752</t>
  </si>
  <si>
    <t>CA-2017-152961</t>
  </si>
  <si>
    <t>SC-20095</t>
  </si>
  <si>
    <t>CA-2017-160934</t>
  </si>
  <si>
    <t>US-2017-104661</t>
  </si>
  <si>
    <t>TB-21250</t>
  </si>
  <si>
    <t>CA-2017-138779</t>
  </si>
  <si>
    <t>TEC-PH-10003655</t>
  </si>
  <si>
    <t>US-2017-106131</t>
  </si>
  <si>
    <t>TP-21565</t>
  </si>
  <si>
    <t>OFF-ST-10003638</t>
  </si>
  <si>
    <t>CA-2017-127306</t>
  </si>
  <si>
    <t>OFF-BI-10003727</t>
  </si>
  <si>
    <t>CA-2017-149076</t>
  </si>
  <si>
    <t>CA-2017-113278</t>
  </si>
  <si>
    <t>TEC-PH-10000169</t>
  </si>
  <si>
    <t>OFF-ST-10002562</t>
  </si>
  <si>
    <t>TEC-AC-10001445</t>
  </si>
  <si>
    <t>US-2017-167402</t>
  </si>
  <si>
    <t>FUR-BO-10001608</t>
  </si>
  <si>
    <t>US-2017-158512</t>
  </si>
  <si>
    <t>DA-13450</t>
  </si>
  <si>
    <t>CA-2017-108000</t>
  </si>
  <si>
    <t>US-2017-148551</t>
  </si>
  <si>
    <t>OFF-BI-10000545</t>
  </si>
  <si>
    <t>CA-2017-154760</t>
  </si>
  <si>
    <t>CA-2017-115154</t>
  </si>
  <si>
    <t>CA-2017-159366</t>
  </si>
  <si>
    <t>US-2017-168690</t>
  </si>
  <si>
    <t>TS-21085</t>
  </si>
  <si>
    <t>US-2017-123862</t>
  </si>
  <si>
    <t>OFF-ST-10000760</t>
  </si>
  <si>
    <t>CA-2017-150931</t>
  </si>
  <si>
    <t>DP-13390</t>
  </si>
  <si>
    <t>US-2017-114034</t>
  </si>
  <si>
    <t>CA-2017-111738</t>
  </si>
  <si>
    <t>CA-2017-113481</t>
  </si>
  <si>
    <t>TEC-MA-10002178</t>
  </si>
  <si>
    <t>CA-2017-147207</t>
  </si>
  <si>
    <t>CA-2017-118668</t>
  </si>
  <si>
    <t>FW-14395</t>
  </si>
  <si>
    <t>CA-2017-107503</t>
  </si>
  <si>
    <t>CA-2017-144463</t>
  </si>
  <si>
    <t>CA-2017-154466</t>
  </si>
  <si>
    <t>CA-2017-151750</t>
  </si>
  <si>
    <t>FUR-FU-10002116</t>
  </si>
  <si>
    <t>CA-2017-160395</t>
  </si>
  <si>
    <t>CA-2017-100202</t>
  </si>
  <si>
    <t>US-2017-165953</t>
  </si>
  <si>
    <t>CA-2017-156139</t>
  </si>
  <si>
    <t>US-2017-105830</t>
  </si>
  <si>
    <t>CA-2016-117226</t>
  </si>
  <si>
    <t>CA-2016-117660</t>
  </si>
  <si>
    <t>US-2016-111528</t>
  </si>
  <si>
    <t>OFF-BI-10002194</t>
  </si>
  <si>
    <t>CA-2016-105746</t>
  </si>
  <si>
    <t>CA-2016-163951</t>
  </si>
  <si>
    <t>CJ-11875</t>
  </si>
  <si>
    <t>OFF-AR-10004269</t>
  </si>
  <si>
    <t>CA-2016-160486</t>
  </si>
  <si>
    <t>OFF-PA-10002421</t>
  </si>
  <si>
    <t>CA-2016-156300</t>
  </si>
  <si>
    <t>CA-2016-124051</t>
  </si>
  <si>
    <t>CA-2016-139689</t>
  </si>
  <si>
    <t>OFF-BI-10004781</t>
  </si>
  <si>
    <t>CA-2016-122017</t>
  </si>
  <si>
    <t>FUR-FU-10000672</t>
  </si>
  <si>
    <t>US-2016-163258</t>
  </si>
  <si>
    <t>CA-2016-157742</t>
  </si>
  <si>
    <t>US-2016-135209</t>
  </si>
  <si>
    <t>CA-2016-112578</t>
  </si>
  <si>
    <t>US-2016-162852</t>
  </si>
  <si>
    <t>FUR-CH-10004853</t>
  </si>
  <si>
    <t>CA-2016-162726</t>
  </si>
  <si>
    <t>CA-2016-138667</t>
  </si>
  <si>
    <t>US-2016-131058</t>
  </si>
  <si>
    <t>CA-2016-102596</t>
  </si>
  <si>
    <t>CA-2016-111605</t>
  </si>
  <si>
    <t>OFF-LA-10002368</t>
  </si>
  <si>
    <t>US-2016-153129</t>
  </si>
  <si>
    <t>CA-2016-147536</t>
  </si>
  <si>
    <t>CA-2016-151512</t>
  </si>
  <si>
    <t>CA-2016-114538</t>
  </si>
  <si>
    <t>RC-19825</t>
  </si>
  <si>
    <t>CA-2016-129868</t>
  </si>
  <si>
    <t>MC-18130</t>
  </si>
  <si>
    <t>OFF-SU-10000952</t>
  </si>
  <si>
    <t>CA-2016-155166</t>
  </si>
  <si>
    <t>CA-2016-123015</t>
  </si>
  <si>
    <t>OFF-BI-10004967</t>
  </si>
  <si>
    <t>US-2016-116729</t>
  </si>
  <si>
    <t>CA-2016-111941</t>
  </si>
  <si>
    <t>CA-2016-101168</t>
  </si>
  <si>
    <t>CA-2016-105081</t>
  </si>
  <si>
    <t>CA-2016-109827</t>
  </si>
  <si>
    <t>TEC-MA-10003356</t>
  </si>
  <si>
    <t>FUR-CH-10004754</t>
  </si>
  <si>
    <t>CA-2016-110975</t>
  </si>
  <si>
    <t>CA-2016-148684</t>
  </si>
  <si>
    <t>CA-2016-169670</t>
  </si>
  <si>
    <t>US-2016-168620</t>
  </si>
  <si>
    <t>CA-2016-123526</t>
  </si>
  <si>
    <t>CA-2016-157259</t>
  </si>
  <si>
    <t>FUR-FU-10003192</t>
  </si>
  <si>
    <t>CA-2016-140438</t>
  </si>
  <si>
    <t>CA-2016-101651</t>
  </si>
  <si>
    <t>CA-2016-137043</t>
  </si>
  <si>
    <t>CA-2016-115574</t>
  </si>
  <si>
    <t>CA-2016-157868</t>
  </si>
  <si>
    <t>CA-2016-136049</t>
  </si>
  <si>
    <t>CA-2016-135776</t>
  </si>
  <si>
    <t>OFF-EN-10004773</t>
  </si>
  <si>
    <t>OFF-ST-10003470</t>
  </si>
  <si>
    <t>CA-2016-157791</t>
  </si>
  <si>
    <t>CA-2016-132829</t>
  </si>
  <si>
    <t>TEC-PH-10004539</t>
  </si>
  <si>
    <t>OFF-LA-10002945</t>
  </si>
  <si>
    <t>CA-2016-114867</t>
  </si>
  <si>
    <t>TEC-PH-10002645</t>
  </si>
  <si>
    <t>CA-2016-167507</t>
  </si>
  <si>
    <t>FUR-FU-10002878</t>
  </si>
  <si>
    <t>CA-2016-103359</t>
  </si>
  <si>
    <t>CA-2016-149916</t>
  </si>
  <si>
    <t>TEC-MA-10000752</t>
  </si>
  <si>
    <t>CA-2016-114860</t>
  </si>
  <si>
    <t>CA-2016-168536</t>
  </si>
  <si>
    <t>CA-2016-151155</t>
  </si>
  <si>
    <t>US-2016-157840</t>
  </si>
  <si>
    <t>CA-2016-134936</t>
  </si>
  <si>
    <t>CA-2016-141523</t>
  </si>
  <si>
    <t>MH-17440</t>
  </si>
  <si>
    <t>OFF-BI-10000948</t>
  </si>
  <si>
    <t>CA-2016-108364</t>
  </si>
  <si>
    <t>CA-2016-118129</t>
  </si>
  <si>
    <t>FUR-FU-10004904</t>
  </si>
  <si>
    <t>CA-2016-112697</t>
  </si>
  <si>
    <t>CA-2016-147067</t>
  </si>
  <si>
    <t>CA-2016-145919</t>
  </si>
  <si>
    <t>CA-2016-150945</t>
  </si>
  <si>
    <t>CA-2016-101546</t>
  </si>
  <si>
    <t>CA-2016-133795</t>
  </si>
  <si>
    <t>FUR-FU-10003731</t>
  </si>
  <si>
    <t>CA-2016-145261</t>
  </si>
  <si>
    <t>OFF-PA-10003036</t>
  </si>
  <si>
    <t>OFF-LA-10000407</t>
  </si>
  <si>
    <t>CA-2016-138597</t>
  </si>
  <si>
    <t>CA-2016-139934</t>
  </si>
  <si>
    <t>CA-2016-155530</t>
  </si>
  <si>
    <t>CA-2016-155383</t>
  </si>
  <si>
    <t>CA-2016-147109</t>
  </si>
  <si>
    <t>CA-2016-131639</t>
  </si>
  <si>
    <t>CA-2016-117121</t>
  </si>
  <si>
    <t>US-2016-100419</t>
  </si>
  <si>
    <t>US-2016-104794</t>
  </si>
  <si>
    <t>OFF-FA-10001754</t>
  </si>
  <si>
    <t>CA-2016-118332</t>
  </si>
  <si>
    <t>CA-2016-130442</t>
  </si>
  <si>
    <t>CA-2016-155446</t>
  </si>
  <si>
    <t>CA-2016-142335</t>
  </si>
  <si>
    <t>US-2016-116442</t>
  </si>
  <si>
    <t>US-2016-127334</t>
  </si>
  <si>
    <t>CA-2016-113600</t>
  </si>
  <si>
    <t>CA-2016-100307</t>
  </si>
  <si>
    <t>CA-2016-146143</t>
  </si>
  <si>
    <t>CA-2016-129126</t>
  </si>
  <si>
    <t>OFF-PA-10001471</t>
  </si>
  <si>
    <t>CA-2016-146325</t>
  </si>
  <si>
    <t>CA-2016-100153</t>
  </si>
  <si>
    <t>CA-2016-142958</t>
  </si>
  <si>
    <t>CA-2016-102792</t>
  </si>
  <si>
    <t>US-2016-108777</t>
  </si>
  <si>
    <t>CA-2016-139395</t>
  </si>
  <si>
    <t>US-2016-169369</t>
  </si>
  <si>
    <t>CA-2016-136686</t>
  </si>
  <si>
    <t>CA-2016-169824</t>
  </si>
  <si>
    <t>CA-2016-105816</t>
  </si>
  <si>
    <t>US-2016-135720</t>
  </si>
  <si>
    <t>TEC-AC-10001267</t>
  </si>
  <si>
    <t>CA-2016-160745</t>
  </si>
  <si>
    <t>TEC-PH-10003273</t>
  </si>
  <si>
    <t>US-2016-148803</t>
  </si>
  <si>
    <t>US-2016-132857</t>
  </si>
  <si>
    <t>CA-2016-162187</t>
  </si>
  <si>
    <t>CA-2016-143609</t>
  </si>
  <si>
    <t>CA-2016-165330</t>
  </si>
  <si>
    <t>OFF-BI-10004593</t>
  </si>
  <si>
    <t>FUR-TA-10004619</t>
  </si>
  <si>
    <t>US-2016-151260</t>
  </si>
  <si>
    <t>OFF-AP-10002892</t>
  </si>
  <si>
    <t>CA-2016-154739</t>
  </si>
  <si>
    <t>LH-17155</t>
  </si>
  <si>
    <t>CA-2016-146941</t>
  </si>
  <si>
    <t>CA-2016-128412</t>
  </si>
  <si>
    <t>US-2016-143448</t>
  </si>
  <si>
    <t>CA-2016-147123</t>
  </si>
  <si>
    <t>CA-2016-144309</t>
  </si>
  <si>
    <t>CM-12235</t>
  </si>
  <si>
    <t>CA-2016-127194</t>
  </si>
  <si>
    <t>CA-2016-100587</t>
  </si>
  <si>
    <t>CA-2016-137330</t>
  </si>
  <si>
    <t>CA-2016-141082</t>
  </si>
  <si>
    <t>OFF-LA-10001474</t>
  </si>
  <si>
    <t>CA-2016-128923</t>
  </si>
  <si>
    <t>OFF-AR-10000475</t>
  </si>
  <si>
    <t>US-2016-161844</t>
  </si>
  <si>
    <t>CA-2016-133340</t>
  </si>
  <si>
    <t>CA-2016-159989</t>
  </si>
  <si>
    <t>US-2016-131114</t>
  </si>
  <si>
    <t>CA-2016-149503</t>
  </si>
  <si>
    <t>SP-20650</t>
  </si>
  <si>
    <t>CA-2016-102092</t>
  </si>
  <si>
    <t>PM-18940</t>
  </si>
  <si>
    <t>CA-2016-117590</t>
  </si>
  <si>
    <t>GH-14485</t>
  </si>
  <si>
    <t>CA-2016-134425</t>
  </si>
  <si>
    <t>CA-2016-124562</t>
  </si>
  <si>
    <t>CA-2016-131289</t>
  </si>
  <si>
    <t>OFF-PA-10003363</t>
  </si>
  <si>
    <t>CA-2016-115224</t>
  </si>
  <si>
    <t>CA-2016-113733</t>
  </si>
  <si>
    <t>TEC-AC-10004877</t>
  </si>
  <si>
    <t>CA-2016-158302</t>
  </si>
  <si>
    <t>CA-2016-160108</t>
  </si>
  <si>
    <t>FUR-BO-10003450</t>
  </si>
  <si>
    <t>US-2016-114776</t>
  </si>
  <si>
    <t>US-2016-169040</t>
  </si>
  <si>
    <t>OFF-PA-10000482</t>
  </si>
  <si>
    <t>CA-2016-162390</t>
  </si>
  <si>
    <t>US-2016-103674</t>
  </si>
  <si>
    <t>OFF-FA-10003467</t>
  </si>
  <si>
    <t>CA-2016-161389</t>
  </si>
  <si>
    <t>IM-15070</t>
  </si>
  <si>
    <t>CA-2016-114489</t>
  </si>
  <si>
    <t>CA-2016-124772</t>
  </si>
  <si>
    <t>FUR-FU-10004748</t>
  </si>
  <si>
    <t>CA-2016-108434</t>
  </si>
  <si>
    <t>CA-2016-143749</t>
  </si>
  <si>
    <t>FUR-BO-10002853</t>
  </si>
  <si>
    <t>CA-2016-140564</t>
  </si>
  <si>
    <t>CA-2016-109722</t>
  </si>
  <si>
    <t>CA-2016-145009</t>
  </si>
  <si>
    <t>RF-19345</t>
  </si>
  <si>
    <t>CA-2016-163636</t>
  </si>
  <si>
    <t>CA-2016-146374</t>
  </si>
  <si>
    <t>FUR-FU-10002671</t>
  </si>
  <si>
    <t>CA-2016-126004</t>
  </si>
  <si>
    <t>OFF-ST-10000676</t>
  </si>
  <si>
    <t>CA-2016-139885</t>
  </si>
  <si>
    <t>CA-2016-105277</t>
  </si>
  <si>
    <t>LM-17065</t>
  </si>
  <si>
    <t>CA-2016-112060</t>
  </si>
  <si>
    <t>KT-16465</t>
  </si>
  <si>
    <t>US-2016-150861</t>
  </si>
  <si>
    <t>OFF-PA-10001954</t>
  </si>
  <si>
    <t>US-2016-161683</t>
  </si>
  <si>
    <t>OFF-AP-10000179</t>
  </si>
  <si>
    <t>CA-2016-153598</t>
  </si>
  <si>
    <t>FUR-FU-10001085</t>
  </si>
  <si>
    <t>CA-2016-122063</t>
  </si>
  <si>
    <t>CA-2016-161025</t>
  </si>
  <si>
    <t>CA-2016-149762</t>
  </si>
  <si>
    <t>FUR-TA-10004147</t>
  </si>
  <si>
    <t>US-2016-108455</t>
  </si>
  <si>
    <t>US-2016-113985</t>
  </si>
  <si>
    <t>OFF-AP-10001303</t>
  </si>
  <si>
    <t>FUR-FU-10003026</t>
  </si>
  <si>
    <t>CA-2016-163804</t>
  </si>
  <si>
    <t>US-2016-155103</t>
  </si>
  <si>
    <t>CA-2016-143154</t>
  </si>
  <si>
    <t>CA-2016-105354</t>
  </si>
  <si>
    <t>CA-2016-164770</t>
  </si>
  <si>
    <t>FUR-BO-10003893</t>
  </si>
  <si>
    <t>CA-2016-129903</t>
  </si>
  <si>
    <t>OFF-PA-10004040</t>
  </si>
  <si>
    <t>CA-2016-113621</t>
  </si>
  <si>
    <t>CA-2016-136434</t>
  </si>
  <si>
    <t>CA-2016-136483</t>
  </si>
  <si>
    <t>US-2016-150035</t>
  </si>
  <si>
    <t>CA-2016-157336</t>
  </si>
  <si>
    <t>CA-2016-127698</t>
  </si>
  <si>
    <t>CA-2016-130393</t>
  </si>
  <si>
    <t>FUR-CH-10004477</t>
  </si>
  <si>
    <t>CA-2016-142594</t>
  </si>
  <si>
    <t>CA-2016-143805</t>
  </si>
  <si>
    <t>JD-15895</t>
  </si>
  <si>
    <t>US-2016-155768</t>
  </si>
  <si>
    <t>OFF-ST-10002292</t>
  </si>
  <si>
    <t>CA-2016-104689</t>
  </si>
  <si>
    <t>US-2016-134761</t>
  </si>
  <si>
    <t>CA-2016-156748</t>
  </si>
  <si>
    <t>US-2016-131674</t>
  </si>
  <si>
    <t>CA-2016-160241</t>
  </si>
  <si>
    <t>FUR-FU-10003806</t>
  </si>
  <si>
    <t>CA-2016-105018</t>
  </si>
  <si>
    <t>CA-2016-123617</t>
  </si>
  <si>
    <t>CA-2016-163167</t>
  </si>
  <si>
    <t>CA-2016-127243</t>
  </si>
  <si>
    <t>CA-2016-129686</t>
  </si>
  <si>
    <t>OFF-ST-10004337</t>
  </si>
  <si>
    <t>CA-2016-152121</t>
  </si>
  <si>
    <t>CA-2016-162313</t>
  </si>
  <si>
    <t>OFF-AP-10003842</t>
  </si>
  <si>
    <t>CA-2016-144911</t>
  </si>
  <si>
    <t>CA-2016-159639</t>
  </si>
  <si>
    <t>FUR-FU-10001889</t>
  </si>
  <si>
    <t>CA-2016-104276</t>
  </si>
  <si>
    <t>US-2016-114230</t>
  </si>
  <si>
    <t>CA-2016-117583</t>
  </si>
  <si>
    <t>CA-2016-133711</t>
  </si>
  <si>
    <t>MC-17425</t>
  </si>
  <si>
    <t>OFF-BI-10004352</t>
  </si>
  <si>
    <t>TEC-MA-10000010</t>
  </si>
  <si>
    <t>CA-2016-129693</t>
  </si>
  <si>
    <t>TC-20980</t>
  </si>
  <si>
    <t>US-2016-126893</t>
  </si>
  <si>
    <t>US-2016-158309</t>
  </si>
  <si>
    <t>CA-2016-130288</t>
  </si>
  <si>
    <t>CA-2016-106915</t>
  </si>
  <si>
    <t>CA-2016-145135</t>
  </si>
  <si>
    <t>CD-12790</t>
  </si>
  <si>
    <t>TEC-AC-10003447</t>
  </si>
  <si>
    <t>US-2016-158288</t>
  </si>
  <si>
    <t>CA-2016-107104</t>
  </si>
  <si>
    <t>CA-2016-165470</t>
  </si>
  <si>
    <t>CA-2016-160535</t>
  </si>
  <si>
    <t>OFF-ST-10000689</t>
  </si>
  <si>
    <t>TEC-MA-10004255</t>
  </si>
  <si>
    <t>US-2016-119298</t>
  </si>
  <si>
    <t>CA-2016-169838</t>
  </si>
  <si>
    <t>TEC-AC-10004518</t>
  </si>
  <si>
    <t>CA-2016-108196</t>
  </si>
  <si>
    <t>TEC-AC-10000926</t>
  </si>
  <si>
    <t>CA-2016-132549</t>
  </si>
  <si>
    <t>CA-2016-113341</t>
  </si>
  <si>
    <t>CA-2016-105284</t>
  </si>
  <si>
    <t>CA-2016-124485</t>
  </si>
  <si>
    <t>CA-2016-100468</t>
  </si>
  <si>
    <t>CA-2016-128531</t>
  </si>
  <si>
    <t>CA-2016-100083</t>
  </si>
  <si>
    <t>CA-2016-132731</t>
  </si>
  <si>
    <t>TEC-PH-10004120</t>
  </si>
  <si>
    <t>US-2016-163881</t>
  </si>
  <si>
    <t>TEC-AC-10000420</t>
  </si>
  <si>
    <t>CA-2016-163573</t>
  </si>
  <si>
    <t>CA-2016-123806</t>
  </si>
  <si>
    <t>FUR-FU-10000965</t>
  </si>
  <si>
    <t>CA-2016-125661</t>
  </si>
  <si>
    <t>CA-12055</t>
  </si>
  <si>
    <t>CA-2016-165561</t>
  </si>
  <si>
    <t>CA-2016-113726</t>
  </si>
  <si>
    <t>CA-2016-123533</t>
  </si>
  <si>
    <t>OFF-PA-10001609</t>
  </si>
  <si>
    <t>CA-2016-160129</t>
  </si>
  <si>
    <t>FUR-FU-10002088</t>
  </si>
  <si>
    <t>CA-2016-154711</t>
  </si>
  <si>
    <t>CA-2016-131576</t>
  </si>
  <si>
    <t>US-2016-132577</t>
  </si>
  <si>
    <t>US-2016-164945</t>
  </si>
  <si>
    <t>US-2016-114293</t>
  </si>
  <si>
    <t>JH-16180</t>
  </si>
  <si>
    <t>CA-2016-114482</t>
  </si>
  <si>
    <t>CA-2016-140018</t>
  </si>
  <si>
    <t>CA-2016-146157</t>
  </si>
  <si>
    <t>CA-2016-114895</t>
  </si>
  <si>
    <t>CA-2016-113425</t>
  </si>
  <si>
    <t>CA-2016-152646</t>
  </si>
  <si>
    <t>CA-2016-114104</t>
  </si>
  <si>
    <t>CA-2016-110772</t>
  </si>
  <si>
    <t>OFF-FA-10002983</t>
  </si>
  <si>
    <t>CA-2016-109820</t>
  </si>
  <si>
    <t>OFF-PA-10000955</t>
  </si>
  <si>
    <t>US-2016-127971</t>
  </si>
  <si>
    <t>CA-2016-100041</t>
  </si>
  <si>
    <t>CA-2016-107790</t>
  </si>
  <si>
    <t>EH-13990</t>
  </si>
  <si>
    <t>CA-2016-145492</t>
  </si>
  <si>
    <t>CA-2016-121356</t>
  </si>
  <si>
    <t>CA-2016-113845</t>
  </si>
  <si>
    <t>TEC-PH-10003357</t>
  </si>
  <si>
    <t>CA-2016-142615</t>
  </si>
  <si>
    <t>CA-2016-164511</t>
  </si>
  <si>
    <t>OFF-BI-10003305</t>
  </si>
  <si>
    <t>US-2016-110156</t>
  </si>
  <si>
    <t>OFF-EN-10003798</t>
  </si>
  <si>
    <t>CA-2016-113138</t>
  </si>
  <si>
    <t>NP-18685</t>
  </si>
  <si>
    <t>OFF-AR-10003770</t>
  </si>
  <si>
    <t>CA-2016-111143</t>
  </si>
  <si>
    <t>TT-21265</t>
  </si>
  <si>
    <t>CA-2016-157364</t>
  </si>
  <si>
    <t>CA-2016-130778</t>
  </si>
  <si>
    <t>CA-2016-126858</t>
  </si>
  <si>
    <t>CA-2016-136812</t>
  </si>
  <si>
    <t>CA-2016-119963</t>
  </si>
  <si>
    <t>CA-2016-158575</t>
  </si>
  <si>
    <t>OFF-AP-10002998</t>
  </si>
  <si>
    <t>CA-2016-166226</t>
  </si>
  <si>
    <t>CA-2016-115378</t>
  </si>
  <si>
    <t>US-2016-138408</t>
  </si>
  <si>
    <t>KC-16255</t>
  </si>
  <si>
    <t>CA-2016-103464</t>
  </si>
  <si>
    <t>CA-2016-108630</t>
  </si>
  <si>
    <t>OFF-BI-10002437</t>
  </si>
  <si>
    <t>CA-2016-150658</t>
  </si>
  <si>
    <t>CA-2016-134110</t>
  </si>
  <si>
    <t>CA-2016-118500</t>
  </si>
  <si>
    <t>CA-2016-154508</t>
  </si>
  <si>
    <t>CA-2016-124527</t>
  </si>
  <si>
    <t>IM-15055</t>
  </si>
  <si>
    <t>CA-2016-105963</t>
  </si>
  <si>
    <t>CA-2016-146633</t>
  </si>
  <si>
    <t>CA-2016-148740</t>
  </si>
  <si>
    <t>AH-10690</t>
  </si>
  <si>
    <t>CA-2016-130820</t>
  </si>
  <si>
    <t>ON-18715</t>
  </si>
  <si>
    <t>CA-2016-131065</t>
  </si>
  <si>
    <t>CA-2016-149482</t>
  </si>
  <si>
    <t>CA-2016-134691</t>
  </si>
  <si>
    <t>CA-2016-118759</t>
  </si>
  <si>
    <t>CA-2016-121370</t>
  </si>
  <si>
    <t>FUR-FU-10002813</t>
  </si>
  <si>
    <t>US-2016-112970</t>
  </si>
  <si>
    <t>US-2016-117541</t>
  </si>
  <si>
    <t>US-2016-144351</t>
  </si>
  <si>
    <t>TEC-PH-10001644</t>
  </si>
  <si>
    <t>CA-2016-166618</t>
  </si>
  <si>
    <t>TEC-PH-10003356</t>
  </si>
  <si>
    <t>CA-2016-155488</t>
  </si>
  <si>
    <t>CA-2016-121958</t>
  </si>
  <si>
    <t>CA-2016-149461</t>
  </si>
  <si>
    <t>CA-2016-118570</t>
  </si>
  <si>
    <t>US-2016-162103</t>
  </si>
  <si>
    <t>CA-2016-101336</t>
  </si>
  <si>
    <t>OFF-ST-10004258</t>
  </si>
  <si>
    <t>CA-2016-128972</t>
  </si>
  <si>
    <t>US-2016-113677</t>
  </si>
  <si>
    <t>TEC-PH-10002114</t>
  </si>
  <si>
    <t>CA-2016-147683</t>
  </si>
  <si>
    <t>CA-2016-134348</t>
  </si>
  <si>
    <t>MS-17710</t>
  </si>
  <si>
    <t>CA-2016-152170</t>
  </si>
  <si>
    <t>OFF-PA-10001763</t>
  </si>
  <si>
    <t>CA-2016-124590</t>
  </si>
  <si>
    <t>CA-2016-164399</t>
  </si>
  <si>
    <t>FUR-TA-10003392</t>
  </si>
  <si>
    <t>CA-2016-149349</t>
  </si>
  <si>
    <t>CA-2016-124667</t>
  </si>
  <si>
    <t>CA-2016-124506</t>
  </si>
  <si>
    <t>CA-2016-139878</t>
  </si>
  <si>
    <t>LD-17005</t>
  </si>
  <si>
    <t>CA-2016-130799</t>
  </si>
  <si>
    <t>CA-2016-131968</t>
  </si>
  <si>
    <t>CA-2016-145548</t>
  </si>
  <si>
    <t>CA-2016-116722</t>
  </si>
  <si>
    <t>US-2016-164196</t>
  </si>
  <si>
    <t>CA-2016-103128</t>
  </si>
  <si>
    <t>CA-2016-105494</t>
  </si>
  <si>
    <t>CA-2016-163384</t>
  </si>
  <si>
    <t>CA-2016-137736</t>
  </si>
  <si>
    <t>OFF-AR-10004999</t>
  </si>
  <si>
    <t>CA-2016-115588</t>
  </si>
  <si>
    <t>AF-10885</t>
  </si>
  <si>
    <t>CA-2016-145177</t>
  </si>
  <si>
    <t>US-2016-144547</t>
  </si>
  <si>
    <t>CA-2016-119935</t>
  </si>
  <si>
    <t>CA-2016-125164</t>
  </si>
  <si>
    <t>CA-2016-158694</t>
  </si>
  <si>
    <t>CA-2016-162348</t>
  </si>
  <si>
    <t>CA-2016-152940</t>
  </si>
  <si>
    <t>US-2016-136581</t>
  </si>
  <si>
    <t>CA-2016-140935</t>
  </si>
  <si>
    <t>AB-10015</t>
  </si>
  <si>
    <t>TEC-PH-10000562</t>
  </si>
  <si>
    <t>CA-2016-127761</t>
  </si>
  <si>
    <t>CA-2016-138233</t>
  </si>
  <si>
    <t>CA-2016-152156</t>
  </si>
  <si>
    <t>CA-2016-113817</t>
  </si>
  <si>
    <t>CA-2016-161669</t>
  </si>
  <si>
    <t>CA-2016-147585</t>
  </si>
  <si>
    <t>CA-2016-144554</t>
  </si>
  <si>
    <t>US-2016-139388</t>
  </si>
  <si>
    <t>CA-2016-164896</t>
  </si>
  <si>
    <t>CA-2016-152247</t>
  </si>
  <si>
    <t>CA-2016-132997</t>
  </si>
  <si>
    <t>OFF-ST-10003479</t>
  </si>
  <si>
    <t>CA-2016-116337</t>
  </si>
  <si>
    <t>FUR-FU-10002030</t>
  </si>
  <si>
    <t>CA-2016-168830</t>
  </si>
  <si>
    <t>CA-2016-116379</t>
  </si>
  <si>
    <t>US-2016-125969</t>
  </si>
  <si>
    <t>FUR-FU-10003773</t>
  </si>
  <si>
    <t>US-2016-153815</t>
  </si>
  <si>
    <t>CA-2016-109925</t>
  </si>
  <si>
    <t>CA-2016-140207</t>
  </si>
  <si>
    <t>OFF-BI-10003963</t>
  </si>
  <si>
    <t>US-2016-106677</t>
  </si>
  <si>
    <t>US-2016-131611</t>
  </si>
  <si>
    <t>FUR-TA-10002774</t>
  </si>
  <si>
    <t>US-2016-165078</t>
  </si>
  <si>
    <t>CA-2016-148908</t>
  </si>
  <si>
    <t>CA-2016-143441</t>
  </si>
  <si>
    <t>CA-2016-125094</t>
  </si>
  <si>
    <t>TEC-AC-10004420</t>
  </si>
  <si>
    <t>CA-2016-144092</t>
  </si>
  <si>
    <t>OFF-EN-10001434</t>
  </si>
  <si>
    <t>CA-2016-157280</t>
  </si>
  <si>
    <t>CA-2016-143308</t>
  </si>
  <si>
    <t>CA-2016-163755</t>
  </si>
  <si>
    <t>CA-2016-166443</t>
  </si>
  <si>
    <t>CA-2016-146766</t>
  </si>
  <si>
    <t>CA-2016-163328</t>
  </si>
  <si>
    <t>OFF-SU-10002301</t>
  </si>
  <si>
    <t>CA-2016-165827</t>
  </si>
  <si>
    <t>MF-17665</t>
  </si>
  <si>
    <t>CA-2016-119018</t>
  </si>
  <si>
    <t>OFF-PA-10000295</t>
  </si>
  <si>
    <t>CA-2016-162236</t>
  </si>
  <si>
    <t>ER-13855</t>
  </si>
  <si>
    <t>CA-2016-158260</t>
  </si>
  <si>
    <t>US-2016-111563</t>
  </si>
  <si>
    <t>SM-20005</t>
  </si>
  <si>
    <t>CA-2016-128867</t>
  </si>
  <si>
    <t>CA-2016-127250</t>
  </si>
  <si>
    <t>CA-2016-114972</t>
  </si>
  <si>
    <t>OFF-AP-10003057</t>
  </si>
  <si>
    <t>CA-2016-168893</t>
  </si>
  <si>
    <t>OFF-AR-10003772</t>
  </si>
  <si>
    <t>CA-2016-109365</t>
  </si>
  <si>
    <t>OFF-PA-10001725</t>
  </si>
  <si>
    <t>CA-2016-160136</t>
  </si>
  <si>
    <t>CA-2016-159023</t>
  </si>
  <si>
    <t>TEC-MA-10003337</t>
  </si>
  <si>
    <t>CA-2016-134180</t>
  </si>
  <si>
    <t>CA-2016-159212</t>
  </si>
  <si>
    <t>CA-2016-100671</t>
  </si>
  <si>
    <t>CS-12490</t>
  </si>
  <si>
    <t>CA-2016-129196</t>
  </si>
  <si>
    <t>CA-2016-119165</t>
  </si>
  <si>
    <t>CA-2016-144218</t>
  </si>
  <si>
    <t>US-2016-142251</t>
  </si>
  <si>
    <t>CA-2016-140130</t>
  </si>
  <si>
    <t>CA-2016-146913</t>
  </si>
  <si>
    <t>CA-2016-167290</t>
  </si>
  <si>
    <t>CA-2016-153836</t>
  </si>
  <si>
    <t>CA-2016-105291</t>
  </si>
  <si>
    <t>CA-2016-112389</t>
  </si>
  <si>
    <t>CA-2016-146682</t>
  </si>
  <si>
    <t>US-2016-131912</t>
  </si>
  <si>
    <t>CA-2016-130162</t>
  </si>
  <si>
    <t>CA-2016-142545</t>
  </si>
  <si>
    <t>OFF-PA-10002105</t>
  </si>
  <si>
    <t>CA-2016-134775</t>
  </si>
  <si>
    <t>OFF-PA-10004734</t>
  </si>
  <si>
    <t>CA-2016-144344</t>
  </si>
  <si>
    <t>US-2016-144393</t>
  </si>
  <si>
    <t>CA-2016-140641</t>
  </si>
  <si>
    <t>CA-2016-125815</t>
  </si>
  <si>
    <t>CA-2016-120369</t>
  </si>
  <si>
    <t>CA-2016-152632</t>
  </si>
  <si>
    <t>CA-2016-156811</t>
  </si>
  <si>
    <t>OFF-AP-10001366</t>
  </si>
  <si>
    <t>CA-2016-120873</t>
  </si>
  <si>
    <t>US-2016-117387</t>
  </si>
  <si>
    <t>CA-2016-116596</t>
  </si>
  <si>
    <t>CA-2016-153318</t>
  </si>
  <si>
    <t>CA-2016-121748</t>
  </si>
  <si>
    <t>TEC-AC-10002637</t>
  </si>
  <si>
    <t>CA-2016-121020</t>
  </si>
  <si>
    <t>TEC-PH-10001061</t>
  </si>
  <si>
    <t>CA-2016-166275</t>
  </si>
  <si>
    <t>SS-20590</t>
  </si>
  <si>
    <t>CA-2016-158925</t>
  </si>
  <si>
    <t>CA-2016-118311</t>
  </si>
  <si>
    <t>CA-2016-132661</t>
  </si>
  <si>
    <t>CA-2016-165484</t>
  </si>
  <si>
    <t>OFF-PA-10000595</t>
  </si>
  <si>
    <t>CA-2016-151323</t>
  </si>
  <si>
    <t>CA-2016-165148</t>
  </si>
  <si>
    <t>US-2016-116400</t>
  </si>
  <si>
    <t>CA-2016-169887</t>
  </si>
  <si>
    <t>MS-17530</t>
  </si>
  <si>
    <t>OFF-PA-10003001</t>
  </si>
  <si>
    <t>FUR-FU-10003095</t>
  </si>
  <si>
    <t>CA-2016-155516</t>
  </si>
  <si>
    <t>OFF-ST-10002406</t>
  </si>
  <si>
    <t>CA-2016-112340</t>
  </si>
  <si>
    <t>CA-2016-144729</t>
  </si>
  <si>
    <t>CA-2016-151169</t>
  </si>
  <si>
    <t>CA-2016-111493</t>
  </si>
  <si>
    <t>CA-2016-133669</t>
  </si>
  <si>
    <t>CA-2016-125080</t>
  </si>
  <si>
    <t>FUR-TA-10003238</t>
  </si>
  <si>
    <t>CA-2016-138478</t>
  </si>
  <si>
    <t>OFF-AR-10002240</t>
  </si>
  <si>
    <t>OFF-PA-10001801</t>
  </si>
  <si>
    <t>CA-2016-169334</t>
  </si>
  <si>
    <t>CA-2016-166373</t>
  </si>
  <si>
    <t>CA-2016-161746</t>
  </si>
  <si>
    <t>CA-2016-136322</t>
  </si>
  <si>
    <t>CA-2016-106341</t>
  </si>
  <si>
    <t>CA-2016-133697</t>
  </si>
  <si>
    <t>CM-12445</t>
  </si>
  <si>
    <t>CA-2016-160220</t>
  </si>
  <si>
    <t>CA-2016-168921</t>
  </si>
  <si>
    <t>CA-2016-105753</t>
  </si>
  <si>
    <t>LC-16960</t>
  </si>
  <si>
    <t>CA-2016-139549</t>
  </si>
  <si>
    <t>US-2016-159856</t>
  </si>
  <si>
    <t>CA-2016-141586</t>
  </si>
  <si>
    <t>CA-2016-163972</t>
  </si>
  <si>
    <t>CA-2016-147256</t>
  </si>
  <si>
    <t>CA-2016-152688</t>
  </si>
  <si>
    <t>CA-2016-132066</t>
  </si>
  <si>
    <t>CA-2016-125738</t>
  </si>
  <si>
    <t>CA-2016-124352</t>
  </si>
  <si>
    <t>CA-2016-142097</t>
  </si>
  <si>
    <t>US-2016-108098</t>
  </si>
  <si>
    <t>TEC-AC-10000865</t>
  </si>
  <si>
    <t>CA-2016-156503</t>
  </si>
  <si>
    <t>OFF-PA-10002319</t>
  </si>
  <si>
    <t>CA-2016-113607</t>
  </si>
  <si>
    <t>CA-2016-125220</t>
  </si>
  <si>
    <t>CA-2016-145583</t>
  </si>
  <si>
    <t>US-2016-100839</t>
  </si>
  <si>
    <t>FUR-FU-10001617</t>
  </si>
  <si>
    <t>CA-2016-154018</t>
  </si>
  <si>
    <t>CA-2016-101161</t>
  </si>
  <si>
    <t>CA-2016-113390</t>
  </si>
  <si>
    <t>US-2016-150357</t>
  </si>
  <si>
    <t>CA-2016-157707</t>
  </si>
  <si>
    <t>FUR-BO-10001567</t>
  </si>
  <si>
    <t>CA-2016-126627</t>
  </si>
  <si>
    <t>CA-2016-116974</t>
  </si>
  <si>
    <t>US-2016-128909</t>
  </si>
  <si>
    <t>CA-2016-114748</t>
  </si>
  <si>
    <t>US-2016-126844</t>
  </si>
  <si>
    <t>US-2016-162026</t>
  </si>
  <si>
    <t>CA-2016-149685</t>
  </si>
  <si>
    <t>CA-2016-135636</t>
  </si>
  <si>
    <t>CA-2016-162614</t>
  </si>
  <si>
    <t>CA-2016-127649</t>
  </si>
  <si>
    <t>TEC-MA-10001972</t>
  </si>
  <si>
    <t>CA-2016-155033</t>
  </si>
  <si>
    <t>CA-2016-163216</t>
  </si>
  <si>
    <t>CA-2016-139808</t>
  </si>
  <si>
    <t>OFF-FA-10001883</t>
  </si>
  <si>
    <t>US-2016-115952</t>
  </si>
  <si>
    <t>US-2016-157490</t>
  </si>
  <si>
    <t>TEC-MA-10001695</t>
  </si>
  <si>
    <t>CA-2016-121601</t>
  </si>
  <si>
    <t>US-2016-140158</t>
  </si>
  <si>
    <t>CA-2016-131296</t>
  </si>
  <si>
    <t>MS-17830</t>
  </si>
  <si>
    <t>CA-2016-145709</t>
  </si>
  <si>
    <t>CA-2016-140634</t>
  </si>
  <si>
    <t>OFF-EN-10001099</t>
  </si>
  <si>
    <t>CA-2016-144939</t>
  </si>
  <si>
    <t>CA-2016-103919</t>
  </si>
  <si>
    <t>CA-2016-101672</t>
  </si>
  <si>
    <t>CA-2016-134376</t>
  </si>
  <si>
    <t>CA-2016-118969</t>
  </si>
  <si>
    <t>CA-2016-118689</t>
  </si>
  <si>
    <t>CA-2016-157686</t>
  </si>
  <si>
    <t>CA-2016-155992</t>
  </si>
  <si>
    <t>CA-2016-139157</t>
  </si>
  <si>
    <t>CA-2016-111794</t>
  </si>
  <si>
    <t>CA-2016-116918</t>
  </si>
  <si>
    <t>CA-2016-108644</t>
  </si>
  <si>
    <t>CA-2016-106243</t>
  </si>
  <si>
    <t>CA-2016-134362</t>
  </si>
  <si>
    <t>CA-2016-161781</t>
  </si>
  <si>
    <t>CC-12100</t>
  </si>
  <si>
    <t>US-2016-101497</t>
  </si>
  <si>
    <t>CA-2016-108616</t>
  </si>
  <si>
    <t>CA-2016-138037</t>
  </si>
  <si>
    <t>CA-2016-106621</t>
  </si>
  <si>
    <t>CA-2016-108056</t>
  </si>
  <si>
    <t>CA-2016-125794</t>
  </si>
  <si>
    <t>TEC-AC-10003399</t>
  </si>
  <si>
    <t>US-2016-134656</t>
  </si>
  <si>
    <t>US-2016-110170</t>
  </si>
  <si>
    <t>CA-2016-163202</t>
  </si>
  <si>
    <t>CA-2016-140249</t>
  </si>
  <si>
    <t>CA-2016-123176</t>
  </si>
  <si>
    <t>OFF-PA-10003971</t>
  </si>
  <si>
    <t>US-2016-157945</t>
  </si>
  <si>
    <t>US-2016-146794</t>
  </si>
  <si>
    <t>CA-2016-169957</t>
  </si>
  <si>
    <t>CA-2016-157714</t>
  </si>
  <si>
    <t>OFF-PA-10004022</t>
  </si>
  <si>
    <t>CA-2016-145898</t>
  </si>
  <si>
    <t>CA-2016-165820</t>
  </si>
  <si>
    <t>US-2016-109260</t>
  </si>
  <si>
    <t>US-2016-149790</t>
  </si>
  <si>
    <t>CA-2016-143406</t>
  </si>
  <si>
    <t>CA-2016-132017</t>
  </si>
  <si>
    <t>US-2016-122245</t>
  </si>
  <si>
    <t>CA-2016-123722</t>
  </si>
  <si>
    <t>CA-2016-140417</t>
  </si>
  <si>
    <t>CA-2016-101385</t>
  </si>
  <si>
    <t>JW-16075</t>
  </si>
  <si>
    <t>US-2016-124163</t>
  </si>
  <si>
    <t>FUR-FU-10000755</t>
  </si>
  <si>
    <t>CA-2016-113978</t>
  </si>
  <si>
    <t>CA-2016-148747</t>
  </si>
  <si>
    <t>US-2016-125402</t>
  </si>
  <si>
    <t>US-2016-134488</t>
  </si>
  <si>
    <t>CA-2016-155187</t>
  </si>
  <si>
    <t>US-2016-147340</t>
  </si>
  <si>
    <t>CA-2016-108875</t>
  </si>
  <si>
    <t>CA-2016-141551</t>
  </si>
  <si>
    <t>OFF-BI-10001249</t>
  </si>
  <si>
    <t>OFF-PA-10001569</t>
  </si>
  <si>
    <t>CA-2016-154235</t>
  </si>
  <si>
    <t>CA-2016-132479</t>
  </si>
  <si>
    <t>CA-2016-100944</t>
  </si>
  <si>
    <t>US-2016-129469</t>
  </si>
  <si>
    <t>CA-2016-149979</t>
  </si>
  <si>
    <t>CA-2016-110730</t>
  </si>
  <si>
    <t>OFF-SU-10004737</t>
  </si>
  <si>
    <t>CA-2016-106656</t>
  </si>
  <si>
    <t>OFF-LA-10003148</t>
  </si>
  <si>
    <t>CA-2016-101742</t>
  </si>
  <si>
    <t>CA-2016-124016</t>
  </si>
  <si>
    <t>JS-15940</t>
  </si>
  <si>
    <t>CA-2016-159009</t>
  </si>
  <si>
    <t>CA-2016-109743</t>
  </si>
  <si>
    <t>CA-2016-120257</t>
  </si>
  <si>
    <t>PW-19240</t>
  </si>
  <si>
    <t>CA-2016-116232</t>
  </si>
  <si>
    <t>US-2016-155404</t>
  </si>
  <si>
    <t>CA-2016-151974</t>
  </si>
  <si>
    <t>CA-2016-135965</t>
  </si>
  <si>
    <t>CA-2016-158617</t>
  </si>
  <si>
    <t>CA-2016-125724</t>
  </si>
  <si>
    <t>CA-2016-119641</t>
  </si>
  <si>
    <t>CA-2016-166653</t>
  </si>
  <si>
    <t>US-2016-157728</t>
  </si>
  <si>
    <t>CA-2016-100244</t>
  </si>
  <si>
    <t>CA-2016-134516</t>
  </si>
  <si>
    <t>CA-2016-145611</t>
  </si>
  <si>
    <t>CA-2016-126284</t>
  </si>
  <si>
    <t>CA-2016-166772</t>
  </si>
  <si>
    <t>US-2016-156097</t>
  </si>
  <si>
    <t>CA-2016-168354</t>
  </si>
  <si>
    <t>RH-19510</t>
  </si>
  <si>
    <t>CA-2016-130267</t>
  </si>
  <si>
    <t>CA-2016-102932</t>
  </si>
  <si>
    <t>CA-2016-142370</t>
  </si>
  <si>
    <t>OFF-SU-10003002</t>
  </si>
  <si>
    <t>CA-2016-120250</t>
  </si>
  <si>
    <t>US-2016-114888</t>
  </si>
  <si>
    <t>CA-2016-158610</t>
  </si>
  <si>
    <t>CA-2016-168557</t>
  </si>
  <si>
    <t>OFF-BI-10002309</t>
  </si>
  <si>
    <t>CA-2016-106075</t>
  </si>
  <si>
    <t>CA-2016-140928</t>
  </si>
  <si>
    <t>CA-2016-145905</t>
  </si>
  <si>
    <t>OFF-PA-10000533</t>
  </si>
  <si>
    <t>CA-2016-157511</t>
  </si>
  <si>
    <t>FUR-FU-10002107</t>
  </si>
  <si>
    <t>CA-2016-120355</t>
  </si>
  <si>
    <t>CA-2016-111409</t>
  </si>
  <si>
    <t>CA-2016-133935</t>
  </si>
  <si>
    <t>CA-2016-110086</t>
  </si>
  <si>
    <t>TEC-PH-10001299</t>
  </si>
  <si>
    <t>CA-2016-109806</t>
  </si>
  <si>
    <t>OFF-AR-10004930</t>
  </si>
  <si>
    <t>CA-2016-134208</t>
  </si>
  <si>
    <t>TEC-MA-10004458</t>
  </si>
  <si>
    <t>CA-2016-164091</t>
  </si>
  <si>
    <t>CA-2016-159730</t>
  </si>
  <si>
    <t>CA-2016-111416</t>
  </si>
  <si>
    <t>CA-2016-105900</t>
  </si>
  <si>
    <t>US-2016-152415</t>
  </si>
  <si>
    <t>CA-2016-131093</t>
  </si>
  <si>
    <t>US-2016-148957</t>
  </si>
  <si>
    <t>US-2016-134369</t>
  </si>
  <si>
    <t>CA-2016-123337</t>
  </si>
  <si>
    <t>CA-2016-162159</t>
  </si>
  <si>
    <t>CR-12625</t>
  </si>
  <si>
    <t>CA-2016-149370</t>
  </si>
  <si>
    <t>CA-2016-149797</t>
  </si>
  <si>
    <t>US-2016-128678</t>
  </si>
  <si>
    <t>CA-2016-116911</t>
  </si>
  <si>
    <t>CA-2016-160479</t>
  </si>
  <si>
    <t>CA-2016-155439</t>
  </si>
  <si>
    <t>OFF-PA-10000029</t>
  </si>
  <si>
    <t>CA-2016-153178</t>
  </si>
  <si>
    <t>CA-2016-105732</t>
  </si>
  <si>
    <t>CA-2016-142902</t>
  </si>
  <si>
    <t>CA-2016-128811</t>
  </si>
  <si>
    <t>CA-2016-123946</t>
  </si>
  <si>
    <t>CA-2016-152457</t>
  </si>
  <si>
    <t>CA-2016-151148</t>
  </si>
  <si>
    <t>TEC-PH-10001870</t>
  </si>
  <si>
    <t>CA-2016-113082</t>
  </si>
  <si>
    <t>CA-2016-145625</t>
  </si>
  <si>
    <t>CA-2016-121223</t>
  </si>
  <si>
    <t>CA-2016-164154</t>
  </si>
  <si>
    <t>CA-2016-102162</t>
  </si>
  <si>
    <t>CA-2016-116561</t>
  </si>
  <si>
    <t>OFF-ST-10004186</t>
  </si>
  <si>
    <t>CA-2016-153157</t>
  </si>
  <si>
    <t>CA-2016-150007</t>
  </si>
  <si>
    <t>CA-2016-143476</t>
  </si>
  <si>
    <t>OFF-PA-10001837</t>
  </si>
  <si>
    <t>CA-2016-130225</t>
  </si>
  <si>
    <t>OFF-EN-10000056</t>
  </si>
  <si>
    <t>US-2016-118780</t>
  </si>
  <si>
    <t>CA-2016-164350</t>
  </si>
  <si>
    <t>OFF-AR-10000538</t>
  </si>
  <si>
    <t>CA-2016-146206</t>
  </si>
  <si>
    <t>CA-2016-112277</t>
  </si>
  <si>
    <t>CA-2016-165918</t>
  </si>
  <si>
    <t>CA-2016-126102</t>
  </si>
  <si>
    <t>CA-2016-110023</t>
  </si>
  <si>
    <t>CA-2016-112893</t>
  </si>
  <si>
    <t>CA-2016-137176</t>
  </si>
  <si>
    <t>CA-2016-108987</t>
  </si>
  <si>
    <t>CA-2016-113516</t>
  </si>
  <si>
    <t>US-2016-114174</t>
  </si>
  <si>
    <t>US-2016-115455</t>
  </si>
  <si>
    <t>FUR-TA-10003569</t>
  </si>
  <si>
    <t>CA-2016-131499</t>
  </si>
  <si>
    <t>CA-2016-108868</t>
  </si>
  <si>
    <t>CA-2016-155138</t>
  </si>
  <si>
    <t>TEC-AC-10004209</t>
  </si>
  <si>
    <t>OFF-PA-10000501</t>
  </si>
  <si>
    <t>CA-2016-153101</t>
  </si>
  <si>
    <t>CA-2016-110009</t>
  </si>
  <si>
    <t>CA-2016-103709</t>
  </si>
  <si>
    <t>CA-2016-149223</t>
  </si>
  <si>
    <t>CA-2016-102981</t>
  </si>
  <si>
    <t>TEC-AC-10004761</t>
  </si>
  <si>
    <t>CA-2016-133123</t>
  </si>
  <si>
    <t>CA-2016-145240</t>
  </si>
  <si>
    <t>CA-2016-123932</t>
  </si>
  <si>
    <t>OFF-PA-10004665</t>
  </si>
  <si>
    <t>CA-2016-110366</t>
  </si>
  <si>
    <t>CA-2016-115756</t>
  </si>
  <si>
    <t>CA-2016-160815</t>
  </si>
  <si>
    <t>CA-2016-140774</t>
  </si>
  <si>
    <t>US-2016-148110</t>
  </si>
  <si>
    <t>CA-2016-137673</t>
  </si>
  <si>
    <t>CA-2016-154536</t>
  </si>
  <si>
    <t>CA-2016-136231</t>
  </si>
  <si>
    <t>CA-2016-144540</t>
  </si>
  <si>
    <t>CA-2016-151372</t>
  </si>
  <si>
    <t>CA-2016-149195</t>
  </si>
  <si>
    <t>DM-13525</t>
  </si>
  <si>
    <t>CA-2016-133319</t>
  </si>
  <si>
    <t>US-2016-152373</t>
  </si>
  <si>
    <t>US-2016-121013</t>
  </si>
  <si>
    <t>CA-2016-164490</t>
  </si>
  <si>
    <t>CA-2016-162383</t>
  </si>
  <si>
    <t>CA-2016-136595</t>
  </si>
  <si>
    <t>CA-2016-158778</t>
  </si>
  <si>
    <t>OFF-AR-10000896</t>
  </si>
  <si>
    <t>CA-2016-139409</t>
  </si>
  <si>
    <t>CA-2016-169971</t>
  </si>
  <si>
    <t>CA-2016-123120</t>
  </si>
  <si>
    <t>CA-2016-149783</t>
  </si>
  <si>
    <t>CA-2016-131205</t>
  </si>
  <si>
    <t>CA-2016-168774</t>
  </si>
  <si>
    <t>CA-2016-142524</t>
  </si>
  <si>
    <t>CA-2016-117604</t>
  </si>
  <si>
    <t>CA-2016-129630</t>
  </si>
  <si>
    <t>TEC-CO-10003763</t>
  </si>
  <si>
    <t>CA-2016-158099</t>
  </si>
  <si>
    <t>PK-18910</t>
  </si>
  <si>
    <t>US-2016-100566</t>
  </si>
  <si>
    <t>CA-2016-159737</t>
  </si>
  <si>
    <t>CA-2016-132143</t>
  </si>
  <si>
    <t>CA-2016-163986</t>
  </si>
  <si>
    <t>JJ-15445</t>
  </si>
  <si>
    <t>US-2016-101616</t>
  </si>
  <si>
    <t>US-2016-147711</t>
  </si>
  <si>
    <t>US-2016-104815</t>
  </si>
  <si>
    <t>CA-2016-153185</t>
  </si>
  <si>
    <t>CA-2016-130407</t>
  </si>
  <si>
    <t>KD-16270</t>
  </si>
  <si>
    <t>CA-2016-116540</t>
  </si>
  <si>
    <t>CA-2016-113096</t>
  </si>
  <si>
    <t>CA-2016-144764</t>
  </si>
  <si>
    <t>TEC-MA-10003230</t>
  </si>
  <si>
    <t>CA-2016-129847</t>
  </si>
  <si>
    <t>CA-2016-106950</t>
  </si>
  <si>
    <t>CA-2016-166429</t>
  </si>
  <si>
    <t>CA-2016-112739</t>
  </si>
  <si>
    <t>CA-2016-106278</t>
  </si>
  <si>
    <t>OFF-EN-10003567</t>
  </si>
  <si>
    <t>CA-2016-126732</t>
  </si>
  <si>
    <t>TEC-PH-10001530</t>
  </si>
  <si>
    <t>CA-2016-129714</t>
  </si>
  <si>
    <t>OFF-BI-10002160</t>
  </si>
  <si>
    <t>CA-2016-120859</t>
  </si>
  <si>
    <t>CA-2016-155481</t>
  </si>
  <si>
    <t>CA-2016-151561</t>
  </si>
  <si>
    <t>CA-2016-116526</t>
  </si>
  <si>
    <t>TEC-PH-10002365</t>
  </si>
  <si>
    <t>CA-2016-124583</t>
  </si>
  <si>
    <t>CA-2016-117408</t>
  </si>
  <si>
    <t>US-2016-141544</t>
  </si>
  <si>
    <t>CA-2016-165995</t>
  </si>
  <si>
    <t>CA-2016-158568</t>
  </si>
  <si>
    <t>CA-2016-161207</t>
  </si>
  <si>
    <t>CA-2016-128727</t>
  </si>
  <si>
    <t>CA-2016-159912</t>
  </si>
  <si>
    <t>US-2016-144211</t>
  </si>
  <si>
    <t>CS-12130</t>
  </si>
  <si>
    <t>CA-2016-145303</t>
  </si>
  <si>
    <t>CA-2016-137652</t>
  </si>
  <si>
    <t>US-2016-146710</t>
  </si>
  <si>
    <t>CA-2016-145982</t>
  </si>
  <si>
    <t>CA-2016-117919</t>
  </si>
  <si>
    <t>OFF-ST-10003572</t>
  </si>
  <si>
    <t>CA-2016-116764</t>
  </si>
  <si>
    <t>OFF-LA-10002473</t>
  </si>
  <si>
    <t>CA-2016-105585</t>
  </si>
  <si>
    <t>OFF-PA-10003625</t>
  </si>
  <si>
    <t>CA-2016-152289</t>
  </si>
  <si>
    <t>CA-2016-148201</t>
  </si>
  <si>
    <t>CA-2016-128594</t>
  </si>
  <si>
    <t>CA-2016-132094</t>
  </si>
  <si>
    <t>OFF-AR-10004165</t>
  </si>
  <si>
    <t>US-2016-100405</t>
  </si>
  <si>
    <t>US-2016-127425</t>
  </si>
  <si>
    <t>US-2016-163538</t>
  </si>
  <si>
    <t>SS-20515</t>
  </si>
  <si>
    <t>CA-2016-114601</t>
  </si>
  <si>
    <t>CA-2016-163174</t>
  </si>
  <si>
    <t>US-2016-102141</t>
  </si>
  <si>
    <t>CA-2016-160598</t>
  </si>
  <si>
    <t>US-2016-160528</t>
  </si>
  <si>
    <t>CA-2016-150350</t>
  </si>
  <si>
    <t>OFF-SU-10002189</t>
  </si>
  <si>
    <t>CA-2016-158001</t>
  </si>
  <si>
    <t>US-2016-117793</t>
  </si>
  <si>
    <t>CA-2016-137239</t>
  </si>
  <si>
    <t>US-2016-148334</t>
  </si>
  <si>
    <t>CA-2016-130484</t>
  </si>
  <si>
    <t>US-2016-106313</t>
  </si>
  <si>
    <t>US-2016-141880</t>
  </si>
  <si>
    <t>CA-2016-140256</t>
  </si>
  <si>
    <t>CA-2016-123414</t>
  </si>
  <si>
    <t>US-2016-146066</t>
  </si>
  <si>
    <t>US-2016-126452</t>
  </si>
  <si>
    <t>CA-2016-167983</t>
  </si>
  <si>
    <t>RP-19270</t>
  </si>
  <si>
    <t>CA-2016-122581</t>
  </si>
  <si>
    <t>CA-2016-151141</t>
  </si>
  <si>
    <t>TEC-PH-10004924</t>
  </si>
  <si>
    <t>CA-2016-101980</t>
  </si>
  <si>
    <t>CA-2016-136133</t>
  </si>
  <si>
    <t>CA-2016-153353</t>
  </si>
  <si>
    <t>CA-2016-113551</t>
  </si>
  <si>
    <t>CA-2016-128916</t>
  </si>
  <si>
    <t>US-2016-157308</t>
  </si>
  <si>
    <t>CA-2016-150343</t>
  </si>
  <si>
    <t>CA-2016-148096</t>
  </si>
  <si>
    <t>AO-10810</t>
  </si>
  <si>
    <t>CA-2016-113117</t>
  </si>
  <si>
    <t>US-2016-123470</t>
  </si>
  <si>
    <t>CA-2016-166163</t>
  </si>
  <si>
    <t>OFF-LA-10000452</t>
  </si>
  <si>
    <t>CA-2016-118626</t>
  </si>
  <si>
    <t>TEC-PH-10000369</t>
  </si>
  <si>
    <t>CA-2016-154690</t>
  </si>
  <si>
    <t>CA-2016-167241</t>
  </si>
  <si>
    <t>OFF-ST-10001505</t>
  </si>
  <si>
    <t>CA-2016-136021</t>
  </si>
  <si>
    <t>TEC-MA-10000423</t>
  </si>
  <si>
    <t>CA-2016-119515</t>
  </si>
  <si>
    <t>CA-2016-136770</t>
  </si>
  <si>
    <t>CA-2016-155670</t>
  </si>
  <si>
    <t>OFF-PA-10004947</t>
  </si>
  <si>
    <t>CA-2016-156251</t>
  </si>
  <si>
    <t>TS-21160</t>
  </si>
  <si>
    <t>OFF-BI-10003529</t>
  </si>
  <si>
    <t>US-2016-156692</t>
  </si>
  <si>
    <t>CA-2016-125843</t>
  </si>
  <si>
    <t>US-2016-141264</t>
  </si>
  <si>
    <t>CA-2016-167584</t>
  </si>
  <si>
    <t>CA-2016-155845</t>
  </si>
  <si>
    <t>CA-2016-143910</t>
  </si>
  <si>
    <t>CA-2016-118073</t>
  </si>
  <si>
    <t>CA-2016-105459</t>
  </si>
  <si>
    <t>US-2016-144477</t>
  </si>
  <si>
    <t>CA-2016-128671</t>
  </si>
  <si>
    <t>US-2016-113649</t>
  </si>
  <si>
    <t>CA-2016-118934</t>
  </si>
  <si>
    <t>CA-2016-121034</t>
  </si>
  <si>
    <t>CA-2016-169026</t>
  </si>
  <si>
    <t>CA-2016-107328</t>
  </si>
  <si>
    <t>CA-2016-130078</t>
  </si>
  <si>
    <t>OFF-PA-10003270</t>
  </si>
  <si>
    <t>CA-2016-148516</t>
  </si>
  <si>
    <t>CA-2016-158869</t>
  </si>
  <si>
    <t>CA-2016-151092</t>
  </si>
  <si>
    <t>CA-2016-105263</t>
  </si>
  <si>
    <t>US-2016-102232</t>
  </si>
  <si>
    <t>CA-2016-110254</t>
  </si>
  <si>
    <t>US-2016-128195</t>
  </si>
  <si>
    <t>CA-2016-111913</t>
  </si>
  <si>
    <t>CA-2016-104150</t>
  </si>
  <si>
    <t>CA-2016-156265</t>
  </si>
  <si>
    <t>FUR-TA-10001691</t>
  </si>
  <si>
    <t>CA-2016-144337</t>
  </si>
  <si>
    <t>CA-2016-155978</t>
  </si>
  <si>
    <t>CA-2016-132990</t>
  </si>
  <si>
    <t>CA-2016-133550</t>
  </si>
  <si>
    <t>FUR-FU-10002918</t>
  </si>
  <si>
    <t>CA-2016-144148</t>
  </si>
  <si>
    <t>CA-2016-112025</t>
  </si>
  <si>
    <t>CA-2016-137743</t>
  </si>
  <si>
    <t>CA-2016-112585</t>
  </si>
  <si>
    <t>CA-2016-116344</t>
  </si>
  <si>
    <t>OFF-ST-10001713</t>
  </si>
  <si>
    <t>US-2016-131891</t>
  </si>
  <si>
    <t>CA-2016-164574</t>
  </si>
  <si>
    <t>RH-19555</t>
  </si>
  <si>
    <t>CA-2016-143924</t>
  </si>
  <si>
    <t>OFF-PA-10002120</t>
  </si>
  <si>
    <t>CA-2016-140046</t>
  </si>
  <si>
    <t>CA-2016-107783</t>
  </si>
  <si>
    <t>FUR-BO-10004409</t>
  </si>
  <si>
    <t>US-2016-105452</t>
  </si>
  <si>
    <t>CA-2016-126158</t>
  </si>
  <si>
    <t>FUR-FU-10000073</t>
  </si>
  <si>
    <t>CA-2016-147417</t>
  </si>
  <si>
    <t>CA-2016-111115</t>
  </si>
  <si>
    <t>CA-2016-115525</t>
  </si>
  <si>
    <t>CA-2016-103037</t>
  </si>
  <si>
    <t>CA-2016-104157</t>
  </si>
  <si>
    <t>CA-2016-149454</t>
  </si>
  <si>
    <t>CA-2016-128307</t>
  </si>
  <si>
    <t>CA-2016-149335</t>
  </si>
  <si>
    <t>US-2016-115441</t>
  </si>
  <si>
    <t>CA-2016-162943</t>
  </si>
  <si>
    <t>CA-2016-102498</t>
  </si>
  <si>
    <t>CA-2016-165316</t>
  </si>
  <si>
    <t>TEC-MA-10004002</t>
  </si>
  <si>
    <t>CA-2016-162404</t>
  </si>
  <si>
    <t>NF-18475</t>
  </si>
  <si>
    <t>CA-2016-112256</t>
  </si>
  <si>
    <t>CA-2016-111318</t>
  </si>
  <si>
    <t>CA-2016-144855</t>
  </si>
  <si>
    <t>CA-2016-122392</t>
  </si>
  <si>
    <t>US-2016-111290</t>
  </si>
  <si>
    <t>CA-2016-140613</t>
  </si>
  <si>
    <t>CA-2016-114307</t>
  </si>
  <si>
    <t>CA-2016-146521</t>
  </si>
  <si>
    <t>CA-2016-141957</t>
  </si>
  <si>
    <t>CA-2016-142895</t>
  </si>
  <si>
    <t>CA-2016-160941</t>
  </si>
  <si>
    <t>CA-2016-137939</t>
  </si>
  <si>
    <t>CA-2016-163776</t>
  </si>
  <si>
    <t>CA-2016-157217</t>
  </si>
  <si>
    <t>TEC-PH-10002070</t>
  </si>
  <si>
    <t>CA-2016-114727</t>
  </si>
  <si>
    <t>CA-2016-157763</t>
  </si>
  <si>
    <t>CA-2016-161676</t>
  </si>
  <si>
    <t>CA-2016-124681</t>
  </si>
  <si>
    <t>TEC-AC-10000487</t>
  </si>
  <si>
    <t>CA-2016-162110</t>
  </si>
  <si>
    <t>CA-2016-102561</t>
  </si>
  <si>
    <t>CA-2016-101343</t>
  </si>
  <si>
    <t>CA-2016-131835</t>
  </si>
  <si>
    <t>CA-2016-121671</t>
  </si>
  <si>
    <t>US-2016-139087</t>
  </si>
  <si>
    <t>OFF-BI-10000042</t>
  </si>
  <si>
    <t>CA-2016-116603</t>
  </si>
  <si>
    <t>CA-2016-157000</t>
  </si>
  <si>
    <t>US-2016-100720</t>
  </si>
  <si>
    <t>TEC-PH-10003963</t>
  </si>
  <si>
    <t>CA-2016-130050</t>
  </si>
  <si>
    <t>CA-2016-157161</t>
  </si>
  <si>
    <t>CA-2016-122322</t>
  </si>
  <si>
    <t>US-2016-168095</t>
  </si>
  <si>
    <t>CA-2016-136924</t>
  </si>
  <si>
    <t>CA-2016-120180</t>
  </si>
  <si>
    <t>CA-2016-137050</t>
  </si>
  <si>
    <t>SW-20755</t>
  </si>
  <si>
    <t>CA-2016-101966</t>
  </si>
  <si>
    <t>CA-2016-117282</t>
  </si>
  <si>
    <t>CA-2016-101378</t>
  </si>
  <si>
    <t>RH-19600</t>
  </si>
  <si>
    <t>CA-2016-169215</t>
  </si>
  <si>
    <t>CA-2016-115483</t>
  </si>
  <si>
    <t>JS-15880</t>
  </si>
  <si>
    <t>CA-2016-157588</t>
  </si>
  <si>
    <t>AR-10570</t>
  </si>
  <si>
    <t>CA-2016-109953</t>
  </si>
  <si>
    <t>CA-2016-103891</t>
  </si>
  <si>
    <t>CA-2016-126613</t>
  </si>
  <si>
    <t>US-2016-131149</t>
  </si>
  <si>
    <t>CA-2016-134222</t>
  </si>
  <si>
    <t>CA-2016-164924</t>
  </si>
  <si>
    <t>TEC-MA-10000904</t>
  </si>
  <si>
    <t>CA-2016-136329</t>
  </si>
  <si>
    <t>CA-2016-156685</t>
  </si>
  <si>
    <t>CA-2016-112109</t>
  </si>
  <si>
    <t>CA-2016-155474</t>
  </si>
  <si>
    <t>CA-2016-152471</t>
  </si>
  <si>
    <t>CA-2016-152520</t>
  </si>
  <si>
    <t>CA-2016-114713</t>
  </si>
  <si>
    <t>CA-2016-100965</t>
  </si>
  <si>
    <t>CA-2016-159940</t>
  </si>
  <si>
    <t>CA-2016-135265</t>
  </si>
  <si>
    <t>CA-2016-129308</t>
  </si>
  <si>
    <t>CA-2016-106397</t>
  </si>
  <si>
    <t>CA-2016-147137</t>
  </si>
  <si>
    <t>CA-2016-103107</t>
  </si>
  <si>
    <t>TEC-PH-10001198</t>
  </si>
  <si>
    <t>CA-2016-130029</t>
  </si>
  <si>
    <t>CA-2016-168543</t>
  </si>
  <si>
    <t>CA-2016-104983</t>
  </si>
  <si>
    <t>CA-2016-149314</t>
  </si>
  <si>
    <t>CA-2016-101469</t>
  </si>
  <si>
    <t>OFF-AR-10003986</t>
  </si>
  <si>
    <t>CA-2016-102813</t>
  </si>
  <si>
    <t>CA-2016-152163</t>
  </si>
  <si>
    <t>CA-2016-139997</t>
  </si>
  <si>
    <t>US-2016-126431</t>
  </si>
  <si>
    <t>TEC-AC-10001635</t>
  </si>
  <si>
    <t>US-2016-158680</t>
  </si>
  <si>
    <t>CA-2016-162355</t>
  </si>
  <si>
    <t>CA-2016-135594</t>
  </si>
  <si>
    <t>CA-2016-140543</t>
  </si>
  <si>
    <t>Co-12640</t>
  </si>
  <si>
    <t>CA-2016-110044</t>
  </si>
  <si>
    <t>CA-2016-161095</t>
  </si>
  <si>
    <t>CA-2016-154767</t>
  </si>
  <si>
    <t>CA-2016-153577</t>
  </si>
  <si>
    <t>CA-2016-161928</t>
  </si>
  <si>
    <t>CA-2016-100790</t>
  </si>
  <si>
    <t>CA-2016-119445</t>
  </si>
  <si>
    <t>US-2016-158708</t>
  </si>
  <si>
    <t>TEC-AC-10003133</t>
  </si>
  <si>
    <t>CA-2016-114951</t>
  </si>
  <si>
    <t>CA-2016-152331</t>
  </si>
  <si>
    <t>LD-16855</t>
  </si>
  <si>
    <t>CA-2016-118101</t>
  </si>
  <si>
    <t>CA-2016-144015</t>
  </si>
  <si>
    <t>CA-2016-102127</t>
  </si>
  <si>
    <t>CA-2016-160234</t>
  </si>
  <si>
    <t>TEC-PH-10004434</t>
  </si>
  <si>
    <t>US-2016-152051</t>
  </si>
  <si>
    <t>CA-2016-118913</t>
  </si>
  <si>
    <t>CA-2016-101693</t>
  </si>
  <si>
    <t>CA-2016-130680</t>
  </si>
  <si>
    <t>CA-2016-101987</t>
  </si>
  <si>
    <t>CA-2016-166240</t>
  </si>
  <si>
    <t>CA-2016-100300</t>
  </si>
  <si>
    <t>TEC-MA-10000984</t>
  </si>
  <si>
    <t>CA-2016-140501</t>
  </si>
  <si>
    <t>US-2016-142685</t>
  </si>
  <si>
    <t>MG-17695</t>
  </si>
  <si>
    <t>CA-2016-140382</t>
  </si>
  <si>
    <t>OFF-LA-10001934</t>
  </si>
  <si>
    <t>US-2016-154256</t>
  </si>
  <si>
    <t>CA-2016-119865</t>
  </si>
  <si>
    <t>FUR-BO-10003272</t>
  </si>
  <si>
    <t>CA-2016-168361</t>
  </si>
  <si>
    <t>CA-2016-169194</t>
  </si>
  <si>
    <t>CA-2016-152534</t>
  </si>
  <si>
    <t>CA-2016-140081</t>
  </si>
  <si>
    <t>CA-2016-141397</t>
  </si>
  <si>
    <t>OFF-ST-10001469</t>
  </si>
  <si>
    <t>CA-2016-108581</t>
  </si>
  <si>
    <t>CA-2016-149965</t>
  </si>
  <si>
    <t>BS-11365</t>
  </si>
  <si>
    <t>CA-2016-105760</t>
  </si>
  <si>
    <t>OFF-PA-10000350</t>
  </si>
  <si>
    <t>US-2016-163461</t>
  </si>
  <si>
    <t>BT-11440</t>
  </si>
  <si>
    <t>CA-2016-131744</t>
  </si>
  <si>
    <t>CA-2016-111682</t>
  </si>
  <si>
    <t>OFF-PA-10000587</t>
  </si>
  <si>
    <t>CA-2016-159345</t>
  </si>
  <si>
    <t>CA-2016-145842</t>
  </si>
  <si>
    <t>CA-2016-123512</t>
  </si>
  <si>
    <t>CA-2016-107146</t>
  </si>
  <si>
    <t>CA-2016-133613</t>
  </si>
  <si>
    <t>CA-2016-129861</t>
  </si>
  <si>
    <t>FUR-TA-10003715</t>
  </si>
  <si>
    <t>CA-2016-148593</t>
  </si>
  <si>
    <t>CA-2016-140977</t>
  </si>
  <si>
    <t>TEC-MA-10003493</t>
  </si>
  <si>
    <t>CA-2016-137127</t>
  </si>
  <si>
    <t>CA-2016-152765</t>
  </si>
  <si>
    <t>CA-2016-107216</t>
  </si>
  <si>
    <t>US-2016-108497</t>
  </si>
  <si>
    <t>CA-2016-128223</t>
  </si>
  <si>
    <t>CA-2016-155747</t>
  </si>
  <si>
    <t>CA-2016-133872</t>
  </si>
  <si>
    <t>CA-2016-132304</t>
  </si>
  <si>
    <t>CA-2016-155005</t>
  </si>
  <si>
    <t>CA-2016-136287</t>
  </si>
  <si>
    <t>CA-2016-126795</t>
  </si>
  <si>
    <t>CA-2016-138688</t>
  </si>
  <si>
    <t>CA-2016-127208</t>
  </si>
  <si>
    <t>CA-2016-103730</t>
  </si>
  <si>
    <t>CA-2016-147375</t>
  </si>
  <si>
    <t>TEC-MA-10002937</t>
  </si>
  <si>
    <t>CA-2016-164035</t>
  </si>
  <si>
    <t>CA-2016-139941</t>
  </si>
  <si>
    <t>CA-2016-104633</t>
  </si>
  <si>
    <t>CA-2016-120824</t>
  </si>
  <si>
    <t>CA-2016-169922</t>
  </si>
  <si>
    <t>CA-2016-127775</t>
  </si>
  <si>
    <t>CA-2016-142405</t>
  </si>
  <si>
    <t>CA-2016-118745</t>
  </si>
  <si>
    <t>CA-2016-113243</t>
  </si>
  <si>
    <t>CA-2016-121993</t>
  </si>
  <si>
    <t>US-2016-139710</t>
  </si>
  <si>
    <t>CA-2016-147368</t>
  </si>
  <si>
    <t>CA-2016-122448</t>
  </si>
  <si>
    <t>CA-2016-154662</t>
  </si>
  <si>
    <t>CA-2016-120558</t>
  </si>
  <si>
    <t>CA-2016-103163</t>
  </si>
  <si>
    <t>OFF-PA-10004000</t>
  </si>
  <si>
    <t>CA-2016-107475</t>
  </si>
  <si>
    <t>CA-2016-125318</t>
  </si>
  <si>
    <t>CA-2016-127369</t>
  </si>
  <si>
    <t>CA-2016-108350</t>
  </si>
  <si>
    <t>US-2016-167472</t>
  </si>
  <si>
    <t>US-2016-155971</t>
  </si>
  <si>
    <t>OFF-PA-10000210</t>
  </si>
  <si>
    <t>CA-2016-160717</t>
  </si>
  <si>
    <t>CA-2016-112830</t>
  </si>
  <si>
    <t>US-2016-134908</t>
  </si>
  <si>
    <t>CA-2016-165169</t>
  </si>
  <si>
    <t>CA-2016-110982</t>
  </si>
  <si>
    <t>CA-2016-149671</t>
  </si>
  <si>
    <t>CA-2016-119823</t>
  </si>
  <si>
    <t>CA-2016-157749</t>
  </si>
  <si>
    <t>OFF-PA-10003349</t>
  </si>
  <si>
    <t>FUR-FU-10002505</t>
  </si>
  <si>
    <t>CA-2016-165848</t>
  </si>
  <si>
    <t>FUR-BO-10000362</t>
  </si>
  <si>
    <t>CA-2016-164889</t>
  </si>
  <si>
    <t>US-2016-128293</t>
  </si>
  <si>
    <t>US-2016-119046</t>
  </si>
  <si>
    <t>CA-2016-150483</t>
  </si>
  <si>
    <t>CA-2016-168844</t>
  </si>
  <si>
    <t>US-2016-105578</t>
  </si>
  <si>
    <t>CA-2016-145499</t>
  </si>
  <si>
    <t>CA-2016-153682</t>
  </si>
  <si>
    <t>CA-2016-113831</t>
  </si>
  <si>
    <t>CA-2016-158547</t>
  </si>
  <si>
    <t>CA-2016-147473</t>
  </si>
  <si>
    <t>CA-2016-152730</t>
  </si>
  <si>
    <t>CA-2016-129728</t>
  </si>
  <si>
    <t>CA-2016-166380</t>
  </si>
  <si>
    <t>CA-2016-108210</t>
  </si>
  <si>
    <t>CA-2016-168753</t>
  </si>
  <si>
    <t>CA-2016-156573</t>
  </si>
  <si>
    <t>CA-2016-113747</t>
  </si>
  <si>
    <t>VD-21670</t>
  </si>
  <si>
    <t>CA-2016-138695</t>
  </si>
  <si>
    <t>CA-2016-134803</t>
  </si>
  <si>
    <t>CA-2016-155565</t>
  </si>
  <si>
    <t>CA-2016-121377</t>
  </si>
  <si>
    <t>CA-2016-122903</t>
  </si>
  <si>
    <t>CA-2016-101791</t>
  </si>
  <si>
    <t>BS-11665</t>
  </si>
  <si>
    <t>CA-2016-136994</t>
  </si>
  <si>
    <t>CA-2016-119186</t>
  </si>
  <si>
    <t>CA-2016-157266</t>
  </si>
  <si>
    <t>TB-21280</t>
  </si>
  <si>
    <t>CA-2016-132409</t>
  </si>
  <si>
    <t>CA-2016-148852</t>
  </si>
  <si>
    <t>CA-2016-113236</t>
  </si>
  <si>
    <t>CA-2016-149237</t>
  </si>
  <si>
    <t>CA-2016-139269</t>
  </si>
  <si>
    <t>CA-2016-136126</t>
  </si>
  <si>
    <t>CA-2016-138583</t>
  </si>
  <si>
    <t>CA-2016-142762</t>
  </si>
  <si>
    <t>CA-2016-133725</t>
  </si>
  <si>
    <t>CA-2016-154403</t>
  </si>
  <si>
    <t>CA-2016-143714</t>
  </si>
  <si>
    <t>CA-2016-146934</t>
  </si>
  <si>
    <t>CA-2016-159653</t>
  </si>
  <si>
    <t>CA-2016-154081</t>
  </si>
  <si>
    <t>US-2016-139486</t>
  </si>
  <si>
    <t>CA-2016-107202</t>
  </si>
  <si>
    <t>TEC-MA-10000112</t>
  </si>
  <si>
    <t>CA-2016-127642</t>
  </si>
  <si>
    <t>CA-2016-114209</t>
  </si>
  <si>
    <t>OFF-PA-10003591</t>
  </si>
  <si>
    <t>CA-2016-125920</t>
  </si>
  <si>
    <t>CA-2016-115917</t>
  </si>
  <si>
    <t>CA-2016-105256</t>
  </si>
  <si>
    <t>CA-2016-108567</t>
  </si>
  <si>
    <t>CA-2016-146010</t>
  </si>
  <si>
    <t>CA-2016-157245</t>
  </si>
  <si>
    <t>CA-2016-169943</t>
  </si>
  <si>
    <t>CA-2016-126935</t>
  </si>
  <si>
    <t>US-2016-152835</t>
  </si>
  <si>
    <t>CA-2016-138282</t>
  </si>
  <si>
    <t>CA-2016-122728</t>
  </si>
  <si>
    <t>US-2016-150567</t>
  </si>
  <si>
    <t>CA-2016-158435</t>
  </si>
  <si>
    <t>US-2016-117037</t>
  </si>
  <si>
    <t>CA-2016-122133</t>
  </si>
  <si>
    <t>JR-15670</t>
  </si>
  <si>
    <t>CA-2016-133144</t>
  </si>
  <si>
    <t>CA-2016-130638</t>
  </si>
  <si>
    <t>US-2016-146570</t>
  </si>
  <si>
    <t>CA-2016-152408</t>
  </si>
  <si>
    <t>CA-2016-141180</t>
  </si>
  <si>
    <t>CA-2016-165673</t>
  </si>
  <si>
    <t>CA-2016-141019</t>
  </si>
  <si>
    <t>US-2016-148901</t>
  </si>
  <si>
    <t>CA-2016-108224</t>
  </si>
  <si>
    <t>CA-2016-109911</t>
  </si>
  <si>
    <t>US-2016-101196</t>
  </si>
  <si>
    <t>CA-2016-167416</t>
  </si>
  <si>
    <t>CA-2016-100510</t>
  </si>
  <si>
    <t>TEC-PH-10001835</t>
  </si>
  <si>
    <t>US-2016-123610</t>
  </si>
  <si>
    <t>CA-2016-162733</t>
  </si>
  <si>
    <t>OFF-PA-10002751</t>
  </si>
  <si>
    <t>CA-2016-161543</t>
  </si>
  <si>
    <t>CA-2016-133816</t>
  </si>
  <si>
    <t>CA-2016-117625</t>
  </si>
  <si>
    <t>OFF-EN-10001535</t>
  </si>
  <si>
    <t>CA-2016-169166</t>
  </si>
  <si>
    <t>CA-2016-109176</t>
  </si>
  <si>
    <t>CA-2016-161158</t>
  </si>
  <si>
    <t>US-2016-159093</t>
  </si>
  <si>
    <t>CA-2016-112382</t>
  </si>
  <si>
    <t>CA-2016-159765</t>
  </si>
  <si>
    <t>US-2016-144057</t>
  </si>
  <si>
    <t>CA-2016-164672</t>
  </si>
  <si>
    <t>CA-2016-106530</t>
  </si>
  <si>
    <t>OFF-ST-10002011</t>
  </si>
  <si>
    <t>CA-2016-111696</t>
  </si>
  <si>
    <t>CA-2016-128818</t>
  </si>
  <si>
    <t>CA-2016-118052</t>
  </si>
  <si>
    <t>CA-2016-139234</t>
  </si>
  <si>
    <t>US-2016-146857</t>
  </si>
  <si>
    <t>CA-2016-137393</t>
  </si>
  <si>
    <t>CA-2016-145247</t>
  </si>
  <si>
    <t>CA-2016-112676</t>
  </si>
  <si>
    <t>CA-2016-137729</t>
  </si>
  <si>
    <t>CA-2016-160500</t>
  </si>
  <si>
    <t>US-2016-147991</t>
  </si>
  <si>
    <t>CA-2016-126165</t>
  </si>
  <si>
    <t>US-2016-102239</t>
  </si>
  <si>
    <t>CA-2016-105662</t>
  </si>
  <si>
    <t>OFF-PA-10001001</t>
  </si>
  <si>
    <t>CA-2016-163398</t>
  </si>
  <si>
    <t>OFF-AR-10003217</t>
  </si>
  <si>
    <t>CA-2016-129280</t>
  </si>
  <si>
    <t>SM-20905</t>
  </si>
  <si>
    <t>TEC-MA-10003589</t>
  </si>
  <si>
    <t>CA-2016-148698</t>
  </si>
  <si>
    <t>CA-2016-146836</t>
  </si>
  <si>
    <t>CA-2016-154060</t>
  </si>
  <si>
    <t>CA-2016-104311</t>
  </si>
  <si>
    <t>CA-2016-109400</t>
  </si>
  <si>
    <t>CA-2016-158155</t>
  </si>
  <si>
    <t>CA-2016-164784</t>
  </si>
  <si>
    <t>CA-2016-101525</t>
  </si>
  <si>
    <t>OFF-PA-10003936</t>
  </si>
  <si>
    <t>CA-2016-154788</t>
  </si>
  <si>
    <t>US-2016-120460</t>
  </si>
  <si>
    <t>CA-2016-144792</t>
  </si>
  <si>
    <t>CA-2016-161816</t>
  </si>
  <si>
    <t>CA-2016-152814</t>
  </si>
  <si>
    <t>CA-2016-137204</t>
  </si>
  <si>
    <t>CA-2016-167605</t>
  </si>
  <si>
    <t>CA-2016-139556</t>
  </si>
  <si>
    <t>US-2016-150147</t>
  </si>
  <si>
    <t>JL-15850</t>
  </si>
  <si>
    <t>OFF-BI-10001982</t>
  </si>
  <si>
    <t>CA-2016-168081</t>
  </si>
  <si>
    <t>CA-2016-138933</t>
  </si>
  <si>
    <t>CA-2016-149279</t>
  </si>
  <si>
    <t>CA-2016-162138</t>
  </si>
  <si>
    <t>CA-2016-130001</t>
  </si>
  <si>
    <t>CA-2016-124149</t>
  </si>
  <si>
    <t>CA-2016-126270</t>
  </si>
  <si>
    <t>CA-2016-109869</t>
  </si>
  <si>
    <t>CA-2016-113061</t>
  </si>
  <si>
    <t>CA-2016-109057</t>
  </si>
  <si>
    <t>CA-2016-147578</t>
  </si>
  <si>
    <t>CA-2016-101329</t>
  </si>
  <si>
    <t>OFF-AR-10003190</t>
  </si>
  <si>
    <t>US-2016-103646</t>
  </si>
  <si>
    <t>CA-2016-151498</t>
  </si>
  <si>
    <t>CA-2016-146423</t>
  </si>
  <si>
    <t>US-2016-161396</t>
  </si>
  <si>
    <t>US-2016-115819</t>
  </si>
  <si>
    <t>CA-2016-109666</t>
  </si>
  <si>
    <t>CA-2016-155551</t>
  </si>
  <si>
    <t>CA-2016-139381</t>
  </si>
  <si>
    <t>CA-2016-125087</t>
  </si>
  <si>
    <t>CA-2016-144785</t>
  </si>
  <si>
    <t>OFF-SU-10004290</t>
  </si>
  <si>
    <t>CA-2016-149111</t>
  </si>
  <si>
    <t>US-2016-133508</t>
  </si>
  <si>
    <t>CA-2016-108735</t>
  </si>
  <si>
    <t>US-2016-159415</t>
  </si>
  <si>
    <t>US-2016-164588</t>
  </si>
  <si>
    <t>US-2016-107440</t>
  </si>
  <si>
    <t>CA-2016-105473</t>
  </si>
  <si>
    <t>OFF-SU-10003567</t>
  </si>
  <si>
    <t>CA-2016-166282</t>
  </si>
  <si>
    <t>US-2016-123750</t>
  </si>
  <si>
    <t>CA-2016-136406</t>
  </si>
  <si>
    <t>US-2016-132423</t>
  </si>
  <si>
    <t>CA-2016-117849</t>
  </si>
  <si>
    <t>CA-2016-148796</t>
  </si>
  <si>
    <t>CA-2016-112669</t>
  </si>
  <si>
    <t>CA-2016-164735</t>
  </si>
  <si>
    <t>CA-2016-166625</t>
  </si>
  <si>
    <t>CA-2016-152800</t>
  </si>
  <si>
    <t>CA-2016-112102</t>
  </si>
  <si>
    <t>CA-2016-142398</t>
  </si>
  <si>
    <t>CA-2016-163594</t>
  </si>
  <si>
    <t>CA-2016-124254</t>
  </si>
  <si>
    <t>US-2016-114622</t>
  </si>
  <si>
    <t>OFF-BI-10004716</t>
  </si>
  <si>
    <t>CA-2016-124814</t>
  </si>
  <si>
    <t>CA-2016-123358</t>
  </si>
  <si>
    <t>OFF-AP-10004980</t>
  </si>
  <si>
    <t>CA-2016-109652</t>
  </si>
  <si>
    <t>CA-2016-126809</t>
  </si>
  <si>
    <t>CA-2016-128517</t>
  </si>
  <si>
    <t>CA-2016-117681</t>
  </si>
  <si>
    <t>CA-2016-138520</t>
  </si>
  <si>
    <t>CA-2016-130477</t>
  </si>
  <si>
    <t>CA-2016-130946</t>
  </si>
  <si>
    <t>CA-2016-104969</t>
  </si>
  <si>
    <t>CA-2016-124233</t>
  </si>
  <si>
    <t>CA-2016-150000</t>
  </si>
  <si>
    <t>US-2016-106600</t>
  </si>
  <si>
    <t>CA-2016-134789</t>
  </si>
  <si>
    <t>CA-2016-110499</t>
  </si>
  <si>
    <t>CA-2016-120530</t>
  </si>
  <si>
    <t>CA-2016-132899</t>
  </si>
  <si>
    <t>CA-2016-154998</t>
  </si>
  <si>
    <t>CA-2016-114405</t>
  </si>
  <si>
    <t>OFF-ST-10001627</t>
  </si>
  <si>
    <t>US-2016-150140</t>
  </si>
  <si>
    <t>CA-2016-159695</t>
  </si>
  <si>
    <t>CA-2016-161907</t>
  </si>
  <si>
    <t>CA-2016-159142</t>
  </si>
  <si>
    <t>CA-2016-167115</t>
  </si>
  <si>
    <t>CA-2016-123050</t>
  </si>
  <si>
    <t>CA-2016-120796</t>
  </si>
  <si>
    <t>CA-2016-167682</t>
  </si>
  <si>
    <t>CA-2016-162222</t>
  </si>
  <si>
    <t>CA-2016-123540</t>
  </si>
  <si>
    <t>DJ-13420</t>
  </si>
  <si>
    <t>CA-2016-166674</t>
  </si>
  <si>
    <t>OFF-AR-10004974</t>
  </si>
  <si>
    <t>CA-2016-103947</t>
  </si>
  <si>
    <t>CA-2016-149902</t>
  </si>
  <si>
    <t>CA-2016-161473</t>
  </si>
  <si>
    <t>CA-2016-111213</t>
  </si>
  <si>
    <t>CA-2016-127985</t>
  </si>
  <si>
    <t>US-2016-160206</t>
  </si>
  <si>
    <t>US-2016-151827</t>
  </si>
  <si>
    <t>CA-2016-124100</t>
  </si>
  <si>
    <t>CA-2016-128258</t>
  </si>
  <si>
    <t>CA-2016-152555</t>
  </si>
  <si>
    <t>CA-2016-167556</t>
  </si>
  <si>
    <t>OFF-PA-10000466</t>
  </si>
  <si>
    <t>CA-2016-127236</t>
  </si>
  <si>
    <t>CA-2016-162901</t>
  </si>
  <si>
    <t>CA-2016-131380</t>
  </si>
  <si>
    <t>OFF-PA-10001243</t>
  </si>
  <si>
    <t>CA-2016-119074</t>
  </si>
  <si>
    <t>CA-2016-123666</t>
  </si>
  <si>
    <t>US-2016-162677</t>
  </si>
  <si>
    <t>CA-2016-161361</t>
  </si>
  <si>
    <t>CA-2016-134887</t>
  </si>
  <si>
    <t>CA-2016-120082</t>
  </si>
  <si>
    <t>US-2016-164189</t>
  </si>
  <si>
    <t>CA-2016-113803</t>
  </si>
  <si>
    <t>CA-2016-130911</t>
  </si>
  <si>
    <t>FUR-BO-10004357</t>
  </si>
  <si>
    <t>CA-2016-107615</t>
  </si>
  <si>
    <t>RB-19645</t>
  </si>
  <si>
    <t>CA-2016-118899</t>
  </si>
  <si>
    <t>US-2016-133879</t>
  </si>
  <si>
    <t>CA-2016-163153</t>
  </si>
  <si>
    <t>US-2016-156986</t>
  </si>
  <si>
    <t>CA-2016-150889</t>
  </si>
  <si>
    <t>CA-2016-127670</t>
  </si>
  <si>
    <t>CA-2016-162747</t>
  </si>
  <si>
    <t>CA-2016-106383</t>
  </si>
  <si>
    <t>CA-2016-136371</t>
  </si>
  <si>
    <t>FUR-FU-10000409</t>
  </si>
  <si>
    <t>CA-2016-118178</t>
  </si>
  <si>
    <t>US-2016-120929</t>
  </si>
  <si>
    <t>CA-2016-113292</t>
  </si>
  <si>
    <t>CA-2016-128111</t>
  </si>
  <si>
    <t>CA-2016-115476</t>
  </si>
  <si>
    <t>CA-2016-131737</t>
  </si>
  <si>
    <t>CA-2016-134544</t>
  </si>
  <si>
    <t>US-2016-113509</t>
  </si>
  <si>
    <t>CA-2016-138968</t>
  </si>
  <si>
    <t>CA-2016-140571</t>
  </si>
  <si>
    <t>CA-2016-149272</t>
  </si>
  <si>
    <t>US-2016-154361</t>
  </si>
  <si>
    <t>CA-2016-162082</t>
  </si>
  <si>
    <t>CA-2016-124793</t>
  </si>
  <si>
    <t>CA-2016-133802</t>
  </si>
  <si>
    <t>CA-2016-102134</t>
  </si>
  <si>
    <t>CA-2016-158834</t>
  </si>
  <si>
    <t>OFF-AP-10000326</t>
  </si>
  <si>
    <t>CA-2016-159373</t>
  </si>
  <si>
    <t>US-2016-108637</t>
  </si>
  <si>
    <t>CA-2016-136301</t>
  </si>
  <si>
    <t>OFF-SU-10000151</t>
  </si>
  <si>
    <t>US-2016-114013</t>
  </si>
  <si>
    <t>OFF-ST-10003641</t>
  </si>
  <si>
    <t>CA-2016-119123</t>
  </si>
  <si>
    <t>CA-2016-115504</t>
  </si>
  <si>
    <t>CA-2016-119683</t>
  </si>
  <si>
    <t>CA-2016-127138</t>
  </si>
  <si>
    <t>US-2016-119270</t>
  </si>
  <si>
    <t>CA-2016-118255</t>
  </si>
  <si>
    <t>US-2016-128902</t>
  </si>
  <si>
    <t>CA-2016-146171</t>
  </si>
  <si>
    <t>CA-2016-122511</t>
  </si>
  <si>
    <t>BT-11485</t>
  </si>
  <si>
    <t>US-2016-112977</t>
  </si>
  <si>
    <t>US-2016-122182</t>
  </si>
  <si>
    <t>CA-2016-159016</t>
  </si>
  <si>
    <t>OFF-PA-10004405</t>
  </si>
  <si>
    <t>CA-2016-169663</t>
  </si>
  <si>
    <t>CA-2016-108959</t>
  </si>
  <si>
    <t>CA-2016-120803</t>
  </si>
  <si>
    <t>CA-2016-153269</t>
  </si>
  <si>
    <t>CA-2016-169103</t>
  </si>
  <si>
    <t>CA-2016-106306</t>
  </si>
  <si>
    <t>CA-2016-111976</t>
  </si>
  <si>
    <t>CA-2016-137337</t>
  </si>
  <si>
    <t>CA-2016-130400</t>
  </si>
  <si>
    <t>US-2016-140172</t>
  </si>
  <si>
    <t>OFF-AP-10004233</t>
  </si>
  <si>
    <t>US-2016-137547</t>
  </si>
  <si>
    <t>US-2016-155173</t>
  </si>
  <si>
    <t>CA-2016-110898</t>
  </si>
  <si>
    <t>CA-2016-165218</t>
  </si>
  <si>
    <t>CA-2016-154053</t>
  </si>
  <si>
    <t>CA-2016-122518</t>
  </si>
  <si>
    <t>CA-2016-164637</t>
  </si>
  <si>
    <t>CA-2016-158358</t>
  </si>
  <si>
    <t>CA-2016-112123</t>
  </si>
  <si>
    <t>CA-2016-116799</t>
  </si>
  <si>
    <t>CA-2016-167759</t>
  </si>
  <si>
    <t>CA-2016-145730</t>
  </si>
  <si>
    <t>TEC-MA-10001016</t>
  </si>
  <si>
    <t>CA-2016-120005</t>
  </si>
  <si>
    <t>CA-2016-103982</t>
  </si>
  <si>
    <t>US-2016-143819</t>
  </si>
  <si>
    <t>TEC-MA-10003979</t>
  </si>
  <si>
    <t>US-2016-151862</t>
  </si>
  <si>
    <t>TEC-PH-10003535</t>
  </si>
  <si>
    <t>CA-2016-111283</t>
  </si>
  <si>
    <t>CA-2016-101623</t>
  </si>
  <si>
    <t>CA-2016-102456</t>
  </si>
  <si>
    <t>CA-2016-101448</t>
  </si>
  <si>
    <t>CA-2016-128706</t>
  </si>
  <si>
    <t>CA-2016-165015</t>
  </si>
  <si>
    <t>CA-2016-144400</t>
  </si>
  <si>
    <t>CA-2016-119025</t>
  </si>
  <si>
    <t>US-2016-143280</t>
  </si>
  <si>
    <t>TEC-PH-10002398</t>
  </si>
  <si>
    <t>CA-2016-139010</t>
  </si>
  <si>
    <t>US-2016-168410</t>
  </si>
  <si>
    <t>US-2016-139262</t>
  </si>
  <si>
    <t>CA-2016-121447</t>
  </si>
  <si>
    <t>CA-2016-166485</t>
  </si>
  <si>
    <t>CA-2016-123274</t>
  </si>
  <si>
    <t>CA-2016-101630</t>
  </si>
  <si>
    <t>OFF-LA-10004425</t>
  </si>
  <si>
    <t>CA-2016-106460</t>
  </si>
  <si>
    <t>CA-2016-168956</t>
  </si>
  <si>
    <t>CA-2016-134138</t>
  </si>
  <si>
    <t>CA-2016-108105</t>
  </si>
  <si>
    <t>CA-2016-105781</t>
  </si>
  <si>
    <t>US-2016-162859</t>
  </si>
  <si>
    <t>CA-2016-134334</t>
  </si>
  <si>
    <t>CA-2016-146150</t>
  </si>
  <si>
    <t>CA-2016-112942</t>
  </si>
  <si>
    <t>CA-2016-110492</t>
  </si>
  <si>
    <t>CA-2016-164938</t>
  </si>
  <si>
    <t>PB-19210</t>
  </si>
  <si>
    <t>US-2016-112396</t>
  </si>
  <si>
    <t>CA-2016-109344</t>
  </si>
  <si>
    <t>CH-12070</t>
  </si>
  <si>
    <t>CA-2016-163048</t>
  </si>
  <si>
    <t>CA-2016-106894</t>
  </si>
  <si>
    <t>CA-2016-161662</t>
  </si>
  <si>
    <t>CA-2016-135461</t>
  </si>
  <si>
    <t>CA-2016-125017</t>
  </si>
  <si>
    <t>US-2016-108504</t>
  </si>
  <si>
    <t>CA-2016-100993</t>
  </si>
  <si>
    <t>CA-2016-117912</t>
  </si>
  <si>
    <t>CA-2016-150077</t>
  </si>
  <si>
    <t>CA-2016-101189</t>
  </si>
  <si>
    <t>CA-2016-118514</t>
  </si>
  <si>
    <t>CA-2016-147431</t>
  </si>
  <si>
    <t>CA-2016-158841</t>
  </si>
  <si>
    <t>TEC-MA-10001127</t>
  </si>
  <si>
    <t>CA-2016-144645</t>
  </si>
  <si>
    <t>US-2016-140809</t>
  </si>
  <si>
    <t>CA-2016-154067</t>
  </si>
  <si>
    <t>CA-2016-129238</t>
  </si>
  <si>
    <t>CA-2016-147970</t>
  </si>
  <si>
    <t>CA-2016-158043</t>
  </si>
  <si>
    <t>CA-2016-159891</t>
  </si>
  <si>
    <t>CA-2016-164483</t>
  </si>
  <si>
    <t>CA-2016-153661</t>
  </si>
  <si>
    <t>US-2016-166660</t>
  </si>
  <si>
    <t>CA-2016-114944</t>
  </si>
  <si>
    <t>CA-2016-168032</t>
  </si>
  <si>
    <t>DF-13135</t>
  </si>
  <si>
    <t>TEC-PH-10004241</t>
  </si>
  <si>
    <t>CA-2016-146437</t>
  </si>
  <si>
    <t>CA-2016-153346</t>
  </si>
  <si>
    <t>CA-2016-168046</t>
  </si>
  <si>
    <t>CA-2016-109407</t>
  </si>
  <si>
    <t>CA-2016-113656</t>
  </si>
  <si>
    <t>US-2016-165505</t>
  </si>
  <si>
    <t>OFF-AR-10003477</t>
  </si>
  <si>
    <t>CA-2016-111010</t>
  </si>
  <si>
    <t>US-2016-135923</t>
  </si>
  <si>
    <t>CM-11935</t>
  </si>
  <si>
    <t>CA-2016-138079</t>
  </si>
  <si>
    <t>CA-2016-146318</t>
  </si>
  <si>
    <t>CA-2016-125850</t>
  </si>
  <si>
    <t>CA-2016-148208</t>
  </si>
  <si>
    <t>US-2016-155180</t>
  </si>
  <si>
    <t>US-2016-167339</t>
  </si>
  <si>
    <t>CA-2016-116736</t>
  </si>
  <si>
    <t>CA-2016-106558</t>
  </si>
  <si>
    <t>CA-2016-121755</t>
  </si>
  <si>
    <t>CA-2016-152072</t>
  </si>
  <si>
    <t>CA-2016-140746</t>
  </si>
  <si>
    <t>CA-2016-137848</t>
  </si>
  <si>
    <t>CA-2016-166912</t>
  </si>
  <si>
    <t>CA-2016-133368</t>
  </si>
  <si>
    <t>CA-2016-126529</t>
  </si>
  <si>
    <t>DE-13255</t>
  </si>
  <si>
    <t>CA-2016-141887</t>
  </si>
  <si>
    <t>MP-17470</t>
  </si>
  <si>
    <t>CA-2016-116547</t>
  </si>
  <si>
    <t>CA-2016-163937</t>
  </si>
  <si>
    <t>CA-2016-108882</t>
  </si>
  <si>
    <t>CA-2016-126543</t>
  </si>
  <si>
    <t>US-2016-100461</t>
  </si>
  <si>
    <t>US-2016-137295</t>
  </si>
  <si>
    <t>CA-2016-101938</t>
  </si>
  <si>
    <t>CA-2016-158806</t>
  </si>
  <si>
    <t>CA-2016-134474</t>
  </si>
  <si>
    <t>US-2016-164630</t>
  </si>
  <si>
    <t>CA-2016-158211</t>
  </si>
  <si>
    <t>CA-2016-125206</t>
  </si>
  <si>
    <t>US-2016-116365</t>
  </si>
  <si>
    <t>CA-2016-105207</t>
  </si>
  <si>
    <t>CA-2016-160304</t>
  </si>
  <si>
    <t>CA-2015-109197</t>
  </si>
  <si>
    <t>CA-2015-156377</t>
  </si>
  <si>
    <t>CA-2015-109470</t>
  </si>
  <si>
    <t>CA-2015-120901</t>
  </si>
  <si>
    <t>CA-2015-139780</t>
  </si>
  <si>
    <t>OFF-BI-10004139</t>
  </si>
  <si>
    <t>CA-2015-135580</t>
  </si>
  <si>
    <t>CA-2015-130855</t>
  </si>
  <si>
    <t>OFF-SU-10003936</t>
  </si>
  <si>
    <t>CA-2015-119697</t>
  </si>
  <si>
    <t>CA-2015-148859</t>
  </si>
  <si>
    <t>CA-2015-117415</t>
  </si>
  <si>
    <t>TEC-PH-10000486</t>
  </si>
  <si>
    <t>CA-2015-134782</t>
  </si>
  <si>
    <t>CA-2015-165085</t>
  </si>
  <si>
    <t>CA-2015-148376</t>
  </si>
  <si>
    <t>US-2015-163783</t>
  </si>
  <si>
    <t>CA-2015-155145</t>
  </si>
  <si>
    <t>CA-2015-151589</t>
  </si>
  <si>
    <t>CA-2015-101889</t>
  </si>
  <si>
    <t>CA-2015-103870</t>
  </si>
  <si>
    <t>CA-2015-130113</t>
  </si>
  <si>
    <t>CA-2015-158792</t>
  </si>
  <si>
    <t>OFF-FA-10002815</t>
  </si>
  <si>
    <t>CA-2015-111073</t>
  </si>
  <si>
    <t>CA-2015-119550</t>
  </si>
  <si>
    <t>CA-2015-124933</t>
  </si>
  <si>
    <t>US-2015-147739</t>
  </si>
  <si>
    <t>CA-2015-144288</t>
  </si>
  <si>
    <t>CA-2015-153717</t>
  </si>
  <si>
    <t>CA-2015-143980</t>
  </si>
  <si>
    <t>CA-2015-111780</t>
  </si>
  <si>
    <t>US-2015-136749</t>
  </si>
  <si>
    <t>CA-2015-113152</t>
  </si>
  <si>
    <t>CA-2015-144890</t>
  </si>
  <si>
    <t>CA-2015-169397</t>
  </si>
  <si>
    <t>JB-15925</t>
  </si>
  <si>
    <t>CA-2015-124653</t>
  </si>
  <si>
    <t>US-2015-103471</t>
  </si>
  <si>
    <t>CA-2015-120103</t>
  </si>
  <si>
    <t>CA-2015-135538</t>
  </si>
  <si>
    <t>CA-2015-158456</t>
  </si>
  <si>
    <t>US-2015-128587</t>
  </si>
  <si>
    <t>CA-2015-117828</t>
  </si>
  <si>
    <t>CA-2015-153612</t>
  </si>
  <si>
    <t>CA-2015-157287</t>
  </si>
  <si>
    <t>US-2015-126214</t>
  </si>
  <si>
    <t>TEC-AC-10003198</t>
  </si>
  <si>
    <t>CA-2015-127019</t>
  </si>
  <si>
    <t>CA-2015-165414</t>
  </si>
  <si>
    <t>CA-2015-112375</t>
  </si>
  <si>
    <t>CA-2015-161795</t>
  </si>
  <si>
    <t>CA-2015-154284</t>
  </si>
  <si>
    <t>TEC-MA-10004241</t>
  </si>
  <si>
    <t>US-2015-120712</t>
  </si>
  <si>
    <t>OFF-ST-10000107</t>
  </si>
  <si>
    <t>CA-2015-154144</t>
  </si>
  <si>
    <t>US-2015-123218</t>
  </si>
  <si>
    <t>CA-2015-154795</t>
  </si>
  <si>
    <t>CA-2015-141754</t>
  </si>
  <si>
    <t>CA-2015-158918</t>
  </si>
  <si>
    <t>CA-2015-158148</t>
  </si>
  <si>
    <t>CA-2015-137071</t>
  </si>
  <si>
    <t>CA-2015-157084</t>
  </si>
  <si>
    <t>TEC-PH-10002922</t>
  </si>
  <si>
    <t>CA-2015-127453</t>
  </si>
  <si>
    <t>OFF-AP-10003860</t>
  </si>
  <si>
    <t>CA-2015-100685</t>
  </si>
  <si>
    <t>US-2015-110261</t>
  </si>
  <si>
    <t>US-2015-134558</t>
  </si>
  <si>
    <t>CA-2015-109113</t>
  </si>
  <si>
    <t>CA-2015-115399</t>
  </si>
  <si>
    <t>US-2015-120161</t>
  </si>
  <si>
    <t>US-2015-137960</t>
  </si>
  <si>
    <t>CA-2015-107468</t>
  </si>
  <si>
    <t>CA-2015-153038</t>
  </si>
  <si>
    <t>OFF-LA-10004008</t>
  </si>
  <si>
    <t>US-2015-137533</t>
  </si>
  <si>
    <t>US-2015-138121</t>
  </si>
  <si>
    <t>US-2015-129637</t>
  </si>
  <si>
    <t>CA-2015-134117</t>
  </si>
  <si>
    <t>CA-2015-162544</t>
  </si>
  <si>
    <t>OFF-PA-10004948</t>
  </si>
  <si>
    <t>CA-2015-137225</t>
  </si>
  <si>
    <t>CA-2015-109638</t>
  </si>
  <si>
    <t>CA-2015-147830</t>
  </si>
  <si>
    <t>CA-2015-150308</t>
  </si>
  <si>
    <t>CA-2015-119592</t>
  </si>
  <si>
    <t>CA-2015-123232</t>
  </si>
  <si>
    <t>CA-2015-146696</t>
  </si>
  <si>
    <t>CA-2015-125066</t>
  </si>
  <si>
    <t>CA-2015-130253</t>
  </si>
  <si>
    <t>CA-2015-114048</t>
  </si>
  <si>
    <t>CA-2015-126347</t>
  </si>
  <si>
    <t>CA-2015-141593</t>
  </si>
  <si>
    <t>CA-2015-148250</t>
  </si>
  <si>
    <t>CA-2015-125423</t>
  </si>
  <si>
    <t>CA-2015-157770</t>
  </si>
  <si>
    <t>CA-2015-139962</t>
  </si>
  <si>
    <t>CA-2015-154620</t>
  </si>
  <si>
    <t>CA-2015-145065</t>
  </si>
  <si>
    <t>CA-2015-129042</t>
  </si>
  <si>
    <t>US-2015-167220</t>
  </si>
  <si>
    <t>CA-2015-155586</t>
  </si>
  <si>
    <t>CA-2015-134075</t>
  </si>
  <si>
    <t>CA-2015-127481</t>
  </si>
  <si>
    <t>CA-2015-110870</t>
  </si>
  <si>
    <t>CA-2015-150560</t>
  </si>
  <si>
    <t>CA-2015-155761</t>
  </si>
  <si>
    <t>US-2015-120572</t>
  </si>
  <si>
    <t>CA-2015-104346</t>
  </si>
  <si>
    <t>OFF-AR-10001473</t>
  </si>
  <si>
    <t>TEC-AC-10004396</t>
  </si>
  <si>
    <t>CA-2015-106362</t>
  </si>
  <si>
    <t>CA-2015-134082</t>
  </si>
  <si>
    <t>CA-2015-135853</t>
  </si>
  <si>
    <t>CA-2015-121650</t>
  </si>
  <si>
    <t>US-2015-168732</t>
  </si>
  <si>
    <t>CA-2015-143105</t>
  </si>
  <si>
    <t>US-2015-138093</t>
  </si>
  <si>
    <t>CA-2015-115693</t>
  </si>
  <si>
    <t>CA-2015-106208</t>
  </si>
  <si>
    <t>CA-2015-127502</t>
  </si>
  <si>
    <t>CA-2015-112823</t>
  </si>
  <si>
    <t>CA-2015-157035</t>
  </si>
  <si>
    <t>CA-2015-135622</t>
  </si>
  <si>
    <t>CA-2015-103205</t>
  </si>
  <si>
    <t>JJ-15760</t>
  </si>
  <si>
    <t>CA-2015-129532</t>
  </si>
  <si>
    <t>CA-2015-156118</t>
  </si>
  <si>
    <t>CA-2015-134894</t>
  </si>
  <si>
    <t>CA-2015-130736</t>
  </si>
  <si>
    <t>CA-2015-135272</t>
  </si>
  <si>
    <t>CA-2015-165050</t>
  </si>
  <si>
    <t>US-2015-120957</t>
  </si>
  <si>
    <t>CA-2015-143490</t>
  </si>
  <si>
    <t>OFF-AR-10002952</t>
  </si>
  <si>
    <t>US-2015-149692</t>
  </si>
  <si>
    <t>CA-2015-144806</t>
  </si>
  <si>
    <t>CA-2015-131884</t>
  </si>
  <si>
    <t>TEC-PH-10001578</t>
  </si>
  <si>
    <t>CA-2015-148628</t>
  </si>
  <si>
    <t>US-2015-127040</t>
  </si>
  <si>
    <t>CA-2015-156104</t>
  </si>
  <si>
    <t>US-2015-114741</t>
  </si>
  <si>
    <t>OFF-PA-10000048</t>
  </si>
  <si>
    <t>CA-2015-168634</t>
  </si>
  <si>
    <t>CA-2015-153752</t>
  </si>
  <si>
    <t>CA-2015-166338</t>
  </si>
  <si>
    <t>CA-2015-136700</t>
  </si>
  <si>
    <t>CA-2015-156440</t>
  </si>
  <si>
    <t>CA-2015-101091</t>
  </si>
  <si>
    <t>CA-2015-134943</t>
  </si>
  <si>
    <t>CA-2015-142937</t>
  </si>
  <si>
    <t>CA-2015-110814</t>
  </si>
  <si>
    <t>CA-2015-149566</t>
  </si>
  <si>
    <t>US-2015-131842</t>
  </si>
  <si>
    <t>CA-2015-117898</t>
  </si>
  <si>
    <t>CA-2015-110247</t>
  </si>
  <si>
    <t>CA-2015-161718</t>
  </si>
  <si>
    <t>CA-2015-130659</t>
  </si>
  <si>
    <t>CA-2015-142377</t>
  </si>
  <si>
    <t>CA-2015-155600</t>
  </si>
  <si>
    <t>CA-2015-118871</t>
  </si>
  <si>
    <t>FUR-FU-10002111</t>
  </si>
  <si>
    <t>CA-2015-119508</t>
  </si>
  <si>
    <t>OFF-AR-10003723</t>
  </si>
  <si>
    <t>CA-2015-122756</t>
  </si>
  <si>
    <t>CA-2015-147851</t>
  </si>
  <si>
    <t>CA-2015-110093</t>
  </si>
  <si>
    <t>CA-2015-142475</t>
  </si>
  <si>
    <t>US-2015-145422</t>
  </si>
  <si>
    <t>CA-2015-123092</t>
  </si>
  <si>
    <t>JG-15115</t>
  </si>
  <si>
    <t>CA-2015-156853</t>
  </si>
  <si>
    <t>CA-2015-119907</t>
  </si>
  <si>
    <t>US-2015-105676</t>
  </si>
  <si>
    <t>CA-2015-103723</t>
  </si>
  <si>
    <t>US-2015-148817</t>
  </si>
  <si>
    <t>CA-2015-137113</t>
  </si>
  <si>
    <t>CA-2015-111038</t>
  </si>
  <si>
    <t>CA-2015-110324</t>
  </si>
  <si>
    <t>CA-2015-122210</t>
  </si>
  <si>
    <t>US-2015-141453</t>
  </si>
  <si>
    <t>CA-2015-140830</t>
  </si>
  <si>
    <t>CA-2015-156328</t>
  </si>
  <si>
    <t>CA-2015-137925</t>
  </si>
  <si>
    <t>CA-2015-107685</t>
  </si>
  <si>
    <t>CA-2015-158323</t>
  </si>
  <si>
    <t>CA-2015-141327</t>
  </si>
  <si>
    <t>CA-2015-138009</t>
  </si>
  <si>
    <t>CA-2015-110016</t>
  </si>
  <si>
    <t>CA-2015-129112</t>
  </si>
  <si>
    <t>CA-2015-144099</t>
  </si>
  <si>
    <t>CA-2015-154340</t>
  </si>
  <si>
    <t>US-2015-159982</t>
  </si>
  <si>
    <t>CA-2015-157133</t>
  </si>
  <si>
    <t>CA-2015-136196</t>
  </si>
  <si>
    <t>CA-2015-161711</t>
  </si>
  <si>
    <t>CA-2015-142930</t>
  </si>
  <si>
    <t>CA-2015-157028</t>
  </si>
  <si>
    <t>CA-2015-164497</t>
  </si>
  <si>
    <t>CA-2015-111612</t>
  </si>
  <si>
    <t>US-2015-168935</t>
  </si>
  <si>
    <t>CA-2015-101910</t>
  </si>
  <si>
    <t>CA-2015-160059</t>
  </si>
  <si>
    <t>CA-2015-145184</t>
  </si>
  <si>
    <t>CA-2015-163762</t>
  </si>
  <si>
    <t>CA-2015-125234</t>
  </si>
  <si>
    <t>US-2015-154389</t>
  </si>
  <si>
    <t>CA-2015-130974</t>
  </si>
  <si>
    <t>FUR-BO-10002916</t>
  </si>
  <si>
    <t>CA-2015-117961</t>
  </si>
  <si>
    <t>GP-14740</t>
  </si>
  <si>
    <t>OFF-PA-10001274</t>
  </si>
  <si>
    <t>CA-2015-166975</t>
  </si>
  <si>
    <t>SH-20635</t>
  </si>
  <si>
    <t>FUR-FU-10003930</t>
  </si>
  <si>
    <t>CA-2015-158939</t>
  </si>
  <si>
    <t>US-2015-164357</t>
  </si>
  <si>
    <t>CA-2015-135545</t>
  </si>
  <si>
    <t>CA-2015-105347</t>
  </si>
  <si>
    <t>CA-2015-153416</t>
  </si>
  <si>
    <t>CA-2015-111395</t>
  </si>
  <si>
    <t>CA-2015-123113</t>
  </si>
  <si>
    <t>CA-2015-144274</t>
  </si>
  <si>
    <t>OFF-PA-10001583</t>
  </si>
  <si>
    <t>US-2015-118983</t>
  </si>
  <si>
    <t>CA-2015-100545</t>
  </si>
  <si>
    <t>CA-2015-139094</t>
  </si>
  <si>
    <t>CA-2015-123505</t>
  </si>
  <si>
    <t>US-2015-165449</t>
  </si>
  <si>
    <t>TEC-AC-10004127</t>
  </si>
  <si>
    <t>CA-2015-168459</t>
  </si>
  <si>
    <t>CA-2015-137708</t>
  </si>
  <si>
    <t>CA-2015-149300</t>
  </si>
  <si>
    <t>CA-2015-162376</t>
  </si>
  <si>
    <t>HD-14785</t>
  </si>
  <si>
    <t>US-2015-101511</t>
  </si>
  <si>
    <t>CA-2015-115511</t>
  </si>
  <si>
    <t>CA-2015-105690</t>
  </si>
  <si>
    <t>CA-2015-109337</t>
  </si>
  <si>
    <t>US-2015-159499</t>
  </si>
  <si>
    <t>TEC-AC-10002718</t>
  </si>
  <si>
    <t>CA-2015-119879</t>
  </si>
  <si>
    <t>CA-2015-107083</t>
  </si>
  <si>
    <t>OFF-AP-10004136</t>
  </si>
  <si>
    <t>CA-2015-102778</t>
  </si>
  <si>
    <t>CA-2015-100454</t>
  </si>
  <si>
    <t>CA-2015-144652</t>
  </si>
  <si>
    <t>CA-2015-156524</t>
  </si>
  <si>
    <t>CA-2015-124058</t>
  </si>
  <si>
    <t>CA-2015-146465</t>
  </si>
  <si>
    <t>CA-2015-112305</t>
  </si>
  <si>
    <t>CA-2015-116484</t>
  </si>
  <si>
    <t>FUR-FU-10002874</t>
  </si>
  <si>
    <t>CA-2015-161767</t>
  </si>
  <si>
    <t>TEC-MA-10002790</t>
  </si>
  <si>
    <t>CA-2015-163965</t>
  </si>
  <si>
    <t>CA-2015-110891</t>
  </si>
  <si>
    <t>US-2015-165743</t>
  </si>
  <si>
    <t>OFF-BI-10001758</t>
  </si>
  <si>
    <t>CA-2015-136420</t>
  </si>
  <si>
    <t>US-2015-158589</t>
  </si>
  <si>
    <t>KW-16570</t>
  </si>
  <si>
    <t>CA-2015-151680</t>
  </si>
  <si>
    <t>CA-2015-166800</t>
  </si>
  <si>
    <t>CA-2015-145814</t>
  </si>
  <si>
    <t>CA-2015-163090</t>
  </si>
  <si>
    <t>CA-2015-126725</t>
  </si>
  <si>
    <t>TEC-PH-10003174</t>
  </si>
  <si>
    <t>CA-2015-110863</t>
  </si>
  <si>
    <t>CA-2015-164539</t>
  </si>
  <si>
    <t>CA-2015-135685</t>
  </si>
  <si>
    <t>CA-2015-150875</t>
  </si>
  <si>
    <t>CA-2015-145394</t>
  </si>
  <si>
    <t>CA-2015-120446</t>
  </si>
  <si>
    <t>CA-2015-113173</t>
  </si>
  <si>
    <t>CA-2015-138954</t>
  </si>
  <si>
    <t>CA-2015-145324</t>
  </si>
  <si>
    <t>DH-13675</t>
  </si>
  <si>
    <t>CA-2015-129525</t>
  </si>
  <si>
    <t>CA-2015-137897</t>
  </si>
  <si>
    <t>CA-2015-154746</t>
  </si>
  <si>
    <t>US-2015-111927</t>
  </si>
  <si>
    <t>LS-17230</t>
  </si>
  <si>
    <t>CA-2015-151043</t>
  </si>
  <si>
    <t>CA-2015-138674</t>
  </si>
  <si>
    <t>CA-2015-123141</t>
  </si>
  <si>
    <t>US-2015-156867</t>
  </si>
  <si>
    <t>CA-2015-111199</t>
  </si>
  <si>
    <t>CA-2015-115798</t>
  </si>
  <si>
    <t>CA-2015-153073</t>
  </si>
  <si>
    <t>CA-2015-149909</t>
  </si>
  <si>
    <t>CA-2015-114503</t>
  </si>
  <si>
    <t>CA-2015-144519</t>
  </si>
  <si>
    <t>CA-2015-136147</t>
  </si>
  <si>
    <t>CA-2015-130183</t>
  </si>
  <si>
    <t>CA-2015-104948</t>
  </si>
  <si>
    <t>CA-2015-153220</t>
  </si>
  <si>
    <t>CA-2015-113628</t>
  </si>
  <si>
    <t>CA-2015-162964</t>
  </si>
  <si>
    <t>US-2015-153283</t>
  </si>
  <si>
    <t>CA-2015-111948</t>
  </si>
  <si>
    <t>CA-2015-155040</t>
  </si>
  <si>
    <t>CA-2015-158659</t>
  </si>
  <si>
    <t>CA-2015-121783</t>
  </si>
  <si>
    <t>CA-2015-147690</t>
  </si>
  <si>
    <t>SC-20020</t>
  </si>
  <si>
    <t>CA-2015-158554</t>
  </si>
  <si>
    <t>CA-2015-127509</t>
  </si>
  <si>
    <t>OFF-EN-10000781</t>
  </si>
  <si>
    <t>CA-2015-169796</t>
  </si>
  <si>
    <t>TEC-MA-10000045</t>
  </si>
  <si>
    <t>CA-2015-146486</t>
  </si>
  <si>
    <t>CA-2015-126466</t>
  </si>
  <si>
    <t>CA-2015-113222</t>
  </si>
  <si>
    <t>CA-2015-105634</t>
  </si>
  <si>
    <t>CA-2015-117611</t>
  </si>
  <si>
    <t>CA-2015-123568</t>
  </si>
  <si>
    <t>CA-2015-164441</t>
  </si>
  <si>
    <t>CA-2015-111990</t>
  </si>
  <si>
    <t>CA-2015-154886</t>
  </si>
  <si>
    <t>TEC-AC-10001956</t>
  </si>
  <si>
    <t>CA-2015-109386</t>
  </si>
  <si>
    <t>US-2015-151407</t>
  </si>
  <si>
    <t>CA-2015-114811</t>
  </si>
  <si>
    <t>FUR-FU-10002240</t>
  </si>
  <si>
    <t>CA-2015-108259</t>
  </si>
  <si>
    <t>CA-2015-117086</t>
  </si>
  <si>
    <t>CA-2015-102848</t>
  </si>
  <si>
    <t>CA-2015-148432</t>
  </si>
  <si>
    <t>CA-2015-134922</t>
  </si>
  <si>
    <t>CA-2015-162887</t>
  </si>
  <si>
    <t>CA-2015-105571</t>
  </si>
  <si>
    <t>CA-2015-126669</t>
  </si>
  <si>
    <t>CA-2015-163181</t>
  </si>
  <si>
    <t>CA-2015-105312</t>
  </si>
  <si>
    <t>CA-2015-131422</t>
  </si>
  <si>
    <t>CA-2015-118444</t>
  </si>
  <si>
    <t>CA-2015-144386</t>
  </si>
  <si>
    <t>CA-2015-103961</t>
  </si>
  <si>
    <t>CA-2015-145485</t>
  </si>
  <si>
    <t>CA-2015-131072</t>
  </si>
  <si>
    <t>US-2015-136259</t>
  </si>
  <si>
    <t>CA-2015-140410</t>
  </si>
  <si>
    <t>CA-2015-121041</t>
  </si>
  <si>
    <t>CA-2015-162047</t>
  </si>
  <si>
    <t>CA-2015-130890</t>
  </si>
  <si>
    <t>CA-2015-125416</t>
  </si>
  <si>
    <t>CA-2015-100657</t>
  </si>
  <si>
    <t>CA-2015-168207</t>
  </si>
  <si>
    <t>CA-2015-160227</t>
  </si>
  <si>
    <t>CA-2015-141810</t>
  </si>
  <si>
    <t>CA-2015-138625</t>
  </si>
  <si>
    <t>OFF-AP-10003099</t>
  </si>
  <si>
    <t>CA-2015-105221</t>
  </si>
  <si>
    <t>CA-2015-130995</t>
  </si>
  <si>
    <t>CA-2015-113145</t>
  </si>
  <si>
    <t>TEC-PH-10002597</t>
  </si>
  <si>
    <t>US-2015-110163</t>
  </si>
  <si>
    <t>CA-2015-108119</t>
  </si>
  <si>
    <t>CA-2015-126739</t>
  </si>
  <si>
    <t>CA-2015-141740</t>
  </si>
  <si>
    <t>CA-2015-131457</t>
  </si>
  <si>
    <t>CA-2015-122259</t>
  </si>
  <si>
    <t>CA-2015-132570</t>
  </si>
  <si>
    <t>US-2015-164448</t>
  </si>
  <si>
    <t>CA-2015-164882</t>
  </si>
  <si>
    <t>OFF-AR-10004272</t>
  </si>
  <si>
    <t>CA-2015-123673</t>
  </si>
  <si>
    <t>US-2015-131359</t>
  </si>
  <si>
    <t>TEC-MA-10000597</t>
  </si>
  <si>
    <t>CA-2015-132318</t>
  </si>
  <si>
    <t>CA-2015-145758</t>
  </si>
  <si>
    <t>TEC-MA-10004552</t>
  </si>
  <si>
    <t>CA-2015-110289</t>
  </si>
  <si>
    <t>CA-2015-162537</t>
  </si>
  <si>
    <t>CA-2015-139290</t>
  </si>
  <si>
    <t>CA-2015-156146</t>
  </si>
  <si>
    <t>CA-2015-150714</t>
  </si>
  <si>
    <t>CA-2015-152891</t>
  </si>
  <si>
    <t>CA-2015-109862</t>
  </si>
  <si>
    <t>CA-2015-105844</t>
  </si>
  <si>
    <t>CA-2015-130848</t>
  </si>
  <si>
    <t>CA-2015-118738</t>
  </si>
  <si>
    <t>CA-2015-156608</t>
  </si>
  <si>
    <t>CA-2015-149650</t>
  </si>
  <si>
    <t>CA-2015-132486</t>
  </si>
  <si>
    <t>TEC-AC-10000710</t>
  </si>
  <si>
    <t>CA-2015-155068</t>
  </si>
  <si>
    <t>CA-2015-142692</t>
  </si>
  <si>
    <t>CA-2015-110877</t>
  </si>
  <si>
    <t>CA-2015-109190</t>
  </si>
  <si>
    <t>CC-12685</t>
  </si>
  <si>
    <t>US-2015-104430</t>
  </si>
  <si>
    <t>CA-2015-169733</t>
  </si>
  <si>
    <t>US-2015-160563</t>
  </si>
  <si>
    <t>CA-2015-164623</t>
  </si>
  <si>
    <t>CA-2015-149097</t>
  </si>
  <si>
    <t>CA-2015-131128</t>
  </si>
  <si>
    <t>CA-2015-113901</t>
  </si>
  <si>
    <t>CA-2015-160171</t>
  </si>
  <si>
    <t>CA-2015-150413</t>
  </si>
  <si>
    <t>CA-2015-105613</t>
  </si>
  <si>
    <t>CA-2015-127824</t>
  </si>
  <si>
    <t>CA-2015-152527</t>
  </si>
  <si>
    <t>CA-2015-110765</t>
  </si>
  <si>
    <t>CA-2015-129476</t>
  </si>
  <si>
    <t>CA-2015-139731</t>
  </si>
  <si>
    <t>US-2015-126235</t>
  </si>
  <si>
    <t>US-2015-123918</t>
  </si>
  <si>
    <t>US-2015-118766</t>
  </si>
  <si>
    <t>CA-2015-114300</t>
  </si>
  <si>
    <t>CA-2015-102281</t>
  </si>
  <si>
    <t>CA-2015-159786</t>
  </si>
  <si>
    <t>CA-2015-134747</t>
  </si>
  <si>
    <t>CA-2015-142993</t>
  </si>
  <si>
    <t>US-2015-108966</t>
  </si>
  <si>
    <t>CA-2015-112053</t>
  </si>
  <si>
    <t>CA-2015-109736</t>
  </si>
  <si>
    <t>CA-2015-134719</t>
  </si>
  <si>
    <t>CA-2015-112522</t>
  </si>
  <si>
    <t>DP-13165</t>
  </si>
  <si>
    <t>CA-2015-132388</t>
  </si>
  <si>
    <t>CA-2015-129098</t>
  </si>
  <si>
    <t>CA-2015-141040</t>
  </si>
  <si>
    <t>CA-2015-124107</t>
  </si>
  <si>
    <t>CA-2015-162761</t>
  </si>
  <si>
    <t>CA-2015-124499</t>
  </si>
  <si>
    <t>CA-2015-168529</t>
  </si>
  <si>
    <t>CA-2015-125710</t>
  </si>
  <si>
    <t>CA-2015-131352</t>
  </si>
  <si>
    <t>CA-2015-115091</t>
  </si>
  <si>
    <t>CA-2015-161214</t>
  </si>
  <si>
    <t>CA-2015-145828</t>
  </si>
  <si>
    <t>CA-2015-133445</t>
  </si>
  <si>
    <t>CA-2015-151722</t>
  </si>
  <si>
    <t>CA-2015-168004</t>
  </si>
  <si>
    <t>CA-2015-121391</t>
  </si>
  <si>
    <t>CA-2015-134859</t>
  </si>
  <si>
    <t>US-2015-157014</t>
  </si>
  <si>
    <t>CA-2015-125178</t>
  </si>
  <si>
    <t>CA-2015-126137</t>
  </si>
  <si>
    <t>CA-2015-104493</t>
  </si>
  <si>
    <t>US-2015-137008</t>
  </si>
  <si>
    <t>US-2015-119312</t>
  </si>
  <si>
    <t>CA-2015-125696</t>
  </si>
  <si>
    <t>CA-2015-129917</t>
  </si>
  <si>
    <t>US-2015-145121</t>
  </si>
  <si>
    <t>CA-2015-140375</t>
  </si>
  <si>
    <t>CA-2015-128356</t>
  </si>
  <si>
    <t>US-2015-144771</t>
  </si>
  <si>
    <t>CA-2015-166135</t>
  </si>
  <si>
    <t>CA-2015-115392</t>
  </si>
  <si>
    <t>CA-2015-148873</t>
  </si>
  <si>
    <t>CA-2015-156566</t>
  </si>
  <si>
    <t>CA-2015-169201</t>
  </si>
  <si>
    <t>CA-2015-106978</t>
  </si>
  <si>
    <t>CA-2015-120915</t>
  </si>
  <si>
    <t>CA-2015-129546</t>
  </si>
  <si>
    <t>US-2015-100531</t>
  </si>
  <si>
    <t>CA-2015-167255</t>
  </si>
  <si>
    <t>CA-2015-103072</t>
  </si>
  <si>
    <t>CA-2015-125976</t>
  </si>
  <si>
    <t>CA-2015-143616</t>
  </si>
  <si>
    <t>US-2015-161991</t>
  </si>
  <si>
    <t>CA-2015-130883</t>
  </si>
  <si>
    <t>CA-2015-124800</t>
  </si>
  <si>
    <t>CA-2015-120341</t>
  </si>
  <si>
    <t>CA-2015-122371</t>
  </si>
  <si>
    <t>CA-2015-111458</t>
  </si>
  <si>
    <t>TEC-AC-10001590</t>
  </si>
  <si>
    <t>CA-2015-127173</t>
  </si>
  <si>
    <t>TEC-MA-10002859</t>
  </si>
  <si>
    <t>CA-2015-106320</t>
  </si>
  <si>
    <t>CA-2015-156335</t>
  </si>
  <si>
    <t>CA-2015-100573</t>
  </si>
  <si>
    <t>CA-2015-159779</t>
  </si>
  <si>
    <t>CA-2015-103933</t>
  </si>
  <si>
    <t>CA-2015-156510</t>
  </si>
  <si>
    <t>CA-2015-139738</t>
  </si>
  <si>
    <t>CA-2015-149083</t>
  </si>
  <si>
    <t>CA-2015-120845</t>
  </si>
  <si>
    <t>CA-2015-151869</t>
  </si>
  <si>
    <t>CA-2015-160787</t>
  </si>
  <si>
    <t>US-2015-161466</t>
  </si>
  <si>
    <t>CA-2015-143119</t>
  </si>
  <si>
    <t>CA-2015-153381</t>
  </si>
  <si>
    <t>US-2015-164308</t>
  </si>
  <si>
    <t>CA-2015-161830</t>
  </si>
  <si>
    <t>CA-2015-103835</t>
  </si>
  <si>
    <t>CA-2015-147816</t>
  </si>
  <si>
    <t>US-2015-106873</t>
  </si>
  <si>
    <t>CA-2015-113131</t>
  </si>
  <si>
    <t>CA-2015-105508</t>
  </si>
  <si>
    <t>CA-2015-112571</t>
  </si>
  <si>
    <t>CA-2015-134992</t>
  </si>
  <si>
    <t>CA-2015-102260</t>
  </si>
  <si>
    <t>US-2015-115343</t>
  </si>
  <si>
    <t>CA-2015-168760</t>
  </si>
  <si>
    <t>CA-2015-126697</t>
  </si>
  <si>
    <t>CA-2015-102036</t>
  </si>
  <si>
    <t>CA-2015-149972</t>
  </si>
  <si>
    <t>CA-2015-168480</t>
  </si>
  <si>
    <t>CA-2015-127593</t>
  </si>
  <si>
    <t>CA-2015-117800</t>
  </si>
  <si>
    <t>CA-2015-158421</t>
  </si>
  <si>
    <t>CA-2015-153738</t>
  </si>
  <si>
    <t>CA-2015-156013</t>
  </si>
  <si>
    <t>CA-2015-141565</t>
  </si>
  <si>
    <t>CA-2015-151470</t>
  </si>
  <si>
    <t>CA-2015-126970</t>
  </si>
  <si>
    <t>CA-2015-115847</t>
  </si>
  <si>
    <t>CA-2015-147102</t>
  </si>
  <si>
    <t>CA-2015-132815</t>
  </si>
  <si>
    <t>CA-2015-135489</t>
  </si>
  <si>
    <t>CA-2015-137603</t>
  </si>
  <si>
    <t>CA-2015-149517</t>
  </si>
  <si>
    <t>FUR-FU-10003464</t>
  </si>
  <si>
    <t>CA-2015-149713</t>
  </si>
  <si>
    <t>OFF-PA-10001450</t>
  </si>
  <si>
    <t>CA-2015-109575</t>
  </si>
  <si>
    <t>TEC-PH-10000730</t>
  </si>
  <si>
    <t>CA-2015-167745</t>
  </si>
  <si>
    <t>CA-2015-142202</t>
  </si>
  <si>
    <t>CA-2015-150511</t>
  </si>
  <si>
    <t>CA-2015-101154</t>
  </si>
  <si>
    <t>US-2015-150630</t>
  </si>
  <si>
    <t>CA-2015-133025</t>
  </si>
  <si>
    <t>CA-2015-143077</t>
  </si>
  <si>
    <t>US-2015-138919</t>
  </si>
  <si>
    <t>CA-2015-141145</t>
  </si>
  <si>
    <t>US-2015-138716</t>
  </si>
  <si>
    <t>US-2015-126977</t>
  </si>
  <si>
    <t>PF-19120</t>
  </si>
  <si>
    <t>CA-2015-167696</t>
  </si>
  <si>
    <t>US-2015-130519</t>
  </si>
  <si>
    <t>CA-2015-145849</t>
  </si>
  <si>
    <t>CA-2015-105102</t>
  </si>
  <si>
    <t>CA-2015-102582</t>
  </si>
  <si>
    <t>CA-2015-100734</t>
  </si>
  <si>
    <t>CA-2015-120362</t>
  </si>
  <si>
    <t>CA-2015-131597</t>
  </si>
  <si>
    <t>CA-2015-128027</t>
  </si>
  <si>
    <t>CA-2015-140984</t>
  </si>
  <si>
    <t>CA-2015-115924</t>
  </si>
  <si>
    <t>CA-2015-115567</t>
  </si>
  <si>
    <t>US-2015-161347</t>
  </si>
  <si>
    <t>CA-2015-118843</t>
  </si>
  <si>
    <t>CA-2015-136728</t>
  </si>
  <si>
    <t>CA-2015-138457</t>
  </si>
  <si>
    <t>US-2015-129007</t>
  </si>
  <si>
    <t>FUR-FU-10002379</t>
  </si>
  <si>
    <t>CA-2015-166464</t>
  </si>
  <si>
    <t>CA-2015-102015</t>
  </si>
  <si>
    <t>CA-2015-128993</t>
  </si>
  <si>
    <t>CA-2015-165057</t>
  </si>
  <si>
    <t>CA-2015-153794</t>
  </si>
  <si>
    <t>CA-2015-132465</t>
  </si>
  <si>
    <t>CA-2015-126186</t>
  </si>
  <si>
    <t>CA-2015-125934</t>
  </si>
  <si>
    <t>CA-2015-132906</t>
  </si>
  <si>
    <t>CA-2015-168186</t>
  </si>
  <si>
    <t>US-2015-147242</t>
  </si>
  <si>
    <t>CA-2015-117772</t>
  </si>
  <si>
    <t>CA-2015-136658</t>
  </si>
  <si>
    <t>CA-2015-108672</t>
  </si>
  <si>
    <t>CA-2015-139374</t>
  </si>
  <si>
    <t>CA-2015-162166</t>
  </si>
  <si>
    <t>CA-2015-151624</t>
  </si>
  <si>
    <t>CA-2015-110744</t>
  </si>
  <si>
    <t>CA-2015-122623</t>
  </si>
  <si>
    <t>CA-2015-105599</t>
  </si>
  <si>
    <t>CA-2015-102876</t>
  </si>
  <si>
    <t>TEC-PH-10002680</t>
  </si>
  <si>
    <t>CA-2015-161445</t>
  </si>
  <si>
    <t>CA-2015-140557</t>
  </si>
  <si>
    <t>CA-2015-164084</t>
  </si>
  <si>
    <t>AG-10525</t>
  </si>
  <si>
    <t>CA-2015-138002</t>
  </si>
  <si>
    <t>CA-2015-143238</t>
  </si>
  <si>
    <t>CA-2015-150791</t>
  </si>
  <si>
    <t>CA-2015-160696</t>
  </si>
  <si>
    <t>CA-2015-133977</t>
  </si>
  <si>
    <t>US-2015-109015</t>
  </si>
  <si>
    <t>CA-2015-169572</t>
  </si>
  <si>
    <t>US-2015-151435</t>
  </si>
  <si>
    <t>CA-2015-130785</t>
  </si>
  <si>
    <t>CA-2015-162621</t>
  </si>
  <si>
    <t>CA-2015-105158</t>
  </si>
  <si>
    <t>CA-2015-135510</t>
  </si>
  <si>
    <t>CA-2015-142755</t>
  </si>
  <si>
    <t>CA-2015-101924</t>
  </si>
  <si>
    <t>CA-2015-159863</t>
  </si>
  <si>
    <t>CA-2015-113523</t>
  </si>
  <si>
    <t>CA-2015-149734</t>
  </si>
  <si>
    <t>US-2015-138303</t>
  </si>
  <si>
    <t>CA-2015-130204</t>
  </si>
  <si>
    <t>CA-2015-121608</t>
  </si>
  <si>
    <t>TEC-PH-10004959</t>
  </si>
  <si>
    <t>US-2015-104185</t>
  </si>
  <si>
    <t>US-2015-146745</t>
  </si>
  <si>
    <t>CA-2015-113215</t>
  </si>
  <si>
    <t>CA-2015-169537</t>
  </si>
  <si>
    <t>CA-2015-137946</t>
  </si>
  <si>
    <t>CA-2015-104626</t>
  </si>
  <si>
    <t>CA-2015-112319</t>
  </si>
  <si>
    <t>CA-2015-111514</t>
  </si>
  <si>
    <t>CA-2015-142139</t>
  </si>
  <si>
    <t>CA-2015-157805</t>
  </si>
  <si>
    <t>CA-2015-108532</t>
  </si>
  <si>
    <t>US-2015-100377</t>
  </si>
  <si>
    <t>CA-2015-121188</t>
  </si>
  <si>
    <t>CA-2015-166219</t>
  </si>
  <si>
    <t>CA-2015-107902</t>
  </si>
  <si>
    <t>CA-2015-126445</t>
  </si>
  <si>
    <t>CA-2015-101707</t>
  </si>
  <si>
    <t>OFF-PA-10002968</t>
  </si>
  <si>
    <t>CA-2015-113040</t>
  </si>
  <si>
    <t>US-2015-139759</t>
  </si>
  <si>
    <t>CA-2015-168809</t>
  </si>
  <si>
    <t>CA-2015-146563</t>
  </si>
  <si>
    <t>CA-2015-139584</t>
  </si>
  <si>
    <t>CA-2015-102491</t>
  </si>
  <si>
    <t>TEC-MA-10000864</t>
  </si>
  <si>
    <t>CA-2015-113740</t>
  </si>
  <si>
    <t>CA-2015-169299</t>
  </si>
  <si>
    <t>CA-2015-123939</t>
  </si>
  <si>
    <t>CA-2015-114468</t>
  </si>
  <si>
    <t>CA-2015-165624</t>
  </si>
  <si>
    <t>CA-2015-132080</t>
  </si>
  <si>
    <t>CA-2015-129854</t>
  </si>
  <si>
    <t>CA-2015-144267</t>
  </si>
  <si>
    <t>OFF-PA-10001947</t>
  </si>
  <si>
    <t>CA-2015-130456</t>
  </si>
  <si>
    <t>CA-2015-154823</t>
  </si>
  <si>
    <t>CA-2015-122168</t>
  </si>
  <si>
    <t>US-2015-130512</t>
  </si>
  <si>
    <t>CA-2015-111297</t>
  </si>
  <si>
    <t>CA-2015-119627</t>
  </si>
  <si>
    <t>US-2015-128090</t>
  </si>
  <si>
    <t>US-2015-126753</t>
  </si>
  <si>
    <t>US-2015-164238</t>
  </si>
  <si>
    <t>CA-2015-162369</t>
  </si>
  <si>
    <t>CA-2015-142454</t>
  </si>
  <si>
    <t>CA-2015-112014</t>
  </si>
  <si>
    <t>CA-2015-120516</t>
  </si>
  <si>
    <t>CA-2015-150441</t>
  </si>
  <si>
    <t>CA-2015-169656</t>
  </si>
  <si>
    <t>CA-2015-148495</t>
  </si>
  <si>
    <t>CA-2015-133396</t>
  </si>
  <si>
    <t>CA-2015-119634</t>
  </si>
  <si>
    <t>US-2015-156797</t>
  </si>
  <si>
    <t>CA-2015-130022</t>
  </si>
  <si>
    <t>US-2015-156496</t>
  </si>
  <si>
    <t>CA-2015-121699</t>
  </si>
  <si>
    <t>CA-2015-163055</t>
  </si>
  <si>
    <t>CA-2015-131338</t>
  </si>
  <si>
    <t>TEC-AC-10002600</t>
  </si>
  <si>
    <t>CA-2015-155453</t>
  </si>
  <si>
    <t>CA-2015-103954</t>
  </si>
  <si>
    <t>FUR-BO-10004690</t>
  </si>
  <si>
    <t>CA-2015-128013</t>
  </si>
  <si>
    <t>CA-2015-168564</t>
  </si>
  <si>
    <t>CA-2015-129322</t>
  </si>
  <si>
    <t>CA-2015-127544</t>
  </si>
  <si>
    <t>CA-2015-163895</t>
  </si>
  <si>
    <t>CA-2015-141936</t>
  </si>
  <si>
    <t>US-2015-124219</t>
  </si>
  <si>
    <t>CA-2015-138331</t>
  </si>
  <si>
    <t>US-2015-117492</t>
  </si>
  <si>
    <t>CA-2015-163237</t>
  </si>
  <si>
    <t>CA-2015-160794</t>
  </si>
  <si>
    <t>CA-2015-135251</t>
  </si>
  <si>
    <t>CA-2015-112214</t>
  </si>
  <si>
    <t>CA-2015-147501</t>
  </si>
  <si>
    <t>CA-2015-122406</t>
  </si>
  <si>
    <t>CA-2015-112767</t>
  </si>
  <si>
    <t>CA-2015-153388</t>
  </si>
  <si>
    <t>PC-19000</t>
  </si>
  <si>
    <t>CA-2015-124891</t>
  </si>
  <si>
    <t>CA-2015-164427</t>
  </si>
  <si>
    <t>CA-2015-111017</t>
  </si>
  <si>
    <t>CA-2015-155334</t>
  </si>
  <si>
    <t>CA-2015-132507</t>
  </si>
  <si>
    <t>US-2015-164966</t>
  </si>
  <si>
    <t>US-2015-129553</t>
  </si>
  <si>
    <t>US-2015-140200</t>
  </si>
  <si>
    <t>CA-2015-136735</t>
  </si>
  <si>
    <t>CA-2015-148180</t>
  </si>
  <si>
    <t>CA-2015-127754</t>
  </si>
  <si>
    <t>CA-2015-143700</t>
  </si>
  <si>
    <t>US-2015-150161</t>
  </si>
  <si>
    <t>CA-2015-148635</t>
  </si>
  <si>
    <t>CA-2015-154291</t>
  </si>
  <si>
    <t>CA-2015-139248</t>
  </si>
  <si>
    <t>CA-2015-103135</t>
  </si>
  <si>
    <t>CA-2015-120810</t>
  </si>
  <si>
    <t>CA-2015-124044</t>
  </si>
  <si>
    <t>CA-2015-160472</t>
  </si>
  <si>
    <t>US-2015-122784</t>
  </si>
  <si>
    <t>US-2015-160150</t>
  </si>
  <si>
    <t>CA-2015-111206</t>
  </si>
  <si>
    <t>CA-2015-159590</t>
  </si>
  <si>
    <t>CA-2015-122973</t>
  </si>
  <si>
    <t>CA-2015-138534</t>
  </si>
  <si>
    <t>US-2015-149629</t>
  </si>
  <si>
    <t>CA-2015-121132</t>
  </si>
  <si>
    <t>CA-2015-113404</t>
  </si>
  <si>
    <t>US-2015-166520</t>
  </si>
  <si>
    <t>CA-2015-146948</t>
  </si>
  <si>
    <t>CA-2015-143364</t>
  </si>
  <si>
    <t>CA-2015-114069</t>
  </si>
  <si>
    <t>US-2015-107349</t>
  </si>
  <si>
    <t>US-2015-140851</t>
  </si>
  <si>
    <t>CA-2015-126557</t>
  </si>
  <si>
    <t>CA-2015-112711</t>
  </si>
  <si>
    <t>CA-2015-142237</t>
  </si>
  <si>
    <t>CA-2015-142419</t>
  </si>
  <si>
    <t>CA-2015-136469</t>
  </si>
  <si>
    <t>CA-2015-149384</t>
  </si>
  <si>
    <t>CA-2015-107020</t>
  </si>
  <si>
    <t>CA-2015-111094</t>
  </si>
  <si>
    <t>CA-2015-153626</t>
  </si>
  <si>
    <t>CA-2015-132626</t>
  </si>
  <si>
    <t>CA-2015-135314</t>
  </si>
  <si>
    <t>CA-2015-123456</t>
  </si>
  <si>
    <t>CA-2015-129392</t>
  </si>
  <si>
    <t>OFF-PA-10004248</t>
  </si>
  <si>
    <t>CA-2015-108665</t>
  </si>
  <si>
    <t>CA-2015-146087</t>
  </si>
  <si>
    <t>CA-2015-161627</t>
  </si>
  <si>
    <t>CA-2015-116260</t>
  </si>
  <si>
    <t>CA-2015-116750</t>
  </si>
  <si>
    <t>CA-2015-130610</t>
  </si>
  <si>
    <t>CA-2015-164336</t>
  </si>
  <si>
    <t>US-2015-158911</t>
  </si>
  <si>
    <t>CA-2015-154956</t>
  </si>
  <si>
    <t>CA-2015-124268</t>
  </si>
  <si>
    <t>CA-2015-152513</t>
  </si>
  <si>
    <t>CA-2015-128139</t>
  </si>
  <si>
    <t>US-2015-153500</t>
  </si>
  <si>
    <t>CA-2015-120397</t>
  </si>
  <si>
    <t>CA-2015-157322</t>
  </si>
  <si>
    <t>CA-2015-111703</t>
  </si>
  <si>
    <t>CA-2015-150196</t>
  </si>
  <si>
    <t>CA-2015-140718</t>
  </si>
  <si>
    <t>CA-2015-128860</t>
  </si>
  <si>
    <t>US-2015-141684</t>
  </si>
  <si>
    <t>CA-2015-165799</t>
  </si>
  <si>
    <t>US-2015-100069</t>
  </si>
  <si>
    <t>CA-2015-112144</t>
  </si>
  <si>
    <t>CA-2015-162950</t>
  </si>
  <si>
    <t>CA-2015-103772</t>
  </si>
  <si>
    <t>CA-2015-125395</t>
  </si>
  <si>
    <t>CA-2015-115938</t>
  </si>
  <si>
    <t>CA-2015-166583</t>
  </si>
  <si>
    <t>CA-2015-143882</t>
  </si>
  <si>
    <t>CA-2015-127110</t>
  </si>
  <si>
    <t>CA-2015-137750</t>
  </si>
  <si>
    <t>CA-2015-115945</t>
  </si>
  <si>
    <t>CA-2015-119690</t>
  </si>
  <si>
    <t>FUR-FU-10004587</t>
  </si>
  <si>
    <t>CA-2015-122826</t>
  </si>
  <si>
    <t>TEC-PH-10004830</t>
  </si>
  <si>
    <t>CA-2015-139164</t>
  </si>
  <si>
    <t>CA-2015-106187</t>
  </si>
  <si>
    <t>CA-2015-128167</t>
  </si>
  <si>
    <t>CA-2015-124975</t>
  </si>
  <si>
    <t>CA-2015-153423</t>
  </si>
  <si>
    <t>CA-2015-123330</t>
  </si>
  <si>
    <t>CA-2015-140144</t>
  </si>
  <si>
    <t>US-2015-136427</t>
  </si>
  <si>
    <t>CA-2015-158351</t>
  </si>
  <si>
    <t>CA-2015-121965</t>
  </si>
  <si>
    <t>CA-2015-144302</t>
  </si>
  <si>
    <t>CA-2015-163734</t>
  </si>
  <si>
    <t>CA-2015-111864</t>
  </si>
  <si>
    <t>CA-2015-122287</t>
  </si>
  <si>
    <t>OFF-PA-10001661</t>
  </si>
  <si>
    <t>CA-2015-154200</t>
  </si>
  <si>
    <t>CA-2015-147011</t>
  </si>
  <si>
    <t>CA-2015-156734</t>
  </si>
  <si>
    <t>CA-2015-133242</t>
  </si>
  <si>
    <t>CA-2015-167269</t>
  </si>
  <si>
    <t>CA-2015-118955</t>
  </si>
  <si>
    <t>US-2015-163825</t>
  </si>
  <si>
    <t>CA-2015-129896</t>
  </si>
  <si>
    <t>US-2015-106495</t>
  </si>
  <si>
    <t>CA-2015-164567</t>
  </si>
  <si>
    <t>CA-2015-120439</t>
  </si>
  <si>
    <t>CA-2015-127418</t>
  </si>
  <si>
    <t>CA-2015-104941</t>
  </si>
  <si>
    <t>CA-2015-155054</t>
  </si>
  <si>
    <t>CA-2015-137281</t>
  </si>
  <si>
    <t>CA-2015-104059</t>
  </si>
  <si>
    <t>CA-2015-139850</t>
  </si>
  <si>
    <t>CA-2015-131779</t>
  </si>
  <si>
    <t>CA-2015-104115</t>
  </si>
  <si>
    <t>CA-2015-136105</t>
  </si>
  <si>
    <t>US-2015-123960</t>
  </si>
  <si>
    <t>CA-2015-121720</t>
  </si>
  <si>
    <t>CA-2015-110947</t>
  </si>
  <si>
    <t>CA-2015-144190</t>
  </si>
  <si>
    <t>CA-2015-141012</t>
  </si>
  <si>
    <t>CA-2015-101868</t>
  </si>
  <si>
    <t>CA-2015-164007</t>
  </si>
  <si>
    <t>CA-2015-162201</t>
  </si>
  <si>
    <t>CA-2015-142041</t>
  </si>
  <si>
    <t>CA-2015-157343</t>
  </si>
  <si>
    <t>CA-2015-166947</t>
  </si>
  <si>
    <t>CA-2015-115168</t>
  </si>
  <si>
    <t>CA-2015-164833</t>
  </si>
  <si>
    <t>US-2015-142020</t>
  </si>
  <si>
    <t>CA-2015-158491</t>
  </si>
  <si>
    <t>US-2015-163685</t>
  </si>
  <si>
    <t>US-2015-132836</t>
  </si>
  <si>
    <t>CA-2015-161242</t>
  </si>
  <si>
    <t>CA-2015-124919</t>
  </si>
  <si>
    <t>CA-2015-133627</t>
  </si>
  <si>
    <t>CA-2015-147788</t>
  </si>
  <si>
    <t>CA-2015-120677</t>
  </si>
  <si>
    <t>CA-2015-136224</t>
  </si>
  <si>
    <t>CA-2015-156153</t>
  </si>
  <si>
    <t>CA-2015-100818</t>
  </si>
  <si>
    <t>CA-2015-149748</t>
  </si>
  <si>
    <t>CA-2015-103177</t>
  </si>
  <si>
    <t>CA-2015-163923</t>
  </si>
  <si>
    <t>CA-2015-120880</t>
  </si>
  <si>
    <t>CA-2015-111339</t>
  </si>
  <si>
    <t>CA-2015-168277</t>
  </si>
  <si>
    <t>CA-2015-104297</t>
  </si>
  <si>
    <t>CA-2015-118948</t>
  </si>
  <si>
    <t>CA-2015-131758</t>
  </si>
  <si>
    <t>OFF-AR-10000411</t>
  </si>
  <si>
    <t>CA-2015-135020</t>
  </si>
  <si>
    <t>CA-2015-149601</t>
  </si>
  <si>
    <t>US-2015-113327</t>
  </si>
  <si>
    <t>CA-2015-148964</t>
  </si>
  <si>
    <t>CA-2015-143147</t>
  </si>
  <si>
    <t>CA-2015-138898</t>
  </si>
  <si>
    <t>CA-2015-141768</t>
  </si>
  <si>
    <t>US-2015-152128</t>
  </si>
  <si>
    <t>CA-2015-109708</t>
  </si>
  <si>
    <t>CA-2015-132941</t>
  </si>
  <si>
    <t>US-2015-165512</t>
  </si>
  <si>
    <t>CA-2015-154921</t>
  </si>
  <si>
    <t>US-2015-110569</t>
  </si>
  <si>
    <t>CA-2015-119102</t>
  </si>
  <si>
    <t>CA-2015-136805</t>
  </si>
  <si>
    <t>CA-2015-149846</t>
  </si>
  <si>
    <t>US-2015-168914</t>
  </si>
  <si>
    <t>CA-2015-169278</t>
  </si>
  <si>
    <t>CA-2015-102806</t>
  </si>
  <si>
    <t>CA-2015-153535</t>
  </si>
  <si>
    <t>FUR-FU-10001986</t>
  </si>
  <si>
    <t>CA-2015-165554</t>
  </si>
  <si>
    <t>US-2015-117184</t>
  </si>
  <si>
    <t>CA-2015-100251</t>
  </si>
  <si>
    <t>CA-2015-100769</t>
  </si>
  <si>
    <t>CA-2015-166604</t>
  </si>
  <si>
    <t>CA-2015-138492</t>
  </si>
  <si>
    <t>CA-2015-119291</t>
  </si>
  <si>
    <t>CA-2015-165162</t>
  </si>
  <si>
    <t>CA-2015-100146</t>
  </si>
  <si>
    <t>CA-2015-145835</t>
  </si>
  <si>
    <t>CA-2015-159380</t>
  </si>
  <si>
    <t>US-2015-122910</t>
  </si>
  <si>
    <t>CA-2015-130876</t>
  </si>
  <si>
    <t>CA-2015-162607</t>
  </si>
  <si>
    <t>CA-2015-131856</t>
  </si>
  <si>
    <t>CA-2015-135727</t>
  </si>
  <si>
    <t>CA-2015-129217</t>
  </si>
  <si>
    <t>CA-2015-144043</t>
  </si>
  <si>
    <t>CA-2015-155635</t>
  </si>
  <si>
    <t>CA-2015-113971</t>
  </si>
  <si>
    <t>CA-2015-109939</t>
  </si>
  <si>
    <t>CA-2015-136798</t>
  </si>
  <si>
    <t>CA-2015-142055</t>
  </si>
  <si>
    <t>US-2015-160857</t>
  </si>
  <si>
    <t>CA-2015-137512</t>
  </si>
  <si>
    <t>OFF-PA-10000213</t>
  </si>
  <si>
    <t>CA-2015-147879</t>
  </si>
  <si>
    <t>OFF-PA-10001952</t>
  </si>
  <si>
    <t>CA-2015-144253</t>
  </si>
  <si>
    <t>CA-2015-129700</t>
  </si>
  <si>
    <t>CA-2015-110548</t>
  </si>
  <si>
    <t>CA-2015-146290</t>
  </si>
  <si>
    <t>CA-2015-107937</t>
  </si>
  <si>
    <t>CA-2015-112130</t>
  </si>
  <si>
    <t>TEC-AC-10001542</t>
  </si>
  <si>
    <t>CA-2015-150770</t>
  </si>
  <si>
    <t>CA-2015-160864</t>
  </si>
  <si>
    <t>CA-2015-116687</t>
  </si>
  <si>
    <t>CA-2015-145821</t>
  </si>
  <si>
    <t>CA-2015-161998</t>
  </si>
  <si>
    <t>CA-2015-104486</t>
  </si>
  <si>
    <t>US-2015-164175</t>
  </si>
  <si>
    <t>CA-2015-135174</t>
  </si>
  <si>
    <t>CA-2015-103716</t>
  </si>
  <si>
    <t>US-2015-115238</t>
  </si>
  <si>
    <t>CA-2015-157434</t>
  </si>
  <si>
    <t>CA-2015-130792</t>
  </si>
  <si>
    <t>CA-2015-120782</t>
  </si>
  <si>
    <t>CA-2015-124450</t>
  </si>
  <si>
    <t>TEC-MA-10004212</t>
  </si>
  <si>
    <t>CA-2015-151841</t>
  </si>
  <si>
    <t>US-2015-134026</t>
  </si>
  <si>
    <t>US-2015-114839</t>
  </si>
  <si>
    <t>CA-2015-137302</t>
  </si>
  <si>
    <t>CA-2015-122266</t>
  </si>
  <si>
    <t>CA-2015-143602</t>
  </si>
  <si>
    <t>CA-2015-112557</t>
  </si>
  <si>
    <t>CA-2015-153878</t>
  </si>
  <si>
    <t>CA-2015-130365</t>
  </si>
  <si>
    <t>CA-2015-115420</t>
  </si>
  <si>
    <t>CA-2015-118227</t>
  </si>
  <si>
    <t>CA-2015-151253</t>
  </si>
  <si>
    <t>CA-2015-107678</t>
  </si>
  <si>
    <t>CA-2015-149342</t>
  </si>
  <si>
    <t>CA-2015-142433</t>
  </si>
  <si>
    <t>CA-2015-109169</t>
  </si>
  <si>
    <t>US-2015-155369</t>
  </si>
  <si>
    <t>CA-2015-115742</t>
  </si>
  <si>
    <t>CA-2015-102722</t>
  </si>
  <si>
    <t>US-2015-134271</t>
  </si>
  <si>
    <t>CA-2015-142601</t>
  </si>
  <si>
    <t>US-2015-113593</t>
  </si>
  <si>
    <t>US-2015-163433</t>
  </si>
  <si>
    <t>CA-2015-155306</t>
  </si>
  <si>
    <t>CA-2015-148712</t>
  </si>
  <si>
    <t>CA-2015-161263</t>
  </si>
  <si>
    <t>CA-2015-106215</t>
  </si>
  <si>
    <t>CA-2015-146675</t>
  </si>
  <si>
    <t>TEC-CO-10001766</t>
  </si>
  <si>
    <t>CA-2015-137974</t>
  </si>
  <si>
    <t>CA-2015-142734</t>
  </si>
  <si>
    <t>CA-2015-116841</t>
  </si>
  <si>
    <t>CA-2015-133452</t>
  </si>
  <si>
    <t>CA-2015-149678</t>
  </si>
  <si>
    <t>CA-2015-100216</t>
  </si>
  <si>
    <t>US-2015-120502</t>
  </si>
  <si>
    <t>CA-2015-120551</t>
  </si>
  <si>
    <t>CA-2015-106257</t>
  </si>
  <si>
    <t>CA-2015-133837</t>
  </si>
  <si>
    <t>US-2015-168704</t>
  </si>
  <si>
    <t>CA-2015-145415</t>
  </si>
  <si>
    <t>CA-2015-111164</t>
  </si>
  <si>
    <t>CA-2015-125563</t>
  </si>
  <si>
    <t>US-2015-136987</t>
  </si>
  <si>
    <t>CA-2015-168767</t>
  </si>
  <si>
    <t>CA-2015-134201</t>
  </si>
  <si>
    <t>CA-2015-142027</t>
  </si>
  <si>
    <t>CA-2015-116512</t>
  </si>
  <si>
    <t>CA-2015-101000</t>
  </si>
  <si>
    <t>CA-2015-140025</t>
  </si>
  <si>
    <t>CA-2015-130554</t>
  </si>
  <si>
    <t>CA-2015-166492</t>
  </si>
  <si>
    <t>CA-2015-124541</t>
  </si>
  <si>
    <t>CA-2015-100888</t>
  </si>
  <si>
    <t>US-2015-136476</t>
  </si>
  <si>
    <t>CA-2015-167010</t>
  </si>
  <si>
    <t>VT-21700</t>
  </si>
  <si>
    <t>CA-2015-119942</t>
  </si>
  <si>
    <t>CA-2015-161452</t>
  </si>
  <si>
    <t>CA-2015-102855</t>
  </si>
  <si>
    <t>CA-2015-110667</t>
  </si>
  <si>
    <t>CA-2015-112452</t>
  </si>
  <si>
    <t>US-2015-122140</t>
  </si>
  <si>
    <t>CA-2015-136378</t>
  </si>
  <si>
    <t>US-2015-159513</t>
  </si>
  <si>
    <t>TEC-MA-10003329</t>
  </si>
  <si>
    <t>US-2015-142811</t>
  </si>
  <si>
    <t>CA-2015-137106</t>
  </si>
  <si>
    <t>CA-2015-128125</t>
  </si>
  <si>
    <t>CA-2015-121405</t>
  </si>
  <si>
    <t>CA-2015-104871</t>
  </si>
  <si>
    <t>CA-2015-153549</t>
  </si>
  <si>
    <t>CA-2015-121272</t>
  </si>
  <si>
    <t>US-2015-103996</t>
  </si>
  <si>
    <t>CA-2015-150749</t>
  </si>
  <si>
    <t>CA-2015-105361</t>
  </si>
  <si>
    <t>CA-2015-131534</t>
  </si>
  <si>
    <t>CA-2015-135363</t>
  </si>
  <si>
    <t>CA-2015-133536</t>
  </si>
  <si>
    <t>CA-2015-132948</t>
  </si>
  <si>
    <t>CA-2015-103793</t>
  </si>
  <si>
    <t>CA-2015-167374</t>
  </si>
  <si>
    <t>CA-2015-164301</t>
  </si>
  <si>
    <t>US-2015-116981</t>
  </si>
  <si>
    <t>CA-2015-118423</t>
  </si>
  <si>
    <t>US-2015-112508</t>
  </si>
  <si>
    <t>CA-2015-145457</t>
  </si>
  <si>
    <t>US-2015-125374</t>
  </si>
  <si>
    <t>CA-2015-130218</t>
  </si>
  <si>
    <t>CA-2015-138219</t>
  </si>
  <si>
    <t>US-2015-107944</t>
  </si>
  <si>
    <t>CA-2015-157812</t>
  </si>
  <si>
    <t>CA-2015-163440</t>
  </si>
  <si>
    <t>US-2015-163279</t>
  </si>
  <si>
    <t>CA-2015-121552</t>
  </si>
  <si>
    <t>CA-2015-117884</t>
  </si>
  <si>
    <t>CA-2015-120621</t>
  </si>
  <si>
    <t>CA-2015-106565</t>
  </si>
  <si>
    <t>CA-2015-127607</t>
  </si>
  <si>
    <t>OFF-FA-10003485</t>
  </si>
  <si>
    <t>CA-2015-165813</t>
  </si>
  <si>
    <t>CA-2015-159534</t>
  </si>
  <si>
    <t>CA-2015-132101</t>
  </si>
  <si>
    <t>CA-2015-111829</t>
  </si>
  <si>
    <t>CA-2015-113110</t>
  </si>
  <si>
    <t>CA-2015-143532</t>
  </si>
  <si>
    <t>CA-2015-163104</t>
  </si>
  <si>
    <t>CA-2015-149993</t>
  </si>
  <si>
    <t>CA-2015-168088</t>
  </si>
  <si>
    <t>CA-2015-110632</t>
  </si>
  <si>
    <t>CA-2015-145352</t>
  </si>
  <si>
    <t>CA-2015-112116</t>
  </si>
  <si>
    <t>CA-2015-144722</t>
  </si>
  <si>
    <t>CA-2015-153906</t>
  </si>
  <si>
    <t>CA-2015-134257</t>
  </si>
  <si>
    <t>US-2015-150231</t>
  </si>
  <si>
    <t>CA-2015-155124</t>
  </si>
  <si>
    <t>CA-2015-163587</t>
  </si>
  <si>
    <t>CA-2015-167479</t>
  </si>
  <si>
    <t>CA-2015-114237</t>
  </si>
  <si>
    <t>US-2015-139675</t>
  </si>
  <si>
    <t>CA-2015-128083</t>
  </si>
  <si>
    <t>FUR-FU-10003194</t>
  </si>
  <si>
    <t>CA-2015-148705</t>
  </si>
  <si>
    <t>CA-2015-146829</t>
  </si>
  <si>
    <t>US-2015-118906</t>
  </si>
  <si>
    <t>CA-2015-123155</t>
  </si>
  <si>
    <t>CA-2015-110345</t>
  </si>
  <si>
    <t>CA-2015-105627</t>
  </si>
  <si>
    <t>OFF-AR-10002704</t>
  </si>
  <si>
    <t>CA-2015-160213</t>
  </si>
  <si>
    <t>CA-2015-107741</t>
  </si>
  <si>
    <t>CA-2015-132136</t>
  </si>
  <si>
    <t>CA-2015-146255</t>
  </si>
  <si>
    <t>CA-2015-142944</t>
  </si>
  <si>
    <t>CA-2015-109512</t>
  </si>
  <si>
    <t>CA-2015-153108</t>
  </si>
  <si>
    <t>CA-2015-109001</t>
  </si>
  <si>
    <t>CA-2015-125185</t>
  </si>
  <si>
    <t>CA-2015-120320</t>
  </si>
  <si>
    <t>CA-2015-151785</t>
  </si>
  <si>
    <t>CA-2015-140221</t>
  </si>
  <si>
    <t>CA-2015-110457</t>
  </si>
  <si>
    <t>CA-2015-105970</t>
  </si>
  <si>
    <t>CA-2015-153325</t>
  </si>
  <si>
    <t>CA-2015-102316</t>
  </si>
  <si>
    <t>CA-2015-133494</t>
  </si>
  <si>
    <t>CA-2015-133585</t>
  </si>
  <si>
    <t>CM-12715</t>
  </si>
  <si>
    <t>CA-2015-104052</t>
  </si>
  <si>
    <t>US-2015-145436</t>
  </si>
  <si>
    <t>CA-2015-111325</t>
  </si>
  <si>
    <t>CA-2015-104129</t>
  </si>
  <si>
    <t>CA-2015-138485</t>
  </si>
  <si>
    <t>CA-2015-154900</t>
  </si>
  <si>
    <t>CA-2015-132276</t>
  </si>
  <si>
    <t>CA-2015-132374</t>
  </si>
  <si>
    <t>CA-2015-129770</t>
  </si>
  <si>
    <t>CA-2015-162782</t>
  </si>
  <si>
    <t>CA-2015-169740</t>
  </si>
  <si>
    <t>CA-2015-152611</t>
  </si>
  <si>
    <t>CA-2015-111234</t>
  </si>
  <si>
    <t>CA-2015-105725</t>
  </si>
  <si>
    <t>CA-2015-156923</t>
  </si>
  <si>
    <t>CA-2015-121776</t>
  </si>
  <si>
    <t>CA-2015-154326</t>
  </si>
  <si>
    <t>CA-2015-116092</t>
  </si>
  <si>
    <t>OFF-AP-10001391</t>
  </si>
  <si>
    <t>US-2015-147662</t>
  </si>
  <si>
    <t>CA-2015-116876</t>
  </si>
  <si>
    <t>CA-2015-101126</t>
  </si>
  <si>
    <t>CA-2015-101007</t>
  </si>
  <si>
    <t>CA-2015-135391</t>
  </si>
  <si>
    <t>CA-2015-146038</t>
  </si>
  <si>
    <t>US-2015-153374</t>
  </si>
  <si>
    <t>CA-2015-114923</t>
  </si>
  <si>
    <t>US-2015-130491</t>
  </si>
  <si>
    <t>CA-2015-147529</t>
  </si>
  <si>
    <t>CA-2015-111507</t>
  </si>
  <si>
    <t>CA-2015-156482</t>
  </si>
  <si>
    <t>CA-2015-137064</t>
  </si>
  <si>
    <t>CA-2015-104038</t>
  </si>
  <si>
    <t>CA-2015-140921</t>
  </si>
  <si>
    <t>CA-2015-157959</t>
  </si>
  <si>
    <t>CA-2015-132633</t>
  </si>
  <si>
    <t>CA-2015-103093</t>
  </si>
  <si>
    <t>CA-2015-127327</t>
  </si>
  <si>
    <t>CA-2015-149587</t>
  </si>
  <si>
    <t>CA-2015-145401</t>
  </si>
  <si>
    <t>CA-2015-121797</t>
  </si>
  <si>
    <t>CA-2015-116638</t>
  </si>
  <si>
    <t>CA-2015-168746</t>
  </si>
  <si>
    <t>CA-2015-164777</t>
  </si>
  <si>
    <t>CA-2015-109603</t>
  </si>
  <si>
    <t>CA-2015-128958</t>
  </si>
  <si>
    <t>CA-2015-119214</t>
  </si>
  <si>
    <t>CA-2015-141250</t>
  </si>
  <si>
    <t>US-2015-101399</t>
  </si>
  <si>
    <t>CA-2015-152681</t>
  </si>
  <si>
    <t>CA-2015-151547</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</si>
  <si>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</si>
  <si>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</si>
  <si>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</si>
  <si>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</si>
  <si>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</si>
  <si>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</si>
  <si>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</si>
  <si>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</si>
  <si>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</si>
  <si>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</si>
  <si>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</si>
  <si>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</si>
  <si>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</si>
  <si>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CA-2015-141243</t>
  </si>
  <si>
    <t>CA-2015-146262</t>
  </si>
  <si>
    <t>CA-2015-104514</t>
  </si>
  <si>
    <t>CA-2014-150245</t>
  </si>
  <si>
    <t>CA-2014-111150</t>
  </si>
  <si>
    <t>US-2014-143231</t>
  </si>
  <si>
    <t>CA-2014-127383</t>
  </si>
  <si>
    <t>CA-2014-133592</t>
  </si>
  <si>
    <t>US-2014-133949</t>
  </si>
  <si>
    <t>CA-2014-157644</t>
  </si>
  <si>
    <t>CA-2014-130960</t>
  </si>
  <si>
    <t>CA-2014-104738</t>
  </si>
  <si>
    <t>US-2014-169789</t>
  </si>
  <si>
    <t>CA-2014-138072</t>
  </si>
  <si>
    <t>US-2014-115189</t>
  </si>
  <si>
    <t>CA-2014-131800</t>
  </si>
  <si>
    <t>CA-2014-166730</t>
  </si>
  <si>
    <t>CA-2014-106803</t>
  </si>
  <si>
    <t>CA-2014-110786</t>
  </si>
  <si>
    <t>CA-2014-152345</t>
  </si>
  <si>
    <t>CA-2014-126802</t>
  </si>
  <si>
    <t>CA-2014-118276</t>
  </si>
  <si>
    <t>CA-2014-102330</t>
  </si>
  <si>
    <t>CA-2014-165477</t>
  </si>
  <si>
    <t>RE-19405</t>
  </si>
  <si>
    <t>CA-2014-164259</t>
  </si>
  <si>
    <t>CA-2014-141313</t>
  </si>
  <si>
    <t>CA-2014-143371</t>
  </si>
  <si>
    <t>CA-2014-120243</t>
  </si>
  <si>
    <t>CA-2014-162866</t>
  </si>
  <si>
    <t>US-2014-106334</t>
  </si>
  <si>
    <t>CA-2014-163447</t>
  </si>
  <si>
    <t>CA-2014-166961</t>
  </si>
  <si>
    <t>CA-2014-153087</t>
  </si>
  <si>
    <t>CA-2014-165393</t>
  </si>
  <si>
    <t>US-2014-159611</t>
  </si>
  <si>
    <t>CA-2014-148383</t>
  </si>
  <si>
    <t>US-2014-152030</t>
  </si>
  <si>
    <t>CA-2014-111451</t>
  </si>
  <si>
    <t>US-2014-111171</t>
  </si>
  <si>
    <t>CA-2014-106264</t>
  </si>
  <si>
    <t>CA-2014-139598</t>
  </si>
  <si>
    <t>CA-2014-168473</t>
  </si>
  <si>
    <t>CA-2014-101427</t>
  </si>
  <si>
    <t>CA-2014-113166</t>
  </si>
  <si>
    <t>CA-2014-156314</t>
  </si>
  <si>
    <t>US-2014-167738</t>
  </si>
  <si>
    <t>US-2014-138247</t>
  </si>
  <si>
    <t>CA-2014-132913</t>
  </si>
  <si>
    <t>CA-2014-142314</t>
  </si>
  <si>
    <t>CA-2014-114517</t>
  </si>
  <si>
    <t>CA-2014-126333</t>
  </si>
  <si>
    <t>CA-2014-154158</t>
  </si>
  <si>
    <t>CA-2014-133543</t>
  </si>
  <si>
    <t>CA-2014-146864</t>
  </si>
  <si>
    <t>CA-2014-142510</t>
  </si>
  <si>
    <t>CA-2014-101364</t>
  </si>
  <si>
    <t>CA-2014-154893</t>
  </si>
  <si>
    <t>CA-2014-134621</t>
  </si>
  <si>
    <t>CA-2014-109127</t>
  </si>
  <si>
    <t>CA-2014-136567</t>
  </si>
  <si>
    <t>US-2014-109036</t>
  </si>
  <si>
    <t>CA-2014-134551</t>
  </si>
  <si>
    <t>CA-2014-156594</t>
  </si>
  <si>
    <t>CA-2014-140816</t>
  </si>
  <si>
    <t>CA-2014-103100</t>
  </si>
  <si>
    <t>CA-2014-160157</t>
  </si>
  <si>
    <t>CA-2014-138681</t>
  </si>
  <si>
    <t>CA-2014-120852</t>
  </si>
  <si>
    <t>CA-2014-163412</t>
  </si>
  <si>
    <t>US-2014-150574</t>
  </si>
  <si>
    <t>CA-2014-120768</t>
  </si>
  <si>
    <t>CA-2014-162992</t>
  </si>
  <si>
    <t>CA-2014-169446</t>
  </si>
  <si>
    <t>TEC-PH-10002817</t>
  </si>
  <si>
    <t>CA-2014-123925</t>
  </si>
  <si>
    <t>CA-2014-139633</t>
  </si>
  <si>
    <t>CA-2014-112718</t>
  </si>
  <si>
    <t>CA-2014-136399</t>
  </si>
  <si>
    <t>CA-2014-153913</t>
  </si>
  <si>
    <t>CA-2014-108273</t>
  </si>
  <si>
    <t>CA-2014-151379</t>
  </si>
  <si>
    <t>CA-2014-124247</t>
  </si>
  <si>
    <t>CA-2014-100706</t>
  </si>
  <si>
    <t>CA-2014-113257</t>
  </si>
  <si>
    <t>CA-2014-101602</t>
  </si>
  <si>
    <t>CA-2014-116673</t>
  </si>
  <si>
    <t>CA-2014-119466</t>
  </si>
  <si>
    <t>CA-2014-129938</t>
  </si>
  <si>
    <t>CA-2014-148950</t>
  </si>
  <si>
    <t>CA-2014-116568</t>
  </si>
  <si>
    <t>US-2014-123519</t>
  </si>
  <si>
    <t>CA-2014-145541</t>
  </si>
  <si>
    <t>CA-2014-130575</t>
  </si>
  <si>
    <t>CA-2014-113579</t>
  </si>
  <si>
    <t>OFF-PA-10001457</t>
  </si>
  <si>
    <t>CA-2014-154186</t>
  </si>
  <si>
    <t>US-2014-102631</t>
  </si>
  <si>
    <t>CA-2014-124079</t>
  </si>
  <si>
    <t>FUR-FU-10002553</t>
  </si>
  <si>
    <t>CA-2014-129819</t>
  </si>
  <si>
    <t>CA-2014-168494</t>
  </si>
  <si>
    <t>CA-2014-141607</t>
  </si>
  <si>
    <t>US-2014-122959</t>
  </si>
  <si>
    <t>CA-2014-113320</t>
  </si>
  <si>
    <t>CA-2014-107573</t>
  </si>
  <si>
    <t>CA-2014-148488</t>
  </si>
  <si>
    <t>US-2014-112991</t>
  </si>
  <si>
    <t>CA-2014-104976</t>
  </si>
  <si>
    <t>CA-2014-101175</t>
  </si>
  <si>
    <t>CA-2014-109932</t>
  </si>
  <si>
    <t>CA-2014-169649</t>
  </si>
  <si>
    <t>CA-2014-138128</t>
  </si>
  <si>
    <t>CA-2014-104773</t>
  </si>
  <si>
    <t>CA-2014-129364</t>
  </si>
  <si>
    <t>CA-2014-135608</t>
  </si>
  <si>
    <t>CA-2014-144071</t>
  </si>
  <si>
    <t>CA-2014-159681</t>
  </si>
  <si>
    <t>CA-2014-138737</t>
  </si>
  <si>
    <t>CA-2014-101392</t>
  </si>
  <si>
    <t>CA-2014-154592</t>
  </si>
  <si>
    <t>CA-2014-110030</t>
  </si>
  <si>
    <t>US-2014-112872</t>
  </si>
  <si>
    <t>US-2014-140452</t>
  </si>
  <si>
    <t>CA-2014-106726</t>
  </si>
  <si>
    <t>CA-2014-155390</t>
  </si>
  <si>
    <t>CA-2014-106376</t>
  </si>
  <si>
    <t>OFF-AR-10002671</t>
  </si>
  <si>
    <t>CA-2014-166191</t>
  </si>
  <si>
    <t>CA-2014-138296</t>
  </si>
  <si>
    <t>CA-2014-125542</t>
  </si>
  <si>
    <t>CA-2014-151162</t>
  </si>
  <si>
    <t>CA-2014-133830</t>
  </si>
  <si>
    <t>CA-2014-150203</t>
  </si>
  <si>
    <t>CA-2014-127187</t>
  </si>
  <si>
    <t>CA-2014-122749</t>
  </si>
  <si>
    <t>CA-2014-164861</t>
  </si>
  <si>
    <t>CA-2014-112158</t>
  </si>
  <si>
    <t>US-2014-117744</t>
  </si>
  <si>
    <t>CA-2014-132864</t>
  </si>
  <si>
    <t>CA-2014-101147</t>
  </si>
  <si>
    <t>CA-2014-154095</t>
  </si>
  <si>
    <t>CA-2014-103807</t>
  </si>
  <si>
    <t>CA-2014-120474</t>
  </si>
  <si>
    <t>CA-2014-131051</t>
  </si>
  <si>
    <t>CA-2014-131527</t>
  </si>
  <si>
    <t>CA-2014-150798</t>
  </si>
  <si>
    <t>US-2014-161613</t>
  </si>
  <si>
    <t>CA-2014-143210</t>
  </si>
  <si>
    <t>CA-2014-103590</t>
  </si>
  <si>
    <t>OFF-EN-10004007</t>
  </si>
  <si>
    <t>CA-2014-148425</t>
  </si>
  <si>
    <t>CA-2014-146843</t>
  </si>
  <si>
    <t>CA-2014-136280</t>
  </si>
  <si>
    <t>US-2014-134712</t>
  </si>
  <si>
    <t>CA-2014-153983</t>
  </si>
  <si>
    <t>US-2014-111353</t>
  </si>
  <si>
    <t>CA-2014-163013</t>
  </si>
  <si>
    <t>CA-2014-121167</t>
  </si>
  <si>
    <t>CA-2014-101560</t>
  </si>
  <si>
    <t>CA-2014-105249</t>
  </si>
  <si>
    <t>CA-2014-159800</t>
  </si>
  <si>
    <t>CA-2014-121629</t>
  </si>
  <si>
    <t>US-2014-120175</t>
  </si>
  <si>
    <t>CA-2014-119032</t>
  </si>
  <si>
    <t>CA-2014-167486</t>
  </si>
  <si>
    <t>US-2014-147606</t>
  </si>
  <si>
    <t>CA-2014-168984</t>
  </si>
  <si>
    <t>US-2014-147648</t>
  </si>
  <si>
    <t>CA-2014-124730</t>
  </si>
  <si>
    <t>CA-2014-141110</t>
  </si>
  <si>
    <t>CA-2014-164721</t>
  </si>
  <si>
    <t>CA-2014-127446</t>
  </si>
  <si>
    <t>CA-2014-122588</t>
  </si>
  <si>
    <t>CA-2014-119151</t>
  </si>
  <si>
    <t>US-2014-107993</t>
  </si>
  <si>
    <t>US-2014-144078</t>
  </si>
  <si>
    <t>CA-2014-115973</t>
  </si>
  <si>
    <t>CA-2014-158540</t>
  </si>
  <si>
    <t>CA-2014-127131</t>
  </si>
  <si>
    <t>CA-2014-167360</t>
  </si>
  <si>
    <t>CA-2014-102295</t>
  </si>
  <si>
    <t>CA-2014-105984</t>
  </si>
  <si>
    <t>CA-2014-163034</t>
  </si>
  <si>
    <t>CA-2014-153850</t>
  </si>
  <si>
    <t>CA-2014-100762</t>
  </si>
  <si>
    <t>CA-2014-122217</t>
  </si>
  <si>
    <t>CA-2014-111360</t>
  </si>
  <si>
    <t>US-2014-157385</t>
  </si>
  <si>
    <t>CA-2014-110352</t>
  </si>
  <si>
    <t>CA-2014-120544</t>
  </si>
  <si>
    <t>CA-2014-149055</t>
  </si>
  <si>
    <t>CA-2014-159625</t>
  </si>
  <si>
    <t>US-2014-143721</t>
  </si>
  <si>
    <t>CA-2014-139283</t>
  </si>
  <si>
    <t>CA-2014-129091</t>
  </si>
  <si>
    <t>OFF-AP-10002734</t>
  </si>
  <si>
    <t>CA-2014-105340</t>
  </si>
  <si>
    <t>US-2014-112200</t>
  </si>
  <si>
    <t>CA-2014-135090</t>
  </si>
  <si>
    <t>CA-2014-125682</t>
  </si>
  <si>
    <t>CA-2014-102274</t>
  </si>
  <si>
    <t>CA-2014-103401</t>
  </si>
  <si>
    <t>GR-14560</t>
  </si>
  <si>
    <t>US-2014-168501</t>
  </si>
  <si>
    <t>CA-2014-154781</t>
  </si>
  <si>
    <t>CA-2014-140396</t>
  </si>
  <si>
    <t>CA-2014-158274</t>
  </si>
  <si>
    <t>CA-2014-144624</t>
  </si>
  <si>
    <t>US-2014-123183</t>
  </si>
  <si>
    <t>CA-2014-100972</t>
  </si>
  <si>
    <t>US-2014-149034</t>
  </si>
  <si>
    <t>CA-2014-150518</t>
  </si>
  <si>
    <t>CA-2014-128062</t>
  </si>
  <si>
    <t>CA-2014-164210</t>
  </si>
  <si>
    <t>OFF-PA-10002259</t>
  </si>
  <si>
    <t>US-2014-159926</t>
  </si>
  <si>
    <t>TEC-PH-10001128</t>
  </si>
  <si>
    <t>CA-2014-115336</t>
  </si>
  <si>
    <t>CA-2014-133809</t>
  </si>
  <si>
    <t>TEC-PH-10004875</t>
  </si>
  <si>
    <t>CA-2014-104829</t>
  </si>
  <si>
    <t>CA-2014-163468</t>
  </si>
  <si>
    <t>CA-2014-141173</t>
  </si>
  <si>
    <t>CA-2014-161032</t>
  </si>
  <si>
    <t>CA-2014-124702</t>
  </si>
  <si>
    <t>CA-2014-145926</t>
  </si>
  <si>
    <t>CA-2014-119375</t>
  </si>
  <si>
    <t>CA-2014-140662</t>
  </si>
  <si>
    <t>CA-2014-159835</t>
  </si>
  <si>
    <t>CA-2014-130869</t>
  </si>
  <si>
    <t>CA-2014-128209</t>
  </si>
  <si>
    <t>CA-2014-101833</t>
  </si>
  <si>
    <t>CA-2014-149643</t>
  </si>
  <si>
    <t>US-2014-147704</t>
  </si>
  <si>
    <t>CA-2014-160066</t>
  </si>
  <si>
    <t>US-2014-139500</t>
  </si>
  <si>
    <t>CA-2014-119144</t>
  </si>
  <si>
    <t>CA-2014-116407</t>
  </si>
  <si>
    <t>CA-2014-128888</t>
  </si>
  <si>
    <t>CA-2014-127558</t>
  </si>
  <si>
    <t>CA-2014-128622</t>
  </si>
  <si>
    <t>CA-2014-125556</t>
  </si>
  <si>
    <t>CA-2014-162362</t>
  </si>
  <si>
    <t>CA-2014-151554</t>
  </si>
  <si>
    <t>CA-2014-166989</t>
  </si>
  <si>
    <t>CA-2014-161634</t>
  </si>
  <si>
    <t>CA-2014-151078</t>
  </si>
  <si>
    <t>CA-2014-151295</t>
  </si>
  <si>
    <t>CA-2014-164910</t>
  </si>
  <si>
    <t>US-2014-159618</t>
  </si>
  <si>
    <t>CA-2014-122609</t>
  </si>
  <si>
    <t>CA-2014-105893</t>
  </si>
  <si>
    <t>CA-2014-163419</t>
  </si>
  <si>
    <t>CA-2014-165309</t>
  </si>
  <si>
    <t>CA-2014-105270</t>
  </si>
  <si>
    <t>CA-2014-155796</t>
  </si>
  <si>
    <t>CA-2014-140732</t>
  </si>
  <si>
    <t>CA-2014-128524</t>
  </si>
  <si>
    <t>US-2014-140914</t>
  </si>
  <si>
    <t>US-2014-143287</t>
  </si>
  <si>
    <t>CA-2014-158372</t>
  </si>
  <si>
    <t>CA-2014-121006</t>
  </si>
  <si>
    <t>CA-2014-144666</t>
  </si>
  <si>
    <t>CA-2014-103219</t>
  </si>
  <si>
    <t>US-2014-126340</t>
  </si>
  <si>
    <t>CA-2014-123498</t>
  </si>
  <si>
    <t>CA-2014-123323</t>
  </si>
  <si>
    <t>CA-2014-159310</t>
  </si>
  <si>
    <t>FUR-CH-10002758</t>
  </si>
  <si>
    <t>CA-2014-120278</t>
  </si>
  <si>
    <t>CA-2014-146990</t>
  </si>
  <si>
    <t>US-2014-139640</t>
  </si>
  <si>
    <t>CA-2014-120950</t>
  </si>
  <si>
    <t>CA-2014-109134</t>
  </si>
  <si>
    <t>CA-2014-133634</t>
  </si>
  <si>
    <t>CA-2014-114251</t>
  </si>
  <si>
    <t>US-2014-114377</t>
  </si>
  <si>
    <t>CA-2014-164973</t>
  </si>
  <si>
    <t>TEC-MA-10002927</t>
  </si>
  <si>
    <t>CA-2014-121286</t>
  </si>
  <si>
    <t>CA-2014-149244</t>
  </si>
  <si>
    <t>CA-2014-125829</t>
  </si>
  <si>
    <t>TEC-MA-10003246</t>
  </si>
  <si>
    <t>CA-2014-132227</t>
  </si>
  <si>
    <t>US-2014-134187</t>
  </si>
  <si>
    <t>CA-2014-137589</t>
  </si>
  <si>
    <t>CA-2014-121573</t>
  </si>
  <si>
    <t>CA-2014-155593</t>
  </si>
  <si>
    <t>CA-2014-146731</t>
  </si>
  <si>
    <t>CA-2014-165764</t>
  </si>
  <si>
    <t>CA-2014-119529</t>
  </si>
  <si>
    <t>US-2014-124625</t>
  </si>
  <si>
    <t>CA-2014-153619</t>
  </si>
  <si>
    <t>CA-2014-107454</t>
  </si>
  <si>
    <t>CA-2014-148782</t>
  </si>
  <si>
    <t>CA-2014-129147</t>
  </si>
  <si>
    <t>CA-2014-120670</t>
  </si>
  <si>
    <t>CA-2014-115889</t>
  </si>
  <si>
    <t>CA-2014-134726</t>
  </si>
  <si>
    <t>TEC-AC-10000023</t>
  </si>
  <si>
    <t>CA-2014-134313</t>
  </si>
  <si>
    <t>CA-2014-148915</t>
  </si>
  <si>
    <t>CA-2014-102673</t>
  </si>
  <si>
    <t>CA-2014-126907</t>
  </si>
  <si>
    <t>CA-2014-152562</t>
  </si>
  <si>
    <t>CA-2014-168305</t>
  </si>
  <si>
    <t>US-2014-137155</t>
  </si>
  <si>
    <t>CA-2014-139423</t>
  </si>
  <si>
    <t>CA-2014-114195</t>
  </si>
  <si>
    <t>CA-2014-106439</t>
  </si>
  <si>
    <t>CA-2014-145387</t>
  </si>
  <si>
    <t>US-2014-167262</t>
  </si>
  <si>
    <t>CA-2014-108609</t>
  </si>
  <si>
    <t>US-2014-120313</t>
  </si>
  <si>
    <t>CA-2014-154627</t>
  </si>
  <si>
    <t>CA-2014-166590</t>
  </si>
  <si>
    <t>CA-2014-101931</t>
  </si>
  <si>
    <t>CA-2014-107769</t>
  </si>
  <si>
    <t>CA-2014-148285</t>
  </si>
  <si>
    <t>CA-2014-162278</t>
  </si>
  <si>
    <t>US-2014-158400</t>
  </si>
  <si>
    <t>CA-2014-139542</t>
  </si>
  <si>
    <t>CA-2014-108707</t>
  </si>
  <si>
    <t>CA-2014-130729</t>
  </si>
  <si>
    <t>CA-2014-113047</t>
  </si>
  <si>
    <t>CA-2014-110072</t>
  </si>
  <si>
    <t>CA-2014-151967</t>
  </si>
  <si>
    <t>NB-18580</t>
  </si>
  <si>
    <t>CA-2014-142587</t>
  </si>
  <si>
    <t>CA-2014-169852</t>
  </si>
  <si>
    <t>CA-2014-100916</t>
  </si>
  <si>
    <t>CA-2014-146703</t>
  </si>
  <si>
    <t>CA-2014-169684</t>
  </si>
  <si>
    <t>CA-2014-137092</t>
  </si>
  <si>
    <t>CA-2014-117317</t>
  </si>
  <si>
    <t>CA-2014-155264</t>
  </si>
  <si>
    <t>CA-2014-100867</t>
  </si>
  <si>
    <t>CA-2014-110408</t>
  </si>
  <si>
    <t>TEC-PH-10002352</t>
  </si>
  <si>
    <t>CA-2014-138450</t>
  </si>
  <si>
    <t>CA-2014-115084</t>
  </si>
  <si>
    <t>CA-2014-143168</t>
  </si>
  <si>
    <t>CA-2014-124394</t>
  </si>
  <si>
    <t>CA-2014-103086</t>
  </si>
  <si>
    <t>US-2014-109456</t>
  </si>
  <si>
    <t>OFF-BI-10000136</t>
  </si>
  <si>
    <t>CA-2014-143182</t>
  </si>
  <si>
    <t>US-2014-122021</t>
  </si>
  <si>
    <t>FUR-CH-10003761</t>
  </si>
  <si>
    <t>US-2014-146353</t>
  </si>
  <si>
    <t>CA-2014-163748</t>
  </si>
  <si>
    <t>US-2014-151015</t>
  </si>
  <si>
    <t>CA-2014-151330</t>
  </si>
  <si>
    <t>CA-2014-151995</t>
  </si>
  <si>
    <t>CA-2014-164742</t>
  </si>
  <si>
    <t>CA-2014-123316</t>
  </si>
  <si>
    <t>CA-2014-132010</t>
  </si>
  <si>
    <t>CA-2014-139451</t>
  </si>
  <si>
    <t>US-2014-154655</t>
  </si>
  <si>
    <t>US-2014-126571</t>
  </si>
  <si>
    <t>CA-2014-116834</t>
  </si>
  <si>
    <t>CA-2014-157924</t>
  </si>
  <si>
    <t>CA-2014-114314</t>
  </si>
  <si>
    <t>CA-2014-128538</t>
  </si>
  <si>
    <t>CA-2014-140403</t>
  </si>
  <si>
    <t>CA-2014-150329</t>
  </si>
  <si>
    <t>CA-2014-103492</t>
  </si>
  <si>
    <t>US-2014-105137</t>
  </si>
  <si>
    <t>TEC-MA-10002694</t>
  </si>
  <si>
    <t>US-2014-134054</t>
  </si>
  <si>
    <t>CA-2014-137911</t>
  </si>
  <si>
    <t>CA-2014-138240</t>
  </si>
  <si>
    <t>CA-2014-142951</t>
  </si>
  <si>
    <t>CA-2014-119977</t>
  </si>
  <si>
    <t>CA-2014-117429</t>
  </si>
  <si>
    <t>CA-2014-132801</t>
  </si>
  <si>
    <t>CA-2014-134677</t>
  </si>
  <si>
    <t>CA-2014-132542</t>
  </si>
  <si>
    <t>CA-2014-110611</t>
  </si>
  <si>
    <t>CA-2014-109680</t>
  </si>
  <si>
    <t>CA-2014-152422</t>
  </si>
  <si>
    <t>CA-2014-152233</t>
  </si>
  <si>
    <t>CA-2014-153479</t>
  </si>
  <si>
    <t>CA-2014-102085</t>
  </si>
  <si>
    <t>CA-2014-166891</t>
  </si>
  <si>
    <t>CA-2014-153976</t>
  </si>
  <si>
    <t>CA-2014-157882</t>
  </si>
  <si>
    <t>FUR-TA-10001866</t>
  </si>
  <si>
    <t>US-2014-155817</t>
  </si>
  <si>
    <t>CA-2014-108903</t>
  </si>
  <si>
    <t>CA-2014-120775</t>
  </si>
  <si>
    <t>OFF-FA-10000254</t>
  </si>
  <si>
    <t>CA-2014-108189</t>
  </si>
  <si>
    <t>US-2014-132745</t>
  </si>
  <si>
    <t>CA-2014-102008</t>
  </si>
  <si>
    <t>US-2014-167633</t>
  </si>
  <si>
    <t>CA-2014-140886</t>
  </si>
  <si>
    <t>CA-2014-137351</t>
  </si>
  <si>
    <t>CA-2014-159478</t>
  </si>
  <si>
    <t>CA-2014-141649</t>
  </si>
  <si>
    <t>CA-2014-146969</t>
  </si>
  <si>
    <t>CA-2014-122931</t>
  </si>
  <si>
    <t>FUR-TA-10004175</t>
  </si>
  <si>
    <t>CA-2014-126683</t>
  </si>
  <si>
    <t>CA-2014-124856</t>
  </si>
  <si>
    <t>CA-2014-111962</t>
  </si>
  <si>
    <t>CA-2014-107153</t>
  </si>
  <si>
    <t>CA-2014-125136</t>
  </si>
  <si>
    <t>CA-2014-114335</t>
  </si>
  <si>
    <t>CA-2014-120887</t>
  </si>
  <si>
    <t>US-2014-133130</t>
  </si>
  <si>
    <t>US-2014-151925</t>
  </si>
  <si>
    <t>US-2014-152723</t>
  </si>
  <si>
    <t>CA-2014-164385</t>
  </si>
  <si>
    <t>CA-2014-127586</t>
  </si>
  <si>
    <t>CA-2014-132451</t>
  </si>
  <si>
    <t>CA-2014-144974</t>
  </si>
  <si>
    <t>CA-2014-115133</t>
  </si>
  <si>
    <t>CA-2014-115049</t>
  </si>
  <si>
    <t>US-2014-112914</t>
  </si>
  <si>
    <t>CA-2014-141355</t>
  </si>
  <si>
    <t>CA-2014-123344</t>
  </si>
  <si>
    <t>US-2014-134733</t>
  </si>
  <si>
    <t>CA-2014-163559</t>
  </si>
  <si>
    <t>CA-2014-116904</t>
  </si>
  <si>
    <t>CA-2014-147900</t>
  </si>
  <si>
    <t>OFF-PA-10003063</t>
  </si>
  <si>
    <t>CA-2014-148369</t>
  </si>
  <si>
    <t>CA-2014-113964</t>
  </si>
  <si>
    <t>CA-2014-163650</t>
  </si>
  <si>
    <t>CA-2014-127488</t>
  </si>
  <si>
    <t>CA-2014-103191</t>
  </si>
  <si>
    <t>CA-2014-158225</t>
  </si>
  <si>
    <t>CA-2014-156160</t>
  </si>
  <si>
    <t>US-2014-135972</t>
  </si>
  <si>
    <t>CA-2014-125514</t>
  </si>
  <si>
    <t>CA-2014-153969</t>
  </si>
  <si>
    <t>CA-2014-168823</t>
  </si>
  <si>
    <t>US-2014-166310</t>
  </si>
  <si>
    <t>CA-2014-117478</t>
  </si>
  <si>
    <t>CA-2014-124513</t>
  </si>
  <si>
    <t>US-2014-134614</t>
  </si>
  <si>
    <t>CA-2014-156433</t>
  </si>
  <si>
    <t>CA-2014-151953</t>
  </si>
  <si>
    <t>CA-2014-133704</t>
  </si>
  <si>
    <t>CA-2014-166744</t>
  </si>
  <si>
    <t>CA-2014-120411</t>
  </si>
  <si>
    <t>CA-2014-126480</t>
  </si>
  <si>
    <t>CA-2014-125997</t>
  </si>
  <si>
    <t>US-2014-106992</t>
  </si>
  <si>
    <t>TEC-MA-10003353</t>
  </si>
  <si>
    <t>CA-2014-156601</t>
  </si>
  <si>
    <t>CA-2014-127299</t>
  </si>
  <si>
    <t>CA-2014-168130</t>
  </si>
  <si>
    <t>CA-2014-132787</t>
  </si>
  <si>
    <t>CA-2014-159849</t>
  </si>
  <si>
    <t>CA-2014-138177</t>
  </si>
  <si>
    <t>US-2014-158638</t>
  </si>
  <si>
    <t>US-2014-117170</t>
  </si>
  <si>
    <t>CA-2014-103940</t>
  </si>
  <si>
    <t>CA-2014-112851</t>
  </si>
  <si>
    <t>CA-2014-131947</t>
  </si>
  <si>
    <t>TEC-MA-10004086</t>
  </si>
  <si>
    <t>CA-2014-141152</t>
  </si>
  <si>
    <t>CA-2014-149594</t>
  </si>
  <si>
    <t>CA-2014-138100</t>
  </si>
  <si>
    <t>US-2014-100853</t>
  </si>
  <si>
    <t>CA-2014-113362</t>
  </si>
  <si>
    <t>CA-2014-145576</t>
  </si>
  <si>
    <t>OFF-AP-10003914</t>
  </si>
  <si>
    <t>CA-2014-159184</t>
  </si>
  <si>
    <t>CA-2014-160766</t>
  </si>
  <si>
    <t>US-2014-127635</t>
  </si>
  <si>
    <t>US-2014-156216</t>
  </si>
  <si>
    <t>CA-2014-132962</t>
  </si>
  <si>
    <t>OFF-PA-10003543</t>
  </si>
  <si>
    <t>CA-2014-145212</t>
  </si>
  <si>
    <t>CA-2014-140039</t>
  </si>
  <si>
    <t>OFF-ST-10001034</t>
  </si>
  <si>
    <t>CA-2014-113859</t>
  </si>
  <si>
    <t>CA-2014-126277</t>
  </si>
  <si>
    <t>CA-2014-142769</t>
  </si>
  <si>
    <t>CA-2014-101476</t>
  </si>
  <si>
    <t>TEC-MA-10000029</t>
  </si>
  <si>
    <t>CA-2014-138527</t>
  </si>
  <si>
    <t>US-2014-150924</t>
  </si>
  <si>
    <t>CA-2014-103702</t>
  </si>
  <si>
    <t>US-2014-119081</t>
  </si>
  <si>
    <t>CA-2014-116246</t>
  </si>
  <si>
    <t>CA-2014-112837</t>
  </si>
  <si>
    <t>US-2014-138835</t>
  </si>
  <si>
    <t>CA-2014-125731</t>
  </si>
  <si>
    <t>CA-2014-113383</t>
  </si>
  <si>
    <t>CA-2014-144407</t>
  </si>
  <si>
    <t>CA-2014-126403</t>
  </si>
  <si>
    <t>CA-2014-102869</t>
  </si>
  <si>
    <t>US-2014-115196</t>
  </si>
  <si>
    <t>US-2014-131870</t>
  </si>
  <si>
    <t>CA-2014-103527</t>
  </si>
  <si>
    <t>CA-2014-139892</t>
  </si>
  <si>
    <t>CA-2014-132500</t>
  </si>
  <si>
    <t>US-2014-115987</t>
  </si>
  <si>
    <t>CA-2014-163293</t>
  </si>
  <si>
    <t>CA-2014-168592</t>
  </si>
  <si>
    <t>CA-2014-128839</t>
  </si>
  <si>
    <t>CA-2014-123127</t>
  </si>
  <si>
    <t>CA-2014-107818</t>
  </si>
  <si>
    <t>CA-2014-146283</t>
  </si>
  <si>
    <t>CA-2014-146815</t>
  </si>
  <si>
    <t>CA-2014-140032</t>
  </si>
  <si>
    <t>CA-2014-122882</t>
  </si>
  <si>
    <t>CA-2014-131002</t>
  </si>
  <si>
    <t>CA-2014-100006</t>
  </si>
  <si>
    <t>TEC-PH-10002075</t>
  </si>
  <si>
    <t>CA-2014-105165</t>
  </si>
  <si>
    <t>CA-2014-117765</t>
  </si>
  <si>
    <t>CA-2014-109918</t>
  </si>
  <si>
    <t>CA-2014-126193</t>
  </si>
  <si>
    <t>CA-2014-130449</t>
  </si>
  <si>
    <t>CA-2014-106572</t>
  </si>
  <si>
    <t>CA-2014-136861</t>
  </si>
  <si>
    <t>CA-2014-125171</t>
  </si>
  <si>
    <t>US-2014-120236</t>
  </si>
  <si>
    <t>CA-2014-157721</t>
  </si>
  <si>
    <t>CA-2014-127936</t>
  </si>
  <si>
    <t>US-2014-138828</t>
  </si>
  <si>
    <t>CA-2014-151792</t>
  </si>
  <si>
    <t>CA-2014-158281</t>
  </si>
  <si>
    <t>CA-2014-152268</t>
  </si>
  <si>
    <t>CA-2014-106971</t>
  </si>
  <si>
    <t>CA-2014-126522</t>
  </si>
  <si>
    <t>CA-2014-165428</t>
  </si>
  <si>
    <t>CA-2014-109855</t>
  </si>
  <si>
    <t>CA-2014-143385</t>
  </si>
  <si>
    <t>CA-2014-146500</t>
  </si>
  <si>
    <t>CA-2014-135699</t>
  </si>
  <si>
    <t>CA-2014-169775</t>
  </si>
  <si>
    <t>OFF-EN-10001749</t>
  </si>
  <si>
    <t>CA-2014-143336</t>
  </si>
  <si>
    <t>TEC-PH-10001949</t>
  </si>
  <si>
    <t>CA-2014-124688</t>
  </si>
  <si>
    <t>CA-2014-101266</t>
  </si>
  <si>
    <t>CA-2014-123260</t>
  </si>
  <si>
    <t>CA-2014-103331</t>
  </si>
  <si>
    <t>US-2014-115413</t>
  </si>
  <si>
    <t>CA-2014-115259</t>
  </si>
  <si>
    <t>CA-2014-104178</t>
  </si>
  <si>
    <t>CA-2014-103660</t>
  </si>
  <si>
    <t>CA-2014-126200</t>
  </si>
  <si>
    <t>CA-2014-107398</t>
  </si>
  <si>
    <t>CA-2014-106719</t>
  </si>
  <si>
    <t>CA-2014-107916</t>
  </si>
  <si>
    <t>CA-2014-120432</t>
  </si>
  <si>
    <t>CA-2014-110639</t>
  </si>
  <si>
    <t>CA-2014-154837</t>
  </si>
  <si>
    <t>CA-2014-124737</t>
  </si>
  <si>
    <t>US-2014-112795</t>
  </si>
  <si>
    <t>CA-2014-123253</t>
  </si>
  <si>
    <t>CA-2014-130918</t>
  </si>
  <si>
    <t>US-2014-166828</t>
  </si>
  <si>
    <t>CA-2014-166716</t>
  </si>
  <si>
    <t>CA-2014-114321</t>
  </si>
  <si>
    <t>CA-2014-121727</t>
  </si>
  <si>
    <t>US-2014-164616</t>
  </si>
  <si>
    <t>US-2014-156559</t>
  </si>
  <si>
    <t>FUR-BO-10000711</t>
  </si>
  <si>
    <t>CA-2014-133158</t>
  </si>
  <si>
    <t>US-2014-143581</t>
  </si>
  <si>
    <t>CA-2014-129168</t>
  </si>
  <si>
    <t>CA-2014-111500</t>
  </si>
  <si>
    <t>CA-2014-142839</t>
  </si>
  <si>
    <t>CA-2014-138023</t>
  </si>
  <si>
    <t>CA-2014-141005</t>
  </si>
  <si>
    <t>CA-2014-109043</t>
  </si>
  <si>
    <t>US-2014-164406</t>
  </si>
  <si>
    <t>CA-2014-109302</t>
  </si>
  <si>
    <t>CA-2014-109897</t>
  </si>
  <si>
    <t>CA-2014-156244</t>
  </si>
  <si>
    <t>CA-2014-153927</t>
  </si>
  <si>
    <t>CA-2014-127012</t>
  </si>
  <si>
    <t>CA-2014-154641</t>
  </si>
  <si>
    <t>CA-2014-167850</t>
  </si>
  <si>
    <t>CA-2014-110527</t>
  </si>
  <si>
    <t>CA-2014-166471</t>
  </si>
  <si>
    <t>CA-2014-169726</t>
  </si>
  <si>
    <t>CA-2014-141901</t>
  </si>
  <si>
    <t>CA-2014-161249</t>
  </si>
  <si>
    <t>CA-2014-131450</t>
  </si>
  <si>
    <t>CA-2014-151708</t>
  </si>
  <si>
    <t>CA-2014-154669</t>
  </si>
  <si>
    <t>CA-2014-124478</t>
  </si>
  <si>
    <t>CA-2014-156790</t>
  </si>
  <si>
    <t>CA-2014-115357</t>
  </si>
  <si>
    <t>CA-2014-137575</t>
  </si>
  <si>
    <t>CA-2014-118962</t>
  </si>
  <si>
    <t>CA-2014-150490</t>
  </si>
  <si>
    <t>US-2014-117968</t>
  </si>
  <si>
    <t>CA-2014-110065</t>
  </si>
  <si>
    <t>CA-2014-124723</t>
  </si>
  <si>
    <t>CA-2014-126361</t>
  </si>
  <si>
    <t>CA-2014-134215</t>
  </si>
  <si>
    <t>CA-2014-133690</t>
  </si>
  <si>
    <t>CA-2014-125612</t>
  </si>
  <si>
    <t>CA-2014-128986</t>
  </si>
  <si>
    <t>US-2014-106299</t>
  </si>
  <si>
    <t>CA-2014-117345</t>
  </si>
  <si>
    <t>CA-2014-152296</t>
  </si>
  <si>
    <t>CA-2014-162684</t>
  </si>
  <si>
    <t>CA-2014-111192</t>
  </si>
  <si>
    <t>CA-2014-131541</t>
  </si>
  <si>
    <t>CA-2014-124709</t>
  </si>
  <si>
    <t>US-2014-150126</t>
  </si>
  <si>
    <t>CA-2014-169642</t>
  </si>
  <si>
    <t>US-2014-155894</t>
  </si>
  <si>
    <t>CA-2014-126760</t>
  </si>
  <si>
    <t>TEC-AC-10004814</t>
  </si>
  <si>
    <t>CA-2014-159121</t>
  </si>
  <si>
    <t>CA-2014-116190</t>
  </si>
  <si>
    <t>CA-2014-169019</t>
  </si>
  <si>
    <t>CA-2014-143917</t>
  </si>
  <si>
    <t>CA-2014-146528</t>
  </si>
  <si>
    <t>US-2014-119137</t>
  </si>
  <si>
    <t>CA-2014-103058</t>
  </si>
  <si>
    <t>CA-2014-145254</t>
  </si>
  <si>
    <t>CA-2014-127691</t>
  </si>
  <si>
    <t>CA-2014-117464</t>
  </si>
  <si>
    <t>CA-2014-122679</t>
  </si>
  <si>
    <t>US-2014-164644</t>
  </si>
  <si>
    <t>CA-2014-116932</t>
  </si>
  <si>
    <t>CA-2014-129189</t>
  </si>
  <si>
    <t>OFF-AP-10000124</t>
  </si>
  <si>
    <t>CA-2014-109890</t>
  </si>
  <si>
    <t>CA-2014-143903</t>
  </si>
  <si>
    <t>CA-2014-142965</t>
  </si>
  <si>
    <t>CA-2014-141726</t>
  </si>
  <si>
    <t>CA-2014-157546</t>
  </si>
  <si>
    <t>CA-2014-127866</t>
  </si>
  <si>
    <t>US-2014-150434</t>
  </si>
  <si>
    <t>CA-2014-168158</t>
  </si>
  <si>
    <t>CA-2014-123295</t>
  </si>
  <si>
    <t>CA-2014-138198</t>
  </si>
  <si>
    <t>CA-2014-115980</t>
  </si>
  <si>
    <t>US-2014-103905</t>
  </si>
  <si>
    <t>US-2014-150532</t>
  </si>
  <si>
    <t>CA-2014-164182</t>
  </si>
  <si>
    <t>CA-2014-124464</t>
  </si>
  <si>
    <t>CA-2014-109904</t>
  </si>
  <si>
    <t>US-2014-165862</t>
  </si>
  <si>
    <t>CA-2014-129924</t>
  </si>
  <si>
    <t>CA-2014-110184</t>
  </si>
  <si>
    <t>CA-2014-131310</t>
  </si>
  <si>
    <t>CA-2014-124807</t>
  </si>
  <si>
    <t>CA-2014-161508</t>
  </si>
  <si>
    <t>CA-2014-163552</t>
  </si>
  <si>
    <t>CA-2014-123225</t>
  </si>
  <si>
    <t>CA-2014-133305</t>
  </si>
  <si>
    <t>CA-2014-166555</t>
  </si>
  <si>
    <t>CA-2014-165379</t>
  </si>
  <si>
    <t>CA-2014-114125</t>
  </si>
  <si>
    <t>CA-2014-113271</t>
  </si>
  <si>
    <t>CA-2014-150301</t>
  </si>
  <si>
    <t>CA-2014-100090</t>
  </si>
  <si>
    <t>US-2014-138758</t>
  </si>
  <si>
    <t>CA-2014-134278</t>
  </si>
  <si>
    <t>CA-2014-147543</t>
  </si>
  <si>
    <t>CA-2014-157784</t>
  </si>
  <si>
    <t>US-2014-160444</t>
  </si>
  <si>
    <t>CA-2014-107139</t>
  </si>
  <si>
    <t>CA-2014-152849</t>
  </si>
  <si>
    <t>CA-2014-103317</t>
  </si>
  <si>
    <t>CA-2014-120096</t>
  </si>
  <si>
    <t>CA-2014-138709</t>
  </si>
  <si>
    <t>CA-2014-107594</t>
  </si>
  <si>
    <t>CA-2014-153150</t>
  </si>
  <si>
    <t>CA-2014-160773</t>
  </si>
  <si>
    <t>CA-2014-146640</t>
  </si>
  <si>
    <t>CA-2014-123064</t>
  </si>
  <si>
    <t>CA-2014-109218</t>
  </si>
  <si>
    <t>CA-2014-116757</t>
  </si>
  <si>
    <t>US-2014-121566</t>
  </si>
  <si>
    <t>CA-2014-152254</t>
  </si>
  <si>
    <t>CA-2014-165974</t>
  </si>
  <si>
    <t>CA-2014-111773</t>
  </si>
  <si>
    <t>CA-2014-140858</t>
  </si>
  <si>
    <t>CA-2014-156993</t>
  </si>
  <si>
    <t>CA-2014-104283</t>
  </si>
  <si>
    <t>CA-2014-159338</t>
  </si>
  <si>
    <t>CA-2014-164469</t>
  </si>
  <si>
    <t>CA-2014-159814</t>
  </si>
  <si>
    <t>CA-2014-126032</t>
  </si>
  <si>
    <t>US-2014-130358</t>
  </si>
  <si>
    <t>CA-2014-142048</t>
  </si>
  <si>
    <t>CA-2014-124646</t>
  </si>
  <si>
    <t>CA-2014-154963</t>
  </si>
  <si>
    <t>CA-2014-133389</t>
  </si>
  <si>
    <t>US-2014-117135</t>
  </si>
  <si>
    <t>CA-2014-128146</t>
  </si>
  <si>
    <t>CA-2014-141278</t>
  </si>
  <si>
    <t>US-2014-160780</t>
  </si>
  <si>
    <t>CA-2014-138317</t>
  </si>
  <si>
    <t>TEC-MA-10004521</t>
  </si>
  <si>
    <t>CA-2014-130624</t>
  </si>
  <si>
    <t>CA-2014-141796</t>
  </si>
  <si>
    <t>CA-2014-166863</t>
  </si>
  <si>
    <t>US-2014-112949</t>
  </si>
  <si>
    <t>CA-2014-123855</t>
  </si>
  <si>
    <t>CA-2014-104402</t>
  </si>
  <si>
    <t>CA-2014-144414</t>
  </si>
  <si>
    <t>CA-2014-156342</t>
  </si>
  <si>
    <t>CA-2014-136644</t>
  </si>
  <si>
    <t>CA-2014-113929</t>
  </si>
  <si>
    <t>US-2014-141215</t>
  </si>
  <si>
    <t>CA-2014-126963</t>
  </si>
  <si>
    <t>CA-2014-140487</t>
  </si>
  <si>
    <t>CA-2014-114643</t>
  </si>
  <si>
    <t>CA-2014-144281</t>
  </si>
  <si>
    <t>CA-2014-115812</t>
  </si>
  <si>
    <t>CA-2014-133753</t>
  </si>
  <si>
    <t>CA-2014-133851</t>
  </si>
  <si>
    <t>CA-2014-132612</t>
  </si>
  <si>
    <t>CA-2014-160262</t>
  </si>
  <si>
    <t>US-2014-141257</t>
  </si>
  <si>
    <t>US-2014-109162</t>
  </si>
  <si>
    <t>CA-2014-108147</t>
  </si>
  <si>
    <t>US-2014-134971</t>
  </si>
  <si>
    <t>CA-2014-106229</t>
  </si>
  <si>
    <t>CA-2014-133270</t>
  </si>
  <si>
    <t>CA-2014-159520</t>
  </si>
  <si>
    <t>US-2014-161305</t>
  </si>
  <si>
    <t>CA-2014-151897</t>
  </si>
  <si>
    <t>CA-2014-169257</t>
  </si>
  <si>
    <t>CA-2014-147914</t>
  </si>
  <si>
    <t>CA-2014-151946</t>
  </si>
  <si>
    <t>CA-2014-135657</t>
  </si>
  <si>
    <t>CA-2014-141299</t>
  </si>
  <si>
    <t>CA-2014-163867</t>
  </si>
  <si>
    <t>CA-2014-104472</t>
  </si>
  <si>
    <t>CA-2014-100895</t>
  </si>
  <si>
    <t>OFF-AR-10004511</t>
  </si>
  <si>
    <t>CA-2014-131926</t>
  </si>
  <si>
    <t>CA-2014-111003</t>
  </si>
  <si>
    <t>US-2014-165659</t>
  </si>
  <si>
    <t>US-2014-157070</t>
  </si>
  <si>
    <t>CA-2014-166051</t>
  </si>
  <si>
    <t>CA-2014-146885</t>
  </si>
  <si>
    <t>CA-2014-145800</t>
  </si>
  <si>
    <t>CA-2014-105872</t>
  </si>
  <si>
    <t>CA-2014-103429</t>
  </si>
  <si>
    <t>CA-2014-140473</t>
  </si>
  <si>
    <t>CA-2014-135993</t>
  </si>
  <si>
    <t>CA-2014-108861</t>
  </si>
  <si>
    <t>CA-2014-124429</t>
  </si>
  <si>
    <t>CA-2014-139192</t>
  </si>
  <si>
    <t>US-2014-117058</t>
  </si>
  <si>
    <t>CA-2014-156349</t>
  </si>
  <si>
    <t>CA-2014-158029</t>
  </si>
  <si>
    <t>CA-2014-129574</t>
  </si>
  <si>
    <t>CA-2014-144029</t>
  </si>
  <si>
    <t>US-2014-130379</t>
  </si>
  <si>
    <t>CA-2014-100391</t>
  </si>
  <si>
    <t>CA-2014-143413</t>
  </si>
  <si>
    <t>US-2014-105767</t>
  </si>
  <si>
    <t>CA-2014-138513</t>
  </si>
  <si>
    <t>US-2014-135881</t>
  </si>
  <si>
    <t>CA-2014-143840</t>
  </si>
  <si>
    <t>CA-2014-117639</t>
  </si>
  <si>
    <t>CA-2014-104780</t>
  </si>
  <si>
    <t>CA-2014-152443</t>
  </si>
  <si>
    <t>CA-2014-127166</t>
  </si>
  <si>
    <t>US-2014-114188</t>
  </si>
  <si>
    <t>CA-2014-130673</t>
  </si>
  <si>
    <t>US-2014-107699</t>
  </si>
  <si>
    <t>CA-2014-130155</t>
  </si>
  <si>
    <t>CA-2014-103373</t>
  </si>
  <si>
    <t>CA-2014-164224</t>
  </si>
  <si>
    <t>CA-2014-133963</t>
  </si>
  <si>
    <t>CA-2014-148761</t>
  </si>
  <si>
    <t>CA-2014-125150</t>
  </si>
  <si>
    <t>US-2014-163146</t>
  </si>
  <si>
    <t>CA-2014-106810</t>
  </si>
  <si>
    <t>CA-2014-167164</t>
  </si>
  <si>
    <t>CA-2014-140165</t>
  </si>
  <si>
    <t>CA-2014-114433</t>
  </si>
  <si>
    <t>CA-2014-113768</t>
  </si>
  <si>
    <t>CA-2014-127159</t>
  </si>
  <si>
    <t>CA-2014-155887</t>
  </si>
  <si>
    <t>CA-2014-103849</t>
  </si>
  <si>
    <t>CA-2014-139017</t>
  </si>
  <si>
    <t>CA-2014-127523</t>
  </si>
  <si>
    <t>CA-2014-152100</t>
  </si>
  <si>
    <t>CA-2014-119172</t>
  </si>
  <si>
    <t>CA-2014-159709</t>
  </si>
  <si>
    <t>CA-2014-114181</t>
  </si>
  <si>
    <t>CA-2014-103310</t>
  </si>
  <si>
    <t>US-2014-102071</t>
  </si>
  <si>
    <t>CA-2014-158771</t>
  </si>
  <si>
    <t>CA-2014-116666</t>
  </si>
  <si>
    <t>CA-2014-166086</t>
  </si>
  <si>
    <t>CA-2014-121664</t>
  </si>
  <si>
    <t>US-2014-154879</t>
  </si>
  <si>
    <t>CA-2014-166457</t>
  </si>
  <si>
    <t>CA-2014-110219</t>
  </si>
  <si>
    <t>CA-2014-160738</t>
  </si>
  <si>
    <t>CA-2014-111934</t>
  </si>
  <si>
    <t>CA-2014-117709</t>
  </si>
  <si>
    <t>CA-2014-155271</t>
  </si>
  <si>
    <t>CA-2014-111899</t>
  </si>
  <si>
    <t>US-2014-148194</t>
  </si>
  <si>
    <t>CA-2014-130274</t>
  </si>
  <si>
    <t>CA-2014-135755</t>
  </si>
  <si>
    <t>CA-2014-115056</t>
  </si>
  <si>
    <t>CA-2014-124618</t>
  </si>
  <si>
    <t>CA-2014-156006</t>
  </si>
  <si>
    <t>CA-2014-160094</t>
  </si>
  <si>
    <t>CA-2014-134061</t>
  </si>
  <si>
    <t>CA-2014-142727</t>
  </si>
  <si>
    <t>CA-2014-107811</t>
  </si>
  <si>
    <t>CA-2014-118304</t>
  </si>
  <si>
    <t>CA-2014-118976</t>
  </si>
  <si>
    <t>CA-2014-140228</t>
  </si>
  <si>
    <t>CA-2014-131387</t>
  </si>
  <si>
    <t>CA-2014-132983</t>
  </si>
  <si>
    <t>CA-2014-147298</t>
  </si>
  <si>
    <t>CA-2014-116785</t>
  </si>
  <si>
    <t>US-2014-157406</t>
  </si>
  <si>
    <t>CA-2014-110100</t>
  </si>
  <si>
    <t>CA-2014-166954</t>
  </si>
  <si>
    <t>US-2014-112564</t>
  </si>
  <si>
    <t>US-2014-150119</t>
  </si>
  <si>
    <t>CA-2014-111857</t>
  </si>
  <si>
    <t>CA-2014-122070</t>
  </si>
  <si>
    <t>CA-2014-158064</t>
  </si>
  <si>
    <t>CA-2014-136336</t>
  </si>
  <si>
    <t>CA-2014-134572</t>
  </si>
  <si>
    <t>CA-2014-101462</t>
  </si>
  <si>
    <t>CA-2014-169460</t>
  </si>
  <si>
    <t>CA-2014-158470</t>
  </si>
  <si>
    <t>CA-2014-110849</t>
  </si>
  <si>
    <t>CA-2014-100678</t>
  </si>
  <si>
    <t>CA-2014-155208</t>
  </si>
  <si>
    <t>US-2014-120740</t>
  </si>
  <si>
    <t>CA-2014-122336</t>
  </si>
  <si>
    <t>CA-2014-167724</t>
  </si>
  <si>
    <t>CA-2014-154599</t>
  </si>
  <si>
    <t>US-2014-158365</t>
  </si>
  <si>
    <t>CA-2014-142979</t>
  </si>
  <si>
    <t>US-2014-102715</t>
  </si>
  <si>
    <t>US-2014-121734</t>
  </si>
  <si>
    <t>CA-2014-138940</t>
  </si>
  <si>
    <t>CA-2014-110555</t>
  </si>
  <si>
    <t>CA-2014-100363</t>
  </si>
  <si>
    <t>US-2014-118997</t>
  </si>
  <si>
    <t>US-2014-163797</t>
  </si>
  <si>
    <t>CA-2014-150581</t>
  </si>
  <si>
    <t>CA-2014-121769</t>
  </si>
  <si>
    <t>CA-2014-124023</t>
  </si>
  <si>
    <t>CA-2014-128846</t>
  </si>
  <si>
    <t>CA-2014-165806</t>
  </si>
  <si>
    <t>CA-2014-136742</t>
  </si>
  <si>
    <t>US-2014-118486</t>
  </si>
  <si>
    <t>CA-2014-169803</t>
  </si>
  <si>
    <t>CA-2014-102652</t>
  </si>
  <si>
    <t>CA-2014-153808</t>
  </si>
  <si>
    <t>CA-2014-113887</t>
  </si>
  <si>
    <t>CA-2014-102988</t>
  </si>
  <si>
    <t>CA-2014-151001</t>
  </si>
  <si>
    <t>CA-2014-149104</t>
  </si>
  <si>
    <t>US-2014-157231</t>
  </si>
  <si>
    <t>CA-2014-105172</t>
  </si>
  <si>
    <t>CA-2014-133228</t>
  </si>
  <si>
    <t>US-2014-128685</t>
  </si>
  <si>
    <t>CA-2014-149538</t>
  </si>
  <si>
    <t>CA-2014-112291</t>
  </si>
  <si>
    <t>CA-2014-164315</t>
  </si>
  <si>
    <t>US-2014-157847</t>
  </si>
  <si>
    <t>CA-2014-160276</t>
  </si>
  <si>
    <t>US-2014-157021</t>
  </si>
  <si>
    <t>CA-2014-138359</t>
  </si>
  <si>
    <t>CA-2014-128055</t>
  </si>
  <si>
    <t>CA-2014-112403</t>
  </si>
  <si>
    <t>US-2014-104759</t>
  </si>
  <si>
    <t>CA-2014-101770</t>
  </si>
  <si>
    <t>CA-2014-130428</t>
  </si>
  <si>
    <t>CA-2014-169033</t>
  </si>
  <si>
    <t>CA-2014-133424</t>
  </si>
  <si>
    <t>US-2014-105151</t>
  </si>
  <si>
    <t>CA-2014-131247</t>
  </si>
  <si>
    <t>CA-2014-162089</t>
  </si>
  <si>
    <t>US-2014-113124</t>
  </si>
  <si>
    <t>CA-2014-137274</t>
  </si>
  <si>
    <t>US-2014-137869</t>
  </si>
  <si>
    <t>CA-2014-100881</t>
  </si>
  <si>
    <t>US-2014-117380</t>
  </si>
  <si>
    <t>CA-2014-138436</t>
  </si>
  <si>
    <t>CA-2014-141838</t>
  </si>
  <si>
    <t>CA-2014-100860</t>
  </si>
  <si>
    <t>CA-2014-148586</t>
  </si>
  <si>
    <t>CA-2014-128237</t>
  </si>
  <si>
    <t>CA-2014-147235</t>
  </si>
  <si>
    <t>CA-2014-143637</t>
  </si>
  <si>
    <t>CA-2014-120838</t>
  </si>
  <si>
    <t>CA-2014-164749</t>
  </si>
  <si>
    <t>US-2014-158057</t>
  </si>
  <si>
    <t>CA-2014-148040</t>
  </si>
  <si>
    <t>US-2014-129609</t>
  </si>
  <si>
    <t>CA-2014-140004</t>
  </si>
  <si>
    <t>US-2014-107405</t>
  </si>
  <si>
    <t>CA-2014-163223</t>
  </si>
  <si>
    <t>US-2014-155544</t>
  </si>
  <si>
    <t>CA-2014-103989</t>
  </si>
  <si>
    <t>CA-2014-145317</t>
  </si>
  <si>
    <t>TEC-MA-10003626</t>
  </si>
  <si>
    <t>TEC-MA-10002412</t>
  </si>
  <si>
    <t>CA-2014-111871</t>
  </si>
  <si>
    <t>US-2014-131275</t>
  </si>
  <si>
    <t>CA-2014-118339</t>
  </si>
  <si>
    <t>US-2014-148838</t>
  </si>
  <si>
    <t>OFF-PA-10002960</t>
  </si>
  <si>
    <t>OFF-PA-10000919</t>
  </si>
  <si>
    <t>CA-2014-158442</t>
  </si>
  <si>
    <t>US-2014-164763</t>
  </si>
  <si>
    <t>CA-2014-127859</t>
  </si>
  <si>
    <t>CA-2014-157609</t>
  </si>
  <si>
    <t>CA-2014-149958</t>
  </si>
  <si>
    <t>CA-2014-157623</t>
  </si>
  <si>
    <t>US-2014-125521</t>
  </si>
  <si>
    <t>CA-2014-114510</t>
  </si>
  <si>
    <t>CA-2014-152618</t>
  </si>
  <si>
    <t>CA-2014-100293</t>
  </si>
  <si>
    <t>CA-2014-166884</t>
  </si>
  <si>
    <t>CA-2014-158337</t>
  </si>
  <si>
    <t>CA-2014-114790</t>
  </si>
  <si>
    <t>US-2014-103338</t>
  </si>
  <si>
    <t>US-2014-100279</t>
  </si>
  <si>
    <t>US-2014-140116</t>
  </si>
  <si>
    <t>CA-2014-156587</t>
  </si>
  <si>
    <t>US-2014-131982</t>
  </si>
  <si>
    <t>CA-2014-104563</t>
  </si>
  <si>
    <t>CA-2014-169061</t>
  </si>
  <si>
    <t>CA-2014-116239</t>
  </si>
  <si>
    <t>CA-2014-117016</t>
  </si>
  <si>
    <t>CA-2014-155852</t>
  </si>
  <si>
    <t>CA-2014-127964</t>
  </si>
  <si>
    <t>US-2014-127978</t>
  </si>
  <si>
    <t>CA-2014-130421</t>
  </si>
  <si>
    <t>CA-2014-105648</t>
  </si>
  <si>
    <t>CA-2014-107524</t>
  </si>
  <si>
    <t>CA-2014-111157</t>
  </si>
  <si>
    <t>CA-2014-104269</t>
  </si>
  <si>
    <t>US-2014-143707</t>
  </si>
  <si>
    <t>CA-2014-113880</t>
  </si>
  <si>
    <t>CA-2014-131009</t>
  </si>
  <si>
    <t>CA-2014-168312</t>
  </si>
  <si>
    <t>CA-2014-156545</t>
  </si>
  <si>
    <t>US-2014-137680</t>
  </si>
  <si>
    <t>CA-2014-103744</t>
  </si>
  <si>
    <t>CA-2014-133354</t>
  </si>
  <si>
    <t>CA-2014-165540</t>
  </si>
  <si>
    <t>CA-2014-109491</t>
  </si>
  <si>
    <t>CA-2014-164903</t>
  </si>
  <si>
    <t>US-2014-165589</t>
  </si>
  <si>
    <t>CA-2014-152905</t>
  </si>
  <si>
    <t>CA-2014-154165</t>
  </si>
  <si>
    <t>CA-2014-122567</t>
  </si>
  <si>
    <t>CA-2014-165568</t>
  </si>
  <si>
    <t>CA-2014-107706</t>
  </si>
  <si>
    <t>CA-2014-121762</t>
  </si>
  <si>
    <t>US-2014-110674</t>
  </si>
  <si>
    <t>CA-2014-127614</t>
  </si>
  <si>
    <t>CA-2014-168368</t>
  </si>
  <si>
    <t>CA-2014-125759</t>
  </si>
  <si>
    <t>CA-2014-107755</t>
  </si>
  <si>
    <t>US-2014-169390</t>
  </si>
  <si>
    <t>CA-2014-131905</t>
  </si>
  <si>
    <t>CA-2014-108182</t>
  </si>
  <si>
    <t>CA-2014-107181</t>
  </si>
  <si>
    <t>CA-2014-104808</t>
  </si>
  <si>
    <t>CA-2014-111059</t>
  </si>
  <si>
    <t>CA-2014-139857</t>
  </si>
  <si>
    <t>CA-2014-123400</t>
  </si>
  <si>
    <t>CA-2014-140795</t>
  </si>
  <si>
    <t>CA-2014-115161</t>
  </si>
  <si>
    <t>CA-2014-134103</t>
  </si>
  <si>
    <t>CA-2014-100328</t>
  </si>
  <si>
    <t>US-2014-117163</t>
  </si>
  <si>
    <t>US-2014-155502</t>
  </si>
  <si>
    <t>CA-2014-167997</t>
  </si>
  <si>
    <t>CA-2014-102645</t>
  </si>
  <si>
    <t>CA-2014-146997</t>
  </si>
  <si>
    <t>CA-2014-110422</t>
  </si>
  <si>
    <t>US-2014-147627</t>
  </si>
  <si>
    <t>CA-2014-148614</t>
  </si>
  <si>
    <t>CA-2014-167927</t>
  </si>
  <si>
    <t>US-2014-147774</t>
  </si>
  <si>
    <t>CA-2014-146591</t>
  </si>
  <si>
    <t>CA-2014-123477</t>
  </si>
  <si>
    <t>CA-2014-115791</t>
  </si>
  <si>
    <t>CA-2014-103366</t>
  </si>
  <si>
    <t>CA-2014-149524</t>
  </si>
  <si>
    <t>CA-2014-162775</t>
  </si>
  <si>
    <t>CA-2014-109232</t>
  </si>
  <si>
    <t>CA-2014-157147</t>
  </si>
  <si>
    <t>CA-2014-118192</t>
  </si>
  <si>
    <t>CA-2014-130092</t>
  </si>
  <si>
    <t>CA-2014-149020</t>
  </si>
  <si>
    <t>CA-2014-135405</t>
  </si>
  <si>
    <t>CA-2014-105417</t>
  </si>
  <si>
    <t>CA-2014-130813</t>
  </si>
  <si>
    <t>CA-2014-106054</t>
  </si>
  <si>
    <t>CA-2014-167199</t>
  </si>
  <si>
    <t>CA-2014-141817</t>
  </si>
  <si>
    <t>CA-2014-112326</t>
  </si>
  <si>
    <t>CA-2014-103800</t>
  </si>
  <si>
    <t>Category</t>
  </si>
  <si>
    <t>Sub-Category</t>
  </si>
  <si>
    <t>Product Name</t>
  </si>
  <si>
    <t>Furniture</t>
  </si>
  <si>
    <t>Bookcases</t>
  </si>
  <si>
    <t>Bush Somerset Collection Bookcase</t>
  </si>
  <si>
    <t>Chairs</t>
  </si>
  <si>
    <t>Hon Deluxe Fabric Upholstered Stacking Chairs, Rounded Back</t>
  </si>
  <si>
    <t>Office Supplies</t>
  </si>
  <si>
    <t>Labels</t>
  </si>
  <si>
    <t>Self-Adhesive Address Labels for Typewriters by Universal</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</si>
  <si>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</si>
  <si>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</si>
  <si>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</si>
  <si>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</si>
  <si>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</si>
  <si>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</si>
  <si>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</si>
  <si>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</si>
  <si>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</si>
  <si>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</si>
  <si>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</si>
  <si>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</si>
  <si>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</si>
  <si>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</si>
  <si>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</si>
  <si>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</si>
  <si>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</si>
  <si>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Paper</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</si>
  <si>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</si>
  <si>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</si>
  <si>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</si>
  <si>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</si>
  <si>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</si>
  <si>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</si>
  <si>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</si>
  <si>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</si>
  <si>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</si>
  <si>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</si>
  <si>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</si>
  <si>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</si>
  <si>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</si>
  <si>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</si>
  <si>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</si>
  <si>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</si>
  <si>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</si>
  <si>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</si>
  <si>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</si>
  <si>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</si>
  <si>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</si>
  <si>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</si>
  <si>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</si>
  <si>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</si>
  <si>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</si>
  <si>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</si>
  <si>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</si>
  <si>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</si>
  <si>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</si>
  <si>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</si>
  <si>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</si>
  <si>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</si>
  <si>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</si>
  <si>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</si>
  <si>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</si>
  <si>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</si>
  <si>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</si>
  <si>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</si>
  <si>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</si>
  <si>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</si>
  <si>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</si>
  <si>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</si>
  <si>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Fasteners</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</si>
  <si>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</si>
  <si>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</si>
  <si>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</si>
  <si>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</si>
  <si>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</si>
  <si>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</si>
  <si>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</si>
  <si>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</si>
  <si>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</si>
  <si>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</si>
  <si>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</si>
  <si>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</si>
  <si>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</si>
  <si>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</si>
  <si>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</si>
  <si>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</si>
  <si>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</si>
  <si>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</si>
  <si>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</si>
  <si>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</si>
  <si>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</si>
  <si>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</si>
  <si>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</si>
  <si>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</si>
  <si>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</si>
  <si>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</si>
  <si>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</si>
  <si>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</si>
  <si>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</si>
  <si>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</si>
  <si>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</si>
  <si>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</si>
  <si>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</si>
  <si>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</si>
  <si>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</si>
  <si>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</si>
  <si>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</si>
  <si>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</si>
  <si>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</si>
  <si>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</si>
  <si>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</si>
  <si>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</si>
  <si>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</si>
  <si>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</si>
  <si>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</si>
  <si>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</si>
  <si>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</si>
  <si>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</si>
  <si>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</si>
  <si>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</si>
  <si>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</si>
  <si>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</si>
  <si>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</si>
  <si>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</si>
  <si>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</si>
  <si>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</si>
  <si>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</si>
  <si>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</si>
  <si>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</si>
  <si>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</si>
  <si>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</si>
  <si>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</si>
  <si>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</si>
  <si>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</si>
  <si>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</si>
  <si>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</si>
  <si>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</si>
  <si>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</si>
  <si>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</si>
  <si>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</si>
  <si>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</si>
  <si>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</si>
  <si>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</si>
  <si>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</si>
  <si>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</si>
  <si>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</si>
  <si>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</si>
  <si>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</si>
  <si>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</si>
  <si>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</si>
  <si>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</si>
  <si>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</si>
  <si>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</si>
  <si>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</si>
  <si>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</si>
  <si>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</si>
  <si>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</si>
  <si>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</si>
  <si>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</si>
  <si>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</si>
  <si>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</si>
  <si>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</si>
  <si>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</si>
  <si>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</si>
  <si>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</si>
  <si>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</si>
  <si>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</si>
  <si>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</si>
  <si>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</si>
  <si>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</si>
  <si>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</si>
  <si>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</si>
  <si>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</si>
  <si>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</si>
  <si>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</si>
  <si>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</si>
  <si>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</si>
  <si>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</si>
  <si>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</si>
  <si>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</si>
  <si>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</si>
  <si>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</si>
  <si>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</si>
  <si>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</si>
  <si>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</si>
  <si>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</si>
  <si>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</si>
  <si>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</si>
  <si>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</si>
  <si>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</si>
  <si>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</si>
  <si>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</si>
  <si>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</si>
  <si>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</si>
  <si>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</si>
  <si>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</si>
  <si>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</si>
  <si>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</si>
  <si>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</si>
  <si>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</si>
  <si>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</si>
  <si>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</si>
  <si>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</si>
  <si>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</si>
  <si>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</si>
  <si>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</si>
  <si>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</si>
  <si>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</si>
  <si>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</si>
  <si>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</si>
  <si>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</si>
  <si>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</si>
  <si>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</si>
  <si>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</si>
  <si>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</si>
  <si>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</si>
  <si>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</si>
  <si>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</si>
  <si>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</si>
  <si>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</si>
  <si>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</si>
  <si>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</si>
  <si>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</si>
  <si>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</si>
  <si>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</si>
  <si>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</si>
  <si>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</si>
  <si>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</si>
  <si>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</si>
  <si>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</si>
  <si>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</si>
  <si>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</si>
  <si>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</si>
  <si>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</si>
  <si>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</si>
  <si>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</si>
  <si>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</si>
  <si>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</si>
  <si>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</si>
  <si>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</si>
  <si>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</si>
  <si>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</si>
  <si>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</si>
  <si>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</si>
  <si>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</si>
  <si>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</si>
  <si>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</si>
  <si>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</si>
  <si>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</si>
  <si>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</si>
  <si>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</si>
  <si>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</si>
  <si>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</si>
  <si>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</si>
  <si>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</si>
  <si>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</si>
  <si>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</si>
  <si>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</si>
  <si>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</si>
  <si>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</si>
  <si>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</si>
  <si>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</si>
  <si>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</si>
  <si>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</si>
  <si>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</si>
  <si>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</si>
  <si>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</si>
  <si>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</si>
  <si>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</si>
  <si>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</si>
  <si>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</si>
  <si>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</si>
  <si>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</si>
  <si>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</si>
  <si>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</si>
  <si>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</si>
  <si>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</si>
  <si>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</si>
  <si>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</si>
  <si>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</si>
  <si>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</si>
  <si>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</si>
  <si>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</si>
  <si>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</si>
  <si>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</si>
  <si>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</si>
  <si>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</si>
  <si>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</si>
  <si>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</si>
  <si>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</si>
  <si>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</si>
  <si>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</si>
  <si>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</si>
  <si>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</si>
  <si>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</si>
  <si>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</si>
  <si>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</si>
  <si>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</si>
  <si>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</si>
  <si>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</si>
  <si>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</si>
  <si>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</si>
  <si>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</si>
  <si>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</si>
  <si>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</si>
  <si>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</si>
  <si>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</si>
  <si>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</si>
  <si>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</si>
  <si>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</si>
  <si>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</si>
  <si>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</si>
  <si>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</si>
  <si>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</si>
  <si>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</si>
  <si>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</si>
  <si>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</si>
  <si>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</si>
  <si>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</si>
  <si>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</si>
  <si>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</si>
  <si>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</si>
  <si>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</si>
  <si>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</si>
  <si>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</si>
  <si>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</si>
  <si>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</si>
  <si>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</si>
  <si>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</si>
  <si>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</si>
  <si>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</si>
  <si>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</si>
  <si>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</si>
  <si>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</si>
  <si>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</si>
  <si>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</si>
  <si>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</si>
  <si>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</si>
  <si>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</si>
  <si>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</si>
  <si>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</si>
  <si>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</si>
  <si>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</si>
  <si>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</si>
  <si>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</si>
  <si>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</si>
  <si>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</si>
  <si>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</si>
  <si>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</si>
  <si>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</si>
  <si>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</si>
  <si>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</si>
  <si>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</si>
  <si>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</si>
  <si>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</si>
  <si>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</si>
  <si>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</si>
  <si>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</si>
  <si>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</si>
  <si>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</si>
  <si>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</si>
  <si>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</si>
  <si>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</si>
  <si>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</si>
  <si>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</si>
  <si>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</si>
  <si>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</si>
  <si>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</si>
  <si>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</si>
  <si>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</si>
  <si>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</si>
  <si>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</si>
  <si>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</si>
  <si>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</si>
  <si>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</si>
  <si>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</si>
  <si>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</si>
  <si>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</si>
  <si>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</si>
  <si>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</si>
  <si>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</si>
  <si>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</si>
  <si>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</si>
  <si>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</si>
  <si>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</si>
  <si>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</si>
  <si>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</si>
  <si>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</si>
  <si>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</si>
  <si>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</si>
  <si>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</si>
  <si>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</si>
  <si>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</si>
  <si>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</si>
  <si>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</si>
  <si>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</si>
  <si>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</si>
  <si>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</si>
  <si>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</si>
  <si>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</si>
  <si>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</si>
  <si>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</si>
  <si>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</si>
  <si>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</si>
  <si>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</si>
  <si>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</si>
  <si>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</si>
  <si>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</si>
  <si>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</si>
  <si>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</si>
  <si>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</si>
  <si>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</si>
  <si>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</si>
  <si>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</si>
  <si>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</si>
  <si>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</si>
  <si>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</si>
  <si>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</si>
  <si>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</si>
  <si>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</si>
  <si>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</si>
  <si>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</si>
  <si>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</si>
  <si>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</si>
  <si>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</si>
  <si>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</si>
  <si>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</si>
  <si>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</si>
  <si>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</si>
  <si>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</si>
  <si>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</si>
  <si>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</si>
  <si>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</si>
  <si>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</si>
  <si>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</si>
  <si>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</si>
  <si>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</si>
  <si>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</si>
  <si>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</si>
  <si>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</si>
  <si>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</si>
  <si>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</si>
  <si>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</si>
  <si>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</si>
  <si>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</si>
  <si>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</si>
  <si>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</si>
  <si>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</si>
  <si>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</si>
  <si>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</si>
  <si>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</si>
  <si>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</si>
  <si>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</si>
  <si>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</si>
  <si>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</si>
  <si>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</si>
  <si>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</si>
  <si>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</si>
  <si>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</si>
  <si>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</si>
  <si>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</si>
  <si>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</si>
  <si>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</si>
  <si>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</si>
  <si>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</si>
  <si>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</si>
  <si>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</si>
  <si>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</si>
  <si>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</si>
  <si>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</si>
  <si>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</si>
  <si>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</si>
  <si>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</si>
  <si>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</si>
  <si>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</si>
  <si>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</si>
  <si>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</si>
  <si>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</si>
  <si>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</si>
  <si>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</si>
  <si>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</si>
  <si>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</si>
  <si>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</si>
  <si>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</si>
  <si>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</si>
  <si>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</si>
  <si>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</si>
  <si>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</si>
  <si>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</si>
  <si>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</si>
  <si>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</si>
  <si>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</si>
  <si>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</si>
  <si>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</si>
  <si>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</si>
  <si>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</si>
  <si>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</si>
  <si>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</si>
  <si>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</si>
  <si>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</si>
  <si>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</si>
  <si>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</si>
  <si>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</si>
  <si>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</si>
  <si>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</si>
  <si>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</si>
  <si>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</si>
  <si>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</si>
  <si>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</si>
  <si>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</si>
  <si>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</si>
  <si>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</si>
  <si>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</si>
  <si>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</si>
  <si>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</si>
  <si>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</si>
  <si>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</si>
  <si>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</si>
  <si>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</si>
  <si>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</si>
  <si>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</si>
  <si>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</si>
  <si>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</si>
  <si>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</si>
  <si>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</si>
  <si>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</si>
  <si>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</si>
  <si>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</si>
  <si>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</si>
  <si>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</si>
  <si>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</si>
  <si>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</si>
  <si>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</si>
  <si>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</si>
  <si>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</si>
  <si>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</si>
  <si>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</si>
  <si>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</si>
  <si>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</si>
  <si>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</si>
  <si>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</si>
  <si>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</si>
  <si>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</si>
  <si>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</si>
  <si>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</si>
  <si>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</si>
  <si>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</si>
  <si>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</si>
  <si>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</si>
  <si>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</si>
  <si>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</si>
  <si>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</si>
  <si>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</si>
  <si>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</si>
  <si>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</si>
  <si>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</si>
  <si>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</si>
  <si>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</si>
  <si>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</si>
  <si>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</si>
  <si>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</si>
  <si>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</si>
  <si>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</si>
  <si>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</si>
  <si>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</si>
  <si>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</si>
  <si>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</si>
  <si>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</si>
  <si>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</si>
  <si>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</si>
  <si>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</si>
  <si>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</si>
  <si>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</si>
  <si>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</si>
  <si>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</si>
  <si>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</si>
  <si>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</si>
  <si>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</si>
  <si>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</si>
  <si>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</si>
  <si>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</si>
  <si>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</si>
  <si>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</si>
  <si>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</si>
  <si>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</si>
  <si>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</si>
  <si>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</si>
  <si>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</si>
  <si>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</si>
  <si>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</si>
  <si>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</si>
  <si>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</si>
  <si>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</si>
  <si>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</si>
  <si>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</si>
  <si>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</si>
  <si>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</si>
  <si>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</si>
  <si>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</si>
  <si>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</si>
  <si>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</si>
  <si>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</si>
  <si>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</si>
  <si>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</si>
  <si>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</si>
  <si>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</si>
  <si>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</si>
  <si>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</si>
  <si>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</si>
  <si>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</si>
  <si>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</si>
  <si>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</si>
  <si>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</si>
  <si>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</si>
  <si>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</si>
  <si>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</si>
  <si>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</si>
  <si>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</si>
  <si>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</si>
  <si>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</si>
  <si>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</si>
  <si>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</si>
  <si>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</si>
  <si>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</si>
  <si>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</si>
  <si>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</si>
  <si>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</si>
  <si>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</si>
  <si>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</si>
  <si>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</si>
  <si>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</si>
  <si>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</si>
  <si>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</si>
  <si>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</si>
  <si>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</si>
  <si>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</si>
  <si>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</si>
  <si>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</si>
  <si>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</si>
  <si>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</si>
  <si>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</si>
  <si>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</si>
  <si>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</si>
  <si>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</si>
  <si>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</si>
  <si>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</si>
  <si>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</si>
  <si>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</si>
  <si>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</si>
  <si>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</si>
  <si>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</si>
  <si>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</si>
  <si>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</si>
  <si>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</si>
  <si>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</si>
  <si>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</si>
  <si>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</si>
  <si>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</si>
  <si>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</si>
  <si>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</si>
  <si>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</si>
  <si>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</si>
  <si>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</si>
  <si>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</si>
  <si>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</si>
  <si>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</si>
  <si>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</si>
  <si>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</si>
  <si>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</si>
  <si>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</si>
  <si>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</si>
  <si>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</si>
  <si>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</si>
  <si>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</si>
  <si>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</si>
  <si>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</si>
  <si>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</si>
  <si>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</si>
  <si>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</si>
  <si>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</si>
  <si>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</si>
  <si>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</si>
  <si>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</si>
  <si>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</si>
  <si>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</si>
  <si>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</si>
  <si>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</si>
  <si>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</si>
  <si>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</si>
  <si>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</si>
  <si>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</si>
  <si>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</si>
  <si>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</si>
  <si>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</si>
  <si>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</si>
  <si>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</si>
  <si>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</si>
  <si>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</si>
  <si>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</si>
  <si>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</si>
  <si>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</si>
  <si>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</si>
  <si>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</si>
  <si>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</si>
  <si>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</si>
  <si>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</si>
  <si>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</si>
  <si>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</si>
  <si>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</si>
  <si>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</si>
  <si>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</si>
  <si>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</si>
  <si>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</si>
  <si>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</si>
  <si>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</si>
  <si>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</si>
  <si>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</si>
  <si>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</si>
  <si>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</si>
  <si>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</si>
  <si>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</si>
  <si>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</si>
  <si>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</si>
  <si>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</si>
  <si>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</si>
  <si>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</si>
  <si>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</si>
  <si>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</si>
  <si>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</si>
  <si>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</si>
  <si>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</si>
  <si>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</si>
  <si>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</si>
  <si>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</si>
  <si>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</si>
  <si>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</si>
  <si>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</si>
  <si>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</si>
  <si>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</si>
  <si>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</si>
  <si>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</si>
  <si>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</si>
  <si>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</si>
  <si>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</si>
  <si>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</si>
  <si>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</si>
  <si>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</si>
  <si>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</si>
  <si>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</si>
  <si>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</si>
  <si>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</si>
  <si>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</si>
  <si>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</si>
  <si>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</si>
  <si>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</si>
  <si>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</si>
  <si>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</si>
  <si>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</si>
  <si>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</si>
  <si>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</si>
  <si>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</si>
  <si>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</si>
  <si>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</si>
  <si>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</si>
  <si>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</si>
  <si>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</si>
  <si>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</si>
  <si>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</si>
  <si>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</si>
  <si>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</si>
  <si>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</si>
  <si>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</si>
  <si>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</si>
  <si>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</si>
  <si>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</si>
  <si>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</si>
  <si>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</si>
  <si>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</si>
  <si>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</si>
  <si>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</si>
  <si>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</si>
  <si>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</si>
  <si>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</si>
  <si>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</si>
  <si>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</si>
  <si>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</si>
  <si>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</si>
  <si>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</si>
  <si>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</si>
  <si>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</si>
  <si>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</si>
  <si>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</si>
  <si>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</si>
  <si>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</si>
  <si>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</si>
  <si>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</si>
  <si>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</si>
  <si>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</si>
  <si>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</si>
  <si>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</si>
  <si>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</si>
  <si>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</si>
  <si>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</si>
  <si>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</si>
  <si>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</si>
  <si>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</si>
  <si>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</si>
  <si>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</si>
  <si>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</si>
  <si>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</si>
  <si>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</si>
  <si>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</si>
  <si>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</si>
  <si>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</si>
  <si>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</si>
  <si>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</si>
  <si>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</si>
  <si>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</si>
  <si>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</si>
  <si>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</si>
  <si>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</si>
  <si>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</si>
  <si>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</si>
  <si>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</si>
  <si>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</si>
  <si>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</si>
  <si>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</si>
  <si>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</si>
  <si>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</si>
  <si>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</si>
  <si>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</si>
  <si>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</si>
  <si>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</si>
  <si>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</si>
  <si>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</si>
  <si>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</si>
  <si>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</si>
  <si>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</si>
  <si>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</si>
  <si>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</si>
  <si>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</si>
  <si>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</si>
  <si>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</si>
  <si>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</si>
  <si>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</si>
  <si>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</si>
  <si>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</si>
  <si>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</si>
  <si>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</si>
  <si>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</si>
  <si>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</si>
  <si>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</si>
  <si>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</si>
  <si>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</si>
  <si>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</si>
  <si>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</si>
  <si>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</si>
  <si>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</si>
  <si>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</si>
  <si>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</si>
  <si>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</si>
  <si>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</si>
  <si>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</si>
  <si>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</si>
  <si>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</si>
  <si>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</si>
  <si>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</si>
  <si>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</si>
  <si>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</si>
  <si>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</si>
  <si>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</si>
  <si>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</si>
  <si>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</si>
  <si>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</si>
  <si>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</si>
  <si>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</si>
  <si>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</si>
  <si>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</si>
  <si>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</si>
  <si>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</si>
  <si>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</si>
  <si>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</si>
  <si>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</si>
  <si>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</si>
  <si>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</si>
  <si>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</si>
  <si>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</si>
  <si>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</si>
  <si>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</si>
  <si>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</si>
  <si>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</si>
  <si>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</si>
  <si>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</si>
  <si>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</si>
  <si>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</si>
  <si>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</si>
  <si>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</si>
  <si>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</si>
  <si>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</si>
  <si>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</si>
  <si>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</si>
  <si>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</si>
  <si>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</si>
  <si>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</si>
  <si>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</si>
  <si>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</si>
  <si>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</si>
  <si>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</si>
  <si>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</si>
  <si>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</si>
  <si>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</si>
  <si>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</si>
  <si>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</si>
  <si>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</si>
  <si>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</si>
  <si>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</si>
  <si>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</si>
  <si>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</si>
  <si>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</si>
  <si>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</si>
  <si>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</si>
  <si>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</si>
  <si>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</si>
  <si>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</si>
  <si>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</si>
  <si>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</si>
  <si>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</si>
  <si>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</si>
  <si>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</si>
  <si>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</si>
  <si>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</si>
  <si>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</si>
  <si>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</si>
  <si>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</si>
  <si>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</si>
  <si>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</si>
  <si>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</si>
  <si>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</si>
  <si>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</si>
  <si>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</si>
  <si>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</si>
  <si>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</si>
  <si>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</si>
  <si>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</si>
  <si>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</si>
  <si>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</si>
  <si>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</si>
  <si>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</si>
  <si>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</si>
  <si>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</si>
  <si>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</si>
  <si>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</si>
  <si>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</si>
  <si>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</si>
  <si>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</si>
  <si>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</si>
  <si>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</si>
  <si>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</si>
  <si>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</si>
  <si>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</si>
  <si>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</si>
  <si>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</si>
  <si>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</si>
  <si>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</si>
  <si>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</si>
  <si>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</si>
  <si>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</si>
  <si>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</si>
  <si>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</si>
  <si>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</si>
  <si>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</si>
  <si>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</si>
  <si>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</si>
  <si>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</si>
  <si>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</si>
  <si>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</si>
  <si>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</si>
  <si>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</si>
  <si>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</si>
  <si>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</si>
  <si>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</si>
  <si>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</si>
  <si>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</si>
  <si>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</si>
  <si>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</si>
  <si>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</si>
  <si>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</si>
  <si>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</si>
  <si>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</si>
  <si>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</si>
  <si>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</si>
  <si>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</si>
  <si>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</si>
  <si>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</si>
  <si>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</si>
  <si>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</si>
  <si>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</si>
  <si>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</si>
  <si>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</si>
  <si>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</si>
  <si>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</si>
  <si>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</si>
  <si>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</si>
  <si>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</si>
  <si>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</si>
  <si>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</si>
  <si>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</si>
  <si>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</si>
  <si>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</si>
  <si>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</si>
  <si>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</si>
  <si>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</si>
  <si>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</si>
  <si>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</si>
  <si>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</si>
  <si>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</si>
  <si>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</si>
  <si>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</si>
  <si>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</si>
  <si>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</si>
  <si>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</si>
  <si>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</si>
  <si>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</si>
  <si>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</si>
  <si>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</si>
  <si>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</si>
  <si>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</si>
  <si>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</si>
  <si>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</si>
  <si>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</si>
  <si>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</si>
  <si>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</si>
  <si>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</si>
  <si>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</si>
  <si>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</si>
  <si>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</si>
  <si>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</si>
  <si>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</si>
  <si>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</si>
  <si>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</si>
  <si>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</si>
  <si>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</si>
  <si>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</si>
  <si>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</si>
  <si>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</si>
  <si>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</si>
  <si>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</si>
  <si>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</si>
  <si>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</si>
  <si>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</si>
  <si>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</si>
  <si>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</si>
  <si>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</si>
  <si>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</si>
  <si>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</si>
  <si>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</si>
  <si>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</si>
  <si>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</si>
  <si>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</si>
  <si>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</si>
  <si>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</si>
  <si>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</si>
  <si>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</si>
  <si>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</si>
  <si>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</si>
  <si>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</si>
  <si>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</si>
  <si>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</si>
  <si>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</si>
  <si>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</si>
  <si>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</si>
  <si>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</si>
  <si>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</si>
  <si>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</si>
  <si>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</si>
  <si>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</si>
  <si>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</si>
  <si>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</si>
  <si>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</si>
  <si>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</si>
  <si>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</si>
  <si>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</si>
  <si>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</si>
  <si>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</si>
  <si>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</si>
  <si>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</si>
  <si>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</si>
  <si>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</si>
  <si>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</si>
  <si>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</si>
  <si>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</si>
  <si>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</si>
  <si>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</si>
  <si>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</si>
  <si>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</si>
  <si>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</si>
  <si>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</si>
  <si>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</si>
  <si>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</si>
  <si>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</si>
  <si>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</si>
  <si>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</si>
  <si>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</si>
  <si>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</si>
  <si>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</si>
  <si>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</si>
  <si>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</si>
  <si>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</si>
  <si>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</si>
  <si>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</si>
  <si>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</si>
  <si>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</si>
  <si>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</si>
  <si>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</si>
  <si>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</si>
  <si>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</si>
  <si>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</si>
  <si>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</si>
  <si>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</si>
  <si>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</si>
  <si>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</si>
  <si>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</si>
  <si>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</si>
  <si>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</si>
  <si>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</si>
  <si>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</si>
  <si>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</si>
  <si>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</si>
  <si>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</si>
  <si>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</si>
  <si>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</si>
  <si>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</si>
  <si>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</si>
  <si>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</si>
  <si>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</si>
  <si>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</si>
  <si>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</si>
  <si>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</si>
  <si>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</si>
  <si>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</si>
  <si>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</si>
  <si>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</si>
  <si>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</si>
  <si>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</si>
  <si>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</si>
  <si>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</si>
  <si>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</si>
  <si>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</si>
  <si>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</si>
  <si>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</si>
  <si>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</si>
  <si>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</si>
  <si>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</si>
  <si>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</si>
  <si>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</si>
  <si>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</si>
  <si>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</si>
  <si>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</si>
  <si>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</si>
  <si>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</si>
  <si>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</si>
  <si>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</si>
  <si>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</si>
  <si>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</si>
  <si>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</si>
  <si>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</si>
  <si>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</si>
  <si>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</si>
  <si>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</si>
  <si>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</si>
  <si>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</si>
  <si>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</si>
  <si>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</si>
  <si>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</si>
  <si>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</si>
  <si>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</si>
  <si>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</si>
  <si>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</si>
  <si>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</si>
  <si>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</si>
  <si>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</si>
  <si>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</si>
  <si>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</si>
  <si>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</si>
  <si>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</si>
  <si>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</si>
  <si>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</si>
  <si>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</si>
  <si>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</si>
  <si>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</si>
  <si>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</si>
  <si>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</si>
  <si>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</si>
  <si>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</si>
  <si>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</si>
  <si>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</si>
  <si>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</si>
  <si>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</si>
  <si>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</si>
  <si>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</si>
  <si>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</si>
  <si>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</si>
  <si>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</si>
  <si>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</si>
  <si>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</si>
  <si>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</si>
  <si>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</si>
  <si>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</si>
  <si>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</si>
  <si>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</si>
  <si>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</si>
  <si>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</si>
  <si>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</si>
  <si>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</si>
  <si>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</si>
  <si>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</si>
  <si>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</si>
  <si>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</si>
  <si>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</si>
  <si>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</si>
  <si>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</si>
  <si>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</si>
  <si>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</si>
  <si>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</si>
  <si>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</si>
  <si>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</si>
  <si>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</si>
  <si>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</si>
  <si>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</si>
  <si>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</si>
  <si>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</si>
  <si>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</si>
  <si>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</si>
  <si>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</si>
  <si>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</si>
  <si>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</si>
  <si>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</si>
  <si>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</si>
  <si>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</si>
  <si>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</si>
  <si>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</si>
  <si>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</si>
  <si>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</si>
  <si>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</si>
  <si>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</si>
  <si>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</si>
  <si>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</si>
  <si>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</si>
  <si>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</si>
  <si>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</si>
  <si>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</si>
  <si>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</si>
  <si>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</si>
  <si>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</si>
  <si>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</si>
  <si>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</si>
  <si>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</si>
  <si>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</si>
  <si>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</si>
  <si>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</si>
  <si>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</si>
  <si>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</si>
  <si>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</si>
  <si>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</si>
  <si>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</si>
  <si>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</si>
  <si>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</si>
  <si>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</si>
  <si>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</si>
  <si>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</si>
  <si>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</si>
  <si>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</si>
  <si>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</si>
  <si>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</si>
  <si>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</si>
  <si>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</si>
  <si>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</si>
  <si>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</si>
  <si>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</si>
  <si>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</si>
  <si>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</si>
  <si>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</si>
  <si>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</si>
  <si>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</si>
  <si>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</si>
  <si>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</si>
  <si>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</si>
  <si>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</si>
  <si>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</si>
  <si>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</si>
  <si>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</si>
  <si>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</si>
  <si>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</si>
  <si>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</si>
  <si>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</si>
  <si>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</si>
  <si>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</si>
  <si>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</si>
  <si>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</si>
  <si>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</si>
  <si>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</si>
  <si>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</si>
  <si>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</si>
  <si>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</si>
  <si>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</si>
  <si>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</si>
  <si>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</si>
  <si>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</si>
  <si>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</si>
  <si>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</si>
  <si>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</si>
  <si>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</si>
  <si>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</si>
  <si>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</si>
  <si>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</si>
  <si>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</si>
  <si>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</si>
  <si>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</si>
  <si>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</si>
  <si>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</si>
  <si>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</si>
  <si>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</si>
  <si>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</si>
  <si>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</si>
  <si>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</si>
  <si>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</si>
  <si>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</si>
  <si>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</si>
  <si>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</si>
  <si>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</si>
  <si>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</si>
  <si>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</si>
  <si>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</si>
  <si>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</si>
  <si>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</si>
  <si>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</si>
  <si>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</si>
  <si>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</si>
  <si>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</si>
  <si>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</si>
  <si>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</si>
  <si>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</si>
  <si>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</si>
  <si>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</si>
  <si>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</si>
  <si>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</si>
  <si>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</si>
  <si>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</si>
  <si>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</si>
  <si>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</si>
  <si>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</si>
  <si>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</si>
  <si>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</si>
  <si>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</si>
  <si>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</si>
  <si>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</si>
  <si>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</si>
  <si>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</si>
  <si>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</si>
  <si>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</si>
  <si>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</si>
  <si>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</si>
  <si>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</si>
  <si>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</si>
  <si>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</si>
  <si>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</si>
  <si>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</si>
  <si>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</si>
  <si>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</si>
  <si>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</si>
  <si>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</si>
  <si>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</si>
  <si>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</si>
  <si>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</si>
  <si>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</si>
  <si>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</si>
  <si>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</si>
  <si>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</si>
  <si>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</si>
  <si>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</si>
  <si>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</si>
  <si>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</si>
  <si>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</si>
  <si>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</si>
  <si>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</si>
  <si>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</si>
  <si>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</si>
  <si>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</si>
  <si>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</si>
  <si>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</si>
  <si>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</si>
  <si>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</si>
  <si>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</si>
  <si>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</si>
  <si>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</si>
  <si>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</si>
  <si>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</si>
  <si>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</si>
  <si>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</si>
  <si>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</si>
  <si>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</si>
  <si>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</si>
  <si>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</si>
  <si>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</si>
  <si>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</si>
  <si>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</si>
  <si>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</si>
  <si>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</si>
  <si>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</si>
  <si>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</si>
  <si>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</si>
  <si>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</si>
  <si>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</si>
  <si>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</si>
  <si>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</si>
  <si>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</si>
  <si>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</si>
  <si>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</si>
  <si>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</si>
  <si>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</si>
  <si>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</si>
  <si>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</si>
  <si>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</si>
  <si>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</si>
  <si>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</si>
  <si>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</si>
  <si>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</si>
  <si>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</si>
  <si>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</si>
  <si>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</si>
  <si>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</si>
  <si>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</si>
  <si>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</si>
  <si>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</si>
  <si>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</si>
  <si>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</si>
  <si>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</si>
  <si>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</si>
  <si>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</si>
  <si>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</si>
  <si>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</si>
  <si>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</si>
  <si>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</si>
  <si>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</si>
  <si>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</si>
  <si>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</si>
  <si>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</si>
  <si>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</si>
  <si>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</si>
  <si>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</si>
  <si>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</si>
  <si>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</si>
  <si>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</si>
  <si>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</si>
  <si>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</si>
  <si>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</si>
  <si>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</si>
  <si>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</si>
  <si>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</si>
  <si>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</si>
  <si>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</si>
  <si>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</si>
  <si>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</si>
  <si>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</si>
  <si>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</si>
  <si>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</si>
  <si>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</si>
  <si>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</si>
  <si>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</si>
  <si>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</si>
  <si>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</si>
  <si>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</si>
  <si>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</si>
  <si>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</si>
  <si>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</si>
  <si>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</si>
  <si>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</si>
  <si>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</si>
  <si>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</si>
  <si>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</si>
  <si>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</si>
  <si>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</si>
  <si>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</si>
  <si>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</si>
  <si>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</si>
  <si>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</si>
  <si>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</si>
  <si>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</si>
  <si>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</si>
  <si>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</si>
  <si>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</si>
  <si>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</si>
  <si>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</si>
  <si>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</si>
  <si>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</si>
  <si>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</si>
  <si>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</si>
  <si>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</si>
  <si>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</si>
  <si>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</si>
  <si>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</si>
  <si>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</si>
  <si>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</si>
  <si>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</si>
  <si>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</si>
  <si>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</si>
  <si>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</si>
  <si>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</si>
  <si>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</si>
  <si>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</si>
  <si>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</si>
  <si>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</si>
  <si>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</si>
  <si>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</si>
  <si>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</si>
  <si>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</si>
  <si>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</si>
  <si>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</si>
  <si>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</si>
  <si>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</si>
  <si>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</si>
  <si>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</si>
  <si>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</si>
  <si>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</si>
  <si>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</si>
  <si>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</si>
  <si>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</si>
  <si>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</si>
  <si>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</si>
  <si>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</si>
  <si>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</si>
  <si>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</si>
  <si>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</si>
  <si>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</si>
  <si>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</si>
  <si>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</si>
  <si>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</si>
  <si>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</si>
  <si>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</si>
  <si>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</si>
  <si>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</si>
  <si>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Akro Stacking Bins</t>
  </si>
  <si>
    <t>Rosewill 107 Normal Keys USB Wired Standard Keyboard</t>
  </si>
  <si>
    <t>PayAnywhere Card Reader</t>
  </si>
  <si>
    <t>Xerox 1882</t>
  </si>
  <si>
    <t>Boston Home &amp; Office Model 2000 Electric Pencil Sharpeners</t>
  </si>
  <si>
    <t>Newell 31</t>
  </si>
  <si>
    <t>Premium Transparent Presentation Covers, No Pattern/Clear, 8 1/2" x 11"</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</si>
  <si>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</si>
  <si>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</si>
  <si>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</si>
  <si>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</si>
  <si>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</si>
  <si>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</si>
  <si>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</si>
  <si>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</si>
  <si>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</si>
  <si>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</si>
  <si>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</si>
  <si>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</si>
  <si>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</si>
  <si>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</si>
  <si>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</si>
  <si>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</si>
  <si>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</si>
  <si>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</si>
  <si>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</si>
  <si>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</si>
  <si>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</si>
  <si>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</si>
  <si>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</si>
  <si>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</si>
  <si>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</si>
  <si>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</si>
  <si>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</si>
  <si>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</si>
  <si>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</si>
  <si>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</si>
  <si>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</si>
  <si>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</si>
  <si>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</si>
  <si>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</si>
  <si>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</si>
  <si>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</si>
  <si>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</si>
  <si>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</si>
  <si>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</si>
  <si>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</si>
  <si>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</si>
  <si>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</si>
  <si>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</si>
  <si>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</si>
  <si>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</si>
  <si>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</si>
  <si>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</si>
  <si>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</si>
  <si>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</si>
  <si>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</si>
  <si>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</si>
  <si>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</si>
  <si>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</si>
  <si>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</si>
  <si>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</si>
  <si>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</si>
  <si>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</si>
  <si>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</si>
  <si>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</si>
  <si>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</si>
  <si>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</si>
  <si>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</si>
  <si>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</si>
  <si>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</si>
  <si>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</si>
  <si>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</si>
  <si>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</si>
  <si>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</si>
  <si>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</si>
  <si>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</si>
  <si>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</si>
  <si>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</si>
  <si>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</si>
  <si>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</si>
  <si>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</si>
  <si>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</si>
  <si>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</si>
  <si>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</si>
  <si>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</si>
  <si>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</si>
  <si>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</si>
  <si>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</si>
  <si>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</si>
  <si>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</si>
  <si>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</si>
  <si>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</si>
  <si>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</si>
  <si>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</si>
  <si>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</si>
  <si>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</si>
  <si>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</si>
  <si>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</si>
  <si>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</si>
  <si>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</si>
  <si>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</si>
  <si>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</si>
  <si>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</si>
  <si>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</si>
  <si>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</si>
  <si>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</si>
  <si>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</si>
  <si>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</si>
  <si>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</si>
  <si>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</si>
  <si>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</si>
  <si>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</si>
  <si>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</si>
  <si>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</si>
  <si>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</si>
  <si>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</si>
  <si>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</si>
  <si>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</si>
  <si>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</si>
  <si>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</si>
  <si>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</si>
  <si>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</si>
  <si>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</si>
  <si>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</si>
  <si>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</si>
  <si>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</si>
  <si>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</si>
  <si>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</si>
  <si>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</si>
  <si>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</si>
  <si>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</si>
  <si>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</si>
  <si>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</si>
  <si>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</si>
  <si>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</si>
  <si>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</si>
  <si>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</si>
  <si>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</si>
  <si>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</si>
  <si>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</si>
  <si>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</si>
  <si>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</si>
  <si>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</si>
  <si>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</si>
  <si>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</si>
  <si>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</si>
  <si>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</si>
  <si>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</si>
  <si>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</si>
  <si>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</si>
  <si>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</si>
  <si>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</si>
  <si>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</si>
  <si>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</si>
  <si>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</si>
  <si>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</si>
  <si>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</si>
  <si>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</si>
  <si>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</si>
  <si>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</si>
  <si>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</si>
  <si>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</si>
  <si>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</si>
  <si>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</si>
  <si>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</si>
  <si>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</si>
  <si>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</si>
  <si>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</si>
  <si>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</si>
  <si>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</si>
  <si>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EcoTones Memo Sheets</t>
  </si>
  <si>
    <t>Xerox 1906</t>
  </si>
  <si>
    <t>Texas Instruments TI-34 Scientific Calculator</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</si>
  <si>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</si>
  <si>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</si>
  <si>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</si>
  <si>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</si>
  <si>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</si>
  <si>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</si>
  <si>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</si>
  <si>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</si>
  <si>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</si>
  <si>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</si>
  <si>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</si>
  <si>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</si>
  <si>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</si>
  <si>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</si>
  <si>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</si>
  <si>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</si>
  <si>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</si>
  <si>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</si>
  <si>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</si>
  <si>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</si>
  <si>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</si>
  <si>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</si>
  <si>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</si>
  <si>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</si>
  <si>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</si>
  <si>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</si>
  <si>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</si>
  <si>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</si>
  <si>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</si>
  <si>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</si>
  <si>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</si>
  <si>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</si>
  <si>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</si>
  <si>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</si>
  <si>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</si>
  <si>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</si>
  <si>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</si>
  <si>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</si>
  <si>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</si>
  <si>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</si>
  <si>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</si>
  <si>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</si>
  <si>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</si>
  <si>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</si>
  <si>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</si>
  <si>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</si>
  <si>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</si>
  <si>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</si>
  <si>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</si>
  <si>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</si>
  <si>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</si>
  <si>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</si>
  <si>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</si>
  <si>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</si>
  <si>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</si>
  <si>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</si>
  <si>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</si>
  <si>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</si>
  <si>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</si>
  <si>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</si>
  <si>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</si>
  <si>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</si>
  <si>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</si>
  <si>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</si>
  <si>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</si>
  <si>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</si>
  <si>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</si>
  <si>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</si>
  <si>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</si>
  <si>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</si>
  <si>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</si>
  <si>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</si>
  <si>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</si>
  <si>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</si>
  <si>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</si>
  <si>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</si>
  <si>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</si>
  <si>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</si>
  <si>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</si>
  <si>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</si>
  <si>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</si>
  <si>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</si>
  <si>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</si>
  <si>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</si>
  <si>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</si>
  <si>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</si>
  <si>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</si>
  <si>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</si>
  <si>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</si>
  <si>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</si>
  <si>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</si>
  <si>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</si>
  <si>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</si>
  <si>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</si>
  <si>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</si>
  <si>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</si>
  <si>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</si>
  <si>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</si>
  <si>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</si>
  <si>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</si>
  <si>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</si>
  <si>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</si>
  <si>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</si>
  <si>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</si>
  <si>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</si>
  <si>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</si>
  <si>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</si>
  <si>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</si>
  <si>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</si>
  <si>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</si>
  <si>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</si>
  <si>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</si>
  <si>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</si>
  <si>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</si>
  <si>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</si>
  <si>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</si>
  <si>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</si>
  <si>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</si>
  <si>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</si>
  <si>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</si>
  <si>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</si>
  <si>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</si>
  <si>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</si>
  <si>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</si>
  <si>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Country</t>
  </si>
  <si>
    <t>City</t>
  </si>
  <si>
    <t>State</t>
  </si>
  <si>
    <t>Region</t>
  </si>
  <si>
    <t>United States</t>
  </si>
  <si>
    <t>Henderson</t>
  </si>
  <si>
    <t>Kentucky</t>
  </si>
  <si>
    <t>South</t>
  </si>
  <si>
    <t>Los Angeles</t>
  </si>
  <si>
    <t>California</t>
  </si>
  <si>
    <t>West</t>
  </si>
  <si>
    <t>Fort Lauderdale</t>
  </si>
  <si>
    <t>Florida</t>
  </si>
  <si>
    <t>Concord</t>
  </si>
  <si>
    <t>North Carolina</t>
  </si>
  <si>
    <t>Seattle</t>
  </si>
  <si>
    <t>Washington</t>
  </si>
  <si>
    <t>Fort Worth</t>
  </si>
  <si>
    <t>Texas</t>
  </si>
  <si>
    <t>Central</t>
  </si>
  <si>
    <t>Madison</t>
  </si>
  <si>
    <t>Wisconsin</t>
  </si>
  <si>
    <t>West Jordan</t>
  </si>
  <si>
    <t>Utah</t>
  </si>
  <si>
    <t>San Francisco</t>
  </si>
  <si>
    <t>Fremont</t>
  </si>
  <si>
    <t>Nebraska</t>
  </si>
  <si>
    <t>Philadelphia</t>
  </si>
  <si>
    <t>Pennsylvania</t>
  </si>
  <si>
    <t>East</t>
  </si>
  <si>
    <t>Orem</t>
  </si>
  <si>
    <t>Houston</t>
  </si>
  <si>
    <t>Richardson</t>
  </si>
  <si>
    <t>Naperville</t>
  </si>
  <si>
    <t>Illinois</t>
  </si>
  <si>
    <t>Melbourne</t>
  </si>
  <si>
    <t>Eagan</t>
  </si>
  <si>
    <t>Minnesota</t>
  </si>
  <si>
    <t>Westland</t>
  </si>
  <si>
    <t>Michigan</t>
  </si>
  <si>
    <t>Dover</t>
  </si>
  <si>
    <t>Delaware</t>
  </si>
  <si>
    <t>New Albany</t>
  </si>
  <si>
    <t>Indiana</t>
  </si>
  <si>
    <t>New York City</t>
  </si>
  <si>
    <t>New York</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</si>
  <si>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</si>
  <si>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</si>
  <si>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</si>
  <si>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</si>
  <si>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</si>
  <si>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</si>
  <si>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</si>
  <si>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</si>
  <si>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</si>
  <si>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</si>
  <si>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</si>
  <si>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</si>
  <si>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</si>
  <si>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</si>
  <si>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</si>
  <si>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</si>
  <si>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</si>
  <si>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</si>
  <si>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</si>
  <si>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</si>
  <si>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</si>
  <si>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</si>
  <si>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</si>
  <si>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</si>
  <si>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</si>
  <si>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</si>
  <si>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</si>
  <si>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</si>
  <si>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</si>
  <si>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</si>
  <si>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</si>
  <si>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</si>
  <si>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Independence</t>
  </si>
  <si>
    <t>Missouri</t>
  </si>
  <si>
    <t>Pasadena</t>
  </si>
  <si>
    <t>Newark</t>
  </si>
  <si>
    <t>Franklin</t>
  </si>
  <si>
    <t>Scottsdale</t>
  </si>
  <si>
    <t>San Jose</t>
  </si>
  <si>
    <t>Edmond</t>
  </si>
  <si>
    <t>Oklahoma</t>
  </si>
  <si>
    <t>Carlsbad</t>
  </si>
  <si>
    <t>New Mexico</t>
  </si>
  <si>
    <t>San Antonio</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</si>
  <si>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</si>
  <si>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</si>
  <si>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</si>
  <si>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</si>
  <si>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</si>
  <si>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</si>
  <si>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</si>
  <si>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</si>
  <si>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</si>
  <si>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</si>
  <si>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</si>
  <si>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</si>
  <si>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</si>
  <si>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</si>
  <si>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</si>
  <si>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</si>
  <si>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</si>
  <si>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</si>
  <si>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</si>
  <si>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</si>
  <si>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</si>
  <si>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</si>
  <si>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</si>
  <si>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</si>
  <si>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</si>
  <si>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</si>
  <si>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</si>
  <si>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</si>
  <si>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</si>
  <si>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</si>
  <si>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</si>
  <si>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</si>
  <si>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</si>
  <si>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</si>
  <si>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</si>
  <si>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</si>
  <si>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</si>
  <si>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</si>
  <si>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</si>
  <si>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</si>
  <si>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</si>
  <si>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Massachusetts</t>
  </si>
  <si>
    <t>Georgia</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</si>
  <si>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</si>
  <si>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</si>
  <si>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</si>
  <si>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</si>
  <si>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</si>
  <si>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</si>
  <si>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</si>
  <si>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</si>
  <si>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</si>
  <si>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</si>
  <si>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</si>
  <si>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</si>
  <si>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</si>
  <si>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</si>
  <si>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</si>
  <si>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</si>
  <si>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</si>
  <si>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</si>
  <si>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</si>
  <si>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</si>
  <si>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</si>
  <si>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</si>
  <si>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</si>
  <si>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</si>
  <si>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</si>
  <si>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</si>
  <si>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</si>
  <si>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</si>
  <si>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</si>
  <si>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</si>
  <si>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</si>
  <si>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</si>
  <si>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</si>
  <si>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</si>
  <si>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</si>
  <si>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</si>
  <si>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</si>
  <si>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</si>
  <si>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</si>
  <si>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</si>
  <si>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</si>
  <si>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</si>
  <si>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</si>
  <si>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</si>
  <si>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</si>
  <si>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</si>
  <si>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</si>
  <si>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</si>
  <si>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</si>
  <si>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</si>
  <si>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</si>
  <si>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</si>
  <si>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</si>
  <si>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</si>
  <si>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</si>
  <si>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</si>
  <si>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</si>
  <si>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</si>
  <si>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</si>
  <si>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</si>
  <si>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</si>
  <si>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</si>
  <si>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</si>
  <si>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</si>
  <si>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</si>
  <si>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</si>
  <si>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</si>
  <si>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</si>
  <si>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</si>
  <si>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</si>
  <si>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</si>
  <si>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</si>
  <si>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</si>
  <si>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</si>
  <si>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</si>
  <si>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</si>
  <si>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</si>
  <si>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</si>
  <si>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</si>
  <si>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</si>
  <si>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</si>
  <si>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</si>
  <si>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</si>
  <si>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</si>
  <si>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</si>
  <si>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</si>
  <si>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</si>
  <si>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</si>
  <si>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</si>
  <si>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</si>
  <si>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</si>
  <si>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</si>
  <si>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</si>
  <si>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</si>
  <si>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</si>
  <si>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</si>
  <si>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</si>
  <si>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</si>
  <si>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</si>
  <si>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</si>
  <si>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</si>
  <si>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</si>
  <si>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</si>
  <si>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</si>
  <si>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</si>
  <si>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</si>
  <si>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</si>
  <si>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</si>
  <si>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</si>
  <si>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</si>
  <si>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</si>
  <si>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</si>
  <si>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</si>
  <si>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</si>
  <si>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</si>
  <si>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</si>
  <si>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</si>
  <si>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</si>
  <si>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</si>
  <si>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</si>
  <si>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</si>
  <si>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</si>
  <si>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</si>
  <si>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</si>
  <si>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</si>
  <si>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</si>
  <si>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</si>
  <si>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</si>
  <si>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</si>
  <si>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</si>
  <si>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</si>
  <si>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</si>
  <si>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</si>
  <si>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</si>
  <si>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</si>
  <si>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</si>
  <si>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</si>
  <si>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</si>
  <si>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</si>
  <si>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</si>
  <si>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</si>
  <si>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</si>
  <si>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</si>
  <si>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</si>
  <si>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</si>
  <si>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</si>
  <si>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</si>
  <si>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</si>
  <si>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</si>
  <si>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</si>
  <si>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</si>
  <si>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</si>
  <si>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</si>
  <si>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</si>
  <si>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</si>
  <si>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</si>
  <si>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</si>
  <si>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</si>
  <si>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</si>
  <si>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</si>
  <si>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</si>
  <si>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</si>
  <si>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</si>
  <si>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</si>
  <si>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</si>
  <si>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</si>
  <si>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</si>
  <si>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</si>
  <si>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</si>
  <si>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</si>
  <si>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</si>
  <si>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</si>
  <si>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</si>
  <si>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</si>
  <si>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</si>
  <si>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</si>
  <si>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</si>
  <si>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</si>
  <si>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</si>
  <si>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</si>
  <si>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</si>
  <si>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</si>
  <si>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</si>
  <si>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</si>
  <si>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</si>
  <si>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</si>
  <si>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</si>
  <si>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</si>
  <si>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</si>
  <si>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</si>
  <si>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</si>
  <si>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</si>
  <si>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</si>
  <si>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</si>
  <si>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</si>
  <si>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</si>
  <si>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</si>
  <si>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</si>
  <si>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</si>
  <si>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</si>
  <si>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</si>
  <si>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</si>
  <si>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</si>
  <si>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</si>
  <si>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</si>
  <si>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</si>
  <si>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</si>
  <si>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</si>
  <si>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</si>
  <si>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</si>
  <si>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</si>
  <si>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</si>
  <si>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</si>
  <si>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</si>
  <si>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</si>
  <si>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</si>
  <si>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</si>
  <si>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</si>
  <si>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</si>
  <si>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</si>
  <si>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</si>
  <si>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</si>
  <si>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</si>
  <si>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</si>
  <si>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</si>
  <si>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</si>
  <si>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</si>
  <si>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</si>
  <si>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</si>
  <si>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</si>
  <si>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</si>
  <si>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</si>
  <si>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</si>
  <si>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</si>
  <si>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</si>
  <si>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</si>
  <si>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</si>
  <si>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</si>
  <si>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</si>
  <si>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</si>
  <si>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</si>
  <si>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</si>
  <si>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</si>
  <si>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</si>
  <si>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</si>
  <si>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</si>
  <si>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</si>
  <si>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</si>
  <si>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</si>
  <si>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</si>
  <si>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</si>
  <si>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</si>
  <si>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</si>
  <si>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</si>
  <si>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</si>
  <si>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</si>
  <si>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</si>
  <si>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</si>
  <si>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</si>
  <si>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</si>
  <si>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</si>
  <si>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</si>
  <si>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</si>
  <si>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</si>
  <si>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</si>
  <si>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</si>
  <si>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</si>
  <si>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</si>
  <si>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</si>
  <si>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</si>
  <si>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</si>
  <si>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</si>
  <si>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</si>
  <si>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</si>
  <si>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</si>
  <si>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</si>
  <si>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</si>
  <si>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</si>
  <si>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</si>
  <si>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</si>
  <si>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</si>
  <si>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</si>
  <si>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</si>
  <si>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</si>
  <si>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</si>
  <si>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</si>
  <si>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</si>
  <si>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</si>
  <si>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</si>
  <si>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</si>
  <si>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</si>
  <si>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</si>
  <si>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</si>
  <si>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</si>
  <si>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</si>
  <si>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</si>
  <si>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</si>
  <si>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</si>
  <si>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</si>
  <si>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</si>
  <si>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</si>
  <si>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</si>
  <si>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</si>
  <si>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</si>
  <si>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</si>
  <si>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</si>
  <si>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</si>
  <si>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</si>
  <si>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</si>
  <si>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</si>
  <si>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</si>
  <si>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</si>
  <si>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</si>
  <si>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</si>
  <si>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</si>
  <si>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</si>
  <si>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</si>
  <si>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</si>
  <si>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</si>
  <si>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</si>
  <si>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</si>
  <si>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</si>
  <si>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</si>
  <si>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</si>
  <si>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</si>
  <si>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</si>
  <si>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</si>
  <si>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</si>
  <si>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</si>
  <si>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</si>
  <si>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</si>
  <si>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</si>
  <si>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</si>
  <si>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</si>
  <si>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</si>
  <si>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</si>
  <si>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</si>
  <si>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</si>
  <si>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</si>
  <si>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</si>
  <si>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</si>
  <si>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</si>
  <si>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</si>
  <si>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</si>
  <si>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</si>
  <si>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</si>
  <si>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</si>
  <si>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</si>
  <si>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</si>
  <si>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</si>
  <si>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</si>
  <si>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</si>
  <si>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</si>
  <si>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</si>
  <si>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</si>
  <si>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</si>
  <si>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</si>
  <si>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</si>
  <si>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</si>
  <si>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</si>
  <si>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</si>
  <si>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</si>
  <si>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</si>
  <si>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</si>
  <si>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</si>
  <si>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</si>
  <si>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</si>
  <si>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</si>
  <si>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</si>
  <si>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</si>
  <si>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</si>
  <si>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</si>
  <si>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</si>
  <si>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</si>
  <si>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</si>
  <si>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</si>
  <si>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</si>
  <si>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</si>
  <si>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</si>
  <si>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</si>
  <si>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</si>
  <si>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</si>
  <si>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</si>
  <si>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</si>
  <si>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</si>
  <si>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</si>
  <si>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</si>
  <si>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</si>
  <si>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</si>
  <si>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</si>
  <si>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</si>
  <si>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</si>
  <si>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</si>
  <si>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</si>
  <si>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</si>
  <si>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</si>
  <si>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</si>
  <si>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</si>
  <si>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</si>
  <si>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</si>
  <si>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</si>
  <si>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</si>
  <si>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</si>
  <si>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</si>
  <si>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</si>
  <si>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</si>
  <si>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</si>
  <si>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</si>
  <si>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</si>
  <si>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</si>
  <si>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</si>
  <si>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</si>
  <si>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</si>
  <si>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</si>
  <si>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</si>
  <si>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</si>
  <si>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</si>
  <si>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</si>
  <si>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</si>
  <si>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</si>
  <si>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</si>
  <si>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</si>
  <si>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</si>
  <si>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</si>
  <si>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</si>
  <si>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</si>
  <si>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</si>
  <si>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</si>
  <si>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</si>
  <si>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</si>
  <si>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</si>
  <si>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</si>
  <si>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</si>
  <si>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</si>
  <si>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</si>
  <si>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</si>
  <si>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</si>
  <si>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</si>
  <si>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</si>
  <si>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</si>
  <si>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</si>
  <si>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</si>
  <si>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</si>
  <si>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</si>
  <si>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</si>
  <si>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</si>
  <si>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</si>
  <si>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</si>
  <si>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</si>
  <si>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</si>
  <si>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</si>
  <si>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</si>
  <si>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</si>
  <si>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</si>
  <si>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Customer Name</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</si>
  <si>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</si>
  <si>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</si>
  <si>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</si>
  <si>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</si>
  <si>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</si>
  <si>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</si>
  <si>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</si>
  <si>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</si>
  <si>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</si>
  <si>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</si>
  <si>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</si>
  <si>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</si>
  <si>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</si>
  <si>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</si>
  <si>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</si>
  <si>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</si>
  <si>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</si>
  <si>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</si>
  <si>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</si>
  <si>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</si>
  <si>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</si>
  <si>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</si>
  <si>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</si>
  <si>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</si>
  <si>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</si>
  <si>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</si>
  <si>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</si>
  <si>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</si>
  <si>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</si>
  <si>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</si>
  <si>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</si>
  <si>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</si>
  <si>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</si>
  <si>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</si>
  <si>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</si>
  <si>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</si>
  <si>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</si>
  <si>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</si>
  <si>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</si>
  <si>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</si>
  <si>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</si>
  <si>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</si>
  <si>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</si>
  <si>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</si>
  <si>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</si>
  <si>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</si>
  <si>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</si>
  <si>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</si>
  <si>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</si>
  <si>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</si>
  <si>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</si>
  <si>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</si>
  <si>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</si>
  <si>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</si>
  <si>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</si>
  <si>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</si>
  <si>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</si>
  <si>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</si>
  <si>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</si>
  <si>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</si>
  <si>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</si>
  <si>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</si>
  <si>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</si>
  <si>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</si>
  <si>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</si>
  <si>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</si>
  <si>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</si>
  <si>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</si>
  <si>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</si>
  <si>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</si>
  <si>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</si>
  <si>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</si>
  <si>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</si>
  <si>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</si>
  <si>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</si>
  <si>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</si>
  <si>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</si>
  <si>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</si>
  <si>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</si>
  <si>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</si>
  <si>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</si>
  <si>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</si>
  <si>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</si>
  <si>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</si>
  <si>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</si>
  <si>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</si>
  <si>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</si>
  <si>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</si>
  <si>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</si>
  <si>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</si>
  <si>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</si>
  <si>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</si>
  <si>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</si>
  <si>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</si>
  <si>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</si>
  <si>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</si>
  <si>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</si>
  <si>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</si>
  <si>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</si>
  <si>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</si>
  <si>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</si>
  <si>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</si>
  <si>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</si>
  <si>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</si>
  <si>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</si>
  <si>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</si>
  <si>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</si>
  <si>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</si>
  <si>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</si>
  <si>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</si>
  <si>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</si>
  <si>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</si>
  <si>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</si>
  <si>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</si>
  <si>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</si>
  <si>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</si>
  <si>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</si>
  <si>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</si>
  <si>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</si>
  <si>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</si>
  <si>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</si>
  <si>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</si>
  <si>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</si>
  <si>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</si>
  <si>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</si>
  <si>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</si>
  <si>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</si>
  <si>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</si>
  <si>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</si>
  <si>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</si>
  <si>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</si>
  <si>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</si>
  <si>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</si>
  <si>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</si>
  <si>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</si>
  <si>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</si>
  <si>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</si>
  <si>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</si>
  <si>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</si>
  <si>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</si>
  <si>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</si>
  <si>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</si>
  <si>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</si>
  <si>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</si>
  <si>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</si>
  <si>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</si>
  <si>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</si>
  <si>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</si>
  <si>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</si>
  <si>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</si>
  <si>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</si>
  <si>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</si>
  <si>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</si>
  <si>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</si>
  <si>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</si>
  <si>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</si>
  <si>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</si>
  <si>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</si>
  <si>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</si>
  <si>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</si>
  <si>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</si>
  <si>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</si>
  <si>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</si>
  <si>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</si>
  <si>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</si>
  <si>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</si>
  <si>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</si>
  <si>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</si>
  <si>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</si>
  <si>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</si>
  <si>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</si>
  <si>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</si>
  <si>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</si>
  <si>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</si>
  <si>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</si>
  <si>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</si>
  <si>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</si>
  <si>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</si>
  <si>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</si>
  <si>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</si>
  <si>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</si>
  <si>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</si>
  <si>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</si>
  <si>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</si>
  <si>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</si>
  <si>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</si>
  <si>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</si>
  <si>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</si>
  <si>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</si>
  <si>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</si>
  <si>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</si>
  <si>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</si>
  <si>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</si>
  <si>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</si>
  <si>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</si>
  <si>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</si>
  <si>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</si>
  <si>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</si>
  <si>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</si>
  <si>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</si>
  <si>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</si>
  <si>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</si>
  <si>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</si>
  <si>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</si>
  <si>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</si>
  <si>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</si>
  <si>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</si>
  <si>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</si>
  <si>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</si>
  <si>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</si>
  <si>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</si>
  <si>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</si>
  <si>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</si>
  <si>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</si>
  <si>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</si>
  <si>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</si>
  <si>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</si>
  <si>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</si>
  <si>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</si>
  <si>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</si>
  <si>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</si>
  <si>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</si>
  <si>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</si>
  <si>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</si>
  <si>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</si>
  <si>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</si>
  <si>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</si>
  <si>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</si>
  <si>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</si>
  <si>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</si>
  <si>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</si>
  <si>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</si>
  <si>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</si>
  <si>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</si>
  <si>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</si>
  <si>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</si>
  <si>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</si>
  <si>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</si>
  <si>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</si>
  <si>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</si>
  <si>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</si>
  <si>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</si>
  <si>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</si>
  <si>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</si>
  <si>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</si>
  <si>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</si>
  <si>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</si>
  <si>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</si>
  <si>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</si>
  <si>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</si>
  <si>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</si>
  <si>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</si>
  <si>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</si>
  <si>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</si>
  <si>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</si>
  <si>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</si>
  <si>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</si>
  <si>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</si>
  <si>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</si>
  <si>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</si>
  <si>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</si>
  <si>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</si>
  <si>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</si>
  <si>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</si>
  <si>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</si>
  <si>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</si>
  <si>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</si>
  <si>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</si>
  <si>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</si>
  <si>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</si>
  <si>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</si>
  <si>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</si>
  <si>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</si>
  <si>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</si>
  <si>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</si>
  <si>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</si>
  <si>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</si>
  <si>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</si>
  <si>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</si>
  <si>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</si>
  <si>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</si>
  <si>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</si>
  <si>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</si>
  <si>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</si>
  <si>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</si>
  <si>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</si>
  <si>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</si>
  <si>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</si>
  <si>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</si>
  <si>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</si>
  <si>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</si>
  <si>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</si>
  <si>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</si>
  <si>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</si>
  <si>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</si>
  <si>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</si>
  <si>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</si>
  <si>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</si>
  <si>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</si>
  <si>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</si>
  <si>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</si>
  <si>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</si>
  <si>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</si>
  <si>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</si>
  <si>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</si>
  <si>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</si>
  <si>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</si>
  <si>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</si>
  <si>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</si>
  <si>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</si>
  <si>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</si>
  <si>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</si>
  <si>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</si>
  <si>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</si>
  <si>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</si>
  <si>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</si>
  <si>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</si>
  <si>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</si>
  <si>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</si>
  <si>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</si>
  <si>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</si>
  <si>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</si>
  <si>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</si>
  <si>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</si>
  <si>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</si>
  <si>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</si>
  <si>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</si>
  <si>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</si>
  <si>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</si>
  <si>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</si>
  <si>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</si>
  <si>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</si>
  <si>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</si>
  <si>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</si>
  <si>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</si>
  <si>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</si>
  <si>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</si>
  <si>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</si>
  <si>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</si>
  <si>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</si>
  <si>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</si>
  <si>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</si>
  <si>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</si>
  <si>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</si>
  <si>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</si>
  <si>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</si>
  <si>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</si>
  <si>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</si>
  <si>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</si>
  <si>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</si>
  <si>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</si>
  <si>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</si>
  <si>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</si>
  <si>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</si>
  <si>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</si>
  <si>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</si>
  <si>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</si>
  <si>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</si>
  <si>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</si>
  <si>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</si>
  <si>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</si>
  <si>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</si>
  <si>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</si>
  <si>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</si>
  <si>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</si>
  <si>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</si>
  <si>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</si>
  <si>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</si>
  <si>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</si>
  <si>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</si>
  <si>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</si>
  <si>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</si>
  <si>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</si>
  <si>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</si>
  <si>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</si>
  <si>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</si>
  <si>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</si>
  <si>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</si>
  <si>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</si>
  <si>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</si>
  <si>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</si>
  <si>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</si>
  <si>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</si>
  <si>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</si>
  <si>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</si>
  <si>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</si>
  <si>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</si>
  <si>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</si>
  <si>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</si>
  <si>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</si>
  <si>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</si>
  <si>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</si>
  <si>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</si>
  <si>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</si>
  <si>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</si>
  <si>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</si>
  <si>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</si>
  <si>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</si>
  <si>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</si>
  <si>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</si>
  <si>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</si>
  <si>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</si>
  <si>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</si>
  <si>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</si>
  <si>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</si>
  <si>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</si>
  <si>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</si>
  <si>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</si>
  <si>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</si>
  <si>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</si>
  <si>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</si>
  <si>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</si>
  <si>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</si>
  <si>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</si>
  <si>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</si>
  <si>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</si>
  <si>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</si>
  <si>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</si>
  <si>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</si>
  <si>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</si>
  <si>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</si>
  <si>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</si>
  <si>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</si>
  <si>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</si>
  <si>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</si>
  <si>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</si>
  <si>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</si>
  <si>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</si>
  <si>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</si>
  <si>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</si>
  <si>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</si>
  <si>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</si>
  <si>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</si>
  <si>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</si>
  <si>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</si>
  <si>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</si>
  <si>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</si>
  <si>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</si>
  <si>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</si>
  <si>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</si>
  <si>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</si>
  <si>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</si>
  <si>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</si>
  <si>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</si>
  <si>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</si>
  <si>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</si>
  <si>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</si>
  <si>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</si>
  <si>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</si>
  <si>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</si>
  <si>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</si>
  <si>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</si>
  <si>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</si>
  <si>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</si>
  <si>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</si>
  <si>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</si>
  <si>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</si>
  <si>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</si>
  <si>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</si>
  <si>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</si>
  <si>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</si>
  <si>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</si>
  <si>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</si>
  <si>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</si>
  <si>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</si>
  <si>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</si>
  <si>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</si>
  <si>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</si>
  <si>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</si>
  <si>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</si>
  <si>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</si>
  <si>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</si>
  <si>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</si>
  <si>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</si>
  <si>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</si>
  <si>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</si>
  <si>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</si>
  <si>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</si>
  <si>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</si>
  <si>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</si>
  <si>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</si>
  <si>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</si>
  <si>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</si>
  <si>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</si>
  <si>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</si>
  <si>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</si>
  <si>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</si>
  <si>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</si>
  <si>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</si>
  <si>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</si>
  <si>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</si>
  <si>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</si>
  <si>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</si>
  <si>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</si>
  <si>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</si>
  <si>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</si>
  <si>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</si>
  <si>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</si>
  <si>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</si>
  <si>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</si>
  <si>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</si>
  <si>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</si>
  <si>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</si>
  <si>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</si>
  <si>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</si>
  <si>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</si>
  <si>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</si>
  <si>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</si>
  <si>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</si>
  <si>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</si>
  <si>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</si>
  <si>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</si>
  <si>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</si>
  <si>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</si>
  <si>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</si>
  <si>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</si>
  <si>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</si>
  <si>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</si>
  <si>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</si>
  <si>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</si>
  <si>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</si>
  <si>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</si>
  <si>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</si>
  <si>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</si>
  <si>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</si>
  <si>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</si>
  <si>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</si>
  <si>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</si>
  <si>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</si>
  <si>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</si>
  <si>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</si>
  <si>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</si>
  <si>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</si>
  <si>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</si>
  <si>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</si>
  <si>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</si>
  <si>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</si>
  <si>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</si>
  <si>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</si>
  <si>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</si>
  <si>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</si>
  <si>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</si>
  <si>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</si>
  <si>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</si>
  <si>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</si>
  <si>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</si>
  <si>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</si>
  <si>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</si>
  <si>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</si>
  <si>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</si>
  <si>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</si>
  <si>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</si>
  <si>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</si>
  <si>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</si>
  <si>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</si>
  <si>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</si>
  <si>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</si>
  <si>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</si>
  <si>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</si>
  <si>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</si>
  <si>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</si>
  <si>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</si>
  <si>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</si>
  <si>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</si>
  <si>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</si>
  <si>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</si>
  <si>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</si>
  <si>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</si>
  <si>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</si>
  <si>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</si>
  <si>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</si>
  <si>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</si>
  <si>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</si>
  <si>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</si>
  <si>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</si>
  <si>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</si>
  <si>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</si>
  <si>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</si>
  <si>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</si>
  <si>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</si>
  <si>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</si>
  <si>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</si>
  <si>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</si>
  <si>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</si>
  <si>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</si>
  <si>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</si>
  <si>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</si>
  <si>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</si>
  <si>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</si>
  <si>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</si>
  <si>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</si>
  <si>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</si>
  <si>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</si>
  <si>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</si>
  <si>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</si>
  <si>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</si>
  <si>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</si>
  <si>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</si>
  <si>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</si>
  <si>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</si>
  <si>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</si>
  <si>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</si>
  <si>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</si>
  <si>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</si>
  <si>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</si>
  <si>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</si>
  <si>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</si>
  <si>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</si>
  <si>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</si>
  <si>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</si>
  <si>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</si>
  <si>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</si>
  <si>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</si>
  <si>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</si>
  <si>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</si>
  <si>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</si>
  <si>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</si>
  <si>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</si>
  <si>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</si>
  <si>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</si>
  <si>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</si>
  <si>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</si>
  <si>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</si>
  <si>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</si>
  <si>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</si>
  <si>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</si>
  <si>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</si>
  <si>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</si>
  <si>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</si>
  <si>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</si>
  <si>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</si>
  <si>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</si>
  <si>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</si>
  <si>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</si>
  <si>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</si>
  <si>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</si>
  <si>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</si>
  <si>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</si>
  <si>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</si>
  <si>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</si>
  <si>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</si>
  <si>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</si>
  <si>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</si>
  <si>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</si>
  <si>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</si>
  <si>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</si>
  <si>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</si>
  <si>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</si>
  <si>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</si>
  <si>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</si>
  <si>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</si>
  <si>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</si>
  <si>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</si>
  <si>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</si>
  <si>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</si>
  <si>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</si>
  <si>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</si>
  <si>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</si>
  <si>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</si>
  <si>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</si>
  <si>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</si>
  <si>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</si>
  <si>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</si>
  <si>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</si>
  <si>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</si>
  <si>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</si>
  <si>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</si>
  <si>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</si>
  <si>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</si>
  <si>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</si>
  <si>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</si>
  <si>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</si>
  <si>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</si>
  <si>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</si>
  <si>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</si>
  <si>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</si>
  <si>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</si>
  <si>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</si>
  <si>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</si>
  <si>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</si>
  <si>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</si>
  <si>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</si>
  <si>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</si>
  <si>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</si>
  <si>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</si>
  <si>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</si>
  <si>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</si>
  <si>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</si>
  <si>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</si>
  <si>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</si>
  <si>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</si>
  <si>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</si>
  <si>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</si>
  <si>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</si>
  <si>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</si>
  <si>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</si>
  <si>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</si>
  <si>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</si>
  <si>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</si>
  <si>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</si>
  <si>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</si>
  <si>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</si>
  <si>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</si>
  <si>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</si>
  <si>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</si>
  <si>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</si>
  <si>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</si>
  <si>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</si>
  <si>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</si>
  <si>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</si>
  <si>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</si>
  <si>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</si>
  <si>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</si>
  <si>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</si>
  <si>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</si>
  <si>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</si>
  <si>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</si>
  <si>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</si>
  <si>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</si>
  <si>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</si>
  <si>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</si>
  <si>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</si>
  <si>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</si>
  <si>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</si>
  <si>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</si>
  <si>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</si>
  <si>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</si>
  <si>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</si>
  <si>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</si>
  <si>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</si>
  <si>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</si>
  <si>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</si>
  <si>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</si>
  <si>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</si>
  <si>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</si>
  <si>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</si>
  <si>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</si>
  <si>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</si>
  <si>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</si>
  <si>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</si>
  <si>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</si>
  <si>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</si>
  <si>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</si>
  <si>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</si>
  <si>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</si>
  <si>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</si>
  <si>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</si>
  <si>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</si>
  <si>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</si>
  <si>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</si>
  <si>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</si>
  <si>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</si>
  <si>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</si>
  <si>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</si>
  <si>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</si>
  <si>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</si>
  <si>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</si>
  <si>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</si>
  <si>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</si>
  <si>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</si>
  <si>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</si>
  <si>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</si>
  <si>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</si>
  <si>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</si>
  <si>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</si>
  <si>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</si>
  <si>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</si>
  <si>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</si>
  <si>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</si>
  <si>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</si>
  <si>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</si>
  <si>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</si>
  <si>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</si>
  <si>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</si>
  <si>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</si>
  <si>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</si>
  <si>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</si>
  <si>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</si>
  <si>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</si>
  <si>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</si>
  <si>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</si>
  <si>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</si>
  <si>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</si>
  <si>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</si>
  <si>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</si>
  <si>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</si>
  <si>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</si>
  <si>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</si>
  <si>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</si>
  <si>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</si>
  <si>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</si>
  <si>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</si>
  <si>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</si>
  <si>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Returned</t>
  </si>
  <si>
    <t>Yes</t>
  </si>
  <si>
    <t>Segment</t>
  </si>
  <si>
    <t>RFM Score</t>
  </si>
  <si>
    <r>
      <rPr>
        <sz val="12"/>
        <rFont val="Times New Roman"/>
        <family val="1"/>
      </rPr>
      <t>Champions</t>
    </r>
  </si>
  <si>
    <r>
      <rPr>
        <sz val="12"/>
        <rFont val="Times New Roman"/>
        <family val="1"/>
      </rPr>
      <t>555, 554, 544, 545, 454, 455, 445</t>
    </r>
  </si>
  <si>
    <r>
      <rPr>
        <sz val="12"/>
        <rFont val="Times New Roman"/>
        <family val="1"/>
      </rPr>
      <t>Loyal</t>
    </r>
  </si>
  <si>
    <r>
      <rPr>
        <sz val="12"/>
        <rFont val="Times New Roman"/>
        <family val="1"/>
      </rPr>
      <t>543, 444, 435, 355, 354, 345, 344, 335</t>
    </r>
  </si>
  <si>
    <r>
      <rPr>
        <sz val="12"/>
        <rFont val="Times New Roman"/>
        <family val="1"/>
      </rPr>
      <t>Potential Loyalist</t>
    </r>
  </si>
  <si>
    <t>553, 551, 552, 541, 542, 533, 532, 531, 452, 451, 442, 441, 431, 453, 433, 432, 423, 353, 352, 351, 342, 341, 333, 323</t>
  </si>
  <si>
    <r>
      <rPr>
        <sz val="12"/>
        <rFont val="Times New Roman"/>
        <family val="1"/>
      </rPr>
      <t>New Customers</t>
    </r>
  </si>
  <si>
    <t>Promising</t>
  </si>
  <si>
    <t>525, 524, 523, 522, 521, 515, 514, 513, 425,424, 413,414,415, 315, 314, 313</t>
  </si>
  <si>
    <r>
      <rPr>
        <sz val="12"/>
        <rFont val="Times New Roman"/>
        <family val="1"/>
      </rPr>
      <t>Need Attention</t>
    </r>
  </si>
  <si>
    <r>
      <rPr>
        <sz val="12"/>
        <rFont val="Times New Roman"/>
        <family val="1"/>
      </rPr>
      <t>535, 534, 443, 434, 343, 334, 325, 324</t>
    </r>
  </si>
  <si>
    <r>
      <rPr>
        <sz val="12"/>
        <rFont val="Times New Roman"/>
        <family val="1"/>
      </rPr>
      <t>About To Sleep</t>
    </r>
  </si>
  <si>
    <r>
      <rPr>
        <sz val="12"/>
        <rFont val="Times New Roman"/>
        <family val="1"/>
      </rPr>
      <t>331, 321, 312, 221, 213, 231, 241, 251</t>
    </r>
  </si>
  <si>
    <t>At Risk</t>
  </si>
  <si>
    <t>255, 254, 245, 244, 253, 252, 243, 242, 235, 234, 225, 224, 153, 152, 145, 143, 142, 135, 134, 133, 125, 124</t>
  </si>
  <si>
    <t>Cannot Lose Them</t>
  </si>
  <si>
    <r>
      <rPr>
        <sz val="12"/>
        <rFont val="Times New Roman"/>
        <family val="1"/>
      </rPr>
      <t>155, 154, 144, 214,215,115, 114, 113</t>
    </r>
  </si>
  <si>
    <r>
      <rPr>
        <sz val="12"/>
        <rFont val="Times New Roman"/>
        <family val="1"/>
      </rPr>
      <t>Hibernating customers</t>
    </r>
  </si>
  <si>
    <r>
      <rPr>
        <sz val="12"/>
        <rFont val="Times New Roman"/>
        <family val="1"/>
      </rPr>
      <t>332, 322, 233, 232, 223, 222, 132, 123, 122, 212, 211</t>
    </r>
  </si>
  <si>
    <r>
      <rPr>
        <sz val="12"/>
        <rFont val="Times New Roman"/>
        <family val="1"/>
      </rPr>
      <t>Lost customers</t>
    </r>
  </si>
  <si>
    <r>
      <rPr>
        <sz val="12"/>
        <rFont val="Times New Roman"/>
        <family val="1"/>
      </rPr>
      <t>111, 112, 121, 131,141,151</t>
    </r>
  </si>
  <si>
    <t xml:space="preserve">Order Date </t>
  </si>
  <si>
    <t>Total Sales</t>
  </si>
  <si>
    <t>Total Orders</t>
  </si>
  <si>
    <t>Start Date</t>
  </si>
  <si>
    <t>Years with us</t>
  </si>
  <si>
    <t>R</t>
  </si>
  <si>
    <t>M</t>
  </si>
  <si>
    <t>F</t>
  </si>
  <si>
    <t>Frequency</t>
  </si>
  <si>
    <t>Recency</t>
  </si>
  <si>
    <t>Monetary</t>
  </si>
  <si>
    <t>Rank R</t>
  </si>
  <si>
    <t>Rank F</t>
  </si>
  <si>
    <t>Rank M</t>
  </si>
  <si>
    <t>Rank Range</t>
  </si>
  <si>
    <t>RFM</t>
  </si>
  <si>
    <t>RFM Segment</t>
  </si>
  <si>
    <t>512, 511, 422, 421, 412, 411, 311</t>
  </si>
  <si>
    <t>Champions</t>
  </si>
  <si>
    <t>Loyal</t>
  </si>
  <si>
    <t>Potential Loyalist</t>
  </si>
  <si>
    <t>New Customers</t>
  </si>
  <si>
    <t>Need Attention</t>
  </si>
  <si>
    <t>About To Sleep</t>
  </si>
  <si>
    <t>Hibernating customers</t>
  </si>
  <si>
    <t>Lost customers</t>
  </si>
  <si>
    <t>Today</t>
  </si>
  <si>
    <t>Most recent</t>
  </si>
  <si>
    <t>Customer segment</t>
  </si>
  <si>
    <t>Count of Customer segment</t>
  </si>
  <si>
    <t>Row Labels</t>
  </si>
  <si>
    <t>Grand Total</t>
  </si>
  <si>
    <t>Sum of Sales</t>
  </si>
  <si>
    <t>Sum of Profit</t>
  </si>
  <si>
    <t>Column Labels</t>
  </si>
  <si>
    <t>Distinct 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</si>
</sst>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1">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2"/>
      <name val="Times New Roman"/>
      <family val="1"/>
    </font>
    <font>
      <sz val="11"/>
      <color theme="1"/>
      <name val="Calibri"/>
      <family val="2"/>
      <scheme val="minor"/>
    </font>
    <font>
      <sz val="11"/>
      <color theme="1"/>
      <name val="Calibri"/>
      <charset val="134"/>
      <scheme val="minor"/>
    </font>
    <font>
      <sz val="11"/>
      <color theme="0"/>
      <name val="Calibri"/>
      <family val="2"/>
      <scheme val="minor"/>
    </font>
    <font>
      <sz val="11"/>
      <color theme="1"/>
      <name val="Calibri"/>
      <family val="2"/>
      <charset val="134"/>
      <scheme val="minor"/>
    </font>
  </fonts>
  <fills count="5">
    <fill>
      <patternFill patternType="none"/>
    </fill>
    <fill>
      <patternFill patternType="gray125"/>
    </fill>
    <fill>
      <patternFill patternType="solid">
        <fgColor theme="8"/>
        <bgColor theme="8"/>
      </patternFill>
    </fill>
    <fill>
      <patternFill patternType="solid">
        <fgColor theme="3" tint="0.79995117038483843"/>
        <bgColor indexed="64"/>
      </patternFill>
    </fill>
    <fill>
      <patternFill patternType="solid">
        <fgColor theme="1"/>
        <bgColor indexed="64"/>
      </patternFill>
    </fill>
  </fills>
  <borders count="3">
    <border>
      <left/>
      <right/>
      <top/>
      <bottom/>
      <diagonal/>
    </border>
    <border>
      <left style="thin">
        <color theme="8"/>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8" fillId="0" borderId="0" applyFont="0" applyFill="0" applyBorder="0" applyAlignment="0" applyProtection="0"/>
  </cellStyleXfs>
  <cellXfs count="38">
    <xf numFmtId="0" fontId="0" fillId="0" borderId="0" xfId="0"/>
    <xf numFmtId="0" fontId="0" fillId="0" borderId="1" xfId="0" applyBorder="1" applyAlignment="1">
      <alignment horizontal="left" vertical="top" wrapText="1"/>
    </xf>
    <xf numFmtId="0" fontId="6" fillId="0" borderId="1" xfId="0" applyFont="1" applyBorder="1" applyAlignment="1">
      <alignment horizontal="left" vertical="top" wrapText="1"/>
    </xf>
    <xf numFmtId="0" fontId="0" fillId="3" borderId="0" xfId="0" applyFill="1"/>
    <xf numFmtId="14" fontId="0" fillId="0" borderId="0" xfId="0" applyNumberFormat="1"/>
    <xf numFmtId="14" fontId="0" fillId="3" borderId="0" xfId="0" applyNumberFormat="1" applyFill="1"/>
    <xf numFmtId="0" fontId="7" fillId="3" borderId="0" xfId="0" applyFont="1" applyFill="1"/>
    <xf numFmtId="14" fontId="7" fillId="3" borderId="0" xfId="0" applyNumberFormat="1" applyFont="1" applyFill="1"/>
    <xf numFmtId="2" fontId="0" fillId="0" borderId="0" xfId="0" applyNumberFormat="1"/>
    <xf numFmtId="44" fontId="0" fillId="0" borderId="0" xfId="1" applyFont="1"/>
    <xf numFmtId="0" fontId="0" fillId="0" borderId="0" xfId="0" applyAlignment="1">
      <alignment horizontal="left" vertical="top" wrapText="1"/>
    </xf>
    <xf numFmtId="0" fontId="6" fillId="0" borderId="0" xfId="0" applyFont="1" applyAlignment="1">
      <alignment horizontal="left" vertical="top" wrapText="1"/>
    </xf>
    <xf numFmtId="0" fontId="0" fillId="0" borderId="0" xfId="0" applyAlignment="1">
      <alignment vertical="top" wrapText="1"/>
    </xf>
    <xf numFmtId="0" fontId="6" fillId="0" borderId="0" xfId="0" applyFont="1" applyAlignment="1">
      <alignment vertical="top" wrapText="1"/>
    </xf>
    <xf numFmtId="0" fontId="5" fillId="2" borderId="0" xfId="0" applyFont="1" applyFill="1" applyAlignment="1">
      <alignment horizontal="left" vertical="top" wrapText="1"/>
    </xf>
    <xf numFmtId="0" fontId="5" fillId="2" borderId="0" xfId="0" applyFont="1" applyFill="1" applyAlignment="1">
      <alignment horizontal="center" vertical="top" wrapText="1"/>
    </xf>
    <xf numFmtId="0" fontId="10" fillId="0" borderId="0" xfId="0" applyFont="1"/>
    <xf numFmtId="0" fontId="9" fillId="4" borderId="0" xfId="0" applyFont="1" applyFill="1"/>
    <xf numFmtId="0" fontId="4" fillId="0" borderId="2" xfId="0" applyFont="1" applyBorder="1"/>
    <xf numFmtId="14" fontId="0" fillId="0" borderId="2" xfId="0" applyNumberFormat="1" applyBorder="1"/>
    <xf numFmtId="0" fontId="0" fillId="0" borderId="2" xfId="0" applyBorder="1"/>
    <xf numFmtId="0" fontId="9" fillId="0" borderId="0" xfId="0" applyFont="1"/>
    <xf numFmtId="0" fontId="2" fillId="0" borderId="0" xfId="0" applyFont="1"/>
    <xf numFmtId="0" fontId="0" fillId="0" borderId="0" xfId="1" applyNumberFormat="1" applyFont="1"/>
    <xf numFmtId="0" fontId="4" fillId="0" borderId="0" xfId="0" applyFont="1"/>
    <xf numFmtId="0" fontId="2" fillId="4" borderId="0" xfId="0" applyFont="1" applyFill="1"/>
    <xf numFmtId="0" fontId="2" fillId="0" borderId="2" xfId="0" applyFont="1" applyBorder="1"/>
    <xf numFmtId="0" fontId="0" fillId="4" borderId="0" xfId="0" applyFill="1"/>
    <xf numFmtId="0" fontId="3" fillId="4" borderId="0" xfId="0" applyFont="1" applyFill="1"/>
    <xf numFmtId="14" fontId="0" fillId="4" borderId="0" xfId="0" applyNumberFormat="1" applyFill="1"/>
    <xf numFmtId="2" fontId="0" fillId="4" borderId="0" xfId="0" applyNumberFormat="1" applyFill="1"/>
    <xf numFmtId="2" fontId="2" fillId="4" borderId="0" xfId="0" applyNumberFormat="1" applyFont="1" applyFill="1"/>
    <xf numFmtId="44" fontId="2" fillId="4" borderId="0" xfId="1" applyFont="1" applyFill="1"/>
    <xf numFmtId="44" fontId="7" fillId="3" borderId="0" xfId="1" applyFont="1" applyFill="1"/>
    <xf numFmtId="44" fontId="0" fillId="3" borderId="0" xfId="1" applyFont="1" applyFill="1"/>
    <xf numFmtId="0" fontId="0" fillId="0" borderId="0" xfId="0" pivotButton="1"/>
    <xf numFmtId="0" fontId="0" fillId="0" borderId="0" xfId="0" applyAlignment="1">
      <alignment horizontal="left"/>
    </xf>
    <xf numFmtId="0" fontId="1" fillId="0" borderId="0" xfId="0" applyFont="1"/>
  </cellXfs>
  <cellStyles count="2">
    <cellStyle name="Currency" xfId="1" builtinId="4"/>
    <cellStyle name="Normal" xfId="0" builtinId="0"/>
  </cellStyles>
  <dxfs count="38">
    <dxf>
      <alignment horizontal="general" vertical="top" textRotation="0" wrapText="1" indent="0" justifyLastLine="0" shrinkToFit="0" readingOrder="0"/>
    </dxf>
    <dxf>
      <alignment horizontal="left" vertical="top" textRotation="0" wrapText="1" indent="0" justifyLastLine="0" shrinkToFit="0" readingOrder="0"/>
    </dxf>
    <dxf>
      <border outline="0">
        <left style="thin">
          <color theme="8"/>
        </left>
        <right style="thin">
          <color theme="8"/>
        </right>
        <top style="thin">
          <color theme="8"/>
        </top>
        <bottom style="thin">
          <color theme="8"/>
        </bottom>
      </border>
    </dxf>
    <dxf>
      <numFmt numFmtId="0" formatCode="General"/>
    </dxf>
    <dxf>
      <fill>
        <patternFill patternType="solid">
          <fgColor indexed="64"/>
          <bgColor theme="3" tint="0.79995117038483843"/>
        </patternFill>
      </fill>
    </dxf>
    <dxf>
      <fill>
        <patternFill patternType="solid">
          <fgColor indexed="64"/>
          <bgColor theme="3" tint="0.79995117038483843"/>
        </patternFill>
      </fill>
    </dxf>
    <dxf>
      <font>
        <b val="0"/>
        <i val="0"/>
        <strike val="0"/>
        <condense val="0"/>
        <extend val="0"/>
        <outline val="0"/>
        <shadow val="0"/>
        <u val="none"/>
        <vertAlign val="baseline"/>
        <sz val="11"/>
        <color theme="1"/>
        <name val="Calibri"/>
        <family val="2"/>
        <scheme val="minor"/>
      </font>
      <fill>
        <patternFill patternType="solid">
          <fgColor indexed="64"/>
          <bgColor theme="3" tint="0.79995117038483843"/>
        </patternFill>
      </fill>
    </dxf>
    <dxf>
      <numFmt numFmtId="19" formatCode="m/d/yyyy"/>
    </dxf>
    <dxf>
      <numFmt numFmtId="19" formatCode="m/d/yyyy"/>
    </dxf>
    <dxf>
      <fill>
        <patternFill patternType="solid">
          <fgColor indexed="64"/>
          <bgColor theme="3" tint="0.79995117038483843"/>
        </patternFill>
      </fill>
    </dxf>
    <dxf>
      <font>
        <color theme="0"/>
        <family val="2"/>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19" formatCode="m/d/yyyy"/>
    </dxf>
    <dxf>
      <numFmt numFmtId="2" formatCode="0.00"/>
    </dxf>
    <dxf>
      <numFmt numFmtId="19" formatCode="m/d/yyyy"/>
    </dxf>
    <dxf>
      <numFmt numFmtId="19" formatCode="m/d/yyyy"/>
    </dxf>
    <dxf>
      <numFmt numFmtId="0" formatCode="General"/>
    </dxf>
    <dxf>
      <fill>
        <patternFill patternType="solid">
          <fgColor indexed="64"/>
          <bgColor theme="1"/>
        </patternFill>
      </fill>
    </dxf>
    <dxf>
      <fill>
        <patternFill>
          <bgColor rgb="FF28A745"/>
        </patternFill>
      </fill>
    </dxf>
    <dxf>
      <fill>
        <patternFill>
          <bgColor rgb="FF007BFF"/>
        </patternFill>
      </fill>
    </dxf>
    <dxf>
      <fill>
        <patternFill>
          <bgColor rgb="FF5BC0DE"/>
        </patternFill>
      </fill>
    </dxf>
    <dxf>
      <fill>
        <patternFill>
          <bgColor rgb="FFFFC107"/>
        </patternFill>
      </fill>
    </dxf>
    <dxf>
      <fill>
        <patternFill>
          <bgColor rgb="FFFD7E14"/>
        </patternFill>
      </fill>
    </dxf>
    <dxf>
      <fill>
        <patternFill>
          <bgColor rgb="FFFF5B03"/>
        </patternFill>
      </fill>
    </dxf>
    <dxf>
      <fill>
        <patternFill>
          <bgColor rgb="FFFF8C00"/>
        </patternFill>
      </fill>
    </dxf>
    <dxf>
      <fill>
        <patternFill>
          <bgColor rgb="FFDC3545"/>
        </patternFill>
      </fill>
    </dxf>
    <dxf>
      <fill>
        <patternFill>
          <bgColor rgb="FF155724"/>
        </patternFill>
      </fill>
    </dxf>
    <dxf>
      <fill>
        <patternFill>
          <bgColor theme="6" tint="-0.24994659260841701"/>
        </patternFill>
      </fill>
    </dxf>
    <dxf>
      <fill>
        <patternFill>
          <bgColor rgb="FFBE2333"/>
        </patternFill>
      </fill>
    </dxf>
    <dxf>
      <numFmt numFmtId="0" formatCode="General"/>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BE2333"/>
      <color rgb="FFC82333"/>
      <color rgb="FF6C757D"/>
      <color rgb="FF155724"/>
      <color rgb="FFDC3545"/>
      <color rgb="FFFF8C00"/>
      <color rgb="FFFF5B03"/>
      <color rgb="FFFD7E14"/>
      <color rgb="FFFFC107"/>
      <color rgb="FF5BC0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connections" Target="connections.xml"/><Relationship Id="rId39" Type="http://schemas.openxmlformats.org/officeDocument/2006/relationships/customXml" Target="../customXml/item8.xml"/><Relationship Id="rId21" Type="http://schemas.openxmlformats.org/officeDocument/2006/relationships/pivotCacheDefinition" Target="pivotCache/pivotCacheDefinition6.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55"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sheetMetadata" Target="metadata.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5.xml"/><Relationship Id="rId41" Type="http://schemas.openxmlformats.org/officeDocument/2006/relationships/customXml" Target="../customXml/item10.xml"/><Relationship Id="rId54"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sharedStrings" Target="sharedStrings.xml"/><Relationship Id="rId36" Type="http://schemas.openxmlformats.org/officeDocument/2006/relationships/customXml" Target="../customXml/item5.xml"/><Relationship Id="rId49"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'Customer Segmentation'!$B$1</c:f>
              <c:strCache>
                <c:ptCount val="1"/>
                <c:pt idx="0">
                  <c:v>Count of Customer segment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Segmentation'!$A$2:$A$12</c:f>
              <c:strCache>
                <c:ptCount val="11"/>
                <c:pt idx="0">
                  <c:v>Champions</c:v>
                </c:pt>
                <c:pt idx="1">
                  <c:v>Loyal</c:v>
                </c:pt>
                <c:pt idx="2">
                  <c:v>Potential Loyalist</c:v>
                </c:pt>
                <c:pt idx="3">
                  <c:v>New Customers</c:v>
                </c:pt>
                <c:pt idx="4">
                  <c:v>Promising</c:v>
                </c:pt>
                <c:pt idx="5">
                  <c:v>Need Attention</c:v>
                </c:pt>
                <c:pt idx="6">
                  <c:v>About To Sleep</c:v>
                </c:pt>
                <c:pt idx="7">
                  <c:v>At Risk</c:v>
                </c:pt>
                <c:pt idx="8">
                  <c:v>Cannot Lose Them</c:v>
                </c:pt>
                <c:pt idx="9">
                  <c:v>Hibernating customers</c:v>
                </c:pt>
                <c:pt idx="10">
                  <c:v>Lost customers</c:v>
                </c:pt>
              </c:strCache>
            </c:strRef>
          </c:cat>
          <c:val>
            <c:numRef>
              <c:f>'Customer Segmentation'!$B$2:$B$12</c:f>
              <c:numCache>
                <c:formatCode>General</c:formatCode>
                <c:ptCount val="11"/>
                <c:pt idx="0">
                  <c:v>44</c:v>
                </c:pt>
                <c:pt idx="1">
                  <c:v>46</c:v>
                </c:pt>
                <c:pt idx="2">
                  <c:v>114</c:v>
                </c:pt>
                <c:pt idx="3">
                  <c:v>84</c:v>
                </c:pt>
                <c:pt idx="4">
                  <c:v>92</c:v>
                </c:pt>
                <c:pt idx="5">
                  <c:v>47</c:v>
                </c:pt>
                <c:pt idx="6">
                  <c:v>50</c:v>
                </c:pt>
                <c:pt idx="7">
                  <c:v>132</c:v>
                </c:pt>
                <c:pt idx="8">
                  <c:v>86</c:v>
                </c:pt>
                <c:pt idx="9">
                  <c:v>81</c:v>
                </c:pt>
                <c:pt idx="10">
                  <c:v>17</c:v>
                </c:pt>
              </c:numCache>
            </c:numRef>
          </c:val>
          <c:extLst>
            <c:ext xmlns:c16="http://schemas.microsoft.com/office/drawing/2014/chart" uri="{C3380CC4-5D6E-409C-BE32-E72D297353CC}">
              <c16:uniqueId val="{00000000-376F-4D86-9B8F-754AB9CF9F4B}"/>
            </c:ext>
          </c:extLst>
        </c:ser>
        <c:dLbls>
          <c:dLblPos val="outEnd"/>
          <c:showLegendKey val="0"/>
          <c:showVal val="1"/>
          <c:showCatName val="0"/>
          <c:showSerName val="0"/>
          <c:showPercent val="0"/>
          <c:showBubbleSize val="0"/>
        </c:dLbls>
        <c:gapWidth val="100"/>
        <c:overlap val="-24"/>
        <c:axId val="1784341392"/>
        <c:axId val="1784343056"/>
      </c:barChart>
      <c:catAx>
        <c:axId val="17843413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43056"/>
        <c:crosses val="autoZero"/>
        <c:auto val="1"/>
        <c:lblAlgn val="ctr"/>
        <c:lblOffset val="100"/>
        <c:noMultiLvlLbl val="0"/>
      </c:catAx>
      <c:valAx>
        <c:axId val="1784343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41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[Datasetv1.xlsx]Metrics by RFM segment!PivotTable1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'Metrics by RFM segment'!$C$3</c:f>
              <c:strCache>
                <c:ptCount val="1"/>
                <c:pt idx="0">
                  <c:v>Sum of Sales</c:v>
                </c:pt>
              </c:strCache>
            </c:strRef>
          </c:tx>
          <c:spPr>
            <a:solidFill>
              <a:schemeClr val="accent1"/>
            </a:solidFill>
            <a:ln>
              <a:noFill/>
            </a:ln>
            <a:effectLst/>
          </c:spPr>
          <c:invertIfNegative val="0"/>
          <c:cat>
            <c:strRef>
              <c:f>'Metrics by RFM segment'!$B$4:$B$15</c:f>
              <c:strCache>
                <c:ptCount val="11"/>
                <c:pt idx="0">
                  <c:v>About To Sleep</c:v>
                </c:pt>
                <c:pt idx="1">
                  <c:v>At Risk</c:v>
                </c:pt>
                <c:pt idx="2">
                  <c:v>Cannot Lose Them</c:v>
                </c:pt>
                <c:pt idx="3">
                  <c:v>Champions</c:v>
                </c:pt>
                <c:pt idx="4">
                  <c:v>Hibernating customers</c:v>
                </c:pt>
                <c:pt idx="5">
                  <c:v>Lost customers</c:v>
                </c:pt>
                <c:pt idx="6">
                  <c:v>Loyal</c:v>
                </c:pt>
                <c:pt idx="7">
                  <c:v>Need Attention</c:v>
                </c:pt>
                <c:pt idx="8">
                  <c:v>New Customers</c:v>
                </c:pt>
                <c:pt idx="9">
                  <c:v>Potential Loyalist</c:v>
                </c:pt>
                <c:pt idx="10">
                  <c:v>Promising</c:v>
                </c:pt>
              </c:strCache>
            </c:strRef>
          </c:cat>
          <c:val>
            <c:numRef>
              <c:f>'Metrics by RFM segment'!$C$4:$C$15</c:f>
              <c:numCache>
                <c:formatCode>_("$"* #,##0.00_);_("$"* \(#,##0.00\);_("$"* "-"??_);_(@_)</c:formatCode>
                <c:ptCount val="11"/>
                <c:pt idx="0">
                  <c:v>271623.56920000003</c:v>
                </c:pt>
                <c:pt idx="1">
                  <c:v>206970.38560000001</c:v>
                </c:pt>
                <c:pt idx="2">
                  <c:v>76195.069199999998</c:v>
                </c:pt>
                <c:pt idx="3">
                  <c:v>37743.048799999997</c:v>
                </c:pt>
                <c:pt idx="4">
                  <c:v>291148.4841</c:v>
                </c:pt>
                <c:pt idx="5">
                  <c:v>146695.72700000001</c:v>
                </c:pt>
                <c:pt idx="6">
                  <c:v>42759.757899999997</c:v>
                </c:pt>
                <c:pt idx="7">
                  <c:v>73353.685200000007</c:v>
                </c:pt>
                <c:pt idx="8">
                  <c:v>473010.0183</c:v>
                </c:pt>
                <c:pt idx="9">
                  <c:v>465717.70980000001</c:v>
                </c:pt>
                <c:pt idx="10">
                  <c:v>211983.40520000001</c:v>
                </c:pt>
              </c:numCache>
            </c:numRef>
          </c:val>
          <c:extLst>
            <c:ext xmlns:c16="http://schemas.microsoft.com/office/drawing/2014/chart" uri="{C3380CC4-5D6E-409C-BE32-E72D297353CC}">
              <c16:uniqueId val="{00000000-DDBA-4B52-9D8F-FBAC0A6F021F}"/>
            </c:ext>
          </c:extLst>
        </c:ser>
        <c:dLbls>
          <c:showLegendKey val="0"/>
          <c:showVal val="0"/>
          <c:showCatName val="0"/>
          <c:showSerName val="0"/>
          <c:showPercent val="0"/>
          <c:showBubbleSize val="0"/>
        </c:dLbls>
        <c:gapWidth val="219"/>
        <c:axId val="1852742767"/>
        <c:axId val="749378191"/>
      </c:barChart>
      <c:barChart>
        <c:barDir val="col"/>
        <c:grouping val="clustered"/>
        <c:varyColors val="0"/>
        <c:ser>
          <c:idx val="1"/>
          <c:order val="1"/>
          <c:tx>
            <c:strRef>
              <c:f>'Metrics by RFM segment'!$D$3</c:f>
              <c:strCache>
                <c:ptCount val="1"/>
                <c:pt idx="0">
                  <c:v>Sum of Profit</c:v>
                </c:pt>
              </c:strCache>
            </c:strRef>
          </c:tx>
          <c:spPr>
            <a:solidFill>
              <a:schemeClr val="accent2"/>
            </a:solidFill>
            <a:ln>
              <a:noFill/>
            </a:ln>
            <a:effectLst/>
          </c:spPr>
          <c:invertIfNegative val="0"/>
          <c:cat>
            <c:strRef>
              <c:f>'Metrics by RFM segment'!$B$4:$B$15</c:f>
              <c:strCache>
                <c:ptCount val="11"/>
                <c:pt idx="0">
                  <c:v>About To Sleep</c:v>
                </c:pt>
                <c:pt idx="1">
                  <c:v>At Risk</c:v>
                </c:pt>
                <c:pt idx="2">
                  <c:v>Cannot Lose Them</c:v>
                </c:pt>
                <c:pt idx="3">
                  <c:v>Champions</c:v>
                </c:pt>
                <c:pt idx="4">
                  <c:v>Hibernating customers</c:v>
                </c:pt>
                <c:pt idx="5">
                  <c:v>Lost customers</c:v>
                </c:pt>
                <c:pt idx="6">
                  <c:v>Loyal</c:v>
                </c:pt>
                <c:pt idx="7">
                  <c:v>Need Attention</c:v>
                </c:pt>
                <c:pt idx="8">
                  <c:v>New Customers</c:v>
                </c:pt>
                <c:pt idx="9">
                  <c:v>Potential Loyalist</c:v>
                </c:pt>
                <c:pt idx="10">
                  <c:v>Promising</c:v>
                </c:pt>
              </c:strCache>
            </c:strRef>
          </c:cat>
          <c:val>
            <c:numRef>
              <c:f>'Metrics by RFM segment'!$D$4:$D$15</c:f>
              <c:numCache>
                <c:formatCode>_("$"* #,##0.00_);_("$"* \(#,##0.00\);_("$"* "-"??_);_(@_)</c:formatCode>
                <c:ptCount val="11"/>
                <c:pt idx="0">
                  <c:v>36036.584800000048</c:v>
                </c:pt>
                <c:pt idx="1">
                  <c:v>22325.057100000005</c:v>
                </c:pt>
                <c:pt idx="2">
                  <c:v>4624.7693000000054</c:v>
                </c:pt>
                <c:pt idx="3">
                  <c:v>4578.8801999999969</c:v>
                </c:pt>
                <c:pt idx="4">
                  <c:v>33183.476600000016</c:v>
                </c:pt>
                <c:pt idx="5">
                  <c:v>31047.830800000032</c:v>
                </c:pt>
                <c:pt idx="6">
                  <c:v>4833.6095999999998</c:v>
                </c:pt>
                <c:pt idx="7">
                  <c:v>6939.1280000000042</c:v>
                </c:pt>
                <c:pt idx="8">
                  <c:v>58664.487200000003</c:v>
                </c:pt>
                <c:pt idx="9">
                  <c:v>54830.86550000008</c:v>
                </c:pt>
                <c:pt idx="10">
                  <c:v>29332.332599999987</c:v>
                </c:pt>
              </c:numCache>
            </c:numRef>
          </c:val>
          <c:extLst>
            <c:ext xmlns:c16="http://schemas.microsoft.com/office/drawing/2014/chart" uri="{C3380CC4-5D6E-409C-BE32-E72D297353CC}">
              <c16:uniqueId val="{00000001-DDBA-4B52-9D8F-FBAC0A6F021F}"/>
            </c:ext>
          </c:extLst>
        </c:ser>
        <c:dLbls>
          <c:showLegendKey val="0"/>
          <c:showVal val="0"/>
          <c:showCatName val="0"/>
          <c:showSerName val="0"/>
          <c:showPercent val="0"/>
          <c:showBubbleSize val="0"/>
        </c:dLbls>
        <c:gapWidth val="219"/>
        <c:axId val="1706799135"/>
        <c:axId val="749379023"/>
      </c:barChart>
      <c:catAx>
        <c:axId val="185274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378191"/>
        <c:crosses val="autoZero"/>
        <c:auto val="1"/>
        <c:lblAlgn val="ctr"/>
        <c:lblOffset val="100"/>
        <c:noMultiLvlLbl val="0"/>
      </c:catAx>
      <c:valAx>
        <c:axId val="7493781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742767"/>
        <c:crosses val="autoZero"/>
        <c:crossBetween val="between"/>
      </c:valAx>
      <c:valAx>
        <c:axId val="749379023"/>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799135"/>
        <c:crosses val="max"/>
        <c:crossBetween val="between"/>
      </c:valAx>
      <c:catAx>
        <c:axId val="1706799135"/>
        <c:scaling>
          <c:orientation val="minMax"/>
        </c:scaling>
        <c:delete val="1"/>
        <c:axPos val="b"/>
        <c:numFmt formatCode="General" sourceLinked="1"/>
        <c:majorTickMark val="out"/>
        <c:minorTickMark val="none"/>
        <c:tickLblPos val="nextTo"/>
        <c:crossAx val="7493790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[Datasetv1.xlsx]Categories!PivotTable2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Pie chart of sales by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Categories!$C$3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945-44CE-A1F1-90BEA5AAA8E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945-44CE-A1F1-90BEA5AAA8E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945-44CE-A1F1-90BEA5AAA8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Categories!$B$4:$B$7</c:f>
              <c:strCache>
                <c:ptCount val="3"/>
                <c:pt idx="0">
                  <c:v>Furniture</c:v>
                </c:pt>
                <c:pt idx="1">
                  <c:v>Office Supplies</c:v>
                </c:pt>
                <c:pt idx="2">
                  <c:v>Technology</c:v>
                </c:pt>
              </c:strCache>
            </c:strRef>
          </c:cat>
          <c:val>
            <c:numRef>
              <c:f>Categories!$C$4:$C$7</c:f>
              <c:numCache>
                <c:formatCode>General</c:formatCode>
                <c:ptCount val="3"/>
                <c:pt idx="0">
                  <c:v>741999.7953</c:v>
                </c:pt>
                <c:pt idx="1">
                  <c:v>719047.03200000001</c:v>
                </c:pt>
                <c:pt idx="2">
                  <c:v>836154.03300000005</c:v>
                </c:pt>
              </c:numCache>
            </c:numRef>
          </c:val>
          <c:extLst>
            <c:ext xmlns:c16="http://schemas.microsoft.com/office/drawing/2014/chart" uri="{C3380CC4-5D6E-409C-BE32-E72D297353CC}">
              <c16:uniqueId val="{00000000-69F8-4314-BF62-B2B1BAC5545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[Datasetv1.xlsx]Subcategories!PivotTable13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Pie chart</a:t>
            </a:r>
            <a:r>
              <a:rPr lang="en-US" baseline="0"/>
              <a:t> of sales by subcategories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7962001500061033E-2"/>
              <c:y val="-1.7491350313701886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
              <c:y val="1.6696481812760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Subcategories!$C$3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FF-42FF-A529-43BAEAEFAC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FF-42FF-A529-43BAEAEFAC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FFF-42FF-A529-43BAEAEFAC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FFF-42FF-A529-43BAEAEFAC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FFF-42FF-A529-43BAEAEFAC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FFF-42FF-A529-43BAEAEFAC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FFF-42FF-A529-43BAEAEFAC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2-DAD9-4331-9ABB-A9E1CDA1E6B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3-DAD9-4331-9ABB-A9E1CDA1E6B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FFF-42FF-A529-43BAEAEFAC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FFF-42FF-A529-43BAEAEFAC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FFF-42FF-A529-43BAEAEFAC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EFFF-42FF-A529-43BAEAEFAC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EFFF-42FF-A529-43BAEAEFAC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EFFF-42FF-A529-43BAEAEFAC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EFFF-42FF-A529-43BAEAEFAC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EFFF-42FF-A529-43BAEAEFAC4A}"/>
              </c:ext>
            </c:extLst>
          </c:dPt>
          <c:dLbls>
            <c:dLbl>
              <c:idx val="7"/>
              <c:layout>
                <c:manualLayout>
                  <c:x val="1.7962001500061033E-2"/>
                  <c:y val="-1.7491350313701886E-1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AD9-4331-9ABB-A9E1CDA1E6BE}"/>
                </c:ext>
              </c:extLst>
            </c:dLbl>
            <c:dLbl>
              <c:idx val="8"/>
              <c:layout>
                <c:manualLayout>
                  <c:x val="0"/>
                  <c:y val="1.669648181276088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AD9-4331-9ABB-A9E1CDA1E6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Subcategories!$B$4:$B$21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Subcategories!$C$4:$C$21</c:f>
              <c:numCache>
                <c:formatCode>General</c:formatCode>
                <c:ptCount val="17"/>
                <c:pt idx="0">
                  <c:v>167380.318</c:v>
                </c:pt>
                <c:pt idx="1">
                  <c:v>107532.16099999999</c:v>
                </c:pt>
                <c:pt idx="2">
                  <c:v>27118.792000000001</c:v>
                </c:pt>
                <c:pt idx="3">
                  <c:v>203412.73300000001</c:v>
                </c:pt>
                <c:pt idx="4">
                  <c:v>114879.9963</c:v>
                </c:pt>
                <c:pt idx="5">
                  <c:v>328449.103</c:v>
                </c:pt>
                <c:pt idx="6">
                  <c:v>149528.03</c:v>
                </c:pt>
                <c:pt idx="7">
                  <c:v>16476.401999999998</c:v>
                </c:pt>
                <c:pt idx="8">
                  <c:v>3024.28</c:v>
                </c:pt>
                <c:pt idx="9">
                  <c:v>91705.164000000004</c:v>
                </c:pt>
                <c:pt idx="10">
                  <c:v>12486.312</c:v>
                </c:pt>
                <c:pt idx="11">
                  <c:v>189238.63099999999</c:v>
                </c:pt>
                <c:pt idx="12">
                  <c:v>78479.206000000006</c:v>
                </c:pt>
                <c:pt idx="13">
                  <c:v>330007.054</c:v>
                </c:pt>
                <c:pt idx="14">
                  <c:v>223843.60800000001</c:v>
                </c:pt>
                <c:pt idx="15">
                  <c:v>46673.538</c:v>
                </c:pt>
                <c:pt idx="16">
                  <c:v>206965.53200000001</c:v>
                </c:pt>
              </c:numCache>
            </c:numRef>
          </c:val>
          <c:extLst>
            <c:ext xmlns:c16="http://schemas.microsoft.com/office/drawing/2014/chart" uri="{C3380CC4-5D6E-409C-BE32-E72D297353CC}">
              <c16:uniqueId val="{00000000-DAD9-4331-9ABB-A9E1CDA1E6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[Datasetv1.xlsx]No. of orders!PivotTable3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orders by RFM segment through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'No. of orders'!$C$3:$C$4</c:f>
              <c:strCache>
                <c:ptCount val="1"/>
                <c:pt idx="0">
                  <c:v>About To Sleep</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'No. of orders'!$B$5:$B$9</c:f>
              <c:strCache>
                <c:ptCount val="4"/>
                <c:pt idx="0">
                  <c:v>2014</c:v>
                </c:pt>
                <c:pt idx="1">
                  <c:v>2015</c:v>
                </c:pt>
                <c:pt idx="2">
                  <c:v>2016</c:v>
                </c:pt>
                <c:pt idx="3">
                  <c:v>2017</c:v>
                </c:pt>
              </c:strCache>
            </c:strRef>
          </c:cat>
          <c:val>
            <c:numRef>
              <c:f>'No. of orders'!$C$5:$C$9</c:f>
              <c:numCache>
                <c:formatCode>General</c:formatCode>
                <c:ptCount val="4"/>
                <c:pt idx="0">
                  <c:v>74</c:v>
                </c:pt>
                <c:pt idx="1">
                  <c:v>78</c:v>
                </c:pt>
                <c:pt idx="2">
                  <c:v>98</c:v>
                </c:pt>
                <c:pt idx="3">
                  <c:v>131</c:v>
                </c:pt>
              </c:numCache>
            </c:numRef>
          </c:val>
          <c:smooth val="0"/>
          <c:extLst>
            <c:ext xmlns:c16="http://schemas.microsoft.com/office/drawing/2014/chart" uri="{C3380CC4-5D6E-409C-BE32-E72D297353CC}">
              <c16:uniqueId val="{00000000-BA94-4F16-88B5-0D82BE74CD13}"/>
            </c:ext>
          </c:extLst>
        </c:ser>
        <c:ser>
          <c:idx val="1"/>
          <c:order val="1"/>
          <c:tx>
            <c:strRef>
              <c:f>'No. of orders'!$D$3:$D$4</c:f>
              <c:strCache>
                <c:ptCount val="1"/>
                <c:pt idx="0">
                  <c:v>At Risk</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'No. of orders'!$B$5:$B$9</c:f>
              <c:strCache>
                <c:ptCount val="4"/>
                <c:pt idx="0">
                  <c:v>2014</c:v>
                </c:pt>
                <c:pt idx="1">
                  <c:v>2015</c:v>
                </c:pt>
                <c:pt idx="2">
                  <c:v>2016</c:v>
                </c:pt>
                <c:pt idx="3">
                  <c:v>2017</c:v>
                </c:pt>
              </c:strCache>
            </c:strRef>
          </c:cat>
          <c:val>
            <c:numRef>
              <c:f>'No. of orders'!$D$5:$D$9</c:f>
              <c:numCache>
                <c:formatCode>General</c:formatCode>
                <c:ptCount val="4"/>
                <c:pt idx="0">
                  <c:v>159</c:v>
                </c:pt>
                <c:pt idx="1">
                  <c:v>146</c:v>
                </c:pt>
                <c:pt idx="2">
                  <c:v>192</c:v>
                </c:pt>
                <c:pt idx="3">
                  <c:v>159</c:v>
                </c:pt>
              </c:numCache>
            </c:numRef>
          </c:val>
          <c:smooth val="0"/>
          <c:extLst>
            <c:ext xmlns:c16="http://schemas.microsoft.com/office/drawing/2014/chart" uri="{C3380CC4-5D6E-409C-BE32-E72D297353CC}">
              <c16:uniqueId val="{00000001-60D5-466E-AC04-7F34E11B7AF5}"/>
            </c:ext>
          </c:extLst>
        </c:ser>
        <c:ser>
          <c:idx val="2"/>
          <c:order val="2"/>
          <c:tx>
            <c:strRef>
              <c:f>'No. of orders'!$E$3:$E$4</c:f>
              <c:strCache>
                <c:ptCount val="1"/>
                <c:pt idx="0">
                  <c:v>Cannot Lose Them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'No. of orders'!$B$5:$B$9</c:f>
              <c:strCache>
                <c:ptCount val="4"/>
                <c:pt idx="0">
                  <c:v>2014</c:v>
                </c:pt>
                <c:pt idx="1">
                  <c:v>2015</c:v>
                </c:pt>
                <c:pt idx="2">
                  <c:v>2016</c:v>
                </c:pt>
                <c:pt idx="3">
                  <c:v>2017</c:v>
                </c:pt>
              </c:strCache>
            </c:strRef>
          </c:cat>
          <c:val>
            <c:numRef>
              <c:f>'No. of orders'!$E$5:$E$9</c:f>
              <c:numCache>
                <c:formatCode>General</c:formatCode>
                <c:ptCount val="4"/>
                <c:pt idx="0">
                  <c:v>82</c:v>
                </c:pt>
                <c:pt idx="1">
                  <c:v>91</c:v>
                </c:pt>
                <c:pt idx="2">
                  <c:v>107</c:v>
                </c:pt>
                <c:pt idx="3">
                  <c:v>52</c:v>
                </c:pt>
              </c:numCache>
            </c:numRef>
          </c:val>
          <c:smooth val="0"/>
          <c:extLst>
            <c:ext xmlns:c16="http://schemas.microsoft.com/office/drawing/2014/chart" uri="{C3380CC4-5D6E-409C-BE32-E72D297353CC}">
              <c16:uniqueId val="{00000002-60D5-466E-AC04-7F34E11B7AF5}"/>
            </c:ext>
          </c:extLst>
        </c:ser>
        <c:ser>
          <c:idx val="3"/>
          <c:order val="3"/>
          <c:tx>
            <c:strRef>
              <c:f>'No. of orders'!$F$3:$F$4</c:f>
              <c:strCache>
                <c:ptCount val="1"/>
                <c:pt idx="0">
                  <c:v>Champions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'No. of orders'!$B$5:$B$9</c:f>
              <c:strCache>
                <c:ptCount val="4"/>
                <c:pt idx="0">
                  <c:v>2014</c:v>
                </c:pt>
                <c:pt idx="1">
                  <c:v>2015</c:v>
                </c:pt>
                <c:pt idx="2">
                  <c:v>2016</c:v>
                </c:pt>
                <c:pt idx="3">
                  <c:v>2017</c:v>
                </c:pt>
              </c:strCache>
            </c:strRef>
          </c:cat>
          <c:val>
            <c:numRef>
              <c:f>'No. of orders'!$F$5:$F$9</c:f>
              <c:numCache>
                <c:formatCode>General</c:formatCode>
                <c:ptCount val="4"/>
                <c:pt idx="0">
                  <c:v>43</c:v>
                </c:pt>
                <c:pt idx="1">
                  <c:v>38</c:v>
                </c:pt>
                <c:pt idx="2">
                  <c:v>27</c:v>
                </c:pt>
                <c:pt idx="3">
                  <c:v>82</c:v>
                </c:pt>
              </c:numCache>
            </c:numRef>
          </c:val>
          <c:smooth val="0"/>
          <c:extLst>
            <c:ext xmlns:c16="http://schemas.microsoft.com/office/drawing/2014/chart" uri="{C3380CC4-5D6E-409C-BE32-E72D297353CC}">
              <c16:uniqueId val="{00000003-60D5-466E-AC04-7F34E11B7AF5}"/>
            </c:ext>
          </c:extLst>
        </c:ser>
        <c:ser>
          <c:idx val="4"/>
          <c:order val="4"/>
          <c:tx>
            <c:strRef>
              <c:f>'No. of orders'!$G$3:$G$4</c:f>
              <c:strCache>
                <c:ptCount val="1"/>
                <c:pt idx="0">
                  <c:v>Hibernating customers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'No. of orders'!$B$5:$B$9</c:f>
              <c:strCache>
                <c:ptCount val="4"/>
                <c:pt idx="0">
                  <c:v>2014</c:v>
                </c:pt>
                <c:pt idx="1">
                  <c:v>2015</c:v>
                </c:pt>
                <c:pt idx="2">
                  <c:v>2016</c:v>
                </c:pt>
                <c:pt idx="3">
                  <c:v>2017</c:v>
                </c:pt>
              </c:strCache>
            </c:strRef>
          </c:cat>
          <c:val>
            <c:numRef>
              <c:f>'No. of orders'!$G$5:$G$9</c:f>
              <c:numCache>
                <c:formatCode>General</c:formatCode>
                <c:ptCount val="4"/>
                <c:pt idx="0">
                  <c:v>119</c:v>
                </c:pt>
                <c:pt idx="1">
                  <c:v>152</c:v>
                </c:pt>
                <c:pt idx="2">
                  <c:v>169</c:v>
                </c:pt>
                <c:pt idx="3">
                  <c:v>180</c:v>
                </c:pt>
              </c:numCache>
            </c:numRef>
          </c:val>
          <c:smooth val="0"/>
          <c:extLst>
            <c:ext xmlns:c16="http://schemas.microsoft.com/office/drawing/2014/chart" uri="{C3380CC4-5D6E-409C-BE32-E72D297353CC}">
              <c16:uniqueId val="{00000004-60D5-466E-AC04-7F34E11B7AF5}"/>
            </c:ext>
          </c:extLst>
        </c:ser>
        <c:ser>
          <c:idx val="5"/>
          <c:order val="5"/>
          <c:tx>
            <c:strRef>
              <c:f>'No. of orders'!$H$3:$H$4</c:f>
              <c:strCache>
                <c:ptCount val="1"/>
                <c:pt idx="0">
                  <c:v>Lost customers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'No. of orders'!$B$5:$B$9</c:f>
              <c:strCache>
                <c:ptCount val="4"/>
                <c:pt idx="0">
                  <c:v>2014</c:v>
                </c:pt>
                <c:pt idx="1">
                  <c:v>2015</c:v>
                </c:pt>
                <c:pt idx="2">
                  <c:v>2016</c:v>
                </c:pt>
                <c:pt idx="3">
                  <c:v>2017</c:v>
                </c:pt>
              </c:strCache>
            </c:strRef>
          </c:cat>
          <c:val>
            <c:numRef>
              <c:f>'No. of orders'!$H$5:$H$9</c:f>
              <c:numCache>
                <c:formatCode>General</c:formatCode>
                <c:ptCount val="4"/>
                <c:pt idx="0">
                  <c:v>33</c:v>
                </c:pt>
                <c:pt idx="1">
                  <c:v>33</c:v>
                </c:pt>
                <c:pt idx="2">
                  <c:v>46</c:v>
                </c:pt>
                <c:pt idx="3">
                  <c:v>11</c:v>
                </c:pt>
              </c:numCache>
            </c:numRef>
          </c:val>
          <c:smooth val="0"/>
          <c:extLst>
            <c:ext xmlns:c16="http://schemas.microsoft.com/office/drawing/2014/chart" uri="{C3380CC4-5D6E-409C-BE32-E72D297353CC}">
              <c16:uniqueId val="{00000005-60D5-466E-AC04-7F34E11B7AF5}"/>
            </c:ext>
          </c:extLst>
        </c:ser>
        <c:ser>
          <c:idx val="6"/>
          <c:order val="6"/>
          <c:tx>
            <c:strRef>
              <c:f>'No. of orders'!$I$3:$I$4</c:f>
              <c:strCache>
                <c:ptCount val="1"/>
                <c:pt idx="0">
                  <c:v>Loyal</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'No. of orders'!$B$5:$B$9</c:f>
              <c:strCache>
                <c:ptCount val="4"/>
                <c:pt idx="0">
                  <c:v>2014</c:v>
                </c:pt>
                <c:pt idx="1">
                  <c:v>2015</c:v>
                </c:pt>
                <c:pt idx="2">
                  <c:v>2016</c:v>
                </c:pt>
                <c:pt idx="3">
                  <c:v>2017</c:v>
                </c:pt>
              </c:strCache>
            </c:strRef>
          </c:cat>
          <c:val>
            <c:numRef>
              <c:f>'No. of orders'!$I$5:$I$9</c:f>
              <c:numCache>
                <c:formatCode>General</c:formatCode>
                <c:ptCount val="4"/>
                <c:pt idx="0">
                  <c:v>46</c:v>
                </c:pt>
                <c:pt idx="1">
                  <c:v>40</c:v>
                </c:pt>
                <c:pt idx="2">
                  <c:v>40</c:v>
                </c:pt>
                <c:pt idx="3">
                  <c:v>76</c:v>
                </c:pt>
              </c:numCache>
            </c:numRef>
          </c:val>
          <c:smooth val="0"/>
          <c:extLst>
            <c:ext xmlns:c16="http://schemas.microsoft.com/office/drawing/2014/chart" uri="{C3380CC4-5D6E-409C-BE32-E72D297353CC}">
              <c16:uniqueId val="{00000006-60D5-466E-AC04-7F34E11B7AF5}"/>
            </c:ext>
          </c:extLst>
        </c:ser>
        <c:ser>
          <c:idx val="7"/>
          <c:order val="7"/>
          <c:tx>
            <c:strRef>
              <c:f>'No. of orders'!$J$3:$J$4</c:f>
              <c:strCache>
                <c:ptCount val="1"/>
                <c:pt idx="0">
                  <c:v>Need Attention</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'No. of orders'!$B$5:$B$9</c:f>
              <c:strCache>
                <c:ptCount val="4"/>
                <c:pt idx="0">
                  <c:v>2014</c:v>
                </c:pt>
                <c:pt idx="1">
                  <c:v>2015</c:v>
                </c:pt>
                <c:pt idx="2">
                  <c:v>2016</c:v>
                </c:pt>
                <c:pt idx="3">
                  <c:v>2017</c:v>
                </c:pt>
              </c:strCache>
            </c:strRef>
          </c:cat>
          <c:val>
            <c:numRef>
              <c:f>'No. of orders'!$J$5:$J$9</c:f>
              <c:numCache>
                <c:formatCode>General</c:formatCode>
                <c:ptCount val="4"/>
                <c:pt idx="0">
                  <c:v>64</c:v>
                </c:pt>
                <c:pt idx="1">
                  <c:v>49</c:v>
                </c:pt>
                <c:pt idx="2">
                  <c:v>72</c:v>
                </c:pt>
                <c:pt idx="3">
                  <c:v>106</c:v>
                </c:pt>
              </c:numCache>
            </c:numRef>
          </c:val>
          <c:smooth val="0"/>
          <c:extLst>
            <c:ext xmlns:c16="http://schemas.microsoft.com/office/drawing/2014/chart" uri="{C3380CC4-5D6E-409C-BE32-E72D297353CC}">
              <c16:uniqueId val="{00000007-60D5-466E-AC04-7F34E11B7AF5}"/>
            </c:ext>
          </c:extLst>
        </c:ser>
        <c:ser>
          <c:idx val="8"/>
          <c:order val="8"/>
          <c:tx>
            <c:strRef>
              <c:f>'No. of orders'!$K$3:$K$4</c:f>
              <c:strCache>
                <c:ptCount val="1"/>
                <c:pt idx="0">
                  <c:v>New Customers</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'No. of orders'!$B$5:$B$9</c:f>
              <c:strCache>
                <c:ptCount val="4"/>
                <c:pt idx="0">
                  <c:v>2014</c:v>
                </c:pt>
                <c:pt idx="1">
                  <c:v>2015</c:v>
                </c:pt>
                <c:pt idx="2">
                  <c:v>2016</c:v>
                </c:pt>
                <c:pt idx="3">
                  <c:v>2017</c:v>
                </c:pt>
              </c:strCache>
            </c:strRef>
          </c:cat>
          <c:val>
            <c:numRef>
              <c:f>'No. of orders'!$K$5:$K$9</c:f>
              <c:numCache>
                <c:formatCode>General</c:formatCode>
                <c:ptCount val="4"/>
                <c:pt idx="0">
                  <c:v>117</c:v>
                </c:pt>
                <c:pt idx="1">
                  <c:v>143</c:v>
                </c:pt>
                <c:pt idx="2">
                  <c:v>225</c:v>
                </c:pt>
                <c:pt idx="3">
                  <c:v>327</c:v>
                </c:pt>
              </c:numCache>
            </c:numRef>
          </c:val>
          <c:smooth val="0"/>
          <c:extLst>
            <c:ext xmlns:c16="http://schemas.microsoft.com/office/drawing/2014/chart" uri="{C3380CC4-5D6E-409C-BE32-E72D297353CC}">
              <c16:uniqueId val="{00000008-60D5-466E-AC04-7F34E11B7AF5}"/>
            </c:ext>
          </c:extLst>
        </c:ser>
        <c:ser>
          <c:idx val="9"/>
          <c:order val="9"/>
          <c:tx>
            <c:strRef>
              <c:f>'No. of orders'!$L$3:$L$4</c:f>
              <c:strCache>
                <c:ptCount val="1"/>
                <c:pt idx="0">
                  <c:v>Potential Loyalist</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'No. of orders'!$B$5:$B$9</c:f>
              <c:strCache>
                <c:ptCount val="4"/>
                <c:pt idx="0">
                  <c:v>2014</c:v>
                </c:pt>
                <c:pt idx="1">
                  <c:v>2015</c:v>
                </c:pt>
                <c:pt idx="2">
                  <c:v>2016</c:v>
                </c:pt>
                <c:pt idx="3">
                  <c:v>2017</c:v>
                </c:pt>
              </c:strCache>
            </c:strRef>
          </c:cat>
          <c:val>
            <c:numRef>
              <c:f>'No. of orders'!$L$5:$L$9</c:f>
              <c:numCache>
                <c:formatCode>General</c:formatCode>
                <c:ptCount val="4"/>
                <c:pt idx="0">
                  <c:v>150</c:v>
                </c:pt>
                <c:pt idx="1">
                  <c:v>142</c:v>
                </c:pt>
                <c:pt idx="2">
                  <c:v>156</c:v>
                </c:pt>
                <c:pt idx="3">
                  <c:v>259</c:v>
                </c:pt>
              </c:numCache>
            </c:numRef>
          </c:val>
          <c:smooth val="0"/>
          <c:extLst>
            <c:ext xmlns:c16="http://schemas.microsoft.com/office/drawing/2014/chart" uri="{C3380CC4-5D6E-409C-BE32-E72D297353CC}">
              <c16:uniqueId val="{00000009-60D5-466E-AC04-7F34E11B7AF5}"/>
            </c:ext>
          </c:extLst>
        </c:ser>
        <c:ser>
          <c:idx val="10"/>
          <c:order val="10"/>
          <c:tx>
            <c:strRef>
              <c:f>'No. of orders'!$M$3:$M$4</c:f>
              <c:strCache>
                <c:ptCount val="1"/>
                <c:pt idx="0">
                  <c:v>Promising</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'No. of orders'!$B$5:$B$9</c:f>
              <c:strCache>
                <c:ptCount val="4"/>
                <c:pt idx="0">
                  <c:v>2014</c:v>
                </c:pt>
                <c:pt idx="1">
                  <c:v>2015</c:v>
                </c:pt>
                <c:pt idx="2">
                  <c:v>2016</c:v>
                </c:pt>
                <c:pt idx="3">
                  <c:v>2017</c:v>
                </c:pt>
              </c:strCache>
            </c:strRef>
          </c:cat>
          <c:val>
            <c:numRef>
              <c:f>'No. of orders'!$M$5:$M$9</c:f>
              <c:numCache>
                <c:formatCode>General</c:formatCode>
                <c:ptCount val="4"/>
                <c:pt idx="0">
                  <c:v>82</c:v>
                </c:pt>
                <c:pt idx="1">
                  <c:v>126</c:v>
                </c:pt>
                <c:pt idx="2">
                  <c:v>183</c:v>
                </c:pt>
                <c:pt idx="3">
                  <c:v>304</c:v>
                </c:pt>
              </c:numCache>
            </c:numRef>
          </c:val>
          <c:smooth val="0"/>
          <c:extLst>
            <c:ext xmlns:c16="http://schemas.microsoft.com/office/drawing/2014/chart" uri="{C3380CC4-5D6E-409C-BE32-E72D297353CC}">
              <c16:uniqueId val="{0000000A-60D5-466E-AC04-7F34E11B7AF5}"/>
            </c:ext>
          </c:extLst>
        </c:ser>
        <c:dLbls>
          <c:showLegendKey val="0"/>
          <c:showVal val="0"/>
          <c:showCatName val="0"/>
          <c:showSerName val="0"/>
          <c:showPercent val="0"/>
          <c:showBubbleSize val="0"/>
        </c:dLbls>
        <c:marker val="1"/>
        <c:smooth val="0"/>
        <c:axId val="979672143"/>
        <c:axId val="979674639"/>
      </c:lineChart>
      <c:catAx>
        <c:axId val="97967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674639"/>
        <c:crosses val="autoZero"/>
        <c:auto val="1"/>
        <c:lblAlgn val="ctr"/>
        <c:lblOffset val="100"/>
        <c:noMultiLvlLbl val="0"/>
      </c:catAx>
      <c:valAx>
        <c:axId val="979674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672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tx>
        <cx:txData>
          <cx:v>Tree map of customer segmentation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Tree map of customer segmentation</a:t>
          </a:r>
        </a:p>
      </cx:txPr>
    </cx:title>
    <cx:plotArea>
      <cx:plotAreaRegion>
        <cx:series layoutId="treemap" uniqueId="{FAB12F01-A7F1-4236-BD90-69C2A7C5C4CE}">
          <cx:tx>
            <cx:txData>
              <cx:f>_xlchart.v1.7</cx:f>
              <cx:v>Count of Customer segment</cx:v>
            </cx:txData>
          </cx:tx>
          <cx:dataLabels>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The distribution of Recency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The distribution of Recency</a:t>
          </a:r>
        </a:p>
      </cx:txPr>
    </cx:title>
    <cx:plotArea>
      <cx:plotAreaRegion>
        <cx:series layoutId="clusteredColumn" uniqueId="{D0B665CE-2D56-42E3-A7CC-D260CA0A8125}">
          <cx:tx>
            <cx:txData>
              <cx:f>_xlchart.v1.9</cx:f>
              <cx:v>Recency</cx:v>
            </cx:txData>
          </cx:tx>
          <cx:dataId val="0"/>
          <cx:layoutPr>
            <cx:binning intervalClosed="r" underflow="auto" overflow="436">
              <cx:binSize val="31"/>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tx>
        <cx:txData>
          <cx:v>The distribution of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The distribution of Frequency</a:t>
          </a:r>
        </a:p>
      </cx:txPr>
    </cx:title>
    <cx:plotArea>
      <cx:plotAreaRegion>
        <cx:series layoutId="clusteredColumn" uniqueId="{6784CE0F-1582-4998-B782-315AE2065900}">
          <cx:tx>
            <cx:txData>
              <cx:f>_xlchart.v1.11</cx:f>
              <cx:v>Frequency</cx:v>
            </cx:txData>
          </cx:tx>
          <cx:dataId val="0"/>
          <cx:layoutPr>
            <cx:binning intervalClosed="r" overflow="4.8300000000000001">
              <cx:binSize val="0.5"/>
            </cx:binning>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chartData>
  <cx:chart>
    <cx:title pos="t" align="ctr" overlay="0">
      <cx:tx>
        <cx:txData>
          <cx:v>The distribution of Monetary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The distribution of Monetary</a:t>
          </a:r>
        </a:p>
      </cx:txPr>
    </cx:title>
    <cx:plotArea>
      <cx:plotAreaRegion>
        <cx:series layoutId="clusteredColumn" uniqueId="{749A780A-5076-4AC8-915E-3E679F133DE0}">
          <cx:tx>
            <cx:txData>
              <cx:f>_xlchart.v1.13</cx:f>
              <cx:v> Monetary </cx:v>
            </cx:txData>
          </cx:tx>
          <cx:dataId val="0"/>
          <cx:layoutPr>
            <cx:binning intervalClosed="r" overflow="9000">
              <cx:binCount val="15"/>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609599</xdr:colOff>
      <xdr:row>0</xdr:row>
      <xdr:rowOff>0</xdr:rowOff>
    </xdr:from>
    <xdr:to>
      <xdr:col>14</xdr:col>
      <xdr:colOff>600074</xdr:colOff>
      <xdr:row>22</xdr:row>
      <xdr:rowOff>9524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3193CA3-A282-4ACD-AA33-BC8275386C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3974" y="0"/>
              <a:ext cx="6086475" cy="42005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13</xdr:row>
      <xdr:rowOff>0</xdr:rowOff>
    </xdr:from>
    <xdr:to>
      <xdr:col>4</xdr:col>
      <xdr:colOff>47625</xdr:colOff>
      <xdr:row>27</xdr:row>
      <xdr:rowOff>76200</xdr:rowOff>
    </xdr:to>
    <xdr:graphicFrame macro="">
      <xdr:nvGraphicFramePr>
        <xdr:cNvPr id="3" name="Chart 2">
          <a:extLst>
            <a:ext uri="{FF2B5EF4-FFF2-40B4-BE49-F238E27FC236}">
              <a16:creationId xmlns:a16="http://schemas.microsoft.com/office/drawing/2014/main" id="{C3313D38-1711-4CFC-957F-D56D48582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xdr:colOff>
      <xdr:row>0</xdr:row>
      <xdr:rowOff>0</xdr:rowOff>
    </xdr:from>
    <xdr:to>
      <xdr:col>12</xdr:col>
      <xdr:colOff>600075</xdr:colOff>
      <xdr:row>14</xdr:row>
      <xdr:rowOff>180974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9346C36-F6B9-41EC-B0A4-E7E30C92B0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57600" y="0"/>
              <a:ext cx="4857750" cy="28479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4762</xdr:colOff>
      <xdr:row>0</xdr:row>
      <xdr:rowOff>23812</xdr:rowOff>
    </xdr:from>
    <xdr:to>
      <xdr:col>20</xdr:col>
      <xdr:colOff>600075</xdr:colOff>
      <xdr:row>14</xdr:row>
      <xdr:rowOff>161925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1240F15-60E9-4B64-9D69-219EAD14C6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139237" y="23812"/>
              <a:ext cx="4252913" cy="28051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585786</xdr:colOff>
      <xdr:row>16</xdr:row>
      <xdr:rowOff>180975</xdr:rowOff>
    </xdr:from>
    <xdr:to>
      <xdr:col>19</xdr:col>
      <xdr:colOff>9525</xdr:colOff>
      <xdr:row>35</xdr:row>
      <xdr:rowOff>76200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E7E1962-7C49-4BDB-AB31-01A49C26C9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624261" y="3228975"/>
              <a:ext cx="8567739" cy="35147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600075</xdr:colOff>
      <xdr:row>0</xdr:row>
      <xdr:rowOff>0</xdr:rowOff>
    </xdr:from>
    <xdr:to>
      <xdr:col>16</xdr:col>
      <xdr:colOff>0</xdr:colOff>
      <xdr:row>26</xdr:row>
      <xdr:rowOff>19050</xdr:rowOff>
    </xdr:to>
    <xdr:graphicFrame macro="">
      <xdr:nvGraphicFramePr>
        <xdr:cNvPr id="2" name="Chart 1">
          <a:extLst>
            <a:ext uri="{FF2B5EF4-FFF2-40B4-BE49-F238E27FC236}">
              <a16:creationId xmlns:a16="http://schemas.microsoft.com/office/drawing/2014/main" id="{97207B01-6EF0-41FF-9446-138E7025E4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7D0B3824-13CE-44DD-B21B-8F468937B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0</xdr:colOff>
      <xdr:row>0</xdr:row>
      <xdr:rowOff>180975</xdr:rowOff>
    </xdr:from>
    <xdr:to>
      <xdr:col>16</xdr:col>
      <xdr:colOff>0</xdr:colOff>
      <xdr:row>18</xdr:row>
      <xdr:rowOff>76200</xdr:rowOff>
    </xdr:to>
    <mc:AlternateContent xmlns:mc="http://schemas.openxmlformats.org/markup-compatibility/2006" xmlns:a14="http://schemas.microsoft.com/office/drawing/2010/main">
      <mc:Choice Requires="a14">
        <xdr:graphicFrame macro="">
          <xdr:nvGraphicFramePr>
            <xdr:cNvPr id="3" name="RFM Segment">
              <a:extLst>
                <a:ext uri="{FF2B5EF4-FFF2-40B4-BE49-F238E27FC236}">
                  <a16:creationId xmlns:a16="http://schemas.microsoft.com/office/drawing/2014/main" id="{FE97CC92-E737-49D0-9373-D3D3F7B21DC8}"/>
                </a:ext>
              </a:extLst>
            </xdr:cNvPr>
            <xdr:cNvGraphicFramePr/>
          </xdr:nvGraphicFramePr>
          <xdr:xfrm>
            <a:off x="0" y="0"/>
            <a:ext cx="0" cy="0"/>
          </xdr:xfrm>
          <a:graphic>
            <a:graphicData uri="http://schemas.microsoft.com/office/drawing/2010/slicer">
              <sle:slicer xmlns:sle="http://schemas.microsoft.com/office/drawing/2010/slicer" name="RFM Segment"/>
            </a:graphicData>
          </a:graphic>
        </xdr:graphicFrame>
      </mc:Choice>
      <mc:Fallback xmlns="">
        <xdr:sp macro="" textlink="">
          <xdr:nvSpPr>
            <xdr:cNvPr id="0" name=""/>
            <xdr:cNvSpPr>
              <a:spLocks noTextEdit="1"/>
            </xdr:cNvSpPr>
          </xdr:nvSpPr>
          <xdr:spPr>
            <a:xfrm>
              <a:off x="8905875" y="180975"/>
              <a:ext cx="1828800" cy="3324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600075</xdr:colOff>
      <xdr:row>0</xdr:row>
      <xdr:rowOff>180975</xdr:rowOff>
    </xdr:from>
    <xdr:to>
      <xdr:col>19</xdr:col>
      <xdr:colOff>600075</xdr:colOff>
      <xdr:row>14</xdr:row>
      <xdr:rowOff>38100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36BACFF0-B433-45DD-9BDE-A008B8C9F5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34750" y="180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609599</xdr:colOff>
      <xdr:row>0</xdr:row>
      <xdr:rowOff>190499</xdr:rowOff>
    </xdr:from>
    <xdr:to>
      <xdr:col>17</xdr:col>
      <xdr:colOff>0</xdr:colOff>
      <xdr:row>21</xdr:row>
      <xdr:rowOff>180975</xdr:rowOff>
    </xdr:to>
    <xdr:graphicFrame macro="">
      <xdr:nvGraphicFramePr>
        <xdr:cNvPr id="2" name="Chart 1">
          <a:extLst>
            <a:ext uri="{FF2B5EF4-FFF2-40B4-BE49-F238E27FC236}">
              <a16:creationId xmlns:a16="http://schemas.microsoft.com/office/drawing/2014/main" id="{503C9648-3A2F-441E-860F-3C9D34219E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52386</xdr:colOff>
      <xdr:row>10</xdr:row>
      <xdr:rowOff>14286</xdr:rowOff>
    </xdr:from>
    <xdr:to>
      <xdr:col>10</xdr:col>
      <xdr:colOff>28575</xdr:colOff>
      <xdr:row>29</xdr:row>
      <xdr:rowOff>161925</xdr:rowOff>
    </xdr:to>
    <xdr:graphicFrame macro="">
      <xdr:nvGraphicFramePr>
        <xdr:cNvPr id="2" name="Chart 1">
          <a:extLst>
            <a:ext uri="{FF2B5EF4-FFF2-40B4-BE49-F238E27FC236}">
              <a16:creationId xmlns:a16="http://schemas.microsoft.com/office/drawing/2014/main" id="{3E818A43-6210-4D82-9E2E-2521651C8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47625</xdr:colOff>
      <xdr:row>10</xdr:row>
      <xdr:rowOff>142875</xdr:rowOff>
    </xdr:from>
    <xdr:to>
      <xdr:col>13</xdr:col>
      <xdr:colOff>123825</xdr:colOff>
      <xdr:row>24</xdr:row>
      <xdr:rowOff>0</xdr:rowOff>
    </xdr:to>
    <mc:AlternateContent xmlns:mc="http://schemas.openxmlformats.org/markup-compatibility/2006" xmlns:a14="http://schemas.microsoft.com/office/drawing/2010/main">
      <mc:Choice Requires="a14">
        <xdr:graphicFrame macro="">
          <xdr:nvGraphicFramePr>
            <xdr:cNvPr id="3" name="RFM Segment 1">
              <a:extLst>
                <a:ext uri="{FF2B5EF4-FFF2-40B4-BE49-F238E27FC236}">
                  <a16:creationId xmlns:a16="http://schemas.microsoft.com/office/drawing/2014/main" id="{1C81748C-39D4-4FEE-A39D-E0ADBD72223D}"/>
                </a:ext>
              </a:extLst>
            </xdr:cNvPr>
            <xdr:cNvGraphicFramePr/>
          </xdr:nvGraphicFramePr>
          <xdr:xfrm>
            <a:off x="0" y="0"/>
            <a:ext cx="0" cy="0"/>
          </xdr:xfrm>
          <a:graphic>
            <a:graphicData uri="http://schemas.microsoft.com/office/drawing/2010/slicer">
              <sle:slicer xmlns:sle="http://schemas.microsoft.com/office/drawing/2010/slicer" name="RFM Segment 1"/>
            </a:graphicData>
          </a:graphic>
        </xdr:graphicFrame>
      </mc:Choice>
      <mc:Fallback xmlns="">
        <xdr:sp macro="" textlink="">
          <xdr:nvSpPr>
            <xdr:cNvPr id="0" name=""/>
            <xdr:cNvSpPr>
              <a:spLocks noTextEdit="1"/>
            </xdr:cNvSpPr>
          </xdr:nvSpPr>
          <xdr:spPr>
            <a:xfrm>
              <a:off x="10820400" y="2047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Thang Luong" refreshedDate="45639.8260912037" createdVersion="5" refreshedVersion="7" minRefreshableVersion="3" recordCount="0" supportSubquery="1" supportAdvancedDrill="1" xr:uid="{50AB6F14-2962-48EE-B215-C546585F8E3C}">
  <cacheSource type="external" connectionId="3"/>
  <cacheFields count="3">
    <cacheField name="[RFMCaculation].[RFM Segment].[RFM Segment]" caption="RFM Segment" numFmtId="0" hierarchy="54" level="1">
      <sharedItems count="11">
        <s v="About To Sleep"/>
        <s v="At Risk"/>
        <s v="Cannot Lose Them"/>
        <s v="Champions"/>
        <s v="Hibernating customers"/>
        <s v="Lost customers"/>
        <s v="Loyal"/>
        <s v="Need Attention"/>
        <s v="New Customers"/>
        <s v="Potential Loyalist"/>
        <s v="Promising"/>
      </sharedItems>
    </cacheField>
    <cacheField name="[Measures].[Sum of Sales]" caption="Sum of Sales" numFmtId="0" hierarchy="68" level="32767"/>
    <cacheField name="[Measures].[Sum of Profit]" caption="Sum of Profit" numFmtId="0" hierarchy="69" level="32767"/>
  </cacheFields>
  <cacheHierarchies count="7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fieldsUsage count="2">
        <fieldUsage x="-1"/>
        <fieldUsage x="0"/>
      </fieldsUsage>
    </cacheHierarchy>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5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56"/>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8"/>
        </ext>
      </extLst>
    </cacheHierarchy>
  </cacheHierarchies>
  <kpis count="0"/>
  <dimensions count="8">
    <dimension name="Calendar" uniqueName="[Calendar]" caption="Calendar"/>
    <dimension name="Customer" uniqueName="[Customer]" caption="Customer"/>
    <dimension name="Location" uniqueName="[Location]" caption="Location"/>
    <dimension measure="1" name="Measures" uniqueName="[Measures]" caption="Measures"/>
    <dimension name="Orders" uniqueName="[Orders]" caption="Orders"/>
    <dimension name="Product" uniqueName="[Product]" caption="Product"/>
    <dimension name="RFMCaculation" uniqueName="[RFMCaculation]" caption="RFMCaculation"/>
    <dimension name="RFMSegment" uniqueName="[RFMSegment]" caption="RFMSegment"/>
  </dimensions>
  <measureGroups count="7">
    <measureGroup name="Calendar" caption="Calendar"/>
    <measureGroup name="Customer" caption="Customer"/>
    <measureGroup name="Location" caption="Location"/>
    <measureGroup name="Orders" caption="Orders"/>
    <measureGroup name="Product" caption="Product"/>
    <measureGroup name="RFMCaculation" caption="RFMCaculation"/>
    <measureGroup name="RFMSegment" caption="RFMSegment"/>
  </measureGroups>
  <maps count="12">
    <map measureGroup="0" dimension="0"/>
    <map measureGroup="1" dimension="1"/>
    <map measureGroup="2" dimension="2"/>
    <map measureGroup="3" dimension="0"/>
    <map measureGroup="3" dimension="1"/>
    <map measureGroup="3" dimension="2"/>
    <map measureGroup="3" dimension="4"/>
    <map measureGroup="3" dimension="5"/>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ang Luong" refreshedDate="45641.846099768518" createdVersion="5" refreshedVersion="7" minRefreshableVersion="3" recordCount="0" supportSubquery="1" supportAdvancedDrill="1" xr:uid="{F6209816-BD54-4EBF-90EA-BCCE17CD5F2D}">
  <cacheSource type="external" connectionId="3"/>
  <cacheFields count="5">
    <cacheField name="[RFMCaculation].[RFM Segment].[RFM Segment]" caption="RFM Segment" numFmtId="0" hierarchy="54" level="1">
      <sharedItems count="11">
        <s v="About To Sleep"/>
        <s v="At Risk"/>
        <s v="Cannot Lose Them"/>
        <s v="Champions"/>
        <s v="Hibernating customers"/>
        <s v="Lost customers"/>
        <s v="Loyal"/>
        <s v="Need Attention"/>
        <s v="New Customers"/>
        <s v="Potential Loyalist"/>
        <s v="Promising"/>
      </sharedItems>
    </cacheField>
    <cacheField name="[Measures].[Distinct Count of Order ID]" caption="Distinct Count of Order ID" numFmtId="0" hierarchy="72" level="32767"/>
    <cacheField name="[Calendar].[Date Hierarchy].[Year]" caption="Year" numFmtId="0" hierarchy="1"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Calendar].[Date Hierarchy].[Year].&amp;[2014]"/>
            <x15:cachedUniqueName index="1" name="[Calendar].[Date Hierarchy].[Year].&amp;[2015]"/>
            <x15:cachedUniqueName index="2" name="[Calendar].[Date Hierarchy].[Year].&amp;[2016]"/>
            <x15:cachedUniqueName index="3" name="[Calendar].[Date Hierarchy].[Year].&amp;[2017]"/>
          </x15:cachedUniqueNames>
        </ext>
      </extLst>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7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fieldsUsage count="2">
        <fieldUsage x="-1"/>
        <fieldUsage x="0"/>
      </fieldsUsage>
    </cacheHierarchy>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5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5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ies>
  <kpis count="0"/>
  <dimensions count="8">
    <dimension name="Calendar" uniqueName="[Calendar]" caption="Calendar"/>
    <dimension name="Customer" uniqueName="[Customer]" caption="Customer"/>
    <dimension name="Location" uniqueName="[Location]" caption="Location"/>
    <dimension measure="1" name="Measures" uniqueName="[Measures]" caption="Measures"/>
    <dimension name="Orders" uniqueName="[Orders]" caption="Orders"/>
    <dimension name="Product" uniqueName="[Product]" caption="Product"/>
    <dimension name="RFMCaculation" uniqueName="[RFMCaculation]" caption="RFMCaculation"/>
    <dimension name="RFMSegment" uniqueName="[RFMSegment]" caption="RFMSegment"/>
  </dimensions>
  <measureGroups count="7">
    <measureGroup name="Calendar" caption="Calendar"/>
    <measureGroup name="Customer" caption="Customer"/>
    <measureGroup name="Location" caption="Location"/>
    <measureGroup name="Orders" caption="Orders"/>
    <measureGroup name="Product" caption="Product"/>
    <measureGroup name="RFMCaculation" caption="RFMCaculation"/>
    <measureGroup name="RFMSegment" caption="RFMSegment"/>
  </measureGroups>
  <maps count="12">
    <map measureGroup="0" dimension="0"/>
    <map measureGroup="1" dimension="1"/>
    <map measureGroup="2" dimension="2"/>
    <map measureGroup="3" dimension="0"/>
    <map measureGroup="3" dimension="1"/>
    <map measureGroup="3" dimension="2"/>
    <map measureGroup="3" dimension="4"/>
    <map measureGroup="3" dimension="5"/>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ang Luong" refreshedDate="45641.870820949072" createdVersion="5" refreshedVersion="7" minRefreshableVersion="3" recordCount="0" supportSubquery="1" supportAdvancedDrill="1" xr:uid="{C0CB0AC6-8A41-4FC7-BEB8-F3FC22E5A393}">
  <cacheSource type="external" connectionId="3"/>
  <cacheFields count="2">
    <cacheField name="[Product].[Sub-Category].[Sub-Category]" caption="Sub-Category" numFmtId="0" hierarchy="37"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68" level="32767"/>
  </cacheFields>
  <cacheHierarchies count="73">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ustomer].[Row ID]" caption="Row ID" attribute="1" defaultMemberUniqueName="[Customer].[Row ID].[All]" allUniqueName="[Customer].[Row ID].[All]" dimensionUniqueName="[Customer]" displayFolder="" count="2" memberValueDatatype="20" unbalanced="0"/>
    <cacheHierarchy uniqueName="[Customer].[Customer ID]" caption="Customer ID" attribute="1" defaultMemberUniqueName="[Customer].[Customer ID].[All]" allUniqueName="[Customer].[Customer ID].[All]" dimensionUniqueName="[Customer]" displayFolder="" count="2" memberValueDatatype="130" unbalanced="0"/>
    <cacheHierarchy uniqueName="[Customer].[Customer Name]" caption="Customer Name" attribute="1" defaultMemberUniqueName="[Customer].[Customer Name].[All]" allUniqueName="[Customer].[Customer Name].[All]" dimensionUniqueName="[Customer]" displayFolder="" count="2" memberValueDatatype="130" unbalanced="0"/>
    <cacheHierarchy uniqueName="[Location].[Row ID]" caption="Row ID" attribute="1" defaultMemberUniqueName="[Location].[Row ID].[All]" allUniqueName="[Location].[Row ID].[All]" dimensionUniqueName="[Location]" displayFolder="" count="2" memberValueDatatype="20" unbalanced="0"/>
    <cacheHierarchy uniqueName="[Location].[Postal Code]" caption="Postal Code" attribute="1" defaultMemberUniqueName="[Location].[Postal Code].[All]" allUniqueName="[Location].[Postal Code].[All]" dimensionUniqueName="[Location]" displayFolder="" count="2" memberValueDatatype="130" unbalanced="0"/>
    <cacheHierarchy uniqueName="[Location].[Country]" caption="Country" attribute="1" defaultMemberUniqueName="[Location].[Country].[All]" allUniqueName="[Location].[Country].[All]" dimensionUniqueName="[Location]" displayFolder="" count="2" memberValueDatatype="130" unbalanced="0"/>
    <cacheHierarchy uniqueName="[Location].[City]" caption="City" attribute="1" defaultMemberUniqueName="[Location].[City].[All]" allUniqueName="[Location].[City].[All]" dimensionUniqueName="[Location]" displayFolder="" count="2"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Region]" caption="Region" attribute="1" defaultMemberUniqueName="[Location].[Region].[All]" allUniqueName="[Location].[Region].[All]" dimensionUniqueName="[Location]" displayFolder="" count="2"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hannel]" caption="Channel" attribute="1" defaultMemberUniqueName="[Orders].[Channel].[All]" allUniqueName="[Orders].[Channel].[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Unit Price]" caption="Unit Price" attribute="1" defaultMemberUniqueName="[Orders].[Unit Price].[All]" allUniqueName="[Orders].[Unit Price].[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Row ID]" caption="Row ID" attribute="1" defaultMemberUniqueName="[Product].[Row ID].[All]" allUniqueName="[Product].[Row ID].[All]" dimensionUniqueName="[Product]" displayFolder="" count="2" memberValueDatatype="20" unbalanced="0"/>
    <cacheHierarchy uniqueName="[Product].[Product ID]" caption="Product ID" attribute="1" defaultMemberUniqueName="[Product].[Product ID].[All]" allUniqueName="[Product].[Product ID].[All]" dimensionUniqueName="[Product]" displayFolder="" count="2"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Product].[Sub-Category]" caption="Sub-Category" attribute="1" defaultMemberUniqueName="[Product].[Sub-Category].[All]" allUniqueName="[Product].[Sub-Category].[All]" dimensionUniqueName="[Product]" displayFolder="" count="2" memberValueDatatype="130" unbalanced="0">
      <fieldsUsage count="2">
        <fieldUsage x="-1"/>
        <fieldUsage x="0"/>
      </fieldsUsage>
    </cacheHierarchy>
    <cacheHierarchy uniqueName="[Product].[Product Name]" caption="Product Name" attribute="1" defaultMemberUniqueName="[Product].[Product Name].[All]" allUniqueName="[Product].[Product Name].[All]" dimensionUniqueName="[Product]" displayFolder="" count="2" memberValueDatatype="130" unbalanced="0"/>
    <cacheHierarchy uniqueName="[RFMCaculation].[Customer ID]" caption="Customer ID" attribute="1" defaultMemberUniqueName="[RFMCaculation].[Customer ID].[All]" allUniqueName="[RFMCaculation].[Customer ID].[All]" dimensionUniqueName="[RFMCaculation]" displayFolder="" count="2" memberValueDatatype="130" unbalanced="0"/>
    <cacheHierarchy uniqueName="[RFMCaculation].[Total Orders]" caption="Total Orders" attribute="1" defaultMemberUniqueName="[RFMCaculation].[Total Orders].[All]" allUniqueName="[RFMCaculation].[Total Orders].[All]" dimensionUniqueName="[RFMCaculation]" displayFolder="" count="2" memberValueDatatype="20" unbalanced="0"/>
    <cacheHierarchy uniqueName="[RFMCaculation].[Most recent]" caption="Most recent" attribute="1" time="1" defaultMemberUniqueName="[RFMCaculation].[Most recent].[All]" allUniqueName="[RFMCaculation].[Most recent].[All]" dimensionUniqueName="[RFMCaculation]" displayFolder="" count="2" memberValueDatatype="7" unbalanced="0"/>
    <cacheHierarchy uniqueName="[RFMCaculation].[Start Date]" caption="Start Date" attribute="1" time="1" defaultMemberUniqueName="[RFMCaculation].[Start Date].[All]" allUniqueName="[RFMCaculation].[Start Date].[All]" dimensionUniqueName="[RFMCaculation]" displayFolder="" count="2" memberValueDatatype="7" unbalanced="0"/>
    <cacheHierarchy uniqueName="[RFMCaculation].[Years with us]" caption="Years with us" attribute="1" defaultMemberUniqueName="[RFMCaculation].[Years with us].[All]" allUniqueName="[RFMCaculation].[Years with us].[All]" dimensionUniqueName="[RFMCaculation]" displayFolder="" count="2" memberValueDatatype="5" unbalanced="0"/>
    <cacheHierarchy uniqueName="[RFMCaculation].[Recency]" caption="Recency" attribute="1" defaultMemberUniqueName="[RFMCaculation].[Recency].[All]" allUniqueName="[RFMCaculation].[Recency].[All]" dimensionUniqueName="[RFMCaculation]" displayFolder="" count="2" memberValueDatatype="20" unbalanced="0"/>
    <cacheHierarchy uniqueName="[RFMCaculation].[Frequency]" caption="Frequency" attribute="1" defaultMemberUniqueName="[RFMCaculation].[Frequency].[All]" allUniqueName="[RFMCaculation].[Frequency].[All]" dimensionUniqueName="[RFMCaculation]" displayFolder="" count="2" memberValueDatatype="5" unbalanced="0"/>
    <cacheHierarchy uniqueName="[RFMCaculation].[Monetary]" caption="Monetary" attribute="1" defaultMemberUniqueName="[RFMCaculation].[Monetary].[All]" allUniqueName="[RFMCaculation].[Monetary].[All]" dimensionUniqueName="[RFMCaculation]" displayFolder="" count="2" memberValueDatatype="5" unbalanced="0"/>
    <cacheHierarchy uniqueName="[RFMCaculation].[Rank R]" caption="Rank R" attribute="1" defaultMemberUniqueName="[RFMCaculation].[Rank R].[All]" allUniqueName="[RFMCaculation].[Rank R].[All]" dimensionUniqueName="[RFMCaculation]" displayFolder="" count="2" memberValueDatatype="20" unbalanced="0"/>
    <cacheHierarchy uniqueName="[RFMCaculation].[Rank F]" caption="Rank F" attribute="1" defaultMemberUniqueName="[RFMCaculation].[Rank F].[All]" allUniqueName="[RFMCaculation].[Rank F].[All]" dimensionUniqueName="[RFMCaculation]" displayFolder="" count="2" memberValueDatatype="20" unbalanced="0"/>
    <cacheHierarchy uniqueName="[RFMCaculation].[Rank M]" caption="Rank M" attribute="1" defaultMemberUniqueName="[RFMCaculation].[Rank M].[All]" allUniqueName="[RFMCaculation].[Rank M].[All]" dimensionUniqueName="[RFMCaculation]" displayFolder="" count="2" memberValueDatatype="20" unbalanced="0"/>
    <cacheHierarchy uniqueName="[RFMCaculation].[R]" caption="R" attribute="1" defaultMemberUniqueName="[RFMCaculation].[R].[All]" allUniqueName="[RFMCaculation].[R].[All]" dimensionUniqueName="[RFMCaculation]" displayFolder="" count="2" memberValueDatatype="20" unbalanced="0"/>
    <cacheHierarchy uniqueName="[RFMCaculation].[F]" caption="F" attribute="1" defaultMemberUniqueName="[RFMCaculation].[F].[All]" allUniqueName="[RFMCaculation].[F].[All]" dimensionUniqueName="[RFMCaculation]" displayFolder="" count="2" memberValueDatatype="20" unbalanced="0"/>
    <cacheHierarchy uniqueName="[RFMCaculation].[M]" caption="M" attribute="1" defaultMemberUniqueName="[RFMCaculation].[M].[All]" allUniqueName="[RFMCaculation].[M].[All]" dimensionUniqueName="[RFMCaculation]" displayFolder="" count="2" memberValueDatatype="20" unbalanced="0"/>
    <cacheHierarchy uniqueName="[RFMCaculation].[RFM]" caption="RFM" attribute="1" defaultMemberUniqueName="[RFMCaculation].[RFM].[All]" allUniqueName="[RFMCaculation].[RFM].[All]" dimensionUniqueName="[RFMCaculation]" displayFolder="" count="2"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cacheHierarchy uniqueName="[RFMSegment].[RFM Score]" caption="RFM Score" attribute="1" defaultMemberUniqueName="[RFMSegment].[RFM Score].[All]" allUniqueName="[RFMSegment].[RFM Score].[All]" dimensionUniqueName="[RFMSegment]" displayFolder="" count="2" memberValueDatatype="20" unbalanced="0"/>
    <cacheHierarchy uniqueName="[RFMSegment].[Segment]" caption="Segment" attribute="1" defaultMemberUniqueName="[RFMSegment].[Segment].[All]" allUniqueName="[RFMSegment].[Segment].[All]" dimensionUniqueName="[RFMSegment]"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5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56"/>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8"/>
        </ext>
      </extLst>
    </cacheHierarchy>
  </cacheHierarchies>
  <kpis count="0"/>
  <dimensions count="8">
    <dimension name="Calendar" uniqueName="[Calendar]" caption="Calendar"/>
    <dimension name="Customer" uniqueName="[Customer]" caption="Customer"/>
    <dimension name="Location" uniqueName="[Location]" caption="Location"/>
    <dimension measure="1" name="Measures" uniqueName="[Measures]" caption="Measures"/>
    <dimension name="Orders" uniqueName="[Orders]" caption="Orders"/>
    <dimension name="Product" uniqueName="[Product]" caption="Product"/>
    <dimension name="RFMCaculation" uniqueName="[RFMCaculation]" caption="RFMCaculation"/>
    <dimension name="RFMSegment" uniqueName="[RFMSegment]" caption="RFMSegment"/>
  </dimensions>
  <measureGroups count="7">
    <measureGroup name="Calendar" caption="Calendar"/>
    <measureGroup name="Customer" caption="Customer"/>
    <measureGroup name="Location" caption="Location"/>
    <measureGroup name="Orders" caption="Orders"/>
    <measureGroup name="Product" caption="Product"/>
    <measureGroup name="RFMCaculation" caption="RFMCaculation"/>
    <measureGroup name="RFMSegment" caption="RFMSegment"/>
  </measureGroups>
  <maps count="12">
    <map measureGroup="0" dimension="0"/>
    <map measureGroup="1" dimension="1"/>
    <map measureGroup="2" dimension="2"/>
    <map measureGroup="3" dimension="0"/>
    <map measureGroup="3" dimension="1"/>
    <map measureGroup="3" dimension="2"/>
    <map measureGroup="3" dimension="4"/>
    <map measureGroup="3" dimension="5"/>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ang Luong" refreshedDate="45641.874363310184" createdVersion="5" refreshedVersion="7" minRefreshableVersion="3" recordCount="0" supportSubquery="1" supportAdvancedDrill="1" xr:uid="{9B5B3C88-1DE3-412E-A261-550993DC63FF}">
  <cacheSource type="external" connectionId="3"/>
  <cacheFields count="3">
    <cacheField name="[Product].[Category].[Category]" caption="Category" numFmtId="0" hierarchy="36" level="1">
      <sharedItems count="3">
        <s v="Furniture"/>
        <s v="Office Supplies"/>
        <s v="Technology"/>
      </sharedItems>
    </cacheField>
    <cacheField name="[Measures].[Sum of Sales]" caption="Sum of Sales" numFmtId="0" hierarchy="68" level="32767"/>
    <cacheField name="[RFMCaculation].[RFM Segment].[RFM Segment]" caption="RFM Segment" numFmtId="0" hierarchy="54" level="1">
      <sharedItems containsSemiMixedTypes="0" containsNonDate="0" containsString="0"/>
    </cacheField>
  </cacheFields>
  <cacheHierarchies count="73">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0"/>
      </fieldsUsage>
    </cacheHierarchy>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fieldsUsage count="2">
        <fieldUsage x="-1"/>
        <fieldUsage x="2"/>
      </fieldsUsage>
    </cacheHierarchy>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5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56"/>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8"/>
        </ext>
      </extLst>
    </cacheHierarchy>
  </cacheHierarchies>
  <kpis count="0"/>
  <dimensions count="8">
    <dimension name="Calendar" uniqueName="[Calendar]" caption="Calendar"/>
    <dimension name="Customer" uniqueName="[Customer]" caption="Customer"/>
    <dimension name="Location" uniqueName="[Location]" caption="Location"/>
    <dimension measure="1" name="Measures" uniqueName="[Measures]" caption="Measures"/>
    <dimension name="Orders" uniqueName="[Orders]" caption="Orders"/>
    <dimension name="Product" uniqueName="[Product]" caption="Product"/>
    <dimension name="RFMCaculation" uniqueName="[RFMCaculation]" caption="RFMCaculation"/>
    <dimension name="RFMSegment" uniqueName="[RFMSegment]" caption="RFMSegment"/>
  </dimensions>
  <measureGroups count="7">
    <measureGroup name="Calendar" caption="Calendar"/>
    <measureGroup name="Customer" caption="Customer"/>
    <measureGroup name="Location" caption="Location"/>
    <measureGroup name="Orders" caption="Orders"/>
    <measureGroup name="Product" caption="Product"/>
    <measureGroup name="RFMCaculation" caption="RFMCaculation"/>
    <measureGroup name="RFMSegment" caption="RFMSegment"/>
  </measureGroups>
  <maps count="12">
    <map measureGroup="0" dimension="0"/>
    <map measureGroup="1" dimension="1"/>
    <map measureGroup="2" dimension="2"/>
    <map measureGroup="3" dimension="0"/>
    <map measureGroup="3" dimension="1"/>
    <map measureGroup="3" dimension="2"/>
    <map measureGroup="3" dimension="4"/>
    <map measureGroup="3" dimension="5"/>
    <map measureGroup="3" dimension="6"/>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ang Luong" refreshedDate="45639.826085185188" createdVersion="3" refreshedVersion="7" minRefreshableVersion="3" recordCount="0" supportSubquery="1" supportAdvancedDrill="1" xr:uid="{41AD1EEF-82D3-4103-84E5-A2EFC02ED166}">
  <cacheSource type="external" connectionId="3">
    <extLst>
      <ext xmlns:x14="http://schemas.microsoft.com/office/spreadsheetml/2009/9/main" uri="{F057638F-6D5F-4e77-A914-E7F072B9BCA8}">
        <x14:sourceConnection name="ThisWorkbookDataModel"/>
      </ext>
    </extLst>
  </cacheSource>
  <cacheFields count="0"/>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2" memberValueDatatype="130" unbalanced="0"/>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RFMTable].[Segment]" caption="Segment" attribute="1" defaultMemberUniqueName="[RFMTable].[Segment].[All]" allUniqueName="[RFMTable].[Segment].[All]" dimensionUniqueName="[RFMTable]" displayFolder="" count="0" memberValueDatatype="130" unbalanced="0"/>
    <cacheHierarchy uniqueName="[RFMTable].[RFM Score]" caption="RFM Score" attribute="1" defaultMemberUniqueName="[RFMTable].[RFM Score].[All]" allUniqueName="[RFMTable].[RFM Score].[All]" dimensionUniqueName="[RFMTable]"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RFMTable]" caption="__XL_Count RFMTable" measure="1" displayFolder="" measureGroup="RFMTable"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5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5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8"/>
        </ext>
      </extLst>
    </cacheHierarchy>
  </cacheHierarchies>
  <kpis count="0"/>
  <dimensions count="9">
    <dimension name="Calendar" uniqueName="[Calendar]" caption="Calendar"/>
    <dimension name="Customer" uniqueName="[Customer]" caption="Customer"/>
    <dimension name="Location" uniqueName="[Location]" caption="Location"/>
    <dimension measure="1" name="Measures" uniqueName="[Measures]" caption="Measures"/>
    <dimension name="Orders" uniqueName="[Orders]" caption="Orders"/>
    <dimension name="Product" uniqueName="[Product]" caption="Product"/>
    <dimension name="RFMCaculation" uniqueName="[RFMCaculation]" caption="RFMCaculation"/>
    <dimension name="RFMSegment" uniqueName="[RFMSegment]" caption="RFMSegment"/>
    <dimension name="RFMTable" uniqueName="[RFMTable]" caption="RFMTable"/>
  </dimensions>
  <measureGroups count="8">
    <measureGroup name="Calendar" caption="Calendar"/>
    <measureGroup name="Customer" caption="Customer"/>
    <measureGroup name="Location" caption="Location"/>
    <measureGroup name="Orders" caption="Orders"/>
    <measureGroup name="Product" caption="Product"/>
    <measureGroup name="RFMCaculation" caption="RFMCaculation"/>
    <measureGroup name="RFMSegment" caption="RFMSegment"/>
    <measureGroup name="RFMTable" caption="RFMTable"/>
  </measureGroups>
  <maps count="13">
    <map measureGroup="0" dimension="0"/>
    <map measureGroup="1" dimension="1"/>
    <map measureGroup="2" dimension="2"/>
    <map measureGroup="3" dimension="0"/>
    <map measureGroup="3" dimension="1"/>
    <map measureGroup="3" dimension="2"/>
    <map measureGroup="3" dimension="4"/>
    <map measureGroup="3" dimension="5"/>
    <map measureGroup="3" dimension="6"/>
    <map measureGroup="4" dimension="5"/>
    <map measureGroup="5" dimension="6"/>
    <map measureGroup="6" dimension="7"/>
    <map measureGroup="7" dimension="8"/>
  </maps>
  <extLst>
    <ext xmlns:x14="http://schemas.microsoft.com/office/spreadsheetml/2009/9/main" uri="{725AE2AE-9491-48be-B2B4-4EB974FC3084}">
      <x14:pivotCacheDefinition slicerData="1" pivotCacheId="178757472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ang Luong" refreshedDate="45639.826088194444" createdVersion="3" refreshedVersion="7" minRefreshableVersion="3" recordCount="0" supportSubquery="1" supportAdvancedDrill="1" xr:uid="{3B4B5C60-5C55-4E4F-BD22-4E7B0FCE6AB9}">
  <cacheSource type="external" connectionId="3">
    <extLst>
      <ext xmlns:x14="http://schemas.microsoft.com/office/spreadsheetml/2009/9/main" uri="{F057638F-6D5F-4e77-A914-E7F072B9BCA8}">
        <x14:sourceConnection name="ThisWorkbookDataModel"/>
      </ext>
    </extLst>
  </cacheSource>
  <cacheFields count="0"/>
  <cacheHierarchies count="7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ustomer].[Row ID]" caption="Row ID" attribute="1" defaultMemberUniqueName="[Customer].[Row ID].[All]" allUniqueName="[Customer].[Row ID].[All]" dimensionUniqueName="[Customer]" displayFolder="" count="0" memberValueDatatype="2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Location].[Row ID]" caption="Row ID" attribute="1" defaultMemberUniqueName="[Location].[Row ID].[All]" allUniqueName="[Location].[Row ID].[All]" dimensionUniqueName="[Location]" displayFolder="" count="0" memberValueDatatype="2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Country]" caption="Country" attribute="1" defaultMemberUniqueName="[Location].[Country].[All]" allUniqueName="[Location].[Country].[All]" dimensionUniqueName="[Location]" displayFolder="" count="0" memberValueDatatype="130" unbalanced="0"/>
    <cacheHierarchy uniqueName="[Location].[City]" caption="City" attribute="1" defaultMemberUniqueName="[Location].[City].[All]" allUniqueName="[Location].[City].[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hannel]" caption="Channel" attribute="1" defaultMemberUniqueName="[Orders].[Channel].[All]" allUniqueName="[Orders].[Channel].[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Unit Price]" caption="Unit Price" attribute="1" defaultMemberUniqueName="[Orders].[Unit Price].[All]" allUniqueName="[Orders].[Unit Price].[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Row ID]" caption="Row ID" attribute="1" defaultMemberUniqueName="[Product].[Row ID].[All]" allUniqueName="[Product].[Row ID].[All]" dimensionUniqueName="[Product]"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RFMCaculation].[Customer ID]" caption="Customer ID" attribute="1" defaultMemberUniqueName="[RFMCaculation].[Customer ID].[All]" allUniqueName="[RFMCaculation].[Customer ID].[All]" dimensionUniqueName="[RFMCaculation]" displayFolder="" count="0" memberValueDatatype="130" unbalanced="0"/>
    <cacheHierarchy uniqueName="[RFMCaculation].[Total Orders]" caption="Total Orders" attribute="1" defaultMemberUniqueName="[RFMCaculation].[Total Orders].[All]" allUniqueName="[RFMCaculation].[Total Orders].[All]" dimensionUniqueName="[RFMCaculation]" displayFolder="" count="0" memberValueDatatype="20" unbalanced="0"/>
    <cacheHierarchy uniqueName="[RFMCaculation].[Most recent]" caption="Most recent" attribute="1" time="1" defaultMemberUniqueName="[RFMCaculation].[Most recent].[All]" allUniqueName="[RFMCaculation].[Most recent].[All]" dimensionUniqueName="[RFMCaculation]" displayFolder="" count="0" memberValueDatatype="7" unbalanced="0"/>
    <cacheHierarchy uniqueName="[RFMCaculation].[Start Date]" caption="Start Date" attribute="1" time="1" defaultMemberUniqueName="[RFMCaculation].[Start Date].[All]" allUniqueName="[RFMCaculation].[Start Date].[All]" dimensionUniqueName="[RFMCaculation]" displayFolder="" count="0" memberValueDatatype="7" unbalanced="0"/>
    <cacheHierarchy uniqueName="[RFMCaculation].[Years with us]" caption="Years with us" attribute="1" defaultMemberUniqueName="[RFMCaculation].[Years with us].[All]" allUniqueName="[RFMCaculation].[Years with us].[All]" dimensionUniqueName="[RFMCaculation]" displayFolder="" count="0" memberValueDatatype="5" unbalanced="0"/>
    <cacheHierarchy uniqueName="[RFMCaculation].[Recency]" caption="Recency" attribute="1" defaultMemberUniqueName="[RFMCaculation].[Recency].[All]" allUniqueName="[RFMCaculation].[Recency].[All]" dimensionUniqueName="[RFMCaculation]" displayFolder="" count="0" memberValueDatatype="20" unbalanced="0"/>
    <cacheHierarchy uniqueName="[RFMCaculation].[Frequency]" caption="Frequency" attribute="1" defaultMemberUniqueName="[RFMCaculation].[Frequency].[All]" allUniqueName="[RFMCaculation].[Frequency].[All]" dimensionUniqueName="[RFMCaculation]" displayFolder="" count="0" memberValueDatatype="5" unbalanced="0"/>
    <cacheHierarchy uniqueName="[RFMCaculation].[Monetary]" caption="Monetary" attribute="1" defaultMemberUniqueName="[RFMCaculation].[Monetary].[All]" allUniqueName="[RFMCaculation].[Monetary].[All]" dimensionUniqueName="[RFMCaculation]" displayFolder="" count="0" memberValueDatatype="5" unbalanced="0"/>
    <cacheHierarchy uniqueName="[RFMCaculation].[Rank R]" caption="Rank R" attribute="1" defaultMemberUniqueName="[RFMCaculation].[Rank R].[All]" allUniqueName="[RFMCaculation].[Rank R].[All]" dimensionUniqueName="[RFMCaculation]" displayFolder="" count="0" memberValueDatatype="20" unbalanced="0"/>
    <cacheHierarchy uniqueName="[RFMCaculation].[Rank F]" caption="Rank F" attribute="1" defaultMemberUniqueName="[RFMCaculation].[Rank F].[All]" allUniqueName="[RFMCaculation].[Rank F].[All]" dimensionUniqueName="[RFMCaculation]" displayFolder="" count="0" memberValueDatatype="20" unbalanced="0"/>
    <cacheHierarchy uniqueName="[RFMCaculation].[Rank M]" caption="Rank M" attribute="1" defaultMemberUniqueName="[RFMCaculation].[Rank M].[All]" allUniqueName="[RFMCaculation].[Rank M].[All]" dimensionUniqueName="[RFMCaculation]" displayFolder="" count="0" memberValueDatatype="20" unbalanced="0"/>
    <cacheHierarchy uniqueName="[RFMCaculation].[R]" caption="R" attribute="1" defaultMemberUniqueName="[RFMCaculation].[R].[All]" allUniqueName="[RFMCaculation].[R].[All]" dimensionUniqueName="[RFMCaculation]" displayFolder="" count="0" memberValueDatatype="20" unbalanced="0"/>
    <cacheHierarchy uniqueName="[RFMCaculation].[F]" caption="F" attribute="1" defaultMemberUniqueName="[RFMCaculation].[F].[All]" allUniqueName="[RFMCaculation].[F].[All]" dimensionUniqueName="[RFMCaculation]" displayFolder="" count="0" memberValueDatatype="20" unbalanced="0"/>
    <cacheHierarchy uniqueName="[RFMCaculation].[M]" caption="M" attribute="1" defaultMemberUniqueName="[RFMCaculation].[M].[All]" allUniqueName="[RFMCaculation].[M].[All]" dimensionUniqueName="[RFMCaculation]" displayFolder="" count="0" memberValueDatatype="20" unbalanced="0"/>
    <cacheHierarchy uniqueName="[RFMCaculation].[RFM]" caption="RFM" attribute="1" defaultMemberUniqueName="[RFMCaculation].[RFM].[All]" allUniqueName="[RFMCaculation].[RFM].[All]" dimensionUniqueName="[RFMCaculation]" displayFolder="" count="0" memberValueDatatype="20" unbalanced="0"/>
    <cacheHierarchy uniqueName="[RFMCaculation].[RFM Segment]" caption="RFM Segment" attribute="1" defaultMemberUniqueName="[RFMCaculation].[RFM Segment].[All]" allUniqueName="[RFMCaculation].[RFM Segment].[All]" dimensionUniqueName="[RFMCaculation]" displayFolder="" count="0" memberValueDatatype="130" unbalanced="0"/>
    <cacheHierarchy uniqueName="[RFMSegment].[RFM Score]" caption="RFM Score" attribute="1" defaultMemberUniqueName="[RFMSegment].[RFM Score].[All]" allUniqueName="[RFMSegment].[RFM Score].[All]" dimensionUniqueName="[RFMSegment]" displayFolder="" count="0" memberValueDatatype="20" unbalanced="0"/>
    <cacheHierarchy uniqueName="[RFMSegment].[Segment]" caption="Segment" attribute="1" defaultMemberUniqueName="[RFMSegment].[Segment].[All]" allUniqueName="[RFMSegment].[Segment].[All]" dimensionUniqueName="[RFMSegment]" displayFolder="" count="0" memberValueDatatype="130" unbalanced="0"/>
    <cacheHierarchy uniqueName="[RFMTable].[Segment]" caption="Segment" attribute="1" defaultMemberUniqueName="[RFMTable].[Segment].[All]" allUniqueName="[RFMTable].[Segment].[All]" dimensionUniqueName="[RFMTable]" displayFolder="" count="0" memberValueDatatype="130" unbalanced="0"/>
    <cacheHierarchy uniqueName="[RFMTable].[RFM Score]" caption="RFM Score" attribute="1" defaultMemberUniqueName="[RFMTable].[RFM Score].[All]" allUniqueName="[RFMTable].[RFM Score].[All]" dimensionUniqueName="[RFMTable]"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FMCaculation]" caption="__XL_Count RFMCaculation" measure="1" displayFolder="" measureGroup="RFMCaculation" count="0" hidden="1"/>
    <cacheHierarchy uniqueName="[Measures].[__XL_Count Table7]" caption="__XL_Count Table7" measure="1" displayFolder="" measureGroup="Location" count="0" hidden="1"/>
    <cacheHierarchy uniqueName="[Measures].[__XL_Count Product]" caption="__XL_Count Product" measure="1" displayFolder="" measureGroup="Product" count="0" hidden="1"/>
    <cacheHierarchy uniqueName="[Measures].[__XL_Count Customer]" caption="__XL_Count Customer" measure="1" displayFolder="" measureGroup="Customer" count="0" hidden="1"/>
    <cacheHierarchy uniqueName="[Measures].[__XL_Count RFMSegment]" caption="__XL_Count RFMSegment" measure="1" displayFolder="" measureGroup="RFMSegment"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RFMTable]" caption="__XL_Count RFMTable" measure="1" displayFolder="" measureGroup="RFMTable" count="0" hidden="1"/>
    <cacheHierarchy uniqueName="[Measures].[__No measures defined]" caption="__No measures defined" measure="1" displayFolder="" count="0" hidden="1"/>
    <cacheHierarchy uniqueName="[Measures].[Count of RFM Segment]" caption="Count of RFM Segment" measure="1" displayFolder="" measureGroup="RFMCaculation" count="0" hidden="1">
      <extLst>
        <ext xmlns:x15="http://schemas.microsoft.com/office/spreadsheetml/2010/11/main" uri="{B97F6D7D-B522-45F9-BDA1-12C45D357490}">
          <x15:cacheHierarchy aggregatedColumn="54"/>
        </ext>
      </extLst>
    </cacheHierarchy>
    <cacheHierarchy uniqueName="[Measures].[Count of Segment]" caption="Count of Segment" measure="1" displayFolder="" measureGroup="RFMSegment" count="0" hidden="1">
      <extLst>
        <ext xmlns:x15="http://schemas.microsoft.com/office/spreadsheetml/2010/11/main" uri="{B97F6D7D-B522-45F9-BDA1-12C45D357490}">
          <x15:cacheHierarchy aggregatedColumn="56"/>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8"/>
        </ext>
      </extLst>
    </cacheHierarchy>
  </cacheHierarchies>
  <kpis count="0"/>
  <dimensions count="9">
    <dimension name="Calendar" uniqueName="[Calendar]" caption="Calendar"/>
    <dimension name="Customer" uniqueName="[Customer]" caption="Customer"/>
    <dimension name="Location" uniqueName="[Location]" caption="Location"/>
    <dimension measure="1" name="Measures" uniqueName="[Measures]" caption="Measures"/>
    <dimension name="Orders" uniqueName="[Orders]" caption="Orders"/>
    <dimension name="Product" uniqueName="[Product]" caption="Product"/>
    <dimension name="RFMCaculation" uniqueName="[RFMCaculation]" caption="RFMCaculation"/>
    <dimension name="RFMSegment" uniqueName="[RFMSegment]" caption="RFMSegment"/>
    <dimension name="RFMTable" uniqueName="[RFMTable]" caption="RFMTable"/>
  </dimensions>
  <measureGroups count="8">
    <measureGroup name="Calendar" caption="Calendar"/>
    <measureGroup name="Customer" caption="Customer"/>
    <measureGroup name="Location" caption="Location"/>
    <measureGroup name="Orders" caption="Orders"/>
    <measureGroup name="Product" caption="Product"/>
    <measureGroup name="RFMCaculation" caption="RFMCaculation"/>
    <measureGroup name="RFMSegment" caption="RFMSegment"/>
    <measureGroup name="RFMTable" caption="RFMTable"/>
  </measureGroups>
  <maps count="13">
    <map measureGroup="0" dimension="0"/>
    <map measureGroup="1" dimension="1"/>
    <map measureGroup="2" dimension="2"/>
    <map measureGroup="3" dimension="0"/>
    <map measureGroup="3" dimension="1"/>
    <map measureGroup="3" dimension="2"/>
    <map measureGroup="3" dimension="4"/>
    <map measureGroup="3" dimension="5"/>
    <map measureGroup="3" dimension="6"/>
    <map measureGroup="4" dimension="5"/>
    <map measureGroup="5" dimension="6"/>
    <map measureGroup="6" dimension="7"/>
    <map measureGroup="7" dimension="8"/>
  </maps>
  <extLst>
    <ext xmlns:x14="http://schemas.microsoft.com/office/spreadsheetml/2009/9/main" uri="{725AE2AE-9491-48be-B2B4-4EB974FC3084}">
      <x14:pivotCacheDefinition slicerData="1" pivotCacheId="3601302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72A858-91E2-47C6-B672-803EB5EF0F9F}" name="PivotTable1" cacheId="0" applyNumberFormats="0" applyBorderFormats="0" applyFontFormats="0" applyPatternFormats="0" applyAlignmentFormats="0" applyWidthHeightFormats="1" dataCaption="Values" tag="a7461e6b-647c-4297-8d41-949161df65a4" updatedVersion="7" minRefreshableVersion="3" useAutoFormatting="1" subtotalHiddenItems="1" itemPrintTitles="1" createdVersion="5" indent="0" outline="1" outlineData="1" multipleFieldFilters="0" chartFormat="1">
  <location ref="B3:D15" firstHeaderRow="0" firstDataRow="1" firstDataCol="1"/>
  <pivotFields count="3">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s>
  <rowFields count="1">
    <field x="0"/>
  </rowFields>
  <rowItems count="12">
    <i>
      <x/>
    </i>
    <i>
      <x v="1"/>
    </i>
    <i>
      <x v="2"/>
    </i>
    <i>
      <x v="3"/>
    </i>
    <i>
      <x v="4"/>
    </i>
    <i>
      <x v="5"/>
    </i>
    <i>
      <x v="6"/>
    </i>
    <i>
      <x v="7"/>
    </i>
    <i>
      <x v="8"/>
    </i>
    <i>
      <x v="9"/>
    </i>
    <i>
      <x v="10"/>
    </i>
    <i t="grand">
      <x/>
    </i>
  </rowItems>
  <colFields count="1">
    <field x="-2"/>
  </colFields>
  <colItems count="2">
    <i>
      <x/>
    </i>
    <i i="1">
      <x v="1"/>
    </i>
  </colItems>
  <dataFields count="2">
    <dataField name="Sum of Sales" fld="1" baseField="0" baseItem="0"/>
    <dataField name="Sum of Profi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7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FMCaculation]"/>
        <x15:activeTabTopLevelEntity name="[Orders]"/>
        <x15:activeTabTopLevelEntity name="[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91463C-8413-4993-9619-CE19A717DDE9}" name="PivotTable2" cacheId="3" applyNumberFormats="0" applyBorderFormats="0" applyFontFormats="0" applyPatternFormats="0" applyAlignmentFormats="0" applyWidthHeightFormats="1" dataCaption="Values" tag="bb4119b9-be13-413e-87b8-57a8e4abde3d" updatedVersion="7" minRefreshableVersion="3" useAutoFormatting="1" subtotalHiddenItems="1" itemPrintTitles="1" createdVersion="5" indent="0" outline="1" outlineData="1" multipleFieldFilters="0" chartFormat="1">
  <location ref="B3:C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s>
  <pivotHierarchies count="7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FMCaculation]"/>
        <x15:activeTabTopLevelEntity name="[Product]"/>
        <x15:activeTabTopLevelEntity name="[Orders]"/>
        <x15:activeTabTopLevelEntity name="[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BBEF6E-F8D9-4719-A060-DE5B234DCE73}" name="PivotTable13" cacheId="2" applyNumberFormats="0" applyBorderFormats="0" applyFontFormats="0" applyPatternFormats="0" applyAlignmentFormats="0" applyWidthHeightFormats="1" dataCaption="Values" tag="ce293437-e89b-4828-abaa-7b9b4fb7b986" updatedVersion="7" minRefreshableVersion="3" useAutoFormatting="1" subtotalHiddenItems="1" itemPrintTitles="1" createdVersion="5" indent="0" outline="1" outlineData="1" multipleFieldFilters="0" chartFormat="3">
  <location ref="B3:C21" firstHeaderRow="1" firstDataRow="1" firstDataCol="1"/>
  <pivotFields count="2">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 baseField="0" baseItem="0"/>
  </dataFields>
  <chartFormats count="3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7"/>
          </reference>
        </references>
      </pivotArea>
    </chartFormat>
    <chartFormat chart="0" format="2">
      <pivotArea type="data" outline="0" fieldPosition="0">
        <references count="2">
          <reference field="4294967294" count="1" selected="0">
            <x v="0"/>
          </reference>
          <reference field="0" count="1" selected="0">
            <x v="8"/>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0" format="7">
      <pivotArea type="data" outline="0" fieldPosition="0">
        <references count="2">
          <reference field="4294967294" count="1" selected="0">
            <x v="0"/>
          </reference>
          <reference field="0" count="1" selected="0">
            <x v="4"/>
          </reference>
        </references>
      </pivotArea>
    </chartFormat>
    <chartFormat chart="0" format="8">
      <pivotArea type="data" outline="0" fieldPosition="0">
        <references count="2">
          <reference field="4294967294" count="1" selected="0">
            <x v="0"/>
          </reference>
          <reference field="0" count="1" selected="0">
            <x v="5"/>
          </reference>
        </references>
      </pivotArea>
    </chartFormat>
    <chartFormat chart="0" format="9">
      <pivotArea type="data" outline="0" fieldPosition="0">
        <references count="2">
          <reference field="4294967294" count="1" selected="0">
            <x v="0"/>
          </reference>
          <reference field="0" count="1" selected="0">
            <x v="6"/>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 chart="2" format="36" series="1">
      <pivotArea type="data" outline="0" fieldPosition="0">
        <references count="1">
          <reference field="4294967294" count="1" selected="0">
            <x v="0"/>
          </reference>
        </references>
      </pivotArea>
    </chartFormat>
    <chartFormat chart="2" format="37">
      <pivotArea type="data" outline="0" fieldPosition="0">
        <references count="2">
          <reference field="4294967294" count="1" selected="0">
            <x v="0"/>
          </reference>
          <reference field="0" count="1" selected="0">
            <x v="0"/>
          </reference>
        </references>
      </pivotArea>
    </chartFormat>
    <chartFormat chart="2" format="38">
      <pivotArea type="data" outline="0" fieldPosition="0">
        <references count="2">
          <reference field="4294967294" count="1" selected="0">
            <x v="0"/>
          </reference>
          <reference field="0" count="1" selected="0">
            <x v="1"/>
          </reference>
        </references>
      </pivotArea>
    </chartFormat>
    <chartFormat chart="2" format="39">
      <pivotArea type="data" outline="0" fieldPosition="0">
        <references count="2">
          <reference field="4294967294" count="1" selected="0">
            <x v="0"/>
          </reference>
          <reference field="0" count="1" selected="0">
            <x v="2"/>
          </reference>
        </references>
      </pivotArea>
    </chartFormat>
    <chartFormat chart="2" format="40">
      <pivotArea type="data" outline="0" fieldPosition="0">
        <references count="2">
          <reference field="4294967294" count="1" selected="0">
            <x v="0"/>
          </reference>
          <reference field="0" count="1" selected="0">
            <x v="3"/>
          </reference>
        </references>
      </pivotArea>
    </chartFormat>
    <chartFormat chart="2" format="41">
      <pivotArea type="data" outline="0" fieldPosition="0">
        <references count="2">
          <reference field="4294967294" count="1" selected="0">
            <x v="0"/>
          </reference>
          <reference field="0" count="1" selected="0">
            <x v="4"/>
          </reference>
        </references>
      </pivotArea>
    </chartFormat>
    <chartFormat chart="2" format="42">
      <pivotArea type="data" outline="0" fieldPosition="0">
        <references count="2">
          <reference field="4294967294" count="1" selected="0">
            <x v="0"/>
          </reference>
          <reference field="0" count="1" selected="0">
            <x v="5"/>
          </reference>
        </references>
      </pivotArea>
    </chartFormat>
    <chartFormat chart="2" format="43">
      <pivotArea type="data" outline="0" fieldPosition="0">
        <references count="2">
          <reference field="4294967294" count="1" selected="0">
            <x v="0"/>
          </reference>
          <reference field="0" count="1" selected="0">
            <x v="6"/>
          </reference>
        </references>
      </pivotArea>
    </chartFormat>
    <chartFormat chart="2" format="44">
      <pivotArea type="data" outline="0" fieldPosition="0">
        <references count="2">
          <reference field="4294967294" count="1" selected="0">
            <x v="0"/>
          </reference>
          <reference field="0" count="1" selected="0">
            <x v="7"/>
          </reference>
        </references>
      </pivotArea>
    </chartFormat>
    <chartFormat chart="2" format="45">
      <pivotArea type="data" outline="0" fieldPosition="0">
        <references count="2">
          <reference field="4294967294" count="1" selected="0">
            <x v="0"/>
          </reference>
          <reference field="0" count="1" selected="0">
            <x v="8"/>
          </reference>
        </references>
      </pivotArea>
    </chartFormat>
    <chartFormat chart="2" format="46">
      <pivotArea type="data" outline="0" fieldPosition="0">
        <references count="2">
          <reference field="4294967294" count="1" selected="0">
            <x v="0"/>
          </reference>
          <reference field="0" count="1" selected="0">
            <x v="9"/>
          </reference>
        </references>
      </pivotArea>
    </chartFormat>
    <chartFormat chart="2" format="47">
      <pivotArea type="data" outline="0" fieldPosition="0">
        <references count="2">
          <reference field="4294967294" count="1" selected="0">
            <x v="0"/>
          </reference>
          <reference field="0" count="1" selected="0">
            <x v="10"/>
          </reference>
        </references>
      </pivotArea>
    </chartFormat>
    <chartFormat chart="2" format="48">
      <pivotArea type="data" outline="0" fieldPosition="0">
        <references count="2">
          <reference field="4294967294" count="1" selected="0">
            <x v="0"/>
          </reference>
          <reference field="0" count="1" selected="0">
            <x v="11"/>
          </reference>
        </references>
      </pivotArea>
    </chartFormat>
    <chartFormat chart="2" format="49">
      <pivotArea type="data" outline="0" fieldPosition="0">
        <references count="2">
          <reference field="4294967294" count="1" selected="0">
            <x v="0"/>
          </reference>
          <reference field="0" count="1" selected="0">
            <x v="12"/>
          </reference>
        </references>
      </pivotArea>
    </chartFormat>
    <chartFormat chart="2" format="50">
      <pivotArea type="data" outline="0" fieldPosition="0">
        <references count="2">
          <reference field="4294967294" count="1" selected="0">
            <x v="0"/>
          </reference>
          <reference field="0" count="1" selected="0">
            <x v="13"/>
          </reference>
        </references>
      </pivotArea>
    </chartFormat>
    <chartFormat chart="2" format="51">
      <pivotArea type="data" outline="0" fieldPosition="0">
        <references count="2">
          <reference field="4294967294" count="1" selected="0">
            <x v="0"/>
          </reference>
          <reference field="0" count="1" selected="0">
            <x v="14"/>
          </reference>
        </references>
      </pivotArea>
    </chartFormat>
    <chartFormat chart="2" format="52">
      <pivotArea type="data" outline="0" fieldPosition="0">
        <references count="2">
          <reference field="4294967294" count="1" selected="0">
            <x v="0"/>
          </reference>
          <reference field="0" count="1" selected="0">
            <x v="15"/>
          </reference>
        </references>
      </pivotArea>
    </chartFormat>
    <chartFormat chart="2" format="53">
      <pivotArea type="data" outline="0" fieldPosition="0">
        <references count="2">
          <reference field="4294967294" count="1" selected="0">
            <x v="0"/>
          </reference>
          <reference field="0" count="1" selected="0">
            <x v="16"/>
          </reference>
        </references>
      </pivotArea>
    </chartFormat>
  </chartFormats>
  <pivotHierarchies count="7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x15:activeTabTopLevelEntity name="[Orders]"/>
        <x15:activeTabTopLevelEntity name="[RFMCac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020F22-A84B-4211-B72A-0ACEF4912D14}" name="PivotTable3" cacheId="1" applyNumberFormats="0" applyBorderFormats="0" applyFontFormats="0" applyPatternFormats="0" applyAlignmentFormats="0" applyWidthHeightFormats="1" dataCaption="Values" tag="58863d33-5f29-4e04-9216-53cfd98fd3ae" updatedVersion="7" minRefreshableVersion="3" useAutoFormatting="1" subtotalHiddenItems="1" itemPrintTitles="1" createdVersion="5" indent="0" outline="1" outlineData="1" multipleFieldFilters="0" chartFormat="1">
  <location ref="B3:N9" firstHeaderRow="1" firstDataRow="2" firstDataCol="1"/>
  <pivotFields count="5">
    <pivotField axis="axisCol"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xis="axisRow" allDrilled="1" subtotalTop="0" showAll="0" dataSourceSort="1" defaultSubtotal="0">
      <items count="4">
        <item c="1" x="0"/>
        <item c="1" x="1"/>
        <item c="1" x="2"/>
        <item c="1" x="3"/>
      </items>
    </pivotField>
    <pivotField axis="axisRow" subtotalTop="0" showAll="0" dataSourceSort="1" defaultSubtotal="0"/>
    <pivotField axis="axisRow" subtotalTop="0" showAll="0" dataSourceSort="1" defaultSubtotal="0"/>
  </pivotFields>
  <rowFields count="1">
    <field x="2"/>
  </rowFields>
  <rowItems count="5">
    <i>
      <x/>
    </i>
    <i>
      <x v="1"/>
    </i>
    <i>
      <x v="2"/>
    </i>
    <i>
      <x v="3"/>
    </i>
    <i t="grand">
      <x/>
    </i>
  </rowItems>
  <colFields count="1">
    <field x="0"/>
  </colFields>
  <colItems count="12">
    <i>
      <x/>
    </i>
    <i>
      <x v="1"/>
    </i>
    <i>
      <x v="2"/>
    </i>
    <i>
      <x v="3"/>
    </i>
    <i>
      <x v="4"/>
    </i>
    <i>
      <x v="5"/>
    </i>
    <i>
      <x v="6"/>
    </i>
    <i>
      <x v="7"/>
    </i>
    <i>
      <x v="8"/>
    </i>
    <i>
      <x v="9"/>
    </i>
    <i>
      <x v="10"/>
    </i>
    <i t="grand">
      <x/>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22">
    <chartFormat chart="0" format="15" series="1">
      <pivotArea type="data" outline="0" fieldPosition="0">
        <references count="1">
          <reference field="0" count="1" selected="0">
            <x v="0"/>
          </reference>
        </references>
      </pivotArea>
    </chartFormat>
    <chartFormat chart="0" format="16" series="1">
      <pivotArea type="data" outline="0" fieldPosition="0">
        <references count="1">
          <reference field="0" count="1" selected="0">
            <x v="1"/>
          </reference>
        </references>
      </pivotArea>
    </chartFormat>
    <chartFormat chart="0" format="17" series="1">
      <pivotArea type="data" outline="0" fieldPosition="0">
        <references count="1">
          <reference field="0" count="1" selected="0">
            <x v="2"/>
          </reference>
        </references>
      </pivotArea>
    </chartFormat>
    <chartFormat chart="0" format="18" series="1">
      <pivotArea type="data" outline="0" fieldPosition="0">
        <references count="1">
          <reference field="0" count="1" selected="0">
            <x v="3"/>
          </reference>
        </references>
      </pivotArea>
    </chartFormat>
    <chartFormat chart="0" format="19" series="1">
      <pivotArea type="data" outline="0" fieldPosition="0">
        <references count="1">
          <reference field="0" count="1" selected="0">
            <x v="4"/>
          </reference>
        </references>
      </pivotArea>
    </chartFormat>
    <chartFormat chart="0" format="20" series="1">
      <pivotArea type="data" outline="0" fieldPosition="0">
        <references count="1">
          <reference field="0" count="1" selected="0">
            <x v="5"/>
          </reference>
        </references>
      </pivotArea>
    </chartFormat>
    <chartFormat chart="0" format="21" series="1">
      <pivotArea type="data" outline="0" fieldPosition="0">
        <references count="1">
          <reference field="0" count="1" selected="0">
            <x v="6"/>
          </reference>
        </references>
      </pivotArea>
    </chartFormat>
    <chartFormat chart="0" format="22" series="1">
      <pivotArea type="data" outline="0" fieldPosition="0">
        <references count="1">
          <reference field="0" count="1" selected="0">
            <x v="7"/>
          </reference>
        </references>
      </pivotArea>
    </chartFormat>
    <chartFormat chart="0" format="23" series="1">
      <pivotArea type="data" outline="0" fieldPosition="0">
        <references count="1">
          <reference field="0" count="1" selected="0">
            <x v="8"/>
          </reference>
        </references>
      </pivotArea>
    </chartFormat>
    <chartFormat chart="0" format="24" series="1">
      <pivotArea type="data" outline="0" fieldPosition="0">
        <references count="1">
          <reference field="0" count="1" selected="0">
            <x v="9"/>
          </reference>
        </references>
      </pivotArea>
    </chartFormat>
    <chartFormat chart="0" format="25" series="1">
      <pivotArea type="data" outline="0" fieldPosition="0">
        <references count="1">
          <reference field="0" count="1" selected="0">
            <x v="10"/>
          </reference>
        </references>
      </pivotArea>
    </chartFormat>
    <chartFormat chart="0" format="26" series="1">
      <pivotArea type="data" outline="0" fieldPosition="0">
        <references count="2">
          <reference field="4294967294" count="1" selected="0">
            <x v="0"/>
          </reference>
          <reference field="0" count="1" selected="0">
            <x v="0"/>
          </reference>
        </references>
      </pivotArea>
    </chartFormat>
    <chartFormat chart="0" format="27" series="1">
      <pivotArea type="data" outline="0" fieldPosition="0">
        <references count="2">
          <reference field="4294967294" count="1" selected="0">
            <x v="0"/>
          </reference>
          <reference field="0" count="1" selected="0">
            <x v="1"/>
          </reference>
        </references>
      </pivotArea>
    </chartFormat>
    <chartFormat chart="0" format="28" series="1">
      <pivotArea type="data" outline="0" fieldPosition="0">
        <references count="2">
          <reference field="4294967294" count="1" selected="0">
            <x v="0"/>
          </reference>
          <reference field="0" count="1" selected="0">
            <x v="2"/>
          </reference>
        </references>
      </pivotArea>
    </chartFormat>
    <chartFormat chart="0" format="29" series="1">
      <pivotArea type="data" outline="0" fieldPosition="0">
        <references count="2">
          <reference field="4294967294" count="1" selected="0">
            <x v="0"/>
          </reference>
          <reference field="0" count="1" selected="0">
            <x v="3"/>
          </reference>
        </references>
      </pivotArea>
    </chartFormat>
    <chartFormat chart="0" format="30" series="1">
      <pivotArea type="data" outline="0" fieldPosition="0">
        <references count="2">
          <reference field="4294967294" count="1" selected="0">
            <x v="0"/>
          </reference>
          <reference field="0" count="1" selected="0">
            <x v="4"/>
          </reference>
        </references>
      </pivotArea>
    </chartFormat>
    <chartFormat chart="0" format="31" series="1">
      <pivotArea type="data" outline="0" fieldPosition="0">
        <references count="2">
          <reference field="4294967294" count="1" selected="0">
            <x v="0"/>
          </reference>
          <reference field="0" count="1" selected="0">
            <x v="5"/>
          </reference>
        </references>
      </pivotArea>
    </chartFormat>
    <chartFormat chart="0" format="32" series="1">
      <pivotArea type="data" outline="0" fieldPosition="0">
        <references count="2">
          <reference field="4294967294" count="1" selected="0">
            <x v="0"/>
          </reference>
          <reference field="0" count="1" selected="0">
            <x v="6"/>
          </reference>
        </references>
      </pivotArea>
    </chartFormat>
    <chartFormat chart="0" format="33" series="1">
      <pivotArea type="data" outline="0" fieldPosition="0">
        <references count="2">
          <reference field="4294967294" count="1" selected="0">
            <x v="0"/>
          </reference>
          <reference field="0" count="1" selected="0">
            <x v="7"/>
          </reference>
        </references>
      </pivotArea>
    </chartFormat>
    <chartFormat chart="0" format="34" series="1">
      <pivotArea type="data" outline="0" fieldPosition="0">
        <references count="2">
          <reference field="4294967294" count="1" selected="0">
            <x v="0"/>
          </reference>
          <reference field="0" count="1" selected="0">
            <x v="8"/>
          </reference>
        </references>
      </pivotArea>
    </chartFormat>
    <chartFormat chart="0" format="35" series="1">
      <pivotArea type="data" outline="0" fieldPosition="0">
        <references count="2">
          <reference field="4294967294" count="1" selected="0">
            <x v="0"/>
          </reference>
          <reference field="0" count="1" selected="0">
            <x v="9"/>
          </reference>
        </references>
      </pivotArea>
    </chartFormat>
    <chartFormat chart="0" format="36" series="1">
      <pivotArea type="data" outline="0" fieldPosition="0">
        <references count="2">
          <reference field="4294967294" count="1" selected="0">
            <x v="0"/>
          </reference>
          <reference field="0" count="1" selected="0">
            <x v="10"/>
          </reference>
        </references>
      </pivotArea>
    </chartFormat>
  </chartFormats>
  <pivotHierarchies count="73">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Order ID"/>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5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FMCaculatio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9553A3F-9AD5-49E1-98B2-155B38A68889}" autoFormatId="16" applyNumberFormats="0" applyBorderFormats="0" applyFontFormats="0" applyPatternFormats="0" applyAlignmentFormats="0" applyWidthHeightFormats="0">
  <queryTableRefresh nextId="4">
    <queryTableFields count="2">
      <queryTableField id="2" name="RFM Score" tableColumnId="2"/>
      <queryTableField id="1" name="Segment"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FM_Segment" xr10:uid="{6D6CF203-3B6B-4FFA-9C17-740AD6CE655E}" sourceName="[RFMCaculation].[RFM Segment]">
  <pivotTables>
    <pivotTable tabId="23" name="PivotTable2"/>
  </pivotTables>
  <data>
    <olap pivotCacheId="360130284">
      <levels count="2">
        <level uniqueName="[RFMCaculation].[RFM Segment].[(All)]" sourceCaption="(All)" count="0"/>
        <level uniqueName="[RFMCaculation].[RFM Segment].[RFM Segment]" sourceCaption="RFM Segment" count="11">
          <ranges>
            <range startItem="0">
              <i n="[RFMCaculation].[RFM Segment].&amp;[About To Sleep]" c="About To Sleep"/>
              <i n="[RFMCaculation].[RFM Segment].&amp;[At Risk]" c="At Risk"/>
              <i n="[RFMCaculation].[RFM Segment].&amp;[Cannot Lose Them]" c="Cannot Lose Them"/>
              <i n="[RFMCaculation].[RFM Segment].&amp;[Champions]" c="Champions"/>
              <i n="[RFMCaculation].[RFM Segment].&amp;[Hibernating customers]" c="Hibernating customers"/>
              <i n="[RFMCaculation].[RFM Segment].&amp;[Lost customers]" c="Lost customers"/>
              <i n="[RFMCaculation].[RFM Segment].&amp;[Loyal]" c="Loyal"/>
              <i n="[RFMCaculation].[RFM Segment].&amp;[Need Attention]" c="Need Attention"/>
              <i n="[RFMCaculation].[RFM Segment].&amp;[New Customers]" c="New Customers"/>
              <i n="[RFMCaculation].[RFM Segment].&amp;[Potential Loyalist]" c="Potential Loyalist"/>
              <i n="[RFMCaculation].[RFM Segment].&amp;[Promising]" c="Promising"/>
            </range>
          </ranges>
        </level>
      </levels>
      <selections count="1">
        <selection n="[RFMCaculation].[RFM 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24453F3-62DA-496E-832A-FAD22CADA57C}" sourceName="[Location].[Region]">
  <pivotTables>
    <pivotTable tabId="23" name="PivotTable2"/>
  </pivotTables>
  <data>
    <olap pivotCacheId="360130284">
      <levels count="2">
        <level uniqueName="[Location].[Region].[(All)]" sourceCaption="(All)" count="0"/>
        <level uniqueName="[Location].[Region].[Region]" sourceCaption="Region" count="4">
          <ranges>
            <range startItem="0">
              <i n="[Location].[Region].&amp;[Central]" c="Central"/>
              <i n="[Location].[Region].&amp;[East]" c="East"/>
              <i n="[Location].[Region].&amp;[South]" c="South"/>
              <i n="[Location].[Region].&amp;[West]" c="West"/>
            </range>
          </ranges>
        </level>
      </levels>
      <selections count="1">
        <selection n="[Location].[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FM_Segment1" xr10:uid="{F66434F4-0FA6-49F0-BA77-6DBA033CA452}" sourceName="[RFMCaculation].[RFM Segment]">
  <pivotTables>
    <pivotTable tabId="24" name="PivotTable3"/>
  </pivotTables>
  <data>
    <olap pivotCacheId="1787574723">
      <levels count="2">
        <level uniqueName="[RFMCaculation].[RFM Segment].[(All)]" sourceCaption="(All)" count="0"/>
        <level uniqueName="[RFMCaculation].[RFM Segment].[RFM Segment]" sourceCaption="RFM Segment" count="11">
          <ranges>
            <range startItem="0">
              <i n="[RFMCaculation].[RFM Segment].&amp;[About To Sleep]" c="About To Sleep"/>
              <i n="[RFMCaculation].[RFM Segment].&amp;[At Risk]" c="At Risk"/>
              <i n="[RFMCaculation].[RFM Segment].&amp;[Cannot Lose Them]" c="Cannot Lose Them"/>
              <i n="[RFMCaculation].[RFM Segment].&amp;[Champions]" c="Champions"/>
              <i n="[RFMCaculation].[RFM Segment].&amp;[Hibernating customers]" c="Hibernating customers"/>
              <i n="[RFMCaculation].[RFM Segment].&amp;[Lost customers]" c="Lost customers"/>
              <i n="[RFMCaculation].[RFM Segment].&amp;[Loyal]" c="Loyal"/>
              <i n="[RFMCaculation].[RFM Segment].&amp;[Need Attention]" c="Need Attention"/>
              <i n="[RFMCaculation].[RFM Segment].&amp;[New Customers]" c="New Customers"/>
              <i n="[RFMCaculation].[RFM Segment].&amp;[Potential Loyalist]" c="Potential Loyalist"/>
              <i n="[RFMCaculation].[RFM Segment].&amp;[Promising]" c="Promising"/>
            </range>
          </ranges>
        </level>
      </levels>
      <selections count="1">
        <selection n="[RFMCaculation].[RFM 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FM Segment" xr10:uid="{7882EEB4-3B4E-4147-A54B-917C5AD2A45E}" cache="Slicer_RFM_Segment" caption="RFM Segment" level="1" rowHeight="241300"/>
  <slicer name="Region" xr10:uid="{54FDEAB1-08C8-41C8-AE73-84C269F96DE1}" cache="Slicer_Region" caption="Region"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FM Segment 1" xr10:uid="{94A69F47-787C-40A0-9090-0CDD723E9026}" cache="Slicer_RFM_Segment1" caption="RFM Segment" level="1" rowHeight="241300"/>
</slicers>
</file>

<file path=xl/tables/_rels/table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996932D-B28F-44D7-B730-9F933D18C358}" name="CountCS" displayName="CountCS" ref="A1:B12" totalsRowShown="0" headerRowDxfId="37">
  <autoFilter ref="A1:B12" xr:uid="{0996932D-B28F-44D7-B730-9F933D18C358}"/>
  <tableColumns count="2">
    <tableColumn id="1" xr3:uid="{D45DF582-79CF-472C-86B4-0C82E08E3068}" name="Customer segment"/>
    <tableColumn id="2" xr3:uid="{368C34D3-217A-4149-AA2A-BEF796C2CFBC}" name="Count of Customer segment" dataDxfId="36">
      <calculatedColumnFormula>COUNTIF(RFMCaculation[RFM Segment], CountCS[[#This Row],[Customer segment]])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26C60A1-354D-41C0-B2E5-27B1AC100A03}" name="RFMCaculation" displayName="RFMCaculation" ref="A1:P794" totalsRowShown="0" headerRowDxfId="24">
  <autoFilter ref="A1:P794" xr:uid="{626C60A1-354D-41C0-B2E5-27B1AC100A03}"/>
  <tableColumns count="16">
    <tableColumn id="1" xr3:uid="{87961148-C22A-4B47-A2EC-C25BB862C284}" name="Customer ID"/>
    <tableColumn id="2" xr3:uid="{8D6AC688-B848-4088-8AB1-AF23283AFC6B}" name="Total Orders" dataDxfId="23">
      <calculatedColumnFormula>COUNTIF(Order[Customer ID], RFMCaculation[[#This Row],[Customer ID]])</calculatedColumnFormula>
    </tableColumn>
    <tableColumn id="3" xr3:uid="{16693613-355F-41B8-A5DA-3124FAE5CFC3}" name="Most recent" dataDxfId="22">
      <calculatedColumnFormula array="1">MAX(_xlfn._xlws.FILTER(Order[[Order Date ]], Order[Customer ID]=RFMCaculation[[#This Row],[Customer ID]]))</calculatedColumnFormula>
    </tableColumn>
    <tableColumn id="4" xr3:uid="{49718A14-AF3A-48EC-981C-D525ECF80560}" name="Start Date" dataDxfId="21">
      <calculatedColumnFormula array="1">MIN(_xlfn._xlws.FILTER(Order[[Order Date ]], Order[Customer ID]=RFMCaculation[[#This Row],[Customer ID]]))</calculatedColumnFormula>
    </tableColumn>
    <tableColumn id="5" xr3:uid="{A5FF8D4E-C8DE-40A9-9D7B-2529BD63C077}" name="Years with us" dataDxfId="20">
      <calculatedColumnFormula>($R$2-RFMCaculation[[#This Row],[Start Date]])/365</calculatedColumnFormula>
    </tableColumn>
    <tableColumn id="6" xr3:uid="{0B10DFAE-B7E8-4556-96DF-0B21B2E7AB08}" name="Recency" dataDxfId="19">
      <calculatedColumnFormula>$R$2-RFMCaculation[[#This Row],[Most recent]]</calculatedColumnFormula>
    </tableColumn>
    <tableColumn id="7" xr3:uid="{2F3559CA-262D-4B60-ACE2-EEA07E67F478}" name="Frequency" dataDxfId="18">
      <calculatedColumnFormula>RFMCaculation[[#This Row],[Total Orders]]/RFMCaculation[[#This Row],[Years with us]]</calculatedColumnFormula>
    </tableColumn>
    <tableColumn id="8" xr3:uid="{C09AA450-5206-438A-A162-981FAD29CCC1}" name="Monetary" dataCellStyle="Currency">
      <calculatedColumnFormula>SUMIF(Order[Customer ID], RFMCaculation[[#This Row],[Customer ID]], Order[Total Sales])</calculatedColumnFormula>
    </tableColumn>
    <tableColumn id="9" xr3:uid="{9DFB4D15-8888-4114-A6A7-CB1DF7515267}" name="Rank R" dataDxfId="17">
      <calculatedColumnFormula>RANK(RFMCaculation[[#This Row],[Recency]], RFMCaculation[Recency], 0)</calculatedColumnFormula>
    </tableColumn>
    <tableColumn id="10" xr3:uid="{F0D44C5B-4FCF-4EEC-997F-548A9B5C2349}" name="Rank F" dataDxfId="16">
      <calculatedColumnFormula>RANK(RFMCaculation[[#This Row],[Frequency]], RFMCaculation[Frequency], 0)</calculatedColumnFormula>
    </tableColumn>
    <tableColumn id="11" xr3:uid="{63882CD7-3A1D-4AC5-95EF-DCA095B6C54D}" name="Rank M" dataDxfId="15">
      <calculatedColumnFormula>RANK(RFMCaculation[[#This Row],[Monetary]], RFMCaculation[Monetary], 0)</calculatedColumnFormula>
    </tableColumn>
    <tableColumn id="12" xr3:uid="{E70CA771-2934-47C5-80E5-757F81996E8A}" name="R" dataDxfId="14">
      <calculatedColumnFormula>VLOOKUP(RFMCaculation[[#This Row],[Rank R]], $R$4:$S$8, 2)</calculatedColumnFormula>
    </tableColumn>
    <tableColumn id="13" xr3:uid="{B1A60F77-F7E6-4066-85C2-0394DC1EA3FB}" name="F" dataDxfId="13">
      <calculatedColumnFormula>VLOOKUP(RFMCaculation[[#This Row],[Rank F]], $R$4:$S$8, 2)</calculatedColumnFormula>
    </tableColumn>
    <tableColumn id="14" xr3:uid="{E226A77A-943E-415D-927B-101564EDD2ED}" name="M" dataDxfId="12">
      <calculatedColumnFormula>VLOOKUP(RFMCaculation[[#This Row],[Rank M]], $R$4:$S$8, 2)</calculatedColumnFormula>
    </tableColumn>
    <tableColumn id="15" xr3:uid="{E141D97C-3417-4040-AA2F-AEA64DB7DFBC}" name="RFM" dataDxfId="11">
      <calculatedColumnFormula>RFMCaculation[[#This Row],[R]]*100+RFMCaculation[[#This Row],[F]]*10+RFMCaculation[[#This Row],[M]]</calculatedColumnFormula>
    </tableColumn>
    <tableColumn id="16" xr3:uid="{CD838C3D-E282-4AFD-A60D-9909DA50545E}" name="RFM Segment" dataDxfId="10">
      <calculatedColumnFormula>VLOOKUP(RFMCaculation[[#This Row],[RFM]], RFMSegment[], 2, FALSE)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BC3A9E-E8D1-4733-98B8-9106C68EE150}" name="Orders" displayName="Orders" ref="A1:N9995" totalsRowShown="0" headerRowDxfId="9">
  <autoFilter ref="A1:N9995" xr:uid="{00000000-0009-0000-0000-000000000000}">
    <filterColumn colId="3">
      <filters>
        <dateGroupItem year="2018" dateTimeGrouping="year"/>
      </filters>
    </filterColumn>
  </autoFilter>
  <tableColumns count="14">
    <tableColumn id="1" xr3:uid="{242AFA4A-D5AE-4BED-91A1-29FA8BF3B571}" name="Row ID"/>
    <tableColumn id="2" xr3:uid="{4BC7E8DB-375B-493E-9565-07AFAE422754}" name="Order ID"/>
    <tableColumn id="3" xr3:uid="{18FB5B5C-E1B5-48FA-8B2F-E5DC44E51AF3}" name="Order Date" dataDxfId="8"/>
    <tableColumn id="4" xr3:uid="{E2BA1A0F-4C50-4206-96B3-945CC2F608B4}" name="Ship Date" dataDxfId="7"/>
    <tableColumn id="5" xr3:uid="{C6615B33-AB34-49CB-A79D-CE1C881A1D91}" name="Ship Mode"/>
    <tableColumn id="6" xr3:uid="{D940F491-AB27-4EFD-B06C-A0F10253A14B}" name="Customer ID"/>
    <tableColumn id="7" xr3:uid="{A927FBD6-7E44-4399-914E-B3C174F2E4DF}" name="Channel"/>
    <tableColumn id="8" xr3:uid="{23267B97-46BB-45B0-B4CD-6B7C8E5174BD}" name="Postal Code"/>
    <tableColumn id="9" xr3:uid="{4A73523C-E269-46CB-96AE-07E0250729DC}" name="Product ID"/>
    <tableColumn id="10" xr3:uid="{CBE4744C-BF28-4E8D-ACE2-F743B92E0B0F}" name="Sales"/>
    <tableColumn id="11" xr3:uid="{60F9B53B-EF5C-4297-BD85-CA3554620B53}" name="Quantity"/>
    <tableColumn id="12" xr3:uid="{ED4BF946-194E-4666-A282-E60F2C34A33E}" name="Unit Price"/>
    <tableColumn id="13" xr3:uid="{33B4FA4C-87E7-4114-AFE9-D74528D32492}" name="Discount"/>
    <tableColumn id="14" xr3:uid="{8EEDCBAB-DDA3-45B6-8BE1-8C59F6827257}" name="Prof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615179-7B11-48C1-9BD6-0611A467EC69}" name="Order" displayName="Order" ref="I1:L5010" totalsRowShown="0">
  <autoFilter ref="I1:L5010" xr:uid="{20615179-7B11-48C1-9BD6-0611A467EC69}"/>
  <tableColumns count="4">
    <tableColumn id="1" xr3:uid="{9231D9D7-92BD-4022-BC5C-65F84CF2CF6B}" name="Order ID"/>
    <tableColumn id="2" xr3:uid="{3E608F37-BEFA-4E04-BCED-02A6DF369B8B}" name="Customer ID"/>
    <tableColumn id="3" xr3:uid="{BD6B5325-BD52-4441-B2ED-6F264BB5F502}" name="Order Date "/>
    <tableColumn id="4" xr3:uid="{0696708D-73A1-4BB6-83A3-B0FFA5F96602}" name="Total Sal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2CFBE-B9C2-454E-B947-983B71EB0860}" name="Product" displayName="Product" ref="A1:E1863" totalsRowShown="0" headerRowDxfId="6">
  <autoFilter ref="A1:E1863" xr:uid="{F522CFBE-B9C2-454E-B947-983B71EB0860}"/>
  <tableColumns count="5">
    <tableColumn id="1" xr3:uid="{FA38FAB6-AFAA-49C5-BA08-A9A73A73CE80}" name="Row ID"/>
    <tableColumn id="2" xr3:uid="{BBBB0C96-68CE-4124-86D2-1734CB0EA9FE}" name="Product ID"/>
    <tableColumn id="3" xr3:uid="{FA0B61A7-63E5-4855-9B7B-3292A15141A4}" name="Category"/>
    <tableColumn id="4" xr3:uid="{82A9D955-D4A7-41C9-B9C9-46A6768DCE9C}" name="Sub-Category"/>
    <tableColumn id="5" xr3:uid="{58EF8A32-1D4F-4AC8-8A0C-9DDBF5CBBB8A}" name="Product Nam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3238E1D-F337-4415-9D03-050053098C05}" name="Location" displayName="Location" ref="A1:F632" totalsRowShown="0" headerRowDxfId="5">
  <autoFilter ref="A1:F632" xr:uid="{E3238E1D-F337-4415-9D03-050053098C05}"/>
  <tableColumns count="6">
    <tableColumn id="1" xr3:uid="{AB93E7E5-CD68-4101-BC88-1E9656FDF02F}" name="Row ID"/>
    <tableColumn id="2" xr3:uid="{B5C51347-281F-45F0-8755-6CD41143C5CF}" name="Postal Code"/>
    <tableColumn id="3" xr3:uid="{E1C6189A-95F6-4AA2-A131-30B5FA3A1695}" name="Country"/>
    <tableColumn id="4" xr3:uid="{BCE3FC32-1AF5-405B-BB32-4DB3DE0362BA}" name="City"/>
    <tableColumn id="5" xr3:uid="{D9BDC1D2-003F-4BAD-BA05-6D1F02553560}" name="State"/>
    <tableColumn id="6" xr3:uid="{9AB6986D-6E1E-4ECA-B591-19F4625ADE8D}" name="Regio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EFE8FFF-160F-4240-BB15-F313B9BA99EB}" name="Customer" displayName="Customer" ref="A1:C794" totalsRowShown="0" headerRowDxfId="4">
  <autoFilter ref="A1:C794" xr:uid="{EEFE8FFF-160F-4240-BB15-F313B9BA99EB}"/>
  <tableColumns count="3">
    <tableColumn id="1" xr3:uid="{ED44AB8E-56BE-4D0A-9578-E672B7186057}" name="Row ID"/>
    <tableColumn id="2" xr3:uid="{03FD250A-4632-47A6-BF93-6D7519A54EB6}" name="Customer ID"/>
    <tableColumn id="3" xr3:uid="{FE7C111A-46E3-4443-91BF-BB69917D7830}" name="Customer Nam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E50F5C-FDF1-4E0D-98D8-FD861CE77FDE}" name="RFMSegment" displayName="RFMSegment" ref="A1:B126" tableType="queryTable" totalsRowShown="0">
  <autoFilter ref="A1:B126" xr:uid="{50E50F5C-FDF1-4E0D-98D8-FD861CE77FDE}"/>
  <tableColumns count="2">
    <tableColumn id="2" xr3:uid="{64F391FB-403D-4E93-B9C3-3EF96944D942}" uniqueName="2" name="RFM Score" queryTableFieldId="2"/>
    <tableColumn id="1" xr3:uid="{7B98817A-E642-48E8-A8F9-870F4BEA9CEF}" uniqueName="1" name="Segment" queryTableFieldId="1" dataDxfId="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EF4E84-8B6C-425A-81E5-38DFD9A50175}" name="RFMTable" displayName="RFMTable" ref="A1:B12" totalsRowShown="0" tableBorderDxfId="2">
  <autoFilter ref="A1:B12" xr:uid="{F5EF4E84-8B6C-425A-81E5-38DFD9A50175}"/>
  <tableColumns count="2">
    <tableColumn id="1" xr3:uid="{13C63EA9-AE57-4776-A731-1643ACB842C5}" name="Segment" dataDxfId="1"/>
    <tableColumn id="2" xr3:uid="{61D056D8-7281-4A75-8CF0-3C2EDADD73FE}" name="RFM Scor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3CAD1-B059-45F2-B2A3-333E7D6241A0}">
  <dimension ref="A1:B12"/>
  <sheetViews>
    <sheetView tabSelected="1" workbookViewId="0">
      <selection activeCell="S8" sqref="S8"/>
    </sheetView>
  </sheetViews>
  <sheetFormatPr defaultRowHeight="15"/>
  <cols>
    <col min="1" max="1" width="21.42578125" bestFit="1" customWidth="1"/>
    <col min="2" max="2" width="28.140625" customWidth="1"/>
  </cols>
  <sheetData>
    <row r="1" spans="1:2">
      <c r="A1" s="37" t="s">
        <v>10961</v>
      </c>
      <c r="B1" s="22" t="s">
        <v>10962</v>
      </c>
    </row>
    <row r="2" spans="1:2">
      <c r="A2" s="22" t="s">
        <v>10951</v>
      </c>
      <c r="B2">
        <f>COUNTIF(RFMCaculation[RFM Segment], CountCS[[#This Row],[Customer segment]])</f>
        <v>44</v>
      </c>
    </row>
    <row r="3" spans="1:2">
      <c r="A3" t="s">
        <v>10952</v>
      </c>
      <c r="B3">
        <f>COUNTIF(RFMCaculation[RFM Segment], CountCS[[#This Row],[Customer segment]])</f>
        <v>46</v>
      </c>
    </row>
    <row r="4" spans="1:2">
      <c r="A4" t="s">
        <v>10953</v>
      </c>
      <c r="B4">
        <f>COUNTIF(RFMCaculation[RFM Segment], CountCS[[#This Row],[Customer segment]])</f>
        <v>114</v>
      </c>
    </row>
    <row r="5" spans="1:2">
      <c r="A5" t="s">
        <v>10954</v>
      </c>
      <c r="B5">
        <f>COUNTIF(RFMCaculation[RFM Segment], CountCS[[#This Row],[Customer segment]])</f>
        <v>84</v>
      </c>
    </row>
    <row r="6" spans="1:2">
      <c r="A6" t="s">
        <v>10919</v>
      </c>
      <c r="B6">
        <f>COUNTIF(RFMCaculation[RFM Segment], CountCS[[#This Row],[Customer segment]])</f>
        <v>92</v>
      </c>
    </row>
    <row r="7" spans="1:2">
      <c r="A7" t="s">
        <v>10955</v>
      </c>
      <c r="B7">
        <f>COUNTIF(RFMCaculation[RFM Segment], CountCS[[#This Row],[Customer segment]])</f>
        <v>47</v>
      </c>
    </row>
    <row r="8" spans="1:2">
      <c r="A8" t="s">
        <v>10956</v>
      </c>
      <c r="B8">
        <f>COUNTIF(RFMCaculation[RFM Segment], CountCS[[#This Row],[Customer segment]])</f>
        <v>50</v>
      </c>
    </row>
    <row r="9" spans="1:2">
      <c r="A9" t="s">
        <v>10925</v>
      </c>
      <c r="B9">
        <f>COUNTIF(RFMCaculation[RFM Segment], CountCS[[#This Row],[Customer segment]])</f>
        <v>132</v>
      </c>
    </row>
    <row r="10" spans="1:2">
      <c r="A10" t="s">
        <v>10927</v>
      </c>
      <c r="B10">
        <f>COUNTIF(RFMCaculation[RFM Segment], CountCS[[#This Row],[Customer segment]])</f>
        <v>86</v>
      </c>
    </row>
    <row r="11" spans="1:2">
      <c r="A11" t="s">
        <v>10957</v>
      </c>
      <c r="B11">
        <f>COUNTIF(RFMCaculation[RFM Segment], CountCS[[#This Row],[Customer segment]])</f>
        <v>81</v>
      </c>
    </row>
    <row r="12" spans="1:2">
      <c r="A12" t="s">
        <v>10958</v>
      </c>
      <c r="B12">
        <f>COUNTIF(RFMCaculation[RFM Segment], CountCS[[#This Row],[Customer segment]])</f>
        <v>17</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CD3A9-AA0A-44C7-98A9-A7AC1B583401}">
  <dimension ref="A1:S794"/>
  <sheetViews>
    <sheetView workbookViewId="0">
      <selection activeCell="R27" sqref="R27"/>
    </sheetView>
  </sheetViews>
  <sheetFormatPr defaultRowHeight="15"/>
  <cols>
    <col min="1" max="1" width="14" customWidth="1"/>
    <col min="2" max="2" width="14.140625" bestFit="1" customWidth="1"/>
    <col min="3" max="3" width="19.85546875" customWidth="1"/>
    <col min="4" max="4" width="19.28515625" style="4" customWidth="1"/>
    <col min="5" max="5" width="15" style="8" bestFit="1" customWidth="1"/>
    <col min="6" max="6" width="14.5703125" customWidth="1"/>
    <col min="7" max="7" width="15.7109375" style="8" customWidth="1"/>
    <col min="8" max="8" width="16.28515625" style="9" customWidth="1"/>
    <col min="9" max="9" width="13.42578125" customWidth="1"/>
    <col min="10" max="10" width="10.85546875" customWidth="1"/>
    <col min="11" max="11" width="11.140625" customWidth="1"/>
    <col min="16" max="16" width="20.42578125" style="21" customWidth="1"/>
    <col min="18" max="18" width="20.140625" customWidth="1"/>
  </cols>
  <sheetData>
    <row r="1" spans="1:19">
      <c r="A1" s="27" t="s">
        <v>5</v>
      </c>
      <c r="B1" s="28" t="s">
        <v>10935</v>
      </c>
      <c r="C1" s="27" t="s">
        <v>10960</v>
      </c>
      <c r="D1" s="29" t="s">
        <v>10936</v>
      </c>
      <c r="E1" s="30" t="s">
        <v>10937</v>
      </c>
      <c r="F1" s="25" t="s">
        <v>10942</v>
      </c>
      <c r="G1" s="31" t="s">
        <v>10941</v>
      </c>
      <c r="H1" s="32" t="s">
        <v>10943</v>
      </c>
      <c r="I1" s="25" t="s">
        <v>10944</v>
      </c>
      <c r="J1" s="25" t="s">
        <v>10945</v>
      </c>
      <c r="K1" s="25" t="s">
        <v>10946</v>
      </c>
      <c r="L1" s="25" t="s">
        <v>10938</v>
      </c>
      <c r="M1" s="25" t="s">
        <v>10940</v>
      </c>
      <c r="N1" s="25" t="s">
        <v>10939</v>
      </c>
      <c r="O1" s="25" t="s">
        <v>10948</v>
      </c>
      <c r="P1" s="17" t="s">
        <v>10949</v>
      </c>
      <c r="R1" s="26" t="s">
        <v>10959</v>
      </c>
    </row>
    <row r="2" spans="1:19">
      <c r="A2" t="s">
        <v>2964</v>
      </c>
      <c r="B2">
        <f>COUNTIF(Order[Customer ID], RFMCaculation[[#This Row],[Customer ID]])</f>
        <v>5</v>
      </c>
      <c r="C2" s="4" cm="1">
        <f t="array" ref="C2">MAX(_xlfn._xlws.FILTER(Order[[Order Date ]], Order[Customer ID]=RFMCaculation[[#This Row],[Customer ID]]))</f>
        <v>42915</v>
      </c>
      <c r="D2" s="4" cm="1">
        <f t="array" ref="D2">MIN(_xlfn._xlws.FILTER(Order[[Order Date ]], Order[Customer ID]=RFMCaculation[[#This Row],[Customer ID]]))</f>
        <v>41729</v>
      </c>
      <c r="E2" s="8">
        <f>($R$2-RFMCaculation[[#This Row],[Start Date]])/365</f>
        <v>3.7589041095890412</v>
      </c>
      <c r="F2">
        <f>$R$2-RFMCaculation[[#This Row],[Most recent]]</f>
        <v>186</v>
      </c>
      <c r="G2" s="8">
        <f>RFMCaculation[[#This Row],[Total Orders]]/RFMCaculation[[#This Row],[Years with us]]</f>
        <v>1.3301749271137027</v>
      </c>
      <c r="H2" s="9">
        <f>SUMIF(Order[Customer ID], RFMCaculation[[#This Row],[Customer ID]], Order[Total Sales])</f>
        <v>5563.5599999999995</v>
      </c>
      <c r="I2">
        <f>RANK(RFMCaculation[[#This Row],[Recency]], RFMCaculation[Recency], 0)</f>
        <v>195</v>
      </c>
      <c r="J2">
        <f>RANK(RFMCaculation[[#This Row],[Frequency]], RFMCaculation[Frequency], 0)</f>
        <v>631</v>
      </c>
      <c r="K2">
        <f>RANK(RFMCaculation[[#This Row],[Monetary]], RFMCaculation[Monetary], 0)</f>
        <v>92</v>
      </c>
      <c r="L2">
        <f>VLOOKUP(RFMCaculation[[#This Row],[Rank R]], $R$4:$S$8, 2)</f>
        <v>2</v>
      </c>
      <c r="M2">
        <f>VLOOKUP(RFMCaculation[[#This Row],[Rank F]], $R$4:$S$8, 2)</f>
        <v>4</v>
      </c>
      <c r="N2">
        <f>VLOOKUP(RFMCaculation[[#This Row],[Rank M]], $R$4:$S$8, 2)</f>
        <v>1</v>
      </c>
      <c r="O2">
        <f>RFMCaculation[[#This Row],[R]]*100+RFMCaculation[[#This Row],[F]]*10+RFMCaculation[[#This Row],[M]]</f>
        <v>241</v>
      </c>
      <c r="P2" s="21" t="str">
        <f>VLOOKUP(RFMCaculation[[#This Row],[RFM]], RFMSegment[], 2, FALSE)</f>
        <v>About To Sleep</v>
      </c>
      <c r="Q2" s="22"/>
      <c r="R2" s="19">
        <f>DATE(2018,1,1)</f>
        <v>43101</v>
      </c>
    </row>
    <row r="3" spans="1:19">
      <c r="A3" t="s">
        <v>463</v>
      </c>
      <c r="B3">
        <f>COUNTIF(Order[Customer ID], RFMCaculation[[#This Row],[Customer ID]])</f>
        <v>9</v>
      </c>
      <c r="C3" s="4" cm="1">
        <f t="array" ref="C3">MAX(_xlfn._xlws.FILTER(Order[[Order Date ]], Order[Customer ID]=RFMCaculation[[#This Row],[Customer ID]]))</f>
        <v>43080</v>
      </c>
      <c r="D3" s="4" cm="1">
        <f t="array" ref="D3">MIN(_xlfn._xlws.FILTER(Order[[Order Date ]], Order[Customer ID]=RFMCaculation[[#This Row],[Customer ID]]))</f>
        <v>41750</v>
      </c>
      <c r="E3" s="8">
        <f>($R$2-RFMCaculation[[#This Row],[Start Date]])/365</f>
        <v>3.7013698630136984</v>
      </c>
      <c r="F3">
        <f>$R$2-RFMCaculation[[#This Row],[Most recent]]</f>
        <v>21</v>
      </c>
      <c r="G3" s="8">
        <f>RFMCaculation[[#This Row],[Total Orders]]/RFMCaculation[[#This Row],[Years with us]]</f>
        <v>2.4315321983715767</v>
      </c>
      <c r="H3" s="9">
        <f>SUMIF(Order[Customer ID], RFMCaculation[[#This Row],[Customer ID]], Order[Total Sales])</f>
        <v>1056.3899999999999</v>
      </c>
      <c r="I3">
        <f>RANK(RFMCaculation[[#This Row],[Recency]], RFMCaculation[Recency], 0)</f>
        <v>681</v>
      </c>
      <c r="J3">
        <f>RANK(RFMCaculation[[#This Row],[Frequency]], RFMCaculation[Frequency], 0)</f>
        <v>242</v>
      </c>
      <c r="K3">
        <f>RANK(RFMCaculation[[#This Row],[Monetary]], RFMCaculation[Monetary], 0)</f>
        <v>612</v>
      </c>
      <c r="L3">
        <f>VLOOKUP(RFMCaculation[[#This Row],[Rank R]], $R$4:$S$8, 2)</f>
        <v>5</v>
      </c>
      <c r="M3">
        <f>VLOOKUP(RFMCaculation[[#This Row],[Rank F]], $R$4:$S$8, 2)</f>
        <v>2</v>
      </c>
      <c r="N3">
        <f>VLOOKUP(RFMCaculation[[#This Row],[Rank M]], $R$4:$S$8, 2)</f>
        <v>4</v>
      </c>
      <c r="O3">
        <f>RFMCaculation[[#This Row],[R]]*100+RFMCaculation[[#This Row],[F]]*10+RFMCaculation[[#This Row],[M]]</f>
        <v>524</v>
      </c>
      <c r="P3" s="21" t="str">
        <f>VLOOKUP(RFMCaculation[[#This Row],[RFM]], RFMSegment[], 2, FALSE)</f>
        <v>Promising</v>
      </c>
      <c r="R3" s="18" t="s">
        <v>10947</v>
      </c>
      <c r="S3" s="18" t="s">
        <v>10948</v>
      </c>
    </row>
    <row r="4" spans="1:19">
      <c r="A4" t="s">
        <v>3474</v>
      </c>
      <c r="B4">
        <f>COUNTIF(Order[Customer ID], RFMCaculation[[#This Row],[Customer ID]])</f>
        <v>4</v>
      </c>
      <c r="C4" s="4" cm="1">
        <f t="array" ref="C4">MAX(_xlfn._xlws.FILTER(Order[[Order Date ]], Order[Customer ID]=RFMCaculation[[#This Row],[Customer ID]]))</f>
        <v>42840</v>
      </c>
      <c r="D4" s="4" cm="1">
        <f t="array" ref="D4">MIN(_xlfn._xlws.FILTER(Order[[Order Date ]], Order[Customer ID]=RFMCaculation[[#This Row],[Customer ID]]))</f>
        <v>41763</v>
      </c>
      <c r="E4" s="8">
        <f>($R$2-RFMCaculation[[#This Row],[Start Date]])/365</f>
        <v>3.6657534246575341</v>
      </c>
      <c r="F4">
        <f>$R$2-RFMCaculation[[#This Row],[Most recent]]</f>
        <v>261</v>
      </c>
      <c r="G4" s="8">
        <f>RFMCaculation[[#This Row],[Total Orders]]/RFMCaculation[[#This Row],[Years with us]]</f>
        <v>1.0911808669656204</v>
      </c>
      <c r="H4" s="9">
        <f>SUMIF(Order[Customer ID], RFMCaculation[[#This Row],[Customer ID]], Order[Total Sales])</f>
        <v>1790.5120000000002</v>
      </c>
      <c r="I4">
        <f>RANK(RFMCaculation[[#This Row],[Recency]], RFMCaculation[Recency], 0)</f>
        <v>140</v>
      </c>
      <c r="J4">
        <f>RANK(RFMCaculation[[#This Row],[Frequency]], RFMCaculation[Frequency], 0)</f>
        <v>712</v>
      </c>
      <c r="K4">
        <f>RANK(RFMCaculation[[#This Row],[Monetary]], RFMCaculation[Monetary], 0)</f>
        <v>471</v>
      </c>
      <c r="L4">
        <f>VLOOKUP(RFMCaculation[[#This Row],[Rank R]], $R$4:$S$8, 2)</f>
        <v>1</v>
      </c>
      <c r="M4">
        <f>VLOOKUP(RFMCaculation[[#This Row],[Rank F]], $R$4:$S$8, 2)</f>
        <v>5</v>
      </c>
      <c r="N4">
        <f>VLOOKUP(RFMCaculation[[#This Row],[Rank M]], $R$4:$S$8, 2)</f>
        <v>3</v>
      </c>
      <c r="O4">
        <f>RFMCaculation[[#This Row],[R]]*100+RFMCaculation[[#This Row],[F]]*10+RFMCaculation[[#This Row],[M]]</f>
        <v>153</v>
      </c>
      <c r="P4" s="21" t="str">
        <f>VLOOKUP(RFMCaculation[[#This Row],[RFM]], RFMSegment[], 2, FALSE)</f>
        <v>At Risk</v>
      </c>
      <c r="R4" s="18">
        <v>1</v>
      </c>
      <c r="S4" s="20">
        <v>1</v>
      </c>
    </row>
    <row r="5" spans="1:19">
      <c r="A5" t="s">
        <v>1466</v>
      </c>
      <c r="B5">
        <f>COUNTIF(Order[Customer ID], RFMCaculation[[#This Row],[Customer ID]])</f>
        <v>6</v>
      </c>
      <c r="C5" s="4" cm="1">
        <f t="array" ref="C5">MAX(_xlfn._xlws.FILTER(Order[[Order Date ]], Order[Customer ID]=RFMCaculation[[#This Row],[Customer ID]]))</f>
        <v>43044</v>
      </c>
      <c r="D5" s="4" cm="1">
        <f t="array" ref="D5">MIN(_xlfn._xlws.FILTER(Order[[Order Date ]], Order[Customer ID]=RFMCaculation[[#This Row],[Customer ID]]))</f>
        <v>41812</v>
      </c>
      <c r="E5" s="8">
        <f>($R$2-RFMCaculation[[#This Row],[Start Date]])/365</f>
        <v>3.5315068493150683</v>
      </c>
      <c r="F5">
        <f>$R$2-RFMCaculation[[#This Row],[Most recent]]</f>
        <v>57</v>
      </c>
      <c r="G5" s="8">
        <f>RFMCaculation[[#This Row],[Total Orders]]/RFMCaculation[[#This Row],[Years with us]]</f>
        <v>1.6989914662529093</v>
      </c>
      <c r="H5" s="9">
        <f>SUMIF(Order[Customer ID], RFMCaculation[[#This Row],[Customer ID]], Order[Total Sales])</f>
        <v>5086.9349999999995</v>
      </c>
      <c r="I5">
        <f>RANK(RFMCaculation[[#This Row],[Recency]], RFMCaculation[Recency], 0)</f>
        <v>462</v>
      </c>
      <c r="J5" s="23">
        <f>RANK(RFMCaculation[[#This Row],[Frequency]], RFMCaculation[Frequency], 0)</f>
        <v>490</v>
      </c>
      <c r="K5">
        <f>RANK(RFMCaculation[[#This Row],[Monetary]], RFMCaculation[Monetary], 0)</f>
        <v>115</v>
      </c>
      <c r="L5">
        <f>VLOOKUP(RFMCaculation[[#This Row],[Rank R]], $R$4:$S$8, 2)</f>
        <v>3</v>
      </c>
      <c r="M5">
        <f>VLOOKUP(RFMCaculation[[#This Row],[Rank F]], $R$4:$S$8, 2)</f>
        <v>4</v>
      </c>
      <c r="N5">
        <f>VLOOKUP(RFMCaculation[[#This Row],[Rank M]], $R$4:$S$8, 2)</f>
        <v>1</v>
      </c>
      <c r="O5">
        <f>RFMCaculation[[#This Row],[R]]*100+RFMCaculation[[#This Row],[F]]*10+RFMCaculation[[#This Row],[M]]</f>
        <v>341</v>
      </c>
      <c r="P5" s="21" t="str">
        <f>VLOOKUP(RFMCaculation[[#This Row],[RFM]], RFMSegment[], 2, FALSE)</f>
        <v>Potential Loyalist</v>
      </c>
      <c r="R5" s="18">
        <v>158</v>
      </c>
      <c r="S5" s="20">
        <v>2</v>
      </c>
    </row>
    <row r="6" spans="1:19">
      <c r="A6" t="s">
        <v>4352</v>
      </c>
      <c r="B6">
        <f>COUNTIF(Order[Customer ID], RFMCaculation[[#This Row],[Customer ID]])</f>
        <v>3</v>
      </c>
      <c r="C6" s="4" cm="1">
        <f t="array" ref="C6">MAX(_xlfn._xlws.FILTER(Order[[Order Date ]], Order[Customer ID]=RFMCaculation[[#This Row],[Customer ID]]))</f>
        <v>42684</v>
      </c>
      <c r="D6" s="4" cm="1">
        <f t="array" ref="D6">MIN(_xlfn._xlws.FILTER(Order[[Order Date ]], Order[Customer ID]=RFMCaculation[[#This Row],[Customer ID]]))</f>
        <v>41688</v>
      </c>
      <c r="E6" s="8">
        <f>($R$2-RFMCaculation[[#This Row],[Start Date]])/365</f>
        <v>3.871232876712329</v>
      </c>
      <c r="F6">
        <f>$R$2-RFMCaculation[[#This Row],[Most recent]]</f>
        <v>417</v>
      </c>
      <c r="G6" s="8">
        <f>RFMCaculation[[#This Row],[Total Orders]]/RFMCaculation[[#This Row],[Years with us]]</f>
        <v>0.77494692144373667</v>
      </c>
      <c r="H6" s="9">
        <f>SUMIF(Order[Customer ID], RFMCaculation[[#This Row],[Customer ID]], Order[Total Sales])</f>
        <v>886.15599999999995</v>
      </c>
      <c r="I6">
        <f>RANK(RFMCaculation[[#This Row],[Recency]], RFMCaculation[Recency], 0)</f>
        <v>71</v>
      </c>
      <c r="J6">
        <f>RANK(RFMCaculation[[#This Row],[Frequency]], RFMCaculation[Frequency], 0)</f>
        <v>769</v>
      </c>
      <c r="K6">
        <f>RANK(RFMCaculation[[#This Row],[Monetary]], RFMCaculation[Monetary], 0)</f>
        <v>652</v>
      </c>
      <c r="L6">
        <f>VLOOKUP(RFMCaculation[[#This Row],[Rank R]], $R$4:$S$8, 2)</f>
        <v>1</v>
      </c>
      <c r="M6">
        <f>VLOOKUP(RFMCaculation[[#This Row],[Rank F]], $R$4:$S$8, 2)</f>
        <v>5</v>
      </c>
      <c r="N6">
        <f>VLOOKUP(RFMCaculation[[#This Row],[Rank M]], $R$4:$S$8, 2)</f>
        <v>5</v>
      </c>
      <c r="O6">
        <f>RFMCaculation[[#This Row],[R]]*100+RFMCaculation[[#This Row],[F]]*10+RFMCaculation[[#This Row],[M]]</f>
        <v>155</v>
      </c>
      <c r="P6" s="21" t="str">
        <f>VLOOKUP(RFMCaculation[[#This Row],[RFM]], RFMSegment[], 2, FALSE)</f>
        <v>Cannot Lose Them</v>
      </c>
      <c r="R6" s="18">
        <v>316</v>
      </c>
      <c r="S6" s="20">
        <v>3</v>
      </c>
    </row>
    <row r="7" spans="1:19">
      <c r="A7" t="s">
        <v>1443</v>
      </c>
      <c r="B7">
        <f>COUNTIF(Order[Customer ID], RFMCaculation[[#This Row],[Customer ID]])</f>
        <v>8</v>
      </c>
      <c r="C7" s="4" cm="1">
        <f t="array" ref="C7">MAX(_xlfn._xlws.FILTER(Order[[Order Date ]], Order[Customer ID]=RFMCaculation[[#This Row],[Customer ID]]))</f>
        <v>43045</v>
      </c>
      <c r="D7" s="4" cm="1">
        <f t="array" ref="D7">MIN(_xlfn._xlws.FILTER(Order[[Order Date ]], Order[Customer ID]=RFMCaculation[[#This Row],[Customer ID]]))</f>
        <v>42265</v>
      </c>
      <c r="E7" s="8">
        <f>($R$2-RFMCaculation[[#This Row],[Start Date]])/365</f>
        <v>2.2904109589041095</v>
      </c>
      <c r="F7">
        <f>$R$2-RFMCaculation[[#This Row],[Most recent]]</f>
        <v>56</v>
      </c>
      <c r="G7" s="8">
        <f>RFMCaculation[[#This Row],[Total Orders]]/RFMCaculation[[#This Row],[Years with us]]</f>
        <v>3.4928229665071773</v>
      </c>
      <c r="H7" s="9">
        <f>SUMIF(Order[Customer ID], RFMCaculation[[#This Row],[Customer ID]], Order[Total Sales])</f>
        <v>7755.619999999999</v>
      </c>
      <c r="I7">
        <f>RANK(RFMCaculation[[#This Row],[Recency]], RFMCaculation[Recency], 0)</f>
        <v>466</v>
      </c>
      <c r="J7">
        <f>RANK(RFMCaculation[[#This Row],[Frequency]], RFMCaculation[Frequency], 0)</f>
        <v>45</v>
      </c>
      <c r="K7">
        <f>RANK(RFMCaculation[[#This Row],[Monetary]], RFMCaculation[Monetary], 0)</f>
        <v>42</v>
      </c>
      <c r="L7">
        <f>VLOOKUP(RFMCaculation[[#This Row],[Rank R]], $R$4:$S$8, 2)</f>
        <v>3</v>
      </c>
      <c r="M7">
        <f>VLOOKUP(RFMCaculation[[#This Row],[Rank F]], $R$4:$S$8, 2)</f>
        <v>1</v>
      </c>
      <c r="N7">
        <f>VLOOKUP(RFMCaculation[[#This Row],[Rank M]], $R$4:$S$8, 2)</f>
        <v>1</v>
      </c>
      <c r="O7">
        <f>RFMCaculation[[#This Row],[R]]*100+RFMCaculation[[#This Row],[F]]*10+RFMCaculation[[#This Row],[M]]</f>
        <v>311</v>
      </c>
      <c r="P7" s="21" t="str">
        <f>VLOOKUP(RFMCaculation[[#This Row],[RFM]], RFMSegment[], 2, FALSE)</f>
        <v>New Customers</v>
      </c>
      <c r="R7" s="18">
        <v>474</v>
      </c>
      <c r="S7" s="20">
        <v>4</v>
      </c>
    </row>
    <row r="8" spans="1:19">
      <c r="A8" t="s">
        <v>1115</v>
      </c>
      <c r="B8">
        <f>COUNTIF(Order[Customer ID], RFMCaculation[[#This Row],[Customer ID]])</f>
        <v>10</v>
      </c>
      <c r="C8" s="4" cm="1">
        <f t="array" ref="C8">MAX(_xlfn._xlws.FILTER(Order[[Order Date ]], Order[Customer ID]=RFMCaculation[[#This Row],[Customer ID]]))</f>
        <v>43058</v>
      </c>
      <c r="D8" s="4" cm="1">
        <f t="array" ref="D8">MIN(_xlfn._xlws.FILTER(Order[[Order Date ]], Order[Customer ID]=RFMCaculation[[#This Row],[Customer ID]]))</f>
        <v>41993</v>
      </c>
      <c r="E8" s="8">
        <f>($R$2-RFMCaculation[[#This Row],[Start Date]])/365</f>
        <v>3.0356164383561643</v>
      </c>
      <c r="F8">
        <f>$R$2-RFMCaculation[[#This Row],[Most recent]]</f>
        <v>43</v>
      </c>
      <c r="G8" s="8">
        <f>RFMCaculation[[#This Row],[Total Orders]]/RFMCaculation[[#This Row],[Years with us]]</f>
        <v>3.2942238267148016</v>
      </c>
      <c r="H8" s="9">
        <f>SUMIF(Order[Customer ID], RFMCaculation[[#This Row],[Customer ID]], Order[Total Sales])</f>
        <v>14473.571</v>
      </c>
      <c r="I8">
        <f>RANK(RFMCaculation[[#This Row],[Recency]], RFMCaculation[Recency], 0)</f>
        <v>526</v>
      </c>
      <c r="J8">
        <f>RANK(RFMCaculation[[#This Row],[Frequency]], RFMCaculation[Frequency], 0)</f>
        <v>67</v>
      </c>
      <c r="K8">
        <f>RANK(RFMCaculation[[#This Row],[Monetary]], RFMCaculation[Monetary], 0)</f>
        <v>5</v>
      </c>
      <c r="L8">
        <f>VLOOKUP(RFMCaculation[[#This Row],[Rank R]], $R$4:$S$8, 2)</f>
        <v>4</v>
      </c>
      <c r="M8">
        <f>VLOOKUP(RFMCaculation[[#This Row],[Rank F]], $R$4:$S$8, 2)</f>
        <v>1</v>
      </c>
      <c r="N8">
        <f>VLOOKUP(RFMCaculation[[#This Row],[Rank M]], $R$4:$S$8, 2)</f>
        <v>1</v>
      </c>
      <c r="O8">
        <f>RFMCaculation[[#This Row],[R]]*100+RFMCaculation[[#This Row],[F]]*10+RFMCaculation[[#This Row],[M]]</f>
        <v>411</v>
      </c>
      <c r="P8" s="21" t="str">
        <f>VLOOKUP(RFMCaculation[[#This Row],[RFM]], RFMSegment[], 2, FALSE)</f>
        <v>New Customers</v>
      </c>
      <c r="R8" s="18">
        <v>632</v>
      </c>
      <c r="S8" s="20">
        <v>5</v>
      </c>
    </row>
    <row r="9" spans="1:19">
      <c r="A9" t="s">
        <v>1103</v>
      </c>
      <c r="B9">
        <f>COUNTIF(Order[Customer ID], RFMCaculation[[#This Row],[Customer ID]])</f>
        <v>5</v>
      </c>
      <c r="C9" s="4" cm="1">
        <f t="array" ref="C9">MAX(_xlfn._xlws.FILTER(Order[[Order Date ]], Order[Customer ID]=RFMCaculation[[#This Row],[Customer ID]]))</f>
        <v>43058</v>
      </c>
      <c r="D9" s="4" cm="1">
        <f t="array" ref="D9">MIN(_xlfn._xlws.FILTER(Order[[Order Date ]], Order[Customer ID]=RFMCaculation[[#This Row],[Customer ID]]))</f>
        <v>41703</v>
      </c>
      <c r="E9" s="8">
        <f>($R$2-RFMCaculation[[#This Row],[Start Date]])/365</f>
        <v>3.8301369863013699</v>
      </c>
      <c r="F9">
        <f>$R$2-RFMCaculation[[#This Row],[Most recent]]</f>
        <v>43</v>
      </c>
      <c r="G9" s="8">
        <f>RFMCaculation[[#This Row],[Total Orders]]/RFMCaculation[[#This Row],[Years with us]]</f>
        <v>1.3054363376251787</v>
      </c>
      <c r="H9" s="9">
        <f>SUMIF(Order[Customer ID], RFMCaculation[[#This Row],[Customer ID]], Order[Total Sales])</f>
        <v>966.71</v>
      </c>
      <c r="I9">
        <f>RANK(RFMCaculation[[#This Row],[Recency]], RFMCaculation[Recency], 0)</f>
        <v>526</v>
      </c>
      <c r="J9">
        <f>RANK(RFMCaculation[[#This Row],[Frequency]], RFMCaculation[Frequency], 0)</f>
        <v>645</v>
      </c>
      <c r="K9">
        <f>RANK(RFMCaculation[[#This Row],[Monetary]], RFMCaculation[Monetary], 0)</f>
        <v>632</v>
      </c>
      <c r="L9">
        <f>VLOOKUP(RFMCaculation[[#This Row],[Rank R]], $R$4:$S$8, 2)</f>
        <v>4</v>
      </c>
      <c r="M9">
        <f>VLOOKUP(RFMCaculation[[#This Row],[Rank F]], $R$4:$S$8, 2)</f>
        <v>5</v>
      </c>
      <c r="N9">
        <f>VLOOKUP(RFMCaculation[[#This Row],[Rank M]], $R$4:$S$8, 2)</f>
        <v>5</v>
      </c>
      <c r="O9">
        <f>RFMCaculation[[#This Row],[R]]*100+RFMCaculation[[#This Row],[F]]*10+RFMCaculation[[#This Row],[M]]</f>
        <v>455</v>
      </c>
      <c r="P9" s="21" t="str">
        <f>VLOOKUP(RFMCaculation[[#This Row],[RFM]], RFMSegment[], 2, FALSE)</f>
        <v>Champions</v>
      </c>
      <c r="R9" s="24"/>
    </row>
    <row r="10" spans="1:19">
      <c r="A10" t="s">
        <v>661</v>
      </c>
      <c r="B10">
        <f>COUNTIF(Order[Customer ID], RFMCaculation[[#This Row],[Customer ID]])</f>
        <v>8</v>
      </c>
      <c r="C10" s="4" cm="1">
        <f t="array" ref="C10">MAX(_xlfn._xlws.FILTER(Order[[Order Date ]], Order[Customer ID]=RFMCaculation[[#This Row],[Customer ID]]))</f>
        <v>43074</v>
      </c>
      <c r="D10" s="4" cm="1">
        <f t="array" ref="D10">MIN(_xlfn._xlws.FILTER(Order[[Order Date ]], Order[Customer ID]=RFMCaculation[[#This Row],[Customer ID]]))</f>
        <v>41959</v>
      </c>
      <c r="E10" s="8">
        <f>($R$2-RFMCaculation[[#This Row],[Start Date]])/365</f>
        <v>3.128767123287671</v>
      </c>
      <c r="F10">
        <f>$R$2-RFMCaculation[[#This Row],[Most recent]]</f>
        <v>27</v>
      </c>
      <c r="G10" s="8">
        <f>RFMCaculation[[#This Row],[Total Orders]]/RFMCaculation[[#This Row],[Years with us]]</f>
        <v>2.5569176882661999</v>
      </c>
      <c r="H10" s="9">
        <f>SUMIF(Order[Customer ID], RFMCaculation[[#This Row],[Customer ID]], Order[Total Sales])</f>
        <v>1113.8380000000002</v>
      </c>
      <c r="I10">
        <f>RANK(RFMCaculation[[#This Row],[Recency]], RFMCaculation[Recency], 0)</f>
        <v>640</v>
      </c>
      <c r="J10">
        <f>RANK(RFMCaculation[[#This Row],[Frequency]], RFMCaculation[Frequency], 0)</f>
        <v>215</v>
      </c>
      <c r="K10">
        <f>RANK(RFMCaculation[[#This Row],[Monetary]], RFMCaculation[Monetary], 0)</f>
        <v>600</v>
      </c>
      <c r="L10">
        <f>VLOOKUP(RFMCaculation[[#This Row],[Rank R]], $R$4:$S$8, 2)</f>
        <v>5</v>
      </c>
      <c r="M10">
        <f>VLOOKUP(RFMCaculation[[#This Row],[Rank F]], $R$4:$S$8, 2)</f>
        <v>2</v>
      </c>
      <c r="N10">
        <f>VLOOKUP(RFMCaculation[[#This Row],[Rank M]], $R$4:$S$8, 2)</f>
        <v>4</v>
      </c>
      <c r="O10">
        <f>RFMCaculation[[#This Row],[R]]*100+RFMCaculation[[#This Row],[F]]*10+RFMCaculation[[#This Row],[M]]</f>
        <v>524</v>
      </c>
      <c r="P10" s="21" t="str">
        <f>VLOOKUP(RFMCaculation[[#This Row],[RFM]], RFMSegment[], 2, FALSE)</f>
        <v>Promising</v>
      </c>
    </row>
    <row r="11" spans="1:19">
      <c r="A11" t="s">
        <v>2844</v>
      </c>
      <c r="B11">
        <f>COUNTIF(Order[Customer ID], RFMCaculation[[#This Row],[Customer ID]])</f>
        <v>9</v>
      </c>
      <c r="C11" s="4" cm="1">
        <f t="array" ref="C11">MAX(_xlfn._xlws.FILTER(Order[[Order Date ]], Order[Customer ID]=RFMCaculation[[#This Row],[Customer ID]]))</f>
        <v>42933</v>
      </c>
      <c r="D11" s="4" cm="1">
        <f t="array" ref="D11">MIN(_xlfn._xlws.FILTER(Order[[Order Date ]], Order[Customer ID]=RFMCaculation[[#This Row],[Customer ID]]))</f>
        <v>41842</v>
      </c>
      <c r="E11" s="8">
        <f>($R$2-RFMCaculation[[#This Row],[Start Date]])/365</f>
        <v>3.4493150684931506</v>
      </c>
      <c r="F11">
        <f>$R$2-RFMCaculation[[#This Row],[Most recent]]</f>
        <v>168</v>
      </c>
      <c r="G11" s="8">
        <f>RFMCaculation[[#This Row],[Total Orders]]/RFMCaculation[[#This Row],[Years with us]]</f>
        <v>2.6092136616362192</v>
      </c>
      <c r="H11" s="9">
        <f>SUMIF(Order[Customer ID], RFMCaculation[[#This Row],[Customer ID]], Order[Total Sales])</f>
        <v>914.53199999999993</v>
      </c>
      <c r="I11">
        <f>RANK(RFMCaculation[[#This Row],[Recency]], RFMCaculation[Recency], 0)</f>
        <v>211</v>
      </c>
      <c r="J11">
        <f>RANK(RFMCaculation[[#This Row],[Frequency]], RFMCaculation[Frequency], 0)</f>
        <v>195</v>
      </c>
      <c r="K11">
        <f>RANK(RFMCaculation[[#This Row],[Monetary]], RFMCaculation[Monetary], 0)</f>
        <v>646</v>
      </c>
      <c r="L11">
        <f>VLOOKUP(RFMCaculation[[#This Row],[Rank R]], $R$4:$S$8, 2)</f>
        <v>2</v>
      </c>
      <c r="M11">
        <f>VLOOKUP(RFMCaculation[[#This Row],[Rank F]], $R$4:$S$8, 2)</f>
        <v>2</v>
      </c>
      <c r="N11">
        <f>VLOOKUP(RFMCaculation[[#This Row],[Rank M]], $R$4:$S$8, 2)</f>
        <v>5</v>
      </c>
      <c r="O11">
        <f>RFMCaculation[[#This Row],[R]]*100+RFMCaculation[[#This Row],[F]]*10+RFMCaculation[[#This Row],[M]]</f>
        <v>225</v>
      </c>
      <c r="P11" s="21" t="str">
        <f>VLOOKUP(RFMCaculation[[#This Row],[RFM]], RFMSegment[], 2, FALSE)</f>
        <v>At Risk</v>
      </c>
      <c r="R11" s="22" t="s">
        <v>10951</v>
      </c>
    </row>
    <row r="12" spans="1:19">
      <c r="A12" t="s">
        <v>1353</v>
      </c>
      <c r="B12">
        <f>COUNTIF(Order[Customer ID], RFMCaculation[[#This Row],[Customer ID]])</f>
        <v>4</v>
      </c>
      <c r="C12" s="4" cm="1">
        <f t="array" ref="C12">MAX(_xlfn._xlws.FILTER(Order[[Order Date ]], Order[Customer ID]=RFMCaculation[[#This Row],[Customer ID]]))</f>
        <v>43049</v>
      </c>
      <c r="D12" s="4" cm="1">
        <f t="array" ref="D12">MIN(_xlfn._xlws.FILTER(Order[[Order Date ]], Order[Customer ID]=RFMCaculation[[#This Row],[Customer ID]]))</f>
        <v>41961</v>
      </c>
      <c r="E12" s="8">
        <f>($R$2-RFMCaculation[[#This Row],[Start Date]])/365</f>
        <v>3.1232876712328768</v>
      </c>
      <c r="F12">
        <f>$R$2-RFMCaculation[[#This Row],[Most recent]]</f>
        <v>52</v>
      </c>
      <c r="G12" s="8">
        <f>RFMCaculation[[#This Row],[Total Orders]]/RFMCaculation[[#This Row],[Years with us]]</f>
        <v>1.2807017543859649</v>
      </c>
      <c r="H12" s="9">
        <f>SUMIF(Order[Customer ID], RFMCaculation[[#This Row],[Customer ID]], Order[Total Sales])</f>
        <v>1515.8620000000001</v>
      </c>
      <c r="I12">
        <f>RANK(RFMCaculation[[#This Row],[Recency]], RFMCaculation[Recency], 0)</f>
        <v>482</v>
      </c>
      <c r="J12">
        <f>RANK(RFMCaculation[[#This Row],[Frequency]], RFMCaculation[Frequency], 0)</f>
        <v>657</v>
      </c>
      <c r="K12">
        <f>RANK(RFMCaculation[[#This Row],[Monetary]], RFMCaculation[Monetary], 0)</f>
        <v>517</v>
      </c>
      <c r="L12">
        <f>VLOOKUP(RFMCaculation[[#This Row],[Rank R]], $R$4:$S$8, 2)</f>
        <v>4</v>
      </c>
      <c r="M12">
        <f>VLOOKUP(RFMCaculation[[#This Row],[Rank F]], $R$4:$S$8, 2)</f>
        <v>5</v>
      </c>
      <c r="N12">
        <f>VLOOKUP(RFMCaculation[[#This Row],[Rank M]], $R$4:$S$8, 2)</f>
        <v>4</v>
      </c>
      <c r="O12">
        <f>RFMCaculation[[#This Row],[R]]*100+RFMCaculation[[#This Row],[F]]*10+RFMCaculation[[#This Row],[M]]</f>
        <v>454</v>
      </c>
      <c r="P12" s="21" t="str">
        <f>VLOOKUP(RFMCaculation[[#This Row],[RFM]], RFMSegment[], 2, FALSE)</f>
        <v>Champions</v>
      </c>
      <c r="R12" t="s">
        <v>10952</v>
      </c>
    </row>
    <row r="13" spans="1:19">
      <c r="A13" t="s">
        <v>3308</v>
      </c>
      <c r="B13">
        <f>COUNTIF(Order[Customer ID], RFMCaculation[[#This Row],[Customer ID]])</f>
        <v>3</v>
      </c>
      <c r="C13" s="4" cm="1">
        <f t="array" ref="C13">MAX(_xlfn._xlws.FILTER(Order[[Order Date ]], Order[Customer ID]=RFMCaculation[[#This Row],[Customer ID]]))</f>
        <v>42867</v>
      </c>
      <c r="D13" s="4" cm="1">
        <f t="array" ref="D13">MIN(_xlfn._xlws.FILTER(Order[[Order Date ]], Order[Customer ID]=RFMCaculation[[#This Row],[Customer ID]]))</f>
        <v>41832</v>
      </c>
      <c r="E13" s="8">
        <f>($R$2-RFMCaculation[[#This Row],[Start Date]])/365</f>
        <v>3.4767123287671233</v>
      </c>
      <c r="F13">
        <f>$R$2-RFMCaculation[[#This Row],[Most recent]]</f>
        <v>234</v>
      </c>
      <c r="G13" s="8">
        <f>RFMCaculation[[#This Row],[Total Orders]]/RFMCaculation[[#This Row],[Years with us]]</f>
        <v>0.86288416075650121</v>
      </c>
      <c r="H13" s="9">
        <f>SUMIF(Order[Customer ID], RFMCaculation[[#This Row],[Customer ID]], Order[Total Sales])</f>
        <v>925.8</v>
      </c>
      <c r="I13">
        <f>RANK(RFMCaculation[[#This Row],[Recency]], RFMCaculation[Recency], 0)</f>
        <v>153</v>
      </c>
      <c r="J13">
        <f>RANK(RFMCaculation[[#This Row],[Frequency]], RFMCaculation[Frequency], 0)</f>
        <v>755</v>
      </c>
      <c r="K13">
        <f>RANK(RFMCaculation[[#This Row],[Monetary]], RFMCaculation[Monetary], 0)</f>
        <v>643</v>
      </c>
      <c r="L13">
        <f>VLOOKUP(RFMCaculation[[#This Row],[Rank R]], $R$4:$S$8, 2)</f>
        <v>1</v>
      </c>
      <c r="M13">
        <f>VLOOKUP(RFMCaculation[[#This Row],[Rank F]], $R$4:$S$8, 2)</f>
        <v>5</v>
      </c>
      <c r="N13">
        <f>VLOOKUP(RFMCaculation[[#This Row],[Rank M]], $R$4:$S$8, 2)</f>
        <v>5</v>
      </c>
      <c r="O13">
        <f>RFMCaculation[[#This Row],[R]]*100+RFMCaculation[[#This Row],[F]]*10+RFMCaculation[[#This Row],[M]]</f>
        <v>155</v>
      </c>
      <c r="P13" s="21" t="str">
        <f>VLOOKUP(RFMCaculation[[#This Row],[RFM]], RFMSegment[], 2, FALSE)</f>
        <v>Cannot Lose Them</v>
      </c>
      <c r="R13" t="s">
        <v>10953</v>
      </c>
    </row>
    <row r="14" spans="1:19">
      <c r="A14" t="s">
        <v>306</v>
      </c>
      <c r="B14">
        <f>COUNTIF(Order[Customer ID], RFMCaculation[[#This Row],[Customer ID]])</f>
        <v>7</v>
      </c>
      <c r="C14" s="4" cm="1">
        <f t="array" ref="C14">MAX(_xlfn._xlws.FILTER(Order[[Order Date ]], Order[Customer ID]=RFMCaculation[[#This Row],[Customer ID]]))</f>
        <v>43088</v>
      </c>
      <c r="D14" s="4" cm="1">
        <f t="array" ref="D14">MIN(_xlfn._xlws.FILTER(Order[[Order Date ]], Order[Customer ID]=RFMCaculation[[#This Row],[Customer ID]]))</f>
        <v>41943</v>
      </c>
      <c r="E14" s="8">
        <f>($R$2-RFMCaculation[[#This Row],[Start Date]])/365</f>
        <v>3.1726027397260275</v>
      </c>
      <c r="F14">
        <f>$R$2-RFMCaculation[[#This Row],[Most recent]]</f>
        <v>13</v>
      </c>
      <c r="G14" s="8">
        <f>RFMCaculation[[#This Row],[Total Orders]]/RFMCaculation[[#This Row],[Years with us]]</f>
        <v>2.2063903281519863</v>
      </c>
      <c r="H14" s="9">
        <f>SUMIF(Order[Customer ID], RFMCaculation[[#This Row],[Customer ID]], Order[Total Sales])</f>
        <v>5527.8459999999995</v>
      </c>
      <c r="I14">
        <f>RANK(RFMCaculation[[#This Row],[Recency]], RFMCaculation[Recency], 0)</f>
        <v>721</v>
      </c>
      <c r="J14">
        <f>RANK(RFMCaculation[[#This Row],[Frequency]], RFMCaculation[Frequency], 0)</f>
        <v>308</v>
      </c>
      <c r="K14">
        <f>RANK(RFMCaculation[[#This Row],[Monetary]], RFMCaculation[Monetary], 0)</f>
        <v>95</v>
      </c>
      <c r="L14">
        <f>VLOOKUP(RFMCaculation[[#This Row],[Rank R]], $R$4:$S$8, 2)</f>
        <v>5</v>
      </c>
      <c r="M14">
        <f>VLOOKUP(RFMCaculation[[#This Row],[Rank F]], $R$4:$S$8, 2)</f>
        <v>2</v>
      </c>
      <c r="N14">
        <f>VLOOKUP(RFMCaculation[[#This Row],[Rank M]], $R$4:$S$8, 2)</f>
        <v>1</v>
      </c>
      <c r="O14">
        <f>RFMCaculation[[#This Row],[R]]*100+RFMCaculation[[#This Row],[F]]*10+RFMCaculation[[#This Row],[M]]</f>
        <v>521</v>
      </c>
      <c r="P14" s="21" t="str">
        <f>VLOOKUP(RFMCaculation[[#This Row],[RFM]], RFMSegment[], 2, FALSE)</f>
        <v>Promising</v>
      </c>
      <c r="R14" t="s">
        <v>10954</v>
      </c>
    </row>
    <row r="15" spans="1:19">
      <c r="A15" t="s">
        <v>166</v>
      </c>
      <c r="B15">
        <f>COUNTIF(Order[Customer ID], RFMCaculation[[#This Row],[Customer ID]])</f>
        <v>5</v>
      </c>
      <c r="C15" s="4" cm="1">
        <f t="array" ref="C15">MAX(_xlfn._xlws.FILTER(Order[[Order Date ]], Order[Customer ID]=RFMCaculation[[#This Row],[Customer ID]]))</f>
        <v>43093</v>
      </c>
      <c r="D15" s="4" cm="1">
        <f t="array" ref="D15">MIN(_xlfn._xlws.FILTER(Order[[Order Date ]], Order[Customer ID]=RFMCaculation[[#This Row],[Customer ID]]))</f>
        <v>42262</v>
      </c>
      <c r="E15" s="8">
        <f>($R$2-RFMCaculation[[#This Row],[Start Date]])/365</f>
        <v>2.2986301369863016</v>
      </c>
      <c r="F15">
        <f>$R$2-RFMCaculation[[#This Row],[Most recent]]</f>
        <v>8</v>
      </c>
      <c r="G15" s="8">
        <f>RFMCaculation[[#This Row],[Total Orders]]/RFMCaculation[[#This Row],[Years with us]]</f>
        <v>2.175208581644815</v>
      </c>
      <c r="H15" s="9">
        <f>SUMIF(Order[Customer ID], RFMCaculation[[#This Row],[Customer ID]], Order[Total Sales])</f>
        <v>2537.6859999999997</v>
      </c>
      <c r="I15">
        <f>RANK(RFMCaculation[[#This Row],[Recency]], RFMCaculation[Recency], 0)</f>
        <v>750</v>
      </c>
      <c r="J15">
        <f>RANK(RFMCaculation[[#This Row],[Frequency]], RFMCaculation[Frequency], 0)</f>
        <v>313</v>
      </c>
      <c r="K15">
        <f>RANK(RFMCaculation[[#This Row],[Monetary]], RFMCaculation[Monetary], 0)</f>
        <v>350</v>
      </c>
      <c r="L15">
        <f>VLOOKUP(RFMCaculation[[#This Row],[Rank R]], $R$4:$S$8, 2)</f>
        <v>5</v>
      </c>
      <c r="M15">
        <f>VLOOKUP(RFMCaculation[[#This Row],[Rank F]], $R$4:$S$8, 2)</f>
        <v>2</v>
      </c>
      <c r="N15">
        <f>VLOOKUP(RFMCaculation[[#This Row],[Rank M]], $R$4:$S$8, 2)</f>
        <v>3</v>
      </c>
      <c r="O15">
        <f>RFMCaculation[[#This Row],[R]]*100+RFMCaculation[[#This Row],[F]]*10+RFMCaculation[[#This Row],[M]]</f>
        <v>523</v>
      </c>
      <c r="P15" s="21" t="str">
        <f>VLOOKUP(RFMCaculation[[#This Row],[RFM]], RFMSegment[], 2, FALSE)</f>
        <v>Promising</v>
      </c>
      <c r="R15" t="s">
        <v>10919</v>
      </c>
    </row>
    <row r="16" spans="1:19">
      <c r="A16" t="s">
        <v>3611</v>
      </c>
      <c r="B16">
        <f>COUNTIF(Order[Customer ID], RFMCaculation[[#This Row],[Customer ID]])</f>
        <v>5</v>
      </c>
      <c r="C16" s="4" cm="1">
        <f t="array" ref="C16">MAX(_xlfn._xlws.FILTER(Order[[Order Date ]], Order[Customer ID]=RFMCaculation[[#This Row],[Customer ID]]))</f>
        <v>42817</v>
      </c>
      <c r="D16" s="4" cm="1">
        <f t="array" ref="D16">MIN(_xlfn._xlws.FILTER(Order[[Order Date ]], Order[Customer ID]=RFMCaculation[[#This Row],[Customer ID]]))</f>
        <v>41927</v>
      </c>
      <c r="E16" s="8">
        <f>($R$2-RFMCaculation[[#This Row],[Start Date]])/365</f>
        <v>3.2164383561643834</v>
      </c>
      <c r="F16">
        <f>$R$2-RFMCaculation[[#This Row],[Most recent]]</f>
        <v>284</v>
      </c>
      <c r="G16" s="8">
        <f>RFMCaculation[[#This Row],[Total Orders]]/RFMCaculation[[#This Row],[Years with us]]</f>
        <v>1.5545144804088586</v>
      </c>
      <c r="H16" s="9">
        <f>SUMIF(Order[Customer ID], RFMCaculation[[#This Row],[Customer ID]], Order[Total Sales])</f>
        <v>657.31600000000003</v>
      </c>
      <c r="I16">
        <f>RANK(RFMCaculation[[#This Row],[Recency]], RFMCaculation[Recency], 0)</f>
        <v>131</v>
      </c>
      <c r="J16">
        <f>RANK(RFMCaculation[[#This Row],[Frequency]], RFMCaculation[Frequency], 0)</f>
        <v>553</v>
      </c>
      <c r="K16">
        <f>RANK(RFMCaculation[[#This Row],[Monetary]], RFMCaculation[Monetary], 0)</f>
        <v>700</v>
      </c>
      <c r="L16">
        <f>VLOOKUP(RFMCaculation[[#This Row],[Rank R]], $R$4:$S$8, 2)</f>
        <v>1</v>
      </c>
      <c r="M16">
        <f>VLOOKUP(RFMCaculation[[#This Row],[Rank F]], $R$4:$S$8, 2)</f>
        <v>4</v>
      </c>
      <c r="N16">
        <f>VLOOKUP(RFMCaculation[[#This Row],[Rank M]], $R$4:$S$8, 2)</f>
        <v>5</v>
      </c>
      <c r="O16">
        <f>RFMCaculation[[#This Row],[R]]*100+RFMCaculation[[#This Row],[F]]*10+RFMCaculation[[#This Row],[M]]</f>
        <v>145</v>
      </c>
      <c r="P16" s="21" t="str">
        <f>VLOOKUP(RFMCaculation[[#This Row],[RFM]], RFMSegment[], 2, FALSE)</f>
        <v>At Risk</v>
      </c>
      <c r="R16" t="s">
        <v>10955</v>
      </c>
    </row>
    <row r="17" spans="1:18">
      <c r="A17" t="s">
        <v>823</v>
      </c>
      <c r="B17">
        <f>COUNTIF(Order[Customer ID], RFMCaculation[[#This Row],[Customer ID]])</f>
        <v>8</v>
      </c>
      <c r="C17" s="4" cm="1">
        <f t="array" ref="C17">MAX(_xlfn._xlws.FILTER(Order[[Order Date ]], Order[Customer ID]=RFMCaculation[[#This Row],[Customer ID]]))</f>
        <v>43070</v>
      </c>
      <c r="D17" s="4" cm="1">
        <f t="array" ref="D17">MIN(_xlfn._xlws.FILTER(Order[[Order Date ]], Order[Customer ID]=RFMCaculation[[#This Row],[Customer ID]]))</f>
        <v>41962</v>
      </c>
      <c r="E17" s="8">
        <f>($R$2-RFMCaculation[[#This Row],[Start Date]])/365</f>
        <v>3.1205479452054794</v>
      </c>
      <c r="F17">
        <f>$R$2-RFMCaculation[[#This Row],[Most recent]]</f>
        <v>31</v>
      </c>
      <c r="G17" s="8">
        <f>RFMCaculation[[#This Row],[Total Orders]]/RFMCaculation[[#This Row],[Years with us]]</f>
        <v>2.5636523266022828</v>
      </c>
      <c r="H17" s="9">
        <f>SUMIF(Order[Customer ID], RFMCaculation[[#This Row],[Customer ID]], Order[Total Sales])</f>
        <v>6106.8799999999992</v>
      </c>
      <c r="I17">
        <f>RANK(RFMCaculation[[#This Row],[Recency]], RFMCaculation[Recency], 0)</f>
        <v>599</v>
      </c>
      <c r="J17">
        <f>RANK(RFMCaculation[[#This Row],[Frequency]], RFMCaculation[Frequency], 0)</f>
        <v>212</v>
      </c>
      <c r="K17">
        <f>RANK(RFMCaculation[[#This Row],[Monetary]], RFMCaculation[Monetary], 0)</f>
        <v>78</v>
      </c>
      <c r="L17">
        <f>VLOOKUP(RFMCaculation[[#This Row],[Rank R]], $R$4:$S$8, 2)</f>
        <v>4</v>
      </c>
      <c r="M17">
        <f>VLOOKUP(RFMCaculation[[#This Row],[Rank F]], $R$4:$S$8, 2)</f>
        <v>2</v>
      </c>
      <c r="N17">
        <f>VLOOKUP(RFMCaculation[[#This Row],[Rank M]], $R$4:$S$8, 2)</f>
        <v>1</v>
      </c>
      <c r="O17">
        <f>RFMCaculation[[#This Row],[R]]*100+RFMCaculation[[#This Row],[F]]*10+RFMCaculation[[#This Row],[M]]</f>
        <v>421</v>
      </c>
      <c r="P17" s="21" t="str">
        <f>VLOOKUP(RFMCaculation[[#This Row],[RFM]], RFMSegment[], 2, FALSE)</f>
        <v>New Customers</v>
      </c>
      <c r="R17" t="s">
        <v>10956</v>
      </c>
    </row>
    <row r="18" spans="1:18">
      <c r="A18" t="s">
        <v>1109</v>
      </c>
      <c r="B18">
        <f>COUNTIF(Order[Customer ID], RFMCaculation[[#This Row],[Customer ID]])</f>
        <v>7</v>
      </c>
      <c r="C18" s="4" cm="1">
        <f t="array" ref="C18">MAX(_xlfn._xlws.FILTER(Order[[Order Date ]], Order[Customer ID]=RFMCaculation[[#This Row],[Customer ID]]))</f>
        <v>43058</v>
      </c>
      <c r="D18" s="4" cm="1">
        <f t="array" ref="D18">MIN(_xlfn._xlws.FILTER(Order[[Order Date ]], Order[Customer ID]=RFMCaculation[[#This Row],[Customer ID]]))</f>
        <v>42344</v>
      </c>
      <c r="E18" s="8">
        <f>($R$2-RFMCaculation[[#This Row],[Start Date]])/365</f>
        <v>2.0739726027397261</v>
      </c>
      <c r="F18">
        <f>$R$2-RFMCaculation[[#This Row],[Most recent]]</f>
        <v>43</v>
      </c>
      <c r="G18" s="8">
        <f>RFMCaculation[[#This Row],[Total Orders]]/RFMCaculation[[#This Row],[Years with us]]</f>
        <v>3.3751651254953763</v>
      </c>
      <c r="H18" s="9">
        <f>SUMIF(Order[Customer ID], RFMCaculation[[#This Row],[Customer ID]], Order[Total Sales])</f>
        <v>2052.9080000000004</v>
      </c>
      <c r="I18">
        <f>RANK(RFMCaculation[[#This Row],[Recency]], RFMCaculation[Recency], 0)</f>
        <v>526</v>
      </c>
      <c r="J18">
        <f>RANK(RFMCaculation[[#This Row],[Frequency]], RFMCaculation[Frequency], 0)</f>
        <v>58</v>
      </c>
      <c r="K18">
        <f>RANK(RFMCaculation[[#This Row],[Monetary]], RFMCaculation[Monetary], 0)</f>
        <v>436</v>
      </c>
      <c r="L18">
        <f>VLOOKUP(RFMCaculation[[#This Row],[Rank R]], $R$4:$S$8, 2)</f>
        <v>4</v>
      </c>
      <c r="M18">
        <f>VLOOKUP(RFMCaculation[[#This Row],[Rank F]], $R$4:$S$8, 2)</f>
        <v>1</v>
      </c>
      <c r="N18">
        <f>VLOOKUP(RFMCaculation[[#This Row],[Rank M]], $R$4:$S$8, 2)</f>
        <v>3</v>
      </c>
      <c r="O18">
        <f>RFMCaculation[[#This Row],[R]]*100+RFMCaculation[[#This Row],[F]]*10+RFMCaculation[[#This Row],[M]]</f>
        <v>413</v>
      </c>
      <c r="P18" s="21" t="str">
        <f>VLOOKUP(RFMCaculation[[#This Row],[RFM]], RFMSegment[], 2, FALSE)</f>
        <v>Promising</v>
      </c>
      <c r="R18" t="s">
        <v>10925</v>
      </c>
    </row>
    <row r="19" spans="1:18">
      <c r="A19" t="s">
        <v>4342</v>
      </c>
      <c r="B19">
        <f>COUNTIF(Order[Customer ID], RFMCaculation[[#This Row],[Customer ID]])</f>
        <v>4</v>
      </c>
      <c r="C19" s="4" cm="1">
        <f t="array" ref="C19">MAX(_xlfn._xlws.FILTER(Order[[Order Date ]], Order[Customer ID]=RFMCaculation[[#This Row],[Customer ID]]))</f>
        <v>42684</v>
      </c>
      <c r="D19" s="4" cm="1">
        <f t="array" ref="D19">MIN(_xlfn._xlws.FILTER(Order[[Order Date ]], Order[Customer ID]=RFMCaculation[[#This Row],[Customer ID]]))</f>
        <v>41769</v>
      </c>
      <c r="E19" s="8">
        <f>($R$2-RFMCaculation[[#This Row],[Start Date]])/365</f>
        <v>3.6493150684931508</v>
      </c>
      <c r="F19">
        <f>$R$2-RFMCaculation[[#This Row],[Most recent]]</f>
        <v>417</v>
      </c>
      <c r="G19" s="8">
        <f>RFMCaculation[[#This Row],[Total Orders]]/RFMCaculation[[#This Row],[Years with us]]</f>
        <v>1.0960960960960962</v>
      </c>
      <c r="H19" s="9">
        <f>SUMIF(Order[Customer ID], RFMCaculation[[#This Row],[Customer ID]], Order[Total Sales])</f>
        <v>861.56499999999994</v>
      </c>
      <c r="I19">
        <f>RANK(RFMCaculation[[#This Row],[Recency]], RFMCaculation[Recency], 0)</f>
        <v>71</v>
      </c>
      <c r="J19">
        <f>RANK(RFMCaculation[[#This Row],[Frequency]], RFMCaculation[Frequency], 0)</f>
        <v>709</v>
      </c>
      <c r="K19">
        <f>RANK(RFMCaculation[[#This Row],[Monetary]], RFMCaculation[Monetary], 0)</f>
        <v>660</v>
      </c>
      <c r="L19">
        <f>VLOOKUP(RFMCaculation[[#This Row],[Rank R]], $R$4:$S$8, 2)</f>
        <v>1</v>
      </c>
      <c r="M19">
        <f>VLOOKUP(RFMCaculation[[#This Row],[Rank F]], $R$4:$S$8, 2)</f>
        <v>5</v>
      </c>
      <c r="N19">
        <f>VLOOKUP(RFMCaculation[[#This Row],[Rank M]], $R$4:$S$8, 2)</f>
        <v>5</v>
      </c>
      <c r="O19">
        <f>RFMCaculation[[#This Row],[R]]*100+RFMCaculation[[#This Row],[F]]*10+RFMCaculation[[#This Row],[M]]</f>
        <v>155</v>
      </c>
      <c r="P19" s="21" t="str">
        <f>VLOOKUP(RFMCaculation[[#This Row],[RFM]], RFMSegment[], 2, FALSE)</f>
        <v>Cannot Lose Them</v>
      </c>
      <c r="R19" t="s">
        <v>10927</v>
      </c>
    </row>
    <row r="20" spans="1:18">
      <c r="A20" t="s">
        <v>3578</v>
      </c>
      <c r="B20">
        <f>COUNTIF(Order[Customer ID], RFMCaculation[[#This Row],[Customer ID]])</f>
        <v>5</v>
      </c>
      <c r="C20" s="4" cm="1">
        <f t="array" ref="C20">MAX(_xlfn._xlws.FILTER(Order[[Order Date ]], Order[Customer ID]=RFMCaculation[[#This Row],[Customer ID]]))</f>
        <v>42821</v>
      </c>
      <c r="D20" s="4" cm="1">
        <f t="array" ref="D20">MIN(_xlfn._xlws.FILTER(Order[[Order Date ]], Order[Customer ID]=RFMCaculation[[#This Row],[Customer ID]]))</f>
        <v>41772</v>
      </c>
      <c r="E20" s="8">
        <f>($R$2-RFMCaculation[[#This Row],[Start Date]])/365</f>
        <v>3.6410958904109587</v>
      </c>
      <c r="F20">
        <f>$R$2-RFMCaculation[[#This Row],[Most recent]]</f>
        <v>280</v>
      </c>
      <c r="G20" s="8">
        <f>RFMCaculation[[#This Row],[Total Orders]]/RFMCaculation[[#This Row],[Years with us]]</f>
        <v>1.3732129420617005</v>
      </c>
      <c r="H20" s="9">
        <f>SUMIF(Order[Customer ID], RFMCaculation[[#This Row],[Customer ID]], Order[Total Sales])</f>
        <v>2582.8979999999997</v>
      </c>
      <c r="I20">
        <f>RANK(RFMCaculation[[#This Row],[Recency]], RFMCaculation[Recency], 0)</f>
        <v>133</v>
      </c>
      <c r="J20">
        <f>RANK(RFMCaculation[[#This Row],[Frequency]], RFMCaculation[Frequency], 0)</f>
        <v>616</v>
      </c>
      <c r="K20">
        <f>RANK(RFMCaculation[[#This Row],[Monetary]], RFMCaculation[Monetary], 0)</f>
        <v>340</v>
      </c>
      <c r="L20">
        <f>VLOOKUP(RFMCaculation[[#This Row],[Rank R]], $R$4:$S$8, 2)</f>
        <v>1</v>
      </c>
      <c r="M20">
        <f>VLOOKUP(RFMCaculation[[#This Row],[Rank F]], $R$4:$S$8, 2)</f>
        <v>4</v>
      </c>
      <c r="N20">
        <f>VLOOKUP(RFMCaculation[[#This Row],[Rank M]], $R$4:$S$8, 2)</f>
        <v>3</v>
      </c>
      <c r="O20">
        <f>RFMCaculation[[#This Row],[R]]*100+RFMCaculation[[#This Row],[F]]*10+RFMCaculation[[#This Row],[M]]</f>
        <v>143</v>
      </c>
      <c r="P20" s="21" t="str">
        <f>VLOOKUP(RFMCaculation[[#This Row],[RFM]], RFMSegment[], 2, FALSE)</f>
        <v>At Risk</v>
      </c>
      <c r="R20" t="s">
        <v>10957</v>
      </c>
    </row>
    <row r="21" spans="1:18">
      <c r="A21" t="s">
        <v>2455</v>
      </c>
      <c r="B21">
        <f>COUNTIF(Order[Customer ID], RFMCaculation[[#This Row],[Customer ID]])</f>
        <v>4</v>
      </c>
      <c r="C21" s="4" cm="1">
        <f t="array" ref="C21">MAX(_xlfn._xlws.FILTER(Order[[Order Date ]], Order[Customer ID]=RFMCaculation[[#This Row],[Customer ID]]))</f>
        <v>42981</v>
      </c>
      <c r="D21" s="4" cm="1">
        <f t="array" ref="D21">MIN(_xlfn._xlws.FILTER(Order[[Order Date ]], Order[Customer ID]=RFMCaculation[[#This Row],[Customer ID]]))</f>
        <v>41755</v>
      </c>
      <c r="E21" s="8">
        <f>($R$2-RFMCaculation[[#This Row],[Start Date]])/365</f>
        <v>3.6876712328767125</v>
      </c>
      <c r="F21">
        <f>$R$2-RFMCaculation[[#This Row],[Most recent]]</f>
        <v>120</v>
      </c>
      <c r="G21" s="8">
        <f>RFMCaculation[[#This Row],[Total Orders]]/RFMCaculation[[#This Row],[Years with us]]</f>
        <v>1.0846953937592867</v>
      </c>
      <c r="H21" s="9">
        <f>SUMIF(Order[Customer ID], RFMCaculation[[#This Row],[Customer ID]], Order[Total Sales])</f>
        <v>367.548</v>
      </c>
      <c r="I21">
        <f>RANK(RFMCaculation[[#This Row],[Recency]], RFMCaculation[Recency], 0)</f>
        <v>274</v>
      </c>
      <c r="J21">
        <f>RANK(RFMCaculation[[#This Row],[Frequency]], RFMCaculation[Frequency], 0)</f>
        <v>713</v>
      </c>
      <c r="K21">
        <f>RANK(RFMCaculation[[#This Row],[Monetary]], RFMCaculation[Monetary], 0)</f>
        <v>741</v>
      </c>
      <c r="L21">
        <f>VLOOKUP(RFMCaculation[[#This Row],[Rank R]], $R$4:$S$8, 2)</f>
        <v>2</v>
      </c>
      <c r="M21">
        <f>VLOOKUP(RFMCaculation[[#This Row],[Rank F]], $R$4:$S$8, 2)</f>
        <v>5</v>
      </c>
      <c r="N21">
        <f>VLOOKUP(RFMCaculation[[#This Row],[Rank M]], $R$4:$S$8, 2)</f>
        <v>5</v>
      </c>
      <c r="O21">
        <f>RFMCaculation[[#This Row],[R]]*100+RFMCaculation[[#This Row],[F]]*10+RFMCaculation[[#This Row],[M]]</f>
        <v>255</v>
      </c>
      <c r="P21" s="21" t="str">
        <f>VLOOKUP(RFMCaculation[[#This Row],[RFM]], RFMSegment[], 2, FALSE)</f>
        <v>At Risk</v>
      </c>
      <c r="R21" t="s">
        <v>10958</v>
      </c>
    </row>
    <row r="22" spans="1:18">
      <c r="A22" t="s">
        <v>245</v>
      </c>
      <c r="B22">
        <f>COUNTIF(Order[Customer ID], RFMCaculation[[#This Row],[Customer ID]])</f>
        <v>5</v>
      </c>
      <c r="C22" s="4" cm="1">
        <f t="array" ref="C22">MAX(_xlfn._xlws.FILTER(Order[[Order Date ]], Order[Customer ID]=RFMCaculation[[#This Row],[Customer ID]]))</f>
        <v>43091</v>
      </c>
      <c r="D22" s="4" cm="1">
        <f t="array" ref="D22">MIN(_xlfn._xlws.FILTER(Order[[Order Date ]], Order[Customer ID]=RFMCaculation[[#This Row],[Customer ID]]))</f>
        <v>42585</v>
      </c>
      <c r="E22" s="8">
        <f>($R$2-RFMCaculation[[#This Row],[Start Date]])/365</f>
        <v>1.4136986301369863</v>
      </c>
      <c r="F22">
        <f>$R$2-RFMCaculation[[#This Row],[Most recent]]</f>
        <v>10</v>
      </c>
      <c r="G22" s="8">
        <f>RFMCaculation[[#This Row],[Total Orders]]/RFMCaculation[[#This Row],[Years with us]]</f>
        <v>3.5368217054263567</v>
      </c>
      <c r="H22" s="9">
        <f>SUMIF(Order[Customer ID], RFMCaculation[[#This Row],[Customer ID]], Order[Total Sales])</f>
        <v>660.97199999999998</v>
      </c>
      <c r="I22">
        <f>RANK(RFMCaculation[[#This Row],[Recency]], RFMCaculation[Recency], 0)</f>
        <v>733</v>
      </c>
      <c r="J22">
        <f>RANK(RFMCaculation[[#This Row],[Frequency]], RFMCaculation[Frequency], 0)</f>
        <v>43</v>
      </c>
      <c r="K22">
        <f>RANK(RFMCaculation[[#This Row],[Monetary]], RFMCaculation[Monetary], 0)</f>
        <v>697</v>
      </c>
      <c r="L22">
        <f>VLOOKUP(RFMCaculation[[#This Row],[Rank R]], $R$4:$S$8, 2)</f>
        <v>5</v>
      </c>
      <c r="M22">
        <f>VLOOKUP(RFMCaculation[[#This Row],[Rank F]], $R$4:$S$8, 2)</f>
        <v>1</v>
      </c>
      <c r="N22">
        <f>VLOOKUP(RFMCaculation[[#This Row],[Rank M]], $R$4:$S$8, 2)</f>
        <v>5</v>
      </c>
      <c r="O22">
        <f>RFMCaculation[[#This Row],[R]]*100+RFMCaculation[[#This Row],[F]]*10+RFMCaculation[[#This Row],[M]]</f>
        <v>515</v>
      </c>
      <c r="P22" s="21" t="str">
        <f>VLOOKUP(RFMCaculation[[#This Row],[RFM]], RFMSegment[], 2, FALSE)</f>
        <v>Promising</v>
      </c>
    </row>
    <row r="23" spans="1:18">
      <c r="A23" t="s">
        <v>2398</v>
      </c>
      <c r="B23">
        <f>COUNTIF(Order[Customer ID], RFMCaculation[[#This Row],[Customer ID]])</f>
        <v>5</v>
      </c>
      <c r="C23" s="4" cm="1">
        <f t="array" ref="C23">MAX(_xlfn._xlws.FILTER(Order[[Order Date ]], Order[Customer ID]=RFMCaculation[[#This Row],[Customer ID]]))</f>
        <v>42985</v>
      </c>
      <c r="D23" s="4" cm="1">
        <f t="array" ref="D23">MIN(_xlfn._xlws.FILTER(Order[[Order Date ]], Order[Customer ID]=RFMCaculation[[#This Row],[Customer ID]]))</f>
        <v>41748</v>
      </c>
      <c r="E23" s="8">
        <f>($R$2-RFMCaculation[[#This Row],[Start Date]])/365</f>
        <v>3.7068493150684931</v>
      </c>
      <c r="F23">
        <f>$R$2-RFMCaculation[[#This Row],[Most recent]]</f>
        <v>116</v>
      </c>
      <c r="G23" s="8">
        <f>RFMCaculation[[#This Row],[Total Orders]]/RFMCaculation[[#This Row],[Years with us]]</f>
        <v>1.3488543976348855</v>
      </c>
      <c r="H23" s="9">
        <f>SUMIF(Order[Customer ID], RFMCaculation[[#This Row],[Customer ID]], Order[Total Sales])</f>
        <v>200.94499999999999</v>
      </c>
      <c r="I23">
        <f>RANK(RFMCaculation[[#This Row],[Recency]], RFMCaculation[Recency], 0)</f>
        <v>284</v>
      </c>
      <c r="J23">
        <f>RANK(RFMCaculation[[#This Row],[Frequency]], RFMCaculation[Frequency], 0)</f>
        <v>625</v>
      </c>
      <c r="K23">
        <f>RANK(RFMCaculation[[#This Row],[Monetary]], RFMCaculation[Monetary], 0)</f>
        <v>767</v>
      </c>
      <c r="L23">
        <f>VLOOKUP(RFMCaculation[[#This Row],[Rank R]], $R$4:$S$8, 2)</f>
        <v>2</v>
      </c>
      <c r="M23">
        <f>VLOOKUP(RFMCaculation[[#This Row],[Rank F]], $R$4:$S$8, 2)</f>
        <v>4</v>
      </c>
      <c r="N23">
        <f>VLOOKUP(RFMCaculation[[#This Row],[Rank M]], $R$4:$S$8, 2)</f>
        <v>5</v>
      </c>
      <c r="O23">
        <f>RFMCaculation[[#This Row],[R]]*100+RFMCaculation[[#This Row],[F]]*10+RFMCaculation[[#This Row],[M]]</f>
        <v>245</v>
      </c>
      <c r="P23" s="21" t="str">
        <f>VLOOKUP(RFMCaculation[[#This Row],[RFM]], RFMSegment[], 2, FALSE)</f>
        <v>At Risk</v>
      </c>
    </row>
    <row r="24" spans="1:18">
      <c r="A24" t="s">
        <v>1812</v>
      </c>
      <c r="B24">
        <f>COUNTIF(Order[Customer ID], RFMCaculation[[#This Row],[Customer ID]])</f>
        <v>8</v>
      </c>
      <c r="C24" s="4" cm="1">
        <f t="array" ref="C24">MAX(_xlfn._xlws.FILTER(Order[[Order Date ]], Order[Customer ID]=RFMCaculation[[#This Row],[Customer ID]]))</f>
        <v>43021</v>
      </c>
      <c r="D24" s="4" cm="1">
        <f t="array" ref="D24">MIN(_xlfn._xlws.FILTER(Order[[Order Date ]], Order[Customer ID]=RFMCaculation[[#This Row],[Customer ID]]))</f>
        <v>42008</v>
      </c>
      <c r="E24" s="8">
        <f>($R$2-RFMCaculation[[#This Row],[Start Date]])/365</f>
        <v>2.9945205479452053</v>
      </c>
      <c r="F24">
        <f>$R$2-RFMCaculation[[#This Row],[Most recent]]</f>
        <v>80</v>
      </c>
      <c r="G24" s="8">
        <f>RFMCaculation[[#This Row],[Total Orders]]/RFMCaculation[[#This Row],[Years with us]]</f>
        <v>2.6715462031107045</v>
      </c>
      <c r="H24" s="9">
        <f>SUMIF(Order[Customer ID], RFMCaculation[[#This Row],[Customer ID]], Order[Total Sales])</f>
        <v>2356.8550000000005</v>
      </c>
      <c r="I24">
        <f>RANK(RFMCaculation[[#This Row],[Recency]], RFMCaculation[Recency], 0)</f>
        <v>388</v>
      </c>
      <c r="J24">
        <f>RANK(RFMCaculation[[#This Row],[Frequency]], RFMCaculation[Frequency], 0)</f>
        <v>178</v>
      </c>
      <c r="K24">
        <f>RANK(RFMCaculation[[#This Row],[Monetary]], RFMCaculation[Monetary], 0)</f>
        <v>381</v>
      </c>
      <c r="L24">
        <f>VLOOKUP(RFMCaculation[[#This Row],[Rank R]], $R$4:$S$8, 2)</f>
        <v>3</v>
      </c>
      <c r="M24">
        <f>VLOOKUP(RFMCaculation[[#This Row],[Rank F]], $R$4:$S$8, 2)</f>
        <v>2</v>
      </c>
      <c r="N24">
        <f>VLOOKUP(RFMCaculation[[#This Row],[Rank M]], $R$4:$S$8, 2)</f>
        <v>3</v>
      </c>
      <c r="O24">
        <f>RFMCaculation[[#This Row],[R]]*100+RFMCaculation[[#This Row],[F]]*10+RFMCaculation[[#This Row],[M]]</f>
        <v>323</v>
      </c>
      <c r="P24" s="21" t="str">
        <f>VLOOKUP(RFMCaculation[[#This Row],[RFM]], RFMSegment[], 2, FALSE)</f>
        <v>Potential Loyalist</v>
      </c>
    </row>
    <row r="25" spans="1:18">
      <c r="A25" t="s">
        <v>6131</v>
      </c>
      <c r="B25">
        <f>COUNTIF(Order[Customer ID], RFMCaculation[[#This Row],[Customer ID]])</f>
        <v>4</v>
      </c>
      <c r="C25" s="4" cm="1">
        <f t="array" ref="C25">MAX(_xlfn._xlws.FILTER(Order[[Order Date ]], Order[Customer ID]=RFMCaculation[[#This Row],[Customer ID]]))</f>
        <v>42254</v>
      </c>
      <c r="D25" s="4" cm="1">
        <f t="array" ref="D25">MIN(_xlfn._xlws.FILTER(Order[[Order Date ]], Order[Customer ID]=RFMCaculation[[#This Row],[Customer ID]]))</f>
        <v>41860</v>
      </c>
      <c r="E25" s="8">
        <f>($R$2-RFMCaculation[[#This Row],[Start Date]])/365</f>
        <v>3.4</v>
      </c>
      <c r="F25">
        <f>$R$2-RFMCaculation[[#This Row],[Most recent]]</f>
        <v>847</v>
      </c>
      <c r="G25" s="8">
        <f>RFMCaculation[[#This Row],[Total Orders]]/RFMCaculation[[#This Row],[Years with us]]</f>
        <v>1.1764705882352942</v>
      </c>
      <c r="H25" s="9">
        <f>SUMIF(Order[Customer ID], RFMCaculation[[#This Row],[Customer ID]], Order[Total Sales])</f>
        <v>1455.0379999999998</v>
      </c>
      <c r="I25">
        <f>RANK(RFMCaculation[[#This Row],[Recency]], RFMCaculation[Recency], 0)</f>
        <v>7</v>
      </c>
      <c r="J25">
        <f>RANK(RFMCaculation[[#This Row],[Frequency]], RFMCaculation[Frequency], 0)</f>
        <v>696</v>
      </c>
      <c r="K25">
        <f>RANK(RFMCaculation[[#This Row],[Monetary]], RFMCaculation[Monetary], 0)</f>
        <v>529</v>
      </c>
      <c r="L25">
        <f>VLOOKUP(RFMCaculation[[#This Row],[Rank R]], $R$4:$S$8, 2)</f>
        <v>1</v>
      </c>
      <c r="M25">
        <f>VLOOKUP(RFMCaculation[[#This Row],[Rank F]], $R$4:$S$8, 2)</f>
        <v>5</v>
      </c>
      <c r="N25">
        <f>VLOOKUP(RFMCaculation[[#This Row],[Rank M]], $R$4:$S$8, 2)</f>
        <v>4</v>
      </c>
      <c r="O25">
        <f>RFMCaculation[[#This Row],[R]]*100+RFMCaculation[[#This Row],[F]]*10+RFMCaculation[[#This Row],[M]]</f>
        <v>154</v>
      </c>
      <c r="P25" s="21" t="str">
        <f>VLOOKUP(RFMCaculation[[#This Row],[RFM]], RFMSegment[], 2, FALSE)</f>
        <v>Cannot Lose Them</v>
      </c>
    </row>
    <row r="26" spans="1:18">
      <c r="A26" t="s">
        <v>2067</v>
      </c>
      <c r="B26">
        <f>COUNTIF(Order[Customer ID], RFMCaculation[[#This Row],[Customer ID]])</f>
        <v>7</v>
      </c>
      <c r="C26" s="4" cm="1">
        <f t="array" ref="C26">MAX(_xlfn._xlws.FILTER(Order[[Order Date ]], Order[Customer ID]=RFMCaculation[[#This Row],[Customer ID]]))</f>
        <v>43002</v>
      </c>
      <c r="D26" s="4" cm="1">
        <f t="array" ref="D26">MIN(_xlfn._xlws.FILTER(Order[[Order Date ]], Order[Customer ID]=RFMCaculation[[#This Row],[Customer ID]]))</f>
        <v>42131</v>
      </c>
      <c r="E26" s="8">
        <f>($R$2-RFMCaculation[[#This Row],[Start Date]])/365</f>
        <v>2.6575342465753424</v>
      </c>
      <c r="F26">
        <f>$R$2-RFMCaculation[[#This Row],[Most recent]]</f>
        <v>99</v>
      </c>
      <c r="G26" s="8">
        <f>RFMCaculation[[#This Row],[Total Orders]]/RFMCaculation[[#This Row],[Years with us]]</f>
        <v>2.634020618556701</v>
      </c>
      <c r="H26" s="9">
        <f>SUMIF(Order[Customer ID], RFMCaculation[[#This Row],[Customer ID]], Order[Total Sales])</f>
        <v>3489.0395999999996</v>
      </c>
      <c r="I26">
        <f>RANK(RFMCaculation[[#This Row],[Recency]], RFMCaculation[Recency], 0)</f>
        <v>333</v>
      </c>
      <c r="J26">
        <f>RANK(RFMCaculation[[#This Row],[Frequency]], RFMCaculation[Frequency], 0)</f>
        <v>186</v>
      </c>
      <c r="K26">
        <f>RANK(RFMCaculation[[#This Row],[Monetary]], RFMCaculation[Monetary], 0)</f>
        <v>218</v>
      </c>
      <c r="L26">
        <f>VLOOKUP(RFMCaculation[[#This Row],[Rank R]], $R$4:$S$8, 2)</f>
        <v>3</v>
      </c>
      <c r="M26">
        <f>VLOOKUP(RFMCaculation[[#This Row],[Rank F]], $R$4:$S$8, 2)</f>
        <v>2</v>
      </c>
      <c r="N26">
        <f>VLOOKUP(RFMCaculation[[#This Row],[Rank M]], $R$4:$S$8, 2)</f>
        <v>2</v>
      </c>
      <c r="O26">
        <f>RFMCaculation[[#This Row],[R]]*100+RFMCaculation[[#This Row],[F]]*10+RFMCaculation[[#This Row],[M]]</f>
        <v>322</v>
      </c>
      <c r="P26" s="21" t="str">
        <f>VLOOKUP(RFMCaculation[[#This Row],[RFM]], RFMSegment[], 2, FALSE)</f>
        <v>Hibernating customers</v>
      </c>
    </row>
    <row r="27" spans="1:18">
      <c r="A27" t="s">
        <v>1806</v>
      </c>
      <c r="B27">
        <f>COUNTIF(Order[Customer ID], RFMCaculation[[#This Row],[Customer ID]])</f>
        <v>4</v>
      </c>
      <c r="C27" s="4" cm="1">
        <f t="array" ref="C27">MAX(_xlfn._xlws.FILTER(Order[[Order Date ]], Order[Customer ID]=RFMCaculation[[#This Row],[Customer ID]]))</f>
        <v>43022</v>
      </c>
      <c r="D27" s="4" cm="1">
        <f t="array" ref="D27">MIN(_xlfn._xlws.FILTER(Order[[Order Date ]], Order[Customer ID]=RFMCaculation[[#This Row],[Customer ID]]))</f>
        <v>41899</v>
      </c>
      <c r="E27" s="8">
        <f>($R$2-RFMCaculation[[#This Row],[Start Date]])/365</f>
        <v>3.2931506849315069</v>
      </c>
      <c r="F27">
        <f>$R$2-RFMCaculation[[#This Row],[Most recent]]</f>
        <v>79</v>
      </c>
      <c r="G27" s="8">
        <f>RFMCaculation[[#This Row],[Total Orders]]/RFMCaculation[[#This Row],[Years with us]]</f>
        <v>1.2146422628951747</v>
      </c>
      <c r="H27" s="9">
        <f>SUMIF(Order[Customer ID], RFMCaculation[[#This Row],[Customer ID]], Order[Total Sales])</f>
        <v>170.584</v>
      </c>
      <c r="I27">
        <f>RANK(RFMCaculation[[#This Row],[Recency]], RFMCaculation[Recency], 0)</f>
        <v>390</v>
      </c>
      <c r="J27">
        <f>RANK(RFMCaculation[[#This Row],[Frequency]], RFMCaculation[Frequency], 0)</f>
        <v>682</v>
      </c>
      <c r="K27">
        <f>RANK(RFMCaculation[[#This Row],[Monetary]], RFMCaculation[Monetary], 0)</f>
        <v>769</v>
      </c>
      <c r="L27">
        <f>VLOOKUP(RFMCaculation[[#This Row],[Rank R]], $R$4:$S$8, 2)</f>
        <v>3</v>
      </c>
      <c r="M27">
        <f>VLOOKUP(RFMCaculation[[#This Row],[Rank F]], $R$4:$S$8, 2)</f>
        <v>5</v>
      </c>
      <c r="N27">
        <f>VLOOKUP(RFMCaculation[[#This Row],[Rank M]], $R$4:$S$8, 2)</f>
        <v>5</v>
      </c>
      <c r="O27">
        <f>RFMCaculation[[#This Row],[R]]*100+RFMCaculation[[#This Row],[F]]*10+RFMCaculation[[#This Row],[M]]</f>
        <v>355</v>
      </c>
      <c r="P27" s="21" t="str">
        <f>VLOOKUP(RFMCaculation[[#This Row],[RFM]], RFMSegment[], 2, FALSE)</f>
        <v>Loyal</v>
      </c>
    </row>
    <row r="28" spans="1:18">
      <c r="A28" t="s">
        <v>2048</v>
      </c>
      <c r="B28">
        <f>COUNTIF(Order[Customer ID], RFMCaculation[[#This Row],[Customer ID]])</f>
        <v>10</v>
      </c>
      <c r="C28" s="4" cm="1">
        <f t="array" ref="C28">MAX(_xlfn._xlws.FILTER(Order[[Order Date ]], Order[Customer ID]=RFMCaculation[[#This Row],[Customer ID]]))</f>
        <v>43003</v>
      </c>
      <c r="D28" s="4" cm="1">
        <f t="array" ref="D28">MIN(_xlfn._xlws.FILTER(Order[[Order Date ]], Order[Customer ID]=RFMCaculation[[#This Row],[Customer ID]]))</f>
        <v>41843</v>
      </c>
      <c r="E28" s="8">
        <f>($R$2-RFMCaculation[[#This Row],[Start Date]])/365</f>
        <v>3.4465753424657533</v>
      </c>
      <c r="F28">
        <f>$R$2-RFMCaculation[[#This Row],[Most recent]]</f>
        <v>98</v>
      </c>
      <c r="G28" s="8">
        <f>RFMCaculation[[#This Row],[Total Orders]]/RFMCaculation[[#This Row],[Years with us]]</f>
        <v>2.9014308426073132</v>
      </c>
      <c r="H28" s="9">
        <f>SUMIF(Order[Customer ID], RFMCaculation[[#This Row],[Customer ID]], Order[Total Sales])</f>
        <v>4510.7970000000005</v>
      </c>
      <c r="I28">
        <f>RANK(RFMCaculation[[#This Row],[Recency]], RFMCaculation[Recency], 0)</f>
        <v>340</v>
      </c>
      <c r="J28">
        <f>RANK(RFMCaculation[[#This Row],[Frequency]], RFMCaculation[Frequency], 0)</f>
        <v>129</v>
      </c>
      <c r="K28">
        <f>RANK(RFMCaculation[[#This Row],[Monetary]], RFMCaculation[Monetary], 0)</f>
        <v>143</v>
      </c>
      <c r="L28">
        <f>VLOOKUP(RFMCaculation[[#This Row],[Rank R]], $R$4:$S$8, 2)</f>
        <v>3</v>
      </c>
      <c r="M28">
        <f>VLOOKUP(RFMCaculation[[#This Row],[Rank F]], $R$4:$S$8, 2)</f>
        <v>1</v>
      </c>
      <c r="N28">
        <f>VLOOKUP(RFMCaculation[[#This Row],[Rank M]], $R$4:$S$8, 2)</f>
        <v>1</v>
      </c>
      <c r="O28">
        <f>RFMCaculation[[#This Row],[R]]*100+RFMCaculation[[#This Row],[F]]*10+RFMCaculation[[#This Row],[M]]</f>
        <v>311</v>
      </c>
      <c r="P28" s="21" t="str">
        <f>VLOOKUP(RFMCaculation[[#This Row],[RFM]], RFMSegment[], 2, FALSE)</f>
        <v>New Customers</v>
      </c>
    </row>
    <row r="29" spans="1:18">
      <c r="A29" t="s">
        <v>332</v>
      </c>
      <c r="B29">
        <f>COUNTIF(Order[Customer ID], RFMCaculation[[#This Row],[Customer ID]])</f>
        <v>7</v>
      </c>
      <c r="C29" s="4" cm="1">
        <f t="array" ref="C29">MAX(_xlfn._xlws.FILTER(Order[[Order Date ]], Order[Customer ID]=RFMCaculation[[#This Row],[Customer ID]]))</f>
        <v>43087</v>
      </c>
      <c r="D29" s="4" cm="1">
        <f t="array" ref="D29">MIN(_xlfn._xlws.FILTER(Order[[Order Date ]], Order[Customer ID]=RFMCaculation[[#This Row],[Customer ID]]))</f>
        <v>41751</v>
      </c>
      <c r="E29" s="8">
        <f>($R$2-RFMCaculation[[#This Row],[Start Date]])/365</f>
        <v>3.6986301369863015</v>
      </c>
      <c r="F29">
        <f>$R$2-RFMCaculation[[#This Row],[Most recent]]</f>
        <v>14</v>
      </c>
      <c r="G29" s="8">
        <f>RFMCaculation[[#This Row],[Total Orders]]/RFMCaculation[[#This Row],[Years with us]]</f>
        <v>1.8925925925925926</v>
      </c>
      <c r="H29" s="9">
        <f>SUMIF(Order[Customer ID], RFMCaculation[[#This Row],[Customer ID]], Order[Total Sales])</f>
        <v>1744.6999999999998</v>
      </c>
      <c r="I29">
        <f>RANK(RFMCaculation[[#This Row],[Recency]], RFMCaculation[Recency], 0)</f>
        <v>713</v>
      </c>
      <c r="J29">
        <f>RANK(RFMCaculation[[#This Row],[Frequency]], RFMCaculation[Frequency], 0)</f>
        <v>416</v>
      </c>
      <c r="K29">
        <f>RANK(RFMCaculation[[#This Row],[Monetary]], RFMCaculation[Monetary], 0)</f>
        <v>475</v>
      </c>
      <c r="L29">
        <f>VLOOKUP(RFMCaculation[[#This Row],[Rank R]], $R$4:$S$8, 2)</f>
        <v>5</v>
      </c>
      <c r="M29">
        <f>VLOOKUP(RFMCaculation[[#This Row],[Rank F]], $R$4:$S$8, 2)</f>
        <v>3</v>
      </c>
      <c r="N29">
        <f>VLOOKUP(RFMCaculation[[#This Row],[Rank M]], $R$4:$S$8, 2)</f>
        <v>4</v>
      </c>
      <c r="O29">
        <f>RFMCaculation[[#This Row],[R]]*100+RFMCaculation[[#This Row],[F]]*10+RFMCaculation[[#This Row],[M]]</f>
        <v>534</v>
      </c>
      <c r="P29" s="21" t="str">
        <f>VLOOKUP(RFMCaculation[[#This Row],[RFM]], RFMSegment[], 2, FALSE)</f>
        <v>Need Attention</v>
      </c>
    </row>
    <row r="30" spans="1:18">
      <c r="A30" t="s">
        <v>931</v>
      </c>
      <c r="B30">
        <f>COUNTIF(Order[Customer ID], RFMCaculation[[#This Row],[Customer ID]])</f>
        <v>10</v>
      </c>
      <c r="C30" s="4" cm="1">
        <f t="array" ref="C30">MAX(_xlfn._xlws.FILTER(Order[[Order Date ]], Order[Customer ID]=RFMCaculation[[#This Row],[Customer ID]]))</f>
        <v>43065</v>
      </c>
      <c r="D30" s="4" cm="1">
        <f t="array" ref="D30">MIN(_xlfn._xlws.FILTER(Order[[Order Date ]], Order[Customer ID]=RFMCaculation[[#This Row],[Customer ID]]))</f>
        <v>41959</v>
      </c>
      <c r="E30" s="8">
        <f>($R$2-RFMCaculation[[#This Row],[Start Date]])/365</f>
        <v>3.128767123287671</v>
      </c>
      <c r="F30">
        <f>$R$2-RFMCaculation[[#This Row],[Most recent]]</f>
        <v>36</v>
      </c>
      <c r="G30" s="8">
        <f>RFMCaculation[[#This Row],[Total Orders]]/RFMCaculation[[#This Row],[Years with us]]</f>
        <v>3.1961471103327499</v>
      </c>
      <c r="H30" s="9">
        <f>SUMIF(Order[Customer ID], RFMCaculation[[#This Row],[Customer ID]], Order[Total Sales])</f>
        <v>3250.337</v>
      </c>
      <c r="I30">
        <f>RANK(RFMCaculation[[#This Row],[Recency]], RFMCaculation[Recency], 0)</f>
        <v>574</v>
      </c>
      <c r="J30">
        <f>RANK(RFMCaculation[[#This Row],[Frequency]], RFMCaculation[Frequency], 0)</f>
        <v>84</v>
      </c>
      <c r="K30">
        <f>RANK(RFMCaculation[[#This Row],[Monetary]], RFMCaculation[Monetary], 0)</f>
        <v>244</v>
      </c>
      <c r="L30">
        <f>VLOOKUP(RFMCaculation[[#This Row],[Rank R]], $R$4:$S$8, 2)</f>
        <v>4</v>
      </c>
      <c r="M30">
        <f>VLOOKUP(RFMCaculation[[#This Row],[Rank F]], $R$4:$S$8, 2)</f>
        <v>1</v>
      </c>
      <c r="N30">
        <f>VLOOKUP(RFMCaculation[[#This Row],[Rank M]], $R$4:$S$8, 2)</f>
        <v>2</v>
      </c>
      <c r="O30">
        <f>RFMCaculation[[#This Row],[R]]*100+RFMCaculation[[#This Row],[F]]*10+RFMCaculation[[#This Row],[M]]</f>
        <v>412</v>
      </c>
      <c r="P30" s="21" t="str">
        <f>VLOOKUP(RFMCaculation[[#This Row],[RFM]], RFMSegment[], 2, FALSE)</f>
        <v>New Customers</v>
      </c>
    </row>
    <row r="31" spans="1:18">
      <c r="A31" t="s">
        <v>1585</v>
      </c>
      <c r="B31">
        <f>COUNTIF(Order[Customer ID], RFMCaculation[[#This Row],[Customer ID]])</f>
        <v>7</v>
      </c>
      <c r="C31" s="4" cm="1">
        <f t="array" ref="C31">MAX(_xlfn._xlws.FILTER(Order[[Order Date ]], Order[Customer ID]=RFMCaculation[[#This Row],[Customer ID]]))</f>
        <v>43039</v>
      </c>
      <c r="D31" s="4" cm="1">
        <f t="array" ref="D31">MIN(_xlfn._xlws.FILTER(Order[[Order Date ]], Order[Customer ID]=RFMCaculation[[#This Row],[Customer ID]]))</f>
        <v>41838</v>
      </c>
      <c r="E31" s="8">
        <f>($R$2-RFMCaculation[[#This Row],[Start Date]])/365</f>
        <v>3.4602739726027396</v>
      </c>
      <c r="F31">
        <f>$R$2-RFMCaculation[[#This Row],[Most recent]]</f>
        <v>62</v>
      </c>
      <c r="G31" s="8">
        <f>RFMCaculation[[#This Row],[Total Orders]]/RFMCaculation[[#This Row],[Years with us]]</f>
        <v>2.022961203483769</v>
      </c>
      <c r="H31" s="9">
        <f>SUMIF(Order[Customer ID], RFMCaculation[[#This Row],[Customer ID]], Order[Total Sales])</f>
        <v>1735.5139999999999</v>
      </c>
      <c r="I31">
        <f>RANK(RFMCaculation[[#This Row],[Recency]], RFMCaculation[Recency], 0)</f>
        <v>435</v>
      </c>
      <c r="J31">
        <f>RANK(RFMCaculation[[#This Row],[Frequency]], RFMCaculation[Frequency], 0)</f>
        <v>378</v>
      </c>
      <c r="K31">
        <f>RANK(RFMCaculation[[#This Row],[Monetary]], RFMCaculation[Monetary], 0)</f>
        <v>479</v>
      </c>
      <c r="L31">
        <f>VLOOKUP(RFMCaculation[[#This Row],[Rank R]], $R$4:$S$8, 2)</f>
        <v>3</v>
      </c>
      <c r="M31">
        <f>VLOOKUP(RFMCaculation[[#This Row],[Rank F]], $R$4:$S$8, 2)</f>
        <v>3</v>
      </c>
      <c r="N31">
        <f>VLOOKUP(RFMCaculation[[#This Row],[Rank M]], $R$4:$S$8, 2)</f>
        <v>4</v>
      </c>
      <c r="O31">
        <f>RFMCaculation[[#This Row],[R]]*100+RFMCaculation[[#This Row],[F]]*10+RFMCaculation[[#This Row],[M]]</f>
        <v>334</v>
      </c>
      <c r="P31" s="21" t="str">
        <f>VLOOKUP(RFMCaculation[[#This Row],[RFM]], RFMSegment[], 2, FALSE)</f>
        <v>Need Attention</v>
      </c>
    </row>
    <row r="32" spans="1:18">
      <c r="A32" t="s">
        <v>1460</v>
      </c>
      <c r="B32">
        <f>COUNTIF(Order[Customer ID], RFMCaculation[[#This Row],[Customer ID]])</f>
        <v>4</v>
      </c>
      <c r="C32" s="4" cm="1">
        <f t="array" ref="C32">MAX(_xlfn._xlws.FILTER(Order[[Order Date ]], Order[Customer ID]=RFMCaculation[[#This Row],[Customer ID]]))</f>
        <v>43044</v>
      </c>
      <c r="D32" s="4" cm="1">
        <f t="array" ref="D32">MIN(_xlfn._xlws.FILTER(Order[[Order Date ]], Order[Customer ID]=RFMCaculation[[#This Row],[Customer ID]]))</f>
        <v>42068</v>
      </c>
      <c r="E32" s="8">
        <f>($R$2-RFMCaculation[[#This Row],[Start Date]])/365</f>
        <v>2.8301369863013699</v>
      </c>
      <c r="F32">
        <f>$R$2-RFMCaculation[[#This Row],[Most recent]]</f>
        <v>57</v>
      </c>
      <c r="G32" s="8">
        <f>RFMCaculation[[#This Row],[Total Orders]]/RFMCaculation[[#This Row],[Years with us]]</f>
        <v>1.4133591481122942</v>
      </c>
      <c r="H32" s="9">
        <f>SUMIF(Order[Customer ID], RFMCaculation[[#This Row],[Customer ID]], Order[Total Sales])</f>
        <v>1587.452</v>
      </c>
      <c r="I32">
        <f>RANK(RFMCaculation[[#This Row],[Recency]], RFMCaculation[Recency], 0)</f>
        <v>462</v>
      </c>
      <c r="J32">
        <f>RANK(RFMCaculation[[#This Row],[Frequency]], RFMCaculation[Frequency], 0)</f>
        <v>601</v>
      </c>
      <c r="K32">
        <f>RANK(RFMCaculation[[#This Row],[Monetary]], RFMCaculation[Monetary], 0)</f>
        <v>502</v>
      </c>
      <c r="L32">
        <f>VLOOKUP(RFMCaculation[[#This Row],[Rank R]], $R$4:$S$8, 2)</f>
        <v>3</v>
      </c>
      <c r="M32">
        <f>VLOOKUP(RFMCaculation[[#This Row],[Rank F]], $R$4:$S$8, 2)</f>
        <v>4</v>
      </c>
      <c r="N32">
        <f>VLOOKUP(RFMCaculation[[#This Row],[Rank M]], $R$4:$S$8, 2)</f>
        <v>4</v>
      </c>
      <c r="O32">
        <f>RFMCaculation[[#This Row],[R]]*100+RFMCaculation[[#This Row],[F]]*10+RFMCaculation[[#This Row],[M]]</f>
        <v>344</v>
      </c>
      <c r="P32" s="21" t="str">
        <f>VLOOKUP(RFMCaculation[[#This Row],[RFM]], RFMSegment[], 2, FALSE)</f>
        <v>Loyal</v>
      </c>
    </row>
    <row r="33" spans="1:16">
      <c r="A33" t="s">
        <v>160</v>
      </c>
      <c r="B33">
        <f>COUNTIF(Order[Customer ID], RFMCaculation[[#This Row],[Customer ID]])</f>
        <v>9</v>
      </c>
      <c r="C33" s="4" cm="1">
        <f t="array" ref="C33">MAX(_xlfn._xlws.FILTER(Order[[Order Date ]], Order[Customer ID]=RFMCaculation[[#This Row],[Customer ID]]))</f>
        <v>43093</v>
      </c>
      <c r="D33" s="4" cm="1">
        <f t="array" ref="D33">MIN(_xlfn._xlws.FILTER(Order[[Order Date ]], Order[Customer ID]=RFMCaculation[[#This Row],[Customer ID]]))</f>
        <v>41972</v>
      </c>
      <c r="E33" s="8">
        <f>($R$2-RFMCaculation[[#This Row],[Start Date]])/365</f>
        <v>3.0931506849315067</v>
      </c>
      <c r="F33">
        <f>$R$2-RFMCaculation[[#This Row],[Most recent]]</f>
        <v>8</v>
      </c>
      <c r="G33" s="8">
        <f>RFMCaculation[[#This Row],[Total Orders]]/RFMCaculation[[#This Row],[Years with us]]</f>
        <v>2.9096545615589018</v>
      </c>
      <c r="H33" s="9">
        <f>SUMIF(Order[Customer ID], RFMCaculation[[#This Row],[Customer ID]], Order[Total Sales])</f>
        <v>4805.344000000001</v>
      </c>
      <c r="I33">
        <f>RANK(RFMCaculation[[#This Row],[Recency]], RFMCaculation[Recency], 0)</f>
        <v>750</v>
      </c>
      <c r="J33">
        <f>RANK(RFMCaculation[[#This Row],[Frequency]], RFMCaculation[Frequency], 0)</f>
        <v>128</v>
      </c>
      <c r="K33">
        <f>RANK(RFMCaculation[[#This Row],[Monetary]], RFMCaculation[Monetary], 0)</f>
        <v>127</v>
      </c>
      <c r="L33">
        <f>VLOOKUP(RFMCaculation[[#This Row],[Rank R]], $R$4:$S$8, 2)</f>
        <v>5</v>
      </c>
      <c r="M33">
        <f>VLOOKUP(RFMCaculation[[#This Row],[Rank F]], $R$4:$S$8, 2)</f>
        <v>1</v>
      </c>
      <c r="N33">
        <f>VLOOKUP(RFMCaculation[[#This Row],[Rank M]], $R$4:$S$8, 2)</f>
        <v>1</v>
      </c>
      <c r="O33">
        <f>RFMCaculation[[#This Row],[R]]*100+RFMCaculation[[#This Row],[F]]*10+RFMCaculation[[#This Row],[M]]</f>
        <v>511</v>
      </c>
      <c r="P33" s="21" t="str">
        <f>VLOOKUP(RFMCaculation[[#This Row],[RFM]], RFMSegment[], 2, FALSE)</f>
        <v>New Customers</v>
      </c>
    </row>
    <row r="34" spans="1:16">
      <c r="A34" t="s">
        <v>3291</v>
      </c>
      <c r="B34">
        <f>COUNTIF(Order[Customer ID], RFMCaculation[[#This Row],[Customer ID]])</f>
        <v>5</v>
      </c>
      <c r="C34" s="4" cm="1">
        <f t="array" ref="C34">MAX(_xlfn._xlws.FILTER(Order[[Order Date ]], Order[Customer ID]=RFMCaculation[[#This Row],[Customer ID]]))</f>
        <v>42869</v>
      </c>
      <c r="D34" s="4" cm="1">
        <f t="array" ref="D34">MIN(_xlfn._xlws.FILTER(Order[[Order Date ]], Order[Customer ID]=RFMCaculation[[#This Row],[Customer ID]]))</f>
        <v>42007</v>
      </c>
      <c r="E34" s="8">
        <f>($R$2-RFMCaculation[[#This Row],[Start Date]])/365</f>
        <v>2.9972602739726026</v>
      </c>
      <c r="F34">
        <f>$R$2-RFMCaculation[[#This Row],[Most recent]]</f>
        <v>232</v>
      </c>
      <c r="G34" s="8">
        <f>RFMCaculation[[#This Row],[Total Orders]]/RFMCaculation[[#This Row],[Years with us]]</f>
        <v>1.6681901279707496</v>
      </c>
      <c r="H34" s="9">
        <f>SUMIF(Order[Customer ID], RFMCaculation[[#This Row],[Customer ID]], Order[Total Sales])</f>
        <v>2495.3915999999999</v>
      </c>
      <c r="I34">
        <f>RANK(RFMCaculation[[#This Row],[Recency]], RFMCaculation[Recency], 0)</f>
        <v>155</v>
      </c>
      <c r="J34">
        <f>RANK(RFMCaculation[[#This Row],[Frequency]], RFMCaculation[Frequency], 0)</f>
        <v>499</v>
      </c>
      <c r="K34">
        <f>RANK(RFMCaculation[[#This Row],[Monetary]], RFMCaculation[Monetary], 0)</f>
        <v>357</v>
      </c>
      <c r="L34">
        <f>VLOOKUP(RFMCaculation[[#This Row],[Rank R]], $R$4:$S$8, 2)</f>
        <v>1</v>
      </c>
      <c r="M34">
        <f>VLOOKUP(RFMCaculation[[#This Row],[Rank F]], $R$4:$S$8, 2)</f>
        <v>4</v>
      </c>
      <c r="N34">
        <f>VLOOKUP(RFMCaculation[[#This Row],[Rank M]], $R$4:$S$8, 2)</f>
        <v>3</v>
      </c>
      <c r="O34">
        <f>RFMCaculation[[#This Row],[R]]*100+RFMCaculation[[#This Row],[F]]*10+RFMCaculation[[#This Row],[M]]</f>
        <v>143</v>
      </c>
      <c r="P34" s="21" t="str">
        <f>VLOOKUP(RFMCaculation[[#This Row],[RFM]], RFMSegment[], 2, FALSE)</f>
        <v>At Risk</v>
      </c>
    </row>
    <row r="35" spans="1:16">
      <c r="A35" t="s">
        <v>548</v>
      </c>
      <c r="B35">
        <f>COUNTIF(Order[Customer ID], RFMCaculation[[#This Row],[Customer ID]])</f>
        <v>4</v>
      </c>
      <c r="C35" s="4" cm="1">
        <f t="array" ref="C35">MAX(_xlfn._xlws.FILTER(Order[[Order Date ]], Order[Customer ID]=RFMCaculation[[#This Row],[Customer ID]]))</f>
        <v>43078</v>
      </c>
      <c r="D35" s="4" cm="1">
        <f t="array" ref="D35">MIN(_xlfn._xlws.FILTER(Order[[Order Date ]], Order[Customer ID]=RFMCaculation[[#This Row],[Customer ID]]))</f>
        <v>41938</v>
      </c>
      <c r="E35" s="8">
        <f>($R$2-RFMCaculation[[#This Row],[Start Date]])/365</f>
        <v>3.1863013698630138</v>
      </c>
      <c r="F35">
        <f>$R$2-RFMCaculation[[#This Row],[Most recent]]</f>
        <v>23</v>
      </c>
      <c r="G35" s="8">
        <f>RFMCaculation[[#This Row],[Total Orders]]/RFMCaculation[[#This Row],[Years with us]]</f>
        <v>1.2553740326741185</v>
      </c>
      <c r="H35" s="9">
        <f>SUMIF(Order[Customer ID], RFMCaculation[[#This Row],[Customer ID]], Order[Total Sales])</f>
        <v>738.50399999999991</v>
      </c>
      <c r="I35">
        <f>RANK(RFMCaculation[[#This Row],[Recency]], RFMCaculation[Recency], 0)</f>
        <v>663</v>
      </c>
      <c r="J35">
        <f>RANK(RFMCaculation[[#This Row],[Frequency]], RFMCaculation[Frequency], 0)</f>
        <v>669</v>
      </c>
      <c r="K35">
        <f>RANK(RFMCaculation[[#This Row],[Monetary]], RFMCaculation[Monetary], 0)</f>
        <v>688</v>
      </c>
      <c r="L35">
        <f>VLOOKUP(RFMCaculation[[#This Row],[Rank R]], $R$4:$S$8, 2)</f>
        <v>5</v>
      </c>
      <c r="M35">
        <f>VLOOKUP(RFMCaculation[[#This Row],[Rank F]], $R$4:$S$8, 2)</f>
        <v>5</v>
      </c>
      <c r="N35">
        <f>VLOOKUP(RFMCaculation[[#This Row],[Rank M]], $R$4:$S$8, 2)</f>
        <v>5</v>
      </c>
      <c r="O35">
        <f>RFMCaculation[[#This Row],[R]]*100+RFMCaculation[[#This Row],[F]]*10+RFMCaculation[[#This Row],[M]]</f>
        <v>555</v>
      </c>
      <c r="P35" s="21" t="str">
        <f>VLOOKUP(RFMCaculation[[#This Row],[RFM]], RFMSegment[], 2, FALSE)</f>
        <v>Champions</v>
      </c>
    </row>
    <row r="36" spans="1:16">
      <c r="A36" t="s">
        <v>4293</v>
      </c>
      <c r="B36">
        <f>COUNTIF(Order[Customer ID], RFMCaculation[[#This Row],[Customer ID]])</f>
        <v>12</v>
      </c>
      <c r="C36" s="4" cm="1">
        <f t="array" ref="C36">MAX(_xlfn._xlws.FILTER(Order[[Order Date ]], Order[Customer ID]=RFMCaculation[[#This Row],[Customer ID]]))</f>
        <v>42689</v>
      </c>
      <c r="D36" s="4" cm="1">
        <f t="array" ref="D36">MIN(_xlfn._xlws.FILTER(Order[[Order Date ]], Order[Customer ID]=RFMCaculation[[#This Row],[Customer ID]]))</f>
        <v>41731</v>
      </c>
      <c r="E36" s="8">
        <f>($R$2-RFMCaculation[[#This Row],[Start Date]])/365</f>
        <v>3.7534246575342465</v>
      </c>
      <c r="F36">
        <f>$R$2-RFMCaculation[[#This Row],[Most recent]]</f>
        <v>412</v>
      </c>
      <c r="G36" s="8">
        <f>RFMCaculation[[#This Row],[Total Orders]]/RFMCaculation[[#This Row],[Years with us]]</f>
        <v>3.1970802919708028</v>
      </c>
      <c r="H36" s="9">
        <f>SUMIF(Order[Customer ID], RFMCaculation[[#This Row],[Customer ID]], Order[Total Sales])</f>
        <v>7888.2939999999999</v>
      </c>
      <c r="I36">
        <f>RANK(RFMCaculation[[#This Row],[Recency]], RFMCaculation[Recency], 0)</f>
        <v>75</v>
      </c>
      <c r="J36">
        <f>RANK(RFMCaculation[[#This Row],[Frequency]], RFMCaculation[Frequency], 0)</f>
        <v>83</v>
      </c>
      <c r="K36">
        <f>RANK(RFMCaculation[[#This Row],[Monetary]], RFMCaculation[Monetary], 0)</f>
        <v>41</v>
      </c>
      <c r="L36">
        <f>VLOOKUP(RFMCaculation[[#This Row],[Rank R]], $R$4:$S$8, 2)</f>
        <v>1</v>
      </c>
      <c r="M36">
        <f>VLOOKUP(RFMCaculation[[#This Row],[Rank F]], $R$4:$S$8, 2)</f>
        <v>1</v>
      </c>
      <c r="N36">
        <f>VLOOKUP(RFMCaculation[[#This Row],[Rank M]], $R$4:$S$8, 2)</f>
        <v>1</v>
      </c>
      <c r="O36">
        <f>RFMCaculation[[#This Row],[R]]*100+RFMCaculation[[#This Row],[F]]*10+RFMCaculation[[#This Row],[M]]</f>
        <v>111</v>
      </c>
      <c r="P36" s="21" t="str">
        <f>VLOOKUP(RFMCaculation[[#This Row],[RFM]], RFMSegment[], 2, FALSE)</f>
        <v>Lost customers</v>
      </c>
    </row>
    <row r="37" spans="1:16">
      <c r="A37" t="s">
        <v>361</v>
      </c>
      <c r="B37">
        <f>COUNTIF(Order[Customer ID], RFMCaculation[[#This Row],[Customer ID]])</f>
        <v>10</v>
      </c>
      <c r="C37" s="4" cm="1">
        <f t="array" ref="C37">MAX(_xlfn._xlws.FILTER(Order[[Order Date ]], Order[Customer ID]=RFMCaculation[[#This Row],[Customer ID]]))</f>
        <v>43086</v>
      </c>
      <c r="D37" s="4" cm="1">
        <f t="array" ref="D37">MIN(_xlfn._xlws.FILTER(Order[[Order Date ]], Order[Customer ID]=RFMCaculation[[#This Row],[Customer ID]]))</f>
        <v>41757</v>
      </c>
      <c r="E37" s="8">
        <f>($R$2-RFMCaculation[[#This Row],[Start Date]])/365</f>
        <v>3.6821917808219178</v>
      </c>
      <c r="F37">
        <f>$R$2-RFMCaculation[[#This Row],[Most recent]]</f>
        <v>15</v>
      </c>
      <c r="G37" s="8">
        <f>RFMCaculation[[#This Row],[Total Orders]]/RFMCaculation[[#This Row],[Years with us]]</f>
        <v>2.7157738095238098</v>
      </c>
      <c r="H37" s="9">
        <f>SUMIF(Order[Customer ID], RFMCaculation[[#This Row],[Customer ID]], Order[Total Sales])</f>
        <v>4375.7860000000001</v>
      </c>
      <c r="I37">
        <f>RANK(RFMCaculation[[#This Row],[Recency]], RFMCaculation[Recency], 0)</f>
        <v>706</v>
      </c>
      <c r="J37">
        <f>RANK(RFMCaculation[[#This Row],[Frequency]], RFMCaculation[Frequency], 0)</f>
        <v>168</v>
      </c>
      <c r="K37">
        <f>RANK(RFMCaculation[[#This Row],[Monetary]], RFMCaculation[Monetary], 0)</f>
        <v>152</v>
      </c>
      <c r="L37">
        <f>VLOOKUP(RFMCaculation[[#This Row],[Rank R]], $R$4:$S$8, 2)</f>
        <v>5</v>
      </c>
      <c r="M37">
        <f>VLOOKUP(RFMCaculation[[#This Row],[Rank F]], $R$4:$S$8, 2)</f>
        <v>2</v>
      </c>
      <c r="N37">
        <f>VLOOKUP(RFMCaculation[[#This Row],[Rank M]], $R$4:$S$8, 2)</f>
        <v>1</v>
      </c>
      <c r="O37">
        <f>RFMCaculation[[#This Row],[R]]*100+RFMCaculation[[#This Row],[F]]*10+RFMCaculation[[#This Row],[M]]</f>
        <v>521</v>
      </c>
      <c r="P37" s="21" t="str">
        <f>VLOOKUP(RFMCaculation[[#This Row],[RFM]], RFMSegment[], 2, FALSE)</f>
        <v>Promising</v>
      </c>
    </row>
    <row r="38" spans="1:16">
      <c r="A38" t="s">
        <v>1782</v>
      </c>
      <c r="B38">
        <f>COUNTIF(Order[Customer ID], RFMCaculation[[#This Row],[Customer ID]])</f>
        <v>7</v>
      </c>
      <c r="C38" s="4" cm="1">
        <f t="array" ref="C38">MAX(_xlfn._xlws.FILTER(Order[[Order Date ]], Order[Customer ID]=RFMCaculation[[#This Row],[Customer ID]]))</f>
        <v>43024</v>
      </c>
      <c r="D38" s="4" cm="1">
        <f t="array" ref="D38">MIN(_xlfn._xlws.FILTER(Order[[Order Date ]], Order[Customer ID]=RFMCaculation[[#This Row],[Customer ID]]))</f>
        <v>41649</v>
      </c>
      <c r="E38" s="8">
        <f>($R$2-RFMCaculation[[#This Row],[Start Date]])/365</f>
        <v>3.978082191780822</v>
      </c>
      <c r="F38">
        <f>$R$2-RFMCaculation[[#This Row],[Most recent]]</f>
        <v>77</v>
      </c>
      <c r="G38" s="8">
        <f>RFMCaculation[[#This Row],[Total Orders]]/RFMCaculation[[#This Row],[Years with us]]</f>
        <v>1.7596418732782368</v>
      </c>
      <c r="H38" s="9">
        <f>SUMIF(Order[Customer ID], RFMCaculation[[#This Row],[Customer ID]], Order[Total Sales])</f>
        <v>4867.344000000001</v>
      </c>
      <c r="I38">
        <f>RANK(RFMCaculation[[#This Row],[Recency]], RFMCaculation[Recency], 0)</f>
        <v>397</v>
      </c>
      <c r="J38">
        <f>RANK(RFMCaculation[[#This Row],[Frequency]], RFMCaculation[Frequency], 0)</f>
        <v>475</v>
      </c>
      <c r="K38">
        <f>RANK(RFMCaculation[[#This Row],[Monetary]], RFMCaculation[Monetary], 0)</f>
        <v>125</v>
      </c>
      <c r="L38">
        <f>VLOOKUP(RFMCaculation[[#This Row],[Rank R]], $R$4:$S$8, 2)</f>
        <v>3</v>
      </c>
      <c r="M38">
        <f>VLOOKUP(RFMCaculation[[#This Row],[Rank F]], $R$4:$S$8, 2)</f>
        <v>4</v>
      </c>
      <c r="N38">
        <f>VLOOKUP(RFMCaculation[[#This Row],[Rank M]], $R$4:$S$8, 2)</f>
        <v>1</v>
      </c>
      <c r="O38">
        <f>RFMCaculation[[#This Row],[R]]*100+RFMCaculation[[#This Row],[F]]*10+RFMCaculation[[#This Row],[M]]</f>
        <v>341</v>
      </c>
      <c r="P38" s="21" t="str">
        <f>VLOOKUP(RFMCaculation[[#This Row],[RFM]], RFMSegment[], 2, FALSE)</f>
        <v>Potential Loyalist</v>
      </c>
    </row>
    <row r="39" spans="1:16">
      <c r="A39" t="s">
        <v>2847</v>
      </c>
      <c r="B39">
        <f>COUNTIF(Order[Customer ID], RFMCaculation[[#This Row],[Customer ID]])</f>
        <v>7</v>
      </c>
      <c r="C39" s="4" cm="1">
        <f t="array" ref="C39">MAX(_xlfn._xlws.FILTER(Order[[Order Date ]], Order[Customer ID]=RFMCaculation[[#This Row],[Customer ID]]))</f>
        <v>42933</v>
      </c>
      <c r="D39" s="4" cm="1">
        <f t="array" ref="D39">MIN(_xlfn._xlws.FILTER(Order[[Order Date ]], Order[Customer ID]=RFMCaculation[[#This Row],[Customer ID]]))</f>
        <v>41773</v>
      </c>
      <c r="E39" s="8">
        <f>($R$2-RFMCaculation[[#This Row],[Start Date]])/365</f>
        <v>3.6383561643835618</v>
      </c>
      <c r="F39">
        <f>$R$2-RFMCaculation[[#This Row],[Most recent]]</f>
        <v>168</v>
      </c>
      <c r="G39" s="8">
        <f>RFMCaculation[[#This Row],[Total Orders]]/RFMCaculation[[#This Row],[Years with us]]</f>
        <v>1.92394578313253</v>
      </c>
      <c r="H39" s="9">
        <f>SUMIF(Order[Customer ID], RFMCaculation[[#This Row],[Customer ID]], Order[Total Sales])</f>
        <v>4501.3909999999996</v>
      </c>
      <c r="I39">
        <f>RANK(RFMCaculation[[#This Row],[Recency]], RFMCaculation[Recency], 0)</f>
        <v>211</v>
      </c>
      <c r="J39">
        <f>RANK(RFMCaculation[[#This Row],[Frequency]], RFMCaculation[Frequency], 0)</f>
        <v>407</v>
      </c>
      <c r="K39">
        <f>RANK(RFMCaculation[[#This Row],[Monetary]], RFMCaculation[Monetary], 0)</f>
        <v>144</v>
      </c>
      <c r="L39">
        <f>VLOOKUP(RFMCaculation[[#This Row],[Rank R]], $R$4:$S$8, 2)</f>
        <v>2</v>
      </c>
      <c r="M39">
        <f>VLOOKUP(RFMCaculation[[#This Row],[Rank F]], $R$4:$S$8, 2)</f>
        <v>3</v>
      </c>
      <c r="N39">
        <f>VLOOKUP(RFMCaculation[[#This Row],[Rank M]], $R$4:$S$8, 2)</f>
        <v>1</v>
      </c>
      <c r="O39">
        <f>RFMCaculation[[#This Row],[R]]*100+RFMCaculation[[#This Row],[F]]*10+RFMCaculation[[#This Row],[M]]</f>
        <v>231</v>
      </c>
      <c r="P39" s="21" t="str">
        <f>VLOOKUP(RFMCaculation[[#This Row],[RFM]], RFMSegment[], 2, FALSE)</f>
        <v>About To Sleep</v>
      </c>
    </row>
    <row r="40" spans="1:16">
      <c r="A40" t="s">
        <v>1905</v>
      </c>
      <c r="B40">
        <f>COUNTIF(Order[Customer ID], RFMCaculation[[#This Row],[Customer ID]])</f>
        <v>7</v>
      </c>
      <c r="C40" s="4" cm="1">
        <f t="array" ref="C40">MAX(_xlfn._xlws.FILTER(Order[[Order Date ]], Order[Customer ID]=RFMCaculation[[#This Row],[Customer ID]]))</f>
        <v>43014</v>
      </c>
      <c r="D40" s="4" cm="1">
        <f t="array" ref="D40">MIN(_xlfn._xlws.FILTER(Order[[Order Date ]], Order[Customer ID]=RFMCaculation[[#This Row],[Customer ID]]))</f>
        <v>41701</v>
      </c>
      <c r="E40" s="8">
        <f>($R$2-RFMCaculation[[#This Row],[Start Date]])/365</f>
        <v>3.8356164383561642</v>
      </c>
      <c r="F40">
        <f>$R$2-RFMCaculation[[#This Row],[Most recent]]</f>
        <v>87</v>
      </c>
      <c r="G40" s="8">
        <f>RFMCaculation[[#This Row],[Total Orders]]/RFMCaculation[[#This Row],[Years with us]]</f>
        <v>1.8250000000000002</v>
      </c>
      <c r="H40" s="9">
        <f>SUMIF(Order[Customer ID], RFMCaculation[[#This Row],[Customer ID]], Order[Total Sales])</f>
        <v>1839.24</v>
      </c>
      <c r="I40">
        <f>RANK(RFMCaculation[[#This Row],[Recency]], RFMCaculation[Recency], 0)</f>
        <v>368</v>
      </c>
      <c r="J40">
        <f>RANK(RFMCaculation[[#This Row],[Frequency]], RFMCaculation[Frequency], 0)</f>
        <v>447</v>
      </c>
      <c r="K40">
        <f>RANK(RFMCaculation[[#This Row],[Monetary]], RFMCaculation[Monetary], 0)</f>
        <v>464</v>
      </c>
      <c r="L40">
        <f>VLOOKUP(RFMCaculation[[#This Row],[Rank R]], $R$4:$S$8, 2)</f>
        <v>3</v>
      </c>
      <c r="M40">
        <f>VLOOKUP(RFMCaculation[[#This Row],[Rank F]], $R$4:$S$8, 2)</f>
        <v>3</v>
      </c>
      <c r="N40">
        <f>VLOOKUP(RFMCaculation[[#This Row],[Rank M]], $R$4:$S$8, 2)</f>
        <v>3</v>
      </c>
      <c r="O40">
        <f>RFMCaculation[[#This Row],[R]]*100+RFMCaculation[[#This Row],[F]]*10+RFMCaculation[[#This Row],[M]]</f>
        <v>333</v>
      </c>
      <c r="P40" s="21" t="str">
        <f>VLOOKUP(RFMCaculation[[#This Row],[RFM]], RFMSegment[], 2, FALSE)</f>
        <v>Potential Loyalist</v>
      </c>
    </row>
    <row r="41" spans="1:16">
      <c r="A41" t="s">
        <v>1773</v>
      </c>
      <c r="B41">
        <f>COUNTIF(Order[Customer ID], RFMCaculation[[#This Row],[Customer ID]])</f>
        <v>3</v>
      </c>
      <c r="C41" s="4" cm="1">
        <f t="array" ref="C41">MAX(_xlfn._xlws.FILTER(Order[[Order Date ]], Order[Customer ID]=RFMCaculation[[#This Row],[Customer ID]]))</f>
        <v>43025</v>
      </c>
      <c r="D41" s="4" cm="1">
        <f t="array" ref="D41">MIN(_xlfn._xlws.FILTER(Order[[Order Date ]], Order[Customer ID]=RFMCaculation[[#This Row],[Customer ID]]))</f>
        <v>41896</v>
      </c>
      <c r="E41" s="8">
        <f>($R$2-RFMCaculation[[#This Row],[Start Date]])/365</f>
        <v>3.3013698630136985</v>
      </c>
      <c r="F41">
        <f>$R$2-RFMCaculation[[#This Row],[Most recent]]</f>
        <v>76</v>
      </c>
      <c r="G41" s="8">
        <f>RFMCaculation[[#This Row],[Total Orders]]/RFMCaculation[[#This Row],[Years with us]]</f>
        <v>0.90871369294605808</v>
      </c>
      <c r="H41" s="9">
        <f>SUMIF(Order[Customer ID], RFMCaculation[[#This Row],[Customer ID]], Order[Total Sales])</f>
        <v>629.24799999999993</v>
      </c>
      <c r="I41">
        <f>RANK(RFMCaculation[[#This Row],[Recency]], RFMCaculation[Recency], 0)</f>
        <v>401</v>
      </c>
      <c r="J41">
        <f>RANK(RFMCaculation[[#This Row],[Frequency]], RFMCaculation[Frequency], 0)</f>
        <v>746</v>
      </c>
      <c r="K41">
        <f>RANK(RFMCaculation[[#This Row],[Monetary]], RFMCaculation[Monetary], 0)</f>
        <v>706</v>
      </c>
      <c r="L41">
        <f>VLOOKUP(RFMCaculation[[#This Row],[Rank R]], $R$4:$S$8, 2)</f>
        <v>3</v>
      </c>
      <c r="M41">
        <f>VLOOKUP(RFMCaculation[[#This Row],[Rank F]], $R$4:$S$8, 2)</f>
        <v>5</v>
      </c>
      <c r="N41">
        <f>VLOOKUP(RFMCaculation[[#This Row],[Rank M]], $R$4:$S$8, 2)</f>
        <v>5</v>
      </c>
      <c r="O41">
        <f>RFMCaculation[[#This Row],[R]]*100+RFMCaculation[[#This Row],[F]]*10+RFMCaculation[[#This Row],[M]]</f>
        <v>355</v>
      </c>
      <c r="P41" s="21" t="str">
        <f>VLOOKUP(RFMCaculation[[#This Row],[RFM]], RFMSegment[], 2, FALSE)</f>
        <v>Loyal</v>
      </c>
    </row>
    <row r="42" spans="1:16">
      <c r="A42" t="s">
        <v>754</v>
      </c>
      <c r="B42">
        <f>COUNTIF(Order[Customer ID], RFMCaculation[[#This Row],[Customer ID]])</f>
        <v>5</v>
      </c>
      <c r="C42" s="4" cm="1">
        <f t="array" ref="C42">MAX(_xlfn._xlws.FILTER(Order[[Order Date ]], Order[Customer ID]=RFMCaculation[[#This Row],[Customer ID]]))</f>
        <v>43071</v>
      </c>
      <c r="D42" s="4" cm="1">
        <f t="array" ref="D42">MIN(_xlfn._xlws.FILTER(Order[[Order Date ]], Order[Customer ID]=RFMCaculation[[#This Row],[Customer ID]]))</f>
        <v>41918</v>
      </c>
      <c r="E42" s="8">
        <f>($R$2-RFMCaculation[[#This Row],[Start Date]])/365</f>
        <v>3.2410958904109588</v>
      </c>
      <c r="F42">
        <f>$R$2-RFMCaculation[[#This Row],[Most recent]]</f>
        <v>30</v>
      </c>
      <c r="G42" s="8">
        <f>RFMCaculation[[#This Row],[Total Orders]]/RFMCaculation[[#This Row],[Years with us]]</f>
        <v>1.5426880811496197</v>
      </c>
      <c r="H42" s="9">
        <f>SUMIF(Order[Customer ID], RFMCaculation[[#This Row],[Customer ID]], Order[Total Sales])</f>
        <v>814.01199999999994</v>
      </c>
      <c r="I42">
        <f>RANK(RFMCaculation[[#This Row],[Recency]], RFMCaculation[Recency], 0)</f>
        <v>610</v>
      </c>
      <c r="J42">
        <f>RANK(RFMCaculation[[#This Row],[Frequency]], RFMCaculation[Frequency], 0)</f>
        <v>556</v>
      </c>
      <c r="K42">
        <f>RANK(RFMCaculation[[#This Row],[Monetary]], RFMCaculation[Monetary], 0)</f>
        <v>670</v>
      </c>
      <c r="L42">
        <f>VLOOKUP(RFMCaculation[[#This Row],[Rank R]], $R$4:$S$8, 2)</f>
        <v>4</v>
      </c>
      <c r="M42">
        <f>VLOOKUP(RFMCaculation[[#This Row],[Rank F]], $R$4:$S$8, 2)</f>
        <v>4</v>
      </c>
      <c r="N42">
        <f>VLOOKUP(RFMCaculation[[#This Row],[Rank M]], $R$4:$S$8, 2)</f>
        <v>5</v>
      </c>
      <c r="O42">
        <f>RFMCaculation[[#This Row],[R]]*100+RFMCaculation[[#This Row],[F]]*10+RFMCaculation[[#This Row],[M]]</f>
        <v>445</v>
      </c>
      <c r="P42" s="21" t="str">
        <f>VLOOKUP(RFMCaculation[[#This Row],[RFM]], RFMSegment[], 2, FALSE)</f>
        <v>Champions</v>
      </c>
    </row>
    <row r="43" spans="1:16">
      <c r="A43" t="s">
        <v>2813</v>
      </c>
      <c r="B43">
        <f>COUNTIF(Order[Customer ID], RFMCaculation[[#This Row],[Customer ID]])</f>
        <v>8</v>
      </c>
      <c r="C43" s="4" cm="1">
        <f t="array" ref="C43">MAX(_xlfn._xlws.FILTER(Order[[Order Date ]], Order[Customer ID]=RFMCaculation[[#This Row],[Customer ID]]))</f>
        <v>42937</v>
      </c>
      <c r="D43" s="4" cm="1">
        <f t="array" ref="D43">MIN(_xlfn._xlws.FILTER(Order[[Order Date ]], Order[Customer ID]=RFMCaculation[[#This Row],[Customer ID]]))</f>
        <v>41943</v>
      </c>
      <c r="E43" s="8">
        <f>($R$2-RFMCaculation[[#This Row],[Start Date]])/365</f>
        <v>3.1726027397260275</v>
      </c>
      <c r="F43">
        <f>$R$2-RFMCaculation[[#This Row],[Most recent]]</f>
        <v>164</v>
      </c>
      <c r="G43" s="8">
        <f>RFMCaculation[[#This Row],[Total Orders]]/RFMCaculation[[#This Row],[Years with us]]</f>
        <v>2.5215889464594126</v>
      </c>
      <c r="H43" s="9">
        <f>SUMIF(Order[Customer ID], RFMCaculation[[#This Row],[Customer ID]], Order[Total Sales])</f>
        <v>5664.0220000000008</v>
      </c>
      <c r="I43">
        <f>RANK(RFMCaculation[[#This Row],[Recency]], RFMCaculation[Recency], 0)</f>
        <v>213</v>
      </c>
      <c r="J43">
        <f>RANK(RFMCaculation[[#This Row],[Frequency]], RFMCaculation[Frequency], 0)</f>
        <v>224</v>
      </c>
      <c r="K43">
        <f>RANK(RFMCaculation[[#This Row],[Monetary]], RFMCaculation[Monetary], 0)</f>
        <v>89</v>
      </c>
      <c r="L43">
        <f>VLOOKUP(RFMCaculation[[#This Row],[Rank R]], $R$4:$S$8, 2)</f>
        <v>2</v>
      </c>
      <c r="M43">
        <f>VLOOKUP(RFMCaculation[[#This Row],[Rank F]], $R$4:$S$8, 2)</f>
        <v>2</v>
      </c>
      <c r="N43">
        <f>VLOOKUP(RFMCaculation[[#This Row],[Rank M]], $R$4:$S$8, 2)</f>
        <v>1</v>
      </c>
      <c r="O43">
        <f>RFMCaculation[[#This Row],[R]]*100+RFMCaculation[[#This Row],[F]]*10+RFMCaculation[[#This Row],[M]]</f>
        <v>221</v>
      </c>
      <c r="P43" s="21" t="str">
        <f>VLOOKUP(RFMCaculation[[#This Row],[RFM]], RFMSegment[], 2, FALSE)</f>
        <v>About To Sleep</v>
      </c>
    </row>
    <row r="44" spans="1:16">
      <c r="A44" t="s">
        <v>4842</v>
      </c>
      <c r="B44">
        <f>COUNTIF(Order[Customer ID], RFMCaculation[[#This Row],[Customer ID]])</f>
        <v>1</v>
      </c>
      <c r="C44" s="4" cm="1">
        <f t="array" ref="C44">MAX(_xlfn._xlws.FILTER(Order[[Order Date ]], Order[Customer ID]=RFMCaculation[[#This Row],[Customer ID]]))</f>
        <v>42598</v>
      </c>
      <c r="D44" s="4" cm="1">
        <f t="array" ref="D44">MIN(_xlfn._xlws.FILTER(Order[[Order Date ]], Order[Customer ID]=RFMCaculation[[#This Row],[Customer ID]]))</f>
        <v>42598</v>
      </c>
      <c r="E44" s="8">
        <f>($R$2-RFMCaculation[[#This Row],[Start Date]])/365</f>
        <v>1.3780821917808219</v>
      </c>
      <c r="F44">
        <f>$R$2-RFMCaculation[[#This Row],[Most recent]]</f>
        <v>503</v>
      </c>
      <c r="G44" s="8">
        <f>RFMCaculation[[#This Row],[Total Orders]]/RFMCaculation[[#This Row],[Years with us]]</f>
        <v>0.72564612326043743</v>
      </c>
      <c r="H44" s="9">
        <f>SUMIF(Order[Customer ID], RFMCaculation[[#This Row],[Customer ID]], Order[Total Sales])</f>
        <v>161.28</v>
      </c>
      <c r="I44">
        <f>RANK(RFMCaculation[[#This Row],[Recency]], RFMCaculation[Recency], 0)</f>
        <v>48</v>
      </c>
      <c r="J44">
        <f>RANK(RFMCaculation[[#This Row],[Frequency]], RFMCaculation[Frequency], 0)</f>
        <v>775</v>
      </c>
      <c r="K44">
        <f>RANK(RFMCaculation[[#This Row],[Monetary]], RFMCaculation[Monetary], 0)</f>
        <v>771</v>
      </c>
      <c r="L44">
        <f>VLOOKUP(RFMCaculation[[#This Row],[Rank R]], $R$4:$S$8, 2)</f>
        <v>1</v>
      </c>
      <c r="M44">
        <f>VLOOKUP(RFMCaculation[[#This Row],[Rank F]], $R$4:$S$8, 2)</f>
        <v>5</v>
      </c>
      <c r="N44">
        <f>VLOOKUP(RFMCaculation[[#This Row],[Rank M]], $R$4:$S$8, 2)</f>
        <v>5</v>
      </c>
      <c r="O44">
        <f>RFMCaculation[[#This Row],[R]]*100+RFMCaculation[[#This Row],[F]]*10+RFMCaculation[[#This Row],[M]]</f>
        <v>155</v>
      </c>
      <c r="P44" s="21" t="str">
        <f>VLOOKUP(RFMCaculation[[#This Row],[RFM]], RFMSegment[], 2, FALSE)</f>
        <v>Cannot Lose Them</v>
      </c>
    </row>
    <row r="45" spans="1:16">
      <c r="A45" t="s">
        <v>1141</v>
      </c>
      <c r="B45">
        <f>COUNTIF(Order[Customer ID], RFMCaculation[[#This Row],[Customer ID]])</f>
        <v>8</v>
      </c>
      <c r="C45" s="4" cm="1">
        <f t="array" ref="C45">MAX(_xlfn._xlws.FILTER(Order[[Order Date ]], Order[Customer ID]=RFMCaculation[[#This Row],[Customer ID]]))</f>
        <v>43058</v>
      </c>
      <c r="D45" s="4" cm="1">
        <f t="array" ref="D45">MIN(_xlfn._xlws.FILTER(Order[[Order Date ]], Order[Customer ID]=RFMCaculation[[#This Row],[Customer ID]]))</f>
        <v>41701</v>
      </c>
      <c r="E45" s="8">
        <f>($R$2-RFMCaculation[[#This Row],[Start Date]])/365</f>
        <v>3.8356164383561642</v>
      </c>
      <c r="F45">
        <f>$R$2-RFMCaculation[[#This Row],[Most recent]]</f>
        <v>43</v>
      </c>
      <c r="G45" s="8">
        <f>RFMCaculation[[#This Row],[Total Orders]]/RFMCaculation[[#This Row],[Years with us]]</f>
        <v>2.0857142857142859</v>
      </c>
      <c r="H45" s="9">
        <f>SUMIF(Order[Customer ID], RFMCaculation[[#This Row],[Customer ID]], Order[Total Sales])</f>
        <v>1638.5540000000001</v>
      </c>
      <c r="I45">
        <f>RANK(RFMCaculation[[#This Row],[Recency]], RFMCaculation[Recency], 0)</f>
        <v>526</v>
      </c>
      <c r="J45">
        <f>RANK(RFMCaculation[[#This Row],[Frequency]], RFMCaculation[Frequency], 0)</f>
        <v>352</v>
      </c>
      <c r="K45">
        <f>RANK(RFMCaculation[[#This Row],[Monetary]], RFMCaculation[Monetary], 0)</f>
        <v>497</v>
      </c>
      <c r="L45">
        <f>VLOOKUP(RFMCaculation[[#This Row],[Rank R]], $R$4:$S$8, 2)</f>
        <v>4</v>
      </c>
      <c r="M45">
        <f>VLOOKUP(RFMCaculation[[#This Row],[Rank F]], $R$4:$S$8, 2)</f>
        <v>3</v>
      </c>
      <c r="N45">
        <f>VLOOKUP(RFMCaculation[[#This Row],[Rank M]], $R$4:$S$8, 2)</f>
        <v>4</v>
      </c>
      <c r="O45">
        <f>RFMCaculation[[#This Row],[R]]*100+RFMCaculation[[#This Row],[F]]*10+RFMCaculation[[#This Row],[M]]</f>
        <v>434</v>
      </c>
      <c r="P45" s="21" t="str">
        <f>VLOOKUP(RFMCaculation[[#This Row],[RFM]], RFMSegment[], 2, FALSE)</f>
        <v>Need Attention</v>
      </c>
    </row>
    <row r="46" spans="1:16">
      <c r="A46" t="s">
        <v>2101</v>
      </c>
      <c r="B46">
        <f>COUNTIF(Order[Customer ID], RFMCaculation[[#This Row],[Customer ID]])</f>
        <v>10</v>
      </c>
      <c r="C46" s="4" cm="1">
        <f t="array" ref="C46">MAX(_xlfn._xlws.FILTER(Order[[Order Date ]], Order[Customer ID]=RFMCaculation[[#This Row],[Customer ID]]))</f>
        <v>43001</v>
      </c>
      <c r="D46" s="4" cm="1">
        <f t="array" ref="D46">MIN(_xlfn._xlws.FILTER(Order[[Order Date ]], Order[Customer ID]=RFMCaculation[[#This Row],[Customer ID]]))</f>
        <v>41874</v>
      </c>
      <c r="E46" s="8">
        <f>($R$2-RFMCaculation[[#This Row],[Start Date]])/365</f>
        <v>3.3616438356164382</v>
      </c>
      <c r="F46">
        <f>$R$2-RFMCaculation[[#This Row],[Most recent]]</f>
        <v>100</v>
      </c>
      <c r="G46" s="8">
        <f>RFMCaculation[[#This Row],[Total Orders]]/RFMCaculation[[#This Row],[Years with us]]</f>
        <v>2.9747351263243687</v>
      </c>
      <c r="H46" s="9">
        <f>SUMIF(Order[Customer ID], RFMCaculation[[#This Row],[Customer ID]], Order[Total Sales])</f>
        <v>3323.5560000000005</v>
      </c>
      <c r="I46">
        <f>RANK(RFMCaculation[[#This Row],[Recency]], RFMCaculation[Recency], 0)</f>
        <v>328</v>
      </c>
      <c r="J46">
        <f>RANK(RFMCaculation[[#This Row],[Frequency]], RFMCaculation[Frequency], 0)</f>
        <v>112</v>
      </c>
      <c r="K46">
        <f>RANK(RFMCaculation[[#This Row],[Monetary]], RFMCaculation[Monetary], 0)</f>
        <v>232</v>
      </c>
      <c r="L46">
        <f>VLOOKUP(RFMCaculation[[#This Row],[Rank R]], $R$4:$S$8, 2)</f>
        <v>3</v>
      </c>
      <c r="M46">
        <f>VLOOKUP(RFMCaculation[[#This Row],[Rank F]], $R$4:$S$8, 2)</f>
        <v>1</v>
      </c>
      <c r="N46">
        <f>VLOOKUP(RFMCaculation[[#This Row],[Rank M]], $R$4:$S$8, 2)</f>
        <v>2</v>
      </c>
      <c r="O46">
        <f>RFMCaculation[[#This Row],[R]]*100+RFMCaculation[[#This Row],[F]]*10+RFMCaculation[[#This Row],[M]]</f>
        <v>312</v>
      </c>
      <c r="P46" s="21" t="str">
        <f>VLOOKUP(RFMCaculation[[#This Row],[RFM]], RFMSegment[], 2, FALSE)</f>
        <v>About To Sleep</v>
      </c>
    </row>
    <row r="47" spans="1:16">
      <c r="A47" t="s">
        <v>2327</v>
      </c>
      <c r="B47">
        <f>COUNTIF(Order[Customer ID], RFMCaculation[[#This Row],[Customer ID]])</f>
        <v>4</v>
      </c>
      <c r="C47" s="4" cm="1">
        <f t="array" ref="C47">MAX(_xlfn._xlws.FILTER(Order[[Order Date ]], Order[Customer ID]=RFMCaculation[[#This Row],[Customer ID]]))</f>
        <v>42988</v>
      </c>
      <c r="D47" s="4" cm="1">
        <f t="array" ref="D47">MIN(_xlfn._xlws.FILTER(Order[[Order Date ]], Order[Customer ID]=RFMCaculation[[#This Row],[Customer ID]]))</f>
        <v>42003</v>
      </c>
      <c r="E47" s="8">
        <f>($R$2-RFMCaculation[[#This Row],[Start Date]])/365</f>
        <v>3.0082191780821916</v>
      </c>
      <c r="F47">
        <f>$R$2-RFMCaculation[[#This Row],[Most recent]]</f>
        <v>113</v>
      </c>
      <c r="G47" s="8">
        <f>RFMCaculation[[#This Row],[Total Orders]]/RFMCaculation[[#This Row],[Years with us]]</f>
        <v>1.3296903460837888</v>
      </c>
      <c r="H47" s="9">
        <f>SUMIF(Order[Customer ID], RFMCaculation[[#This Row],[Customer ID]], Order[Total Sales])</f>
        <v>1055.694</v>
      </c>
      <c r="I47">
        <f>RANK(RFMCaculation[[#This Row],[Recency]], RFMCaculation[Recency], 0)</f>
        <v>298</v>
      </c>
      <c r="J47">
        <f>RANK(RFMCaculation[[#This Row],[Frequency]], RFMCaculation[Frequency], 0)</f>
        <v>632</v>
      </c>
      <c r="K47">
        <f>RANK(RFMCaculation[[#This Row],[Monetary]], RFMCaculation[Monetary], 0)</f>
        <v>614</v>
      </c>
      <c r="L47">
        <f>VLOOKUP(RFMCaculation[[#This Row],[Rank R]], $R$4:$S$8, 2)</f>
        <v>2</v>
      </c>
      <c r="M47">
        <f>VLOOKUP(RFMCaculation[[#This Row],[Rank F]], $R$4:$S$8, 2)</f>
        <v>5</v>
      </c>
      <c r="N47">
        <f>VLOOKUP(RFMCaculation[[#This Row],[Rank M]], $R$4:$S$8, 2)</f>
        <v>4</v>
      </c>
      <c r="O47">
        <f>RFMCaculation[[#This Row],[R]]*100+RFMCaculation[[#This Row],[F]]*10+RFMCaculation[[#This Row],[M]]</f>
        <v>254</v>
      </c>
      <c r="P47" s="21" t="str">
        <f>VLOOKUP(RFMCaculation[[#This Row],[RFM]], RFMSegment[], 2, FALSE)</f>
        <v>At Risk</v>
      </c>
    </row>
    <row r="48" spans="1:16">
      <c r="A48" t="s">
        <v>2543</v>
      </c>
      <c r="B48">
        <f>COUNTIF(Order[Customer ID], RFMCaculation[[#This Row],[Customer ID]])</f>
        <v>5</v>
      </c>
      <c r="C48" s="4" cm="1">
        <f t="array" ref="C48">MAX(_xlfn._xlws.FILTER(Order[[Order Date ]], Order[Customer ID]=RFMCaculation[[#This Row],[Customer ID]]))</f>
        <v>42974</v>
      </c>
      <c r="D48" s="4" cm="1">
        <f t="array" ref="D48">MIN(_xlfn._xlws.FILTER(Order[[Order Date ]], Order[Customer ID]=RFMCaculation[[#This Row],[Customer ID]]))</f>
        <v>41915</v>
      </c>
      <c r="E48" s="8">
        <f>($R$2-RFMCaculation[[#This Row],[Start Date]])/365</f>
        <v>3.2493150684931509</v>
      </c>
      <c r="F48">
        <f>$R$2-RFMCaculation[[#This Row],[Most recent]]</f>
        <v>127</v>
      </c>
      <c r="G48" s="8">
        <f>RFMCaculation[[#This Row],[Total Orders]]/RFMCaculation[[#This Row],[Years with us]]</f>
        <v>1.5387858347386172</v>
      </c>
      <c r="H48" s="9">
        <f>SUMIF(Order[Customer ID], RFMCaculation[[#This Row],[Customer ID]], Order[Total Sales])</f>
        <v>2236.1279999999997</v>
      </c>
      <c r="I48">
        <f>RANK(RFMCaculation[[#This Row],[Recency]], RFMCaculation[Recency], 0)</f>
        <v>256</v>
      </c>
      <c r="J48">
        <f>RANK(RFMCaculation[[#This Row],[Frequency]], RFMCaculation[Frequency], 0)</f>
        <v>558</v>
      </c>
      <c r="K48">
        <f>RANK(RFMCaculation[[#This Row],[Monetary]], RFMCaculation[Monetary], 0)</f>
        <v>403</v>
      </c>
      <c r="L48">
        <f>VLOOKUP(RFMCaculation[[#This Row],[Rank R]], $R$4:$S$8, 2)</f>
        <v>2</v>
      </c>
      <c r="M48">
        <f>VLOOKUP(RFMCaculation[[#This Row],[Rank F]], $R$4:$S$8, 2)</f>
        <v>4</v>
      </c>
      <c r="N48">
        <f>VLOOKUP(RFMCaculation[[#This Row],[Rank M]], $R$4:$S$8, 2)</f>
        <v>3</v>
      </c>
      <c r="O48">
        <f>RFMCaculation[[#This Row],[R]]*100+RFMCaculation[[#This Row],[F]]*10+RFMCaculation[[#This Row],[M]]</f>
        <v>243</v>
      </c>
      <c r="P48" s="21" t="str">
        <f>VLOOKUP(RFMCaculation[[#This Row],[RFM]], RFMSegment[], 2, FALSE)</f>
        <v>At Risk</v>
      </c>
    </row>
    <row r="49" spans="1:16">
      <c r="A49" t="s">
        <v>383</v>
      </c>
      <c r="B49">
        <f>COUNTIF(Order[Customer ID], RFMCaculation[[#This Row],[Customer ID]])</f>
        <v>5</v>
      </c>
      <c r="C49" s="4" cm="1">
        <f t="array" ref="C49">MAX(_xlfn._xlws.FILTER(Order[[Order Date ]], Order[Customer ID]=RFMCaculation[[#This Row],[Customer ID]]))</f>
        <v>43085</v>
      </c>
      <c r="D49" s="4" cm="1">
        <f t="array" ref="D49">MIN(_xlfn._xlws.FILTER(Order[[Order Date ]], Order[Customer ID]=RFMCaculation[[#This Row],[Customer ID]]))</f>
        <v>41761</v>
      </c>
      <c r="E49" s="8">
        <f>($R$2-RFMCaculation[[#This Row],[Start Date]])/365</f>
        <v>3.6712328767123288</v>
      </c>
      <c r="F49">
        <f>$R$2-RFMCaculation[[#This Row],[Most recent]]</f>
        <v>16</v>
      </c>
      <c r="G49" s="8">
        <f>RFMCaculation[[#This Row],[Total Orders]]/RFMCaculation[[#This Row],[Years with us]]</f>
        <v>1.3619402985074627</v>
      </c>
      <c r="H49" s="9">
        <f>SUMIF(Order[Customer ID], RFMCaculation[[#This Row],[Customer ID]], Order[Total Sales])</f>
        <v>264.86400000000003</v>
      </c>
      <c r="I49">
        <f>RANK(RFMCaculation[[#This Row],[Recency]], RFMCaculation[Recency], 0)</f>
        <v>702</v>
      </c>
      <c r="J49">
        <f>RANK(RFMCaculation[[#This Row],[Frequency]], RFMCaculation[Frequency], 0)</f>
        <v>620</v>
      </c>
      <c r="K49">
        <f>RANK(RFMCaculation[[#This Row],[Monetary]], RFMCaculation[Monetary], 0)</f>
        <v>758</v>
      </c>
      <c r="L49">
        <f>VLOOKUP(RFMCaculation[[#This Row],[Rank R]], $R$4:$S$8, 2)</f>
        <v>5</v>
      </c>
      <c r="M49">
        <f>VLOOKUP(RFMCaculation[[#This Row],[Rank F]], $R$4:$S$8, 2)</f>
        <v>4</v>
      </c>
      <c r="N49">
        <f>VLOOKUP(RFMCaculation[[#This Row],[Rank M]], $R$4:$S$8, 2)</f>
        <v>5</v>
      </c>
      <c r="O49">
        <f>RFMCaculation[[#This Row],[R]]*100+RFMCaculation[[#This Row],[F]]*10+RFMCaculation[[#This Row],[M]]</f>
        <v>545</v>
      </c>
      <c r="P49" s="21" t="str">
        <f>VLOOKUP(RFMCaculation[[#This Row],[RFM]], RFMSegment[], 2, FALSE)</f>
        <v>Champions</v>
      </c>
    </row>
    <row r="50" spans="1:16">
      <c r="A50" t="s">
        <v>157</v>
      </c>
      <c r="B50">
        <f>COUNTIF(Order[Customer ID], RFMCaculation[[#This Row],[Customer ID]])</f>
        <v>6</v>
      </c>
      <c r="C50" s="4" cm="1">
        <f t="array" ref="C50">MAX(_xlfn._xlws.FILTER(Order[[Order Date ]], Order[Customer ID]=RFMCaculation[[#This Row],[Customer ID]]))</f>
        <v>43093</v>
      </c>
      <c r="D50" s="4" cm="1">
        <f t="array" ref="D50">MIN(_xlfn._xlws.FILTER(Order[[Order Date ]], Order[Customer ID]=RFMCaculation[[#This Row],[Customer ID]]))</f>
        <v>41968</v>
      </c>
      <c r="E50" s="8">
        <f>($R$2-RFMCaculation[[#This Row],[Start Date]])/365</f>
        <v>3.1041095890410957</v>
      </c>
      <c r="F50">
        <f>$R$2-RFMCaculation[[#This Row],[Most recent]]</f>
        <v>8</v>
      </c>
      <c r="G50" s="8">
        <f>RFMCaculation[[#This Row],[Total Orders]]/RFMCaculation[[#This Row],[Years with us]]</f>
        <v>1.9329214474845544</v>
      </c>
      <c r="H50" s="9">
        <f>SUMIF(Order[Customer ID], RFMCaculation[[#This Row],[Customer ID]], Order[Total Sales])</f>
        <v>6608.4480000000003</v>
      </c>
      <c r="I50">
        <f>RANK(RFMCaculation[[#This Row],[Recency]], RFMCaculation[Recency], 0)</f>
        <v>750</v>
      </c>
      <c r="J50">
        <f>RANK(RFMCaculation[[#This Row],[Frequency]], RFMCaculation[Frequency], 0)</f>
        <v>399</v>
      </c>
      <c r="K50">
        <f>RANK(RFMCaculation[[#This Row],[Monetary]], RFMCaculation[Monetary], 0)</f>
        <v>61</v>
      </c>
      <c r="L50">
        <f>VLOOKUP(RFMCaculation[[#This Row],[Rank R]], $R$4:$S$8, 2)</f>
        <v>5</v>
      </c>
      <c r="M50">
        <f>VLOOKUP(RFMCaculation[[#This Row],[Rank F]], $R$4:$S$8, 2)</f>
        <v>3</v>
      </c>
      <c r="N50">
        <f>VLOOKUP(RFMCaculation[[#This Row],[Rank M]], $R$4:$S$8, 2)</f>
        <v>1</v>
      </c>
      <c r="O50">
        <f>RFMCaculation[[#This Row],[R]]*100+RFMCaculation[[#This Row],[F]]*10+RFMCaculation[[#This Row],[M]]</f>
        <v>531</v>
      </c>
      <c r="P50" s="21" t="str">
        <f>VLOOKUP(RFMCaculation[[#This Row],[RFM]], RFMSegment[], 2, FALSE)</f>
        <v>Potential Loyalist</v>
      </c>
    </row>
    <row r="51" spans="1:16">
      <c r="A51" t="s">
        <v>4973</v>
      </c>
      <c r="B51">
        <f>COUNTIF(Order[Customer ID], RFMCaculation[[#This Row],[Customer ID]])</f>
        <v>1</v>
      </c>
      <c r="C51" s="4" cm="1">
        <f t="array" ref="C51">MAX(_xlfn._xlws.FILTER(Order[[Order Date ]], Order[Customer ID]=RFMCaculation[[#This Row],[Customer ID]]))</f>
        <v>42565</v>
      </c>
      <c r="D51" s="4" cm="1">
        <f t="array" ref="D51">MIN(_xlfn._xlws.FILTER(Order[[Order Date ]], Order[Customer ID]=RFMCaculation[[#This Row],[Customer ID]]))</f>
        <v>42565</v>
      </c>
      <c r="E51" s="8">
        <f>($R$2-RFMCaculation[[#This Row],[Start Date]])/365</f>
        <v>1.4684931506849315</v>
      </c>
      <c r="F51">
        <f>$R$2-RFMCaculation[[#This Row],[Most recent]]</f>
        <v>536</v>
      </c>
      <c r="G51" s="8">
        <f>RFMCaculation[[#This Row],[Total Orders]]/RFMCaculation[[#This Row],[Years with us]]</f>
        <v>0.68097014925373134</v>
      </c>
      <c r="H51" s="9">
        <f>SUMIF(Order[Customer ID], RFMCaculation[[#This Row],[Customer ID]], Order[Total Sales])</f>
        <v>88.15</v>
      </c>
      <c r="I51">
        <f>RANK(RFMCaculation[[#This Row],[Recency]], RFMCaculation[Recency], 0)</f>
        <v>41</v>
      </c>
      <c r="J51">
        <f>RANK(RFMCaculation[[#This Row],[Frequency]], RFMCaculation[Frequency], 0)</f>
        <v>776</v>
      </c>
      <c r="K51">
        <f>RANK(RFMCaculation[[#This Row],[Monetary]], RFMCaculation[Monetary], 0)</f>
        <v>782</v>
      </c>
      <c r="L51">
        <f>VLOOKUP(RFMCaculation[[#This Row],[Rank R]], $R$4:$S$8, 2)</f>
        <v>1</v>
      </c>
      <c r="M51">
        <f>VLOOKUP(RFMCaculation[[#This Row],[Rank F]], $R$4:$S$8, 2)</f>
        <v>5</v>
      </c>
      <c r="N51">
        <f>VLOOKUP(RFMCaculation[[#This Row],[Rank M]], $R$4:$S$8, 2)</f>
        <v>5</v>
      </c>
      <c r="O51">
        <f>RFMCaculation[[#This Row],[R]]*100+RFMCaculation[[#This Row],[F]]*10+RFMCaculation[[#This Row],[M]]</f>
        <v>155</v>
      </c>
      <c r="P51" s="21" t="str">
        <f>VLOOKUP(RFMCaculation[[#This Row],[RFM]], RFMSegment[], 2, FALSE)</f>
        <v>Cannot Lose Them</v>
      </c>
    </row>
    <row r="52" spans="1:16">
      <c r="A52" t="s">
        <v>1566</v>
      </c>
      <c r="B52">
        <f>COUNTIF(Order[Customer ID], RFMCaculation[[#This Row],[Customer ID]])</f>
        <v>8</v>
      </c>
      <c r="C52" s="4" cm="1">
        <f t="array" ref="C52">MAX(_xlfn._xlws.FILTER(Order[[Order Date ]], Order[Customer ID]=RFMCaculation[[#This Row],[Customer ID]]))</f>
        <v>43041</v>
      </c>
      <c r="D52" s="4" cm="1">
        <f t="array" ref="D52">MIN(_xlfn._xlws.FILTER(Order[[Order Date ]], Order[Customer ID]=RFMCaculation[[#This Row],[Customer ID]]))</f>
        <v>41820</v>
      </c>
      <c r="E52" s="8">
        <f>($R$2-RFMCaculation[[#This Row],[Start Date]])/365</f>
        <v>3.5095890410958903</v>
      </c>
      <c r="F52">
        <f>$R$2-RFMCaculation[[#This Row],[Most recent]]</f>
        <v>60</v>
      </c>
      <c r="G52" s="8">
        <f>RFMCaculation[[#This Row],[Total Orders]]/RFMCaculation[[#This Row],[Years with us]]</f>
        <v>2.2794691647150662</v>
      </c>
      <c r="H52" s="9">
        <f>SUMIF(Order[Customer ID], RFMCaculation[[#This Row],[Customer ID]], Order[Total Sales])</f>
        <v>4523.3360000000002</v>
      </c>
      <c r="I52">
        <f>RANK(RFMCaculation[[#This Row],[Recency]], RFMCaculation[Recency], 0)</f>
        <v>439</v>
      </c>
      <c r="J52">
        <f>RANK(RFMCaculation[[#This Row],[Frequency]], RFMCaculation[Frequency], 0)</f>
        <v>283</v>
      </c>
      <c r="K52">
        <f>RANK(RFMCaculation[[#This Row],[Monetary]], RFMCaculation[Monetary], 0)</f>
        <v>142</v>
      </c>
      <c r="L52">
        <f>VLOOKUP(RFMCaculation[[#This Row],[Rank R]], $R$4:$S$8, 2)</f>
        <v>3</v>
      </c>
      <c r="M52">
        <f>VLOOKUP(RFMCaculation[[#This Row],[Rank F]], $R$4:$S$8, 2)</f>
        <v>2</v>
      </c>
      <c r="N52">
        <f>VLOOKUP(RFMCaculation[[#This Row],[Rank M]], $R$4:$S$8, 2)</f>
        <v>1</v>
      </c>
      <c r="O52">
        <f>RFMCaculation[[#This Row],[R]]*100+RFMCaculation[[#This Row],[F]]*10+RFMCaculation[[#This Row],[M]]</f>
        <v>321</v>
      </c>
      <c r="P52" s="21" t="str">
        <f>VLOOKUP(RFMCaculation[[#This Row],[RFM]], RFMSegment[], 2, FALSE)</f>
        <v>About To Sleep</v>
      </c>
    </row>
    <row r="53" spans="1:16">
      <c r="A53" t="s">
        <v>1928</v>
      </c>
      <c r="B53">
        <f>COUNTIF(Order[Customer ID], RFMCaculation[[#This Row],[Customer ID]])</f>
        <v>7</v>
      </c>
      <c r="C53" s="4" cm="1">
        <f t="array" ref="C53">MAX(_xlfn._xlws.FILTER(Order[[Order Date ]], Order[Customer ID]=RFMCaculation[[#This Row],[Customer ID]]))</f>
        <v>43011</v>
      </c>
      <c r="D53" s="4" cm="1">
        <f t="array" ref="D53">MIN(_xlfn._xlws.FILTER(Order[[Order Date ]], Order[Customer ID]=RFMCaculation[[#This Row],[Customer ID]]))</f>
        <v>41847</v>
      </c>
      <c r="E53" s="8">
        <f>($R$2-RFMCaculation[[#This Row],[Start Date]])/365</f>
        <v>3.4356164383561643</v>
      </c>
      <c r="F53">
        <f>$R$2-RFMCaculation[[#This Row],[Most recent]]</f>
        <v>90</v>
      </c>
      <c r="G53" s="8">
        <f>RFMCaculation[[#This Row],[Total Orders]]/RFMCaculation[[#This Row],[Years with us]]</f>
        <v>2.0374800637958534</v>
      </c>
      <c r="H53" s="9">
        <f>SUMIF(Order[Customer ID], RFMCaculation[[#This Row],[Customer ID]], Order[Total Sales])</f>
        <v>3050.6920000000005</v>
      </c>
      <c r="I53">
        <f>RANK(RFMCaculation[[#This Row],[Recency]], RFMCaculation[Recency], 0)</f>
        <v>365</v>
      </c>
      <c r="J53">
        <f>RANK(RFMCaculation[[#This Row],[Frequency]], RFMCaculation[Frequency], 0)</f>
        <v>373</v>
      </c>
      <c r="K53">
        <f>RANK(RFMCaculation[[#This Row],[Monetary]], RFMCaculation[Monetary], 0)</f>
        <v>277</v>
      </c>
      <c r="L53">
        <f>VLOOKUP(RFMCaculation[[#This Row],[Rank R]], $R$4:$S$8, 2)</f>
        <v>3</v>
      </c>
      <c r="M53">
        <f>VLOOKUP(RFMCaculation[[#This Row],[Rank F]], $R$4:$S$8, 2)</f>
        <v>3</v>
      </c>
      <c r="N53">
        <f>VLOOKUP(RFMCaculation[[#This Row],[Rank M]], $R$4:$S$8, 2)</f>
        <v>2</v>
      </c>
      <c r="O53">
        <f>RFMCaculation[[#This Row],[R]]*100+RFMCaculation[[#This Row],[F]]*10+RFMCaculation[[#This Row],[M]]</f>
        <v>332</v>
      </c>
      <c r="P53" s="21" t="str">
        <f>VLOOKUP(RFMCaculation[[#This Row],[RFM]], RFMSegment[], 2, FALSE)</f>
        <v>Hibernating customers</v>
      </c>
    </row>
    <row r="54" spans="1:16">
      <c r="A54" t="s">
        <v>744</v>
      </c>
      <c r="B54">
        <f>COUNTIF(Order[Customer ID], RFMCaculation[[#This Row],[Customer ID]])</f>
        <v>9</v>
      </c>
      <c r="C54" s="4" cm="1">
        <f t="array" ref="C54">MAX(_xlfn._xlws.FILTER(Order[[Order Date ]], Order[Customer ID]=RFMCaculation[[#This Row],[Customer ID]]))</f>
        <v>43071</v>
      </c>
      <c r="D54" s="4" cm="1">
        <f t="array" ref="D54">MIN(_xlfn._xlws.FILTER(Order[[Order Date ]], Order[Customer ID]=RFMCaculation[[#This Row],[Customer ID]]))</f>
        <v>41904</v>
      </c>
      <c r="E54" s="8">
        <f>($R$2-RFMCaculation[[#This Row],[Start Date]])/365</f>
        <v>3.2794520547945205</v>
      </c>
      <c r="F54">
        <f>$R$2-RFMCaculation[[#This Row],[Most recent]]</f>
        <v>30</v>
      </c>
      <c r="G54" s="8">
        <f>RFMCaculation[[#This Row],[Total Orders]]/RFMCaculation[[#This Row],[Years with us]]</f>
        <v>2.744360902255639</v>
      </c>
      <c r="H54" s="9">
        <f>SUMIF(Order[Customer ID], RFMCaculation[[#This Row],[Customer ID]], Order[Total Sales])</f>
        <v>3255.31</v>
      </c>
      <c r="I54">
        <f>RANK(RFMCaculation[[#This Row],[Recency]], RFMCaculation[Recency], 0)</f>
        <v>610</v>
      </c>
      <c r="J54">
        <f>RANK(RFMCaculation[[#This Row],[Frequency]], RFMCaculation[Frequency], 0)</f>
        <v>155</v>
      </c>
      <c r="K54">
        <f>RANK(RFMCaculation[[#This Row],[Monetary]], RFMCaculation[Monetary], 0)</f>
        <v>242</v>
      </c>
      <c r="L54">
        <f>VLOOKUP(RFMCaculation[[#This Row],[Rank R]], $R$4:$S$8, 2)</f>
        <v>4</v>
      </c>
      <c r="M54">
        <f>VLOOKUP(RFMCaculation[[#This Row],[Rank F]], $R$4:$S$8, 2)</f>
        <v>1</v>
      </c>
      <c r="N54">
        <f>VLOOKUP(RFMCaculation[[#This Row],[Rank M]], $R$4:$S$8, 2)</f>
        <v>2</v>
      </c>
      <c r="O54">
        <f>RFMCaculation[[#This Row],[R]]*100+RFMCaculation[[#This Row],[F]]*10+RFMCaculation[[#This Row],[M]]</f>
        <v>412</v>
      </c>
      <c r="P54" s="21" t="str">
        <f>VLOOKUP(RFMCaculation[[#This Row],[RFM]], RFMSegment[], 2, FALSE)</f>
        <v>New Customers</v>
      </c>
    </row>
    <row r="55" spans="1:16">
      <c r="A55" t="s">
        <v>1097</v>
      </c>
      <c r="B55">
        <f>COUNTIF(Order[Customer ID], RFMCaculation[[#This Row],[Customer ID]])</f>
        <v>2</v>
      </c>
      <c r="C55" s="4" cm="1">
        <f t="array" ref="C55">MAX(_xlfn._xlws.FILTER(Order[[Order Date ]], Order[Customer ID]=RFMCaculation[[#This Row],[Customer ID]]))</f>
        <v>43058</v>
      </c>
      <c r="D55" s="4" cm="1">
        <f t="array" ref="D55">MIN(_xlfn._xlws.FILTER(Order[[Order Date ]], Order[Customer ID]=RFMCaculation[[#This Row],[Customer ID]]))</f>
        <v>42687</v>
      </c>
      <c r="E55" s="8">
        <f>($R$2-RFMCaculation[[#This Row],[Start Date]])/365</f>
        <v>1.1342465753424658</v>
      </c>
      <c r="F55">
        <f>$R$2-RFMCaculation[[#This Row],[Most recent]]</f>
        <v>43</v>
      </c>
      <c r="G55" s="8">
        <f>RFMCaculation[[#This Row],[Total Orders]]/RFMCaculation[[#This Row],[Years with us]]</f>
        <v>1.7632850241545894</v>
      </c>
      <c r="H55" s="9">
        <f>SUMIF(Order[Customer ID], RFMCaculation[[#This Row],[Customer ID]], Order[Total Sales])</f>
        <v>58.82</v>
      </c>
      <c r="I55">
        <f>RANK(RFMCaculation[[#This Row],[Recency]], RFMCaculation[Recency], 0)</f>
        <v>526</v>
      </c>
      <c r="J55">
        <f>RANK(RFMCaculation[[#This Row],[Frequency]], RFMCaculation[Frequency], 0)</f>
        <v>471</v>
      </c>
      <c r="K55">
        <f>RANK(RFMCaculation[[#This Row],[Monetary]], RFMCaculation[Monetary], 0)</f>
        <v>785</v>
      </c>
      <c r="L55">
        <f>VLOOKUP(RFMCaculation[[#This Row],[Rank R]], $R$4:$S$8, 2)</f>
        <v>4</v>
      </c>
      <c r="M55">
        <f>VLOOKUP(RFMCaculation[[#This Row],[Rank F]], $R$4:$S$8, 2)</f>
        <v>3</v>
      </c>
      <c r="N55">
        <f>VLOOKUP(RFMCaculation[[#This Row],[Rank M]], $R$4:$S$8, 2)</f>
        <v>5</v>
      </c>
      <c r="O55">
        <f>RFMCaculation[[#This Row],[R]]*100+RFMCaculation[[#This Row],[F]]*10+RFMCaculation[[#This Row],[M]]</f>
        <v>435</v>
      </c>
      <c r="P55" s="21" t="str">
        <f>VLOOKUP(RFMCaculation[[#This Row],[RFM]], RFMSegment[], 2, FALSE)</f>
        <v>Loyal</v>
      </c>
    </row>
    <row r="56" spans="1:16">
      <c r="A56" t="s">
        <v>597</v>
      </c>
      <c r="B56">
        <f>COUNTIF(Order[Customer ID], RFMCaculation[[#This Row],[Customer ID]])</f>
        <v>5</v>
      </c>
      <c r="C56" s="4" cm="1">
        <f t="array" ref="C56">MAX(_xlfn._xlws.FILTER(Order[[Order Date ]], Order[Customer ID]=RFMCaculation[[#This Row],[Customer ID]]))</f>
        <v>43077</v>
      </c>
      <c r="D56" s="4" cm="1">
        <f t="array" ref="D56">MIN(_xlfn._xlws.FILTER(Order[[Order Date ]], Order[Customer ID]=RFMCaculation[[#This Row],[Customer ID]]))</f>
        <v>41930</v>
      </c>
      <c r="E56" s="8">
        <f>($R$2-RFMCaculation[[#This Row],[Start Date]])/365</f>
        <v>3.2082191780821918</v>
      </c>
      <c r="F56">
        <f>$R$2-RFMCaculation[[#This Row],[Most recent]]</f>
        <v>24</v>
      </c>
      <c r="G56" s="8">
        <f>RFMCaculation[[#This Row],[Total Orders]]/RFMCaculation[[#This Row],[Years with us]]</f>
        <v>1.5584970111016225</v>
      </c>
      <c r="H56" s="9">
        <f>SUMIF(Order[Customer ID], RFMCaculation[[#This Row],[Customer ID]], Order[Total Sales])</f>
        <v>4260.7839999999997</v>
      </c>
      <c r="I56">
        <f>RANK(RFMCaculation[[#This Row],[Recency]], RFMCaculation[Recency], 0)</f>
        <v>655</v>
      </c>
      <c r="J56">
        <f>RANK(RFMCaculation[[#This Row],[Frequency]], RFMCaculation[Frequency], 0)</f>
        <v>552</v>
      </c>
      <c r="K56">
        <f>RANK(RFMCaculation[[#This Row],[Monetary]], RFMCaculation[Monetary], 0)</f>
        <v>163</v>
      </c>
      <c r="L56">
        <f>VLOOKUP(RFMCaculation[[#This Row],[Rank R]], $R$4:$S$8, 2)</f>
        <v>5</v>
      </c>
      <c r="M56">
        <f>VLOOKUP(RFMCaculation[[#This Row],[Rank F]], $R$4:$S$8, 2)</f>
        <v>4</v>
      </c>
      <c r="N56">
        <f>VLOOKUP(RFMCaculation[[#This Row],[Rank M]], $R$4:$S$8, 2)</f>
        <v>2</v>
      </c>
      <c r="O56">
        <f>RFMCaculation[[#This Row],[R]]*100+RFMCaculation[[#This Row],[F]]*10+RFMCaculation[[#This Row],[M]]</f>
        <v>542</v>
      </c>
      <c r="P56" s="21" t="str">
        <f>VLOOKUP(RFMCaculation[[#This Row],[RFM]], RFMSegment[], 2, FALSE)</f>
        <v>Potential Loyalist</v>
      </c>
    </row>
    <row r="57" spans="1:16">
      <c r="A57" t="s">
        <v>3020</v>
      </c>
      <c r="B57">
        <f>COUNTIF(Order[Customer ID], RFMCaculation[[#This Row],[Customer ID]])</f>
        <v>7</v>
      </c>
      <c r="C57" s="4" cm="1">
        <f t="array" ref="C57">MAX(_xlfn._xlws.FILTER(Order[[Order Date ]], Order[Customer ID]=RFMCaculation[[#This Row],[Customer ID]]))</f>
        <v>42907</v>
      </c>
      <c r="D57" s="4" cm="1">
        <f t="array" ref="D57">MIN(_xlfn._xlws.FILTER(Order[[Order Date ]], Order[Customer ID]=RFMCaculation[[#This Row],[Customer ID]]))</f>
        <v>41713</v>
      </c>
      <c r="E57" s="8">
        <f>($R$2-RFMCaculation[[#This Row],[Start Date]])/365</f>
        <v>3.8027397260273972</v>
      </c>
      <c r="F57">
        <f>$R$2-RFMCaculation[[#This Row],[Most recent]]</f>
        <v>194</v>
      </c>
      <c r="G57" s="8">
        <f>RFMCaculation[[#This Row],[Total Orders]]/RFMCaculation[[#This Row],[Years with us]]</f>
        <v>1.8407780979827089</v>
      </c>
      <c r="H57" s="9">
        <f>SUMIF(Order[Customer ID], RFMCaculation[[#This Row],[Customer ID]], Order[Total Sales])</f>
        <v>584.60800000000006</v>
      </c>
      <c r="I57">
        <f>RANK(RFMCaculation[[#This Row],[Recency]], RFMCaculation[Recency], 0)</f>
        <v>186</v>
      </c>
      <c r="J57">
        <f>RANK(RFMCaculation[[#This Row],[Frequency]], RFMCaculation[Frequency], 0)</f>
        <v>439</v>
      </c>
      <c r="K57">
        <f>RANK(RFMCaculation[[#This Row],[Monetary]], RFMCaculation[Monetary], 0)</f>
        <v>713</v>
      </c>
      <c r="L57">
        <f>VLOOKUP(RFMCaculation[[#This Row],[Rank R]], $R$4:$S$8, 2)</f>
        <v>2</v>
      </c>
      <c r="M57">
        <f>VLOOKUP(RFMCaculation[[#This Row],[Rank F]], $R$4:$S$8, 2)</f>
        <v>3</v>
      </c>
      <c r="N57">
        <f>VLOOKUP(RFMCaculation[[#This Row],[Rank M]], $R$4:$S$8, 2)</f>
        <v>5</v>
      </c>
      <c r="O57">
        <f>RFMCaculation[[#This Row],[R]]*100+RFMCaculation[[#This Row],[F]]*10+RFMCaculation[[#This Row],[M]]</f>
        <v>235</v>
      </c>
      <c r="P57" s="21" t="str">
        <f>VLOOKUP(RFMCaculation[[#This Row],[RFM]], RFMSegment[], 2, FALSE)</f>
        <v>At Risk</v>
      </c>
    </row>
    <row r="58" spans="1:16">
      <c r="A58" t="s">
        <v>460</v>
      </c>
      <c r="B58">
        <f>COUNTIF(Order[Customer ID], RFMCaculation[[#This Row],[Customer ID]])</f>
        <v>6</v>
      </c>
      <c r="C58" s="4" cm="1">
        <f t="array" ref="C58">MAX(_xlfn._xlws.FILTER(Order[[Order Date ]], Order[Customer ID]=RFMCaculation[[#This Row],[Customer ID]]))</f>
        <v>43080</v>
      </c>
      <c r="D58" s="4" cm="1">
        <f t="array" ref="D58">MIN(_xlfn._xlws.FILTER(Order[[Order Date ]], Order[Customer ID]=RFMCaculation[[#This Row],[Customer ID]]))</f>
        <v>42511</v>
      </c>
      <c r="E58" s="8">
        <f>($R$2-RFMCaculation[[#This Row],[Start Date]])/365</f>
        <v>1.6164383561643836</v>
      </c>
      <c r="F58">
        <f>$R$2-RFMCaculation[[#This Row],[Most recent]]</f>
        <v>21</v>
      </c>
      <c r="G58" s="8">
        <f>RFMCaculation[[#This Row],[Total Orders]]/RFMCaculation[[#This Row],[Years with us]]</f>
        <v>3.7118644067796609</v>
      </c>
      <c r="H58" s="9">
        <f>SUMIF(Order[Customer ID], RFMCaculation[[#This Row],[Customer ID]], Order[Total Sales])</f>
        <v>3214.2359999999999</v>
      </c>
      <c r="I58">
        <f>RANK(RFMCaculation[[#This Row],[Recency]], RFMCaculation[Recency], 0)</f>
        <v>681</v>
      </c>
      <c r="J58">
        <f>RANK(RFMCaculation[[#This Row],[Frequency]], RFMCaculation[Frequency], 0)</f>
        <v>27</v>
      </c>
      <c r="K58">
        <f>RANK(RFMCaculation[[#This Row],[Monetary]], RFMCaculation[Monetary], 0)</f>
        <v>252</v>
      </c>
      <c r="L58">
        <f>VLOOKUP(RFMCaculation[[#This Row],[Rank R]], $R$4:$S$8, 2)</f>
        <v>5</v>
      </c>
      <c r="M58">
        <f>VLOOKUP(RFMCaculation[[#This Row],[Rank F]], $R$4:$S$8, 2)</f>
        <v>1</v>
      </c>
      <c r="N58">
        <f>VLOOKUP(RFMCaculation[[#This Row],[Rank M]], $R$4:$S$8, 2)</f>
        <v>2</v>
      </c>
      <c r="O58">
        <f>RFMCaculation[[#This Row],[R]]*100+RFMCaculation[[#This Row],[F]]*10+RFMCaculation[[#This Row],[M]]</f>
        <v>512</v>
      </c>
      <c r="P58" s="21" t="str">
        <f>VLOOKUP(RFMCaculation[[#This Row],[RFM]], RFMSegment[], 2, FALSE)</f>
        <v>New Customers</v>
      </c>
    </row>
    <row r="59" spans="1:16">
      <c r="A59" t="s">
        <v>1989</v>
      </c>
      <c r="B59">
        <f>COUNTIF(Order[Customer ID], RFMCaculation[[#This Row],[Customer ID]])</f>
        <v>7</v>
      </c>
      <c r="C59" s="4" cm="1">
        <f t="array" ref="C59">MAX(_xlfn._xlws.FILTER(Order[[Order Date ]], Order[Customer ID]=RFMCaculation[[#This Row],[Customer ID]]))</f>
        <v>43007</v>
      </c>
      <c r="D59" s="4" cm="1">
        <f t="array" ref="D59">MIN(_xlfn._xlws.FILTER(Order[[Order Date ]], Order[Customer ID]=RFMCaculation[[#This Row],[Customer ID]]))</f>
        <v>41852</v>
      </c>
      <c r="E59" s="8">
        <f>($R$2-RFMCaculation[[#This Row],[Start Date]])/365</f>
        <v>3.4219178082191779</v>
      </c>
      <c r="F59">
        <f>$R$2-RFMCaculation[[#This Row],[Most recent]]</f>
        <v>94</v>
      </c>
      <c r="G59" s="8">
        <f>RFMCaculation[[#This Row],[Total Orders]]/RFMCaculation[[#This Row],[Years with us]]</f>
        <v>2.0456365092073661</v>
      </c>
      <c r="H59" s="9">
        <f>SUMIF(Order[Customer ID], RFMCaculation[[#This Row],[Customer ID]], Order[Total Sales])</f>
        <v>833.39799999999991</v>
      </c>
      <c r="I59">
        <f>RANK(RFMCaculation[[#This Row],[Recency]], RFMCaculation[Recency], 0)</f>
        <v>349</v>
      </c>
      <c r="J59">
        <f>RANK(RFMCaculation[[#This Row],[Frequency]], RFMCaculation[Frequency], 0)</f>
        <v>371</v>
      </c>
      <c r="K59">
        <f>RANK(RFMCaculation[[#This Row],[Monetary]], RFMCaculation[Monetary], 0)</f>
        <v>667</v>
      </c>
      <c r="L59">
        <f>VLOOKUP(RFMCaculation[[#This Row],[Rank R]], $R$4:$S$8, 2)</f>
        <v>3</v>
      </c>
      <c r="M59">
        <f>VLOOKUP(RFMCaculation[[#This Row],[Rank F]], $R$4:$S$8, 2)</f>
        <v>3</v>
      </c>
      <c r="N59">
        <f>VLOOKUP(RFMCaculation[[#This Row],[Rank M]], $R$4:$S$8, 2)</f>
        <v>5</v>
      </c>
      <c r="O59">
        <f>RFMCaculation[[#This Row],[R]]*100+RFMCaculation[[#This Row],[F]]*10+RFMCaculation[[#This Row],[M]]</f>
        <v>335</v>
      </c>
      <c r="P59" s="21" t="str">
        <f>VLOOKUP(RFMCaculation[[#This Row],[RFM]], RFMSegment[], 2, FALSE)</f>
        <v>Loyal</v>
      </c>
    </row>
    <row r="60" spans="1:16">
      <c r="A60" t="s">
        <v>551</v>
      </c>
      <c r="B60">
        <f>COUNTIF(Order[Customer ID], RFMCaculation[[#This Row],[Customer ID]])</f>
        <v>6</v>
      </c>
      <c r="C60" s="4" cm="1">
        <f t="array" ref="C60">MAX(_xlfn._xlws.FILTER(Order[[Order Date ]], Order[Customer ID]=RFMCaculation[[#This Row],[Customer ID]]))</f>
        <v>43078</v>
      </c>
      <c r="D60" s="4" cm="1">
        <f t="array" ref="D60">MIN(_xlfn._xlws.FILTER(Order[[Order Date ]], Order[Customer ID]=RFMCaculation[[#This Row],[Customer ID]]))</f>
        <v>41967</v>
      </c>
      <c r="E60" s="8">
        <f>($R$2-RFMCaculation[[#This Row],[Start Date]])/365</f>
        <v>3.106849315068493</v>
      </c>
      <c r="F60">
        <f>$R$2-RFMCaculation[[#This Row],[Most recent]]</f>
        <v>23</v>
      </c>
      <c r="G60" s="8">
        <f>RFMCaculation[[#This Row],[Total Orders]]/RFMCaculation[[#This Row],[Years with us]]</f>
        <v>1.9312169312169314</v>
      </c>
      <c r="H60" s="9">
        <f>SUMIF(Order[Customer ID], RFMCaculation[[#This Row],[Customer ID]], Order[Total Sales])</f>
        <v>1171.8139999999996</v>
      </c>
      <c r="I60">
        <f>RANK(RFMCaculation[[#This Row],[Recency]], RFMCaculation[Recency], 0)</f>
        <v>663</v>
      </c>
      <c r="J60">
        <f>RANK(RFMCaculation[[#This Row],[Frequency]], RFMCaculation[Frequency], 0)</f>
        <v>400</v>
      </c>
      <c r="K60">
        <f>RANK(RFMCaculation[[#This Row],[Monetary]], RFMCaculation[Monetary], 0)</f>
        <v>591</v>
      </c>
      <c r="L60">
        <f>VLOOKUP(RFMCaculation[[#This Row],[Rank R]], $R$4:$S$8, 2)</f>
        <v>5</v>
      </c>
      <c r="M60">
        <f>VLOOKUP(RFMCaculation[[#This Row],[Rank F]], $R$4:$S$8, 2)</f>
        <v>3</v>
      </c>
      <c r="N60">
        <f>VLOOKUP(RFMCaculation[[#This Row],[Rank M]], $R$4:$S$8, 2)</f>
        <v>4</v>
      </c>
      <c r="O60">
        <f>RFMCaculation[[#This Row],[R]]*100+RFMCaculation[[#This Row],[F]]*10+RFMCaculation[[#This Row],[M]]</f>
        <v>534</v>
      </c>
      <c r="P60" s="21" t="str">
        <f>VLOOKUP(RFMCaculation[[#This Row],[RFM]], RFMSegment[], 2, FALSE)</f>
        <v>Need Attention</v>
      </c>
    </row>
    <row r="61" spans="1:16">
      <c r="A61" t="s">
        <v>370</v>
      </c>
      <c r="B61">
        <f>COUNTIF(Order[Customer ID], RFMCaculation[[#This Row],[Customer ID]])</f>
        <v>10</v>
      </c>
      <c r="C61" s="4" cm="1">
        <f t="array" ref="C61">MAX(_xlfn._xlws.FILTER(Order[[Order Date ]], Order[Customer ID]=RFMCaculation[[#This Row],[Customer ID]]))</f>
        <v>43086</v>
      </c>
      <c r="D61" s="4" cm="1">
        <f t="array" ref="D61">MIN(_xlfn._xlws.FILTER(Order[[Order Date ]], Order[Customer ID]=RFMCaculation[[#This Row],[Customer ID]]))</f>
        <v>41881</v>
      </c>
      <c r="E61" s="8">
        <f>($R$2-RFMCaculation[[#This Row],[Start Date]])/365</f>
        <v>3.3424657534246576</v>
      </c>
      <c r="F61">
        <f>$R$2-RFMCaculation[[#This Row],[Most recent]]</f>
        <v>15</v>
      </c>
      <c r="G61" s="8">
        <f>RFMCaculation[[#This Row],[Total Orders]]/RFMCaculation[[#This Row],[Years with us]]</f>
        <v>2.9918032786885247</v>
      </c>
      <c r="H61" s="9">
        <f>SUMIF(Order[Customer ID], RFMCaculation[[#This Row],[Customer ID]], Order[Total Sales])</f>
        <v>3831.864</v>
      </c>
      <c r="I61">
        <f>RANK(RFMCaculation[[#This Row],[Recency]], RFMCaculation[Recency], 0)</f>
        <v>706</v>
      </c>
      <c r="J61">
        <f>RANK(RFMCaculation[[#This Row],[Frequency]], RFMCaculation[Frequency], 0)</f>
        <v>103</v>
      </c>
      <c r="K61">
        <f>RANK(RFMCaculation[[#This Row],[Monetary]], RFMCaculation[Monetary], 0)</f>
        <v>193</v>
      </c>
      <c r="L61">
        <f>VLOOKUP(RFMCaculation[[#This Row],[Rank R]], $R$4:$S$8, 2)</f>
        <v>5</v>
      </c>
      <c r="M61">
        <f>VLOOKUP(RFMCaculation[[#This Row],[Rank F]], $R$4:$S$8, 2)</f>
        <v>1</v>
      </c>
      <c r="N61">
        <f>VLOOKUP(RFMCaculation[[#This Row],[Rank M]], $R$4:$S$8, 2)</f>
        <v>2</v>
      </c>
      <c r="O61">
        <f>RFMCaculation[[#This Row],[R]]*100+RFMCaculation[[#This Row],[F]]*10+RFMCaculation[[#This Row],[M]]</f>
        <v>512</v>
      </c>
      <c r="P61" s="21" t="str">
        <f>VLOOKUP(RFMCaculation[[#This Row],[RFM]], RFMSegment[], 2, FALSE)</f>
        <v>New Customers</v>
      </c>
    </row>
    <row r="62" spans="1:16">
      <c r="A62" t="s">
        <v>496</v>
      </c>
      <c r="B62">
        <f>COUNTIF(Order[Customer ID], RFMCaculation[[#This Row],[Customer ID]])</f>
        <v>4</v>
      </c>
      <c r="C62" s="4" cm="1">
        <f t="array" ref="C62">MAX(_xlfn._xlws.FILTER(Order[[Order Date ]], Order[Customer ID]=RFMCaculation[[#This Row],[Customer ID]]))</f>
        <v>43079</v>
      </c>
      <c r="D62" s="4" cm="1">
        <f t="array" ref="D62">MIN(_xlfn._xlws.FILTER(Order[[Order Date ]], Order[Customer ID]=RFMCaculation[[#This Row],[Customer ID]]))</f>
        <v>42107</v>
      </c>
      <c r="E62" s="8">
        <f>($R$2-RFMCaculation[[#This Row],[Start Date]])/365</f>
        <v>2.7232876712328768</v>
      </c>
      <c r="F62">
        <f>$R$2-RFMCaculation[[#This Row],[Most recent]]</f>
        <v>22</v>
      </c>
      <c r="G62" s="8">
        <f>RFMCaculation[[#This Row],[Total Orders]]/RFMCaculation[[#This Row],[Years with us]]</f>
        <v>1.4688128772635813</v>
      </c>
      <c r="H62" s="9">
        <f>SUMIF(Order[Customer ID], RFMCaculation[[#This Row],[Customer ID]], Order[Total Sales])</f>
        <v>649.37599999999998</v>
      </c>
      <c r="I62">
        <f>RANK(RFMCaculation[[#This Row],[Recency]], RFMCaculation[Recency], 0)</f>
        <v>673</v>
      </c>
      <c r="J62">
        <f>RANK(RFMCaculation[[#This Row],[Frequency]], RFMCaculation[Frequency], 0)</f>
        <v>586</v>
      </c>
      <c r="K62">
        <f>RANK(RFMCaculation[[#This Row],[Monetary]], RFMCaculation[Monetary], 0)</f>
        <v>701</v>
      </c>
      <c r="L62">
        <f>VLOOKUP(RFMCaculation[[#This Row],[Rank R]], $R$4:$S$8, 2)</f>
        <v>5</v>
      </c>
      <c r="M62">
        <f>VLOOKUP(RFMCaculation[[#This Row],[Rank F]], $R$4:$S$8, 2)</f>
        <v>4</v>
      </c>
      <c r="N62">
        <f>VLOOKUP(RFMCaculation[[#This Row],[Rank M]], $R$4:$S$8, 2)</f>
        <v>5</v>
      </c>
      <c r="O62">
        <f>RFMCaculation[[#This Row],[R]]*100+RFMCaculation[[#This Row],[F]]*10+RFMCaculation[[#This Row],[M]]</f>
        <v>545</v>
      </c>
      <c r="P62" s="21" t="str">
        <f>VLOOKUP(RFMCaculation[[#This Row],[RFM]], RFMSegment[], 2, FALSE)</f>
        <v>Champions</v>
      </c>
    </row>
    <row r="63" spans="1:16">
      <c r="A63" t="s">
        <v>1241</v>
      </c>
      <c r="B63">
        <f>COUNTIF(Order[Customer ID], RFMCaculation[[#This Row],[Customer ID]])</f>
        <v>7</v>
      </c>
      <c r="C63" s="4" cm="1">
        <f t="array" ref="C63">MAX(_xlfn._xlws.FILTER(Order[[Order Date ]], Order[Customer ID]=RFMCaculation[[#This Row],[Customer ID]]))</f>
        <v>43053</v>
      </c>
      <c r="D63" s="4" cm="1">
        <f t="array" ref="D63">MIN(_xlfn._xlws.FILTER(Order[[Order Date ]], Order[Customer ID]=RFMCaculation[[#This Row],[Customer ID]]))</f>
        <v>41834</v>
      </c>
      <c r="E63" s="8">
        <f>($R$2-RFMCaculation[[#This Row],[Start Date]])/365</f>
        <v>3.4712328767123286</v>
      </c>
      <c r="F63">
        <f>$R$2-RFMCaculation[[#This Row],[Most recent]]</f>
        <v>48</v>
      </c>
      <c r="G63" s="8">
        <f>RFMCaculation[[#This Row],[Total Orders]]/RFMCaculation[[#This Row],[Years with us]]</f>
        <v>2.0165745856353592</v>
      </c>
      <c r="H63" s="9">
        <f>SUMIF(Order[Customer ID], RFMCaculation[[#This Row],[Customer ID]], Order[Total Sales])</f>
        <v>2852.9680000000003</v>
      </c>
      <c r="I63">
        <f>RANK(RFMCaculation[[#This Row],[Recency]], RFMCaculation[Recency], 0)</f>
        <v>505</v>
      </c>
      <c r="J63">
        <f>RANK(RFMCaculation[[#This Row],[Frequency]], RFMCaculation[Frequency], 0)</f>
        <v>380</v>
      </c>
      <c r="K63">
        <f>RANK(RFMCaculation[[#This Row],[Monetary]], RFMCaculation[Monetary], 0)</f>
        <v>303</v>
      </c>
      <c r="L63">
        <f>VLOOKUP(RFMCaculation[[#This Row],[Rank R]], $R$4:$S$8, 2)</f>
        <v>4</v>
      </c>
      <c r="M63">
        <f>VLOOKUP(RFMCaculation[[#This Row],[Rank F]], $R$4:$S$8, 2)</f>
        <v>3</v>
      </c>
      <c r="N63">
        <f>VLOOKUP(RFMCaculation[[#This Row],[Rank M]], $R$4:$S$8, 2)</f>
        <v>2</v>
      </c>
      <c r="O63">
        <f>RFMCaculation[[#This Row],[R]]*100+RFMCaculation[[#This Row],[F]]*10+RFMCaculation[[#This Row],[M]]</f>
        <v>432</v>
      </c>
      <c r="P63" s="21" t="str">
        <f>VLOOKUP(RFMCaculation[[#This Row],[RFM]], RFMSegment[], 2, FALSE)</f>
        <v>Potential Loyalist</v>
      </c>
    </row>
    <row r="64" spans="1:16">
      <c r="A64" t="s">
        <v>377</v>
      </c>
      <c r="B64">
        <f>COUNTIF(Order[Customer ID], RFMCaculation[[#This Row],[Customer ID]])</f>
        <v>4</v>
      </c>
      <c r="C64" s="4" cm="1">
        <f t="array" ref="C64">MAX(_xlfn._xlws.FILTER(Order[[Order Date ]], Order[Customer ID]=RFMCaculation[[#This Row],[Customer ID]]))</f>
        <v>43085</v>
      </c>
      <c r="D64" s="4" cm="1">
        <f t="array" ref="D64">MIN(_xlfn._xlws.FILTER(Order[[Order Date ]], Order[Customer ID]=RFMCaculation[[#This Row],[Customer ID]]))</f>
        <v>41735</v>
      </c>
      <c r="E64" s="8">
        <f>($R$2-RFMCaculation[[#This Row],[Start Date]])/365</f>
        <v>3.7424657534246575</v>
      </c>
      <c r="F64">
        <f>$R$2-RFMCaculation[[#This Row],[Most recent]]</f>
        <v>16</v>
      </c>
      <c r="G64" s="8">
        <f>RFMCaculation[[#This Row],[Total Orders]]/RFMCaculation[[#This Row],[Years with us]]</f>
        <v>1.0688140556368961</v>
      </c>
      <c r="H64" s="9">
        <f>SUMIF(Order[Customer ID], RFMCaculation[[#This Row],[Customer ID]], Order[Total Sales])</f>
        <v>497.01400000000001</v>
      </c>
      <c r="I64">
        <f>RANK(RFMCaculation[[#This Row],[Recency]], RFMCaculation[Recency], 0)</f>
        <v>702</v>
      </c>
      <c r="J64">
        <f>RANK(RFMCaculation[[#This Row],[Frequency]], RFMCaculation[Frequency], 0)</f>
        <v>716</v>
      </c>
      <c r="K64">
        <f>RANK(RFMCaculation[[#This Row],[Monetary]], RFMCaculation[Monetary], 0)</f>
        <v>721</v>
      </c>
      <c r="L64">
        <f>VLOOKUP(RFMCaculation[[#This Row],[Rank R]], $R$4:$S$8, 2)</f>
        <v>5</v>
      </c>
      <c r="M64">
        <f>VLOOKUP(RFMCaculation[[#This Row],[Rank F]], $R$4:$S$8, 2)</f>
        <v>5</v>
      </c>
      <c r="N64">
        <f>VLOOKUP(RFMCaculation[[#This Row],[Rank M]], $R$4:$S$8, 2)</f>
        <v>5</v>
      </c>
      <c r="O64">
        <f>RFMCaculation[[#This Row],[R]]*100+RFMCaculation[[#This Row],[F]]*10+RFMCaculation[[#This Row],[M]]</f>
        <v>555</v>
      </c>
      <c r="P64" s="21" t="str">
        <f>VLOOKUP(RFMCaculation[[#This Row],[RFM]], RFMSegment[], 2, FALSE)</f>
        <v>Champions</v>
      </c>
    </row>
    <row r="65" spans="1:16">
      <c r="A65" t="s">
        <v>2803</v>
      </c>
      <c r="B65">
        <f>COUNTIF(Order[Customer ID], RFMCaculation[[#This Row],[Customer ID]])</f>
        <v>6</v>
      </c>
      <c r="C65" s="4" cm="1">
        <f t="array" ref="C65">MAX(_xlfn._xlws.FILTER(Order[[Order Date ]], Order[Customer ID]=RFMCaculation[[#This Row],[Customer ID]]))</f>
        <v>42939</v>
      </c>
      <c r="D65" s="4" cm="1">
        <f t="array" ref="D65">MIN(_xlfn._xlws.FILTER(Order[[Order Date ]], Order[Customer ID]=RFMCaculation[[#This Row],[Customer ID]]))</f>
        <v>41715</v>
      </c>
      <c r="E65" s="8">
        <f>($R$2-RFMCaculation[[#This Row],[Start Date]])/365</f>
        <v>3.7972602739726029</v>
      </c>
      <c r="F65">
        <f>$R$2-RFMCaculation[[#This Row],[Most recent]]</f>
        <v>162</v>
      </c>
      <c r="G65" s="8">
        <f>RFMCaculation[[#This Row],[Total Orders]]/RFMCaculation[[#This Row],[Years with us]]</f>
        <v>1.58008658008658</v>
      </c>
      <c r="H65" s="9">
        <f>SUMIF(Order[Customer ID], RFMCaculation[[#This Row],[Customer ID]], Order[Total Sales])</f>
        <v>1622.018</v>
      </c>
      <c r="I65">
        <f>RANK(RFMCaculation[[#This Row],[Recency]], RFMCaculation[Recency], 0)</f>
        <v>218</v>
      </c>
      <c r="J65">
        <f>RANK(RFMCaculation[[#This Row],[Frequency]], RFMCaculation[Frequency], 0)</f>
        <v>545</v>
      </c>
      <c r="K65">
        <f>RANK(RFMCaculation[[#This Row],[Monetary]], RFMCaculation[Monetary], 0)</f>
        <v>498</v>
      </c>
      <c r="L65">
        <f>VLOOKUP(RFMCaculation[[#This Row],[Rank R]], $R$4:$S$8, 2)</f>
        <v>2</v>
      </c>
      <c r="M65">
        <f>VLOOKUP(RFMCaculation[[#This Row],[Rank F]], $R$4:$S$8, 2)</f>
        <v>4</v>
      </c>
      <c r="N65">
        <f>VLOOKUP(RFMCaculation[[#This Row],[Rank M]], $R$4:$S$8, 2)</f>
        <v>4</v>
      </c>
      <c r="O65">
        <f>RFMCaculation[[#This Row],[R]]*100+RFMCaculation[[#This Row],[F]]*10+RFMCaculation[[#This Row],[M]]</f>
        <v>244</v>
      </c>
      <c r="P65" s="21" t="str">
        <f>VLOOKUP(RFMCaculation[[#This Row],[RFM]], RFMSegment[], 2, FALSE)</f>
        <v>At Risk</v>
      </c>
    </row>
    <row r="66" spans="1:16">
      <c r="A66" t="s">
        <v>2220</v>
      </c>
      <c r="B66">
        <f>COUNTIF(Order[Customer ID], RFMCaculation[[#This Row],[Customer ID]])</f>
        <v>5</v>
      </c>
      <c r="C66" s="4" cm="1">
        <f t="array" ref="C66">MAX(_xlfn._xlws.FILTER(Order[[Order Date ]], Order[Customer ID]=RFMCaculation[[#This Row],[Customer ID]]))</f>
        <v>42994</v>
      </c>
      <c r="D66" s="4" cm="1">
        <f t="array" ref="D66">MIN(_xlfn._xlws.FILTER(Order[[Order Date ]], Order[Customer ID]=RFMCaculation[[#This Row],[Customer ID]]))</f>
        <v>41847</v>
      </c>
      <c r="E66" s="8">
        <f>($R$2-RFMCaculation[[#This Row],[Start Date]])/365</f>
        <v>3.4356164383561643</v>
      </c>
      <c r="F66">
        <f>$R$2-RFMCaculation[[#This Row],[Most recent]]</f>
        <v>107</v>
      </c>
      <c r="G66" s="8">
        <f>RFMCaculation[[#This Row],[Total Orders]]/RFMCaculation[[#This Row],[Years with us]]</f>
        <v>1.4553429027113238</v>
      </c>
      <c r="H66" s="9">
        <f>SUMIF(Order[Customer ID], RFMCaculation[[#This Row],[Customer ID]], Order[Total Sales])</f>
        <v>744.33999999999992</v>
      </c>
      <c r="I66">
        <f>RANK(RFMCaculation[[#This Row],[Recency]], RFMCaculation[Recency], 0)</f>
        <v>311</v>
      </c>
      <c r="J66">
        <f>RANK(RFMCaculation[[#This Row],[Frequency]], RFMCaculation[Frequency], 0)</f>
        <v>590</v>
      </c>
      <c r="K66">
        <f>RANK(RFMCaculation[[#This Row],[Monetary]], RFMCaculation[Monetary], 0)</f>
        <v>683</v>
      </c>
      <c r="L66">
        <f>VLOOKUP(RFMCaculation[[#This Row],[Rank R]], $R$4:$S$8, 2)</f>
        <v>2</v>
      </c>
      <c r="M66">
        <f>VLOOKUP(RFMCaculation[[#This Row],[Rank F]], $R$4:$S$8, 2)</f>
        <v>4</v>
      </c>
      <c r="N66">
        <f>VLOOKUP(RFMCaculation[[#This Row],[Rank M]], $R$4:$S$8, 2)</f>
        <v>5</v>
      </c>
      <c r="O66">
        <f>RFMCaculation[[#This Row],[R]]*100+RFMCaculation[[#This Row],[F]]*10+RFMCaculation[[#This Row],[M]]</f>
        <v>245</v>
      </c>
      <c r="P66" s="21" t="str">
        <f>VLOOKUP(RFMCaculation[[#This Row],[RFM]], RFMSegment[], 2, FALSE)</f>
        <v>At Risk</v>
      </c>
    </row>
    <row r="67" spans="1:16">
      <c r="A67" t="s">
        <v>767</v>
      </c>
      <c r="B67">
        <f>COUNTIF(Order[Customer ID], RFMCaculation[[#This Row],[Customer ID]])</f>
        <v>9</v>
      </c>
      <c r="C67" s="4" cm="1">
        <f t="array" ref="C67">MAX(_xlfn._xlws.FILTER(Order[[Order Date ]], Order[Customer ID]=RFMCaculation[[#This Row],[Customer ID]]))</f>
        <v>43071</v>
      </c>
      <c r="D67" s="4" cm="1">
        <f t="array" ref="D67">MIN(_xlfn._xlws.FILTER(Order[[Order Date ]], Order[Customer ID]=RFMCaculation[[#This Row],[Customer ID]]))</f>
        <v>42160</v>
      </c>
      <c r="E67" s="8">
        <f>($R$2-RFMCaculation[[#This Row],[Start Date]])/365</f>
        <v>2.5780821917808221</v>
      </c>
      <c r="F67">
        <f>$R$2-RFMCaculation[[#This Row],[Most recent]]</f>
        <v>30</v>
      </c>
      <c r="G67" s="8">
        <f>RFMCaculation[[#This Row],[Total Orders]]/RFMCaculation[[#This Row],[Years with us]]</f>
        <v>3.4909670563230604</v>
      </c>
      <c r="H67" s="9">
        <f>SUMIF(Order[Customer ID], RFMCaculation[[#This Row],[Customer ID]], Order[Total Sales])</f>
        <v>6765.7279999999992</v>
      </c>
      <c r="I67">
        <f>RANK(RFMCaculation[[#This Row],[Recency]], RFMCaculation[Recency], 0)</f>
        <v>610</v>
      </c>
      <c r="J67">
        <f>RANK(RFMCaculation[[#This Row],[Frequency]], RFMCaculation[Frequency], 0)</f>
        <v>46</v>
      </c>
      <c r="K67">
        <f>RANK(RFMCaculation[[#This Row],[Monetary]], RFMCaculation[Monetary], 0)</f>
        <v>58</v>
      </c>
      <c r="L67">
        <f>VLOOKUP(RFMCaculation[[#This Row],[Rank R]], $R$4:$S$8, 2)</f>
        <v>4</v>
      </c>
      <c r="M67">
        <f>VLOOKUP(RFMCaculation[[#This Row],[Rank F]], $R$4:$S$8, 2)</f>
        <v>1</v>
      </c>
      <c r="N67">
        <f>VLOOKUP(RFMCaculation[[#This Row],[Rank M]], $R$4:$S$8, 2)</f>
        <v>1</v>
      </c>
      <c r="O67">
        <f>RFMCaculation[[#This Row],[R]]*100+RFMCaculation[[#This Row],[F]]*10+RFMCaculation[[#This Row],[M]]</f>
        <v>411</v>
      </c>
      <c r="P67" s="21" t="str">
        <f>VLOOKUP(RFMCaculation[[#This Row],[RFM]], RFMSegment[], 2, FALSE)</f>
        <v>New Customers</v>
      </c>
    </row>
    <row r="68" spans="1:16">
      <c r="A68" t="s">
        <v>3104</v>
      </c>
      <c r="B68">
        <f>COUNTIF(Order[Customer ID], RFMCaculation[[#This Row],[Customer ID]])</f>
        <v>9</v>
      </c>
      <c r="C68" s="4" cm="1">
        <f t="array" ref="C68">MAX(_xlfn._xlws.FILTER(Order[[Order Date ]], Order[Customer ID]=RFMCaculation[[#This Row],[Customer ID]]))</f>
        <v>42897</v>
      </c>
      <c r="D68" s="4" cm="1">
        <f t="array" ref="D68">MIN(_xlfn._xlws.FILTER(Order[[Order Date ]], Order[Customer ID]=RFMCaculation[[#This Row],[Customer ID]]))</f>
        <v>41826</v>
      </c>
      <c r="E68" s="8">
        <f>($R$2-RFMCaculation[[#This Row],[Start Date]])/365</f>
        <v>3.493150684931507</v>
      </c>
      <c r="F68">
        <f>$R$2-RFMCaculation[[#This Row],[Most recent]]</f>
        <v>204</v>
      </c>
      <c r="G68" s="8">
        <f>RFMCaculation[[#This Row],[Total Orders]]/RFMCaculation[[#This Row],[Years with us]]</f>
        <v>2.5764705882352938</v>
      </c>
      <c r="H68" s="9">
        <f>SUMIF(Order[Customer ID], RFMCaculation[[#This Row],[Customer ID]], Order[Total Sales])</f>
        <v>2933.6760000000004</v>
      </c>
      <c r="I68">
        <f>RANK(RFMCaculation[[#This Row],[Recency]], RFMCaculation[Recency], 0)</f>
        <v>175</v>
      </c>
      <c r="J68">
        <f>RANK(RFMCaculation[[#This Row],[Frequency]], RFMCaculation[Frequency], 0)</f>
        <v>206</v>
      </c>
      <c r="K68">
        <f>RANK(RFMCaculation[[#This Row],[Monetary]], RFMCaculation[Monetary], 0)</f>
        <v>289</v>
      </c>
      <c r="L68">
        <f>VLOOKUP(RFMCaculation[[#This Row],[Rank R]], $R$4:$S$8, 2)</f>
        <v>2</v>
      </c>
      <c r="M68">
        <f>VLOOKUP(RFMCaculation[[#This Row],[Rank F]], $R$4:$S$8, 2)</f>
        <v>2</v>
      </c>
      <c r="N68">
        <f>VLOOKUP(RFMCaculation[[#This Row],[Rank M]], $R$4:$S$8, 2)</f>
        <v>2</v>
      </c>
      <c r="O68">
        <f>RFMCaculation[[#This Row],[R]]*100+RFMCaculation[[#This Row],[F]]*10+RFMCaculation[[#This Row],[M]]</f>
        <v>222</v>
      </c>
      <c r="P68" s="21" t="str">
        <f>VLOOKUP(RFMCaculation[[#This Row],[RFM]], RFMSegment[], 2, FALSE)</f>
        <v>Hibernating customers</v>
      </c>
    </row>
    <row r="69" spans="1:16">
      <c r="A69" t="s">
        <v>910</v>
      </c>
      <c r="B69">
        <f>COUNTIF(Order[Customer ID], RFMCaculation[[#This Row],[Customer ID]])</f>
        <v>12</v>
      </c>
      <c r="C69" s="4" cm="1">
        <f t="array" ref="C69">MAX(_xlfn._xlws.FILTER(Order[[Order Date ]], Order[Customer ID]=RFMCaculation[[#This Row],[Customer ID]]))</f>
        <v>43066</v>
      </c>
      <c r="D69" s="4" cm="1">
        <f t="array" ref="D69">MIN(_xlfn._xlws.FILTER(Order[[Order Date ]], Order[Customer ID]=RFMCaculation[[#This Row],[Customer ID]]))</f>
        <v>42155</v>
      </c>
      <c r="E69" s="8">
        <f>($R$2-RFMCaculation[[#This Row],[Start Date]])/365</f>
        <v>2.591780821917808</v>
      </c>
      <c r="F69">
        <f>$R$2-RFMCaculation[[#This Row],[Most recent]]</f>
        <v>35</v>
      </c>
      <c r="G69" s="8">
        <f>RFMCaculation[[#This Row],[Total Orders]]/RFMCaculation[[#This Row],[Years with us]]</f>
        <v>4.6300211416490491</v>
      </c>
      <c r="H69" s="9">
        <f>SUMIF(Order[Customer ID], RFMCaculation[[#This Row],[Customer ID]], Order[Total Sales])</f>
        <v>5718.5210000000006</v>
      </c>
      <c r="I69">
        <f>RANK(RFMCaculation[[#This Row],[Recency]], RFMCaculation[Recency], 0)</f>
        <v>581</v>
      </c>
      <c r="J69">
        <f>RANK(RFMCaculation[[#This Row],[Frequency]], RFMCaculation[Frequency], 0)</f>
        <v>11</v>
      </c>
      <c r="K69">
        <f>RANK(RFMCaculation[[#This Row],[Monetary]], RFMCaculation[Monetary], 0)</f>
        <v>87</v>
      </c>
      <c r="L69">
        <f>VLOOKUP(RFMCaculation[[#This Row],[Rank R]], $R$4:$S$8, 2)</f>
        <v>4</v>
      </c>
      <c r="M69">
        <f>VLOOKUP(RFMCaculation[[#This Row],[Rank F]], $R$4:$S$8, 2)</f>
        <v>1</v>
      </c>
      <c r="N69">
        <f>VLOOKUP(RFMCaculation[[#This Row],[Rank M]], $R$4:$S$8, 2)</f>
        <v>1</v>
      </c>
      <c r="O69">
        <f>RFMCaculation[[#This Row],[R]]*100+RFMCaculation[[#This Row],[F]]*10+RFMCaculation[[#This Row],[M]]</f>
        <v>411</v>
      </c>
      <c r="P69" s="21" t="str">
        <f>VLOOKUP(RFMCaculation[[#This Row],[RFM]], RFMSegment[], 2, FALSE)</f>
        <v>New Customers</v>
      </c>
    </row>
    <row r="70" spans="1:16">
      <c r="A70" t="s">
        <v>953</v>
      </c>
      <c r="B70">
        <f>COUNTIF(Order[Customer ID], RFMCaculation[[#This Row],[Customer ID]])</f>
        <v>6</v>
      </c>
      <c r="C70" s="4" cm="1">
        <f t="array" ref="C70">MAX(_xlfn._xlws.FILTER(Order[[Order Date ]], Order[Customer ID]=RFMCaculation[[#This Row],[Customer ID]]))</f>
        <v>43064</v>
      </c>
      <c r="D70" s="4" cm="1">
        <f t="array" ref="D70">MIN(_xlfn._xlws.FILTER(Order[[Order Date ]], Order[Customer ID]=RFMCaculation[[#This Row],[Customer ID]]))</f>
        <v>41671</v>
      </c>
      <c r="E70" s="8">
        <f>($R$2-RFMCaculation[[#This Row],[Start Date]])/365</f>
        <v>3.9178082191780823</v>
      </c>
      <c r="F70">
        <f>$R$2-RFMCaculation[[#This Row],[Most recent]]</f>
        <v>37</v>
      </c>
      <c r="G70" s="8">
        <f>RFMCaculation[[#This Row],[Total Orders]]/RFMCaculation[[#This Row],[Years with us]]</f>
        <v>1.5314685314685315</v>
      </c>
      <c r="H70" s="9">
        <f>SUMIF(Order[Customer ID], RFMCaculation[[#This Row],[Customer ID]], Order[Total Sales])</f>
        <v>4411.2429999999995</v>
      </c>
      <c r="I70">
        <f>RANK(RFMCaculation[[#This Row],[Recency]], RFMCaculation[Recency], 0)</f>
        <v>567</v>
      </c>
      <c r="J70">
        <f>RANK(RFMCaculation[[#This Row],[Frequency]], RFMCaculation[Frequency], 0)</f>
        <v>561</v>
      </c>
      <c r="K70">
        <f>RANK(RFMCaculation[[#This Row],[Monetary]], RFMCaculation[Monetary], 0)</f>
        <v>151</v>
      </c>
      <c r="L70">
        <f>VLOOKUP(RFMCaculation[[#This Row],[Rank R]], $R$4:$S$8, 2)</f>
        <v>4</v>
      </c>
      <c r="M70">
        <f>VLOOKUP(RFMCaculation[[#This Row],[Rank F]], $R$4:$S$8, 2)</f>
        <v>4</v>
      </c>
      <c r="N70">
        <f>VLOOKUP(RFMCaculation[[#This Row],[Rank M]], $R$4:$S$8, 2)</f>
        <v>1</v>
      </c>
      <c r="O70">
        <f>RFMCaculation[[#This Row],[R]]*100+RFMCaculation[[#This Row],[F]]*10+RFMCaculation[[#This Row],[M]]</f>
        <v>441</v>
      </c>
      <c r="P70" s="21" t="str">
        <f>VLOOKUP(RFMCaculation[[#This Row],[RFM]], RFMSegment[], 2, FALSE)</f>
        <v>Potential Loyalist</v>
      </c>
    </row>
    <row r="71" spans="1:16">
      <c r="A71" t="s">
        <v>3580</v>
      </c>
      <c r="B71">
        <f>COUNTIF(Order[Customer ID], RFMCaculation[[#This Row],[Customer ID]])</f>
        <v>2</v>
      </c>
      <c r="C71" s="4" cm="1">
        <f t="array" ref="C71">MAX(_xlfn._xlws.FILTER(Order[[Order Date ]], Order[Customer ID]=RFMCaculation[[#This Row],[Customer ID]]))</f>
        <v>42821</v>
      </c>
      <c r="D71" s="4" cm="1">
        <f t="array" ref="D71">MIN(_xlfn._xlws.FILTER(Order[[Order Date ]], Order[Customer ID]=RFMCaculation[[#This Row],[Customer ID]]))</f>
        <v>42154</v>
      </c>
      <c r="E71" s="8">
        <f>($R$2-RFMCaculation[[#This Row],[Start Date]])/365</f>
        <v>2.5945205479452054</v>
      </c>
      <c r="F71">
        <f>$R$2-RFMCaculation[[#This Row],[Most recent]]</f>
        <v>280</v>
      </c>
      <c r="G71" s="8">
        <f>RFMCaculation[[#This Row],[Total Orders]]/RFMCaculation[[#This Row],[Years with us]]</f>
        <v>0.7708553326293559</v>
      </c>
      <c r="H71" s="9">
        <f>SUMIF(Order[Customer ID], RFMCaculation[[#This Row],[Customer ID]], Order[Total Sales])</f>
        <v>320.53999999999996</v>
      </c>
      <c r="I71">
        <f>RANK(RFMCaculation[[#This Row],[Recency]], RFMCaculation[Recency], 0)</f>
        <v>133</v>
      </c>
      <c r="J71">
        <f>RANK(RFMCaculation[[#This Row],[Frequency]], RFMCaculation[Frequency], 0)</f>
        <v>771</v>
      </c>
      <c r="K71">
        <f>RANK(RFMCaculation[[#This Row],[Monetary]], RFMCaculation[Monetary], 0)</f>
        <v>746</v>
      </c>
      <c r="L71">
        <f>VLOOKUP(RFMCaculation[[#This Row],[Rank R]], $R$4:$S$8, 2)</f>
        <v>1</v>
      </c>
      <c r="M71">
        <f>VLOOKUP(RFMCaculation[[#This Row],[Rank F]], $R$4:$S$8, 2)</f>
        <v>5</v>
      </c>
      <c r="N71">
        <f>VLOOKUP(RFMCaculation[[#This Row],[Rank M]], $R$4:$S$8, 2)</f>
        <v>5</v>
      </c>
      <c r="O71">
        <f>RFMCaculation[[#This Row],[R]]*100+RFMCaculation[[#This Row],[F]]*10+RFMCaculation[[#This Row],[M]]</f>
        <v>155</v>
      </c>
      <c r="P71" s="21" t="str">
        <f>VLOOKUP(RFMCaculation[[#This Row],[RFM]], RFMSegment[], 2, FALSE)</f>
        <v>Cannot Lose Them</v>
      </c>
    </row>
    <row r="72" spans="1:16">
      <c r="A72" t="s">
        <v>2055</v>
      </c>
      <c r="B72">
        <f>COUNTIF(Order[Customer ID], RFMCaculation[[#This Row],[Customer ID]])</f>
        <v>7</v>
      </c>
      <c r="C72" s="4" cm="1">
        <f t="array" ref="C72">MAX(_xlfn._xlws.FILTER(Order[[Order Date ]], Order[Customer ID]=RFMCaculation[[#This Row],[Customer ID]]))</f>
        <v>43002</v>
      </c>
      <c r="D72" s="4" cm="1">
        <f t="array" ref="D72">MIN(_xlfn._xlws.FILTER(Order[[Order Date ]], Order[Customer ID]=RFMCaculation[[#This Row],[Customer ID]]))</f>
        <v>41652</v>
      </c>
      <c r="E72" s="8">
        <f>($R$2-RFMCaculation[[#This Row],[Start Date]])/365</f>
        <v>3.9698630136986299</v>
      </c>
      <c r="F72">
        <f>$R$2-RFMCaculation[[#This Row],[Most recent]]</f>
        <v>99</v>
      </c>
      <c r="G72" s="8">
        <f>RFMCaculation[[#This Row],[Total Orders]]/RFMCaculation[[#This Row],[Years with us]]</f>
        <v>1.7632850241545894</v>
      </c>
      <c r="H72" s="9">
        <f>SUMIF(Order[Customer ID], RFMCaculation[[#This Row],[Customer ID]], Order[Total Sales])</f>
        <v>3288.4710000000005</v>
      </c>
      <c r="I72">
        <f>RANK(RFMCaculation[[#This Row],[Recency]], RFMCaculation[Recency], 0)</f>
        <v>333</v>
      </c>
      <c r="J72">
        <f>RANK(RFMCaculation[[#This Row],[Frequency]], RFMCaculation[Frequency], 0)</f>
        <v>471</v>
      </c>
      <c r="K72">
        <f>RANK(RFMCaculation[[#This Row],[Monetary]], RFMCaculation[Monetary], 0)</f>
        <v>237</v>
      </c>
      <c r="L72">
        <f>VLOOKUP(RFMCaculation[[#This Row],[Rank R]], $R$4:$S$8, 2)</f>
        <v>3</v>
      </c>
      <c r="M72">
        <f>VLOOKUP(RFMCaculation[[#This Row],[Rank F]], $R$4:$S$8, 2)</f>
        <v>3</v>
      </c>
      <c r="N72">
        <f>VLOOKUP(RFMCaculation[[#This Row],[Rank M]], $R$4:$S$8, 2)</f>
        <v>2</v>
      </c>
      <c r="O72">
        <f>RFMCaculation[[#This Row],[R]]*100+RFMCaculation[[#This Row],[F]]*10+RFMCaculation[[#This Row],[M]]</f>
        <v>332</v>
      </c>
      <c r="P72" s="21" t="str">
        <f>VLOOKUP(RFMCaculation[[#This Row],[RFM]], RFMSegment[], 2, FALSE)</f>
        <v>Hibernating customers</v>
      </c>
    </row>
    <row r="73" spans="1:16">
      <c r="A73" t="s">
        <v>1689</v>
      </c>
      <c r="B73">
        <f>COUNTIF(Order[Customer ID], RFMCaculation[[#This Row],[Customer ID]])</f>
        <v>6</v>
      </c>
      <c r="C73" s="4" cm="1">
        <f t="array" ref="C73">MAX(_xlfn._xlws.FILTER(Order[[Order Date ]], Order[Customer ID]=RFMCaculation[[#This Row],[Customer ID]]))</f>
        <v>43030</v>
      </c>
      <c r="D73" s="4" cm="1">
        <f t="array" ref="D73">MIN(_xlfn._xlws.FILTER(Order[[Order Date ]], Order[Customer ID]=RFMCaculation[[#This Row],[Customer ID]]))</f>
        <v>41820</v>
      </c>
      <c r="E73" s="8">
        <f>($R$2-RFMCaculation[[#This Row],[Start Date]])/365</f>
        <v>3.5095890410958903</v>
      </c>
      <c r="F73">
        <f>$R$2-RFMCaculation[[#This Row],[Most recent]]</f>
        <v>71</v>
      </c>
      <c r="G73" s="8">
        <f>RFMCaculation[[#This Row],[Total Orders]]/RFMCaculation[[#This Row],[Years with us]]</f>
        <v>1.7096018735362999</v>
      </c>
      <c r="H73" s="9">
        <f>SUMIF(Order[Customer ID], RFMCaculation[[#This Row],[Customer ID]], Order[Total Sales])</f>
        <v>1538.11</v>
      </c>
      <c r="I73">
        <f>RANK(RFMCaculation[[#This Row],[Recency]], RFMCaculation[Recency], 0)</f>
        <v>416</v>
      </c>
      <c r="J73">
        <f>RANK(RFMCaculation[[#This Row],[Frequency]], RFMCaculation[Frequency], 0)</f>
        <v>488</v>
      </c>
      <c r="K73">
        <f>RANK(RFMCaculation[[#This Row],[Monetary]], RFMCaculation[Monetary], 0)</f>
        <v>512</v>
      </c>
      <c r="L73">
        <f>VLOOKUP(RFMCaculation[[#This Row],[Rank R]], $R$4:$S$8, 2)</f>
        <v>3</v>
      </c>
      <c r="M73">
        <f>VLOOKUP(RFMCaculation[[#This Row],[Rank F]], $R$4:$S$8, 2)</f>
        <v>4</v>
      </c>
      <c r="N73">
        <f>VLOOKUP(RFMCaculation[[#This Row],[Rank M]], $R$4:$S$8, 2)</f>
        <v>4</v>
      </c>
      <c r="O73">
        <f>RFMCaculation[[#This Row],[R]]*100+RFMCaculation[[#This Row],[F]]*10+RFMCaculation[[#This Row],[M]]</f>
        <v>344</v>
      </c>
      <c r="P73" s="21" t="str">
        <f>VLOOKUP(RFMCaculation[[#This Row],[RFM]], RFMSegment[], 2, FALSE)</f>
        <v>Loyal</v>
      </c>
    </row>
    <row r="74" spans="1:16">
      <c r="A74" t="s">
        <v>281</v>
      </c>
      <c r="B74">
        <f>COUNTIF(Order[Customer ID], RFMCaculation[[#This Row],[Customer ID]])</f>
        <v>3</v>
      </c>
      <c r="C74" s="4" cm="1">
        <f t="array" ref="C74">MAX(_xlfn._xlws.FILTER(Order[[Order Date ]], Order[Customer ID]=RFMCaculation[[#This Row],[Customer ID]]))</f>
        <v>43090</v>
      </c>
      <c r="D74" s="4" cm="1">
        <f t="array" ref="D74">MIN(_xlfn._xlws.FILTER(Order[[Order Date ]], Order[Customer ID]=RFMCaculation[[#This Row],[Customer ID]]))</f>
        <v>41917</v>
      </c>
      <c r="E74" s="8">
        <f>($R$2-RFMCaculation[[#This Row],[Start Date]])/365</f>
        <v>3.2438356164383562</v>
      </c>
      <c r="F74">
        <f>$R$2-RFMCaculation[[#This Row],[Most recent]]</f>
        <v>11</v>
      </c>
      <c r="G74" s="8">
        <f>RFMCaculation[[#This Row],[Total Orders]]/RFMCaculation[[#This Row],[Years with us]]</f>
        <v>0.92483108108108103</v>
      </c>
      <c r="H74" s="9">
        <f>SUMIF(Order[Customer ID], RFMCaculation[[#This Row],[Customer ID]], Order[Total Sales])</f>
        <v>582.64599999999996</v>
      </c>
      <c r="I74">
        <f>RANK(RFMCaculation[[#This Row],[Recency]], RFMCaculation[Recency], 0)</f>
        <v>725</v>
      </c>
      <c r="J74">
        <f>RANK(RFMCaculation[[#This Row],[Frequency]], RFMCaculation[Frequency], 0)</f>
        <v>741</v>
      </c>
      <c r="K74">
        <f>RANK(RFMCaculation[[#This Row],[Monetary]], RFMCaculation[Monetary], 0)</f>
        <v>714</v>
      </c>
      <c r="L74">
        <f>VLOOKUP(RFMCaculation[[#This Row],[Rank R]], $R$4:$S$8, 2)</f>
        <v>5</v>
      </c>
      <c r="M74">
        <f>VLOOKUP(RFMCaculation[[#This Row],[Rank F]], $R$4:$S$8, 2)</f>
        <v>5</v>
      </c>
      <c r="N74">
        <f>VLOOKUP(RFMCaculation[[#This Row],[Rank M]], $R$4:$S$8, 2)</f>
        <v>5</v>
      </c>
      <c r="O74">
        <f>RFMCaculation[[#This Row],[R]]*100+RFMCaculation[[#This Row],[F]]*10+RFMCaculation[[#This Row],[M]]</f>
        <v>555</v>
      </c>
      <c r="P74" s="21" t="str">
        <f>VLOOKUP(RFMCaculation[[#This Row],[RFM]], RFMSegment[], 2, FALSE)</f>
        <v>Champions</v>
      </c>
    </row>
    <row r="75" spans="1:16">
      <c r="A75" t="s">
        <v>2021</v>
      </c>
      <c r="B75">
        <f>COUNTIF(Order[Customer ID], RFMCaculation[[#This Row],[Customer ID]])</f>
        <v>6</v>
      </c>
      <c r="C75" s="4" cm="1">
        <f t="array" ref="C75">MAX(_xlfn._xlws.FILTER(Order[[Order Date ]], Order[Customer ID]=RFMCaculation[[#This Row],[Customer ID]]))</f>
        <v>43006</v>
      </c>
      <c r="D75" s="4" cm="1">
        <f t="array" ref="D75">MIN(_xlfn._xlws.FILTER(Order[[Order Date ]], Order[Customer ID]=RFMCaculation[[#This Row],[Customer ID]]))</f>
        <v>42188</v>
      </c>
      <c r="E75" s="8">
        <f>($R$2-RFMCaculation[[#This Row],[Start Date]])/365</f>
        <v>2.5013698630136987</v>
      </c>
      <c r="F75">
        <f>$R$2-RFMCaculation[[#This Row],[Most recent]]</f>
        <v>95</v>
      </c>
      <c r="G75" s="8">
        <f>RFMCaculation[[#This Row],[Total Orders]]/RFMCaculation[[#This Row],[Years with us]]</f>
        <v>2.3986856516976998</v>
      </c>
      <c r="H75" s="9">
        <f>SUMIF(Order[Customer ID], RFMCaculation[[#This Row],[Customer ID]], Order[Total Sales])</f>
        <v>1526.5</v>
      </c>
      <c r="I75">
        <f>RANK(RFMCaculation[[#This Row],[Recency]], RFMCaculation[Recency], 0)</f>
        <v>347</v>
      </c>
      <c r="J75">
        <f>RANK(RFMCaculation[[#This Row],[Frequency]], RFMCaculation[Frequency], 0)</f>
        <v>251</v>
      </c>
      <c r="K75">
        <f>RANK(RFMCaculation[[#This Row],[Monetary]], RFMCaculation[Monetary], 0)</f>
        <v>514</v>
      </c>
      <c r="L75">
        <f>VLOOKUP(RFMCaculation[[#This Row],[Rank R]], $R$4:$S$8, 2)</f>
        <v>3</v>
      </c>
      <c r="M75">
        <f>VLOOKUP(RFMCaculation[[#This Row],[Rank F]], $R$4:$S$8, 2)</f>
        <v>2</v>
      </c>
      <c r="N75">
        <f>VLOOKUP(RFMCaculation[[#This Row],[Rank M]], $R$4:$S$8, 2)</f>
        <v>4</v>
      </c>
      <c r="O75">
        <f>RFMCaculation[[#This Row],[R]]*100+RFMCaculation[[#This Row],[F]]*10+RFMCaculation[[#This Row],[M]]</f>
        <v>324</v>
      </c>
      <c r="P75" s="21" t="str">
        <f>VLOOKUP(RFMCaculation[[#This Row],[RFM]], RFMSegment[], 2, FALSE)</f>
        <v>Need Attention</v>
      </c>
    </row>
    <row r="76" spans="1:16">
      <c r="A76" t="s">
        <v>3801</v>
      </c>
      <c r="B76">
        <f>COUNTIF(Order[Customer ID], RFMCaculation[[#This Row],[Customer ID]])</f>
        <v>6</v>
      </c>
      <c r="C76" s="4" cm="1">
        <f t="array" ref="C76">MAX(_xlfn._xlws.FILTER(Order[[Order Date ]], Order[Customer ID]=RFMCaculation[[#This Row],[Customer ID]]))</f>
        <v>42772</v>
      </c>
      <c r="D76" s="4" cm="1">
        <f t="array" ref="D76">MIN(_xlfn._xlws.FILTER(Order[[Order Date ]], Order[Customer ID]=RFMCaculation[[#This Row],[Customer ID]]))</f>
        <v>42439</v>
      </c>
      <c r="E76" s="8">
        <f>($R$2-RFMCaculation[[#This Row],[Start Date]])/365</f>
        <v>1.8136986301369864</v>
      </c>
      <c r="F76">
        <f>$R$2-RFMCaculation[[#This Row],[Most recent]]</f>
        <v>329</v>
      </c>
      <c r="G76" s="8">
        <f>RFMCaculation[[#This Row],[Total Orders]]/RFMCaculation[[#This Row],[Years with us]]</f>
        <v>3.3081570996978851</v>
      </c>
      <c r="H76" s="9">
        <f>SUMIF(Order[Customer ID], RFMCaculation[[#This Row],[Customer ID]], Order[Total Sales])</f>
        <v>658.46600000000001</v>
      </c>
      <c r="I76">
        <f>RANK(RFMCaculation[[#This Row],[Recency]], RFMCaculation[Recency], 0)</f>
        <v>114</v>
      </c>
      <c r="J76">
        <f>RANK(RFMCaculation[[#This Row],[Frequency]], RFMCaculation[Frequency], 0)</f>
        <v>65</v>
      </c>
      <c r="K76">
        <f>RANK(RFMCaculation[[#This Row],[Monetary]], RFMCaculation[Monetary], 0)</f>
        <v>699</v>
      </c>
      <c r="L76">
        <f>VLOOKUP(RFMCaculation[[#This Row],[Rank R]], $R$4:$S$8, 2)</f>
        <v>1</v>
      </c>
      <c r="M76">
        <f>VLOOKUP(RFMCaculation[[#This Row],[Rank F]], $R$4:$S$8, 2)</f>
        <v>1</v>
      </c>
      <c r="N76">
        <f>VLOOKUP(RFMCaculation[[#This Row],[Rank M]], $R$4:$S$8, 2)</f>
        <v>5</v>
      </c>
      <c r="O76">
        <f>RFMCaculation[[#This Row],[R]]*100+RFMCaculation[[#This Row],[F]]*10+RFMCaculation[[#This Row],[M]]</f>
        <v>115</v>
      </c>
      <c r="P76" s="21" t="str">
        <f>VLOOKUP(RFMCaculation[[#This Row],[RFM]], RFMSegment[], 2, FALSE)</f>
        <v>Cannot Lose Them</v>
      </c>
    </row>
    <row r="77" spans="1:16">
      <c r="A77" t="s">
        <v>2472</v>
      </c>
      <c r="B77">
        <f>COUNTIF(Order[Customer ID], RFMCaculation[[#This Row],[Customer ID]])</f>
        <v>5</v>
      </c>
      <c r="C77" s="4" cm="1">
        <f t="array" ref="C77">MAX(_xlfn._xlws.FILTER(Order[[Order Date ]], Order[Customer ID]=RFMCaculation[[#This Row],[Customer ID]]))</f>
        <v>42980</v>
      </c>
      <c r="D77" s="4" cm="1">
        <f t="array" ref="D77">MIN(_xlfn._xlws.FILTER(Order[[Order Date ]], Order[Customer ID]=RFMCaculation[[#This Row],[Customer ID]]))</f>
        <v>42384</v>
      </c>
      <c r="E77" s="8">
        <f>($R$2-RFMCaculation[[#This Row],[Start Date]])/365</f>
        <v>1.9643835616438357</v>
      </c>
      <c r="F77">
        <f>$R$2-RFMCaculation[[#This Row],[Most recent]]</f>
        <v>121</v>
      </c>
      <c r="G77" s="8">
        <f>RFMCaculation[[#This Row],[Total Orders]]/RFMCaculation[[#This Row],[Years with us]]</f>
        <v>2.5453277545327753</v>
      </c>
      <c r="H77" s="9">
        <f>SUMIF(Order[Customer ID], RFMCaculation[[#This Row],[Customer ID]], Order[Total Sales])</f>
        <v>4204.6760000000004</v>
      </c>
      <c r="I77">
        <f>RANK(RFMCaculation[[#This Row],[Recency]], RFMCaculation[Recency], 0)</f>
        <v>267</v>
      </c>
      <c r="J77">
        <f>RANK(RFMCaculation[[#This Row],[Frequency]], RFMCaculation[Frequency], 0)</f>
        <v>219</v>
      </c>
      <c r="K77">
        <f>RANK(RFMCaculation[[#This Row],[Monetary]], RFMCaculation[Monetary], 0)</f>
        <v>167</v>
      </c>
      <c r="L77">
        <f>VLOOKUP(RFMCaculation[[#This Row],[Rank R]], $R$4:$S$8, 2)</f>
        <v>2</v>
      </c>
      <c r="M77">
        <f>VLOOKUP(RFMCaculation[[#This Row],[Rank F]], $R$4:$S$8, 2)</f>
        <v>2</v>
      </c>
      <c r="N77">
        <f>VLOOKUP(RFMCaculation[[#This Row],[Rank M]], $R$4:$S$8, 2)</f>
        <v>2</v>
      </c>
      <c r="O77">
        <f>RFMCaculation[[#This Row],[R]]*100+RFMCaculation[[#This Row],[F]]*10+RFMCaculation[[#This Row],[M]]</f>
        <v>222</v>
      </c>
      <c r="P77" s="21" t="str">
        <f>VLOOKUP(RFMCaculation[[#This Row],[RFM]], RFMSegment[], 2, FALSE)</f>
        <v>Hibernating customers</v>
      </c>
    </row>
    <row r="78" spans="1:16">
      <c r="A78" t="s">
        <v>2108</v>
      </c>
      <c r="B78">
        <f>COUNTIF(Order[Customer ID], RFMCaculation[[#This Row],[Customer ID]])</f>
        <v>5</v>
      </c>
      <c r="C78" s="4" cm="1">
        <f t="array" ref="C78">MAX(_xlfn._xlws.FILTER(Order[[Order Date ]], Order[Customer ID]=RFMCaculation[[#This Row],[Customer ID]]))</f>
        <v>43001</v>
      </c>
      <c r="D78" s="4" cm="1">
        <f t="array" ref="D78">MIN(_xlfn._xlws.FILTER(Order[[Order Date ]], Order[Customer ID]=RFMCaculation[[#This Row],[Customer ID]]))</f>
        <v>42407</v>
      </c>
      <c r="E78" s="8">
        <f>($R$2-RFMCaculation[[#This Row],[Start Date]])/365</f>
        <v>1.9013698630136986</v>
      </c>
      <c r="F78">
        <f>$R$2-RFMCaculation[[#This Row],[Most recent]]</f>
        <v>100</v>
      </c>
      <c r="G78" s="8">
        <f>RFMCaculation[[#This Row],[Total Orders]]/RFMCaculation[[#This Row],[Years with us]]</f>
        <v>2.6296829971181555</v>
      </c>
      <c r="H78" s="9">
        <f>SUMIF(Order[Customer ID], RFMCaculation[[#This Row],[Customer ID]], Order[Total Sales])</f>
        <v>2261.4380000000001</v>
      </c>
      <c r="I78">
        <f>RANK(RFMCaculation[[#This Row],[Recency]], RFMCaculation[Recency], 0)</f>
        <v>328</v>
      </c>
      <c r="J78">
        <f>RANK(RFMCaculation[[#This Row],[Frequency]], RFMCaculation[Frequency], 0)</f>
        <v>188</v>
      </c>
      <c r="K78">
        <f>RANK(RFMCaculation[[#This Row],[Monetary]], RFMCaculation[Monetary], 0)</f>
        <v>394</v>
      </c>
      <c r="L78">
        <f>VLOOKUP(RFMCaculation[[#This Row],[Rank R]], $R$4:$S$8, 2)</f>
        <v>3</v>
      </c>
      <c r="M78">
        <f>VLOOKUP(RFMCaculation[[#This Row],[Rank F]], $R$4:$S$8, 2)</f>
        <v>2</v>
      </c>
      <c r="N78">
        <f>VLOOKUP(RFMCaculation[[#This Row],[Rank M]], $R$4:$S$8, 2)</f>
        <v>3</v>
      </c>
      <c r="O78">
        <f>RFMCaculation[[#This Row],[R]]*100+RFMCaculation[[#This Row],[F]]*10+RFMCaculation[[#This Row],[M]]</f>
        <v>323</v>
      </c>
      <c r="P78" s="21" t="str">
        <f>VLOOKUP(RFMCaculation[[#This Row],[RFM]], RFMSegment[], 2, FALSE)</f>
        <v>Potential Loyalist</v>
      </c>
    </row>
    <row r="79" spans="1:16">
      <c r="A79" t="s">
        <v>3460</v>
      </c>
      <c r="B79">
        <f>COUNTIF(Order[Customer ID], RFMCaculation[[#This Row],[Customer ID]])</f>
        <v>6</v>
      </c>
      <c r="C79" s="4" cm="1">
        <f t="array" ref="C79">MAX(_xlfn._xlws.FILTER(Order[[Order Date ]], Order[Customer ID]=RFMCaculation[[#This Row],[Customer ID]]))</f>
        <v>42845</v>
      </c>
      <c r="D79" s="4" cm="1">
        <f t="array" ref="D79">MIN(_xlfn._xlws.FILTER(Order[[Order Date ]], Order[Customer ID]=RFMCaculation[[#This Row],[Customer ID]]))</f>
        <v>42218</v>
      </c>
      <c r="E79" s="8">
        <f>($R$2-RFMCaculation[[#This Row],[Start Date]])/365</f>
        <v>2.419178082191781</v>
      </c>
      <c r="F79">
        <f>$R$2-RFMCaculation[[#This Row],[Most recent]]</f>
        <v>256</v>
      </c>
      <c r="G79" s="8">
        <f>RFMCaculation[[#This Row],[Total Orders]]/RFMCaculation[[#This Row],[Years with us]]</f>
        <v>2.4801812004530008</v>
      </c>
      <c r="H79" s="9">
        <f>SUMIF(Order[Customer ID], RFMCaculation[[#This Row],[Customer ID]], Order[Total Sales])</f>
        <v>1727.652</v>
      </c>
      <c r="I79">
        <f>RANK(RFMCaculation[[#This Row],[Recency]], RFMCaculation[Recency], 0)</f>
        <v>141</v>
      </c>
      <c r="J79">
        <f>RANK(RFMCaculation[[#This Row],[Frequency]], RFMCaculation[Frequency], 0)</f>
        <v>233</v>
      </c>
      <c r="K79">
        <f>RANK(RFMCaculation[[#This Row],[Monetary]], RFMCaculation[Monetary], 0)</f>
        <v>482</v>
      </c>
      <c r="L79">
        <f>VLOOKUP(RFMCaculation[[#This Row],[Rank R]], $R$4:$S$8, 2)</f>
        <v>1</v>
      </c>
      <c r="M79">
        <f>VLOOKUP(RFMCaculation[[#This Row],[Rank F]], $R$4:$S$8, 2)</f>
        <v>2</v>
      </c>
      <c r="N79">
        <f>VLOOKUP(RFMCaculation[[#This Row],[Rank M]], $R$4:$S$8, 2)</f>
        <v>4</v>
      </c>
      <c r="O79">
        <f>RFMCaculation[[#This Row],[R]]*100+RFMCaculation[[#This Row],[F]]*10+RFMCaculation[[#This Row],[M]]</f>
        <v>124</v>
      </c>
      <c r="P79" s="21" t="str">
        <f>VLOOKUP(RFMCaculation[[#This Row],[RFM]], RFMSegment[], 2, FALSE)</f>
        <v>At Risk</v>
      </c>
    </row>
    <row r="80" spans="1:16">
      <c r="A80" t="s">
        <v>1985</v>
      </c>
      <c r="B80">
        <f>COUNTIF(Order[Customer ID], RFMCaculation[[#This Row],[Customer ID]])</f>
        <v>7</v>
      </c>
      <c r="C80" s="4" cm="1">
        <f t="array" ref="C80">MAX(_xlfn._xlws.FILTER(Order[[Order Date ]], Order[Customer ID]=RFMCaculation[[#This Row],[Customer ID]]))</f>
        <v>43008</v>
      </c>
      <c r="D80" s="4" cm="1">
        <f t="array" ref="D80">MIN(_xlfn._xlws.FILTER(Order[[Order Date ]], Order[Customer ID]=RFMCaculation[[#This Row],[Customer ID]]))</f>
        <v>41834</v>
      </c>
      <c r="E80" s="8">
        <f>($R$2-RFMCaculation[[#This Row],[Start Date]])/365</f>
        <v>3.4712328767123286</v>
      </c>
      <c r="F80">
        <f>$R$2-RFMCaculation[[#This Row],[Most recent]]</f>
        <v>93</v>
      </c>
      <c r="G80" s="8">
        <f>RFMCaculation[[#This Row],[Total Orders]]/RFMCaculation[[#This Row],[Years with us]]</f>
        <v>2.0165745856353592</v>
      </c>
      <c r="H80" s="9">
        <f>SUMIF(Order[Customer ID], RFMCaculation[[#This Row],[Customer ID]], Order[Total Sales])</f>
        <v>599.798</v>
      </c>
      <c r="I80">
        <f>RANK(RFMCaculation[[#This Row],[Recency]], RFMCaculation[Recency], 0)</f>
        <v>355</v>
      </c>
      <c r="J80">
        <f>RANK(RFMCaculation[[#This Row],[Frequency]], RFMCaculation[Frequency], 0)</f>
        <v>380</v>
      </c>
      <c r="K80">
        <f>RANK(RFMCaculation[[#This Row],[Monetary]], RFMCaculation[Monetary], 0)</f>
        <v>710</v>
      </c>
      <c r="L80">
        <f>VLOOKUP(RFMCaculation[[#This Row],[Rank R]], $R$4:$S$8, 2)</f>
        <v>3</v>
      </c>
      <c r="M80">
        <f>VLOOKUP(RFMCaculation[[#This Row],[Rank F]], $R$4:$S$8, 2)</f>
        <v>3</v>
      </c>
      <c r="N80">
        <f>VLOOKUP(RFMCaculation[[#This Row],[Rank M]], $R$4:$S$8, 2)</f>
        <v>5</v>
      </c>
      <c r="O80">
        <f>RFMCaculation[[#This Row],[R]]*100+RFMCaculation[[#This Row],[F]]*10+RFMCaculation[[#This Row],[M]]</f>
        <v>335</v>
      </c>
      <c r="P80" s="21" t="str">
        <f>VLOOKUP(RFMCaculation[[#This Row],[RFM]], RFMSegment[], 2, FALSE)</f>
        <v>Loyal</v>
      </c>
    </row>
    <row r="81" spans="1:16">
      <c r="A81" t="s">
        <v>1050</v>
      </c>
      <c r="B81">
        <f>COUNTIF(Order[Customer ID], RFMCaculation[[#This Row],[Customer ID]])</f>
        <v>4</v>
      </c>
      <c r="C81" s="4" cm="1">
        <f t="array" ref="C81">MAX(_xlfn._xlws.FILTER(Order[[Order Date ]], Order[Customer ID]=RFMCaculation[[#This Row],[Customer ID]]))</f>
        <v>43060</v>
      </c>
      <c r="D81" s="4" cm="1">
        <f t="array" ref="D81">MIN(_xlfn._xlws.FILTER(Order[[Order Date ]], Order[Customer ID]=RFMCaculation[[#This Row],[Customer ID]]))</f>
        <v>41907</v>
      </c>
      <c r="E81" s="8">
        <f>($R$2-RFMCaculation[[#This Row],[Start Date]])/365</f>
        <v>3.2712328767123289</v>
      </c>
      <c r="F81">
        <f>$R$2-RFMCaculation[[#This Row],[Most recent]]</f>
        <v>41</v>
      </c>
      <c r="G81" s="8">
        <f>RFMCaculation[[#This Row],[Total Orders]]/RFMCaculation[[#This Row],[Years with us]]</f>
        <v>1.2227805695142377</v>
      </c>
      <c r="H81" s="9">
        <f>SUMIF(Order[Customer ID], RFMCaculation[[#This Row],[Customer ID]], Order[Total Sales])</f>
        <v>1333.88</v>
      </c>
      <c r="I81">
        <f>RANK(RFMCaculation[[#This Row],[Recency]], RFMCaculation[Recency], 0)</f>
        <v>544</v>
      </c>
      <c r="J81">
        <f>RANK(RFMCaculation[[#This Row],[Frequency]], RFMCaculation[Frequency], 0)</f>
        <v>678</v>
      </c>
      <c r="K81">
        <f>RANK(RFMCaculation[[#This Row],[Monetary]], RFMCaculation[Monetary], 0)</f>
        <v>554</v>
      </c>
      <c r="L81">
        <f>VLOOKUP(RFMCaculation[[#This Row],[Rank R]], $R$4:$S$8, 2)</f>
        <v>4</v>
      </c>
      <c r="M81">
        <f>VLOOKUP(RFMCaculation[[#This Row],[Rank F]], $R$4:$S$8, 2)</f>
        <v>5</v>
      </c>
      <c r="N81">
        <f>VLOOKUP(RFMCaculation[[#This Row],[Rank M]], $R$4:$S$8, 2)</f>
        <v>4</v>
      </c>
      <c r="O81">
        <f>RFMCaculation[[#This Row],[R]]*100+RFMCaculation[[#This Row],[F]]*10+RFMCaculation[[#This Row],[M]]</f>
        <v>454</v>
      </c>
      <c r="P81" s="21" t="str">
        <f>VLOOKUP(RFMCaculation[[#This Row],[RFM]], RFMSegment[], 2, FALSE)</f>
        <v>Champions</v>
      </c>
    </row>
    <row r="82" spans="1:16">
      <c r="A82" t="s">
        <v>1776</v>
      </c>
      <c r="B82">
        <f>COUNTIF(Order[Customer ID], RFMCaculation[[#This Row],[Customer ID]])</f>
        <v>8</v>
      </c>
      <c r="C82" s="4" cm="1">
        <f t="array" ref="C82">MAX(_xlfn._xlws.FILTER(Order[[Order Date ]], Order[Customer ID]=RFMCaculation[[#This Row],[Customer ID]]))</f>
        <v>43025</v>
      </c>
      <c r="D82" s="4" cm="1">
        <f t="array" ref="D82">MIN(_xlfn._xlws.FILTER(Order[[Order Date ]], Order[Customer ID]=RFMCaculation[[#This Row],[Customer ID]]))</f>
        <v>41685</v>
      </c>
      <c r="E82" s="8">
        <f>($R$2-RFMCaculation[[#This Row],[Start Date]])/365</f>
        <v>3.8794520547945206</v>
      </c>
      <c r="F82">
        <f>$R$2-RFMCaculation[[#This Row],[Most recent]]</f>
        <v>76</v>
      </c>
      <c r="G82" s="8">
        <f>RFMCaculation[[#This Row],[Total Orders]]/RFMCaculation[[#This Row],[Years with us]]</f>
        <v>2.0621468926553672</v>
      </c>
      <c r="H82" s="9">
        <f>SUMIF(Order[Customer ID], RFMCaculation[[#This Row],[Customer ID]], Order[Total Sales])</f>
        <v>2888.5059999999999</v>
      </c>
      <c r="I82">
        <f>RANK(RFMCaculation[[#This Row],[Recency]], RFMCaculation[Recency], 0)</f>
        <v>401</v>
      </c>
      <c r="J82">
        <f>RANK(RFMCaculation[[#This Row],[Frequency]], RFMCaculation[Frequency], 0)</f>
        <v>366</v>
      </c>
      <c r="K82">
        <f>RANK(RFMCaculation[[#This Row],[Monetary]], RFMCaculation[Monetary], 0)</f>
        <v>297</v>
      </c>
      <c r="L82">
        <f>VLOOKUP(RFMCaculation[[#This Row],[Rank R]], $R$4:$S$8, 2)</f>
        <v>3</v>
      </c>
      <c r="M82">
        <f>VLOOKUP(RFMCaculation[[#This Row],[Rank F]], $R$4:$S$8, 2)</f>
        <v>3</v>
      </c>
      <c r="N82">
        <f>VLOOKUP(RFMCaculation[[#This Row],[Rank M]], $R$4:$S$8, 2)</f>
        <v>2</v>
      </c>
      <c r="O82">
        <f>RFMCaculation[[#This Row],[R]]*100+RFMCaculation[[#This Row],[F]]*10+RFMCaculation[[#This Row],[M]]</f>
        <v>332</v>
      </c>
      <c r="P82" s="21" t="str">
        <f>VLOOKUP(RFMCaculation[[#This Row],[RFM]], RFMSegment[], 2, FALSE)</f>
        <v>Hibernating customers</v>
      </c>
    </row>
    <row r="83" spans="1:16">
      <c r="A83" t="s">
        <v>671</v>
      </c>
      <c r="B83">
        <f>COUNTIF(Order[Customer ID], RFMCaculation[[#This Row],[Customer ID]])</f>
        <v>3</v>
      </c>
      <c r="C83" s="4" cm="1">
        <f t="array" ref="C83">MAX(_xlfn._xlws.FILTER(Order[[Order Date ]], Order[Customer ID]=RFMCaculation[[#This Row],[Customer ID]]))</f>
        <v>43074</v>
      </c>
      <c r="D83" s="4" cm="1">
        <f t="array" ref="D83">MIN(_xlfn._xlws.FILTER(Order[[Order Date ]], Order[Customer ID]=RFMCaculation[[#This Row],[Customer ID]]))</f>
        <v>41971</v>
      </c>
      <c r="E83" s="8">
        <f>($R$2-RFMCaculation[[#This Row],[Start Date]])/365</f>
        <v>3.095890410958904</v>
      </c>
      <c r="F83">
        <f>$R$2-RFMCaculation[[#This Row],[Most recent]]</f>
        <v>27</v>
      </c>
      <c r="G83" s="8">
        <f>RFMCaculation[[#This Row],[Total Orders]]/RFMCaculation[[#This Row],[Years with us]]</f>
        <v>0.96902654867256643</v>
      </c>
      <c r="H83" s="9">
        <f>SUMIF(Order[Customer ID], RFMCaculation[[#This Row],[Customer ID]], Order[Total Sales])</f>
        <v>272.95</v>
      </c>
      <c r="I83">
        <f>RANK(RFMCaculation[[#This Row],[Recency]], RFMCaculation[Recency], 0)</f>
        <v>640</v>
      </c>
      <c r="J83">
        <f>RANK(RFMCaculation[[#This Row],[Frequency]], RFMCaculation[Frequency], 0)</f>
        <v>737</v>
      </c>
      <c r="K83">
        <f>RANK(RFMCaculation[[#This Row],[Monetary]], RFMCaculation[Monetary], 0)</f>
        <v>755</v>
      </c>
      <c r="L83">
        <f>VLOOKUP(RFMCaculation[[#This Row],[Rank R]], $R$4:$S$8, 2)</f>
        <v>5</v>
      </c>
      <c r="M83">
        <f>VLOOKUP(RFMCaculation[[#This Row],[Rank F]], $R$4:$S$8, 2)</f>
        <v>5</v>
      </c>
      <c r="N83">
        <f>VLOOKUP(RFMCaculation[[#This Row],[Rank M]], $R$4:$S$8, 2)</f>
        <v>5</v>
      </c>
      <c r="O83">
        <f>RFMCaculation[[#This Row],[R]]*100+RFMCaculation[[#This Row],[F]]*10+RFMCaculation[[#This Row],[M]]</f>
        <v>555</v>
      </c>
      <c r="P83" s="21" t="str">
        <f>VLOOKUP(RFMCaculation[[#This Row],[RFM]], RFMSegment[], 2, FALSE)</f>
        <v>Champions</v>
      </c>
    </row>
    <row r="84" spans="1:16">
      <c r="A84" t="s">
        <v>431</v>
      </c>
      <c r="B84">
        <f>COUNTIF(Order[Customer ID], RFMCaculation[[#This Row],[Customer ID]])</f>
        <v>11</v>
      </c>
      <c r="C84" s="4" cm="1">
        <f t="array" ref="C84">MAX(_xlfn._xlws.FILTER(Order[[Order Date ]], Order[Customer ID]=RFMCaculation[[#This Row],[Customer ID]]))</f>
        <v>43083</v>
      </c>
      <c r="D84" s="4" cm="1">
        <f t="array" ref="D84">MIN(_xlfn._xlws.FILTER(Order[[Order Date ]], Order[Customer ID]=RFMCaculation[[#This Row],[Customer ID]]))</f>
        <v>41742</v>
      </c>
      <c r="E84" s="8">
        <f>($R$2-RFMCaculation[[#This Row],[Start Date]])/365</f>
        <v>3.7232876712328768</v>
      </c>
      <c r="F84">
        <f>$R$2-RFMCaculation[[#This Row],[Most recent]]</f>
        <v>18</v>
      </c>
      <c r="G84" s="8">
        <f>RFMCaculation[[#This Row],[Total Orders]]/RFMCaculation[[#This Row],[Years with us]]</f>
        <v>2.9543782192788814</v>
      </c>
      <c r="H84" s="9">
        <f>SUMIF(Order[Customer ID], RFMCaculation[[#This Row],[Customer ID]], Order[Total Sales])</f>
        <v>5907.9719999999998</v>
      </c>
      <c r="I84">
        <f>RANK(RFMCaculation[[#This Row],[Recency]], RFMCaculation[Recency], 0)</f>
        <v>693</v>
      </c>
      <c r="J84">
        <f>RANK(RFMCaculation[[#This Row],[Frequency]], RFMCaculation[Frequency], 0)</f>
        <v>116</v>
      </c>
      <c r="K84">
        <f>RANK(RFMCaculation[[#This Row],[Monetary]], RFMCaculation[Monetary], 0)</f>
        <v>85</v>
      </c>
      <c r="L84">
        <f>VLOOKUP(RFMCaculation[[#This Row],[Rank R]], $R$4:$S$8, 2)</f>
        <v>5</v>
      </c>
      <c r="M84">
        <f>VLOOKUP(RFMCaculation[[#This Row],[Rank F]], $R$4:$S$8, 2)</f>
        <v>1</v>
      </c>
      <c r="N84">
        <f>VLOOKUP(RFMCaculation[[#This Row],[Rank M]], $R$4:$S$8, 2)</f>
        <v>1</v>
      </c>
      <c r="O84">
        <f>RFMCaculation[[#This Row],[R]]*100+RFMCaculation[[#This Row],[F]]*10+RFMCaculation[[#This Row],[M]]</f>
        <v>511</v>
      </c>
      <c r="P84" s="21" t="str">
        <f>VLOOKUP(RFMCaculation[[#This Row],[RFM]], RFMSegment[], 2, FALSE)</f>
        <v>New Customers</v>
      </c>
    </row>
    <row r="85" spans="1:16">
      <c r="A85" t="s">
        <v>1657</v>
      </c>
      <c r="B85">
        <f>COUNTIF(Order[Customer ID], RFMCaculation[[#This Row],[Customer ID]])</f>
        <v>4</v>
      </c>
      <c r="C85" s="4" cm="1">
        <f t="array" ref="C85">MAX(_xlfn._xlws.FILTER(Order[[Order Date ]], Order[Customer ID]=RFMCaculation[[#This Row],[Customer ID]]))</f>
        <v>43034</v>
      </c>
      <c r="D85" s="4" cm="1">
        <f t="array" ref="D85">MIN(_xlfn._xlws.FILTER(Order[[Order Date ]], Order[Customer ID]=RFMCaculation[[#This Row],[Customer ID]]))</f>
        <v>41952</v>
      </c>
      <c r="E85" s="8">
        <f>($R$2-RFMCaculation[[#This Row],[Start Date]])/365</f>
        <v>3.1479452054794521</v>
      </c>
      <c r="F85">
        <f>$R$2-RFMCaculation[[#This Row],[Most recent]]</f>
        <v>67</v>
      </c>
      <c r="G85" s="8">
        <f>RFMCaculation[[#This Row],[Total Orders]]/RFMCaculation[[#This Row],[Years with us]]</f>
        <v>1.2706701479547433</v>
      </c>
      <c r="H85" s="9">
        <f>SUMIF(Order[Customer ID], RFMCaculation[[#This Row],[Customer ID]], Order[Total Sales])</f>
        <v>1585.162</v>
      </c>
      <c r="I85">
        <f>RANK(RFMCaculation[[#This Row],[Recency]], RFMCaculation[Recency], 0)</f>
        <v>424</v>
      </c>
      <c r="J85">
        <f>RANK(RFMCaculation[[#This Row],[Frequency]], RFMCaculation[Frequency], 0)</f>
        <v>664</v>
      </c>
      <c r="K85">
        <f>RANK(RFMCaculation[[#This Row],[Monetary]], RFMCaculation[Monetary], 0)</f>
        <v>503</v>
      </c>
      <c r="L85">
        <f>VLOOKUP(RFMCaculation[[#This Row],[Rank R]], $R$4:$S$8, 2)</f>
        <v>3</v>
      </c>
      <c r="M85">
        <f>VLOOKUP(RFMCaculation[[#This Row],[Rank F]], $R$4:$S$8, 2)</f>
        <v>5</v>
      </c>
      <c r="N85">
        <f>VLOOKUP(RFMCaculation[[#This Row],[Rank M]], $R$4:$S$8, 2)</f>
        <v>4</v>
      </c>
      <c r="O85">
        <f>RFMCaculation[[#This Row],[R]]*100+RFMCaculation[[#This Row],[F]]*10+RFMCaculation[[#This Row],[M]]</f>
        <v>354</v>
      </c>
      <c r="P85" s="21" t="str">
        <f>VLOOKUP(RFMCaculation[[#This Row],[RFM]], RFMSegment[], 2, FALSE)</f>
        <v>Loyal</v>
      </c>
    </row>
    <row r="86" spans="1:16">
      <c r="A86" t="s">
        <v>1522</v>
      </c>
      <c r="B86">
        <f>COUNTIF(Order[Customer ID], RFMCaculation[[#This Row],[Customer ID]])</f>
        <v>3</v>
      </c>
      <c r="C86" s="4" cm="1">
        <f t="array" ref="C86">MAX(_xlfn._xlws.FILTER(Order[[Order Date ]], Order[Customer ID]=RFMCaculation[[#This Row],[Customer ID]]))</f>
        <v>43042</v>
      </c>
      <c r="D86" s="4" cm="1">
        <f t="array" ref="D86">MIN(_xlfn._xlws.FILTER(Order[[Order Date ]], Order[Customer ID]=RFMCaculation[[#This Row],[Customer ID]]))</f>
        <v>41720</v>
      </c>
      <c r="E86" s="8">
        <f>($R$2-RFMCaculation[[#This Row],[Start Date]])/365</f>
        <v>3.7835616438356166</v>
      </c>
      <c r="F86">
        <f>$R$2-RFMCaculation[[#This Row],[Most recent]]</f>
        <v>59</v>
      </c>
      <c r="G86" s="8">
        <f>RFMCaculation[[#This Row],[Total Orders]]/RFMCaculation[[#This Row],[Years with us]]</f>
        <v>0.7929036929761043</v>
      </c>
      <c r="H86" s="9">
        <f>SUMIF(Order[Customer ID], RFMCaculation[[#This Row],[Customer ID]], Order[Total Sales])</f>
        <v>791.9899999999999</v>
      </c>
      <c r="I86">
        <f>RANK(RFMCaculation[[#This Row],[Recency]], RFMCaculation[Recency], 0)</f>
        <v>446</v>
      </c>
      <c r="J86">
        <f>RANK(RFMCaculation[[#This Row],[Frequency]], RFMCaculation[Frequency], 0)</f>
        <v>768</v>
      </c>
      <c r="K86">
        <f>RANK(RFMCaculation[[#This Row],[Monetary]], RFMCaculation[Monetary], 0)</f>
        <v>674</v>
      </c>
      <c r="L86">
        <f>VLOOKUP(RFMCaculation[[#This Row],[Rank R]], $R$4:$S$8, 2)</f>
        <v>3</v>
      </c>
      <c r="M86">
        <f>VLOOKUP(RFMCaculation[[#This Row],[Rank F]], $R$4:$S$8, 2)</f>
        <v>5</v>
      </c>
      <c r="N86">
        <f>VLOOKUP(RFMCaculation[[#This Row],[Rank M]], $R$4:$S$8, 2)</f>
        <v>5</v>
      </c>
      <c r="O86">
        <f>RFMCaculation[[#This Row],[R]]*100+RFMCaculation[[#This Row],[F]]*10+RFMCaculation[[#This Row],[M]]</f>
        <v>355</v>
      </c>
      <c r="P86" s="21" t="str">
        <f>VLOOKUP(RFMCaculation[[#This Row],[RFM]], RFMSegment[], 2, FALSE)</f>
        <v>Loyal</v>
      </c>
    </row>
    <row r="87" spans="1:16">
      <c r="A87" t="s">
        <v>778</v>
      </c>
      <c r="B87">
        <f>COUNTIF(Order[Customer ID], RFMCaculation[[#This Row],[Customer ID]])</f>
        <v>8</v>
      </c>
      <c r="C87" s="4" cm="1">
        <f t="array" ref="C87">MAX(_xlfn._xlws.FILTER(Order[[Order Date ]], Order[Customer ID]=RFMCaculation[[#This Row],[Customer ID]]))</f>
        <v>43071</v>
      </c>
      <c r="D87" s="4" cm="1">
        <f t="array" ref="D87">MIN(_xlfn._xlws.FILTER(Order[[Order Date ]], Order[Customer ID]=RFMCaculation[[#This Row],[Customer ID]]))</f>
        <v>41948</v>
      </c>
      <c r="E87" s="8">
        <f>($R$2-RFMCaculation[[#This Row],[Start Date]])/365</f>
        <v>3.1589041095890411</v>
      </c>
      <c r="F87">
        <f>$R$2-RFMCaculation[[#This Row],[Most recent]]</f>
        <v>30</v>
      </c>
      <c r="G87" s="8">
        <f>RFMCaculation[[#This Row],[Total Orders]]/RFMCaculation[[#This Row],[Years with us]]</f>
        <v>2.5325238508239374</v>
      </c>
      <c r="H87" s="9">
        <f>SUMIF(Order[Customer ID], RFMCaculation[[#This Row],[Customer ID]], Order[Total Sales])</f>
        <v>2798.9479999999994</v>
      </c>
      <c r="I87">
        <f>RANK(RFMCaculation[[#This Row],[Recency]], RFMCaculation[Recency], 0)</f>
        <v>610</v>
      </c>
      <c r="J87">
        <f>RANK(RFMCaculation[[#This Row],[Frequency]], RFMCaculation[Frequency], 0)</f>
        <v>221</v>
      </c>
      <c r="K87">
        <f>RANK(RFMCaculation[[#This Row],[Monetary]], RFMCaculation[Monetary], 0)</f>
        <v>311</v>
      </c>
      <c r="L87">
        <f>VLOOKUP(RFMCaculation[[#This Row],[Rank R]], $R$4:$S$8, 2)</f>
        <v>4</v>
      </c>
      <c r="M87">
        <f>VLOOKUP(RFMCaculation[[#This Row],[Rank F]], $R$4:$S$8, 2)</f>
        <v>2</v>
      </c>
      <c r="N87">
        <f>VLOOKUP(RFMCaculation[[#This Row],[Rank M]], $R$4:$S$8, 2)</f>
        <v>2</v>
      </c>
      <c r="O87">
        <f>RFMCaculation[[#This Row],[R]]*100+RFMCaculation[[#This Row],[F]]*10+RFMCaculation[[#This Row],[M]]</f>
        <v>422</v>
      </c>
      <c r="P87" s="21" t="str">
        <f>VLOOKUP(RFMCaculation[[#This Row],[RFM]], RFMSegment[], 2, FALSE)</f>
        <v>New Customers</v>
      </c>
    </row>
    <row r="88" spans="1:16">
      <c r="A88" t="s">
        <v>1002</v>
      </c>
      <c r="B88">
        <f>COUNTIF(Order[Customer ID], RFMCaculation[[#This Row],[Customer ID]])</f>
        <v>6</v>
      </c>
      <c r="C88" s="4" cm="1">
        <f t="array" ref="C88">MAX(_xlfn._xlws.FILTER(Order[[Order Date ]], Order[Customer ID]=RFMCaculation[[#This Row],[Customer ID]]))</f>
        <v>43063</v>
      </c>
      <c r="D88" s="4" cm="1">
        <f t="array" ref="D88">MIN(_xlfn._xlws.FILTER(Order[[Order Date ]], Order[Customer ID]=RFMCaculation[[#This Row],[Customer ID]]))</f>
        <v>41770</v>
      </c>
      <c r="E88" s="8">
        <f>($R$2-RFMCaculation[[#This Row],[Start Date]])/365</f>
        <v>3.6465753424657534</v>
      </c>
      <c r="F88">
        <f>$R$2-RFMCaculation[[#This Row],[Most recent]]</f>
        <v>38</v>
      </c>
      <c r="G88" s="8">
        <f>RFMCaculation[[#This Row],[Total Orders]]/RFMCaculation[[#This Row],[Years with us]]</f>
        <v>1.6453794139744553</v>
      </c>
      <c r="H88" s="9">
        <f>SUMIF(Order[Customer ID], RFMCaculation[[#This Row],[Customer ID]], Order[Total Sales])</f>
        <v>1874.172</v>
      </c>
      <c r="I88">
        <f>RANK(RFMCaculation[[#This Row],[Recency]], RFMCaculation[Recency], 0)</f>
        <v>557</v>
      </c>
      <c r="J88">
        <f>RANK(RFMCaculation[[#This Row],[Frequency]], RFMCaculation[Frequency], 0)</f>
        <v>512</v>
      </c>
      <c r="K88">
        <f>RANK(RFMCaculation[[#This Row],[Monetary]], RFMCaculation[Monetary], 0)</f>
        <v>458</v>
      </c>
      <c r="L88">
        <f>VLOOKUP(RFMCaculation[[#This Row],[Rank R]], $R$4:$S$8, 2)</f>
        <v>4</v>
      </c>
      <c r="M88">
        <f>VLOOKUP(RFMCaculation[[#This Row],[Rank F]], $R$4:$S$8, 2)</f>
        <v>4</v>
      </c>
      <c r="N88">
        <f>VLOOKUP(RFMCaculation[[#This Row],[Rank M]], $R$4:$S$8, 2)</f>
        <v>3</v>
      </c>
      <c r="O88">
        <f>RFMCaculation[[#This Row],[R]]*100+RFMCaculation[[#This Row],[F]]*10+RFMCaculation[[#This Row],[M]]</f>
        <v>443</v>
      </c>
      <c r="P88" s="21" t="str">
        <f>VLOOKUP(RFMCaculation[[#This Row],[RFM]], RFMSegment[], 2, FALSE)</f>
        <v>Need Attention</v>
      </c>
    </row>
    <row r="89" spans="1:16">
      <c r="A89" t="s">
        <v>1536</v>
      </c>
      <c r="B89">
        <f>COUNTIF(Order[Customer ID], RFMCaculation[[#This Row],[Customer ID]])</f>
        <v>6</v>
      </c>
      <c r="C89" s="4" cm="1">
        <f t="array" ref="C89">MAX(_xlfn._xlws.FILTER(Order[[Order Date ]], Order[Customer ID]=RFMCaculation[[#This Row],[Customer ID]]))</f>
        <v>43042</v>
      </c>
      <c r="D89" s="4" cm="1">
        <f t="array" ref="D89">MIN(_xlfn._xlws.FILTER(Order[[Order Date ]], Order[Customer ID]=RFMCaculation[[#This Row],[Customer ID]]))</f>
        <v>41721</v>
      </c>
      <c r="E89" s="8">
        <f>($R$2-RFMCaculation[[#This Row],[Start Date]])/365</f>
        <v>3.7808219178082192</v>
      </c>
      <c r="F89">
        <f>$R$2-RFMCaculation[[#This Row],[Most recent]]</f>
        <v>59</v>
      </c>
      <c r="G89" s="8">
        <f>RFMCaculation[[#This Row],[Total Orders]]/RFMCaculation[[#This Row],[Years with us]]</f>
        <v>1.5869565217391304</v>
      </c>
      <c r="H89" s="9">
        <f>SUMIF(Order[Customer ID], RFMCaculation[[#This Row],[Customer ID]], Order[Total Sales])</f>
        <v>1006.356</v>
      </c>
      <c r="I89">
        <f>RANK(RFMCaculation[[#This Row],[Recency]], RFMCaculation[Recency], 0)</f>
        <v>446</v>
      </c>
      <c r="J89">
        <f>RANK(RFMCaculation[[#This Row],[Frequency]], RFMCaculation[Frequency], 0)</f>
        <v>543</v>
      </c>
      <c r="K89">
        <f>RANK(RFMCaculation[[#This Row],[Monetary]], RFMCaculation[Monetary], 0)</f>
        <v>626</v>
      </c>
      <c r="L89">
        <f>VLOOKUP(RFMCaculation[[#This Row],[Rank R]], $R$4:$S$8, 2)</f>
        <v>3</v>
      </c>
      <c r="M89">
        <f>VLOOKUP(RFMCaculation[[#This Row],[Rank F]], $R$4:$S$8, 2)</f>
        <v>4</v>
      </c>
      <c r="N89">
        <f>VLOOKUP(RFMCaculation[[#This Row],[Rank M]], $R$4:$S$8, 2)</f>
        <v>4</v>
      </c>
      <c r="O89">
        <f>RFMCaculation[[#This Row],[R]]*100+RFMCaculation[[#This Row],[F]]*10+RFMCaculation[[#This Row],[M]]</f>
        <v>344</v>
      </c>
      <c r="P89" s="21" t="str">
        <f>VLOOKUP(RFMCaculation[[#This Row],[RFM]], RFMSegment[], 2, FALSE)</f>
        <v>Loyal</v>
      </c>
    </row>
    <row r="90" spans="1:16">
      <c r="A90" t="s">
        <v>636</v>
      </c>
      <c r="B90">
        <f>COUNTIF(Order[Customer ID], RFMCaculation[[#This Row],[Customer ID]])</f>
        <v>8</v>
      </c>
      <c r="C90" s="4" cm="1">
        <f t="array" ref="C90">MAX(_xlfn._xlws.FILTER(Order[[Order Date ]], Order[Customer ID]=RFMCaculation[[#This Row],[Customer ID]]))</f>
        <v>43076</v>
      </c>
      <c r="D90" s="4" cm="1">
        <f t="array" ref="D90">MIN(_xlfn._xlws.FILTER(Order[[Order Date ]], Order[Customer ID]=RFMCaculation[[#This Row],[Customer ID]]))</f>
        <v>41799</v>
      </c>
      <c r="E90" s="8">
        <f>($R$2-RFMCaculation[[#This Row],[Start Date]])/365</f>
        <v>3.5671232876712327</v>
      </c>
      <c r="F90">
        <f>$R$2-RFMCaculation[[#This Row],[Most recent]]</f>
        <v>25</v>
      </c>
      <c r="G90" s="8">
        <f>RFMCaculation[[#This Row],[Total Orders]]/RFMCaculation[[#This Row],[Years with us]]</f>
        <v>2.242703533026114</v>
      </c>
      <c r="H90" s="9">
        <f>SUMIF(Order[Customer ID], RFMCaculation[[#This Row],[Customer ID]], Order[Total Sales])</f>
        <v>6255.3510000000006</v>
      </c>
      <c r="I90">
        <f>RANK(RFMCaculation[[#This Row],[Recency]], RFMCaculation[Recency], 0)</f>
        <v>649</v>
      </c>
      <c r="J90">
        <f>RANK(RFMCaculation[[#This Row],[Frequency]], RFMCaculation[Frequency], 0)</f>
        <v>295</v>
      </c>
      <c r="K90">
        <f>RANK(RFMCaculation[[#This Row],[Monetary]], RFMCaculation[Monetary], 0)</f>
        <v>72</v>
      </c>
      <c r="L90">
        <f>VLOOKUP(RFMCaculation[[#This Row],[Rank R]], $R$4:$S$8, 2)</f>
        <v>5</v>
      </c>
      <c r="M90">
        <f>VLOOKUP(RFMCaculation[[#This Row],[Rank F]], $R$4:$S$8, 2)</f>
        <v>2</v>
      </c>
      <c r="N90">
        <f>VLOOKUP(RFMCaculation[[#This Row],[Rank M]], $R$4:$S$8, 2)</f>
        <v>1</v>
      </c>
      <c r="O90">
        <f>RFMCaculation[[#This Row],[R]]*100+RFMCaculation[[#This Row],[F]]*10+RFMCaculation[[#This Row],[M]]</f>
        <v>521</v>
      </c>
      <c r="P90" s="21" t="str">
        <f>VLOOKUP(RFMCaculation[[#This Row],[RFM]], RFMSegment[], 2, FALSE)</f>
        <v>Promising</v>
      </c>
    </row>
    <row r="91" spans="1:16">
      <c r="A91" t="s">
        <v>1810</v>
      </c>
      <c r="B91">
        <f>COUNTIF(Order[Customer ID], RFMCaculation[[#This Row],[Customer ID]])</f>
        <v>6</v>
      </c>
      <c r="C91" s="4" cm="1">
        <f t="array" ref="C91">MAX(_xlfn._xlws.FILTER(Order[[Order Date ]], Order[Customer ID]=RFMCaculation[[#This Row],[Customer ID]]))</f>
        <v>43022</v>
      </c>
      <c r="D91" s="4" cm="1">
        <f t="array" ref="D91">MIN(_xlfn._xlws.FILTER(Order[[Order Date ]], Order[Customer ID]=RFMCaculation[[#This Row],[Customer ID]]))</f>
        <v>41854</v>
      </c>
      <c r="E91" s="8">
        <f>($R$2-RFMCaculation[[#This Row],[Start Date]])/365</f>
        <v>3.4164383561643836</v>
      </c>
      <c r="F91">
        <f>$R$2-RFMCaculation[[#This Row],[Most recent]]</f>
        <v>79</v>
      </c>
      <c r="G91" s="8">
        <f>RFMCaculation[[#This Row],[Total Orders]]/RFMCaculation[[#This Row],[Years with us]]</f>
        <v>1.756214915797915</v>
      </c>
      <c r="H91" s="9">
        <f>SUMIF(Order[Customer ID], RFMCaculation[[#This Row],[Customer ID]], Order[Total Sales])</f>
        <v>659.13799999999992</v>
      </c>
      <c r="I91">
        <f>RANK(RFMCaculation[[#This Row],[Recency]], RFMCaculation[Recency], 0)</f>
        <v>390</v>
      </c>
      <c r="J91">
        <f>RANK(RFMCaculation[[#This Row],[Frequency]], RFMCaculation[Frequency], 0)</f>
        <v>479</v>
      </c>
      <c r="K91">
        <f>RANK(RFMCaculation[[#This Row],[Monetary]], RFMCaculation[Monetary], 0)</f>
        <v>698</v>
      </c>
      <c r="L91">
        <f>VLOOKUP(RFMCaculation[[#This Row],[Rank R]], $R$4:$S$8, 2)</f>
        <v>3</v>
      </c>
      <c r="M91">
        <f>VLOOKUP(RFMCaculation[[#This Row],[Rank F]], $R$4:$S$8, 2)</f>
        <v>4</v>
      </c>
      <c r="N91">
        <f>VLOOKUP(RFMCaculation[[#This Row],[Rank M]], $R$4:$S$8, 2)</f>
        <v>5</v>
      </c>
      <c r="O91">
        <f>RFMCaculation[[#This Row],[R]]*100+RFMCaculation[[#This Row],[F]]*10+RFMCaculation[[#This Row],[M]]</f>
        <v>345</v>
      </c>
      <c r="P91" s="21" t="str">
        <f>VLOOKUP(RFMCaculation[[#This Row],[RFM]], RFMSegment[], 2, FALSE)</f>
        <v>Loyal</v>
      </c>
    </row>
    <row r="92" spans="1:16">
      <c r="A92" t="s">
        <v>3743</v>
      </c>
      <c r="B92">
        <f>COUNTIF(Order[Customer ID], RFMCaculation[[#This Row],[Customer ID]])</f>
        <v>4</v>
      </c>
      <c r="C92" s="4" cm="1">
        <f t="array" ref="C92">MAX(_xlfn._xlws.FILTER(Order[[Order Date ]], Order[Customer ID]=RFMCaculation[[#This Row],[Customer ID]]))</f>
        <v>42792</v>
      </c>
      <c r="D92" s="4" cm="1">
        <f t="array" ref="D92">MIN(_xlfn._xlws.FILTER(Order[[Order Date ]], Order[Customer ID]=RFMCaculation[[#This Row],[Customer ID]]))</f>
        <v>41890</v>
      </c>
      <c r="E92" s="8">
        <f>($R$2-RFMCaculation[[#This Row],[Start Date]])/365</f>
        <v>3.3178082191780822</v>
      </c>
      <c r="F92">
        <f>$R$2-RFMCaculation[[#This Row],[Most recent]]</f>
        <v>309</v>
      </c>
      <c r="G92" s="8">
        <f>RFMCaculation[[#This Row],[Total Orders]]/RFMCaculation[[#This Row],[Years with us]]</f>
        <v>1.2056151940545003</v>
      </c>
      <c r="H92" s="9">
        <f>SUMIF(Order[Customer ID], RFMCaculation[[#This Row],[Customer ID]], Order[Total Sales])</f>
        <v>11789.630000000001</v>
      </c>
      <c r="I92">
        <f>RANK(RFMCaculation[[#This Row],[Recency]], RFMCaculation[Recency], 0)</f>
        <v>117</v>
      </c>
      <c r="J92">
        <f>RANK(RFMCaculation[[#This Row],[Frequency]], RFMCaculation[Frequency], 0)</f>
        <v>687</v>
      </c>
      <c r="K92">
        <f>RANK(RFMCaculation[[#This Row],[Monetary]], RFMCaculation[Monetary], 0)</f>
        <v>13</v>
      </c>
      <c r="L92">
        <f>VLOOKUP(RFMCaculation[[#This Row],[Rank R]], $R$4:$S$8, 2)</f>
        <v>1</v>
      </c>
      <c r="M92">
        <f>VLOOKUP(RFMCaculation[[#This Row],[Rank F]], $R$4:$S$8, 2)</f>
        <v>5</v>
      </c>
      <c r="N92">
        <f>VLOOKUP(RFMCaculation[[#This Row],[Rank M]], $R$4:$S$8, 2)</f>
        <v>1</v>
      </c>
      <c r="O92">
        <f>RFMCaculation[[#This Row],[R]]*100+RFMCaculation[[#This Row],[F]]*10+RFMCaculation[[#This Row],[M]]</f>
        <v>151</v>
      </c>
      <c r="P92" s="21" t="str">
        <f>VLOOKUP(RFMCaculation[[#This Row],[RFM]], RFMSegment[], 2, FALSE)</f>
        <v>Lost customers</v>
      </c>
    </row>
    <row r="93" spans="1:16">
      <c r="A93" t="s">
        <v>2153</v>
      </c>
      <c r="B93">
        <f>COUNTIF(Order[Customer ID], RFMCaculation[[#This Row],[Customer ID]])</f>
        <v>6</v>
      </c>
      <c r="C93" s="4" cm="1">
        <f t="array" ref="C93">MAX(_xlfn._xlws.FILTER(Order[[Order Date ]], Order[Customer ID]=RFMCaculation[[#This Row],[Customer ID]]))</f>
        <v>42999</v>
      </c>
      <c r="D93" s="4" cm="1">
        <f t="array" ref="D93">MIN(_xlfn._xlws.FILTER(Order[[Order Date ]], Order[Customer ID]=RFMCaculation[[#This Row],[Customer ID]]))</f>
        <v>42262</v>
      </c>
      <c r="E93" s="8">
        <f>($R$2-RFMCaculation[[#This Row],[Start Date]])/365</f>
        <v>2.2986301369863016</v>
      </c>
      <c r="F93">
        <f>$R$2-RFMCaculation[[#This Row],[Most recent]]</f>
        <v>102</v>
      </c>
      <c r="G93" s="8">
        <f>RFMCaculation[[#This Row],[Total Orders]]/RFMCaculation[[#This Row],[Years with us]]</f>
        <v>2.6102502979737783</v>
      </c>
      <c r="H93" s="9">
        <f>SUMIF(Order[Customer ID], RFMCaculation[[#This Row],[Customer ID]], Order[Total Sales])</f>
        <v>808.16199999999992</v>
      </c>
      <c r="I93">
        <f>RANK(RFMCaculation[[#This Row],[Recency]], RFMCaculation[Recency], 0)</f>
        <v>322</v>
      </c>
      <c r="J93">
        <f>RANK(RFMCaculation[[#This Row],[Frequency]], RFMCaculation[Frequency], 0)</f>
        <v>194</v>
      </c>
      <c r="K93">
        <f>RANK(RFMCaculation[[#This Row],[Monetary]], RFMCaculation[Monetary], 0)</f>
        <v>671</v>
      </c>
      <c r="L93">
        <f>VLOOKUP(RFMCaculation[[#This Row],[Rank R]], $R$4:$S$8, 2)</f>
        <v>3</v>
      </c>
      <c r="M93">
        <f>VLOOKUP(RFMCaculation[[#This Row],[Rank F]], $R$4:$S$8, 2)</f>
        <v>2</v>
      </c>
      <c r="N93">
        <f>VLOOKUP(RFMCaculation[[#This Row],[Rank M]], $R$4:$S$8, 2)</f>
        <v>5</v>
      </c>
      <c r="O93">
        <f>RFMCaculation[[#This Row],[R]]*100+RFMCaculation[[#This Row],[F]]*10+RFMCaculation[[#This Row],[M]]</f>
        <v>325</v>
      </c>
      <c r="P93" s="21" t="str">
        <f>VLOOKUP(RFMCaculation[[#This Row],[RFM]], RFMSegment[], 2, FALSE)</f>
        <v>Need Attention</v>
      </c>
    </row>
    <row r="94" spans="1:16">
      <c r="A94" t="s">
        <v>901</v>
      </c>
      <c r="B94">
        <f>COUNTIF(Order[Customer ID], RFMCaculation[[#This Row],[Customer ID]])</f>
        <v>11</v>
      </c>
      <c r="C94" s="4" cm="1">
        <f t="array" ref="C94">MAX(_xlfn._xlws.FILTER(Order[[Order Date ]], Order[Customer ID]=RFMCaculation[[#This Row],[Customer ID]]))</f>
        <v>43066</v>
      </c>
      <c r="D94" s="4" cm="1">
        <f t="array" ref="D94">MIN(_xlfn._xlws.FILTER(Order[[Order Date ]], Order[Customer ID]=RFMCaculation[[#This Row],[Customer ID]]))</f>
        <v>41829</v>
      </c>
      <c r="E94" s="8">
        <f>($R$2-RFMCaculation[[#This Row],[Start Date]])/365</f>
        <v>3.484931506849315</v>
      </c>
      <c r="F94">
        <f>$R$2-RFMCaculation[[#This Row],[Most recent]]</f>
        <v>35</v>
      </c>
      <c r="G94" s="8">
        <f>RFMCaculation[[#This Row],[Total Orders]]/RFMCaculation[[#This Row],[Years with us]]</f>
        <v>3.1564465408805034</v>
      </c>
      <c r="H94" s="9">
        <f>SUMIF(Order[Customer ID], RFMCaculation[[#This Row],[Customer ID]], Order[Total Sales])</f>
        <v>7294.1850000000013</v>
      </c>
      <c r="I94">
        <f>RANK(RFMCaculation[[#This Row],[Recency]], RFMCaculation[Recency], 0)</f>
        <v>581</v>
      </c>
      <c r="J94">
        <f>RANK(RFMCaculation[[#This Row],[Frequency]], RFMCaculation[Frequency], 0)</f>
        <v>88</v>
      </c>
      <c r="K94">
        <f>RANK(RFMCaculation[[#This Row],[Monetary]], RFMCaculation[Monetary], 0)</f>
        <v>51</v>
      </c>
      <c r="L94">
        <f>VLOOKUP(RFMCaculation[[#This Row],[Rank R]], $R$4:$S$8, 2)</f>
        <v>4</v>
      </c>
      <c r="M94">
        <f>VLOOKUP(RFMCaculation[[#This Row],[Rank F]], $R$4:$S$8, 2)</f>
        <v>1</v>
      </c>
      <c r="N94">
        <f>VLOOKUP(RFMCaculation[[#This Row],[Rank M]], $R$4:$S$8, 2)</f>
        <v>1</v>
      </c>
      <c r="O94">
        <f>RFMCaculation[[#This Row],[R]]*100+RFMCaculation[[#This Row],[F]]*10+RFMCaculation[[#This Row],[M]]</f>
        <v>411</v>
      </c>
      <c r="P94" s="21" t="str">
        <f>VLOOKUP(RFMCaculation[[#This Row],[RFM]], RFMSegment[], 2, FALSE)</f>
        <v>New Customers</v>
      </c>
    </row>
    <row r="95" spans="1:16">
      <c r="A95" t="s">
        <v>3228</v>
      </c>
      <c r="B95">
        <f>COUNTIF(Order[Customer ID], RFMCaculation[[#This Row],[Customer ID]])</f>
        <v>10</v>
      </c>
      <c r="C95" s="4" cm="1">
        <f t="array" ref="C95">MAX(_xlfn._xlws.FILTER(Order[[Order Date ]], Order[Customer ID]=RFMCaculation[[#This Row],[Customer ID]]))</f>
        <v>42881</v>
      </c>
      <c r="D95" s="4" cm="1">
        <f t="array" ref="D95">MIN(_xlfn._xlws.FILTER(Order[[Order Date ]], Order[Customer ID]=RFMCaculation[[#This Row],[Customer ID]]))</f>
        <v>41796</v>
      </c>
      <c r="E95" s="8">
        <f>($R$2-RFMCaculation[[#This Row],[Start Date]])/365</f>
        <v>3.5753424657534247</v>
      </c>
      <c r="F95">
        <f>$R$2-RFMCaculation[[#This Row],[Most recent]]</f>
        <v>220</v>
      </c>
      <c r="G95" s="8">
        <f>RFMCaculation[[#This Row],[Total Orders]]/RFMCaculation[[#This Row],[Years with us]]</f>
        <v>2.7969348659003832</v>
      </c>
      <c r="H95" s="9">
        <f>SUMIF(Order[Customer ID], RFMCaculation[[#This Row],[Customer ID]], Order[Total Sales])</f>
        <v>1338.8420000000001</v>
      </c>
      <c r="I95">
        <f>RANK(RFMCaculation[[#This Row],[Recency]], RFMCaculation[Recency], 0)</f>
        <v>163</v>
      </c>
      <c r="J95">
        <f>RANK(RFMCaculation[[#This Row],[Frequency]], RFMCaculation[Frequency], 0)</f>
        <v>142</v>
      </c>
      <c r="K95">
        <f>RANK(RFMCaculation[[#This Row],[Monetary]], RFMCaculation[Monetary], 0)</f>
        <v>553</v>
      </c>
      <c r="L95">
        <f>VLOOKUP(RFMCaculation[[#This Row],[Rank R]], $R$4:$S$8, 2)</f>
        <v>2</v>
      </c>
      <c r="M95">
        <f>VLOOKUP(RFMCaculation[[#This Row],[Rank F]], $R$4:$S$8, 2)</f>
        <v>1</v>
      </c>
      <c r="N95">
        <f>VLOOKUP(RFMCaculation[[#This Row],[Rank M]], $R$4:$S$8, 2)</f>
        <v>4</v>
      </c>
      <c r="O95">
        <f>RFMCaculation[[#This Row],[R]]*100+RFMCaculation[[#This Row],[F]]*10+RFMCaculation[[#This Row],[M]]</f>
        <v>214</v>
      </c>
      <c r="P95" s="21" t="str">
        <f>VLOOKUP(RFMCaculation[[#This Row],[RFM]], RFMSegment[], 2, FALSE)</f>
        <v>Cannot Lose Them</v>
      </c>
    </row>
    <row r="96" spans="1:16">
      <c r="A96" t="s">
        <v>642</v>
      </c>
      <c r="B96">
        <f>COUNTIF(Order[Customer ID], RFMCaculation[[#This Row],[Customer ID]])</f>
        <v>4</v>
      </c>
      <c r="C96" s="4" cm="1">
        <f t="array" ref="C96">MAX(_xlfn._xlws.FILTER(Order[[Order Date ]], Order[Customer ID]=RFMCaculation[[#This Row],[Customer ID]]))</f>
        <v>43075</v>
      </c>
      <c r="D96" s="4" cm="1">
        <f t="array" ref="D96">MIN(_xlfn._xlws.FILTER(Order[[Order Date ]], Order[Customer ID]=RFMCaculation[[#This Row],[Customer ID]]))</f>
        <v>41894</v>
      </c>
      <c r="E96" s="8">
        <f>($R$2-RFMCaculation[[#This Row],[Start Date]])/365</f>
        <v>3.3068493150684932</v>
      </c>
      <c r="F96">
        <f>$R$2-RFMCaculation[[#This Row],[Most recent]]</f>
        <v>26</v>
      </c>
      <c r="G96" s="8">
        <f>RFMCaculation[[#This Row],[Total Orders]]/RFMCaculation[[#This Row],[Years with us]]</f>
        <v>1.2096106048053024</v>
      </c>
      <c r="H96" s="9">
        <f>SUMIF(Order[Customer ID], RFMCaculation[[#This Row],[Customer ID]], Order[Total Sales])</f>
        <v>265.29599999999999</v>
      </c>
      <c r="I96">
        <f>RANK(RFMCaculation[[#This Row],[Recency]], RFMCaculation[Recency], 0)</f>
        <v>648</v>
      </c>
      <c r="J96">
        <f>RANK(RFMCaculation[[#This Row],[Frequency]], RFMCaculation[Frequency], 0)</f>
        <v>684</v>
      </c>
      <c r="K96">
        <f>RANK(RFMCaculation[[#This Row],[Monetary]], RFMCaculation[Monetary], 0)</f>
        <v>757</v>
      </c>
      <c r="L96">
        <f>VLOOKUP(RFMCaculation[[#This Row],[Rank R]], $R$4:$S$8, 2)</f>
        <v>5</v>
      </c>
      <c r="M96">
        <f>VLOOKUP(RFMCaculation[[#This Row],[Rank F]], $R$4:$S$8, 2)</f>
        <v>5</v>
      </c>
      <c r="N96">
        <f>VLOOKUP(RFMCaculation[[#This Row],[Rank M]], $R$4:$S$8, 2)</f>
        <v>5</v>
      </c>
      <c r="O96">
        <f>RFMCaculation[[#This Row],[R]]*100+RFMCaculation[[#This Row],[F]]*10+RFMCaculation[[#This Row],[M]]</f>
        <v>555</v>
      </c>
      <c r="P96" s="21" t="str">
        <f>VLOOKUP(RFMCaculation[[#This Row],[RFM]], RFMSegment[], 2, FALSE)</f>
        <v>Champions</v>
      </c>
    </row>
    <row r="97" spans="1:16">
      <c r="A97" t="s">
        <v>269</v>
      </c>
      <c r="B97">
        <f>COUNTIF(Order[Customer ID], RFMCaculation[[#This Row],[Customer ID]])</f>
        <v>5</v>
      </c>
      <c r="C97" s="4" cm="1">
        <f t="array" ref="C97">MAX(_xlfn._xlws.FILTER(Order[[Order Date ]], Order[Customer ID]=RFMCaculation[[#This Row],[Customer ID]]))</f>
        <v>43090</v>
      </c>
      <c r="D97" s="4" cm="1">
        <f t="array" ref="D97">MIN(_xlfn._xlws.FILTER(Order[[Order Date ]], Order[Customer ID]=RFMCaculation[[#This Row],[Customer ID]]))</f>
        <v>41715</v>
      </c>
      <c r="E97" s="8">
        <f>($R$2-RFMCaculation[[#This Row],[Start Date]])/365</f>
        <v>3.7972602739726029</v>
      </c>
      <c r="F97">
        <f>$R$2-RFMCaculation[[#This Row],[Most recent]]</f>
        <v>11</v>
      </c>
      <c r="G97" s="8">
        <f>RFMCaculation[[#This Row],[Total Orders]]/RFMCaculation[[#This Row],[Years with us]]</f>
        <v>1.3167388167388168</v>
      </c>
      <c r="H97" s="9">
        <f>SUMIF(Order[Customer ID], RFMCaculation[[#This Row],[Customer ID]], Order[Total Sales])</f>
        <v>1459.3440000000001</v>
      </c>
      <c r="I97">
        <f>RANK(RFMCaculation[[#This Row],[Recency]], RFMCaculation[Recency], 0)</f>
        <v>725</v>
      </c>
      <c r="J97">
        <f>RANK(RFMCaculation[[#This Row],[Frequency]], RFMCaculation[Frequency], 0)</f>
        <v>640</v>
      </c>
      <c r="K97">
        <f>RANK(RFMCaculation[[#This Row],[Monetary]], RFMCaculation[Monetary], 0)</f>
        <v>526</v>
      </c>
      <c r="L97">
        <f>VLOOKUP(RFMCaculation[[#This Row],[Rank R]], $R$4:$S$8, 2)</f>
        <v>5</v>
      </c>
      <c r="M97">
        <f>VLOOKUP(RFMCaculation[[#This Row],[Rank F]], $R$4:$S$8, 2)</f>
        <v>5</v>
      </c>
      <c r="N97">
        <f>VLOOKUP(RFMCaculation[[#This Row],[Rank M]], $R$4:$S$8, 2)</f>
        <v>4</v>
      </c>
      <c r="O97">
        <f>RFMCaculation[[#This Row],[R]]*100+RFMCaculation[[#This Row],[F]]*10+RFMCaculation[[#This Row],[M]]</f>
        <v>554</v>
      </c>
      <c r="P97" s="21" t="str">
        <f>VLOOKUP(RFMCaculation[[#This Row],[RFM]], RFMSegment[], 2, FALSE)</f>
        <v>Champions</v>
      </c>
    </row>
    <row r="98" spans="1:16">
      <c r="A98" t="s">
        <v>2652</v>
      </c>
      <c r="B98">
        <f>COUNTIF(Order[Customer ID], RFMCaculation[[#This Row],[Customer ID]])</f>
        <v>5</v>
      </c>
      <c r="C98" s="4" cm="1">
        <f t="array" ref="C98">MAX(_xlfn._xlws.FILTER(Order[[Order Date ]], Order[Customer ID]=RFMCaculation[[#This Row],[Customer ID]]))</f>
        <v>42962</v>
      </c>
      <c r="D98" s="4" cm="1">
        <f t="array" ref="D98">MIN(_xlfn._xlws.FILTER(Order[[Order Date ]], Order[Customer ID]=RFMCaculation[[#This Row],[Customer ID]]))</f>
        <v>42372</v>
      </c>
      <c r="E98" s="8">
        <f>($R$2-RFMCaculation[[#This Row],[Start Date]])/365</f>
        <v>1.9972602739726026</v>
      </c>
      <c r="F98">
        <f>$R$2-RFMCaculation[[#This Row],[Most recent]]</f>
        <v>139</v>
      </c>
      <c r="G98" s="8">
        <f>RFMCaculation[[#This Row],[Total Orders]]/RFMCaculation[[#This Row],[Years with us]]</f>
        <v>2.5034293552812072</v>
      </c>
      <c r="H98" s="9">
        <f>SUMIF(Order[Customer ID], RFMCaculation[[#This Row],[Customer ID]], Order[Total Sales])</f>
        <v>2682.7280000000001</v>
      </c>
      <c r="I98">
        <f>RANK(RFMCaculation[[#This Row],[Recency]], RFMCaculation[Recency], 0)</f>
        <v>243</v>
      </c>
      <c r="J98">
        <f>RANK(RFMCaculation[[#This Row],[Frequency]], RFMCaculation[Frequency], 0)</f>
        <v>229</v>
      </c>
      <c r="K98">
        <f>RANK(RFMCaculation[[#This Row],[Monetary]], RFMCaculation[Monetary], 0)</f>
        <v>327</v>
      </c>
      <c r="L98">
        <f>VLOOKUP(RFMCaculation[[#This Row],[Rank R]], $R$4:$S$8, 2)</f>
        <v>2</v>
      </c>
      <c r="M98">
        <f>VLOOKUP(RFMCaculation[[#This Row],[Rank F]], $R$4:$S$8, 2)</f>
        <v>2</v>
      </c>
      <c r="N98">
        <f>VLOOKUP(RFMCaculation[[#This Row],[Rank M]], $R$4:$S$8, 2)</f>
        <v>3</v>
      </c>
      <c r="O98">
        <f>RFMCaculation[[#This Row],[R]]*100+RFMCaculation[[#This Row],[F]]*10+RFMCaculation[[#This Row],[M]]</f>
        <v>223</v>
      </c>
      <c r="P98" s="21" t="str">
        <f>VLOOKUP(RFMCaculation[[#This Row],[RFM]], RFMSegment[], 2, FALSE)</f>
        <v>Hibernating customers</v>
      </c>
    </row>
    <row r="99" spans="1:16">
      <c r="A99" t="s">
        <v>1778</v>
      </c>
      <c r="B99">
        <f>COUNTIF(Order[Customer ID], RFMCaculation[[#This Row],[Customer ID]])</f>
        <v>2</v>
      </c>
      <c r="C99" s="4" cm="1">
        <f t="array" ref="C99">MAX(_xlfn._xlws.FILTER(Order[[Order Date ]], Order[Customer ID]=RFMCaculation[[#This Row],[Customer ID]]))</f>
        <v>43024</v>
      </c>
      <c r="D99" s="4" cm="1">
        <f t="array" ref="D99">MIN(_xlfn._xlws.FILTER(Order[[Order Date ]], Order[Customer ID]=RFMCaculation[[#This Row],[Customer ID]]))</f>
        <v>42257</v>
      </c>
      <c r="E99" s="8">
        <f>($R$2-RFMCaculation[[#This Row],[Start Date]])/365</f>
        <v>2.3123287671232875</v>
      </c>
      <c r="F99">
        <f>$R$2-RFMCaculation[[#This Row],[Most recent]]</f>
        <v>77</v>
      </c>
      <c r="G99" s="8">
        <f>RFMCaculation[[#This Row],[Total Orders]]/RFMCaculation[[#This Row],[Years with us]]</f>
        <v>0.86492890995260674</v>
      </c>
      <c r="H99" s="9">
        <f>SUMIF(Order[Customer ID], RFMCaculation[[#This Row],[Customer ID]], Order[Total Sales])</f>
        <v>130.83000000000001</v>
      </c>
      <c r="I99">
        <f>RANK(RFMCaculation[[#This Row],[Recency]], RFMCaculation[Recency], 0)</f>
        <v>397</v>
      </c>
      <c r="J99">
        <f>RANK(RFMCaculation[[#This Row],[Frequency]], RFMCaculation[Frequency], 0)</f>
        <v>753</v>
      </c>
      <c r="K99">
        <f>RANK(RFMCaculation[[#This Row],[Monetary]], RFMCaculation[Monetary], 0)</f>
        <v>777</v>
      </c>
      <c r="L99">
        <f>VLOOKUP(RFMCaculation[[#This Row],[Rank R]], $R$4:$S$8, 2)</f>
        <v>3</v>
      </c>
      <c r="M99">
        <f>VLOOKUP(RFMCaculation[[#This Row],[Rank F]], $R$4:$S$8, 2)</f>
        <v>5</v>
      </c>
      <c r="N99">
        <f>VLOOKUP(RFMCaculation[[#This Row],[Rank M]], $R$4:$S$8, 2)</f>
        <v>5</v>
      </c>
      <c r="O99">
        <f>RFMCaculation[[#This Row],[R]]*100+RFMCaculation[[#This Row],[F]]*10+RFMCaculation[[#This Row],[M]]</f>
        <v>355</v>
      </c>
      <c r="P99" s="21" t="str">
        <f>VLOOKUP(RFMCaculation[[#This Row],[RFM]], RFMSegment[], 2, FALSE)</f>
        <v>Loyal</v>
      </c>
    </row>
    <row r="100" spans="1:16">
      <c r="A100" t="s">
        <v>1875</v>
      </c>
      <c r="B100">
        <f>COUNTIF(Order[Customer ID], RFMCaculation[[#This Row],[Customer ID]])</f>
        <v>5</v>
      </c>
      <c r="C100" s="4" cm="1">
        <f t="array" ref="C100">MAX(_xlfn._xlws.FILTER(Order[[Order Date ]], Order[Customer ID]=RFMCaculation[[#This Row],[Customer ID]]))</f>
        <v>43016</v>
      </c>
      <c r="D100" s="4" cm="1">
        <f t="array" ref="D100">MIN(_xlfn._xlws.FILTER(Order[[Order Date ]], Order[Customer ID]=RFMCaculation[[#This Row],[Customer ID]]))</f>
        <v>41924</v>
      </c>
      <c r="E100" s="8">
        <f>($R$2-RFMCaculation[[#This Row],[Start Date]])/365</f>
        <v>3.2246575342465755</v>
      </c>
      <c r="F100">
        <f>$R$2-RFMCaculation[[#This Row],[Most recent]]</f>
        <v>85</v>
      </c>
      <c r="G100" s="8">
        <f>RFMCaculation[[#This Row],[Total Orders]]/RFMCaculation[[#This Row],[Years with us]]</f>
        <v>1.5505522514868308</v>
      </c>
      <c r="H100" s="9">
        <f>SUMIF(Order[Customer ID], RFMCaculation[[#This Row],[Customer ID]], Order[Total Sales])</f>
        <v>983.41999999999985</v>
      </c>
      <c r="I100">
        <f>RANK(RFMCaculation[[#This Row],[Recency]], RFMCaculation[Recency], 0)</f>
        <v>376</v>
      </c>
      <c r="J100">
        <f>RANK(RFMCaculation[[#This Row],[Frequency]], RFMCaculation[Frequency], 0)</f>
        <v>554</v>
      </c>
      <c r="K100">
        <f>RANK(RFMCaculation[[#This Row],[Monetary]], RFMCaculation[Monetary], 0)</f>
        <v>629</v>
      </c>
      <c r="L100">
        <f>VLOOKUP(RFMCaculation[[#This Row],[Rank R]], $R$4:$S$8, 2)</f>
        <v>3</v>
      </c>
      <c r="M100">
        <f>VLOOKUP(RFMCaculation[[#This Row],[Rank F]], $R$4:$S$8, 2)</f>
        <v>4</v>
      </c>
      <c r="N100">
        <f>VLOOKUP(RFMCaculation[[#This Row],[Rank M]], $R$4:$S$8, 2)</f>
        <v>4</v>
      </c>
      <c r="O100">
        <f>RFMCaculation[[#This Row],[R]]*100+RFMCaculation[[#This Row],[F]]*10+RFMCaculation[[#This Row],[M]]</f>
        <v>344</v>
      </c>
      <c r="P100" s="21" t="str">
        <f>VLOOKUP(RFMCaculation[[#This Row],[RFM]], RFMSegment[], 2, FALSE)</f>
        <v>Loyal</v>
      </c>
    </row>
    <row r="101" spans="1:16">
      <c r="A101" t="s">
        <v>441</v>
      </c>
      <c r="B101">
        <f>COUNTIF(Order[Customer ID], RFMCaculation[[#This Row],[Customer ID]])</f>
        <v>12</v>
      </c>
      <c r="C101" s="4" cm="1">
        <f t="array" ref="C101">MAX(_xlfn._xlws.FILTER(Order[[Order Date ]], Order[Customer ID]=RFMCaculation[[#This Row],[Customer ID]]))</f>
        <v>43082</v>
      </c>
      <c r="D101" s="4" cm="1">
        <f t="array" ref="D101">MIN(_xlfn._xlws.FILTER(Order[[Order Date ]], Order[Customer ID]=RFMCaculation[[#This Row],[Customer ID]]))</f>
        <v>41797</v>
      </c>
      <c r="E101" s="8">
        <f>($R$2-RFMCaculation[[#This Row],[Start Date]])/365</f>
        <v>3.5726027397260274</v>
      </c>
      <c r="F101">
        <f>$R$2-RFMCaculation[[#This Row],[Most recent]]</f>
        <v>19</v>
      </c>
      <c r="G101" s="8">
        <f>RFMCaculation[[#This Row],[Total Orders]]/RFMCaculation[[#This Row],[Years with us]]</f>
        <v>3.3588957055214723</v>
      </c>
      <c r="H101" s="9">
        <f>SUMIF(Order[Customer ID], RFMCaculation[[#This Row],[Customer ID]], Order[Total Sales])</f>
        <v>2442.0440000000003</v>
      </c>
      <c r="I101">
        <f>RANK(RFMCaculation[[#This Row],[Recency]], RFMCaculation[Recency], 0)</f>
        <v>691</v>
      </c>
      <c r="J101">
        <f>RANK(RFMCaculation[[#This Row],[Frequency]], RFMCaculation[Frequency], 0)</f>
        <v>60</v>
      </c>
      <c r="K101">
        <f>RANK(RFMCaculation[[#This Row],[Monetary]], RFMCaculation[Monetary], 0)</f>
        <v>370</v>
      </c>
      <c r="L101">
        <f>VLOOKUP(RFMCaculation[[#This Row],[Rank R]], $R$4:$S$8, 2)</f>
        <v>5</v>
      </c>
      <c r="M101">
        <f>VLOOKUP(RFMCaculation[[#This Row],[Rank F]], $R$4:$S$8, 2)</f>
        <v>1</v>
      </c>
      <c r="N101">
        <f>VLOOKUP(RFMCaculation[[#This Row],[Rank M]], $R$4:$S$8, 2)</f>
        <v>3</v>
      </c>
      <c r="O101">
        <f>RFMCaculation[[#This Row],[R]]*100+RFMCaculation[[#This Row],[F]]*10+RFMCaculation[[#This Row],[M]]</f>
        <v>513</v>
      </c>
      <c r="P101" s="21" t="str">
        <f>VLOOKUP(RFMCaculation[[#This Row],[RFM]], RFMSegment[], 2, FALSE)</f>
        <v>Promising</v>
      </c>
    </row>
    <row r="102" spans="1:16">
      <c r="A102" t="s">
        <v>1942</v>
      </c>
      <c r="B102">
        <f>COUNTIF(Order[Customer ID], RFMCaculation[[#This Row],[Customer ID]])</f>
        <v>6</v>
      </c>
      <c r="C102" s="4" cm="1">
        <f t="array" ref="C102">MAX(_xlfn._xlws.FILTER(Order[[Order Date ]], Order[Customer ID]=RFMCaculation[[#This Row],[Customer ID]]))</f>
        <v>43010</v>
      </c>
      <c r="D102" s="4" cm="1">
        <f t="array" ref="D102">MIN(_xlfn._xlws.FILTER(Order[[Order Date ]], Order[Customer ID]=RFMCaculation[[#This Row],[Customer ID]]))</f>
        <v>42159</v>
      </c>
      <c r="E102" s="8">
        <f>($R$2-RFMCaculation[[#This Row],[Start Date]])/365</f>
        <v>2.580821917808219</v>
      </c>
      <c r="F102">
        <f>$R$2-RFMCaculation[[#This Row],[Most recent]]</f>
        <v>91</v>
      </c>
      <c r="G102" s="8">
        <f>RFMCaculation[[#This Row],[Total Orders]]/RFMCaculation[[#This Row],[Years with us]]</f>
        <v>2.3248407643312103</v>
      </c>
      <c r="H102" s="9">
        <f>SUMIF(Order[Customer ID], RFMCaculation[[#This Row],[Customer ID]], Order[Total Sales])</f>
        <v>1697.8609999999996</v>
      </c>
      <c r="I102">
        <f>RANK(RFMCaculation[[#This Row],[Recency]], RFMCaculation[Recency], 0)</f>
        <v>360</v>
      </c>
      <c r="J102">
        <f>RANK(RFMCaculation[[#This Row],[Frequency]], RFMCaculation[Frequency], 0)</f>
        <v>265</v>
      </c>
      <c r="K102">
        <f>RANK(RFMCaculation[[#This Row],[Monetary]], RFMCaculation[Monetary], 0)</f>
        <v>486</v>
      </c>
      <c r="L102">
        <f>VLOOKUP(RFMCaculation[[#This Row],[Rank R]], $R$4:$S$8, 2)</f>
        <v>3</v>
      </c>
      <c r="M102">
        <f>VLOOKUP(RFMCaculation[[#This Row],[Rank F]], $R$4:$S$8, 2)</f>
        <v>2</v>
      </c>
      <c r="N102">
        <f>VLOOKUP(RFMCaculation[[#This Row],[Rank M]], $R$4:$S$8, 2)</f>
        <v>4</v>
      </c>
      <c r="O102">
        <f>RFMCaculation[[#This Row],[R]]*100+RFMCaculation[[#This Row],[F]]*10+RFMCaculation[[#This Row],[M]]</f>
        <v>324</v>
      </c>
      <c r="P102" s="21" t="str">
        <f>VLOOKUP(RFMCaculation[[#This Row],[RFM]], RFMSegment[], 2, FALSE)</f>
        <v>Need Attention</v>
      </c>
    </row>
    <row r="103" spans="1:16">
      <c r="A103" t="s">
        <v>45</v>
      </c>
      <c r="B103">
        <f>COUNTIF(Order[Customer ID], RFMCaculation[[#This Row],[Customer ID]])</f>
        <v>9</v>
      </c>
      <c r="C103" s="4" cm="1">
        <f t="array" ref="C103">MAX(_xlfn._xlws.FILTER(Order[[Order Date ]], Order[Customer ID]=RFMCaculation[[#This Row],[Customer ID]]))</f>
        <v>43098</v>
      </c>
      <c r="D103" s="4" cm="1">
        <f t="array" ref="D103">MIN(_xlfn._xlws.FILTER(Order[[Order Date ]], Order[Customer ID]=RFMCaculation[[#This Row],[Customer ID]]))</f>
        <v>42087</v>
      </c>
      <c r="E103" s="8">
        <f>($R$2-RFMCaculation[[#This Row],[Start Date]])/365</f>
        <v>2.7780821917808218</v>
      </c>
      <c r="F103">
        <f>$R$2-RFMCaculation[[#This Row],[Most recent]]</f>
        <v>3</v>
      </c>
      <c r="G103" s="8">
        <f>RFMCaculation[[#This Row],[Total Orders]]/RFMCaculation[[#This Row],[Years with us]]</f>
        <v>3.2396449704142012</v>
      </c>
      <c r="H103" s="9">
        <f>SUMIF(Order[Customer ID], RFMCaculation[[#This Row],[Customer ID]], Order[Total Sales])</f>
        <v>3675.8609999999999</v>
      </c>
      <c r="I103">
        <f>RANK(RFMCaculation[[#This Row],[Recency]], RFMCaculation[Recency], 0)</f>
        <v>784</v>
      </c>
      <c r="J103">
        <f>RANK(RFMCaculation[[#This Row],[Frequency]], RFMCaculation[Frequency], 0)</f>
        <v>76</v>
      </c>
      <c r="K103">
        <f>RANK(RFMCaculation[[#This Row],[Monetary]], RFMCaculation[Monetary], 0)</f>
        <v>206</v>
      </c>
      <c r="L103">
        <f>VLOOKUP(RFMCaculation[[#This Row],[Rank R]], $R$4:$S$8, 2)</f>
        <v>5</v>
      </c>
      <c r="M103">
        <f>VLOOKUP(RFMCaculation[[#This Row],[Rank F]], $R$4:$S$8, 2)</f>
        <v>1</v>
      </c>
      <c r="N103">
        <f>VLOOKUP(RFMCaculation[[#This Row],[Rank M]], $R$4:$S$8, 2)</f>
        <v>2</v>
      </c>
      <c r="O103">
        <f>RFMCaculation[[#This Row],[R]]*100+RFMCaculation[[#This Row],[F]]*10+RFMCaculation[[#This Row],[M]]</f>
        <v>512</v>
      </c>
      <c r="P103" s="21" t="str">
        <f>VLOOKUP(RFMCaculation[[#This Row],[RFM]], RFMSegment[], 2, FALSE)</f>
        <v>New Customers</v>
      </c>
    </row>
    <row r="104" spans="1:16">
      <c r="A104" t="s">
        <v>1045</v>
      </c>
      <c r="B104">
        <f>COUNTIF(Order[Customer ID], RFMCaculation[[#This Row],[Customer ID]])</f>
        <v>5</v>
      </c>
      <c r="C104" s="4" cm="1">
        <f t="array" ref="C104">MAX(_xlfn._xlws.FILTER(Order[[Order Date ]], Order[Customer ID]=RFMCaculation[[#This Row],[Customer ID]]))</f>
        <v>43060</v>
      </c>
      <c r="D104" s="4" cm="1">
        <f t="array" ref="D104">MIN(_xlfn._xlws.FILTER(Order[[Order Date ]], Order[Customer ID]=RFMCaculation[[#This Row],[Customer ID]]))</f>
        <v>41749</v>
      </c>
      <c r="E104" s="8">
        <f>($R$2-RFMCaculation[[#This Row],[Start Date]])/365</f>
        <v>3.7041095890410958</v>
      </c>
      <c r="F104">
        <f>$R$2-RFMCaculation[[#This Row],[Most recent]]</f>
        <v>41</v>
      </c>
      <c r="G104" s="8">
        <f>RFMCaculation[[#This Row],[Total Orders]]/RFMCaculation[[#This Row],[Years with us]]</f>
        <v>1.3498520710059172</v>
      </c>
      <c r="H104" s="9">
        <f>SUMIF(Order[Customer ID], RFMCaculation[[#This Row],[Customer ID]], Order[Total Sales])</f>
        <v>1181.49</v>
      </c>
      <c r="I104">
        <f>RANK(RFMCaculation[[#This Row],[Recency]], RFMCaculation[Recency], 0)</f>
        <v>544</v>
      </c>
      <c r="J104">
        <f>RANK(RFMCaculation[[#This Row],[Frequency]], RFMCaculation[Frequency], 0)</f>
        <v>624</v>
      </c>
      <c r="K104">
        <f>RANK(RFMCaculation[[#This Row],[Monetary]], RFMCaculation[Monetary], 0)</f>
        <v>589</v>
      </c>
      <c r="L104">
        <f>VLOOKUP(RFMCaculation[[#This Row],[Rank R]], $R$4:$S$8, 2)</f>
        <v>4</v>
      </c>
      <c r="M104">
        <f>VLOOKUP(RFMCaculation[[#This Row],[Rank F]], $R$4:$S$8, 2)</f>
        <v>4</v>
      </c>
      <c r="N104">
        <f>VLOOKUP(RFMCaculation[[#This Row],[Rank M]], $R$4:$S$8, 2)</f>
        <v>4</v>
      </c>
      <c r="O104">
        <f>RFMCaculation[[#This Row],[R]]*100+RFMCaculation[[#This Row],[F]]*10+RFMCaculation[[#This Row],[M]]</f>
        <v>444</v>
      </c>
      <c r="P104" s="21" t="str">
        <f>VLOOKUP(RFMCaculation[[#This Row],[RFM]], RFMSegment[], 2, FALSE)</f>
        <v>Loyal</v>
      </c>
    </row>
    <row r="105" spans="1:16">
      <c r="A105" t="s">
        <v>340</v>
      </c>
      <c r="B105">
        <f>COUNTIF(Order[Customer ID], RFMCaculation[[#This Row],[Customer ID]])</f>
        <v>7</v>
      </c>
      <c r="C105" s="4" cm="1">
        <f t="array" ref="C105">MAX(_xlfn._xlws.FILTER(Order[[Order Date ]], Order[Customer ID]=RFMCaculation[[#This Row],[Customer ID]]))</f>
        <v>43087</v>
      </c>
      <c r="D105" s="4" cm="1">
        <f t="array" ref="D105">MIN(_xlfn._xlws.FILTER(Order[[Order Date ]], Order[Customer ID]=RFMCaculation[[#This Row],[Customer ID]]))</f>
        <v>41915</v>
      </c>
      <c r="E105" s="8">
        <f>($R$2-RFMCaculation[[#This Row],[Start Date]])/365</f>
        <v>3.2493150684931509</v>
      </c>
      <c r="F105">
        <f>$R$2-RFMCaculation[[#This Row],[Most recent]]</f>
        <v>14</v>
      </c>
      <c r="G105" s="8">
        <f>RFMCaculation[[#This Row],[Total Orders]]/RFMCaculation[[#This Row],[Years with us]]</f>
        <v>2.1543001686340641</v>
      </c>
      <c r="H105" s="9">
        <f>SUMIF(Order[Customer ID], RFMCaculation[[#This Row],[Customer ID]], Order[Total Sales])</f>
        <v>2475.1570000000002</v>
      </c>
      <c r="I105">
        <f>RANK(RFMCaculation[[#This Row],[Recency]], RFMCaculation[Recency], 0)</f>
        <v>713</v>
      </c>
      <c r="J105">
        <f>RANK(RFMCaculation[[#This Row],[Frequency]], RFMCaculation[Frequency], 0)</f>
        <v>320</v>
      </c>
      <c r="K105">
        <f>RANK(RFMCaculation[[#This Row],[Monetary]], RFMCaculation[Monetary], 0)</f>
        <v>361</v>
      </c>
      <c r="L105">
        <f>VLOOKUP(RFMCaculation[[#This Row],[Rank R]], $R$4:$S$8, 2)</f>
        <v>5</v>
      </c>
      <c r="M105">
        <f>VLOOKUP(RFMCaculation[[#This Row],[Rank F]], $R$4:$S$8, 2)</f>
        <v>3</v>
      </c>
      <c r="N105">
        <f>VLOOKUP(RFMCaculation[[#This Row],[Rank M]], $R$4:$S$8, 2)</f>
        <v>3</v>
      </c>
      <c r="O105">
        <f>RFMCaculation[[#This Row],[R]]*100+RFMCaculation[[#This Row],[F]]*10+RFMCaculation[[#This Row],[M]]</f>
        <v>533</v>
      </c>
      <c r="P105" s="21" t="str">
        <f>VLOOKUP(RFMCaculation[[#This Row],[RFM]], RFMSegment[], 2, FALSE)</f>
        <v>Potential Loyalist</v>
      </c>
    </row>
    <row r="106" spans="1:16">
      <c r="A106" t="s">
        <v>5053</v>
      </c>
      <c r="B106">
        <f>COUNTIF(Order[Customer ID], RFMCaculation[[#This Row],[Customer ID]])</f>
        <v>5</v>
      </c>
      <c r="C106" s="4" cm="1">
        <f t="array" ref="C106">MAX(_xlfn._xlws.FILTER(Order[[Order Date ]], Order[Customer ID]=RFMCaculation[[#This Row],[Customer ID]]))</f>
        <v>42541</v>
      </c>
      <c r="D106" s="4" cm="1">
        <f t="array" ref="D106">MIN(_xlfn._xlws.FILTER(Order[[Order Date ]], Order[Customer ID]=RFMCaculation[[#This Row],[Customer ID]]))</f>
        <v>41763</v>
      </c>
      <c r="E106" s="8">
        <f>($R$2-RFMCaculation[[#This Row],[Start Date]])/365</f>
        <v>3.6657534246575341</v>
      </c>
      <c r="F106">
        <f>$R$2-RFMCaculation[[#This Row],[Most recent]]</f>
        <v>560</v>
      </c>
      <c r="G106" s="8">
        <f>RFMCaculation[[#This Row],[Total Orders]]/RFMCaculation[[#This Row],[Years with us]]</f>
        <v>1.3639760837070254</v>
      </c>
      <c r="H106" s="9">
        <f>SUMIF(Order[Customer ID], RFMCaculation[[#This Row],[Customer ID]], Order[Total Sales])</f>
        <v>10501.652999999998</v>
      </c>
      <c r="I106">
        <f>RANK(RFMCaculation[[#This Row],[Recency]], RFMCaculation[Recency], 0)</f>
        <v>37</v>
      </c>
      <c r="J106">
        <f>RANK(RFMCaculation[[#This Row],[Frequency]], RFMCaculation[Frequency], 0)</f>
        <v>618</v>
      </c>
      <c r="K106">
        <f>RANK(RFMCaculation[[#This Row],[Monetary]], RFMCaculation[Monetary], 0)</f>
        <v>19</v>
      </c>
      <c r="L106">
        <f>VLOOKUP(RFMCaculation[[#This Row],[Rank R]], $R$4:$S$8, 2)</f>
        <v>1</v>
      </c>
      <c r="M106">
        <f>VLOOKUP(RFMCaculation[[#This Row],[Rank F]], $R$4:$S$8, 2)</f>
        <v>4</v>
      </c>
      <c r="N106">
        <f>VLOOKUP(RFMCaculation[[#This Row],[Rank M]], $R$4:$S$8, 2)</f>
        <v>1</v>
      </c>
      <c r="O106">
        <f>RFMCaculation[[#This Row],[R]]*100+RFMCaculation[[#This Row],[F]]*10+RFMCaculation[[#This Row],[M]]</f>
        <v>141</v>
      </c>
      <c r="P106" s="21" t="str">
        <f>VLOOKUP(RFMCaculation[[#This Row],[RFM]], RFMSegment[], 2, FALSE)</f>
        <v>Lost customers</v>
      </c>
    </row>
    <row r="107" spans="1:16">
      <c r="A107" t="s">
        <v>781</v>
      </c>
      <c r="B107">
        <f>COUNTIF(Order[Customer ID], RFMCaculation[[#This Row],[Customer ID]])</f>
        <v>5</v>
      </c>
      <c r="C107" s="4" cm="1">
        <f t="array" ref="C107">MAX(_xlfn._xlws.FILTER(Order[[Order Date ]], Order[Customer ID]=RFMCaculation[[#This Row],[Customer ID]]))</f>
        <v>43071</v>
      </c>
      <c r="D107" s="4" cm="1">
        <f t="array" ref="D107">MIN(_xlfn._xlws.FILTER(Order[[Order Date ]], Order[Customer ID]=RFMCaculation[[#This Row],[Customer ID]]))</f>
        <v>41972</v>
      </c>
      <c r="E107" s="8">
        <f>($R$2-RFMCaculation[[#This Row],[Start Date]])/365</f>
        <v>3.0931506849315067</v>
      </c>
      <c r="F107">
        <f>$R$2-RFMCaculation[[#This Row],[Most recent]]</f>
        <v>30</v>
      </c>
      <c r="G107" s="8">
        <f>RFMCaculation[[#This Row],[Total Orders]]/RFMCaculation[[#This Row],[Years with us]]</f>
        <v>1.6164747564216122</v>
      </c>
      <c r="H107" s="9">
        <f>SUMIF(Order[Customer ID], RFMCaculation[[#This Row],[Customer ID]], Order[Total Sales])</f>
        <v>3887.8339999999998</v>
      </c>
      <c r="I107">
        <f>RANK(RFMCaculation[[#This Row],[Recency]], RFMCaculation[Recency], 0)</f>
        <v>610</v>
      </c>
      <c r="J107">
        <f>RANK(RFMCaculation[[#This Row],[Frequency]], RFMCaculation[Frequency], 0)</f>
        <v>526</v>
      </c>
      <c r="K107">
        <f>RANK(RFMCaculation[[#This Row],[Monetary]], RFMCaculation[Monetary], 0)</f>
        <v>190</v>
      </c>
      <c r="L107">
        <f>VLOOKUP(RFMCaculation[[#This Row],[Rank R]], $R$4:$S$8, 2)</f>
        <v>4</v>
      </c>
      <c r="M107">
        <f>VLOOKUP(RFMCaculation[[#This Row],[Rank F]], $R$4:$S$8, 2)</f>
        <v>4</v>
      </c>
      <c r="N107">
        <f>VLOOKUP(RFMCaculation[[#This Row],[Rank M]], $R$4:$S$8, 2)</f>
        <v>2</v>
      </c>
      <c r="O107">
        <f>RFMCaculation[[#This Row],[R]]*100+RFMCaculation[[#This Row],[F]]*10+RFMCaculation[[#This Row],[M]]</f>
        <v>442</v>
      </c>
      <c r="P107" s="21" t="str">
        <f>VLOOKUP(RFMCaculation[[#This Row],[RFM]], RFMSegment[], 2, FALSE)</f>
        <v>Potential Loyalist</v>
      </c>
    </row>
    <row r="108" spans="1:16">
      <c r="A108" t="s">
        <v>973</v>
      </c>
      <c r="B108">
        <f>COUNTIF(Order[Customer ID], RFMCaculation[[#This Row],[Customer ID]])</f>
        <v>6</v>
      </c>
      <c r="C108" s="4" cm="1">
        <f t="array" ref="C108">MAX(_xlfn._xlws.FILTER(Order[[Order Date ]], Order[Customer ID]=RFMCaculation[[#This Row],[Customer ID]]))</f>
        <v>43064</v>
      </c>
      <c r="D108" s="4" cm="1">
        <f t="array" ref="D108">MIN(_xlfn._xlws.FILTER(Order[[Order Date ]], Order[Customer ID]=RFMCaculation[[#This Row],[Customer ID]]))</f>
        <v>41653</v>
      </c>
      <c r="E108" s="8">
        <f>($R$2-RFMCaculation[[#This Row],[Start Date]])/365</f>
        <v>3.967123287671233</v>
      </c>
      <c r="F108">
        <f>$R$2-RFMCaculation[[#This Row],[Most recent]]</f>
        <v>37</v>
      </c>
      <c r="G108" s="8">
        <f>RFMCaculation[[#This Row],[Total Orders]]/RFMCaculation[[#This Row],[Years with us]]</f>
        <v>1.5124309392265194</v>
      </c>
      <c r="H108" s="9">
        <f>SUMIF(Order[Customer ID], RFMCaculation[[#This Row],[Customer ID]], Order[Total Sales])</f>
        <v>2454.9280000000003</v>
      </c>
      <c r="I108">
        <f>RANK(RFMCaculation[[#This Row],[Recency]], RFMCaculation[Recency], 0)</f>
        <v>567</v>
      </c>
      <c r="J108">
        <f>RANK(RFMCaculation[[#This Row],[Frequency]], RFMCaculation[Frequency], 0)</f>
        <v>572</v>
      </c>
      <c r="K108">
        <f>RANK(RFMCaculation[[#This Row],[Monetary]], RFMCaculation[Monetary], 0)</f>
        <v>366</v>
      </c>
      <c r="L108">
        <f>VLOOKUP(RFMCaculation[[#This Row],[Rank R]], $R$4:$S$8, 2)</f>
        <v>4</v>
      </c>
      <c r="M108">
        <f>VLOOKUP(RFMCaculation[[#This Row],[Rank F]], $R$4:$S$8, 2)</f>
        <v>4</v>
      </c>
      <c r="N108">
        <f>VLOOKUP(RFMCaculation[[#This Row],[Rank M]], $R$4:$S$8, 2)</f>
        <v>3</v>
      </c>
      <c r="O108">
        <f>RFMCaculation[[#This Row],[R]]*100+RFMCaculation[[#This Row],[F]]*10+RFMCaculation[[#This Row],[M]]</f>
        <v>443</v>
      </c>
      <c r="P108" s="21" t="str">
        <f>VLOOKUP(RFMCaculation[[#This Row],[RFM]], RFMSegment[], 2, FALSE)</f>
        <v>Need Attention</v>
      </c>
    </row>
    <row r="109" spans="1:16">
      <c r="A109" t="s">
        <v>5148</v>
      </c>
      <c r="B109">
        <f>COUNTIF(Order[Customer ID], RFMCaculation[[#This Row],[Customer ID]])</f>
        <v>3</v>
      </c>
      <c r="C109" s="4" cm="1">
        <f t="array" ref="C109">MAX(_xlfn._xlws.FILTER(Order[[Order Date ]], Order[Customer ID]=RFMCaculation[[#This Row],[Customer ID]]))</f>
        <v>42517</v>
      </c>
      <c r="D109" s="4" cm="1">
        <f t="array" ref="D109">MIN(_xlfn._xlws.FILTER(Order[[Order Date ]], Order[Customer ID]=RFMCaculation[[#This Row],[Customer ID]]))</f>
        <v>41813</v>
      </c>
      <c r="E109" s="8">
        <f>($R$2-RFMCaculation[[#This Row],[Start Date]])/365</f>
        <v>3.5287671232876714</v>
      </c>
      <c r="F109">
        <f>$R$2-RFMCaculation[[#This Row],[Most recent]]</f>
        <v>584</v>
      </c>
      <c r="G109" s="8">
        <f>RFMCaculation[[#This Row],[Total Orders]]/RFMCaculation[[#This Row],[Years with us]]</f>
        <v>0.85015527950310554</v>
      </c>
      <c r="H109" s="9">
        <f>SUMIF(Order[Customer ID], RFMCaculation[[#This Row],[Customer ID]], Order[Total Sales])</f>
        <v>3288.1099999999997</v>
      </c>
      <c r="I109">
        <f>RANK(RFMCaculation[[#This Row],[Recency]], RFMCaculation[Recency], 0)</f>
        <v>34</v>
      </c>
      <c r="J109">
        <f>RANK(RFMCaculation[[#This Row],[Frequency]], RFMCaculation[Frequency], 0)</f>
        <v>757</v>
      </c>
      <c r="K109">
        <f>RANK(RFMCaculation[[#This Row],[Monetary]], RFMCaculation[Monetary], 0)</f>
        <v>238</v>
      </c>
      <c r="L109">
        <f>VLOOKUP(RFMCaculation[[#This Row],[Rank R]], $R$4:$S$8, 2)</f>
        <v>1</v>
      </c>
      <c r="M109">
        <f>VLOOKUP(RFMCaculation[[#This Row],[Rank F]], $R$4:$S$8, 2)</f>
        <v>5</v>
      </c>
      <c r="N109">
        <f>VLOOKUP(RFMCaculation[[#This Row],[Rank M]], $R$4:$S$8, 2)</f>
        <v>2</v>
      </c>
      <c r="O109">
        <f>RFMCaculation[[#This Row],[R]]*100+RFMCaculation[[#This Row],[F]]*10+RFMCaculation[[#This Row],[M]]</f>
        <v>152</v>
      </c>
      <c r="P109" s="21" t="str">
        <f>VLOOKUP(RFMCaculation[[#This Row],[RFM]], RFMSegment[], 2, FALSE)</f>
        <v>At Risk</v>
      </c>
    </row>
    <row r="110" spans="1:16">
      <c r="A110" t="s">
        <v>48</v>
      </c>
      <c r="B110">
        <f>COUNTIF(Order[Customer ID], RFMCaculation[[#This Row],[Customer ID]])</f>
        <v>7</v>
      </c>
      <c r="C110" s="4" cm="1">
        <f t="array" ref="C110">MAX(_xlfn._xlws.FILTER(Order[[Order Date ]], Order[Customer ID]=RFMCaculation[[#This Row],[Customer ID]]))</f>
        <v>43098</v>
      </c>
      <c r="D110" s="4" cm="1">
        <f t="array" ref="D110">MIN(_xlfn._xlws.FILTER(Order[[Order Date ]], Order[Customer ID]=RFMCaculation[[#This Row],[Customer ID]]))</f>
        <v>41777</v>
      </c>
      <c r="E110" s="8">
        <f>($R$2-RFMCaculation[[#This Row],[Start Date]])/365</f>
        <v>3.6273972602739728</v>
      </c>
      <c r="F110">
        <f>$R$2-RFMCaculation[[#This Row],[Most recent]]</f>
        <v>3</v>
      </c>
      <c r="G110" s="8">
        <f>RFMCaculation[[#This Row],[Total Orders]]/RFMCaculation[[#This Row],[Years with us]]</f>
        <v>1.9297583081570997</v>
      </c>
      <c r="H110" s="9">
        <f>SUMIF(Order[Customer ID], RFMCaculation[[#This Row],[Customer ID]], Order[Total Sales])</f>
        <v>2562.3820000000001</v>
      </c>
      <c r="I110">
        <f>RANK(RFMCaculation[[#This Row],[Recency]], RFMCaculation[Recency], 0)</f>
        <v>784</v>
      </c>
      <c r="J110">
        <f>RANK(RFMCaculation[[#This Row],[Frequency]], RFMCaculation[Frequency], 0)</f>
        <v>401</v>
      </c>
      <c r="K110">
        <f>RANK(RFMCaculation[[#This Row],[Monetary]], RFMCaculation[Monetary], 0)</f>
        <v>347</v>
      </c>
      <c r="L110">
        <f>VLOOKUP(RFMCaculation[[#This Row],[Rank R]], $R$4:$S$8, 2)</f>
        <v>5</v>
      </c>
      <c r="M110">
        <f>VLOOKUP(RFMCaculation[[#This Row],[Rank F]], $R$4:$S$8, 2)</f>
        <v>3</v>
      </c>
      <c r="N110">
        <f>VLOOKUP(RFMCaculation[[#This Row],[Rank M]], $R$4:$S$8, 2)</f>
        <v>3</v>
      </c>
      <c r="O110">
        <f>RFMCaculation[[#This Row],[R]]*100+RFMCaculation[[#This Row],[F]]*10+RFMCaculation[[#This Row],[M]]</f>
        <v>533</v>
      </c>
      <c r="P110" s="21" t="str">
        <f>VLOOKUP(RFMCaculation[[#This Row],[RFM]], RFMSegment[], 2, FALSE)</f>
        <v>Potential Loyalist</v>
      </c>
    </row>
    <row r="111" spans="1:16">
      <c r="A111" t="s">
        <v>3511</v>
      </c>
      <c r="B111">
        <f>COUNTIF(Order[Customer ID], RFMCaculation[[#This Row],[Customer ID]])</f>
        <v>2</v>
      </c>
      <c r="C111" s="4" cm="1">
        <f t="array" ref="C111">MAX(_xlfn._xlws.FILTER(Order[[Order Date ]], Order[Customer ID]=RFMCaculation[[#This Row],[Customer ID]]))</f>
        <v>42834</v>
      </c>
      <c r="D111" s="4" cm="1">
        <f t="array" ref="D111">MIN(_xlfn._xlws.FILTER(Order[[Order Date ]], Order[Customer ID]=RFMCaculation[[#This Row],[Customer ID]]))</f>
        <v>42273</v>
      </c>
      <c r="E111" s="8">
        <f>($R$2-RFMCaculation[[#This Row],[Start Date]])/365</f>
        <v>2.2684931506849315</v>
      </c>
      <c r="F111">
        <f>$R$2-RFMCaculation[[#This Row],[Most recent]]</f>
        <v>267</v>
      </c>
      <c r="G111" s="8">
        <f>RFMCaculation[[#This Row],[Total Orders]]/RFMCaculation[[#This Row],[Years with us]]</f>
        <v>0.88164251207729472</v>
      </c>
      <c r="H111" s="9">
        <f>SUMIF(Order[Customer ID], RFMCaculation[[#This Row],[Customer ID]], Order[Total Sales])</f>
        <v>949.43</v>
      </c>
      <c r="I111">
        <f>RANK(RFMCaculation[[#This Row],[Recency]], RFMCaculation[Recency], 0)</f>
        <v>137</v>
      </c>
      <c r="J111">
        <f>RANK(RFMCaculation[[#This Row],[Frequency]], RFMCaculation[Frequency], 0)</f>
        <v>751</v>
      </c>
      <c r="K111">
        <f>RANK(RFMCaculation[[#This Row],[Monetary]], RFMCaculation[Monetary], 0)</f>
        <v>638</v>
      </c>
      <c r="L111">
        <f>VLOOKUP(RFMCaculation[[#This Row],[Rank R]], $R$4:$S$8, 2)</f>
        <v>1</v>
      </c>
      <c r="M111">
        <f>VLOOKUP(RFMCaculation[[#This Row],[Rank F]], $R$4:$S$8, 2)</f>
        <v>5</v>
      </c>
      <c r="N111">
        <f>VLOOKUP(RFMCaculation[[#This Row],[Rank M]], $R$4:$S$8, 2)</f>
        <v>5</v>
      </c>
      <c r="O111">
        <f>RFMCaculation[[#This Row],[R]]*100+RFMCaculation[[#This Row],[F]]*10+RFMCaculation[[#This Row],[M]]</f>
        <v>155</v>
      </c>
      <c r="P111" s="21" t="str">
        <f>VLOOKUP(RFMCaculation[[#This Row],[RFM]], RFMSegment[], 2, FALSE)</f>
        <v>Cannot Lose Them</v>
      </c>
    </row>
    <row r="112" spans="1:16">
      <c r="A112" t="s">
        <v>3833</v>
      </c>
      <c r="B112">
        <f>COUNTIF(Order[Customer ID], RFMCaculation[[#This Row],[Customer ID]])</f>
        <v>5</v>
      </c>
      <c r="C112" s="4" cm="1">
        <f t="array" ref="C112">MAX(_xlfn._xlws.FILTER(Order[[Order Date ]], Order[Customer ID]=RFMCaculation[[#This Row],[Customer ID]]))</f>
        <v>42763</v>
      </c>
      <c r="D112" s="4" cm="1">
        <f t="array" ref="D112">MIN(_xlfn._xlws.FILTER(Order[[Order Date ]], Order[Customer ID]=RFMCaculation[[#This Row],[Customer ID]]))</f>
        <v>41754</v>
      </c>
      <c r="E112" s="8">
        <f>($R$2-RFMCaculation[[#This Row],[Start Date]])/365</f>
        <v>3.6904109589041094</v>
      </c>
      <c r="F112">
        <f>$R$2-RFMCaculation[[#This Row],[Most recent]]</f>
        <v>338</v>
      </c>
      <c r="G112" s="8">
        <f>RFMCaculation[[#This Row],[Total Orders]]/RFMCaculation[[#This Row],[Years with us]]</f>
        <v>1.3548626577579808</v>
      </c>
      <c r="H112" s="9">
        <f>SUMIF(Order[Customer ID], RFMCaculation[[#This Row],[Customer ID]], Order[Total Sales])</f>
        <v>2567.6560000000004</v>
      </c>
      <c r="I112">
        <f>RANK(RFMCaculation[[#This Row],[Recency]], RFMCaculation[Recency], 0)</f>
        <v>112</v>
      </c>
      <c r="J112">
        <f>RANK(RFMCaculation[[#This Row],[Frequency]], RFMCaculation[Frequency], 0)</f>
        <v>622</v>
      </c>
      <c r="K112">
        <f>RANK(RFMCaculation[[#This Row],[Monetary]], RFMCaculation[Monetary], 0)</f>
        <v>344</v>
      </c>
      <c r="L112">
        <f>VLOOKUP(RFMCaculation[[#This Row],[Rank R]], $R$4:$S$8, 2)</f>
        <v>1</v>
      </c>
      <c r="M112">
        <f>VLOOKUP(RFMCaculation[[#This Row],[Rank F]], $R$4:$S$8, 2)</f>
        <v>4</v>
      </c>
      <c r="N112">
        <f>VLOOKUP(RFMCaculation[[#This Row],[Rank M]], $R$4:$S$8, 2)</f>
        <v>3</v>
      </c>
      <c r="O112">
        <f>RFMCaculation[[#This Row],[R]]*100+RFMCaculation[[#This Row],[F]]*10+RFMCaculation[[#This Row],[M]]</f>
        <v>143</v>
      </c>
      <c r="P112" s="21" t="str">
        <f>VLOOKUP(RFMCaculation[[#This Row],[RFM]], RFMSegment[], 2, FALSE)</f>
        <v>At Risk</v>
      </c>
    </row>
    <row r="113" spans="1:16">
      <c r="A113" t="s">
        <v>3732</v>
      </c>
      <c r="B113">
        <f>COUNTIF(Order[Customer ID], RFMCaculation[[#This Row],[Customer ID]])</f>
        <v>6</v>
      </c>
      <c r="C113" s="4" cm="1">
        <f t="array" ref="C113">MAX(_xlfn._xlws.FILTER(Order[[Order Date ]], Order[Customer ID]=RFMCaculation[[#This Row],[Customer ID]]))</f>
        <v>42797</v>
      </c>
      <c r="D113" s="4" cm="1">
        <f t="array" ref="D113">MIN(_xlfn._xlws.FILTER(Order[[Order Date ]], Order[Customer ID]=RFMCaculation[[#This Row],[Customer ID]]))</f>
        <v>41940</v>
      </c>
      <c r="E113" s="8">
        <f>($R$2-RFMCaculation[[#This Row],[Start Date]])/365</f>
        <v>3.1808219178082191</v>
      </c>
      <c r="F113">
        <f>$R$2-RFMCaculation[[#This Row],[Most recent]]</f>
        <v>304</v>
      </c>
      <c r="G113" s="8">
        <f>RFMCaculation[[#This Row],[Total Orders]]/RFMCaculation[[#This Row],[Years with us]]</f>
        <v>1.8863049095607236</v>
      </c>
      <c r="H113" s="9">
        <f>SUMIF(Order[Customer ID], RFMCaculation[[#This Row],[Customer ID]], Order[Total Sales])</f>
        <v>2186.6130000000003</v>
      </c>
      <c r="I113">
        <f>RANK(RFMCaculation[[#This Row],[Recency]], RFMCaculation[Recency], 0)</f>
        <v>118</v>
      </c>
      <c r="J113">
        <f>RANK(RFMCaculation[[#This Row],[Frequency]], RFMCaculation[Frequency], 0)</f>
        <v>419</v>
      </c>
      <c r="K113">
        <f>RANK(RFMCaculation[[#This Row],[Monetary]], RFMCaculation[Monetary], 0)</f>
        <v>415</v>
      </c>
      <c r="L113">
        <f>VLOOKUP(RFMCaculation[[#This Row],[Rank R]], $R$4:$S$8, 2)</f>
        <v>1</v>
      </c>
      <c r="M113">
        <f>VLOOKUP(RFMCaculation[[#This Row],[Rank F]], $R$4:$S$8, 2)</f>
        <v>3</v>
      </c>
      <c r="N113">
        <f>VLOOKUP(RFMCaculation[[#This Row],[Rank M]], $R$4:$S$8, 2)</f>
        <v>3</v>
      </c>
      <c r="O113">
        <f>RFMCaculation[[#This Row],[R]]*100+RFMCaculation[[#This Row],[F]]*10+RFMCaculation[[#This Row],[M]]</f>
        <v>133</v>
      </c>
      <c r="P113" s="21" t="str">
        <f>VLOOKUP(RFMCaculation[[#This Row],[RFM]], RFMSegment[], 2, FALSE)</f>
        <v>At Risk</v>
      </c>
    </row>
    <row r="114" spans="1:16">
      <c r="A114" t="s">
        <v>5057</v>
      </c>
      <c r="B114">
        <f>COUNTIF(Order[Customer ID], RFMCaculation[[#This Row],[Customer ID]])</f>
        <v>4</v>
      </c>
      <c r="C114" s="4" cm="1">
        <f t="array" ref="C114">MAX(_xlfn._xlws.FILTER(Order[[Order Date ]], Order[Customer ID]=RFMCaculation[[#This Row],[Customer ID]]))</f>
        <v>42539</v>
      </c>
      <c r="D114" s="4" cm="1">
        <f t="array" ref="D114">MIN(_xlfn._xlws.FILTER(Order[[Order Date ]], Order[Customer ID]=RFMCaculation[[#This Row],[Customer ID]]))</f>
        <v>41794</v>
      </c>
      <c r="E114" s="8">
        <f>($R$2-RFMCaculation[[#This Row],[Start Date]])/365</f>
        <v>3.580821917808219</v>
      </c>
      <c r="F114">
        <f>$R$2-RFMCaculation[[#This Row],[Most recent]]</f>
        <v>562</v>
      </c>
      <c r="G114" s="8">
        <f>RFMCaculation[[#This Row],[Total Orders]]/RFMCaculation[[#This Row],[Years with us]]</f>
        <v>1.117061973986228</v>
      </c>
      <c r="H114" s="9">
        <f>SUMIF(Order[Customer ID], RFMCaculation[[#This Row],[Customer ID]], Order[Total Sales])</f>
        <v>603.87599999999998</v>
      </c>
      <c r="I114">
        <f>RANK(RFMCaculation[[#This Row],[Recency]], RFMCaculation[Recency], 0)</f>
        <v>36</v>
      </c>
      <c r="J114">
        <f>RANK(RFMCaculation[[#This Row],[Frequency]], RFMCaculation[Frequency], 0)</f>
        <v>706</v>
      </c>
      <c r="K114">
        <f>RANK(RFMCaculation[[#This Row],[Monetary]], RFMCaculation[Monetary], 0)</f>
        <v>709</v>
      </c>
      <c r="L114">
        <f>VLOOKUP(RFMCaculation[[#This Row],[Rank R]], $R$4:$S$8, 2)</f>
        <v>1</v>
      </c>
      <c r="M114">
        <f>VLOOKUP(RFMCaculation[[#This Row],[Rank F]], $R$4:$S$8, 2)</f>
        <v>5</v>
      </c>
      <c r="N114">
        <f>VLOOKUP(RFMCaculation[[#This Row],[Rank M]], $R$4:$S$8, 2)</f>
        <v>5</v>
      </c>
      <c r="O114">
        <f>RFMCaculation[[#This Row],[R]]*100+RFMCaculation[[#This Row],[F]]*10+RFMCaculation[[#This Row],[M]]</f>
        <v>155</v>
      </c>
      <c r="P114" s="21" t="str">
        <f>VLOOKUP(RFMCaculation[[#This Row],[RFM]], RFMSegment[], 2, FALSE)</f>
        <v>Cannot Lose Them</v>
      </c>
    </row>
    <row r="115" spans="1:16">
      <c r="A115" t="s">
        <v>5413</v>
      </c>
      <c r="B115">
        <f>COUNTIF(Order[Customer ID], RFMCaculation[[#This Row],[Customer ID]])</f>
        <v>2</v>
      </c>
      <c r="C115" s="4" cm="1">
        <f t="array" ref="C115">MAX(_xlfn._xlws.FILTER(Order[[Order Date ]], Order[Customer ID]=RFMCaculation[[#This Row],[Customer ID]]))</f>
        <v>42440</v>
      </c>
      <c r="D115" s="4" cm="1">
        <f t="array" ref="D115">MIN(_xlfn._xlws.FILTER(Order[[Order Date ]], Order[Customer ID]=RFMCaculation[[#This Row],[Customer ID]]))</f>
        <v>42365</v>
      </c>
      <c r="E115" s="8">
        <f>($R$2-RFMCaculation[[#This Row],[Start Date]])/365</f>
        <v>2.0164383561643837</v>
      </c>
      <c r="F115">
        <f>$R$2-RFMCaculation[[#This Row],[Most recent]]</f>
        <v>661</v>
      </c>
      <c r="G115" s="8">
        <f>RFMCaculation[[#This Row],[Total Orders]]/RFMCaculation[[#This Row],[Years with us]]</f>
        <v>0.99184782608695643</v>
      </c>
      <c r="H115" s="9">
        <f>SUMIF(Order[Customer ID], RFMCaculation[[#This Row],[Customer ID]], Order[Total Sales])</f>
        <v>415.19599999999997</v>
      </c>
      <c r="I115">
        <f>RANK(RFMCaculation[[#This Row],[Recency]], RFMCaculation[Recency], 0)</f>
        <v>27</v>
      </c>
      <c r="J115">
        <f>RANK(RFMCaculation[[#This Row],[Frequency]], RFMCaculation[Frequency], 0)</f>
        <v>734</v>
      </c>
      <c r="K115">
        <f>RANK(RFMCaculation[[#This Row],[Monetary]], RFMCaculation[Monetary], 0)</f>
        <v>732</v>
      </c>
      <c r="L115">
        <f>VLOOKUP(RFMCaculation[[#This Row],[Rank R]], $R$4:$S$8, 2)</f>
        <v>1</v>
      </c>
      <c r="M115">
        <f>VLOOKUP(RFMCaculation[[#This Row],[Rank F]], $R$4:$S$8, 2)</f>
        <v>5</v>
      </c>
      <c r="N115">
        <f>VLOOKUP(RFMCaculation[[#This Row],[Rank M]], $R$4:$S$8, 2)</f>
        <v>5</v>
      </c>
      <c r="O115">
        <f>RFMCaculation[[#This Row],[R]]*100+RFMCaculation[[#This Row],[F]]*10+RFMCaculation[[#This Row],[M]]</f>
        <v>155</v>
      </c>
      <c r="P115" s="21" t="str">
        <f>VLOOKUP(RFMCaculation[[#This Row],[RFM]], RFMSegment[], 2, FALSE)</f>
        <v>Cannot Lose Them</v>
      </c>
    </row>
    <row r="116" spans="1:16">
      <c r="A116" t="s">
        <v>1982</v>
      </c>
      <c r="B116">
        <f>COUNTIF(Order[Customer ID], RFMCaculation[[#This Row],[Customer ID]])</f>
        <v>5</v>
      </c>
      <c r="C116" s="4" cm="1">
        <f t="array" ref="C116">MAX(_xlfn._xlws.FILTER(Order[[Order Date ]], Order[Customer ID]=RFMCaculation[[#This Row],[Customer ID]]))</f>
        <v>43008</v>
      </c>
      <c r="D116" s="4" cm="1">
        <f t="array" ref="D116">MIN(_xlfn._xlws.FILTER(Order[[Order Date ]], Order[Customer ID]=RFMCaculation[[#This Row],[Customer ID]]))</f>
        <v>41780</v>
      </c>
      <c r="E116" s="8">
        <f>($R$2-RFMCaculation[[#This Row],[Start Date]])/365</f>
        <v>3.6191780821917807</v>
      </c>
      <c r="F116">
        <f>$R$2-RFMCaculation[[#This Row],[Most recent]]</f>
        <v>93</v>
      </c>
      <c r="G116" s="8">
        <f>RFMCaculation[[#This Row],[Total Orders]]/RFMCaculation[[#This Row],[Years with us]]</f>
        <v>1.3815291445874338</v>
      </c>
      <c r="H116" s="9">
        <f>SUMIF(Order[Customer ID], RFMCaculation[[#This Row],[Customer ID]], Order[Total Sales])</f>
        <v>2684.4919999999997</v>
      </c>
      <c r="I116">
        <f>RANK(RFMCaculation[[#This Row],[Recency]], RFMCaculation[Recency], 0)</f>
        <v>355</v>
      </c>
      <c r="J116">
        <f>RANK(RFMCaculation[[#This Row],[Frequency]], RFMCaculation[Frequency], 0)</f>
        <v>614</v>
      </c>
      <c r="K116">
        <f>RANK(RFMCaculation[[#This Row],[Monetary]], RFMCaculation[Monetary], 0)</f>
        <v>326</v>
      </c>
      <c r="L116">
        <f>VLOOKUP(RFMCaculation[[#This Row],[Rank R]], $R$4:$S$8, 2)</f>
        <v>3</v>
      </c>
      <c r="M116">
        <f>VLOOKUP(RFMCaculation[[#This Row],[Rank F]], $R$4:$S$8, 2)</f>
        <v>4</v>
      </c>
      <c r="N116">
        <f>VLOOKUP(RFMCaculation[[#This Row],[Rank M]], $R$4:$S$8, 2)</f>
        <v>3</v>
      </c>
      <c r="O116">
        <f>RFMCaculation[[#This Row],[R]]*100+RFMCaculation[[#This Row],[F]]*10+RFMCaculation[[#This Row],[M]]</f>
        <v>343</v>
      </c>
      <c r="P116" s="21" t="str">
        <f>VLOOKUP(RFMCaculation[[#This Row],[RFM]], RFMSegment[], 2, FALSE)</f>
        <v>Need Attention</v>
      </c>
    </row>
    <row r="117" spans="1:16">
      <c r="A117" t="s">
        <v>503</v>
      </c>
      <c r="B117">
        <f>COUNTIF(Order[Customer ID], RFMCaculation[[#This Row],[Customer ID]])</f>
        <v>7</v>
      </c>
      <c r="C117" s="4" cm="1">
        <f t="array" ref="C117">MAX(_xlfn._xlws.FILTER(Order[[Order Date ]], Order[Customer ID]=RFMCaculation[[#This Row],[Customer ID]]))</f>
        <v>43079</v>
      </c>
      <c r="D117" s="4" cm="1">
        <f t="array" ref="D117">MIN(_xlfn._xlws.FILTER(Order[[Order Date ]], Order[Customer ID]=RFMCaculation[[#This Row],[Customer ID]]))</f>
        <v>41971</v>
      </c>
      <c r="E117" s="8">
        <f>($R$2-RFMCaculation[[#This Row],[Start Date]])/365</f>
        <v>3.095890410958904</v>
      </c>
      <c r="F117">
        <f>$R$2-RFMCaculation[[#This Row],[Most recent]]</f>
        <v>22</v>
      </c>
      <c r="G117" s="8">
        <f>RFMCaculation[[#This Row],[Total Orders]]/RFMCaculation[[#This Row],[Years with us]]</f>
        <v>2.2610619469026547</v>
      </c>
      <c r="H117" s="9">
        <f>SUMIF(Order[Customer ID], RFMCaculation[[#This Row],[Customer ID]], Order[Total Sales])</f>
        <v>3196.752</v>
      </c>
      <c r="I117">
        <f>RANK(RFMCaculation[[#This Row],[Recency]], RFMCaculation[Recency], 0)</f>
        <v>673</v>
      </c>
      <c r="J117">
        <f>RANK(RFMCaculation[[#This Row],[Frequency]], RFMCaculation[Frequency], 0)</f>
        <v>288</v>
      </c>
      <c r="K117">
        <f>RANK(RFMCaculation[[#This Row],[Monetary]], RFMCaculation[Monetary], 0)</f>
        <v>255</v>
      </c>
      <c r="L117">
        <f>VLOOKUP(RFMCaculation[[#This Row],[Rank R]], $R$4:$S$8, 2)</f>
        <v>5</v>
      </c>
      <c r="M117">
        <f>VLOOKUP(RFMCaculation[[#This Row],[Rank F]], $R$4:$S$8, 2)</f>
        <v>2</v>
      </c>
      <c r="N117">
        <f>VLOOKUP(RFMCaculation[[#This Row],[Rank M]], $R$4:$S$8, 2)</f>
        <v>2</v>
      </c>
      <c r="O117">
        <f>RFMCaculation[[#This Row],[R]]*100+RFMCaculation[[#This Row],[F]]*10+RFMCaculation[[#This Row],[M]]</f>
        <v>522</v>
      </c>
      <c r="P117" s="21" t="str">
        <f>VLOOKUP(RFMCaculation[[#This Row],[RFM]], RFMSegment[], 2, FALSE)</f>
        <v>Promising</v>
      </c>
    </row>
    <row r="118" spans="1:16">
      <c r="A118" t="s">
        <v>3816</v>
      </c>
      <c r="B118">
        <f>COUNTIF(Order[Customer ID], RFMCaculation[[#This Row],[Customer ID]])</f>
        <v>5</v>
      </c>
      <c r="C118" s="4" cm="1">
        <f t="array" ref="C118">MAX(_xlfn._xlws.FILTER(Order[[Order Date ]], Order[Customer ID]=RFMCaculation[[#This Row],[Customer ID]]))</f>
        <v>42765</v>
      </c>
      <c r="D118" s="4" cm="1">
        <f t="array" ref="D118">MIN(_xlfn._xlws.FILTER(Order[[Order Date ]], Order[Customer ID]=RFMCaculation[[#This Row],[Customer ID]]))</f>
        <v>42089</v>
      </c>
      <c r="E118" s="8">
        <f>($R$2-RFMCaculation[[#This Row],[Start Date]])/365</f>
        <v>2.7726027397260276</v>
      </c>
      <c r="F118">
        <f>$R$2-RFMCaculation[[#This Row],[Most recent]]</f>
        <v>336</v>
      </c>
      <c r="G118" s="8">
        <f>RFMCaculation[[#This Row],[Total Orders]]/RFMCaculation[[#This Row],[Years with us]]</f>
        <v>1.8033596837944663</v>
      </c>
      <c r="H118" s="9">
        <f>SUMIF(Order[Customer ID], RFMCaculation[[#This Row],[Customer ID]], Order[Total Sales])</f>
        <v>1523.2729999999999</v>
      </c>
      <c r="I118">
        <f>RANK(RFMCaculation[[#This Row],[Recency]], RFMCaculation[Recency], 0)</f>
        <v>113</v>
      </c>
      <c r="J118">
        <f>RANK(RFMCaculation[[#This Row],[Frequency]], RFMCaculation[Frequency], 0)</f>
        <v>455</v>
      </c>
      <c r="K118">
        <f>RANK(RFMCaculation[[#This Row],[Monetary]], RFMCaculation[Monetary], 0)</f>
        <v>515</v>
      </c>
      <c r="L118">
        <f>VLOOKUP(RFMCaculation[[#This Row],[Rank R]], $R$4:$S$8, 2)</f>
        <v>1</v>
      </c>
      <c r="M118">
        <f>VLOOKUP(RFMCaculation[[#This Row],[Rank F]], $R$4:$S$8, 2)</f>
        <v>3</v>
      </c>
      <c r="N118">
        <f>VLOOKUP(RFMCaculation[[#This Row],[Rank M]], $R$4:$S$8, 2)</f>
        <v>4</v>
      </c>
      <c r="O118">
        <f>RFMCaculation[[#This Row],[R]]*100+RFMCaculation[[#This Row],[F]]*10+RFMCaculation[[#This Row],[M]]</f>
        <v>134</v>
      </c>
      <c r="P118" s="21" t="str">
        <f>VLOOKUP(RFMCaculation[[#This Row],[RFM]], RFMSegment[], 2, FALSE)</f>
        <v>At Risk</v>
      </c>
    </row>
    <row r="119" spans="1:16">
      <c r="A119" t="s">
        <v>3181</v>
      </c>
      <c r="B119">
        <f>COUNTIF(Order[Customer ID], RFMCaculation[[#This Row],[Customer ID]])</f>
        <v>3</v>
      </c>
      <c r="C119" s="4" cm="1">
        <f t="array" ref="C119">MAX(_xlfn._xlws.FILTER(Order[[Order Date ]], Order[Customer ID]=RFMCaculation[[#This Row],[Customer ID]]))</f>
        <v>42887</v>
      </c>
      <c r="D119" s="4" cm="1">
        <f t="array" ref="D119">MIN(_xlfn._xlws.FILTER(Order[[Order Date ]], Order[Customer ID]=RFMCaculation[[#This Row],[Customer ID]]))</f>
        <v>41784</v>
      </c>
      <c r="E119" s="8">
        <f>($R$2-RFMCaculation[[#This Row],[Start Date]])/365</f>
        <v>3.6082191780821917</v>
      </c>
      <c r="F119">
        <f>$R$2-RFMCaculation[[#This Row],[Most recent]]</f>
        <v>214</v>
      </c>
      <c r="G119" s="8">
        <f>RFMCaculation[[#This Row],[Total Orders]]/RFMCaculation[[#This Row],[Years with us]]</f>
        <v>0.83143507972665154</v>
      </c>
      <c r="H119" s="9">
        <f>SUMIF(Order[Customer ID], RFMCaculation[[#This Row],[Customer ID]], Order[Total Sales])</f>
        <v>385.51600000000002</v>
      </c>
      <c r="I119">
        <f>RANK(RFMCaculation[[#This Row],[Recency]], RFMCaculation[Recency], 0)</f>
        <v>168</v>
      </c>
      <c r="J119">
        <f>RANK(RFMCaculation[[#This Row],[Frequency]], RFMCaculation[Frequency], 0)</f>
        <v>762</v>
      </c>
      <c r="K119">
        <f>RANK(RFMCaculation[[#This Row],[Monetary]], RFMCaculation[Monetary], 0)</f>
        <v>734</v>
      </c>
      <c r="L119">
        <f>VLOOKUP(RFMCaculation[[#This Row],[Rank R]], $R$4:$S$8, 2)</f>
        <v>2</v>
      </c>
      <c r="M119">
        <f>VLOOKUP(RFMCaculation[[#This Row],[Rank F]], $R$4:$S$8, 2)</f>
        <v>5</v>
      </c>
      <c r="N119">
        <f>VLOOKUP(RFMCaculation[[#This Row],[Rank M]], $R$4:$S$8, 2)</f>
        <v>5</v>
      </c>
      <c r="O119">
        <f>RFMCaculation[[#This Row],[R]]*100+RFMCaculation[[#This Row],[F]]*10+RFMCaculation[[#This Row],[M]]</f>
        <v>255</v>
      </c>
      <c r="P119" s="21" t="str">
        <f>VLOOKUP(RFMCaculation[[#This Row],[RFM]], RFMSegment[], 2, FALSE)</f>
        <v>At Risk</v>
      </c>
    </row>
    <row r="120" spans="1:16">
      <c r="A120" t="s">
        <v>2524</v>
      </c>
      <c r="B120">
        <f>COUNTIF(Order[Customer ID], RFMCaculation[[#This Row],[Customer ID]])</f>
        <v>8</v>
      </c>
      <c r="C120" s="4" cm="1">
        <f t="array" ref="C120">MAX(_xlfn._xlws.FILTER(Order[[Order Date ]], Order[Customer ID]=RFMCaculation[[#This Row],[Customer ID]]))</f>
        <v>42978</v>
      </c>
      <c r="D120" s="4" cm="1">
        <f t="array" ref="D120">MIN(_xlfn._xlws.FILTER(Order[[Order Date ]], Order[Customer ID]=RFMCaculation[[#This Row],[Customer ID]]))</f>
        <v>42083</v>
      </c>
      <c r="E120" s="8">
        <f>($R$2-RFMCaculation[[#This Row],[Start Date]])/365</f>
        <v>2.7890410958904108</v>
      </c>
      <c r="F120">
        <f>$R$2-RFMCaculation[[#This Row],[Most recent]]</f>
        <v>123</v>
      </c>
      <c r="G120" s="8">
        <f>RFMCaculation[[#This Row],[Total Orders]]/RFMCaculation[[#This Row],[Years with us]]</f>
        <v>2.8683693516699411</v>
      </c>
      <c r="H120" s="9">
        <f>SUMIF(Order[Customer ID], RFMCaculation[[#This Row],[Customer ID]], Order[Total Sales])</f>
        <v>4750.3580000000011</v>
      </c>
      <c r="I120">
        <f>RANK(RFMCaculation[[#This Row],[Recency]], RFMCaculation[Recency], 0)</f>
        <v>259</v>
      </c>
      <c r="J120">
        <f>RANK(RFMCaculation[[#This Row],[Frequency]], RFMCaculation[Frequency], 0)</f>
        <v>133</v>
      </c>
      <c r="K120">
        <f>RANK(RFMCaculation[[#This Row],[Monetary]], RFMCaculation[Monetary], 0)</f>
        <v>132</v>
      </c>
      <c r="L120">
        <f>VLOOKUP(RFMCaculation[[#This Row],[Rank R]], $R$4:$S$8, 2)</f>
        <v>2</v>
      </c>
      <c r="M120">
        <f>VLOOKUP(RFMCaculation[[#This Row],[Rank F]], $R$4:$S$8, 2)</f>
        <v>1</v>
      </c>
      <c r="N120">
        <f>VLOOKUP(RFMCaculation[[#This Row],[Rank M]], $R$4:$S$8, 2)</f>
        <v>1</v>
      </c>
      <c r="O120">
        <f>RFMCaculation[[#This Row],[R]]*100+RFMCaculation[[#This Row],[F]]*10+RFMCaculation[[#This Row],[M]]</f>
        <v>211</v>
      </c>
      <c r="P120" s="21" t="str">
        <f>VLOOKUP(RFMCaculation[[#This Row],[RFM]], RFMSegment[], 2, FALSE)</f>
        <v>Hibernating customers</v>
      </c>
    </row>
    <row r="121" spans="1:16">
      <c r="A121" t="s">
        <v>3119</v>
      </c>
      <c r="B121">
        <f>COUNTIF(Order[Customer ID], RFMCaculation[[#This Row],[Customer ID]])</f>
        <v>6</v>
      </c>
      <c r="C121" s="4" cm="1">
        <f t="array" ref="C121">MAX(_xlfn._xlws.FILTER(Order[[Order Date ]], Order[Customer ID]=RFMCaculation[[#This Row],[Customer ID]]))</f>
        <v>42896</v>
      </c>
      <c r="D121" s="4" cm="1">
        <f t="array" ref="D121">MIN(_xlfn._xlws.FILTER(Order[[Order Date ]], Order[Customer ID]=RFMCaculation[[#This Row],[Customer ID]]))</f>
        <v>41863</v>
      </c>
      <c r="E121" s="8">
        <f>($R$2-RFMCaculation[[#This Row],[Start Date]])/365</f>
        <v>3.3917808219178083</v>
      </c>
      <c r="F121">
        <f>$R$2-RFMCaculation[[#This Row],[Most recent]]</f>
        <v>205</v>
      </c>
      <c r="G121" s="8">
        <f>RFMCaculation[[#This Row],[Total Orders]]/RFMCaculation[[#This Row],[Years with us]]</f>
        <v>1.7689822294022617</v>
      </c>
      <c r="H121" s="9">
        <f>SUMIF(Order[Customer ID], RFMCaculation[[#This Row],[Customer ID]], Order[Total Sales])</f>
        <v>1738.4060000000002</v>
      </c>
      <c r="I121">
        <f>RANK(RFMCaculation[[#This Row],[Recency]], RFMCaculation[Recency], 0)</f>
        <v>173</v>
      </c>
      <c r="J121">
        <f>RANK(RFMCaculation[[#This Row],[Frequency]], RFMCaculation[Frequency], 0)</f>
        <v>467</v>
      </c>
      <c r="K121">
        <f>RANK(RFMCaculation[[#This Row],[Monetary]], RFMCaculation[Monetary], 0)</f>
        <v>477</v>
      </c>
      <c r="L121">
        <f>VLOOKUP(RFMCaculation[[#This Row],[Rank R]], $R$4:$S$8, 2)</f>
        <v>2</v>
      </c>
      <c r="M121">
        <f>VLOOKUP(RFMCaculation[[#This Row],[Rank F]], $R$4:$S$8, 2)</f>
        <v>3</v>
      </c>
      <c r="N121">
        <f>VLOOKUP(RFMCaculation[[#This Row],[Rank M]], $R$4:$S$8, 2)</f>
        <v>4</v>
      </c>
      <c r="O121">
        <f>RFMCaculation[[#This Row],[R]]*100+RFMCaculation[[#This Row],[F]]*10+RFMCaculation[[#This Row],[M]]</f>
        <v>234</v>
      </c>
      <c r="P121" s="21" t="str">
        <f>VLOOKUP(RFMCaculation[[#This Row],[RFM]], RFMSegment[], 2, FALSE)</f>
        <v>At Risk</v>
      </c>
    </row>
    <row r="122" spans="1:16">
      <c r="A122" t="s">
        <v>2053</v>
      </c>
      <c r="B122">
        <f>COUNTIF(Order[Customer ID], RFMCaculation[[#This Row],[Customer ID]])</f>
        <v>6</v>
      </c>
      <c r="C122" s="4" cm="1">
        <f t="array" ref="C122">MAX(_xlfn._xlws.FILTER(Order[[Order Date ]], Order[Customer ID]=RFMCaculation[[#This Row],[Customer ID]]))</f>
        <v>43003</v>
      </c>
      <c r="D122" s="4" cm="1">
        <f t="array" ref="D122">MIN(_xlfn._xlws.FILTER(Order[[Order Date ]], Order[Customer ID]=RFMCaculation[[#This Row],[Customer ID]]))</f>
        <v>41665</v>
      </c>
      <c r="E122" s="8">
        <f>($R$2-RFMCaculation[[#This Row],[Start Date]])/365</f>
        <v>3.9342465753424656</v>
      </c>
      <c r="F122">
        <f>$R$2-RFMCaculation[[#This Row],[Most recent]]</f>
        <v>98</v>
      </c>
      <c r="G122" s="8">
        <f>RFMCaculation[[#This Row],[Total Orders]]/RFMCaculation[[#This Row],[Years with us]]</f>
        <v>1.5250696378830084</v>
      </c>
      <c r="H122" s="9">
        <f>SUMIF(Order[Customer ID], RFMCaculation[[#This Row],[Customer ID]], Order[Total Sales])</f>
        <v>3789.7228</v>
      </c>
      <c r="I122">
        <f>RANK(RFMCaculation[[#This Row],[Recency]], RFMCaculation[Recency], 0)</f>
        <v>340</v>
      </c>
      <c r="J122">
        <f>RANK(RFMCaculation[[#This Row],[Frequency]], RFMCaculation[Frequency], 0)</f>
        <v>563</v>
      </c>
      <c r="K122">
        <f>RANK(RFMCaculation[[#This Row],[Monetary]], RFMCaculation[Monetary], 0)</f>
        <v>198</v>
      </c>
      <c r="L122">
        <f>VLOOKUP(RFMCaculation[[#This Row],[Rank R]], $R$4:$S$8, 2)</f>
        <v>3</v>
      </c>
      <c r="M122">
        <f>VLOOKUP(RFMCaculation[[#This Row],[Rank F]], $R$4:$S$8, 2)</f>
        <v>4</v>
      </c>
      <c r="N122">
        <f>VLOOKUP(RFMCaculation[[#This Row],[Rank M]], $R$4:$S$8, 2)</f>
        <v>2</v>
      </c>
      <c r="O122">
        <f>RFMCaculation[[#This Row],[R]]*100+RFMCaculation[[#This Row],[F]]*10+RFMCaculation[[#This Row],[M]]</f>
        <v>342</v>
      </c>
      <c r="P122" s="21" t="str">
        <f>VLOOKUP(RFMCaculation[[#This Row],[RFM]], RFMSegment[], 2, FALSE)</f>
        <v>Potential Loyalist</v>
      </c>
    </row>
    <row r="123" spans="1:16">
      <c r="A123" t="s">
        <v>4228</v>
      </c>
      <c r="B123">
        <f>COUNTIF(Order[Customer ID], RFMCaculation[[#This Row],[Customer ID]])</f>
        <v>5</v>
      </c>
      <c r="C123" s="4" cm="1">
        <f t="array" ref="C123">MAX(_xlfn._xlws.FILTER(Order[[Order Date ]], Order[Customer ID]=RFMCaculation[[#This Row],[Customer ID]]))</f>
        <v>42698</v>
      </c>
      <c r="D123" s="4" cm="1">
        <f t="array" ref="D123">MIN(_xlfn._xlws.FILTER(Order[[Order Date ]], Order[Customer ID]=RFMCaculation[[#This Row],[Customer ID]]))</f>
        <v>42252</v>
      </c>
      <c r="E123" s="8">
        <f>($R$2-RFMCaculation[[#This Row],[Start Date]])/365</f>
        <v>2.3260273972602739</v>
      </c>
      <c r="F123">
        <f>$R$2-RFMCaculation[[#This Row],[Most recent]]</f>
        <v>403</v>
      </c>
      <c r="G123" s="8">
        <f>RFMCaculation[[#This Row],[Total Orders]]/RFMCaculation[[#This Row],[Years with us]]</f>
        <v>2.1495877502944643</v>
      </c>
      <c r="H123" s="9">
        <f>SUMIF(Order[Customer ID], RFMCaculation[[#This Row],[Customer ID]], Order[Total Sales])</f>
        <v>1679.7239999999997</v>
      </c>
      <c r="I123">
        <f>RANK(RFMCaculation[[#This Row],[Recency]], RFMCaculation[Recency], 0)</f>
        <v>83</v>
      </c>
      <c r="J123">
        <f>RANK(RFMCaculation[[#This Row],[Frequency]], RFMCaculation[Frequency], 0)</f>
        <v>322</v>
      </c>
      <c r="K123">
        <f>RANK(RFMCaculation[[#This Row],[Monetary]], RFMCaculation[Monetary], 0)</f>
        <v>491</v>
      </c>
      <c r="L123">
        <f>VLOOKUP(RFMCaculation[[#This Row],[Rank R]], $R$4:$S$8, 2)</f>
        <v>1</v>
      </c>
      <c r="M123">
        <f>VLOOKUP(RFMCaculation[[#This Row],[Rank F]], $R$4:$S$8, 2)</f>
        <v>3</v>
      </c>
      <c r="N123">
        <f>VLOOKUP(RFMCaculation[[#This Row],[Rank M]], $R$4:$S$8, 2)</f>
        <v>4</v>
      </c>
      <c r="O123">
        <f>RFMCaculation[[#This Row],[R]]*100+RFMCaculation[[#This Row],[F]]*10+RFMCaculation[[#This Row],[M]]</f>
        <v>134</v>
      </c>
      <c r="P123" s="21" t="str">
        <f>VLOOKUP(RFMCaculation[[#This Row],[RFM]], RFMSegment[], 2, FALSE)</f>
        <v>At Risk</v>
      </c>
    </row>
    <row r="124" spans="1:16">
      <c r="A124" t="s">
        <v>1485</v>
      </c>
      <c r="B124">
        <f>COUNTIF(Order[Customer ID], RFMCaculation[[#This Row],[Customer ID]])</f>
        <v>9</v>
      </c>
      <c r="C124" s="4" cm="1">
        <f t="array" ref="C124">MAX(_xlfn._xlws.FILTER(Order[[Order Date ]], Order[Customer ID]=RFMCaculation[[#This Row],[Customer ID]]))</f>
        <v>43043</v>
      </c>
      <c r="D124" s="4" cm="1">
        <f t="array" ref="D124">MIN(_xlfn._xlws.FILTER(Order[[Order Date ]], Order[Customer ID]=RFMCaculation[[#This Row],[Customer ID]]))</f>
        <v>41723</v>
      </c>
      <c r="E124" s="8">
        <f>($R$2-RFMCaculation[[#This Row],[Start Date]])/365</f>
        <v>3.7753424657534245</v>
      </c>
      <c r="F124">
        <f>$R$2-RFMCaculation[[#This Row],[Most recent]]</f>
        <v>58</v>
      </c>
      <c r="G124" s="8">
        <f>RFMCaculation[[#This Row],[Total Orders]]/RFMCaculation[[#This Row],[Years with us]]</f>
        <v>2.38388969521045</v>
      </c>
      <c r="H124" s="9">
        <f>SUMIF(Order[Customer ID], RFMCaculation[[#This Row],[Customer ID]], Order[Total Sales])</f>
        <v>2648.2871999999998</v>
      </c>
      <c r="I124">
        <f>RANK(RFMCaculation[[#This Row],[Recency]], RFMCaculation[Recency], 0)</f>
        <v>459</v>
      </c>
      <c r="J124">
        <f>RANK(RFMCaculation[[#This Row],[Frequency]], RFMCaculation[Frequency], 0)</f>
        <v>254</v>
      </c>
      <c r="K124">
        <f>RANK(RFMCaculation[[#This Row],[Monetary]], RFMCaculation[Monetary], 0)</f>
        <v>333</v>
      </c>
      <c r="L124">
        <f>VLOOKUP(RFMCaculation[[#This Row],[Rank R]], $R$4:$S$8, 2)</f>
        <v>3</v>
      </c>
      <c r="M124">
        <f>VLOOKUP(RFMCaculation[[#This Row],[Rank F]], $R$4:$S$8, 2)</f>
        <v>2</v>
      </c>
      <c r="N124">
        <f>VLOOKUP(RFMCaculation[[#This Row],[Rank M]], $R$4:$S$8, 2)</f>
        <v>3</v>
      </c>
      <c r="O124">
        <f>RFMCaculation[[#This Row],[R]]*100+RFMCaculation[[#This Row],[F]]*10+RFMCaculation[[#This Row],[M]]</f>
        <v>323</v>
      </c>
      <c r="P124" s="21" t="str">
        <f>VLOOKUP(RFMCaculation[[#This Row],[RFM]], RFMSegment[], 2, FALSE)</f>
        <v>Potential Loyalist</v>
      </c>
    </row>
    <row r="125" spans="1:16">
      <c r="A125" t="s">
        <v>366</v>
      </c>
      <c r="B125">
        <f>COUNTIF(Order[Customer ID], RFMCaculation[[#This Row],[Customer ID]])</f>
        <v>4</v>
      </c>
      <c r="C125" s="4" cm="1">
        <f t="array" ref="C125">MAX(_xlfn._xlws.FILTER(Order[[Order Date ]], Order[Customer ID]=RFMCaculation[[#This Row],[Customer ID]]))</f>
        <v>43086</v>
      </c>
      <c r="D125" s="4" cm="1">
        <f t="array" ref="D125">MIN(_xlfn._xlws.FILTER(Order[[Order Date ]], Order[Customer ID]=RFMCaculation[[#This Row],[Customer ID]]))</f>
        <v>41839</v>
      </c>
      <c r="E125" s="8">
        <f>($R$2-RFMCaculation[[#This Row],[Start Date]])/365</f>
        <v>3.4575342465753423</v>
      </c>
      <c r="F125">
        <f>$R$2-RFMCaculation[[#This Row],[Most recent]]</f>
        <v>15</v>
      </c>
      <c r="G125" s="8">
        <f>RFMCaculation[[#This Row],[Total Orders]]/RFMCaculation[[#This Row],[Years with us]]</f>
        <v>1.1568938193343898</v>
      </c>
      <c r="H125" s="9">
        <f>SUMIF(Order[Customer ID], RFMCaculation[[#This Row],[Customer ID]], Order[Total Sales])</f>
        <v>1421.9540000000002</v>
      </c>
      <c r="I125">
        <f>RANK(RFMCaculation[[#This Row],[Recency]], RFMCaculation[Recency], 0)</f>
        <v>706</v>
      </c>
      <c r="J125">
        <f>RANK(RFMCaculation[[#This Row],[Frequency]], RFMCaculation[Frequency], 0)</f>
        <v>701</v>
      </c>
      <c r="K125">
        <f>RANK(RFMCaculation[[#This Row],[Monetary]], RFMCaculation[Monetary], 0)</f>
        <v>536</v>
      </c>
      <c r="L125">
        <f>VLOOKUP(RFMCaculation[[#This Row],[Rank R]], $R$4:$S$8, 2)</f>
        <v>5</v>
      </c>
      <c r="M125">
        <f>VLOOKUP(RFMCaculation[[#This Row],[Rank F]], $R$4:$S$8, 2)</f>
        <v>5</v>
      </c>
      <c r="N125">
        <f>VLOOKUP(RFMCaculation[[#This Row],[Rank M]], $R$4:$S$8, 2)</f>
        <v>4</v>
      </c>
      <c r="O125">
        <f>RFMCaculation[[#This Row],[R]]*100+RFMCaculation[[#This Row],[F]]*10+RFMCaculation[[#This Row],[M]]</f>
        <v>554</v>
      </c>
      <c r="P125" s="21" t="str">
        <f>VLOOKUP(RFMCaculation[[#This Row],[RFM]], RFMSegment[], 2, FALSE)</f>
        <v>Champions</v>
      </c>
    </row>
    <row r="126" spans="1:16">
      <c r="A126" t="s">
        <v>2509</v>
      </c>
      <c r="B126">
        <f>COUNTIF(Order[Customer ID], RFMCaculation[[#This Row],[Customer ID]])</f>
        <v>7</v>
      </c>
      <c r="C126" s="4" cm="1">
        <f t="array" ref="C126">MAX(_xlfn._xlws.FILTER(Order[[Order Date ]], Order[Customer ID]=RFMCaculation[[#This Row],[Customer ID]]))</f>
        <v>42979</v>
      </c>
      <c r="D126" s="4" cm="1">
        <f t="array" ref="D126">MIN(_xlfn._xlws.FILTER(Order[[Order Date ]], Order[Customer ID]=RFMCaculation[[#This Row],[Customer ID]]))</f>
        <v>41818</v>
      </c>
      <c r="E126" s="8">
        <f>($R$2-RFMCaculation[[#This Row],[Start Date]])/365</f>
        <v>3.515068493150685</v>
      </c>
      <c r="F126">
        <f>$R$2-RFMCaculation[[#This Row],[Most recent]]</f>
        <v>122</v>
      </c>
      <c r="G126" s="8">
        <f>RFMCaculation[[#This Row],[Total Orders]]/RFMCaculation[[#This Row],[Years with us]]</f>
        <v>1.9914263445050662</v>
      </c>
      <c r="H126" s="9">
        <f>SUMIF(Order[Customer ID], RFMCaculation[[#This Row],[Customer ID]], Order[Total Sales])</f>
        <v>3041.5660000000003</v>
      </c>
      <c r="I126">
        <f>RANK(RFMCaculation[[#This Row],[Recency]], RFMCaculation[Recency], 0)</f>
        <v>263</v>
      </c>
      <c r="J126">
        <f>RANK(RFMCaculation[[#This Row],[Frequency]], RFMCaculation[Frequency], 0)</f>
        <v>385</v>
      </c>
      <c r="K126">
        <f>RANK(RFMCaculation[[#This Row],[Monetary]], RFMCaculation[Monetary], 0)</f>
        <v>278</v>
      </c>
      <c r="L126">
        <f>VLOOKUP(RFMCaculation[[#This Row],[Rank R]], $R$4:$S$8, 2)</f>
        <v>2</v>
      </c>
      <c r="M126">
        <f>VLOOKUP(RFMCaculation[[#This Row],[Rank F]], $R$4:$S$8, 2)</f>
        <v>3</v>
      </c>
      <c r="N126">
        <f>VLOOKUP(RFMCaculation[[#This Row],[Rank M]], $R$4:$S$8, 2)</f>
        <v>2</v>
      </c>
      <c r="O126">
        <f>RFMCaculation[[#This Row],[R]]*100+RFMCaculation[[#This Row],[F]]*10+RFMCaculation[[#This Row],[M]]</f>
        <v>232</v>
      </c>
      <c r="P126" s="21" t="str">
        <f>VLOOKUP(RFMCaculation[[#This Row],[RFM]], RFMSegment[], 2, FALSE)</f>
        <v>Hibernating customers</v>
      </c>
    </row>
    <row r="127" spans="1:16">
      <c r="A127" t="s">
        <v>1273</v>
      </c>
      <c r="B127">
        <f>COUNTIF(Order[Customer ID], RFMCaculation[[#This Row],[Customer ID]])</f>
        <v>10</v>
      </c>
      <c r="C127" s="4" cm="1">
        <f t="array" ref="C127">MAX(_xlfn._xlws.FILTER(Order[[Order Date ]], Order[Customer ID]=RFMCaculation[[#This Row],[Customer ID]]))</f>
        <v>43052</v>
      </c>
      <c r="D127" s="4" cm="1">
        <f t="array" ref="D127">MIN(_xlfn._xlws.FILTER(Order[[Order Date ]], Order[Customer ID]=RFMCaculation[[#This Row],[Customer ID]]))</f>
        <v>41719</v>
      </c>
      <c r="E127" s="8">
        <f>($R$2-RFMCaculation[[#This Row],[Start Date]])/365</f>
        <v>3.7863013698630139</v>
      </c>
      <c r="F127">
        <f>$R$2-RFMCaculation[[#This Row],[Most recent]]</f>
        <v>49</v>
      </c>
      <c r="G127" s="8">
        <f>RFMCaculation[[#This Row],[Total Orders]]/RFMCaculation[[#This Row],[Years with us]]</f>
        <v>2.6410998552821994</v>
      </c>
      <c r="H127" s="9">
        <f>SUMIF(Order[Customer ID], RFMCaculation[[#This Row],[Customer ID]], Order[Total Sales])</f>
        <v>6076.1390000000001</v>
      </c>
      <c r="I127">
        <f>RANK(RFMCaculation[[#This Row],[Recency]], RFMCaculation[Recency], 0)</f>
        <v>500</v>
      </c>
      <c r="J127">
        <f>RANK(RFMCaculation[[#This Row],[Frequency]], RFMCaculation[Frequency], 0)</f>
        <v>183</v>
      </c>
      <c r="K127">
        <f>RANK(RFMCaculation[[#This Row],[Monetary]], RFMCaculation[Monetary], 0)</f>
        <v>79</v>
      </c>
      <c r="L127">
        <f>VLOOKUP(RFMCaculation[[#This Row],[Rank R]], $R$4:$S$8, 2)</f>
        <v>4</v>
      </c>
      <c r="M127">
        <f>VLOOKUP(RFMCaculation[[#This Row],[Rank F]], $R$4:$S$8, 2)</f>
        <v>2</v>
      </c>
      <c r="N127">
        <f>VLOOKUP(RFMCaculation[[#This Row],[Rank M]], $R$4:$S$8, 2)</f>
        <v>1</v>
      </c>
      <c r="O127">
        <f>RFMCaculation[[#This Row],[R]]*100+RFMCaculation[[#This Row],[F]]*10+RFMCaculation[[#This Row],[M]]</f>
        <v>421</v>
      </c>
      <c r="P127" s="21" t="str">
        <f>VLOOKUP(RFMCaculation[[#This Row],[RFM]], RFMSegment[], 2, FALSE)</f>
        <v>New Customers</v>
      </c>
    </row>
    <row r="128" spans="1:16">
      <c r="A128" t="s">
        <v>686</v>
      </c>
      <c r="B128">
        <f>COUNTIF(Order[Customer ID], RFMCaculation[[#This Row],[Customer ID]])</f>
        <v>8</v>
      </c>
      <c r="C128" s="4" cm="1">
        <f t="array" ref="C128">MAX(_xlfn._xlws.FILTER(Order[[Order Date ]], Order[Customer ID]=RFMCaculation[[#This Row],[Customer ID]]))</f>
        <v>43073</v>
      </c>
      <c r="D128" s="4" cm="1">
        <f t="array" ref="D128">MIN(_xlfn._xlws.FILTER(Order[[Order Date ]], Order[Customer ID]=RFMCaculation[[#This Row],[Customer ID]]))</f>
        <v>42313</v>
      </c>
      <c r="E128" s="8">
        <f>($R$2-RFMCaculation[[#This Row],[Start Date]])/365</f>
        <v>2.1589041095890411</v>
      </c>
      <c r="F128">
        <f>$R$2-RFMCaculation[[#This Row],[Most recent]]</f>
        <v>28</v>
      </c>
      <c r="G128" s="8">
        <f>RFMCaculation[[#This Row],[Total Orders]]/RFMCaculation[[#This Row],[Years with us]]</f>
        <v>3.7055837563451774</v>
      </c>
      <c r="H128" s="9">
        <f>SUMIF(Order[Customer ID], RFMCaculation[[#This Row],[Customer ID]], Order[Total Sales])</f>
        <v>1949.1999999999998</v>
      </c>
      <c r="I128">
        <f>RANK(RFMCaculation[[#This Row],[Recency]], RFMCaculation[Recency], 0)</f>
        <v>632</v>
      </c>
      <c r="J128">
        <f>RANK(RFMCaculation[[#This Row],[Frequency]], RFMCaculation[Frequency], 0)</f>
        <v>28</v>
      </c>
      <c r="K128">
        <f>RANK(RFMCaculation[[#This Row],[Monetary]], RFMCaculation[Monetary], 0)</f>
        <v>447</v>
      </c>
      <c r="L128">
        <f>VLOOKUP(RFMCaculation[[#This Row],[Rank R]], $R$4:$S$8, 2)</f>
        <v>5</v>
      </c>
      <c r="M128">
        <f>VLOOKUP(RFMCaculation[[#This Row],[Rank F]], $R$4:$S$8, 2)</f>
        <v>1</v>
      </c>
      <c r="N128">
        <f>VLOOKUP(RFMCaculation[[#This Row],[Rank M]], $R$4:$S$8, 2)</f>
        <v>3</v>
      </c>
      <c r="O128">
        <f>RFMCaculation[[#This Row],[R]]*100+RFMCaculation[[#This Row],[F]]*10+RFMCaculation[[#This Row],[M]]</f>
        <v>513</v>
      </c>
      <c r="P128" s="21" t="str">
        <f>VLOOKUP(RFMCaculation[[#This Row],[RFM]], RFMSegment[], 2, FALSE)</f>
        <v>Promising</v>
      </c>
    </row>
    <row r="129" spans="1:16">
      <c r="A129" t="s">
        <v>3059</v>
      </c>
      <c r="B129">
        <f>COUNTIF(Order[Customer ID], RFMCaculation[[#This Row],[Customer ID]])</f>
        <v>8</v>
      </c>
      <c r="C129" s="4" cm="1">
        <f t="array" ref="C129">MAX(_xlfn._xlws.FILTER(Order[[Order Date ]], Order[Customer ID]=RFMCaculation[[#This Row],[Customer ID]]))</f>
        <v>42902</v>
      </c>
      <c r="D129" s="4" cm="1">
        <f t="array" ref="D129">MIN(_xlfn._xlws.FILTER(Order[[Order Date ]], Order[Customer ID]=RFMCaculation[[#This Row],[Customer ID]]))</f>
        <v>42006</v>
      </c>
      <c r="E129" s="8">
        <f>($R$2-RFMCaculation[[#This Row],[Start Date]])/365</f>
        <v>3</v>
      </c>
      <c r="F129">
        <f>$R$2-RFMCaculation[[#This Row],[Most recent]]</f>
        <v>199</v>
      </c>
      <c r="G129" s="8">
        <f>RFMCaculation[[#This Row],[Total Orders]]/RFMCaculation[[#This Row],[Years with us]]</f>
        <v>2.6666666666666665</v>
      </c>
      <c r="H129" s="9">
        <f>SUMIF(Order[Customer ID], RFMCaculation[[#This Row],[Customer ID]], Order[Total Sales])</f>
        <v>4246.4555</v>
      </c>
      <c r="I129">
        <f>RANK(RFMCaculation[[#This Row],[Recency]], RFMCaculation[Recency], 0)</f>
        <v>181</v>
      </c>
      <c r="J129">
        <f>RANK(RFMCaculation[[#This Row],[Frequency]], RFMCaculation[Frequency], 0)</f>
        <v>180</v>
      </c>
      <c r="K129">
        <f>RANK(RFMCaculation[[#This Row],[Monetary]], RFMCaculation[Monetary], 0)</f>
        <v>165</v>
      </c>
      <c r="L129">
        <f>VLOOKUP(RFMCaculation[[#This Row],[Rank R]], $R$4:$S$8, 2)</f>
        <v>2</v>
      </c>
      <c r="M129">
        <f>VLOOKUP(RFMCaculation[[#This Row],[Rank F]], $R$4:$S$8, 2)</f>
        <v>2</v>
      </c>
      <c r="N129">
        <f>VLOOKUP(RFMCaculation[[#This Row],[Rank M]], $R$4:$S$8, 2)</f>
        <v>2</v>
      </c>
      <c r="O129">
        <f>RFMCaculation[[#This Row],[R]]*100+RFMCaculation[[#This Row],[F]]*10+RFMCaculation[[#This Row],[M]]</f>
        <v>222</v>
      </c>
      <c r="P129" s="21" t="str">
        <f>VLOOKUP(RFMCaculation[[#This Row],[RFM]], RFMSegment[], 2, FALSE)</f>
        <v>Hibernating customers</v>
      </c>
    </row>
    <row r="130" spans="1:16">
      <c r="A130" t="s">
        <v>4552</v>
      </c>
      <c r="B130">
        <f>COUNTIF(Order[Customer ID], RFMCaculation[[#This Row],[Customer ID]])</f>
        <v>6</v>
      </c>
      <c r="C130" s="4" cm="1">
        <f t="array" ref="C130">MAX(_xlfn._xlws.FILTER(Order[[Order Date ]], Order[Customer ID]=RFMCaculation[[#This Row],[Customer ID]]))</f>
        <v>42642</v>
      </c>
      <c r="D130" s="4" cm="1">
        <f t="array" ref="D130">MIN(_xlfn._xlws.FILTER(Order[[Order Date ]], Order[Customer ID]=RFMCaculation[[#This Row],[Customer ID]]))</f>
        <v>41989</v>
      </c>
      <c r="E130" s="8">
        <f>($R$2-RFMCaculation[[#This Row],[Start Date]])/365</f>
        <v>3.0465753424657533</v>
      </c>
      <c r="F130">
        <f>$R$2-RFMCaculation[[#This Row],[Most recent]]</f>
        <v>459</v>
      </c>
      <c r="G130" s="8">
        <f>RFMCaculation[[#This Row],[Total Orders]]/RFMCaculation[[#This Row],[Years with us]]</f>
        <v>1.9694244604316546</v>
      </c>
      <c r="H130" s="9">
        <f>SUMIF(Order[Customer ID], RFMCaculation[[#This Row],[Customer ID]], Order[Total Sales])</f>
        <v>1770.9450000000002</v>
      </c>
      <c r="I130">
        <f>RANK(RFMCaculation[[#This Row],[Recency]], RFMCaculation[Recency], 0)</f>
        <v>61</v>
      </c>
      <c r="J130">
        <f>RANK(RFMCaculation[[#This Row],[Frequency]], RFMCaculation[Frequency], 0)</f>
        <v>389</v>
      </c>
      <c r="K130">
        <f>RANK(RFMCaculation[[#This Row],[Monetary]], RFMCaculation[Monetary], 0)</f>
        <v>472</v>
      </c>
      <c r="L130">
        <f>VLOOKUP(RFMCaculation[[#This Row],[Rank R]], $R$4:$S$8, 2)</f>
        <v>1</v>
      </c>
      <c r="M130">
        <f>VLOOKUP(RFMCaculation[[#This Row],[Rank F]], $R$4:$S$8, 2)</f>
        <v>3</v>
      </c>
      <c r="N130">
        <f>VLOOKUP(RFMCaculation[[#This Row],[Rank M]], $R$4:$S$8, 2)</f>
        <v>3</v>
      </c>
      <c r="O130">
        <f>RFMCaculation[[#This Row],[R]]*100+RFMCaculation[[#This Row],[F]]*10+RFMCaculation[[#This Row],[M]]</f>
        <v>133</v>
      </c>
      <c r="P130" s="21" t="str">
        <f>VLOOKUP(RFMCaculation[[#This Row],[RFM]], RFMSegment[], 2, FALSE)</f>
        <v>At Risk</v>
      </c>
    </row>
    <row r="131" spans="1:16">
      <c r="A131" t="s">
        <v>2256</v>
      </c>
      <c r="B131">
        <f>COUNTIF(Order[Customer ID], RFMCaculation[[#This Row],[Customer ID]])</f>
        <v>7</v>
      </c>
      <c r="C131" s="4" cm="1">
        <f t="array" ref="C131">MAX(_xlfn._xlws.FILTER(Order[[Order Date ]], Order[Customer ID]=RFMCaculation[[#This Row],[Customer ID]]))</f>
        <v>42993</v>
      </c>
      <c r="D131" s="4" cm="1">
        <f t="array" ref="D131">MIN(_xlfn._xlws.FILTER(Order[[Order Date ]], Order[Customer ID]=RFMCaculation[[#This Row],[Customer ID]]))</f>
        <v>41840</v>
      </c>
      <c r="E131" s="8">
        <f>($R$2-RFMCaculation[[#This Row],[Start Date]])/365</f>
        <v>3.4547945205479453</v>
      </c>
      <c r="F131">
        <f>$R$2-RFMCaculation[[#This Row],[Most recent]]</f>
        <v>108</v>
      </c>
      <c r="G131" s="8">
        <f>RFMCaculation[[#This Row],[Total Orders]]/RFMCaculation[[#This Row],[Years with us]]</f>
        <v>2.0261697065820776</v>
      </c>
      <c r="H131" s="9">
        <f>SUMIF(Order[Customer ID], RFMCaculation[[#This Row],[Customer ID]], Order[Total Sales])</f>
        <v>2471.6500000000005</v>
      </c>
      <c r="I131">
        <f>RANK(RFMCaculation[[#This Row],[Recency]], RFMCaculation[Recency], 0)</f>
        <v>307</v>
      </c>
      <c r="J131">
        <f>RANK(RFMCaculation[[#This Row],[Frequency]], RFMCaculation[Frequency], 0)</f>
        <v>376</v>
      </c>
      <c r="K131">
        <f>RANK(RFMCaculation[[#This Row],[Monetary]], RFMCaculation[Monetary], 0)</f>
        <v>362</v>
      </c>
      <c r="L131">
        <f>VLOOKUP(RFMCaculation[[#This Row],[Rank R]], $R$4:$S$8, 2)</f>
        <v>2</v>
      </c>
      <c r="M131">
        <f>VLOOKUP(RFMCaculation[[#This Row],[Rank F]], $R$4:$S$8, 2)</f>
        <v>3</v>
      </c>
      <c r="N131">
        <f>VLOOKUP(RFMCaculation[[#This Row],[Rank M]], $R$4:$S$8, 2)</f>
        <v>3</v>
      </c>
      <c r="O131">
        <f>RFMCaculation[[#This Row],[R]]*100+RFMCaculation[[#This Row],[F]]*10+RFMCaculation[[#This Row],[M]]</f>
        <v>233</v>
      </c>
      <c r="P131" s="21" t="str">
        <f>VLOOKUP(RFMCaculation[[#This Row],[RFM]], RFMSegment[], 2, FALSE)</f>
        <v>Hibernating customers</v>
      </c>
    </row>
    <row r="132" spans="1:16">
      <c r="A132" t="s">
        <v>499</v>
      </c>
      <c r="B132">
        <f>COUNTIF(Order[Customer ID], RFMCaculation[[#This Row],[Customer ID]])</f>
        <v>12</v>
      </c>
      <c r="C132" s="4" cm="1">
        <f t="array" ref="C132">MAX(_xlfn._xlws.FILTER(Order[[Order Date ]], Order[Customer ID]=RFMCaculation[[#This Row],[Customer ID]]))</f>
        <v>43079</v>
      </c>
      <c r="D132" s="4" cm="1">
        <f t="array" ref="D132">MIN(_xlfn._xlws.FILTER(Order[[Order Date ]], Order[Customer ID]=RFMCaculation[[#This Row],[Customer ID]]))</f>
        <v>41891</v>
      </c>
      <c r="E132" s="8">
        <f>($R$2-RFMCaculation[[#This Row],[Start Date]])/365</f>
        <v>3.3150684931506849</v>
      </c>
      <c r="F132">
        <f>$R$2-RFMCaculation[[#This Row],[Most recent]]</f>
        <v>22</v>
      </c>
      <c r="G132" s="8">
        <f>RFMCaculation[[#This Row],[Total Orders]]/RFMCaculation[[#This Row],[Years with us]]</f>
        <v>3.6198347107438016</v>
      </c>
      <c r="H132" s="9">
        <f>SUMIF(Order[Customer ID], RFMCaculation[[#This Row],[Customer ID]], Order[Total Sales])</f>
        <v>3913.4180000000001</v>
      </c>
      <c r="I132">
        <f>RANK(RFMCaculation[[#This Row],[Recency]], RFMCaculation[Recency], 0)</f>
        <v>673</v>
      </c>
      <c r="J132">
        <f>RANK(RFMCaculation[[#This Row],[Frequency]], RFMCaculation[Frequency], 0)</f>
        <v>37</v>
      </c>
      <c r="K132">
        <f>RANK(RFMCaculation[[#This Row],[Monetary]], RFMCaculation[Monetary], 0)</f>
        <v>185</v>
      </c>
      <c r="L132">
        <f>VLOOKUP(RFMCaculation[[#This Row],[Rank R]], $R$4:$S$8, 2)</f>
        <v>5</v>
      </c>
      <c r="M132">
        <f>VLOOKUP(RFMCaculation[[#This Row],[Rank F]], $R$4:$S$8, 2)</f>
        <v>1</v>
      </c>
      <c r="N132">
        <f>VLOOKUP(RFMCaculation[[#This Row],[Rank M]], $R$4:$S$8, 2)</f>
        <v>2</v>
      </c>
      <c r="O132">
        <f>RFMCaculation[[#This Row],[R]]*100+RFMCaculation[[#This Row],[F]]*10+RFMCaculation[[#This Row],[M]]</f>
        <v>512</v>
      </c>
      <c r="P132" s="21" t="str">
        <f>VLOOKUP(RFMCaculation[[#This Row],[RFM]], RFMSegment[], 2, FALSE)</f>
        <v>New Customers</v>
      </c>
    </row>
    <row r="133" spans="1:16">
      <c r="A133" t="s">
        <v>1190</v>
      </c>
      <c r="B133">
        <f>COUNTIF(Order[Customer ID], RFMCaculation[[#This Row],[Customer ID]])</f>
        <v>5</v>
      </c>
      <c r="C133" s="4" cm="1">
        <f t="array" ref="C133">MAX(_xlfn._xlws.FILTER(Order[[Order Date ]], Order[Customer ID]=RFMCaculation[[#This Row],[Customer ID]]))</f>
        <v>43056</v>
      </c>
      <c r="D133" s="4" cm="1">
        <f t="array" ref="D133">MIN(_xlfn._xlws.FILTER(Order[[Order Date ]], Order[Customer ID]=RFMCaculation[[#This Row],[Customer ID]]))</f>
        <v>42513</v>
      </c>
      <c r="E133" s="8">
        <f>($R$2-RFMCaculation[[#This Row],[Start Date]])/365</f>
        <v>1.6109589041095891</v>
      </c>
      <c r="F133">
        <f>$R$2-RFMCaculation[[#This Row],[Most recent]]</f>
        <v>45</v>
      </c>
      <c r="G133" s="8">
        <f>RFMCaculation[[#This Row],[Total Orders]]/RFMCaculation[[#This Row],[Years with us]]</f>
        <v>3.1037414965986394</v>
      </c>
      <c r="H133" s="9">
        <f>SUMIF(Order[Customer ID], RFMCaculation[[#This Row],[Customer ID]], Order[Total Sales])</f>
        <v>12129.072</v>
      </c>
      <c r="I133">
        <f>RANK(RFMCaculation[[#This Row],[Recency]], RFMCaculation[Recency], 0)</f>
        <v>513</v>
      </c>
      <c r="J133">
        <f>RANK(RFMCaculation[[#This Row],[Frequency]], RFMCaculation[Frequency], 0)</f>
        <v>93</v>
      </c>
      <c r="K133">
        <f>RANK(RFMCaculation[[#This Row],[Monetary]], RFMCaculation[Monetary], 0)</f>
        <v>10</v>
      </c>
      <c r="L133">
        <f>VLOOKUP(RFMCaculation[[#This Row],[Rank R]], $R$4:$S$8, 2)</f>
        <v>4</v>
      </c>
      <c r="M133">
        <f>VLOOKUP(RFMCaculation[[#This Row],[Rank F]], $R$4:$S$8, 2)</f>
        <v>1</v>
      </c>
      <c r="N133">
        <f>VLOOKUP(RFMCaculation[[#This Row],[Rank M]], $R$4:$S$8, 2)</f>
        <v>1</v>
      </c>
      <c r="O133">
        <f>RFMCaculation[[#This Row],[R]]*100+RFMCaculation[[#This Row],[F]]*10+RFMCaculation[[#This Row],[M]]</f>
        <v>411</v>
      </c>
      <c r="P133" s="21" t="str">
        <f>VLOOKUP(RFMCaculation[[#This Row],[RFM]], RFMSegment[], 2, FALSE)</f>
        <v>New Customers</v>
      </c>
    </row>
    <row r="134" spans="1:16">
      <c r="A134" t="s">
        <v>16</v>
      </c>
      <c r="B134">
        <f>COUNTIF(Order[Customer ID], RFMCaculation[[#This Row],[Customer ID]])</f>
        <v>10</v>
      </c>
      <c r="C134" s="4" cm="1">
        <f t="array" ref="C134">MAX(_xlfn._xlws.FILTER(Order[[Order Date ]], Order[Customer ID]=RFMCaculation[[#This Row],[Customer ID]]))</f>
        <v>43099</v>
      </c>
      <c r="D134" s="4" cm="1">
        <f t="array" ref="D134">MIN(_xlfn._xlws.FILTER(Order[[Order Date ]], Order[Customer ID]=RFMCaculation[[#This Row],[Customer ID]]))</f>
        <v>42253</v>
      </c>
      <c r="E134" s="8">
        <f>($R$2-RFMCaculation[[#This Row],[Start Date]])/365</f>
        <v>2.3232876712328765</v>
      </c>
      <c r="F134">
        <f>$R$2-RFMCaculation[[#This Row],[Most recent]]</f>
        <v>2</v>
      </c>
      <c r="G134" s="8">
        <f>RFMCaculation[[#This Row],[Total Orders]]/RFMCaculation[[#This Row],[Years with us]]</f>
        <v>4.3042452830188687</v>
      </c>
      <c r="H134" s="9">
        <f>SUMIF(Order[Customer ID], RFMCaculation[[#This Row],[Customer ID]], Order[Total Sales])</f>
        <v>2870.0499999999997</v>
      </c>
      <c r="I134">
        <f>RANK(RFMCaculation[[#This Row],[Recency]], RFMCaculation[Recency], 0)</f>
        <v>790</v>
      </c>
      <c r="J134">
        <f>RANK(RFMCaculation[[#This Row],[Frequency]], RFMCaculation[Frequency], 0)</f>
        <v>16</v>
      </c>
      <c r="K134">
        <f>RANK(RFMCaculation[[#This Row],[Monetary]], RFMCaculation[Monetary], 0)</f>
        <v>301</v>
      </c>
      <c r="L134">
        <f>VLOOKUP(RFMCaculation[[#This Row],[Rank R]], $R$4:$S$8, 2)</f>
        <v>5</v>
      </c>
      <c r="M134">
        <f>VLOOKUP(RFMCaculation[[#This Row],[Rank F]], $R$4:$S$8, 2)</f>
        <v>1</v>
      </c>
      <c r="N134">
        <f>VLOOKUP(RFMCaculation[[#This Row],[Rank M]], $R$4:$S$8, 2)</f>
        <v>2</v>
      </c>
      <c r="O134">
        <f>RFMCaculation[[#This Row],[R]]*100+RFMCaculation[[#This Row],[F]]*10+RFMCaculation[[#This Row],[M]]</f>
        <v>512</v>
      </c>
      <c r="P134" s="21" t="str">
        <f>VLOOKUP(RFMCaculation[[#This Row],[RFM]], RFMSegment[], 2, FALSE)</f>
        <v>New Customers</v>
      </c>
    </row>
    <row r="135" spans="1:16">
      <c r="A135" t="s">
        <v>1055</v>
      </c>
      <c r="B135">
        <f>COUNTIF(Order[Customer ID], RFMCaculation[[#This Row],[Customer ID]])</f>
        <v>9</v>
      </c>
      <c r="C135" s="4" cm="1">
        <f t="array" ref="C135">MAX(_xlfn._xlws.FILTER(Order[[Order Date ]], Order[Customer ID]=RFMCaculation[[#This Row],[Customer ID]]))</f>
        <v>43060</v>
      </c>
      <c r="D135" s="4" cm="1">
        <f t="array" ref="D135">MIN(_xlfn._xlws.FILTER(Order[[Order Date ]], Order[Customer ID]=RFMCaculation[[#This Row],[Customer ID]]))</f>
        <v>41775</v>
      </c>
      <c r="E135" s="8">
        <f>($R$2-RFMCaculation[[#This Row],[Start Date]])/365</f>
        <v>3.6328767123287671</v>
      </c>
      <c r="F135">
        <f>$R$2-RFMCaculation[[#This Row],[Most recent]]</f>
        <v>41</v>
      </c>
      <c r="G135" s="8">
        <f>RFMCaculation[[#This Row],[Total Orders]]/RFMCaculation[[#This Row],[Years with us]]</f>
        <v>2.4773755656108598</v>
      </c>
      <c r="H135" s="9">
        <f>SUMIF(Order[Customer ID], RFMCaculation[[#This Row],[Customer ID]], Order[Total Sales])</f>
        <v>1659.4380000000001</v>
      </c>
      <c r="I135">
        <f>RANK(RFMCaculation[[#This Row],[Recency]], RFMCaculation[Recency], 0)</f>
        <v>544</v>
      </c>
      <c r="J135">
        <f>RANK(RFMCaculation[[#This Row],[Frequency]], RFMCaculation[Frequency], 0)</f>
        <v>236</v>
      </c>
      <c r="K135">
        <f>RANK(RFMCaculation[[#This Row],[Monetary]], RFMCaculation[Monetary], 0)</f>
        <v>495</v>
      </c>
      <c r="L135">
        <f>VLOOKUP(RFMCaculation[[#This Row],[Rank R]], $R$4:$S$8, 2)</f>
        <v>4</v>
      </c>
      <c r="M135">
        <f>VLOOKUP(RFMCaculation[[#This Row],[Rank F]], $R$4:$S$8, 2)</f>
        <v>2</v>
      </c>
      <c r="N135">
        <f>VLOOKUP(RFMCaculation[[#This Row],[Rank M]], $R$4:$S$8, 2)</f>
        <v>4</v>
      </c>
      <c r="O135">
        <f>RFMCaculation[[#This Row],[R]]*100+RFMCaculation[[#This Row],[F]]*10+RFMCaculation[[#This Row],[M]]</f>
        <v>424</v>
      </c>
      <c r="P135" s="21" t="str">
        <f>VLOOKUP(RFMCaculation[[#This Row],[RFM]], RFMSegment[], 2, FALSE)</f>
        <v>Promising</v>
      </c>
    </row>
    <row r="136" spans="1:16">
      <c r="A136" t="s">
        <v>729</v>
      </c>
      <c r="B136">
        <f>COUNTIF(Order[Customer ID], RFMCaculation[[#This Row],[Customer ID]])</f>
        <v>3</v>
      </c>
      <c r="C136" s="4" cm="1">
        <f t="array" ref="C136">MAX(_xlfn._xlws.FILTER(Order[[Order Date ]], Order[Customer ID]=RFMCaculation[[#This Row],[Customer ID]]))</f>
        <v>43072</v>
      </c>
      <c r="D136" s="4" cm="1">
        <f t="array" ref="D136">MIN(_xlfn._xlws.FILTER(Order[[Order Date ]], Order[Customer ID]=RFMCaculation[[#This Row],[Customer ID]]))</f>
        <v>42901</v>
      </c>
      <c r="E136" s="8">
        <f>($R$2-RFMCaculation[[#This Row],[Start Date]])/365</f>
        <v>0.54794520547945202</v>
      </c>
      <c r="F136">
        <f>$R$2-RFMCaculation[[#This Row],[Most recent]]</f>
        <v>29</v>
      </c>
      <c r="G136" s="8">
        <f>RFMCaculation[[#This Row],[Total Orders]]/RFMCaculation[[#This Row],[Years with us]]</f>
        <v>5.4750000000000005</v>
      </c>
      <c r="H136" s="9">
        <f>SUMIF(Order[Customer ID], RFMCaculation[[#This Row],[Customer ID]], Order[Total Sales])</f>
        <v>113.83199999999999</v>
      </c>
      <c r="I136">
        <f>RANK(RFMCaculation[[#This Row],[Recency]], RFMCaculation[Recency], 0)</f>
        <v>624</v>
      </c>
      <c r="J136">
        <f>RANK(RFMCaculation[[#This Row],[Frequency]], RFMCaculation[Frequency], 0)</f>
        <v>3</v>
      </c>
      <c r="K136">
        <f>RANK(RFMCaculation[[#This Row],[Monetary]], RFMCaculation[Monetary], 0)</f>
        <v>779</v>
      </c>
      <c r="L136">
        <f>VLOOKUP(RFMCaculation[[#This Row],[Rank R]], $R$4:$S$8, 2)</f>
        <v>4</v>
      </c>
      <c r="M136">
        <f>VLOOKUP(RFMCaculation[[#This Row],[Rank F]], $R$4:$S$8, 2)</f>
        <v>1</v>
      </c>
      <c r="N136">
        <f>VLOOKUP(RFMCaculation[[#This Row],[Rank M]], $R$4:$S$8, 2)</f>
        <v>5</v>
      </c>
      <c r="O136">
        <f>RFMCaculation[[#This Row],[R]]*100+RFMCaculation[[#This Row],[F]]*10+RFMCaculation[[#This Row],[M]]</f>
        <v>415</v>
      </c>
      <c r="P136" s="21" t="str">
        <f>VLOOKUP(RFMCaculation[[#This Row],[RFM]], RFMSegment[], 2, FALSE)</f>
        <v>Promising</v>
      </c>
    </row>
    <row r="137" spans="1:16">
      <c r="A137" t="s">
        <v>934</v>
      </c>
      <c r="B137">
        <f>COUNTIF(Order[Customer ID], RFMCaculation[[#This Row],[Customer ID]])</f>
        <v>7</v>
      </c>
      <c r="C137" s="4" cm="1">
        <f t="array" ref="C137">MAX(_xlfn._xlws.FILTER(Order[[Order Date ]], Order[Customer ID]=RFMCaculation[[#This Row],[Customer ID]]))</f>
        <v>43065</v>
      </c>
      <c r="D137" s="4" cm="1">
        <f t="array" ref="D137">MIN(_xlfn._xlws.FILTER(Order[[Order Date ]], Order[Customer ID]=RFMCaculation[[#This Row],[Customer ID]]))</f>
        <v>41878</v>
      </c>
      <c r="E137" s="8">
        <f>($R$2-RFMCaculation[[#This Row],[Start Date]])/365</f>
        <v>3.3506849315068492</v>
      </c>
      <c r="F137">
        <f>$R$2-RFMCaculation[[#This Row],[Most recent]]</f>
        <v>36</v>
      </c>
      <c r="G137" s="8">
        <f>RFMCaculation[[#This Row],[Total Orders]]/RFMCaculation[[#This Row],[Years with us]]</f>
        <v>2.089125102207686</v>
      </c>
      <c r="H137" s="9">
        <f>SUMIF(Order[Customer ID], RFMCaculation[[#This Row],[Customer ID]], Order[Total Sales])</f>
        <v>2540.6309999999999</v>
      </c>
      <c r="I137">
        <f>RANK(RFMCaculation[[#This Row],[Recency]], RFMCaculation[Recency], 0)</f>
        <v>574</v>
      </c>
      <c r="J137">
        <f>RANK(RFMCaculation[[#This Row],[Frequency]], RFMCaculation[Frequency], 0)</f>
        <v>351</v>
      </c>
      <c r="K137">
        <f>RANK(RFMCaculation[[#This Row],[Monetary]], RFMCaculation[Monetary], 0)</f>
        <v>349</v>
      </c>
      <c r="L137">
        <f>VLOOKUP(RFMCaculation[[#This Row],[Rank R]], $R$4:$S$8, 2)</f>
        <v>4</v>
      </c>
      <c r="M137">
        <f>VLOOKUP(RFMCaculation[[#This Row],[Rank F]], $R$4:$S$8, 2)</f>
        <v>3</v>
      </c>
      <c r="N137">
        <f>VLOOKUP(RFMCaculation[[#This Row],[Rank M]], $R$4:$S$8, 2)</f>
        <v>3</v>
      </c>
      <c r="O137">
        <f>RFMCaculation[[#This Row],[R]]*100+RFMCaculation[[#This Row],[F]]*10+RFMCaculation[[#This Row],[M]]</f>
        <v>433</v>
      </c>
      <c r="P137" s="21" t="str">
        <f>VLOOKUP(RFMCaculation[[#This Row],[RFM]], RFMSegment[], 2, FALSE)</f>
        <v>Potential Loyalist</v>
      </c>
    </row>
    <row r="138" spans="1:16">
      <c r="A138" t="s">
        <v>803</v>
      </c>
      <c r="B138">
        <f>COUNTIF(Order[Customer ID], RFMCaculation[[#This Row],[Customer ID]])</f>
        <v>7</v>
      </c>
      <c r="C138" s="4" cm="1">
        <f t="array" ref="C138">MAX(_xlfn._xlws.FILTER(Order[[Order Date ]], Order[Customer ID]=RFMCaculation[[#This Row],[Customer ID]]))</f>
        <v>43070</v>
      </c>
      <c r="D138" s="4" cm="1">
        <f t="array" ref="D138">MIN(_xlfn._xlws.FILTER(Order[[Order Date ]], Order[Customer ID]=RFMCaculation[[#This Row],[Customer ID]]))</f>
        <v>41996</v>
      </c>
      <c r="E138" s="8">
        <f>($R$2-RFMCaculation[[#This Row],[Start Date]])/365</f>
        <v>3.0273972602739727</v>
      </c>
      <c r="F138">
        <f>$R$2-RFMCaculation[[#This Row],[Most recent]]</f>
        <v>31</v>
      </c>
      <c r="G138" s="8">
        <f>RFMCaculation[[#This Row],[Total Orders]]/RFMCaculation[[#This Row],[Years with us]]</f>
        <v>2.3122171945701355</v>
      </c>
      <c r="H138" s="9">
        <f>SUMIF(Order[Customer ID], RFMCaculation[[#This Row],[Customer ID]], Order[Total Sales])</f>
        <v>2269.7015000000001</v>
      </c>
      <c r="I138">
        <f>RANK(RFMCaculation[[#This Row],[Recency]], RFMCaculation[Recency], 0)</f>
        <v>599</v>
      </c>
      <c r="J138">
        <f>RANK(RFMCaculation[[#This Row],[Frequency]], RFMCaculation[Frequency], 0)</f>
        <v>270</v>
      </c>
      <c r="K138">
        <f>RANK(RFMCaculation[[#This Row],[Monetary]], RFMCaculation[Monetary], 0)</f>
        <v>393</v>
      </c>
      <c r="L138">
        <f>VLOOKUP(RFMCaculation[[#This Row],[Rank R]], $R$4:$S$8, 2)</f>
        <v>4</v>
      </c>
      <c r="M138">
        <f>VLOOKUP(RFMCaculation[[#This Row],[Rank F]], $R$4:$S$8, 2)</f>
        <v>2</v>
      </c>
      <c r="N138">
        <f>VLOOKUP(RFMCaculation[[#This Row],[Rank M]], $R$4:$S$8, 2)</f>
        <v>3</v>
      </c>
      <c r="O138">
        <f>RFMCaculation[[#This Row],[R]]*100+RFMCaculation[[#This Row],[F]]*10+RFMCaculation[[#This Row],[M]]</f>
        <v>423</v>
      </c>
      <c r="P138" s="21" t="str">
        <f>VLOOKUP(RFMCaculation[[#This Row],[RFM]], RFMSegment[], 2, FALSE)</f>
        <v>Potential Loyalist</v>
      </c>
    </row>
    <row r="139" spans="1:16">
      <c r="A139" t="s">
        <v>5946</v>
      </c>
      <c r="B139">
        <f>COUNTIF(Order[Customer ID], RFMCaculation[[#This Row],[Customer ID]])</f>
        <v>4</v>
      </c>
      <c r="C139" s="4" cm="1">
        <f t="array" ref="C139">MAX(_xlfn._xlws.FILTER(Order[[Order Date ]], Order[Customer ID]=RFMCaculation[[#This Row],[Customer ID]]))</f>
        <v>42300</v>
      </c>
      <c r="D139" s="4" cm="1">
        <f t="array" ref="D139">MIN(_xlfn._xlws.FILTER(Order[[Order Date ]], Order[Customer ID]=RFMCaculation[[#This Row],[Customer ID]]))</f>
        <v>41720</v>
      </c>
      <c r="E139" s="8">
        <f>($R$2-RFMCaculation[[#This Row],[Start Date]])/365</f>
        <v>3.7835616438356166</v>
      </c>
      <c r="F139">
        <f>$R$2-RFMCaculation[[#This Row],[Most recent]]</f>
        <v>801</v>
      </c>
      <c r="G139" s="8">
        <f>RFMCaculation[[#This Row],[Total Orders]]/RFMCaculation[[#This Row],[Years with us]]</f>
        <v>1.0572049239681389</v>
      </c>
      <c r="H139" s="9">
        <f>SUMIF(Order[Customer ID], RFMCaculation[[#This Row],[Customer ID]], Order[Total Sales])</f>
        <v>2854.1150000000002</v>
      </c>
      <c r="I139">
        <f>RANK(RFMCaculation[[#This Row],[Recency]], RFMCaculation[Recency], 0)</f>
        <v>10</v>
      </c>
      <c r="J139">
        <f>RANK(RFMCaculation[[#This Row],[Frequency]], RFMCaculation[Frequency], 0)</f>
        <v>719</v>
      </c>
      <c r="K139">
        <f>RANK(RFMCaculation[[#This Row],[Monetary]], RFMCaculation[Monetary], 0)</f>
        <v>302</v>
      </c>
      <c r="L139">
        <f>VLOOKUP(RFMCaculation[[#This Row],[Rank R]], $R$4:$S$8, 2)</f>
        <v>1</v>
      </c>
      <c r="M139">
        <f>VLOOKUP(RFMCaculation[[#This Row],[Rank F]], $R$4:$S$8, 2)</f>
        <v>5</v>
      </c>
      <c r="N139">
        <f>VLOOKUP(RFMCaculation[[#This Row],[Rank M]], $R$4:$S$8, 2)</f>
        <v>2</v>
      </c>
      <c r="O139">
        <f>RFMCaculation[[#This Row],[R]]*100+RFMCaculation[[#This Row],[F]]*10+RFMCaculation[[#This Row],[M]]</f>
        <v>152</v>
      </c>
      <c r="P139" s="21" t="str">
        <f>VLOOKUP(RFMCaculation[[#This Row],[RFM]], RFMSegment[], 2, FALSE)</f>
        <v>At Risk</v>
      </c>
    </row>
    <row r="140" spans="1:16">
      <c r="A140" t="s">
        <v>1080</v>
      </c>
      <c r="B140">
        <f>COUNTIF(Order[Customer ID], RFMCaculation[[#This Row],[Customer ID]])</f>
        <v>5</v>
      </c>
      <c r="C140" s="4" cm="1">
        <f t="array" ref="C140">MAX(_xlfn._xlws.FILTER(Order[[Order Date ]], Order[Customer ID]=RFMCaculation[[#This Row],[Customer ID]]))</f>
        <v>43059</v>
      </c>
      <c r="D140" s="4" cm="1">
        <f t="array" ref="D140">MIN(_xlfn._xlws.FILTER(Order[[Order Date ]], Order[Customer ID]=RFMCaculation[[#This Row],[Customer ID]]))</f>
        <v>41722</v>
      </c>
      <c r="E140" s="8">
        <f>($R$2-RFMCaculation[[#This Row],[Start Date]])/365</f>
        <v>3.7780821917808218</v>
      </c>
      <c r="F140">
        <f>$R$2-RFMCaculation[[#This Row],[Most recent]]</f>
        <v>42</v>
      </c>
      <c r="G140" s="8">
        <f>RFMCaculation[[#This Row],[Total Orders]]/RFMCaculation[[#This Row],[Years with us]]</f>
        <v>1.3234227701232777</v>
      </c>
      <c r="H140" s="9">
        <f>SUMIF(Order[Customer ID], RFMCaculation[[#This Row],[Customer ID]], Order[Total Sales])</f>
        <v>2033.9680000000001</v>
      </c>
      <c r="I140">
        <f>RANK(RFMCaculation[[#This Row],[Recency]], RFMCaculation[Recency], 0)</f>
        <v>539</v>
      </c>
      <c r="J140">
        <f>RANK(RFMCaculation[[#This Row],[Frequency]], RFMCaculation[Frequency], 0)</f>
        <v>637</v>
      </c>
      <c r="K140">
        <f>RANK(RFMCaculation[[#This Row],[Monetary]], RFMCaculation[Monetary], 0)</f>
        <v>437</v>
      </c>
      <c r="L140">
        <f>VLOOKUP(RFMCaculation[[#This Row],[Rank R]], $R$4:$S$8, 2)</f>
        <v>4</v>
      </c>
      <c r="M140">
        <f>VLOOKUP(RFMCaculation[[#This Row],[Rank F]], $R$4:$S$8, 2)</f>
        <v>5</v>
      </c>
      <c r="N140">
        <f>VLOOKUP(RFMCaculation[[#This Row],[Rank M]], $R$4:$S$8, 2)</f>
        <v>3</v>
      </c>
      <c r="O140">
        <f>RFMCaculation[[#This Row],[R]]*100+RFMCaculation[[#This Row],[F]]*10+RFMCaculation[[#This Row],[M]]</f>
        <v>453</v>
      </c>
      <c r="P140" s="21" t="str">
        <f>VLOOKUP(RFMCaculation[[#This Row],[RFM]], RFMSegment[], 2, FALSE)</f>
        <v>Potential Loyalist</v>
      </c>
    </row>
    <row r="141" spans="1:16">
      <c r="A141" t="s">
        <v>1440</v>
      </c>
      <c r="B141">
        <f>COUNTIF(Order[Customer ID], RFMCaculation[[#This Row],[Customer ID]])</f>
        <v>3</v>
      </c>
      <c r="C141" s="4" cm="1">
        <f t="array" ref="C141">MAX(_xlfn._xlws.FILTER(Order[[Order Date ]], Order[Customer ID]=RFMCaculation[[#This Row],[Customer ID]]))</f>
        <v>43045</v>
      </c>
      <c r="D141" s="4" cm="1">
        <f t="array" ref="D141">MIN(_xlfn._xlws.FILTER(Order[[Order Date ]], Order[Customer ID]=RFMCaculation[[#This Row],[Customer ID]]))</f>
        <v>42698</v>
      </c>
      <c r="E141" s="8">
        <f>($R$2-RFMCaculation[[#This Row],[Start Date]])/365</f>
        <v>1.1041095890410959</v>
      </c>
      <c r="F141">
        <f>$R$2-RFMCaculation[[#This Row],[Most recent]]</f>
        <v>56</v>
      </c>
      <c r="G141" s="8">
        <f>RFMCaculation[[#This Row],[Total Orders]]/RFMCaculation[[#This Row],[Years with us]]</f>
        <v>2.7171215880893298</v>
      </c>
      <c r="H141" s="9">
        <f>SUMIF(Order[Customer ID], RFMCaculation[[#This Row],[Customer ID]], Order[Total Sales])</f>
        <v>639.76599999999996</v>
      </c>
      <c r="I141">
        <f>RANK(RFMCaculation[[#This Row],[Recency]], RFMCaculation[Recency], 0)</f>
        <v>466</v>
      </c>
      <c r="J141">
        <f>RANK(RFMCaculation[[#This Row],[Frequency]], RFMCaculation[Frequency], 0)</f>
        <v>167</v>
      </c>
      <c r="K141">
        <f>RANK(RFMCaculation[[#This Row],[Monetary]], RFMCaculation[Monetary], 0)</f>
        <v>704</v>
      </c>
      <c r="L141">
        <f>VLOOKUP(RFMCaculation[[#This Row],[Rank R]], $R$4:$S$8, 2)</f>
        <v>3</v>
      </c>
      <c r="M141">
        <f>VLOOKUP(RFMCaculation[[#This Row],[Rank F]], $R$4:$S$8, 2)</f>
        <v>2</v>
      </c>
      <c r="N141">
        <f>VLOOKUP(RFMCaculation[[#This Row],[Rank M]], $R$4:$S$8, 2)</f>
        <v>5</v>
      </c>
      <c r="O141">
        <f>RFMCaculation[[#This Row],[R]]*100+RFMCaculation[[#This Row],[F]]*10+RFMCaculation[[#This Row],[M]]</f>
        <v>325</v>
      </c>
      <c r="P141" s="21" t="str">
        <f>VLOOKUP(RFMCaculation[[#This Row],[RFM]], RFMSegment[], 2, FALSE)</f>
        <v>Need Attention</v>
      </c>
    </row>
    <row r="142" spans="1:16">
      <c r="A142" t="s">
        <v>1143</v>
      </c>
      <c r="B142">
        <f>COUNTIF(Order[Customer ID], RFMCaculation[[#This Row],[Customer ID]])</f>
        <v>2</v>
      </c>
      <c r="C142" s="4" cm="1">
        <f t="array" ref="C142">MAX(_xlfn._xlws.FILTER(Order[[Order Date ]], Order[Customer ID]=RFMCaculation[[#This Row],[Customer ID]]))</f>
        <v>43057</v>
      </c>
      <c r="D142" s="4" cm="1">
        <f t="array" ref="D142">MIN(_xlfn._xlws.FILTER(Order[[Order Date ]], Order[Customer ID]=RFMCaculation[[#This Row],[Customer ID]]))</f>
        <v>43044</v>
      </c>
      <c r="E142" s="8">
        <f>($R$2-RFMCaculation[[#This Row],[Start Date]])/365</f>
        <v>0.15616438356164383</v>
      </c>
      <c r="F142">
        <f>$R$2-RFMCaculation[[#This Row],[Most recent]]</f>
        <v>44</v>
      </c>
      <c r="G142" s="8">
        <f>RFMCaculation[[#This Row],[Total Orders]]/RFMCaculation[[#This Row],[Years with us]]</f>
        <v>12.807017543859649</v>
      </c>
      <c r="H142" s="9">
        <f>SUMIF(Order[Customer ID], RFMCaculation[[#This Row],[Customer ID]], Order[Total Sales])</f>
        <v>1205.5839999999998</v>
      </c>
      <c r="I142">
        <f>RANK(RFMCaculation[[#This Row],[Recency]], RFMCaculation[Recency], 0)</f>
        <v>520</v>
      </c>
      <c r="J142">
        <f>RANK(RFMCaculation[[#This Row],[Frequency]], RFMCaculation[Frequency], 0)</f>
        <v>1</v>
      </c>
      <c r="K142">
        <f>RANK(RFMCaculation[[#This Row],[Monetary]], RFMCaculation[Monetary], 0)</f>
        <v>585</v>
      </c>
      <c r="L142">
        <f>VLOOKUP(RFMCaculation[[#This Row],[Rank R]], $R$4:$S$8, 2)</f>
        <v>4</v>
      </c>
      <c r="M142">
        <f>VLOOKUP(RFMCaculation[[#This Row],[Rank F]], $R$4:$S$8, 2)</f>
        <v>1</v>
      </c>
      <c r="N142">
        <f>VLOOKUP(RFMCaculation[[#This Row],[Rank M]], $R$4:$S$8, 2)</f>
        <v>4</v>
      </c>
      <c r="O142">
        <f>RFMCaculation[[#This Row],[R]]*100+RFMCaculation[[#This Row],[F]]*10+RFMCaculation[[#This Row],[M]]</f>
        <v>414</v>
      </c>
      <c r="P142" s="21" t="str">
        <f>VLOOKUP(RFMCaculation[[#This Row],[RFM]], RFMSegment[], 2, FALSE)</f>
        <v>Promising</v>
      </c>
    </row>
    <row r="143" spans="1:16">
      <c r="A143" t="s">
        <v>4200</v>
      </c>
      <c r="B143">
        <f>COUNTIF(Order[Customer ID], RFMCaculation[[#This Row],[Customer ID]])</f>
        <v>5</v>
      </c>
      <c r="C143" s="4" cm="1">
        <f t="array" ref="C143">MAX(_xlfn._xlws.FILTER(Order[[Order Date ]], Order[Customer ID]=RFMCaculation[[#This Row],[Customer ID]]))</f>
        <v>42700</v>
      </c>
      <c r="D143" s="4" cm="1">
        <f t="array" ref="D143">MIN(_xlfn._xlws.FILTER(Order[[Order Date ]], Order[Customer ID]=RFMCaculation[[#This Row],[Customer ID]]))</f>
        <v>41672</v>
      </c>
      <c r="E143" s="8">
        <f>($R$2-RFMCaculation[[#This Row],[Start Date]])/365</f>
        <v>3.9150684931506849</v>
      </c>
      <c r="F143">
        <f>$R$2-RFMCaculation[[#This Row],[Most recent]]</f>
        <v>401</v>
      </c>
      <c r="G143" s="8">
        <f>RFMCaculation[[#This Row],[Total Orders]]/RFMCaculation[[#This Row],[Years with us]]</f>
        <v>1.2771168649405178</v>
      </c>
      <c r="H143" s="9">
        <f>SUMIF(Order[Customer ID], RFMCaculation[[#This Row],[Customer ID]], Order[Total Sales])</f>
        <v>1860.732</v>
      </c>
      <c r="I143">
        <f>RANK(RFMCaculation[[#This Row],[Recency]], RFMCaculation[Recency], 0)</f>
        <v>84</v>
      </c>
      <c r="J143">
        <f>RANK(RFMCaculation[[#This Row],[Frequency]], RFMCaculation[Frequency], 0)</f>
        <v>659</v>
      </c>
      <c r="K143">
        <f>RANK(RFMCaculation[[#This Row],[Monetary]], RFMCaculation[Monetary], 0)</f>
        <v>461</v>
      </c>
      <c r="L143">
        <f>VLOOKUP(RFMCaculation[[#This Row],[Rank R]], $R$4:$S$8, 2)</f>
        <v>1</v>
      </c>
      <c r="M143">
        <f>VLOOKUP(RFMCaculation[[#This Row],[Rank F]], $R$4:$S$8, 2)</f>
        <v>5</v>
      </c>
      <c r="N143">
        <f>VLOOKUP(RFMCaculation[[#This Row],[Rank M]], $R$4:$S$8, 2)</f>
        <v>3</v>
      </c>
      <c r="O143">
        <f>RFMCaculation[[#This Row],[R]]*100+RFMCaculation[[#This Row],[F]]*10+RFMCaculation[[#This Row],[M]]</f>
        <v>153</v>
      </c>
      <c r="P143" s="21" t="str">
        <f>VLOOKUP(RFMCaculation[[#This Row],[RFM]], RFMSegment[], 2, FALSE)</f>
        <v>At Risk</v>
      </c>
    </row>
    <row r="144" spans="1:16">
      <c r="A144" t="s">
        <v>1336</v>
      </c>
      <c r="B144">
        <f>COUNTIF(Order[Customer ID], RFMCaculation[[#This Row],[Customer ID]])</f>
        <v>6</v>
      </c>
      <c r="C144" s="4" cm="1">
        <f t="array" ref="C144">MAX(_xlfn._xlws.FILTER(Order[[Order Date ]], Order[Customer ID]=RFMCaculation[[#This Row],[Customer ID]]))</f>
        <v>43050</v>
      </c>
      <c r="D144" s="4" cm="1">
        <f t="array" ref="D144">MIN(_xlfn._xlws.FILTER(Order[[Order Date ]], Order[Customer ID]=RFMCaculation[[#This Row],[Customer ID]]))</f>
        <v>42156</v>
      </c>
      <c r="E144" s="8">
        <f>($R$2-RFMCaculation[[#This Row],[Start Date]])/365</f>
        <v>2.5890410958904111</v>
      </c>
      <c r="F144">
        <f>$R$2-RFMCaculation[[#This Row],[Most recent]]</f>
        <v>51</v>
      </c>
      <c r="G144" s="8">
        <f>RFMCaculation[[#This Row],[Total Orders]]/RFMCaculation[[#This Row],[Years with us]]</f>
        <v>2.3174603174603172</v>
      </c>
      <c r="H144" s="9">
        <f>SUMIF(Order[Customer ID], RFMCaculation[[#This Row],[Customer ID]], Order[Total Sales])</f>
        <v>904.46799999999996</v>
      </c>
      <c r="I144">
        <f>RANK(RFMCaculation[[#This Row],[Recency]], RFMCaculation[Recency], 0)</f>
        <v>485</v>
      </c>
      <c r="J144">
        <f>RANK(RFMCaculation[[#This Row],[Frequency]], RFMCaculation[Frequency], 0)</f>
        <v>267</v>
      </c>
      <c r="K144">
        <f>RANK(RFMCaculation[[#This Row],[Monetary]], RFMCaculation[Monetary], 0)</f>
        <v>648</v>
      </c>
      <c r="L144">
        <f>VLOOKUP(RFMCaculation[[#This Row],[Rank R]], $R$4:$S$8, 2)</f>
        <v>4</v>
      </c>
      <c r="M144">
        <f>VLOOKUP(RFMCaculation[[#This Row],[Rank F]], $R$4:$S$8, 2)</f>
        <v>2</v>
      </c>
      <c r="N144">
        <f>VLOOKUP(RFMCaculation[[#This Row],[Rank M]], $R$4:$S$8, 2)</f>
        <v>5</v>
      </c>
      <c r="O144">
        <f>RFMCaculation[[#This Row],[R]]*100+RFMCaculation[[#This Row],[F]]*10+RFMCaculation[[#This Row],[M]]</f>
        <v>425</v>
      </c>
      <c r="P144" s="21" t="str">
        <f>VLOOKUP(RFMCaculation[[#This Row],[RFM]], RFMSegment[], 2, FALSE)</f>
        <v>Promising</v>
      </c>
    </row>
    <row r="145" spans="1:16">
      <c r="A145" t="s">
        <v>3843</v>
      </c>
      <c r="B145">
        <f>COUNTIF(Order[Customer ID], RFMCaculation[[#This Row],[Customer ID]])</f>
        <v>3</v>
      </c>
      <c r="C145" s="4" cm="1">
        <f t="array" ref="C145">MAX(_xlfn._xlws.FILTER(Order[[Order Date ]], Order[Customer ID]=RFMCaculation[[#This Row],[Customer ID]]))</f>
        <v>42761</v>
      </c>
      <c r="D145" s="4" cm="1">
        <f t="array" ref="D145">MIN(_xlfn._xlws.FILTER(Order[[Order Date ]], Order[Customer ID]=RFMCaculation[[#This Row],[Customer ID]]))</f>
        <v>42292</v>
      </c>
      <c r="E145" s="8">
        <f>($R$2-RFMCaculation[[#This Row],[Start Date]])/365</f>
        <v>2.2164383561643834</v>
      </c>
      <c r="F145">
        <f>$R$2-RFMCaculation[[#This Row],[Most recent]]</f>
        <v>340</v>
      </c>
      <c r="G145" s="8">
        <f>RFMCaculation[[#This Row],[Total Orders]]/RFMCaculation[[#This Row],[Years with us]]</f>
        <v>1.3535228677379481</v>
      </c>
      <c r="H145" s="9">
        <f>SUMIF(Order[Customer ID], RFMCaculation[[#This Row],[Customer ID]], Order[Total Sales])</f>
        <v>1148.78</v>
      </c>
      <c r="I145">
        <f>RANK(RFMCaculation[[#This Row],[Recency]], RFMCaculation[Recency], 0)</f>
        <v>110</v>
      </c>
      <c r="J145">
        <f>RANK(RFMCaculation[[#This Row],[Frequency]], RFMCaculation[Frequency], 0)</f>
        <v>623</v>
      </c>
      <c r="K145">
        <f>RANK(RFMCaculation[[#This Row],[Monetary]], RFMCaculation[Monetary], 0)</f>
        <v>594</v>
      </c>
      <c r="L145">
        <f>VLOOKUP(RFMCaculation[[#This Row],[Rank R]], $R$4:$S$8, 2)</f>
        <v>1</v>
      </c>
      <c r="M145">
        <f>VLOOKUP(RFMCaculation[[#This Row],[Rank F]], $R$4:$S$8, 2)</f>
        <v>4</v>
      </c>
      <c r="N145">
        <f>VLOOKUP(RFMCaculation[[#This Row],[Rank M]], $R$4:$S$8, 2)</f>
        <v>4</v>
      </c>
      <c r="O145">
        <f>RFMCaculation[[#This Row],[R]]*100+RFMCaculation[[#This Row],[F]]*10+RFMCaculation[[#This Row],[M]]</f>
        <v>144</v>
      </c>
      <c r="P145" s="21" t="str">
        <f>VLOOKUP(RFMCaculation[[#This Row],[RFM]], RFMSegment[], 2, FALSE)</f>
        <v>Cannot Lose Them</v>
      </c>
    </row>
    <row r="146" spans="1:16">
      <c r="A146" t="s">
        <v>5480</v>
      </c>
      <c r="B146">
        <f>COUNTIF(Order[Customer ID], RFMCaculation[[#This Row],[Customer ID]])</f>
        <v>3</v>
      </c>
      <c r="C146" s="4" cm="1">
        <f t="array" ref="C146">MAX(_xlfn._xlws.FILTER(Order[[Order Date ]], Order[Customer ID]=RFMCaculation[[#This Row],[Customer ID]]))</f>
        <v>42408</v>
      </c>
      <c r="D146" s="4" cm="1">
        <f t="array" ref="D146">MIN(_xlfn._xlws.FILTER(Order[[Order Date ]], Order[Customer ID]=RFMCaculation[[#This Row],[Customer ID]]))</f>
        <v>42180</v>
      </c>
      <c r="E146" s="8">
        <f>($R$2-RFMCaculation[[#This Row],[Start Date]])/365</f>
        <v>2.5232876712328767</v>
      </c>
      <c r="F146">
        <f>$R$2-RFMCaculation[[#This Row],[Most recent]]</f>
        <v>693</v>
      </c>
      <c r="G146" s="8">
        <f>RFMCaculation[[#This Row],[Total Orders]]/RFMCaculation[[#This Row],[Years with us]]</f>
        <v>1.1889250814332248</v>
      </c>
      <c r="H146" s="9">
        <f>SUMIF(Order[Customer ID], RFMCaculation[[#This Row],[Customer ID]], Order[Total Sales])</f>
        <v>1537.2360000000001</v>
      </c>
      <c r="I146">
        <f>RANK(RFMCaculation[[#This Row],[Recency]], RFMCaculation[Recency], 0)</f>
        <v>25</v>
      </c>
      <c r="J146">
        <f>RANK(RFMCaculation[[#This Row],[Frequency]], RFMCaculation[Frequency], 0)</f>
        <v>692</v>
      </c>
      <c r="K146">
        <f>RANK(RFMCaculation[[#This Row],[Monetary]], RFMCaculation[Monetary], 0)</f>
        <v>513</v>
      </c>
      <c r="L146">
        <f>VLOOKUP(RFMCaculation[[#This Row],[Rank R]], $R$4:$S$8, 2)</f>
        <v>1</v>
      </c>
      <c r="M146">
        <f>VLOOKUP(RFMCaculation[[#This Row],[Rank F]], $R$4:$S$8, 2)</f>
        <v>5</v>
      </c>
      <c r="N146">
        <f>VLOOKUP(RFMCaculation[[#This Row],[Rank M]], $R$4:$S$8, 2)</f>
        <v>4</v>
      </c>
      <c r="O146">
        <f>RFMCaculation[[#This Row],[R]]*100+RFMCaculation[[#This Row],[F]]*10+RFMCaculation[[#This Row],[M]]</f>
        <v>154</v>
      </c>
      <c r="P146" s="21" t="str">
        <f>VLOOKUP(RFMCaculation[[#This Row],[RFM]], RFMSegment[], 2, FALSE)</f>
        <v>Cannot Lose Them</v>
      </c>
    </row>
    <row r="147" spans="1:16">
      <c r="A147" t="s">
        <v>3938</v>
      </c>
      <c r="B147">
        <f>COUNTIF(Order[Customer ID], RFMCaculation[[#This Row],[Customer ID]])</f>
        <v>1</v>
      </c>
      <c r="C147" s="4" cm="1">
        <f t="array" ref="C147">MAX(_xlfn._xlws.FILTER(Order[[Order Date ]], Order[Customer ID]=RFMCaculation[[#This Row],[Customer ID]]))</f>
        <v>42734</v>
      </c>
      <c r="D147" s="4" cm="1">
        <f t="array" ref="D147">MIN(_xlfn._xlws.FILTER(Order[[Order Date ]], Order[Customer ID]=RFMCaculation[[#This Row],[Customer ID]]))</f>
        <v>42734</v>
      </c>
      <c r="E147" s="8">
        <f>($R$2-RFMCaculation[[#This Row],[Start Date]])/365</f>
        <v>1.0054794520547945</v>
      </c>
      <c r="F147">
        <f>$R$2-RFMCaculation[[#This Row],[Most recent]]</f>
        <v>367</v>
      </c>
      <c r="G147" s="8">
        <f>RFMCaculation[[#This Row],[Total Orders]]/RFMCaculation[[#This Row],[Years with us]]</f>
        <v>0.99455040871934608</v>
      </c>
      <c r="H147" s="9">
        <f>SUMIF(Order[Customer ID], RFMCaculation[[#This Row],[Customer ID]], Order[Total Sales])</f>
        <v>16.52</v>
      </c>
      <c r="I147">
        <f>RANK(RFMCaculation[[#This Row],[Recency]], RFMCaculation[Recency], 0)</f>
        <v>100</v>
      </c>
      <c r="J147">
        <f>RANK(RFMCaculation[[#This Row],[Frequency]], RFMCaculation[Frequency], 0)</f>
        <v>732</v>
      </c>
      <c r="K147">
        <f>RANK(RFMCaculation[[#This Row],[Monetary]], RFMCaculation[Monetary], 0)</f>
        <v>791</v>
      </c>
      <c r="L147">
        <f>VLOOKUP(RFMCaculation[[#This Row],[Rank R]], $R$4:$S$8, 2)</f>
        <v>1</v>
      </c>
      <c r="M147">
        <f>VLOOKUP(RFMCaculation[[#This Row],[Rank F]], $R$4:$S$8, 2)</f>
        <v>5</v>
      </c>
      <c r="N147">
        <f>VLOOKUP(RFMCaculation[[#This Row],[Rank M]], $R$4:$S$8, 2)</f>
        <v>5</v>
      </c>
      <c r="O147">
        <f>RFMCaculation[[#This Row],[R]]*100+RFMCaculation[[#This Row],[F]]*10+RFMCaculation[[#This Row],[M]]</f>
        <v>155</v>
      </c>
      <c r="P147" s="21" t="str">
        <f>VLOOKUP(RFMCaculation[[#This Row],[RFM]], RFMSegment[], 2, FALSE)</f>
        <v>Cannot Lose Them</v>
      </c>
    </row>
    <row r="148" spans="1:16">
      <c r="A148" t="s">
        <v>3004</v>
      </c>
      <c r="B148">
        <f>COUNTIF(Order[Customer ID], RFMCaculation[[#This Row],[Customer ID]])</f>
        <v>8</v>
      </c>
      <c r="C148" s="4" cm="1">
        <f t="array" ref="C148">MAX(_xlfn._xlws.FILTER(Order[[Order Date ]], Order[Customer ID]=RFMCaculation[[#This Row],[Customer ID]]))</f>
        <v>42910</v>
      </c>
      <c r="D148" s="4" cm="1">
        <f t="array" ref="D148">MIN(_xlfn._xlws.FILTER(Order[[Order Date ]], Order[Customer ID]=RFMCaculation[[#This Row],[Customer ID]]))</f>
        <v>42439</v>
      </c>
      <c r="E148" s="8">
        <f>($R$2-RFMCaculation[[#This Row],[Start Date]])/365</f>
        <v>1.8136986301369864</v>
      </c>
      <c r="F148">
        <f>$R$2-RFMCaculation[[#This Row],[Most recent]]</f>
        <v>191</v>
      </c>
      <c r="G148" s="8">
        <f>RFMCaculation[[#This Row],[Total Orders]]/RFMCaculation[[#This Row],[Years with us]]</f>
        <v>4.4108761329305137</v>
      </c>
      <c r="H148" s="9">
        <f>SUMIF(Order[Customer ID], RFMCaculation[[#This Row],[Customer ID]], Order[Total Sales])</f>
        <v>11164.974</v>
      </c>
      <c r="I148">
        <f>RANK(RFMCaculation[[#This Row],[Recency]], RFMCaculation[Recency], 0)</f>
        <v>187</v>
      </c>
      <c r="J148">
        <f>RANK(RFMCaculation[[#This Row],[Frequency]], RFMCaculation[Frequency], 0)</f>
        <v>14</v>
      </c>
      <c r="K148">
        <f>RANK(RFMCaculation[[#This Row],[Monetary]], RFMCaculation[Monetary], 0)</f>
        <v>15</v>
      </c>
      <c r="L148">
        <f>VLOOKUP(RFMCaculation[[#This Row],[Rank R]], $R$4:$S$8, 2)</f>
        <v>2</v>
      </c>
      <c r="M148">
        <f>VLOOKUP(RFMCaculation[[#This Row],[Rank F]], $R$4:$S$8, 2)</f>
        <v>1</v>
      </c>
      <c r="N148">
        <f>VLOOKUP(RFMCaculation[[#This Row],[Rank M]], $R$4:$S$8, 2)</f>
        <v>1</v>
      </c>
      <c r="O148">
        <f>RFMCaculation[[#This Row],[R]]*100+RFMCaculation[[#This Row],[F]]*10+RFMCaculation[[#This Row],[M]]</f>
        <v>211</v>
      </c>
      <c r="P148" s="21" t="str">
        <f>VLOOKUP(RFMCaculation[[#This Row],[RFM]], RFMSegment[], 2, FALSE)</f>
        <v>Hibernating customers</v>
      </c>
    </row>
    <row r="149" spans="1:16">
      <c r="A149" t="s">
        <v>1063</v>
      </c>
      <c r="B149">
        <f>COUNTIF(Order[Customer ID], RFMCaculation[[#This Row],[Customer ID]])</f>
        <v>13</v>
      </c>
      <c r="C149" s="4" cm="1">
        <f t="array" ref="C149">MAX(_xlfn._xlws.FILTER(Order[[Order Date ]], Order[Customer ID]=RFMCaculation[[#This Row],[Customer ID]]))</f>
        <v>43060</v>
      </c>
      <c r="D149" s="4" cm="1">
        <f t="array" ref="D149">MIN(_xlfn._xlws.FILTER(Order[[Order Date ]], Order[Customer ID]=RFMCaculation[[#This Row],[Customer ID]]))</f>
        <v>41709</v>
      </c>
      <c r="E149" s="8">
        <f>($R$2-RFMCaculation[[#This Row],[Start Date]])/365</f>
        <v>3.8136986301369862</v>
      </c>
      <c r="F149">
        <f>$R$2-RFMCaculation[[#This Row],[Most recent]]</f>
        <v>41</v>
      </c>
      <c r="G149" s="8">
        <f>RFMCaculation[[#This Row],[Total Orders]]/RFMCaculation[[#This Row],[Years with us]]</f>
        <v>3.4087643678160919</v>
      </c>
      <c r="H149" s="9">
        <f>SUMIF(Order[Customer ID], RFMCaculation[[#This Row],[Customer ID]], Order[Total Sales])</f>
        <v>3154.855</v>
      </c>
      <c r="I149">
        <f>RANK(RFMCaculation[[#This Row],[Recency]], RFMCaculation[Recency], 0)</f>
        <v>544</v>
      </c>
      <c r="J149">
        <f>RANK(RFMCaculation[[#This Row],[Frequency]], RFMCaculation[Frequency], 0)</f>
        <v>53</v>
      </c>
      <c r="K149">
        <f>RANK(RFMCaculation[[#This Row],[Monetary]], RFMCaculation[Monetary], 0)</f>
        <v>260</v>
      </c>
      <c r="L149">
        <f>VLOOKUP(RFMCaculation[[#This Row],[Rank R]], $R$4:$S$8, 2)</f>
        <v>4</v>
      </c>
      <c r="M149">
        <f>VLOOKUP(RFMCaculation[[#This Row],[Rank F]], $R$4:$S$8, 2)</f>
        <v>1</v>
      </c>
      <c r="N149">
        <f>VLOOKUP(RFMCaculation[[#This Row],[Rank M]], $R$4:$S$8, 2)</f>
        <v>2</v>
      </c>
      <c r="O149">
        <f>RFMCaculation[[#This Row],[R]]*100+RFMCaculation[[#This Row],[F]]*10+RFMCaculation[[#This Row],[M]]</f>
        <v>412</v>
      </c>
      <c r="P149" s="21" t="str">
        <f>VLOOKUP(RFMCaculation[[#This Row],[RFM]], RFMSegment[], 2, FALSE)</f>
        <v>New Customers</v>
      </c>
    </row>
    <row r="150" spans="1:16">
      <c r="A150" t="s">
        <v>2506</v>
      </c>
      <c r="B150">
        <f>COUNTIF(Order[Customer ID], RFMCaculation[[#This Row],[Customer ID]])</f>
        <v>5</v>
      </c>
      <c r="C150" s="4" cm="1">
        <f t="array" ref="C150">MAX(_xlfn._xlws.FILTER(Order[[Order Date ]], Order[Customer ID]=RFMCaculation[[#This Row],[Customer ID]]))</f>
        <v>42979</v>
      </c>
      <c r="D150" s="4" cm="1">
        <f t="array" ref="D150">MIN(_xlfn._xlws.FILTER(Order[[Order Date ]], Order[Customer ID]=RFMCaculation[[#This Row],[Customer ID]]))</f>
        <v>41712</v>
      </c>
      <c r="E150" s="8">
        <f>($R$2-RFMCaculation[[#This Row],[Start Date]])/365</f>
        <v>3.8054794520547945</v>
      </c>
      <c r="F150">
        <f>$R$2-RFMCaculation[[#This Row],[Most recent]]</f>
        <v>122</v>
      </c>
      <c r="G150" s="8">
        <f>RFMCaculation[[#This Row],[Total Orders]]/RFMCaculation[[#This Row],[Years with us]]</f>
        <v>1.3138948884089272</v>
      </c>
      <c r="H150" s="9">
        <f>SUMIF(Order[Customer ID], RFMCaculation[[#This Row],[Customer ID]], Order[Total Sales])</f>
        <v>2945.3209999999999</v>
      </c>
      <c r="I150">
        <f>RANK(RFMCaculation[[#This Row],[Recency]], RFMCaculation[Recency], 0)</f>
        <v>263</v>
      </c>
      <c r="J150">
        <f>RANK(RFMCaculation[[#This Row],[Frequency]], RFMCaculation[Frequency], 0)</f>
        <v>642</v>
      </c>
      <c r="K150">
        <f>RANK(RFMCaculation[[#This Row],[Monetary]], RFMCaculation[Monetary], 0)</f>
        <v>286</v>
      </c>
      <c r="L150">
        <f>VLOOKUP(RFMCaculation[[#This Row],[Rank R]], $R$4:$S$8, 2)</f>
        <v>2</v>
      </c>
      <c r="M150">
        <f>VLOOKUP(RFMCaculation[[#This Row],[Rank F]], $R$4:$S$8, 2)</f>
        <v>5</v>
      </c>
      <c r="N150">
        <f>VLOOKUP(RFMCaculation[[#This Row],[Rank M]], $R$4:$S$8, 2)</f>
        <v>2</v>
      </c>
      <c r="O150">
        <f>RFMCaculation[[#This Row],[R]]*100+RFMCaculation[[#This Row],[F]]*10+RFMCaculation[[#This Row],[M]]</f>
        <v>252</v>
      </c>
      <c r="P150" s="21" t="str">
        <f>VLOOKUP(RFMCaculation[[#This Row],[RFM]], RFMSegment[], 2, FALSE)</f>
        <v>At Risk</v>
      </c>
    </row>
    <row r="151" spans="1:16">
      <c r="A151" t="s">
        <v>1186</v>
      </c>
      <c r="B151">
        <f>COUNTIF(Order[Customer ID], RFMCaculation[[#This Row],[Customer ID]])</f>
        <v>11</v>
      </c>
      <c r="C151" s="4" cm="1">
        <f t="array" ref="C151">MAX(_xlfn._xlws.FILTER(Order[[Order Date ]], Order[Customer ID]=RFMCaculation[[#This Row],[Customer ID]]))</f>
        <v>43056</v>
      </c>
      <c r="D151" s="4" cm="1">
        <f t="array" ref="D151">MIN(_xlfn._xlws.FILTER(Order[[Order Date ]], Order[Customer ID]=RFMCaculation[[#This Row],[Customer ID]]))</f>
        <v>41999</v>
      </c>
      <c r="E151" s="8">
        <f>($R$2-RFMCaculation[[#This Row],[Start Date]])/365</f>
        <v>3.0191780821917806</v>
      </c>
      <c r="F151">
        <f>$R$2-RFMCaculation[[#This Row],[Most recent]]</f>
        <v>45</v>
      </c>
      <c r="G151" s="8">
        <f>RFMCaculation[[#This Row],[Total Orders]]/RFMCaculation[[#This Row],[Years with us]]</f>
        <v>3.6433756805807627</v>
      </c>
      <c r="H151" s="9">
        <f>SUMIF(Order[Customer ID], RFMCaculation[[#This Row],[Customer ID]], Order[Total Sales])</f>
        <v>2372.7500000000005</v>
      </c>
      <c r="I151">
        <f>RANK(RFMCaculation[[#This Row],[Recency]], RFMCaculation[Recency], 0)</f>
        <v>513</v>
      </c>
      <c r="J151">
        <f>RANK(RFMCaculation[[#This Row],[Frequency]], RFMCaculation[Frequency], 0)</f>
        <v>34</v>
      </c>
      <c r="K151">
        <f>RANK(RFMCaculation[[#This Row],[Monetary]], RFMCaculation[Monetary], 0)</f>
        <v>376</v>
      </c>
      <c r="L151">
        <f>VLOOKUP(RFMCaculation[[#This Row],[Rank R]], $R$4:$S$8, 2)</f>
        <v>4</v>
      </c>
      <c r="M151">
        <f>VLOOKUP(RFMCaculation[[#This Row],[Rank F]], $R$4:$S$8, 2)</f>
        <v>1</v>
      </c>
      <c r="N151">
        <f>VLOOKUP(RFMCaculation[[#This Row],[Rank M]], $R$4:$S$8, 2)</f>
        <v>3</v>
      </c>
      <c r="O151">
        <f>RFMCaculation[[#This Row],[R]]*100+RFMCaculation[[#This Row],[F]]*10+RFMCaculation[[#This Row],[M]]</f>
        <v>413</v>
      </c>
      <c r="P151" s="21" t="str">
        <f>VLOOKUP(RFMCaculation[[#This Row],[RFM]], RFMSegment[], 2, FALSE)</f>
        <v>Promising</v>
      </c>
    </row>
    <row r="152" spans="1:16">
      <c r="A152" t="s">
        <v>1861</v>
      </c>
      <c r="B152">
        <f>COUNTIF(Order[Customer ID], RFMCaculation[[#This Row],[Customer ID]])</f>
        <v>9</v>
      </c>
      <c r="C152" s="4" cm="1">
        <f t="array" ref="C152">MAX(_xlfn._xlws.FILTER(Order[[Order Date ]], Order[Customer ID]=RFMCaculation[[#This Row],[Customer ID]]))</f>
        <v>43017</v>
      </c>
      <c r="D152" s="4" cm="1">
        <f t="array" ref="D152">MIN(_xlfn._xlws.FILTER(Order[[Order Date ]], Order[Customer ID]=RFMCaculation[[#This Row],[Customer ID]]))</f>
        <v>41677</v>
      </c>
      <c r="E152" s="8">
        <f>($R$2-RFMCaculation[[#This Row],[Start Date]])/365</f>
        <v>3.9013698630136986</v>
      </c>
      <c r="F152">
        <f>$R$2-RFMCaculation[[#This Row],[Most recent]]</f>
        <v>84</v>
      </c>
      <c r="G152" s="8">
        <f>RFMCaculation[[#This Row],[Total Orders]]/RFMCaculation[[#This Row],[Years with us]]</f>
        <v>2.30688202247191</v>
      </c>
      <c r="H152" s="9">
        <f>SUMIF(Order[Customer ID], RFMCaculation[[#This Row],[Customer ID]], Order[Total Sales])</f>
        <v>1582.1090000000002</v>
      </c>
      <c r="I152">
        <f>RANK(RFMCaculation[[#This Row],[Recency]], RFMCaculation[Recency], 0)</f>
        <v>378</v>
      </c>
      <c r="J152">
        <f>RANK(RFMCaculation[[#This Row],[Frequency]], RFMCaculation[Frequency], 0)</f>
        <v>273</v>
      </c>
      <c r="K152">
        <f>RANK(RFMCaculation[[#This Row],[Monetary]], RFMCaculation[Monetary], 0)</f>
        <v>504</v>
      </c>
      <c r="L152">
        <f>VLOOKUP(RFMCaculation[[#This Row],[Rank R]], $R$4:$S$8, 2)</f>
        <v>3</v>
      </c>
      <c r="M152">
        <f>VLOOKUP(RFMCaculation[[#This Row],[Rank F]], $R$4:$S$8, 2)</f>
        <v>2</v>
      </c>
      <c r="N152">
        <f>VLOOKUP(RFMCaculation[[#This Row],[Rank M]], $R$4:$S$8, 2)</f>
        <v>4</v>
      </c>
      <c r="O152">
        <f>RFMCaculation[[#This Row],[R]]*100+RFMCaculation[[#This Row],[F]]*10+RFMCaculation[[#This Row],[M]]</f>
        <v>324</v>
      </c>
      <c r="P152" s="21" t="str">
        <f>VLOOKUP(RFMCaculation[[#This Row],[RFM]], RFMSegment[], 2, FALSE)</f>
        <v>Need Attention</v>
      </c>
    </row>
    <row r="153" spans="1:16">
      <c r="A153" t="s">
        <v>2242</v>
      </c>
      <c r="B153">
        <f>COUNTIF(Order[Customer ID], RFMCaculation[[#This Row],[Customer ID]])</f>
        <v>4</v>
      </c>
      <c r="C153" s="4" cm="1">
        <f t="array" ref="C153">MAX(_xlfn._xlws.FILTER(Order[[Order Date ]], Order[Customer ID]=RFMCaculation[[#This Row],[Customer ID]]))</f>
        <v>42993</v>
      </c>
      <c r="D153" s="4" cm="1">
        <f t="array" ref="D153">MIN(_xlfn._xlws.FILTER(Order[[Order Date ]], Order[Customer ID]=RFMCaculation[[#This Row],[Customer ID]]))</f>
        <v>41846</v>
      </c>
      <c r="E153" s="8">
        <f>($R$2-RFMCaculation[[#This Row],[Start Date]])/365</f>
        <v>3.4383561643835616</v>
      </c>
      <c r="F153">
        <f>$R$2-RFMCaculation[[#This Row],[Most recent]]</f>
        <v>108</v>
      </c>
      <c r="G153" s="8">
        <f>RFMCaculation[[#This Row],[Total Orders]]/RFMCaculation[[#This Row],[Years with us]]</f>
        <v>1.1633466135458168</v>
      </c>
      <c r="H153" s="9">
        <f>SUMIF(Order[Customer ID], RFMCaculation[[#This Row],[Customer ID]], Order[Total Sales])</f>
        <v>1262.0139999999999</v>
      </c>
      <c r="I153">
        <f>RANK(RFMCaculation[[#This Row],[Recency]], RFMCaculation[Recency], 0)</f>
        <v>307</v>
      </c>
      <c r="J153">
        <f>RANK(RFMCaculation[[#This Row],[Frequency]], RFMCaculation[Frequency], 0)</f>
        <v>698</v>
      </c>
      <c r="K153">
        <f>RANK(RFMCaculation[[#This Row],[Monetary]], RFMCaculation[Monetary], 0)</f>
        <v>571</v>
      </c>
      <c r="L153">
        <f>VLOOKUP(RFMCaculation[[#This Row],[Rank R]], $R$4:$S$8, 2)</f>
        <v>2</v>
      </c>
      <c r="M153">
        <f>VLOOKUP(RFMCaculation[[#This Row],[Rank F]], $R$4:$S$8, 2)</f>
        <v>5</v>
      </c>
      <c r="N153">
        <f>VLOOKUP(RFMCaculation[[#This Row],[Rank M]], $R$4:$S$8, 2)</f>
        <v>4</v>
      </c>
      <c r="O153">
        <f>RFMCaculation[[#This Row],[R]]*100+RFMCaculation[[#This Row],[F]]*10+RFMCaculation[[#This Row],[M]]</f>
        <v>254</v>
      </c>
      <c r="P153" s="21" t="str">
        <f>VLOOKUP(RFMCaculation[[#This Row],[RFM]], RFMSegment[], 2, FALSE)</f>
        <v>At Risk</v>
      </c>
    </row>
    <row r="154" spans="1:16">
      <c r="A154" t="s">
        <v>3620</v>
      </c>
      <c r="B154">
        <f>COUNTIF(Order[Customer ID], RFMCaculation[[#This Row],[Customer ID]])</f>
        <v>12</v>
      </c>
      <c r="C154" s="4" cm="1">
        <f t="array" ref="C154">MAX(_xlfn._xlws.FILTER(Order[[Order Date ]], Order[Customer ID]=RFMCaculation[[#This Row],[Customer ID]]))</f>
        <v>42815</v>
      </c>
      <c r="D154" s="4" cm="1">
        <f t="array" ref="D154">MIN(_xlfn._xlws.FILTER(Order[[Order Date ]], Order[Customer ID]=RFMCaculation[[#This Row],[Customer ID]]))</f>
        <v>41702</v>
      </c>
      <c r="E154" s="8">
        <f>($R$2-RFMCaculation[[#This Row],[Start Date]])/365</f>
        <v>3.8328767123287673</v>
      </c>
      <c r="F154">
        <f>$R$2-RFMCaculation[[#This Row],[Most recent]]</f>
        <v>286</v>
      </c>
      <c r="G154" s="8">
        <f>RFMCaculation[[#This Row],[Total Orders]]/RFMCaculation[[#This Row],[Years with us]]</f>
        <v>3.1308077197998569</v>
      </c>
      <c r="H154" s="9">
        <f>SUMIF(Order[Customer ID], RFMCaculation[[#This Row],[Customer ID]], Order[Total Sales])</f>
        <v>10880.546</v>
      </c>
      <c r="I154">
        <f>RANK(RFMCaculation[[#This Row],[Recency]], RFMCaculation[Recency], 0)</f>
        <v>130</v>
      </c>
      <c r="J154">
        <f>RANK(RFMCaculation[[#This Row],[Frequency]], RFMCaculation[Frequency], 0)</f>
        <v>91</v>
      </c>
      <c r="K154">
        <f>RANK(RFMCaculation[[#This Row],[Monetary]], RFMCaculation[Monetary], 0)</f>
        <v>16</v>
      </c>
      <c r="L154">
        <f>VLOOKUP(RFMCaculation[[#This Row],[Rank R]], $R$4:$S$8, 2)</f>
        <v>1</v>
      </c>
      <c r="M154">
        <f>VLOOKUP(RFMCaculation[[#This Row],[Rank F]], $R$4:$S$8, 2)</f>
        <v>1</v>
      </c>
      <c r="N154">
        <f>VLOOKUP(RFMCaculation[[#This Row],[Rank M]], $R$4:$S$8, 2)</f>
        <v>1</v>
      </c>
      <c r="O154">
        <f>RFMCaculation[[#This Row],[R]]*100+RFMCaculation[[#This Row],[F]]*10+RFMCaculation[[#This Row],[M]]</f>
        <v>111</v>
      </c>
      <c r="P154" s="21" t="str">
        <f>VLOOKUP(RFMCaculation[[#This Row],[RFM]], RFMSegment[], 2, FALSE)</f>
        <v>Lost customers</v>
      </c>
    </row>
    <row r="155" spans="1:16">
      <c r="A155" t="s">
        <v>2234</v>
      </c>
      <c r="B155">
        <f>COUNTIF(Order[Customer ID], RFMCaculation[[#This Row],[Customer ID]])</f>
        <v>5</v>
      </c>
      <c r="C155" s="4" cm="1">
        <f t="array" ref="C155">MAX(_xlfn._xlws.FILTER(Order[[Order Date ]], Order[Customer ID]=RFMCaculation[[#This Row],[Customer ID]]))</f>
        <v>42994</v>
      </c>
      <c r="D155" s="4" cm="1">
        <f t="array" ref="D155">MIN(_xlfn._xlws.FILTER(Order[[Order Date ]], Order[Customer ID]=RFMCaculation[[#This Row],[Customer ID]]))</f>
        <v>42484</v>
      </c>
      <c r="E155" s="8">
        <f>($R$2-RFMCaculation[[#This Row],[Start Date]])/365</f>
        <v>1.6904109589041096</v>
      </c>
      <c r="F155">
        <f>$R$2-RFMCaculation[[#This Row],[Most recent]]</f>
        <v>107</v>
      </c>
      <c r="G155" s="8">
        <f>RFMCaculation[[#This Row],[Total Orders]]/RFMCaculation[[#This Row],[Years with us]]</f>
        <v>2.9578606158833063</v>
      </c>
      <c r="H155" s="9">
        <f>SUMIF(Order[Customer ID], RFMCaculation[[#This Row],[Customer ID]], Order[Total Sales])</f>
        <v>2353.5859999999998</v>
      </c>
      <c r="I155">
        <f>RANK(RFMCaculation[[#This Row],[Recency]], RFMCaculation[Recency], 0)</f>
        <v>311</v>
      </c>
      <c r="J155">
        <f>RANK(RFMCaculation[[#This Row],[Frequency]], RFMCaculation[Frequency], 0)</f>
        <v>115</v>
      </c>
      <c r="K155">
        <f>RANK(RFMCaculation[[#This Row],[Monetary]], RFMCaculation[Monetary], 0)</f>
        <v>382</v>
      </c>
      <c r="L155">
        <f>VLOOKUP(RFMCaculation[[#This Row],[Rank R]], $R$4:$S$8, 2)</f>
        <v>2</v>
      </c>
      <c r="M155">
        <f>VLOOKUP(RFMCaculation[[#This Row],[Rank F]], $R$4:$S$8, 2)</f>
        <v>1</v>
      </c>
      <c r="N155">
        <f>VLOOKUP(RFMCaculation[[#This Row],[Rank M]], $R$4:$S$8, 2)</f>
        <v>3</v>
      </c>
      <c r="O155">
        <f>RFMCaculation[[#This Row],[R]]*100+RFMCaculation[[#This Row],[F]]*10+RFMCaculation[[#This Row],[M]]</f>
        <v>213</v>
      </c>
      <c r="P155" s="21" t="str">
        <f>VLOOKUP(RFMCaculation[[#This Row],[RFM]], RFMSegment[], 2, FALSE)</f>
        <v>About To Sleep</v>
      </c>
    </row>
    <row r="156" spans="1:16">
      <c r="A156" t="s">
        <v>2598</v>
      </c>
      <c r="B156">
        <f>COUNTIF(Order[Customer ID], RFMCaculation[[#This Row],[Customer ID]])</f>
        <v>6</v>
      </c>
      <c r="C156" s="4" cm="1">
        <f t="array" ref="C156">MAX(_xlfn._xlws.FILTER(Order[[Order Date ]], Order[Customer ID]=RFMCaculation[[#This Row],[Customer ID]]))</f>
        <v>42968</v>
      </c>
      <c r="D156" s="4" cm="1">
        <f t="array" ref="D156">MIN(_xlfn._xlws.FILTER(Order[[Order Date ]], Order[Customer ID]=RFMCaculation[[#This Row],[Customer ID]]))</f>
        <v>41957</v>
      </c>
      <c r="E156" s="8">
        <f>($R$2-RFMCaculation[[#This Row],[Start Date]])/365</f>
        <v>3.1342465753424658</v>
      </c>
      <c r="F156">
        <f>$R$2-RFMCaculation[[#This Row],[Most recent]]</f>
        <v>133</v>
      </c>
      <c r="G156" s="8">
        <f>RFMCaculation[[#This Row],[Total Orders]]/RFMCaculation[[#This Row],[Years with us]]</f>
        <v>1.9143356643356644</v>
      </c>
      <c r="H156" s="9">
        <f>SUMIF(Order[Customer ID], RFMCaculation[[#This Row],[Customer ID]], Order[Total Sales])</f>
        <v>1673.8880000000001</v>
      </c>
      <c r="I156">
        <f>RANK(RFMCaculation[[#This Row],[Recency]], RFMCaculation[Recency], 0)</f>
        <v>250</v>
      </c>
      <c r="J156">
        <f>RANK(RFMCaculation[[#This Row],[Frequency]], RFMCaculation[Frequency], 0)</f>
        <v>411</v>
      </c>
      <c r="K156">
        <f>RANK(RFMCaculation[[#This Row],[Monetary]], RFMCaculation[Monetary], 0)</f>
        <v>492</v>
      </c>
      <c r="L156">
        <f>VLOOKUP(RFMCaculation[[#This Row],[Rank R]], $R$4:$S$8, 2)</f>
        <v>2</v>
      </c>
      <c r="M156">
        <f>VLOOKUP(RFMCaculation[[#This Row],[Rank F]], $R$4:$S$8, 2)</f>
        <v>3</v>
      </c>
      <c r="N156">
        <f>VLOOKUP(RFMCaculation[[#This Row],[Rank M]], $R$4:$S$8, 2)</f>
        <v>4</v>
      </c>
      <c r="O156">
        <f>RFMCaculation[[#This Row],[R]]*100+RFMCaculation[[#This Row],[F]]*10+RFMCaculation[[#This Row],[M]]</f>
        <v>234</v>
      </c>
      <c r="P156" s="21" t="str">
        <f>VLOOKUP(RFMCaculation[[#This Row],[RFM]], RFMSegment[], 2, FALSE)</f>
        <v>At Risk</v>
      </c>
    </row>
    <row r="157" spans="1:16">
      <c r="A157" t="s">
        <v>5518</v>
      </c>
      <c r="B157">
        <f>COUNTIF(Order[Customer ID], RFMCaculation[[#This Row],[Customer ID]])</f>
        <v>2</v>
      </c>
      <c r="C157" s="4" cm="1">
        <f t="array" ref="C157">MAX(_xlfn._xlws.FILTER(Order[[Order Date ]], Order[Customer ID]=RFMCaculation[[#This Row],[Customer ID]]))</f>
        <v>42391</v>
      </c>
      <c r="D157" s="4" cm="1">
        <f t="array" ref="D157">MIN(_xlfn._xlws.FILTER(Order[[Order Date ]], Order[Customer ID]=RFMCaculation[[#This Row],[Customer ID]]))</f>
        <v>42271</v>
      </c>
      <c r="E157" s="8">
        <f>($R$2-RFMCaculation[[#This Row],[Start Date]])/365</f>
        <v>2.2739726027397262</v>
      </c>
      <c r="F157">
        <f>$R$2-RFMCaculation[[#This Row],[Most recent]]</f>
        <v>710</v>
      </c>
      <c r="G157" s="8">
        <f>RFMCaculation[[#This Row],[Total Orders]]/RFMCaculation[[#This Row],[Years with us]]</f>
        <v>0.87951807228915657</v>
      </c>
      <c r="H157" s="9">
        <f>SUMIF(Order[Customer ID], RFMCaculation[[#This Row],[Customer ID]], Order[Total Sales])</f>
        <v>565.39200000000005</v>
      </c>
      <c r="I157">
        <f>RANK(RFMCaculation[[#This Row],[Recency]], RFMCaculation[Recency], 0)</f>
        <v>23</v>
      </c>
      <c r="J157">
        <f>RANK(RFMCaculation[[#This Row],[Frequency]], RFMCaculation[Frequency], 0)</f>
        <v>752</v>
      </c>
      <c r="K157">
        <f>RANK(RFMCaculation[[#This Row],[Monetary]], RFMCaculation[Monetary], 0)</f>
        <v>716</v>
      </c>
      <c r="L157">
        <f>VLOOKUP(RFMCaculation[[#This Row],[Rank R]], $R$4:$S$8, 2)</f>
        <v>1</v>
      </c>
      <c r="M157">
        <f>VLOOKUP(RFMCaculation[[#This Row],[Rank F]], $R$4:$S$8, 2)</f>
        <v>5</v>
      </c>
      <c r="N157">
        <f>VLOOKUP(RFMCaculation[[#This Row],[Rank M]], $R$4:$S$8, 2)</f>
        <v>5</v>
      </c>
      <c r="O157">
        <f>RFMCaculation[[#This Row],[R]]*100+RFMCaculation[[#This Row],[F]]*10+RFMCaculation[[#This Row],[M]]</f>
        <v>155</v>
      </c>
      <c r="P157" s="21" t="str">
        <f>VLOOKUP(RFMCaculation[[#This Row],[RFM]], RFMSegment[], 2, FALSE)</f>
        <v>Cannot Lose Them</v>
      </c>
    </row>
    <row r="158" spans="1:16">
      <c r="A158" t="s">
        <v>255</v>
      </c>
      <c r="B158">
        <f>COUNTIF(Order[Customer ID], RFMCaculation[[#This Row],[Customer ID]])</f>
        <v>4</v>
      </c>
      <c r="C158" s="4" cm="1">
        <f t="array" ref="C158">MAX(_xlfn._xlws.FILTER(Order[[Order Date ]], Order[Customer ID]=RFMCaculation[[#This Row],[Customer ID]]))</f>
        <v>43091</v>
      </c>
      <c r="D158" s="4" cm="1">
        <f t="array" ref="D158">MIN(_xlfn._xlws.FILTER(Order[[Order Date ]], Order[Customer ID]=RFMCaculation[[#This Row],[Customer ID]]))</f>
        <v>42092</v>
      </c>
      <c r="E158" s="8">
        <f>($R$2-RFMCaculation[[#This Row],[Start Date]])/365</f>
        <v>2.7643835616438355</v>
      </c>
      <c r="F158">
        <f>$R$2-RFMCaculation[[#This Row],[Most recent]]</f>
        <v>10</v>
      </c>
      <c r="G158" s="8">
        <f>RFMCaculation[[#This Row],[Total Orders]]/RFMCaculation[[#This Row],[Years with us]]</f>
        <v>1.4469772051536176</v>
      </c>
      <c r="H158" s="9">
        <f>SUMIF(Order[Customer ID], RFMCaculation[[#This Row],[Customer ID]], Order[Total Sales])</f>
        <v>1661.61</v>
      </c>
      <c r="I158">
        <f>RANK(RFMCaculation[[#This Row],[Recency]], RFMCaculation[Recency], 0)</f>
        <v>733</v>
      </c>
      <c r="J158">
        <f>RANK(RFMCaculation[[#This Row],[Frequency]], RFMCaculation[Frequency], 0)</f>
        <v>591</v>
      </c>
      <c r="K158">
        <f>RANK(RFMCaculation[[#This Row],[Monetary]], RFMCaculation[Monetary], 0)</f>
        <v>494</v>
      </c>
      <c r="L158">
        <f>VLOOKUP(RFMCaculation[[#This Row],[Rank R]], $R$4:$S$8, 2)</f>
        <v>5</v>
      </c>
      <c r="M158">
        <f>VLOOKUP(RFMCaculation[[#This Row],[Rank F]], $R$4:$S$8, 2)</f>
        <v>4</v>
      </c>
      <c r="N158">
        <f>VLOOKUP(RFMCaculation[[#This Row],[Rank M]], $R$4:$S$8, 2)</f>
        <v>4</v>
      </c>
      <c r="O158">
        <f>RFMCaculation[[#This Row],[R]]*100+RFMCaculation[[#This Row],[F]]*10+RFMCaculation[[#This Row],[M]]</f>
        <v>544</v>
      </c>
      <c r="P158" s="21" t="str">
        <f>VLOOKUP(RFMCaculation[[#This Row],[RFM]], RFMSegment[], 2, FALSE)</f>
        <v>Champions</v>
      </c>
    </row>
    <row r="159" spans="1:16">
      <c r="A159" t="s">
        <v>675</v>
      </c>
      <c r="B159">
        <f>COUNTIF(Order[Customer ID], RFMCaculation[[#This Row],[Customer ID]])</f>
        <v>6</v>
      </c>
      <c r="C159" s="4" cm="1">
        <f t="array" ref="C159">MAX(_xlfn._xlws.FILTER(Order[[Order Date ]], Order[Customer ID]=RFMCaculation[[#This Row],[Customer ID]]))</f>
        <v>43073</v>
      </c>
      <c r="D159" s="4" cm="1">
        <f t="array" ref="D159">MIN(_xlfn._xlws.FILTER(Order[[Order Date ]], Order[Customer ID]=RFMCaculation[[#This Row],[Customer ID]]))</f>
        <v>42664</v>
      </c>
      <c r="E159" s="8">
        <f>($R$2-RFMCaculation[[#This Row],[Start Date]])/365</f>
        <v>1.1972602739726028</v>
      </c>
      <c r="F159">
        <f>$R$2-RFMCaculation[[#This Row],[Most recent]]</f>
        <v>28</v>
      </c>
      <c r="G159" s="8">
        <f>RFMCaculation[[#This Row],[Total Orders]]/RFMCaculation[[#This Row],[Years with us]]</f>
        <v>5.0114416475972536</v>
      </c>
      <c r="H159" s="9">
        <f>SUMIF(Order[Customer ID], RFMCaculation[[#This Row],[Customer ID]], Order[Total Sales])</f>
        <v>2533.3139999999999</v>
      </c>
      <c r="I159">
        <f>RANK(RFMCaculation[[#This Row],[Recency]], RFMCaculation[Recency], 0)</f>
        <v>632</v>
      </c>
      <c r="J159">
        <f>RANK(RFMCaculation[[#This Row],[Frequency]], RFMCaculation[Frequency], 0)</f>
        <v>8</v>
      </c>
      <c r="K159">
        <f>RANK(RFMCaculation[[#This Row],[Monetary]], RFMCaculation[Monetary], 0)</f>
        <v>351</v>
      </c>
      <c r="L159">
        <f>VLOOKUP(RFMCaculation[[#This Row],[Rank R]], $R$4:$S$8, 2)</f>
        <v>5</v>
      </c>
      <c r="M159">
        <f>VLOOKUP(RFMCaculation[[#This Row],[Rank F]], $R$4:$S$8, 2)</f>
        <v>1</v>
      </c>
      <c r="N159">
        <f>VLOOKUP(RFMCaculation[[#This Row],[Rank M]], $R$4:$S$8, 2)</f>
        <v>3</v>
      </c>
      <c r="O159">
        <f>RFMCaculation[[#This Row],[R]]*100+RFMCaculation[[#This Row],[F]]*10+RFMCaculation[[#This Row],[M]]</f>
        <v>513</v>
      </c>
      <c r="P159" s="21" t="str">
        <f>VLOOKUP(RFMCaculation[[#This Row],[RFM]], RFMSegment[], 2, FALSE)</f>
        <v>Promising</v>
      </c>
    </row>
    <row r="160" spans="1:16">
      <c r="A160" t="s">
        <v>258</v>
      </c>
      <c r="B160">
        <f>COUNTIF(Order[Customer ID], RFMCaculation[[#This Row],[Customer ID]])</f>
        <v>6</v>
      </c>
      <c r="C160" s="4" cm="1">
        <f t="array" ref="C160">MAX(_xlfn._xlws.FILTER(Order[[Order Date ]], Order[Customer ID]=RFMCaculation[[#This Row],[Customer ID]]))</f>
        <v>43091</v>
      </c>
      <c r="D160" s="4" cm="1">
        <f t="array" ref="D160">MIN(_xlfn._xlws.FILTER(Order[[Order Date ]], Order[Customer ID]=RFMCaculation[[#This Row],[Customer ID]]))</f>
        <v>42265</v>
      </c>
      <c r="E160" s="8">
        <f>($R$2-RFMCaculation[[#This Row],[Start Date]])/365</f>
        <v>2.2904109589041095</v>
      </c>
      <c r="F160">
        <f>$R$2-RFMCaculation[[#This Row],[Most recent]]</f>
        <v>10</v>
      </c>
      <c r="G160" s="8">
        <f>RFMCaculation[[#This Row],[Total Orders]]/RFMCaculation[[#This Row],[Years with us]]</f>
        <v>2.6196172248803831</v>
      </c>
      <c r="H160" s="9">
        <f>SUMIF(Order[Customer ID], RFMCaculation[[#This Row],[Customer ID]], Order[Total Sales])</f>
        <v>1475.144</v>
      </c>
      <c r="I160">
        <f>RANK(RFMCaculation[[#This Row],[Recency]], RFMCaculation[Recency], 0)</f>
        <v>733</v>
      </c>
      <c r="J160">
        <f>RANK(RFMCaculation[[#This Row],[Frequency]], RFMCaculation[Frequency], 0)</f>
        <v>191</v>
      </c>
      <c r="K160">
        <f>RANK(RFMCaculation[[#This Row],[Monetary]], RFMCaculation[Monetary], 0)</f>
        <v>521</v>
      </c>
      <c r="L160">
        <f>VLOOKUP(RFMCaculation[[#This Row],[Rank R]], $R$4:$S$8, 2)</f>
        <v>5</v>
      </c>
      <c r="M160">
        <f>VLOOKUP(RFMCaculation[[#This Row],[Rank F]], $R$4:$S$8, 2)</f>
        <v>2</v>
      </c>
      <c r="N160">
        <f>VLOOKUP(RFMCaculation[[#This Row],[Rank M]], $R$4:$S$8, 2)</f>
        <v>4</v>
      </c>
      <c r="O160">
        <f>RFMCaculation[[#This Row],[R]]*100+RFMCaculation[[#This Row],[F]]*10+RFMCaculation[[#This Row],[M]]</f>
        <v>524</v>
      </c>
      <c r="P160" s="21" t="str">
        <f>VLOOKUP(RFMCaculation[[#This Row],[RFM]], RFMSegment[], 2, FALSE)</f>
        <v>Promising</v>
      </c>
    </row>
    <row r="161" spans="1:16">
      <c r="A161" t="s">
        <v>4077</v>
      </c>
      <c r="B161">
        <f>COUNTIF(Order[Customer ID], RFMCaculation[[#This Row],[Customer ID]])</f>
        <v>5</v>
      </c>
      <c r="C161" s="4" cm="1">
        <f t="array" ref="C161">MAX(_xlfn._xlws.FILTER(Order[[Order Date ]], Order[Customer ID]=RFMCaculation[[#This Row],[Customer ID]]))</f>
        <v>42714</v>
      </c>
      <c r="D161" s="4" cm="1">
        <f t="array" ref="D161">MIN(_xlfn._xlws.FILTER(Order[[Order Date ]], Order[Customer ID]=RFMCaculation[[#This Row],[Customer ID]]))</f>
        <v>42491</v>
      </c>
      <c r="E161" s="8">
        <f>($R$2-RFMCaculation[[#This Row],[Start Date]])/365</f>
        <v>1.6712328767123288</v>
      </c>
      <c r="F161">
        <f>$R$2-RFMCaculation[[#This Row],[Most recent]]</f>
        <v>387</v>
      </c>
      <c r="G161" s="8">
        <f>RFMCaculation[[#This Row],[Total Orders]]/RFMCaculation[[#This Row],[Years with us]]</f>
        <v>2.9918032786885247</v>
      </c>
      <c r="H161" s="9">
        <f>SUMIF(Order[Customer ID], RFMCaculation[[#This Row],[Customer ID]], Order[Total Sales])</f>
        <v>2305.712</v>
      </c>
      <c r="I161">
        <f>RANK(RFMCaculation[[#This Row],[Recency]], RFMCaculation[Recency], 0)</f>
        <v>95</v>
      </c>
      <c r="J161">
        <f>RANK(RFMCaculation[[#This Row],[Frequency]], RFMCaculation[Frequency], 0)</f>
        <v>103</v>
      </c>
      <c r="K161">
        <f>RANK(RFMCaculation[[#This Row],[Monetary]], RFMCaculation[Monetary], 0)</f>
        <v>387</v>
      </c>
      <c r="L161">
        <f>VLOOKUP(RFMCaculation[[#This Row],[Rank R]], $R$4:$S$8, 2)</f>
        <v>1</v>
      </c>
      <c r="M161">
        <f>VLOOKUP(RFMCaculation[[#This Row],[Rank F]], $R$4:$S$8, 2)</f>
        <v>1</v>
      </c>
      <c r="N161">
        <f>VLOOKUP(RFMCaculation[[#This Row],[Rank M]], $R$4:$S$8, 2)</f>
        <v>3</v>
      </c>
      <c r="O161">
        <f>RFMCaculation[[#This Row],[R]]*100+RFMCaculation[[#This Row],[F]]*10+RFMCaculation[[#This Row],[M]]</f>
        <v>113</v>
      </c>
      <c r="P161" s="21" t="str">
        <f>VLOOKUP(RFMCaculation[[#This Row],[RFM]], RFMSegment[], 2, FALSE)</f>
        <v>Cannot Lose Them</v>
      </c>
    </row>
    <row r="162" spans="1:16">
      <c r="A162" t="s">
        <v>1029</v>
      </c>
      <c r="B162">
        <f>COUNTIF(Order[Customer ID], RFMCaculation[[#This Row],[Customer ID]])</f>
        <v>4</v>
      </c>
      <c r="C162" s="4" cm="1">
        <f t="array" ref="C162">MAX(_xlfn._xlws.FILTER(Order[[Order Date ]], Order[Customer ID]=RFMCaculation[[#This Row],[Customer ID]]))</f>
        <v>43062</v>
      </c>
      <c r="D162" s="4" cm="1">
        <f t="array" ref="D162">MIN(_xlfn._xlws.FILTER(Order[[Order Date ]], Order[Customer ID]=RFMCaculation[[#This Row],[Customer ID]]))</f>
        <v>42079</v>
      </c>
      <c r="E162" s="8">
        <f>($R$2-RFMCaculation[[#This Row],[Start Date]])/365</f>
        <v>2.8</v>
      </c>
      <c r="F162">
        <f>$R$2-RFMCaculation[[#This Row],[Most recent]]</f>
        <v>39</v>
      </c>
      <c r="G162" s="8">
        <f>RFMCaculation[[#This Row],[Total Orders]]/RFMCaculation[[#This Row],[Years with us]]</f>
        <v>1.4285714285714286</v>
      </c>
      <c r="H162" s="9">
        <f>SUMIF(Order[Customer ID], RFMCaculation[[#This Row],[Customer ID]], Order[Total Sales])</f>
        <v>8954.0199999999986</v>
      </c>
      <c r="I162">
        <f>RANK(RFMCaculation[[#This Row],[Recency]], RFMCaculation[Recency], 0)</f>
        <v>550</v>
      </c>
      <c r="J162">
        <f>RANK(RFMCaculation[[#This Row],[Frequency]], RFMCaculation[Frequency], 0)</f>
        <v>596</v>
      </c>
      <c r="K162">
        <f>RANK(RFMCaculation[[#This Row],[Monetary]], RFMCaculation[Monetary], 0)</f>
        <v>26</v>
      </c>
      <c r="L162">
        <f>VLOOKUP(RFMCaculation[[#This Row],[Rank R]], $R$4:$S$8, 2)</f>
        <v>4</v>
      </c>
      <c r="M162">
        <f>VLOOKUP(RFMCaculation[[#This Row],[Rank F]], $R$4:$S$8, 2)</f>
        <v>4</v>
      </c>
      <c r="N162">
        <f>VLOOKUP(RFMCaculation[[#This Row],[Rank M]], $R$4:$S$8, 2)</f>
        <v>1</v>
      </c>
      <c r="O162">
        <f>RFMCaculation[[#This Row],[R]]*100+RFMCaculation[[#This Row],[F]]*10+RFMCaculation[[#This Row],[M]]</f>
        <v>441</v>
      </c>
      <c r="P162" s="21" t="str">
        <f>VLOOKUP(RFMCaculation[[#This Row],[RFM]], RFMSegment[], 2, FALSE)</f>
        <v>Potential Loyalist</v>
      </c>
    </row>
    <row r="163" spans="1:16">
      <c r="A163" t="s">
        <v>4482</v>
      </c>
      <c r="B163">
        <f>COUNTIF(Order[Customer ID], RFMCaculation[[#This Row],[Customer ID]])</f>
        <v>3</v>
      </c>
      <c r="C163" s="4" cm="1">
        <f t="array" ref="C163">MAX(_xlfn._xlws.FILTER(Order[[Order Date ]], Order[Customer ID]=RFMCaculation[[#This Row],[Customer ID]]))</f>
        <v>42663</v>
      </c>
      <c r="D163" s="4" cm="1">
        <f t="array" ref="D163">MIN(_xlfn._xlws.FILTER(Order[[Order Date ]], Order[Customer ID]=RFMCaculation[[#This Row],[Customer ID]]))</f>
        <v>41799</v>
      </c>
      <c r="E163" s="8">
        <f>($R$2-RFMCaculation[[#This Row],[Start Date]])/365</f>
        <v>3.5671232876712327</v>
      </c>
      <c r="F163">
        <f>$R$2-RFMCaculation[[#This Row],[Most recent]]</f>
        <v>438</v>
      </c>
      <c r="G163" s="8">
        <f>RFMCaculation[[#This Row],[Total Orders]]/RFMCaculation[[#This Row],[Years with us]]</f>
        <v>0.8410138248847927</v>
      </c>
      <c r="H163" s="9">
        <f>SUMIF(Order[Customer ID], RFMCaculation[[#This Row],[Customer ID]], Order[Total Sales])</f>
        <v>287.99</v>
      </c>
      <c r="I163">
        <f>RANK(RFMCaculation[[#This Row],[Recency]], RFMCaculation[Recency], 0)</f>
        <v>63</v>
      </c>
      <c r="J163">
        <f>RANK(RFMCaculation[[#This Row],[Frequency]], RFMCaculation[Frequency], 0)</f>
        <v>758</v>
      </c>
      <c r="K163">
        <f>RANK(RFMCaculation[[#This Row],[Monetary]], RFMCaculation[Monetary], 0)</f>
        <v>750</v>
      </c>
      <c r="L163">
        <f>VLOOKUP(RFMCaculation[[#This Row],[Rank R]], $R$4:$S$8, 2)</f>
        <v>1</v>
      </c>
      <c r="M163">
        <f>VLOOKUP(RFMCaculation[[#This Row],[Rank F]], $R$4:$S$8, 2)</f>
        <v>5</v>
      </c>
      <c r="N163">
        <f>VLOOKUP(RFMCaculation[[#This Row],[Rank M]], $R$4:$S$8, 2)</f>
        <v>5</v>
      </c>
      <c r="O163">
        <f>RFMCaculation[[#This Row],[R]]*100+RFMCaculation[[#This Row],[F]]*10+RFMCaculation[[#This Row],[M]]</f>
        <v>155</v>
      </c>
      <c r="P163" s="21" t="str">
        <f>VLOOKUP(RFMCaculation[[#This Row],[RFM]], RFMSegment[], 2, FALSE)</f>
        <v>Cannot Lose Them</v>
      </c>
    </row>
    <row r="164" spans="1:16">
      <c r="A164" t="s">
        <v>723</v>
      </c>
      <c r="B164">
        <f>COUNTIF(Order[Customer ID], RFMCaculation[[#This Row],[Customer ID]])</f>
        <v>6</v>
      </c>
      <c r="C164" s="4" cm="1">
        <f t="array" ref="C164">MAX(_xlfn._xlws.FILTER(Order[[Order Date ]], Order[Customer ID]=RFMCaculation[[#This Row],[Customer ID]]))</f>
        <v>43072</v>
      </c>
      <c r="D164" s="4" cm="1">
        <f t="array" ref="D164">MIN(_xlfn._xlws.FILTER(Order[[Order Date ]], Order[Customer ID]=RFMCaculation[[#This Row],[Customer ID]]))</f>
        <v>42082</v>
      </c>
      <c r="E164" s="8">
        <f>($R$2-RFMCaculation[[#This Row],[Start Date]])/365</f>
        <v>2.7917808219178082</v>
      </c>
      <c r="F164">
        <f>$R$2-RFMCaculation[[#This Row],[Most recent]]</f>
        <v>29</v>
      </c>
      <c r="G164" s="8">
        <f>RFMCaculation[[#This Row],[Total Orders]]/RFMCaculation[[#This Row],[Years with us]]</f>
        <v>2.1491658488714425</v>
      </c>
      <c r="H164" s="9">
        <f>SUMIF(Order[Customer ID], RFMCaculation[[#This Row],[Customer ID]], Order[Total Sales])</f>
        <v>6339.5576000000001</v>
      </c>
      <c r="I164">
        <f>RANK(RFMCaculation[[#This Row],[Recency]], RFMCaculation[Recency], 0)</f>
        <v>624</v>
      </c>
      <c r="J164">
        <f>RANK(RFMCaculation[[#This Row],[Frequency]], RFMCaculation[Frequency], 0)</f>
        <v>323</v>
      </c>
      <c r="K164">
        <f>RANK(RFMCaculation[[#This Row],[Monetary]], RFMCaculation[Monetary], 0)</f>
        <v>70</v>
      </c>
      <c r="L164">
        <f>VLOOKUP(RFMCaculation[[#This Row],[Rank R]], $R$4:$S$8, 2)</f>
        <v>4</v>
      </c>
      <c r="M164">
        <f>VLOOKUP(RFMCaculation[[#This Row],[Rank F]], $R$4:$S$8, 2)</f>
        <v>3</v>
      </c>
      <c r="N164">
        <f>VLOOKUP(RFMCaculation[[#This Row],[Rank M]], $R$4:$S$8, 2)</f>
        <v>1</v>
      </c>
      <c r="O164">
        <f>RFMCaculation[[#This Row],[R]]*100+RFMCaculation[[#This Row],[F]]*10+RFMCaculation[[#This Row],[M]]</f>
        <v>431</v>
      </c>
      <c r="P164" s="21" t="str">
        <f>VLOOKUP(RFMCaculation[[#This Row],[RFM]], RFMSegment[], 2, FALSE)</f>
        <v>Potential Loyalist</v>
      </c>
    </row>
    <row r="165" spans="1:16">
      <c r="A165" t="s">
        <v>6607</v>
      </c>
      <c r="B165">
        <f>COUNTIF(Order[Customer ID], RFMCaculation[[#This Row],[Customer ID]])</f>
        <v>4</v>
      </c>
      <c r="C165" s="4" cm="1">
        <f t="array" ref="C165">MAX(_xlfn._xlws.FILTER(Order[[Order Date ]], Order[Customer ID]=RFMCaculation[[#This Row],[Customer ID]]))</f>
        <v>42064</v>
      </c>
      <c r="D165" s="4" cm="1">
        <f t="array" ref="D165">MIN(_xlfn._xlws.FILTER(Order[[Order Date ]], Order[Customer ID]=RFMCaculation[[#This Row],[Customer ID]]))</f>
        <v>41705</v>
      </c>
      <c r="E165" s="8">
        <f>($R$2-RFMCaculation[[#This Row],[Start Date]])/365</f>
        <v>3.8246575342465752</v>
      </c>
      <c r="F165">
        <f>$R$2-RFMCaculation[[#This Row],[Most recent]]</f>
        <v>1037</v>
      </c>
      <c r="G165" s="8">
        <f>RFMCaculation[[#This Row],[Total Orders]]/RFMCaculation[[#This Row],[Years with us]]</f>
        <v>1.0458452722063039</v>
      </c>
      <c r="H165" s="9">
        <f>SUMIF(Order[Customer ID], RFMCaculation[[#This Row],[Customer ID]], Order[Total Sales])</f>
        <v>3984.4524000000001</v>
      </c>
      <c r="I165">
        <f>RANK(RFMCaculation[[#This Row],[Recency]], RFMCaculation[Recency], 0)</f>
        <v>4</v>
      </c>
      <c r="J165">
        <f>RANK(RFMCaculation[[#This Row],[Frequency]], RFMCaculation[Frequency], 0)</f>
        <v>722</v>
      </c>
      <c r="K165">
        <f>RANK(RFMCaculation[[#This Row],[Monetary]], RFMCaculation[Monetary], 0)</f>
        <v>177</v>
      </c>
      <c r="L165">
        <f>VLOOKUP(RFMCaculation[[#This Row],[Rank R]], $R$4:$S$8, 2)</f>
        <v>1</v>
      </c>
      <c r="M165">
        <f>VLOOKUP(RFMCaculation[[#This Row],[Rank F]], $R$4:$S$8, 2)</f>
        <v>5</v>
      </c>
      <c r="N165">
        <f>VLOOKUP(RFMCaculation[[#This Row],[Rank M]], $R$4:$S$8, 2)</f>
        <v>2</v>
      </c>
      <c r="O165">
        <f>RFMCaculation[[#This Row],[R]]*100+RFMCaculation[[#This Row],[F]]*10+RFMCaculation[[#This Row],[M]]</f>
        <v>152</v>
      </c>
      <c r="P165" s="21" t="str">
        <f>VLOOKUP(RFMCaculation[[#This Row],[RFM]], RFMSegment[], 2, FALSE)</f>
        <v>At Risk</v>
      </c>
    </row>
    <row r="166" spans="1:16">
      <c r="A166" t="s">
        <v>5011</v>
      </c>
      <c r="B166">
        <f>COUNTIF(Order[Customer ID], RFMCaculation[[#This Row],[Customer ID]])</f>
        <v>5</v>
      </c>
      <c r="C166" s="4" cm="1">
        <f t="array" ref="C166">MAX(_xlfn._xlws.FILTER(Order[[Order Date ]], Order[Customer ID]=RFMCaculation[[#This Row],[Customer ID]]))</f>
        <v>42550</v>
      </c>
      <c r="D166" s="4" cm="1">
        <f t="array" ref="D166">MIN(_xlfn._xlws.FILTER(Order[[Order Date ]], Order[Customer ID]=RFMCaculation[[#This Row],[Customer ID]]))</f>
        <v>41810</v>
      </c>
      <c r="E166" s="8">
        <f>($R$2-RFMCaculation[[#This Row],[Start Date]])/365</f>
        <v>3.536986301369863</v>
      </c>
      <c r="F166">
        <f>$R$2-RFMCaculation[[#This Row],[Most recent]]</f>
        <v>551</v>
      </c>
      <c r="G166" s="8">
        <f>RFMCaculation[[#This Row],[Total Orders]]/RFMCaculation[[#This Row],[Years with us]]</f>
        <v>1.4136328427575522</v>
      </c>
      <c r="H166" s="9">
        <f>SUMIF(Order[Customer ID], RFMCaculation[[#This Row],[Customer ID]], Order[Total Sales])</f>
        <v>1300.076</v>
      </c>
      <c r="I166">
        <f>RANK(RFMCaculation[[#This Row],[Recency]], RFMCaculation[Recency], 0)</f>
        <v>40</v>
      </c>
      <c r="J166">
        <f>RANK(RFMCaculation[[#This Row],[Frequency]], RFMCaculation[Frequency], 0)</f>
        <v>600</v>
      </c>
      <c r="K166">
        <f>RANK(RFMCaculation[[#This Row],[Monetary]], RFMCaculation[Monetary], 0)</f>
        <v>563</v>
      </c>
      <c r="L166">
        <f>VLOOKUP(RFMCaculation[[#This Row],[Rank R]], $R$4:$S$8, 2)</f>
        <v>1</v>
      </c>
      <c r="M166">
        <f>VLOOKUP(RFMCaculation[[#This Row],[Rank F]], $R$4:$S$8, 2)</f>
        <v>4</v>
      </c>
      <c r="N166">
        <f>VLOOKUP(RFMCaculation[[#This Row],[Rank M]], $R$4:$S$8, 2)</f>
        <v>4</v>
      </c>
      <c r="O166">
        <f>RFMCaculation[[#This Row],[R]]*100+RFMCaculation[[#This Row],[F]]*10+RFMCaculation[[#This Row],[M]]</f>
        <v>144</v>
      </c>
      <c r="P166" s="21" t="str">
        <f>VLOOKUP(RFMCaculation[[#This Row],[RFM]], RFMSegment[], 2, FALSE)</f>
        <v>Cannot Lose Them</v>
      </c>
    </row>
    <row r="167" spans="1:16">
      <c r="A167" t="s">
        <v>1863</v>
      </c>
      <c r="B167">
        <f>COUNTIF(Order[Customer ID], RFMCaculation[[#This Row],[Customer ID]])</f>
        <v>8</v>
      </c>
      <c r="C167" s="4" cm="1">
        <f t="array" ref="C167">MAX(_xlfn._xlws.FILTER(Order[[Order Date ]], Order[Customer ID]=RFMCaculation[[#This Row],[Customer ID]]))</f>
        <v>43017</v>
      </c>
      <c r="D167" s="4" cm="1">
        <f t="array" ref="D167">MIN(_xlfn._xlws.FILTER(Order[[Order Date ]], Order[Customer ID]=RFMCaculation[[#This Row],[Customer ID]]))</f>
        <v>41977</v>
      </c>
      <c r="E167" s="8">
        <f>($R$2-RFMCaculation[[#This Row],[Start Date]])/365</f>
        <v>3.0794520547945203</v>
      </c>
      <c r="F167">
        <f>$R$2-RFMCaculation[[#This Row],[Most recent]]</f>
        <v>84</v>
      </c>
      <c r="G167" s="8">
        <f>RFMCaculation[[#This Row],[Total Orders]]/RFMCaculation[[#This Row],[Years with us]]</f>
        <v>2.5978647686832743</v>
      </c>
      <c r="H167" s="9">
        <f>SUMIF(Order[Customer ID], RFMCaculation[[#This Row],[Customer ID]], Order[Total Sales])</f>
        <v>5402.2539999999999</v>
      </c>
      <c r="I167">
        <f>RANK(RFMCaculation[[#This Row],[Recency]], RFMCaculation[Recency], 0)</f>
        <v>378</v>
      </c>
      <c r="J167">
        <f>RANK(RFMCaculation[[#This Row],[Frequency]], RFMCaculation[Frequency], 0)</f>
        <v>198</v>
      </c>
      <c r="K167">
        <f>RANK(RFMCaculation[[#This Row],[Monetary]], RFMCaculation[Monetary], 0)</f>
        <v>102</v>
      </c>
      <c r="L167">
        <f>VLOOKUP(RFMCaculation[[#This Row],[Rank R]], $R$4:$S$8, 2)</f>
        <v>3</v>
      </c>
      <c r="M167">
        <f>VLOOKUP(RFMCaculation[[#This Row],[Rank F]], $R$4:$S$8, 2)</f>
        <v>2</v>
      </c>
      <c r="N167">
        <f>VLOOKUP(RFMCaculation[[#This Row],[Rank M]], $R$4:$S$8, 2)</f>
        <v>1</v>
      </c>
      <c r="O167">
        <f>RFMCaculation[[#This Row],[R]]*100+RFMCaculation[[#This Row],[F]]*10+RFMCaculation[[#This Row],[M]]</f>
        <v>321</v>
      </c>
      <c r="P167" s="21" t="str">
        <f>VLOOKUP(RFMCaculation[[#This Row],[RFM]], RFMSegment[], 2, FALSE)</f>
        <v>About To Sleep</v>
      </c>
    </row>
    <row r="168" spans="1:16">
      <c r="A168" t="s">
        <v>2790</v>
      </c>
      <c r="B168">
        <f>COUNTIF(Order[Customer ID], RFMCaculation[[#This Row],[Customer ID]])</f>
        <v>8</v>
      </c>
      <c r="C168" s="4" cm="1">
        <f t="array" ref="C168">MAX(_xlfn._xlws.FILTER(Order[[Order Date ]], Order[Customer ID]=RFMCaculation[[#This Row],[Customer ID]]))</f>
        <v>42939</v>
      </c>
      <c r="D168" s="4" cm="1">
        <f t="array" ref="D168">MIN(_xlfn._xlws.FILTER(Order[[Order Date ]], Order[Customer ID]=RFMCaculation[[#This Row],[Customer ID]]))</f>
        <v>41715</v>
      </c>
      <c r="E168" s="8">
        <f>($R$2-RFMCaculation[[#This Row],[Start Date]])/365</f>
        <v>3.7972602739726029</v>
      </c>
      <c r="F168">
        <f>$R$2-RFMCaculation[[#This Row],[Most recent]]</f>
        <v>162</v>
      </c>
      <c r="G168" s="8">
        <f>RFMCaculation[[#This Row],[Total Orders]]/RFMCaculation[[#This Row],[Years with us]]</f>
        <v>2.1067821067821066</v>
      </c>
      <c r="H168" s="9">
        <f>SUMIF(Order[Customer ID], RFMCaculation[[#This Row],[Customer ID]], Order[Total Sales])</f>
        <v>5888.2750000000005</v>
      </c>
      <c r="I168">
        <f>RANK(RFMCaculation[[#This Row],[Recency]], RFMCaculation[Recency], 0)</f>
        <v>218</v>
      </c>
      <c r="J168">
        <f>RANK(RFMCaculation[[#This Row],[Frequency]], RFMCaculation[Frequency], 0)</f>
        <v>347</v>
      </c>
      <c r="K168">
        <f>RANK(RFMCaculation[[#This Row],[Monetary]], RFMCaculation[Monetary], 0)</f>
        <v>86</v>
      </c>
      <c r="L168">
        <f>VLOOKUP(RFMCaculation[[#This Row],[Rank R]], $R$4:$S$8, 2)</f>
        <v>2</v>
      </c>
      <c r="M168">
        <f>VLOOKUP(RFMCaculation[[#This Row],[Rank F]], $R$4:$S$8, 2)</f>
        <v>3</v>
      </c>
      <c r="N168">
        <f>VLOOKUP(RFMCaculation[[#This Row],[Rank M]], $R$4:$S$8, 2)</f>
        <v>1</v>
      </c>
      <c r="O168">
        <f>RFMCaculation[[#This Row],[R]]*100+RFMCaculation[[#This Row],[F]]*10+RFMCaculation[[#This Row],[M]]</f>
        <v>231</v>
      </c>
      <c r="P168" s="21" t="str">
        <f>VLOOKUP(RFMCaculation[[#This Row],[RFM]], RFMSegment[], 2, FALSE)</f>
        <v>About To Sleep</v>
      </c>
    </row>
    <row r="169" spans="1:16">
      <c r="A169" t="s">
        <v>1528</v>
      </c>
      <c r="B169">
        <f>COUNTIF(Order[Customer ID], RFMCaculation[[#This Row],[Customer ID]])</f>
        <v>4</v>
      </c>
      <c r="C169" s="4" cm="1">
        <f t="array" ref="C169">MAX(_xlfn._xlws.FILTER(Order[[Order Date ]], Order[Customer ID]=RFMCaculation[[#This Row],[Customer ID]]))</f>
        <v>43042</v>
      </c>
      <c r="D169" s="4" cm="1">
        <f t="array" ref="D169">MIN(_xlfn._xlws.FILTER(Order[[Order Date ]], Order[Customer ID]=RFMCaculation[[#This Row],[Customer ID]]))</f>
        <v>42478</v>
      </c>
      <c r="E169" s="8">
        <f>($R$2-RFMCaculation[[#This Row],[Start Date]])/365</f>
        <v>1.7068493150684931</v>
      </c>
      <c r="F169">
        <f>$R$2-RFMCaculation[[#This Row],[Most recent]]</f>
        <v>59</v>
      </c>
      <c r="G169" s="8">
        <f>RFMCaculation[[#This Row],[Total Orders]]/RFMCaculation[[#This Row],[Years with us]]</f>
        <v>2.3434991974317816</v>
      </c>
      <c r="H169" s="9">
        <f>SUMIF(Order[Customer ID], RFMCaculation[[#This Row],[Customer ID]], Order[Total Sales])</f>
        <v>2148.8519999999999</v>
      </c>
      <c r="I169">
        <f>RANK(RFMCaculation[[#This Row],[Recency]], RFMCaculation[Recency], 0)</f>
        <v>446</v>
      </c>
      <c r="J169">
        <f>RANK(RFMCaculation[[#This Row],[Frequency]], RFMCaculation[Frequency], 0)</f>
        <v>261</v>
      </c>
      <c r="K169">
        <f>RANK(RFMCaculation[[#This Row],[Monetary]], RFMCaculation[Monetary], 0)</f>
        <v>426</v>
      </c>
      <c r="L169">
        <f>VLOOKUP(RFMCaculation[[#This Row],[Rank R]], $R$4:$S$8, 2)</f>
        <v>3</v>
      </c>
      <c r="M169">
        <f>VLOOKUP(RFMCaculation[[#This Row],[Rank F]], $R$4:$S$8, 2)</f>
        <v>2</v>
      </c>
      <c r="N169">
        <f>VLOOKUP(RFMCaculation[[#This Row],[Rank M]], $R$4:$S$8, 2)</f>
        <v>3</v>
      </c>
      <c r="O169">
        <f>RFMCaculation[[#This Row],[R]]*100+RFMCaculation[[#This Row],[F]]*10+RFMCaculation[[#This Row],[M]]</f>
        <v>323</v>
      </c>
      <c r="P169" s="21" t="str">
        <f>VLOOKUP(RFMCaculation[[#This Row],[RFM]], RFMSegment[], 2, FALSE)</f>
        <v>Potential Loyalist</v>
      </c>
    </row>
    <row r="170" spans="1:16">
      <c r="A170" t="s">
        <v>4661</v>
      </c>
      <c r="B170">
        <f>COUNTIF(Order[Customer ID], RFMCaculation[[#This Row],[Customer ID]])</f>
        <v>3</v>
      </c>
      <c r="C170" s="4" cm="1">
        <f t="array" ref="C170">MAX(_xlfn._xlws.FILTER(Order[[Order Date ]], Order[Customer ID]=RFMCaculation[[#This Row],[Customer ID]]))</f>
        <v>42629</v>
      </c>
      <c r="D170" s="4" cm="1">
        <f t="array" ref="D170">MIN(_xlfn._xlws.FILTER(Order[[Order Date ]], Order[Customer ID]=RFMCaculation[[#This Row],[Customer ID]]))</f>
        <v>41791</v>
      </c>
      <c r="E170" s="8">
        <f>($R$2-RFMCaculation[[#This Row],[Start Date]])/365</f>
        <v>3.5890410958904111</v>
      </c>
      <c r="F170">
        <f>$R$2-RFMCaculation[[#This Row],[Most recent]]</f>
        <v>472</v>
      </c>
      <c r="G170" s="8">
        <f>RFMCaculation[[#This Row],[Total Orders]]/RFMCaculation[[#This Row],[Years with us]]</f>
        <v>0.83587786259541985</v>
      </c>
      <c r="H170" s="9">
        <f>SUMIF(Order[Customer ID], RFMCaculation[[#This Row],[Customer ID]], Order[Total Sales])</f>
        <v>475.90000000000003</v>
      </c>
      <c r="I170">
        <f>RANK(RFMCaculation[[#This Row],[Recency]], RFMCaculation[Recency], 0)</f>
        <v>56</v>
      </c>
      <c r="J170">
        <f>RANK(RFMCaculation[[#This Row],[Frequency]], RFMCaculation[Frequency], 0)</f>
        <v>761</v>
      </c>
      <c r="K170">
        <f>RANK(RFMCaculation[[#This Row],[Monetary]], RFMCaculation[Monetary], 0)</f>
        <v>722</v>
      </c>
      <c r="L170">
        <f>VLOOKUP(RFMCaculation[[#This Row],[Rank R]], $R$4:$S$8, 2)</f>
        <v>1</v>
      </c>
      <c r="M170">
        <f>VLOOKUP(RFMCaculation[[#This Row],[Rank F]], $R$4:$S$8, 2)</f>
        <v>5</v>
      </c>
      <c r="N170">
        <f>VLOOKUP(RFMCaculation[[#This Row],[Rank M]], $R$4:$S$8, 2)</f>
        <v>5</v>
      </c>
      <c r="O170">
        <f>RFMCaculation[[#This Row],[R]]*100+RFMCaculation[[#This Row],[F]]*10+RFMCaculation[[#This Row],[M]]</f>
        <v>155</v>
      </c>
      <c r="P170" s="21" t="str">
        <f>VLOOKUP(RFMCaculation[[#This Row],[RFM]], RFMSegment[], 2, FALSE)</f>
        <v>Cannot Lose Them</v>
      </c>
    </row>
    <row r="171" spans="1:16">
      <c r="A171" t="s">
        <v>1817</v>
      </c>
      <c r="B171">
        <f>COUNTIF(Order[Customer ID], RFMCaculation[[#This Row],[Customer ID]])</f>
        <v>4</v>
      </c>
      <c r="C171" s="4" cm="1">
        <f t="array" ref="C171">MAX(_xlfn._xlws.FILTER(Order[[Order Date ]], Order[Customer ID]=RFMCaculation[[#This Row],[Customer ID]]))</f>
        <v>43021</v>
      </c>
      <c r="D171" s="4" cm="1">
        <f t="array" ref="D171">MIN(_xlfn._xlws.FILTER(Order[[Order Date ]], Order[Customer ID]=RFMCaculation[[#This Row],[Customer ID]]))</f>
        <v>41871</v>
      </c>
      <c r="E171" s="8">
        <f>($R$2-RFMCaculation[[#This Row],[Start Date]])/365</f>
        <v>3.3698630136986303</v>
      </c>
      <c r="F171">
        <f>$R$2-RFMCaculation[[#This Row],[Most recent]]</f>
        <v>80</v>
      </c>
      <c r="G171" s="8">
        <f>RFMCaculation[[#This Row],[Total Orders]]/RFMCaculation[[#This Row],[Years with us]]</f>
        <v>1.1869918699186992</v>
      </c>
      <c r="H171" s="9">
        <f>SUMIF(Order[Customer ID], RFMCaculation[[#This Row],[Customer ID]], Order[Total Sales])</f>
        <v>1600.55</v>
      </c>
      <c r="I171">
        <f>RANK(RFMCaculation[[#This Row],[Recency]], RFMCaculation[Recency], 0)</f>
        <v>388</v>
      </c>
      <c r="J171">
        <f>RANK(RFMCaculation[[#This Row],[Frequency]], RFMCaculation[Frequency], 0)</f>
        <v>693</v>
      </c>
      <c r="K171">
        <f>RANK(RFMCaculation[[#This Row],[Monetary]], RFMCaculation[Monetary], 0)</f>
        <v>501</v>
      </c>
      <c r="L171">
        <f>VLOOKUP(RFMCaculation[[#This Row],[Rank R]], $R$4:$S$8, 2)</f>
        <v>3</v>
      </c>
      <c r="M171">
        <f>VLOOKUP(RFMCaculation[[#This Row],[Rank F]], $R$4:$S$8, 2)</f>
        <v>5</v>
      </c>
      <c r="N171">
        <f>VLOOKUP(RFMCaculation[[#This Row],[Rank M]], $R$4:$S$8, 2)</f>
        <v>4</v>
      </c>
      <c r="O171">
        <f>RFMCaculation[[#This Row],[R]]*100+RFMCaculation[[#This Row],[F]]*10+RFMCaculation[[#This Row],[M]]</f>
        <v>354</v>
      </c>
      <c r="P171" s="21" t="str">
        <f>VLOOKUP(RFMCaculation[[#This Row],[RFM]], RFMSegment[], 2, FALSE)</f>
        <v>Loyal</v>
      </c>
    </row>
    <row r="172" spans="1:16">
      <c r="A172" t="s">
        <v>1896</v>
      </c>
      <c r="B172">
        <f>COUNTIF(Order[Customer ID], RFMCaculation[[#This Row],[Customer ID]])</f>
        <v>3</v>
      </c>
      <c r="C172" s="4" cm="1">
        <f t="array" ref="C172">MAX(_xlfn._xlws.FILTER(Order[[Order Date ]], Order[Customer ID]=RFMCaculation[[#This Row],[Customer ID]]))</f>
        <v>43014</v>
      </c>
      <c r="D172" s="4" cm="1">
        <f t="array" ref="D172">MIN(_xlfn._xlws.FILTER(Order[[Order Date ]], Order[Customer ID]=RFMCaculation[[#This Row],[Customer ID]]))</f>
        <v>42028</v>
      </c>
      <c r="E172" s="8">
        <f>($R$2-RFMCaculation[[#This Row],[Start Date]])/365</f>
        <v>2.9397260273972603</v>
      </c>
      <c r="F172">
        <f>$R$2-RFMCaculation[[#This Row],[Most recent]]</f>
        <v>87</v>
      </c>
      <c r="G172" s="8">
        <f>RFMCaculation[[#This Row],[Total Orders]]/RFMCaculation[[#This Row],[Years with us]]</f>
        <v>1.0205032618825722</v>
      </c>
      <c r="H172" s="9">
        <f>SUMIF(Order[Customer ID], RFMCaculation[[#This Row],[Customer ID]], Order[Total Sales])</f>
        <v>1397.8724000000002</v>
      </c>
      <c r="I172">
        <f>RANK(RFMCaculation[[#This Row],[Recency]], RFMCaculation[Recency], 0)</f>
        <v>368</v>
      </c>
      <c r="J172">
        <f>RANK(RFMCaculation[[#This Row],[Frequency]], RFMCaculation[Frequency], 0)</f>
        <v>726</v>
      </c>
      <c r="K172">
        <f>RANK(RFMCaculation[[#This Row],[Monetary]], RFMCaculation[Monetary], 0)</f>
        <v>542</v>
      </c>
      <c r="L172">
        <f>VLOOKUP(RFMCaculation[[#This Row],[Rank R]], $R$4:$S$8, 2)</f>
        <v>3</v>
      </c>
      <c r="M172">
        <f>VLOOKUP(RFMCaculation[[#This Row],[Rank F]], $R$4:$S$8, 2)</f>
        <v>5</v>
      </c>
      <c r="N172">
        <f>VLOOKUP(RFMCaculation[[#This Row],[Rank M]], $R$4:$S$8, 2)</f>
        <v>4</v>
      </c>
      <c r="O172">
        <f>RFMCaculation[[#This Row],[R]]*100+RFMCaculation[[#This Row],[F]]*10+RFMCaculation[[#This Row],[M]]</f>
        <v>354</v>
      </c>
      <c r="P172" s="21" t="str">
        <f>VLOOKUP(RFMCaculation[[#This Row],[RFM]], RFMSegment[], 2, FALSE)</f>
        <v>Loyal</v>
      </c>
    </row>
    <row r="173" spans="1:16">
      <c r="A173" t="s">
        <v>1978</v>
      </c>
      <c r="B173">
        <f>COUNTIF(Order[Customer ID], RFMCaculation[[#This Row],[Customer ID]])</f>
        <v>5</v>
      </c>
      <c r="C173" s="4" cm="1">
        <f t="array" ref="C173">MAX(_xlfn._xlws.FILTER(Order[[Order Date ]], Order[Customer ID]=RFMCaculation[[#This Row],[Customer ID]]))</f>
        <v>43008</v>
      </c>
      <c r="D173" s="4" cm="1">
        <f t="array" ref="D173">MIN(_xlfn._xlws.FILTER(Order[[Order Date ]], Order[Customer ID]=RFMCaculation[[#This Row],[Customer ID]]))</f>
        <v>41987</v>
      </c>
      <c r="E173" s="8">
        <f>($R$2-RFMCaculation[[#This Row],[Start Date]])/365</f>
        <v>3.0520547945205481</v>
      </c>
      <c r="F173">
        <f>$R$2-RFMCaculation[[#This Row],[Most recent]]</f>
        <v>93</v>
      </c>
      <c r="G173" s="8">
        <f>RFMCaculation[[#This Row],[Total Orders]]/RFMCaculation[[#This Row],[Years with us]]</f>
        <v>1.6382405745062836</v>
      </c>
      <c r="H173" s="9">
        <f>SUMIF(Order[Customer ID], RFMCaculation[[#This Row],[Customer ID]], Order[Total Sales])</f>
        <v>1278.954</v>
      </c>
      <c r="I173">
        <f>RANK(RFMCaculation[[#This Row],[Recency]], RFMCaculation[Recency], 0)</f>
        <v>355</v>
      </c>
      <c r="J173">
        <f>RANK(RFMCaculation[[#This Row],[Frequency]], RFMCaculation[Frequency], 0)</f>
        <v>516</v>
      </c>
      <c r="K173">
        <f>RANK(RFMCaculation[[#This Row],[Monetary]], RFMCaculation[Monetary], 0)</f>
        <v>567</v>
      </c>
      <c r="L173">
        <f>VLOOKUP(RFMCaculation[[#This Row],[Rank R]], $R$4:$S$8, 2)</f>
        <v>3</v>
      </c>
      <c r="M173">
        <f>VLOOKUP(RFMCaculation[[#This Row],[Rank F]], $R$4:$S$8, 2)</f>
        <v>4</v>
      </c>
      <c r="N173">
        <f>VLOOKUP(RFMCaculation[[#This Row],[Rank M]], $R$4:$S$8, 2)</f>
        <v>4</v>
      </c>
      <c r="O173">
        <f>RFMCaculation[[#This Row],[R]]*100+RFMCaculation[[#This Row],[F]]*10+RFMCaculation[[#This Row],[M]]</f>
        <v>344</v>
      </c>
      <c r="P173" s="21" t="str">
        <f>VLOOKUP(RFMCaculation[[#This Row],[RFM]], RFMSegment[], 2, FALSE)</f>
        <v>Loyal</v>
      </c>
    </row>
    <row r="174" spans="1:16">
      <c r="A174" t="s">
        <v>2819</v>
      </c>
      <c r="B174">
        <f>COUNTIF(Order[Customer ID], RFMCaculation[[#This Row],[Customer ID]])</f>
        <v>6</v>
      </c>
      <c r="C174" s="4" cm="1">
        <f t="array" ref="C174">MAX(_xlfn._xlws.FILTER(Order[[Order Date ]], Order[Customer ID]=RFMCaculation[[#This Row],[Customer ID]]))</f>
        <v>42937</v>
      </c>
      <c r="D174" s="4" cm="1">
        <f t="array" ref="D174">MIN(_xlfn._xlws.FILTER(Order[[Order Date ]], Order[Customer ID]=RFMCaculation[[#This Row],[Customer ID]]))</f>
        <v>41761</v>
      </c>
      <c r="E174" s="8">
        <f>($R$2-RFMCaculation[[#This Row],[Start Date]])/365</f>
        <v>3.6712328767123288</v>
      </c>
      <c r="F174">
        <f>$R$2-RFMCaculation[[#This Row],[Most recent]]</f>
        <v>164</v>
      </c>
      <c r="G174" s="8">
        <f>RFMCaculation[[#This Row],[Total Orders]]/RFMCaculation[[#This Row],[Years with us]]</f>
        <v>1.6343283582089552</v>
      </c>
      <c r="H174" s="9">
        <f>SUMIF(Order[Customer ID], RFMCaculation[[#This Row],[Customer ID]], Order[Total Sales])</f>
        <v>537.63199999999995</v>
      </c>
      <c r="I174">
        <f>RANK(RFMCaculation[[#This Row],[Recency]], RFMCaculation[Recency], 0)</f>
        <v>213</v>
      </c>
      <c r="J174">
        <f>RANK(RFMCaculation[[#This Row],[Frequency]], RFMCaculation[Frequency], 0)</f>
        <v>519</v>
      </c>
      <c r="K174">
        <f>RANK(RFMCaculation[[#This Row],[Monetary]], RFMCaculation[Monetary], 0)</f>
        <v>718</v>
      </c>
      <c r="L174">
        <f>VLOOKUP(RFMCaculation[[#This Row],[Rank R]], $R$4:$S$8, 2)</f>
        <v>2</v>
      </c>
      <c r="M174">
        <f>VLOOKUP(RFMCaculation[[#This Row],[Rank F]], $R$4:$S$8, 2)</f>
        <v>4</v>
      </c>
      <c r="N174">
        <f>VLOOKUP(RFMCaculation[[#This Row],[Rank M]], $R$4:$S$8, 2)</f>
        <v>5</v>
      </c>
      <c r="O174">
        <f>RFMCaculation[[#This Row],[R]]*100+RFMCaculation[[#This Row],[F]]*10+RFMCaculation[[#This Row],[M]]</f>
        <v>245</v>
      </c>
      <c r="P174" s="21" t="str">
        <f>VLOOKUP(RFMCaculation[[#This Row],[RFM]], RFMSegment[], 2, FALSE)</f>
        <v>At Risk</v>
      </c>
    </row>
    <row r="175" spans="1:16">
      <c r="A175" t="s">
        <v>664</v>
      </c>
      <c r="B175">
        <f>COUNTIF(Order[Customer ID], RFMCaculation[[#This Row],[Customer ID]])</f>
        <v>11</v>
      </c>
      <c r="C175" s="4" cm="1">
        <f t="array" ref="C175">MAX(_xlfn._xlws.FILTER(Order[[Order Date ]], Order[Customer ID]=RFMCaculation[[#This Row],[Customer ID]]))</f>
        <v>43074</v>
      </c>
      <c r="D175" s="4" cm="1">
        <f t="array" ref="D175">MIN(_xlfn._xlws.FILTER(Order[[Order Date ]], Order[Customer ID]=RFMCaculation[[#This Row],[Customer ID]]))</f>
        <v>41798</v>
      </c>
      <c r="E175" s="8">
        <f>($R$2-RFMCaculation[[#This Row],[Start Date]])/365</f>
        <v>3.56986301369863</v>
      </c>
      <c r="F175">
        <f>$R$2-RFMCaculation[[#This Row],[Most recent]]</f>
        <v>27</v>
      </c>
      <c r="G175" s="8">
        <f>RFMCaculation[[#This Row],[Total Orders]]/RFMCaculation[[#This Row],[Years with us]]</f>
        <v>3.081350729086723</v>
      </c>
      <c r="H175" s="9">
        <f>SUMIF(Order[Customer ID], RFMCaculation[[#This Row],[Customer ID]], Order[Total Sales])</f>
        <v>3036.547</v>
      </c>
      <c r="I175">
        <f>RANK(RFMCaculation[[#This Row],[Recency]], RFMCaculation[Recency], 0)</f>
        <v>640</v>
      </c>
      <c r="J175">
        <f>RANK(RFMCaculation[[#This Row],[Frequency]], RFMCaculation[Frequency], 0)</f>
        <v>94</v>
      </c>
      <c r="K175">
        <f>RANK(RFMCaculation[[#This Row],[Monetary]], RFMCaculation[Monetary], 0)</f>
        <v>279</v>
      </c>
      <c r="L175">
        <f>VLOOKUP(RFMCaculation[[#This Row],[Rank R]], $R$4:$S$8, 2)</f>
        <v>5</v>
      </c>
      <c r="M175">
        <f>VLOOKUP(RFMCaculation[[#This Row],[Rank F]], $R$4:$S$8, 2)</f>
        <v>1</v>
      </c>
      <c r="N175">
        <f>VLOOKUP(RFMCaculation[[#This Row],[Rank M]], $R$4:$S$8, 2)</f>
        <v>2</v>
      </c>
      <c r="O175">
        <f>RFMCaculation[[#This Row],[R]]*100+RFMCaculation[[#This Row],[F]]*10+RFMCaculation[[#This Row],[M]]</f>
        <v>512</v>
      </c>
      <c r="P175" s="21" t="str">
        <f>VLOOKUP(RFMCaculation[[#This Row],[RFM]], RFMSegment[], 2, FALSE)</f>
        <v>New Customers</v>
      </c>
    </row>
    <row r="176" spans="1:16">
      <c r="A176" t="s">
        <v>4791</v>
      </c>
      <c r="B176">
        <f>COUNTIF(Order[Customer ID], RFMCaculation[[#This Row],[Customer ID]])</f>
        <v>4</v>
      </c>
      <c r="C176" s="4" cm="1">
        <f t="array" ref="C176">MAX(_xlfn._xlws.FILTER(Order[[Order Date ]], Order[Customer ID]=RFMCaculation[[#This Row],[Customer ID]]))</f>
        <v>42610</v>
      </c>
      <c r="D176" s="4" cm="1">
        <f t="array" ref="D176">MIN(_xlfn._xlws.FILTER(Order[[Order Date ]], Order[Customer ID]=RFMCaculation[[#This Row],[Customer ID]]))</f>
        <v>41856</v>
      </c>
      <c r="E176" s="8">
        <f>($R$2-RFMCaculation[[#This Row],[Start Date]])/365</f>
        <v>3.4109589041095889</v>
      </c>
      <c r="F176">
        <f>$R$2-RFMCaculation[[#This Row],[Most recent]]</f>
        <v>491</v>
      </c>
      <c r="G176" s="8">
        <f>RFMCaculation[[#This Row],[Total Orders]]/RFMCaculation[[#This Row],[Years with us]]</f>
        <v>1.172690763052209</v>
      </c>
      <c r="H176" s="9">
        <f>SUMIF(Order[Customer ID], RFMCaculation[[#This Row],[Customer ID]], Order[Total Sales])</f>
        <v>884.64</v>
      </c>
      <c r="I176">
        <f>RANK(RFMCaculation[[#This Row],[Recency]], RFMCaculation[Recency], 0)</f>
        <v>51</v>
      </c>
      <c r="J176">
        <f>RANK(RFMCaculation[[#This Row],[Frequency]], RFMCaculation[Frequency], 0)</f>
        <v>697</v>
      </c>
      <c r="K176">
        <f>RANK(RFMCaculation[[#This Row],[Monetary]], RFMCaculation[Monetary], 0)</f>
        <v>654</v>
      </c>
      <c r="L176">
        <f>VLOOKUP(RFMCaculation[[#This Row],[Rank R]], $R$4:$S$8, 2)</f>
        <v>1</v>
      </c>
      <c r="M176">
        <f>VLOOKUP(RFMCaculation[[#This Row],[Rank F]], $R$4:$S$8, 2)</f>
        <v>5</v>
      </c>
      <c r="N176">
        <f>VLOOKUP(RFMCaculation[[#This Row],[Rank M]], $R$4:$S$8, 2)</f>
        <v>5</v>
      </c>
      <c r="O176">
        <f>RFMCaculation[[#This Row],[R]]*100+RFMCaculation[[#This Row],[F]]*10+RFMCaculation[[#This Row],[M]]</f>
        <v>155</v>
      </c>
      <c r="P176" s="21" t="str">
        <f>VLOOKUP(RFMCaculation[[#This Row],[RFM]], RFMSegment[], 2, FALSE)</f>
        <v>Cannot Lose Them</v>
      </c>
    </row>
    <row r="177" spans="1:16">
      <c r="A177" t="s">
        <v>3313</v>
      </c>
      <c r="B177">
        <f>COUNTIF(Order[Customer ID], RFMCaculation[[#This Row],[Customer ID]])</f>
        <v>5</v>
      </c>
      <c r="C177" s="4" cm="1">
        <f t="array" ref="C177">MAX(_xlfn._xlws.FILTER(Order[[Order Date ]], Order[Customer ID]=RFMCaculation[[#This Row],[Customer ID]]))</f>
        <v>42867</v>
      </c>
      <c r="D177" s="4" cm="1">
        <f t="array" ref="D177">MIN(_xlfn._xlws.FILTER(Order[[Order Date ]], Order[Customer ID]=RFMCaculation[[#This Row],[Customer ID]]))</f>
        <v>41863</v>
      </c>
      <c r="E177" s="8">
        <f>($R$2-RFMCaculation[[#This Row],[Start Date]])/365</f>
        <v>3.3917808219178083</v>
      </c>
      <c r="F177">
        <f>$R$2-RFMCaculation[[#This Row],[Most recent]]</f>
        <v>234</v>
      </c>
      <c r="G177" s="8">
        <f>RFMCaculation[[#This Row],[Total Orders]]/RFMCaculation[[#This Row],[Years with us]]</f>
        <v>1.474151857835218</v>
      </c>
      <c r="H177" s="9">
        <f>SUMIF(Order[Customer ID], RFMCaculation[[#This Row],[Customer ID]], Order[Total Sales])</f>
        <v>844.45800000000008</v>
      </c>
      <c r="I177">
        <f>RANK(RFMCaculation[[#This Row],[Recency]], RFMCaculation[Recency], 0)</f>
        <v>153</v>
      </c>
      <c r="J177">
        <f>RANK(RFMCaculation[[#This Row],[Frequency]], RFMCaculation[Frequency], 0)</f>
        <v>584</v>
      </c>
      <c r="K177">
        <f>RANK(RFMCaculation[[#This Row],[Monetary]], RFMCaculation[Monetary], 0)</f>
        <v>665</v>
      </c>
      <c r="L177">
        <f>VLOOKUP(RFMCaculation[[#This Row],[Rank R]], $R$4:$S$8, 2)</f>
        <v>1</v>
      </c>
      <c r="M177">
        <f>VLOOKUP(RFMCaculation[[#This Row],[Rank F]], $R$4:$S$8, 2)</f>
        <v>4</v>
      </c>
      <c r="N177">
        <f>VLOOKUP(RFMCaculation[[#This Row],[Rank M]], $R$4:$S$8, 2)</f>
        <v>5</v>
      </c>
      <c r="O177">
        <f>RFMCaculation[[#This Row],[R]]*100+RFMCaculation[[#This Row],[F]]*10+RFMCaculation[[#This Row],[M]]</f>
        <v>145</v>
      </c>
      <c r="P177" s="21" t="str">
        <f>VLOOKUP(RFMCaculation[[#This Row],[RFM]], RFMSegment[], 2, FALSE)</f>
        <v>At Risk</v>
      </c>
    </row>
    <row r="178" spans="1:16">
      <c r="A178" t="s">
        <v>698</v>
      </c>
      <c r="B178">
        <f>COUNTIF(Order[Customer ID], RFMCaculation[[#This Row],[Customer ID]])</f>
        <v>12</v>
      </c>
      <c r="C178" s="4" cm="1">
        <f t="array" ref="C178">MAX(_xlfn._xlws.FILTER(Order[[Order Date ]], Order[Customer ID]=RFMCaculation[[#This Row],[Customer ID]]))</f>
        <v>43073</v>
      </c>
      <c r="D178" s="4" cm="1">
        <f t="array" ref="D178">MIN(_xlfn._xlws.FILTER(Order[[Order Date ]], Order[Customer ID]=RFMCaculation[[#This Row],[Customer ID]]))</f>
        <v>41652</v>
      </c>
      <c r="E178" s="8">
        <f>($R$2-RFMCaculation[[#This Row],[Start Date]])/365</f>
        <v>3.9698630136986299</v>
      </c>
      <c r="F178">
        <f>$R$2-RFMCaculation[[#This Row],[Most recent]]</f>
        <v>28</v>
      </c>
      <c r="G178" s="8">
        <f>RFMCaculation[[#This Row],[Total Orders]]/RFMCaculation[[#This Row],[Years with us]]</f>
        <v>3.0227743271221534</v>
      </c>
      <c r="H178" s="9">
        <f>SUMIF(Order[Customer ID], RFMCaculation[[#This Row],[Customer ID]], Order[Total Sales])</f>
        <v>2754.2160000000003</v>
      </c>
      <c r="I178">
        <f>RANK(RFMCaculation[[#This Row],[Recency]], RFMCaculation[Recency], 0)</f>
        <v>632</v>
      </c>
      <c r="J178">
        <f>RANK(RFMCaculation[[#This Row],[Frequency]], RFMCaculation[Frequency], 0)</f>
        <v>100</v>
      </c>
      <c r="K178">
        <f>RANK(RFMCaculation[[#This Row],[Monetary]], RFMCaculation[Monetary], 0)</f>
        <v>317</v>
      </c>
      <c r="L178">
        <f>VLOOKUP(RFMCaculation[[#This Row],[Rank R]], $R$4:$S$8, 2)</f>
        <v>5</v>
      </c>
      <c r="M178">
        <f>VLOOKUP(RFMCaculation[[#This Row],[Rank F]], $R$4:$S$8, 2)</f>
        <v>1</v>
      </c>
      <c r="N178">
        <f>VLOOKUP(RFMCaculation[[#This Row],[Rank M]], $R$4:$S$8, 2)</f>
        <v>3</v>
      </c>
      <c r="O178">
        <f>RFMCaculation[[#This Row],[R]]*100+RFMCaculation[[#This Row],[F]]*10+RFMCaculation[[#This Row],[M]]</f>
        <v>513</v>
      </c>
      <c r="P178" s="21" t="str">
        <f>VLOOKUP(RFMCaculation[[#This Row],[RFM]], RFMSegment[], 2, FALSE)</f>
        <v>Promising</v>
      </c>
    </row>
    <row r="179" spans="1:16">
      <c r="A179" t="s">
        <v>169</v>
      </c>
      <c r="B179">
        <f>COUNTIF(Order[Customer ID], RFMCaculation[[#This Row],[Customer ID]])</f>
        <v>11</v>
      </c>
      <c r="C179" s="4" cm="1">
        <f t="array" ref="C179">MAX(_xlfn._xlws.FILTER(Order[[Order Date ]], Order[Customer ID]=RFMCaculation[[#This Row],[Customer ID]]))</f>
        <v>43093</v>
      </c>
      <c r="D179" s="4" cm="1">
        <f t="array" ref="D179">MIN(_xlfn._xlws.FILTER(Order[[Order Date ]], Order[Customer ID]=RFMCaculation[[#This Row],[Customer ID]]))</f>
        <v>41866</v>
      </c>
      <c r="E179" s="8">
        <f>($R$2-RFMCaculation[[#This Row],[Start Date]])/365</f>
        <v>3.3835616438356166</v>
      </c>
      <c r="F179">
        <f>$R$2-RFMCaculation[[#This Row],[Most recent]]</f>
        <v>8</v>
      </c>
      <c r="G179" s="8">
        <f>RFMCaculation[[#This Row],[Total Orders]]/RFMCaculation[[#This Row],[Years with us]]</f>
        <v>3.2510121457489878</v>
      </c>
      <c r="H179" s="9">
        <f>SUMIF(Order[Customer ID], RFMCaculation[[#This Row],[Customer ID]], Order[Total Sales])</f>
        <v>3202.1619999999998</v>
      </c>
      <c r="I179">
        <f>RANK(RFMCaculation[[#This Row],[Recency]], RFMCaculation[Recency], 0)</f>
        <v>750</v>
      </c>
      <c r="J179">
        <f>RANK(RFMCaculation[[#This Row],[Frequency]], RFMCaculation[Frequency], 0)</f>
        <v>73</v>
      </c>
      <c r="K179">
        <f>RANK(RFMCaculation[[#This Row],[Monetary]], RFMCaculation[Monetary], 0)</f>
        <v>254</v>
      </c>
      <c r="L179">
        <f>VLOOKUP(RFMCaculation[[#This Row],[Rank R]], $R$4:$S$8, 2)</f>
        <v>5</v>
      </c>
      <c r="M179">
        <f>VLOOKUP(RFMCaculation[[#This Row],[Rank F]], $R$4:$S$8, 2)</f>
        <v>1</v>
      </c>
      <c r="N179">
        <f>VLOOKUP(RFMCaculation[[#This Row],[Rank M]], $R$4:$S$8, 2)</f>
        <v>2</v>
      </c>
      <c r="O179">
        <f>RFMCaculation[[#This Row],[R]]*100+RFMCaculation[[#This Row],[F]]*10+RFMCaculation[[#This Row],[M]]</f>
        <v>512</v>
      </c>
      <c r="P179" s="21" t="str">
        <f>VLOOKUP(RFMCaculation[[#This Row],[RFM]], RFMSegment[], 2, FALSE)</f>
        <v>New Customers</v>
      </c>
    </row>
    <row r="180" spans="1:16">
      <c r="A180" t="s">
        <v>90</v>
      </c>
      <c r="B180">
        <f>COUNTIF(Order[Customer ID], RFMCaculation[[#This Row],[Customer ID]])</f>
        <v>9</v>
      </c>
      <c r="C180" s="4" cm="1">
        <f t="array" ref="C180">MAX(_xlfn._xlws.FILTER(Order[[Order Date ]], Order[Customer ID]=RFMCaculation[[#This Row],[Customer ID]]))</f>
        <v>43097</v>
      </c>
      <c r="D180" s="4" cm="1">
        <f t="array" ref="D180">MIN(_xlfn._xlws.FILTER(Order[[Order Date ]], Order[Customer ID]=RFMCaculation[[#This Row],[Customer ID]]))</f>
        <v>41908</v>
      </c>
      <c r="E180" s="8">
        <f>($R$2-RFMCaculation[[#This Row],[Start Date]])/365</f>
        <v>3.2684931506849315</v>
      </c>
      <c r="F180">
        <f>$R$2-RFMCaculation[[#This Row],[Most recent]]</f>
        <v>4</v>
      </c>
      <c r="G180" s="8">
        <f>RFMCaculation[[#This Row],[Total Orders]]/RFMCaculation[[#This Row],[Years with us]]</f>
        <v>2.7535624476110647</v>
      </c>
      <c r="H180" s="9">
        <f>SUMIF(Order[Customer ID], RFMCaculation[[#This Row],[Customer ID]], Order[Total Sales])</f>
        <v>3651.8585000000003</v>
      </c>
      <c r="I180">
        <f>RANK(RFMCaculation[[#This Row],[Recency]], RFMCaculation[Recency], 0)</f>
        <v>774</v>
      </c>
      <c r="J180">
        <f>RANK(RFMCaculation[[#This Row],[Frequency]], RFMCaculation[Frequency], 0)</f>
        <v>152</v>
      </c>
      <c r="K180">
        <f>RANK(RFMCaculation[[#This Row],[Monetary]], RFMCaculation[Monetary], 0)</f>
        <v>208</v>
      </c>
      <c r="L180">
        <f>VLOOKUP(RFMCaculation[[#This Row],[Rank R]], $R$4:$S$8, 2)</f>
        <v>5</v>
      </c>
      <c r="M180">
        <f>VLOOKUP(RFMCaculation[[#This Row],[Rank F]], $R$4:$S$8, 2)</f>
        <v>1</v>
      </c>
      <c r="N180">
        <f>VLOOKUP(RFMCaculation[[#This Row],[Rank M]], $R$4:$S$8, 2)</f>
        <v>2</v>
      </c>
      <c r="O180">
        <f>RFMCaculation[[#This Row],[R]]*100+RFMCaculation[[#This Row],[F]]*10+RFMCaculation[[#This Row],[M]]</f>
        <v>512</v>
      </c>
      <c r="P180" s="21" t="str">
        <f>VLOOKUP(RFMCaculation[[#This Row],[RFM]], RFMSegment[], 2, FALSE)</f>
        <v>New Customers</v>
      </c>
    </row>
    <row r="181" spans="1:16">
      <c r="A181" t="s">
        <v>708</v>
      </c>
      <c r="B181">
        <f>COUNTIF(Order[Customer ID], RFMCaculation[[#This Row],[Customer ID]])</f>
        <v>2</v>
      </c>
      <c r="C181" s="4" cm="1">
        <f t="array" ref="C181">MAX(_xlfn._xlws.FILTER(Order[[Order Date ]], Order[Customer ID]=RFMCaculation[[#This Row],[Customer ID]]))</f>
        <v>43072</v>
      </c>
      <c r="D181" s="4" cm="1">
        <f t="array" ref="D181">MIN(_xlfn._xlws.FILTER(Order[[Order Date ]], Order[Customer ID]=RFMCaculation[[#This Row],[Customer ID]]))</f>
        <v>42919</v>
      </c>
      <c r="E181" s="8">
        <f>($R$2-RFMCaculation[[#This Row],[Start Date]])/365</f>
        <v>0.49863013698630138</v>
      </c>
      <c r="F181">
        <f>$R$2-RFMCaculation[[#This Row],[Most recent]]</f>
        <v>29</v>
      </c>
      <c r="G181" s="8">
        <f>RFMCaculation[[#This Row],[Total Orders]]/RFMCaculation[[#This Row],[Years with us]]</f>
        <v>4.0109890109890109</v>
      </c>
      <c r="H181" s="9">
        <f>SUMIF(Order[Customer ID], RFMCaculation[[#This Row],[Customer ID]], Order[Total Sales])</f>
        <v>550.64400000000001</v>
      </c>
      <c r="I181">
        <f>RANK(RFMCaculation[[#This Row],[Recency]], RFMCaculation[Recency], 0)</f>
        <v>624</v>
      </c>
      <c r="J181">
        <f>RANK(RFMCaculation[[#This Row],[Frequency]], RFMCaculation[Frequency], 0)</f>
        <v>19</v>
      </c>
      <c r="K181">
        <f>RANK(RFMCaculation[[#This Row],[Monetary]], RFMCaculation[Monetary], 0)</f>
        <v>717</v>
      </c>
      <c r="L181">
        <f>VLOOKUP(RFMCaculation[[#This Row],[Rank R]], $R$4:$S$8, 2)</f>
        <v>4</v>
      </c>
      <c r="M181">
        <f>VLOOKUP(RFMCaculation[[#This Row],[Rank F]], $R$4:$S$8, 2)</f>
        <v>1</v>
      </c>
      <c r="N181">
        <f>VLOOKUP(RFMCaculation[[#This Row],[Rank M]], $R$4:$S$8, 2)</f>
        <v>5</v>
      </c>
      <c r="O181">
        <f>RFMCaculation[[#This Row],[R]]*100+RFMCaculation[[#This Row],[F]]*10+RFMCaculation[[#This Row],[M]]</f>
        <v>415</v>
      </c>
      <c r="P181" s="21" t="str">
        <f>VLOOKUP(RFMCaculation[[#This Row],[RFM]], RFMSegment[], 2, FALSE)</f>
        <v>Promising</v>
      </c>
    </row>
    <row r="182" spans="1:16">
      <c r="A182" t="s">
        <v>4416</v>
      </c>
      <c r="B182">
        <f>COUNTIF(Order[Customer ID], RFMCaculation[[#This Row],[Customer ID]])</f>
        <v>4</v>
      </c>
      <c r="C182" s="4" cm="1">
        <f t="array" ref="C182">MAX(_xlfn._xlws.FILTER(Order[[Order Date ]], Order[Customer ID]=RFMCaculation[[#This Row],[Customer ID]]))</f>
        <v>42675</v>
      </c>
      <c r="D182" s="4" cm="1">
        <f t="array" ref="D182">MIN(_xlfn._xlws.FILTER(Order[[Order Date ]], Order[Customer ID]=RFMCaculation[[#This Row],[Customer ID]]))</f>
        <v>42016</v>
      </c>
      <c r="E182" s="8">
        <f>($R$2-RFMCaculation[[#This Row],[Start Date]])/365</f>
        <v>2.9726027397260273</v>
      </c>
      <c r="F182">
        <f>$R$2-RFMCaculation[[#This Row],[Most recent]]</f>
        <v>426</v>
      </c>
      <c r="G182" s="8">
        <f>RFMCaculation[[#This Row],[Total Orders]]/RFMCaculation[[#This Row],[Years with us]]</f>
        <v>1.3456221198156681</v>
      </c>
      <c r="H182" s="9">
        <f>SUMIF(Order[Customer ID], RFMCaculation[[#This Row],[Customer ID]], Order[Total Sales])</f>
        <v>1077.2284999999999</v>
      </c>
      <c r="I182">
        <f>RANK(RFMCaculation[[#This Row],[Recency]], RFMCaculation[Recency], 0)</f>
        <v>67</v>
      </c>
      <c r="J182">
        <f>RANK(RFMCaculation[[#This Row],[Frequency]], RFMCaculation[Frequency], 0)</f>
        <v>626</v>
      </c>
      <c r="K182">
        <f>RANK(RFMCaculation[[#This Row],[Monetary]], RFMCaculation[Monetary], 0)</f>
        <v>607</v>
      </c>
      <c r="L182">
        <f>VLOOKUP(RFMCaculation[[#This Row],[Rank R]], $R$4:$S$8, 2)</f>
        <v>1</v>
      </c>
      <c r="M182">
        <f>VLOOKUP(RFMCaculation[[#This Row],[Rank F]], $R$4:$S$8, 2)</f>
        <v>4</v>
      </c>
      <c r="N182">
        <f>VLOOKUP(RFMCaculation[[#This Row],[Rank M]], $R$4:$S$8, 2)</f>
        <v>4</v>
      </c>
      <c r="O182">
        <f>RFMCaculation[[#This Row],[R]]*100+RFMCaculation[[#This Row],[F]]*10+RFMCaculation[[#This Row],[M]]</f>
        <v>144</v>
      </c>
      <c r="P182" s="21" t="str">
        <f>VLOOKUP(RFMCaculation[[#This Row],[RFM]], RFMSegment[], 2, FALSE)</f>
        <v>Cannot Lose Them</v>
      </c>
    </row>
    <row r="183" spans="1:16">
      <c r="A183" t="s">
        <v>1569</v>
      </c>
      <c r="B183">
        <f>COUNTIF(Order[Customer ID], RFMCaculation[[#This Row],[Customer ID]])</f>
        <v>6</v>
      </c>
      <c r="C183" s="4" cm="1">
        <f t="array" ref="C183">MAX(_xlfn._xlws.FILTER(Order[[Order Date ]], Order[Customer ID]=RFMCaculation[[#This Row],[Customer ID]]))</f>
        <v>43041</v>
      </c>
      <c r="D183" s="4" cm="1">
        <f t="array" ref="D183">MIN(_xlfn._xlws.FILTER(Order[[Order Date ]], Order[Customer ID]=RFMCaculation[[#This Row],[Customer ID]]))</f>
        <v>41724</v>
      </c>
      <c r="E183" s="8">
        <f>($R$2-RFMCaculation[[#This Row],[Start Date]])/365</f>
        <v>3.7726027397260276</v>
      </c>
      <c r="F183">
        <f>$R$2-RFMCaculation[[#This Row],[Most recent]]</f>
        <v>60</v>
      </c>
      <c r="G183" s="8">
        <f>RFMCaculation[[#This Row],[Total Orders]]/RFMCaculation[[#This Row],[Years with us]]</f>
        <v>1.5904139433551197</v>
      </c>
      <c r="H183" s="9">
        <f>SUMIF(Order[Customer ID], RFMCaculation[[#This Row],[Customer ID]], Order[Total Sales])</f>
        <v>5690.0550000000003</v>
      </c>
      <c r="I183">
        <f>RANK(RFMCaculation[[#This Row],[Recency]], RFMCaculation[Recency], 0)</f>
        <v>439</v>
      </c>
      <c r="J183">
        <f>RANK(RFMCaculation[[#This Row],[Frequency]], RFMCaculation[Frequency], 0)</f>
        <v>541</v>
      </c>
      <c r="K183">
        <f>RANK(RFMCaculation[[#This Row],[Monetary]], RFMCaculation[Monetary], 0)</f>
        <v>88</v>
      </c>
      <c r="L183">
        <f>VLOOKUP(RFMCaculation[[#This Row],[Rank R]], $R$4:$S$8, 2)</f>
        <v>3</v>
      </c>
      <c r="M183">
        <f>VLOOKUP(RFMCaculation[[#This Row],[Rank F]], $R$4:$S$8, 2)</f>
        <v>4</v>
      </c>
      <c r="N183">
        <f>VLOOKUP(RFMCaculation[[#This Row],[Rank M]], $R$4:$S$8, 2)</f>
        <v>1</v>
      </c>
      <c r="O183">
        <f>RFMCaculation[[#This Row],[R]]*100+RFMCaculation[[#This Row],[F]]*10+RFMCaculation[[#This Row],[M]]</f>
        <v>341</v>
      </c>
      <c r="P183" s="21" t="str">
        <f>VLOOKUP(RFMCaculation[[#This Row],[RFM]], RFMSegment[], 2, FALSE)</f>
        <v>Potential Loyalist</v>
      </c>
    </row>
    <row r="184" spans="1:16">
      <c r="A184" t="s">
        <v>2039</v>
      </c>
      <c r="B184">
        <f>COUNTIF(Order[Customer ID], RFMCaculation[[#This Row],[Customer ID]])</f>
        <v>8</v>
      </c>
      <c r="C184" s="4" cm="1">
        <f t="array" ref="C184">MAX(_xlfn._xlws.FILTER(Order[[Order Date ]], Order[Customer ID]=RFMCaculation[[#This Row],[Customer ID]]))</f>
        <v>43003</v>
      </c>
      <c r="D184" s="4" cm="1">
        <f t="array" ref="D184">MIN(_xlfn._xlws.FILTER(Order[[Order Date ]], Order[Customer ID]=RFMCaculation[[#This Row],[Customer ID]]))</f>
        <v>41766</v>
      </c>
      <c r="E184" s="8">
        <f>($R$2-RFMCaculation[[#This Row],[Start Date]])/365</f>
        <v>3.6575342465753424</v>
      </c>
      <c r="F184">
        <f>$R$2-RFMCaculation[[#This Row],[Most recent]]</f>
        <v>98</v>
      </c>
      <c r="G184" s="8">
        <f>RFMCaculation[[#This Row],[Total Orders]]/RFMCaculation[[#This Row],[Years with us]]</f>
        <v>2.1872659176029963</v>
      </c>
      <c r="H184" s="9">
        <f>SUMIF(Order[Customer ID], RFMCaculation[[#This Row],[Customer ID]], Order[Total Sales])</f>
        <v>3241.8980000000001</v>
      </c>
      <c r="I184">
        <f>RANK(RFMCaculation[[#This Row],[Recency]], RFMCaculation[Recency], 0)</f>
        <v>340</v>
      </c>
      <c r="J184">
        <f>RANK(RFMCaculation[[#This Row],[Frequency]], RFMCaculation[Frequency], 0)</f>
        <v>311</v>
      </c>
      <c r="K184">
        <f>RANK(RFMCaculation[[#This Row],[Monetary]], RFMCaculation[Monetary], 0)</f>
        <v>247</v>
      </c>
      <c r="L184">
        <f>VLOOKUP(RFMCaculation[[#This Row],[Rank R]], $R$4:$S$8, 2)</f>
        <v>3</v>
      </c>
      <c r="M184">
        <f>VLOOKUP(RFMCaculation[[#This Row],[Rank F]], $R$4:$S$8, 2)</f>
        <v>2</v>
      </c>
      <c r="N184">
        <f>VLOOKUP(RFMCaculation[[#This Row],[Rank M]], $R$4:$S$8, 2)</f>
        <v>2</v>
      </c>
      <c r="O184">
        <f>RFMCaculation[[#This Row],[R]]*100+RFMCaculation[[#This Row],[F]]*10+RFMCaculation[[#This Row],[M]]</f>
        <v>322</v>
      </c>
      <c r="P184" s="21" t="str">
        <f>VLOOKUP(RFMCaculation[[#This Row],[RFM]], RFMSegment[], 2, FALSE)</f>
        <v>Hibernating customers</v>
      </c>
    </row>
    <row r="185" spans="1:16">
      <c r="A185" t="s">
        <v>3458</v>
      </c>
      <c r="B185">
        <f>COUNTIF(Order[Customer ID], RFMCaculation[[#This Row],[Customer ID]])</f>
        <v>5</v>
      </c>
      <c r="C185" s="4" cm="1">
        <f t="array" ref="C185">MAX(_xlfn._xlws.FILTER(Order[[Order Date ]], Order[Customer ID]=RFMCaculation[[#This Row],[Customer ID]]))</f>
        <v>42845</v>
      </c>
      <c r="D185" s="4" cm="1">
        <f t="array" ref="D185">MIN(_xlfn._xlws.FILTER(Order[[Order Date ]], Order[Customer ID]=RFMCaculation[[#This Row],[Customer ID]]))</f>
        <v>41726</v>
      </c>
      <c r="E185" s="8">
        <f>($R$2-RFMCaculation[[#This Row],[Start Date]])/365</f>
        <v>3.7671232876712328</v>
      </c>
      <c r="F185">
        <f>$R$2-RFMCaculation[[#This Row],[Most recent]]</f>
        <v>256</v>
      </c>
      <c r="G185" s="8">
        <f>RFMCaculation[[#This Row],[Total Orders]]/RFMCaculation[[#This Row],[Years with us]]</f>
        <v>1.3272727272727274</v>
      </c>
      <c r="H185" s="9">
        <f>SUMIF(Order[Customer ID], RFMCaculation[[#This Row],[Customer ID]], Order[Total Sales])</f>
        <v>2830.6279999999997</v>
      </c>
      <c r="I185">
        <f>RANK(RFMCaculation[[#This Row],[Recency]], RFMCaculation[Recency], 0)</f>
        <v>141</v>
      </c>
      <c r="J185">
        <f>RANK(RFMCaculation[[#This Row],[Frequency]], RFMCaculation[Frequency], 0)</f>
        <v>635</v>
      </c>
      <c r="K185">
        <f>RANK(RFMCaculation[[#This Row],[Monetary]], RFMCaculation[Monetary], 0)</f>
        <v>308</v>
      </c>
      <c r="L185">
        <f>VLOOKUP(RFMCaculation[[#This Row],[Rank R]], $R$4:$S$8, 2)</f>
        <v>1</v>
      </c>
      <c r="M185">
        <f>VLOOKUP(RFMCaculation[[#This Row],[Rank F]], $R$4:$S$8, 2)</f>
        <v>5</v>
      </c>
      <c r="N185">
        <f>VLOOKUP(RFMCaculation[[#This Row],[Rank M]], $R$4:$S$8, 2)</f>
        <v>2</v>
      </c>
      <c r="O185">
        <f>RFMCaculation[[#This Row],[R]]*100+RFMCaculation[[#This Row],[F]]*10+RFMCaculation[[#This Row],[M]]</f>
        <v>152</v>
      </c>
      <c r="P185" s="21" t="str">
        <f>VLOOKUP(RFMCaculation[[#This Row],[RFM]], RFMSegment[], 2, FALSE)</f>
        <v>At Risk</v>
      </c>
    </row>
    <row r="186" spans="1:16">
      <c r="A186" t="s">
        <v>115</v>
      </c>
      <c r="B186">
        <f>COUNTIF(Order[Customer ID], RFMCaculation[[#This Row],[Customer ID]])</f>
        <v>9</v>
      </c>
      <c r="C186" s="4" cm="1">
        <f t="array" ref="C186">MAX(_xlfn._xlws.FILTER(Order[[Order Date ]], Order[Customer ID]=RFMCaculation[[#This Row],[Customer ID]]))</f>
        <v>43094</v>
      </c>
      <c r="D186" s="4" cm="1">
        <f t="array" ref="D186">MIN(_xlfn._xlws.FILTER(Order[[Order Date ]], Order[Customer ID]=RFMCaculation[[#This Row],[Customer ID]]))</f>
        <v>42499</v>
      </c>
      <c r="E186" s="8">
        <f>($R$2-RFMCaculation[[#This Row],[Start Date]])/365</f>
        <v>1.6493150684931508</v>
      </c>
      <c r="F186">
        <f>$R$2-RFMCaculation[[#This Row],[Most recent]]</f>
        <v>7</v>
      </c>
      <c r="G186" s="8">
        <f>RFMCaculation[[#This Row],[Total Orders]]/RFMCaculation[[#This Row],[Years with us]]</f>
        <v>5.4568106312292359</v>
      </c>
      <c r="H186" s="9">
        <f>SUMIF(Order[Customer ID], RFMCaculation[[#This Row],[Customer ID]], Order[Total Sales])</f>
        <v>2370.3136</v>
      </c>
      <c r="I186">
        <f>RANK(RFMCaculation[[#This Row],[Recency]], RFMCaculation[Recency], 0)</f>
        <v>761</v>
      </c>
      <c r="J186">
        <f>RANK(RFMCaculation[[#This Row],[Frequency]], RFMCaculation[Frequency], 0)</f>
        <v>4</v>
      </c>
      <c r="K186">
        <f>RANK(RFMCaculation[[#This Row],[Monetary]], RFMCaculation[Monetary], 0)</f>
        <v>378</v>
      </c>
      <c r="L186">
        <f>VLOOKUP(RFMCaculation[[#This Row],[Rank R]], $R$4:$S$8, 2)</f>
        <v>5</v>
      </c>
      <c r="M186">
        <f>VLOOKUP(RFMCaculation[[#This Row],[Rank F]], $R$4:$S$8, 2)</f>
        <v>1</v>
      </c>
      <c r="N186">
        <f>VLOOKUP(RFMCaculation[[#This Row],[Rank M]], $R$4:$S$8, 2)</f>
        <v>3</v>
      </c>
      <c r="O186">
        <f>RFMCaculation[[#This Row],[R]]*100+RFMCaculation[[#This Row],[F]]*10+RFMCaculation[[#This Row],[M]]</f>
        <v>513</v>
      </c>
      <c r="P186" s="21" t="str">
        <f>VLOOKUP(RFMCaculation[[#This Row],[RFM]], RFMSegment[], 2, FALSE)</f>
        <v>Promising</v>
      </c>
    </row>
    <row r="187" spans="1:16">
      <c r="A187" t="s">
        <v>611</v>
      </c>
      <c r="B187">
        <f>COUNTIF(Order[Customer ID], RFMCaculation[[#This Row],[Customer ID]])</f>
        <v>6</v>
      </c>
      <c r="C187" s="4" cm="1">
        <f t="array" ref="C187">MAX(_xlfn._xlws.FILTER(Order[[Order Date ]], Order[Customer ID]=RFMCaculation[[#This Row],[Customer ID]]))</f>
        <v>43077</v>
      </c>
      <c r="D187" s="4" cm="1">
        <f t="array" ref="D187">MIN(_xlfn._xlws.FILTER(Order[[Order Date ]], Order[Customer ID]=RFMCaculation[[#This Row],[Customer ID]]))</f>
        <v>41799</v>
      </c>
      <c r="E187" s="8">
        <f>($R$2-RFMCaculation[[#This Row],[Start Date]])/365</f>
        <v>3.5671232876712327</v>
      </c>
      <c r="F187">
        <f>$R$2-RFMCaculation[[#This Row],[Most recent]]</f>
        <v>24</v>
      </c>
      <c r="G187" s="8">
        <f>RFMCaculation[[#This Row],[Total Orders]]/RFMCaculation[[#This Row],[Years with us]]</f>
        <v>1.6820276497695854</v>
      </c>
      <c r="H187" s="9">
        <f>SUMIF(Order[Customer ID], RFMCaculation[[#This Row],[Customer ID]], Order[Total Sales])</f>
        <v>1136.5920000000001</v>
      </c>
      <c r="I187">
        <f>RANK(RFMCaculation[[#This Row],[Recency]], RFMCaculation[Recency], 0)</f>
        <v>655</v>
      </c>
      <c r="J187">
        <f>RANK(RFMCaculation[[#This Row],[Frequency]], RFMCaculation[Frequency], 0)</f>
        <v>497</v>
      </c>
      <c r="K187">
        <f>RANK(RFMCaculation[[#This Row],[Monetary]], RFMCaculation[Monetary], 0)</f>
        <v>597</v>
      </c>
      <c r="L187">
        <f>VLOOKUP(RFMCaculation[[#This Row],[Rank R]], $R$4:$S$8, 2)</f>
        <v>5</v>
      </c>
      <c r="M187">
        <f>VLOOKUP(RFMCaculation[[#This Row],[Rank F]], $R$4:$S$8, 2)</f>
        <v>4</v>
      </c>
      <c r="N187">
        <f>VLOOKUP(RFMCaculation[[#This Row],[Rank M]], $R$4:$S$8, 2)</f>
        <v>4</v>
      </c>
      <c r="O187">
        <f>RFMCaculation[[#This Row],[R]]*100+RFMCaculation[[#This Row],[F]]*10+RFMCaculation[[#This Row],[M]]</f>
        <v>544</v>
      </c>
      <c r="P187" s="21" t="str">
        <f>VLOOKUP(RFMCaculation[[#This Row],[RFM]], RFMSegment[], 2, FALSE)</f>
        <v>Champions</v>
      </c>
    </row>
    <row r="188" spans="1:16">
      <c r="A188" t="s">
        <v>1588</v>
      </c>
      <c r="B188">
        <f>COUNTIF(Order[Customer ID], RFMCaculation[[#This Row],[Customer ID]])</f>
        <v>8</v>
      </c>
      <c r="C188" s="4" cm="1">
        <f t="array" ref="C188">MAX(_xlfn._xlws.FILTER(Order[[Order Date ]], Order[Customer ID]=RFMCaculation[[#This Row],[Customer ID]]))</f>
        <v>43039</v>
      </c>
      <c r="D188" s="4" cm="1">
        <f t="array" ref="D188">MIN(_xlfn._xlws.FILTER(Order[[Order Date ]], Order[Customer ID]=RFMCaculation[[#This Row],[Customer ID]]))</f>
        <v>41985</v>
      </c>
      <c r="E188" s="8">
        <f>($R$2-RFMCaculation[[#This Row],[Start Date]])/365</f>
        <v>3.0575342465753423</v>
      </c>
      <c r="F188">
        <f>$R$2-RFMCaculation[[#This Row],[Most recent]]</f>
        <v>62</v>
      </c>
      <c r="G188" s="8">
        <f>RFMCaculation[[#This Row],[Total Orders]]/RFMCaculation[[#This Row],[Years with us]]</f>
        <v>2.6164874551971327</v>
      </c>
      <c r="H188" s="9">
        <f>SUMIF(Order[Customer ID], RFMCaculation[[#This Row],[Customer ID]], Order[Total Sales])</f>
        <v>2900.0259999999998</v>
      </c>
      <c r="I188">
        <f>RANK(RFMCaculation[[#This Row],[Recency]], RFMCaculation[Recency], 0)</f>
        <v>435</v>
      </c>
      <c r="J188">
        <f>RANK(RFMCaculation[[#This Row],[Frequency]], RFMCaculation[Frequency], 0)</f>
        <v>193</v>
      </c>
      <c r="K188">
        <f>RANK(RFMCaculation[[#This Row],[Monetary]], RFMCaculation[Monetary], 0)</f>
        <v>294</v>
      </c>
      <c r="L188">
        <f>VLOOKUP(RFMCaculation[[#This Row],[Rank R]], $R$4:$S$8, 2)</f>
        <v>3</v>
      </c>
      <c r="M188">
        <f>VLOOKUP(RFMCaculation[[#This Row],[Rank F]], $R$4:$S$8, 2)</f>
        <v>2</v>
      </c>
      <c r="N188">
        <f>VLOOKUP(RFMCaculation[[#This Row],[Rank M]], $R$4:$S$8, 2)</f>
        <v>2</v>
      </c>
      <c r="O188">
        <f>RFMCaculation[[#This Row],[R]]*100+RFMCaculation[[#This Row],[F]]*10+RFMCaculation[[#This Row],[M]]</f>
        <v>322</v>
      </c>
      <c r="P188" s="21" t="str">
        <f>VLOOKUP(RFMCaculation[[#This Row],[RFM]], RFMSegment[], 2, FALSE)</f>
        <v>Hibernating customers</v>
      </c>
    </row>
    <row r="189" spans="1:16">
      <c r="A189" t="s">
        <v>3902</v>
      </c>
      <c r="B189">
        <f>COUNTIF(Order[Customer ID], RFMCaculation[[#This Row],[Customer ID]])</f>
        <v>4</v>
      </c>
      <c r="C189" s="4" cm="1">
        <f t="array" ref="C189">MAX(_xlfn._xlws.FILTER(Order[[Order Date ]], Order[Customer ID]=RFMCaculation[[#This Row],[Customer ID]]))</f>
        <v>42747</v>
      </c>
      <c r="D189" s="4" cm="1">
        <f t="array" ref="D189">MIN(_xlfn._xlws.FILTER(Order[[Order Date ]], Order[Customer ID]=RFMCaculation[[#This Row],[Customer ID]]))</f>
        <v>41754</v>
      </c>
      <c r="E189" s="8">
        <f>($R$2-RFMCaculation[[#This Row],[Start Date]])/365</f>
        <v>3.6904109589041094</v>
      </c>
      <c r="F189">
        <f>$R$2-RFMCaculation[[#This Row],[Most recent]]</f>
        <v>354</v>
      </c>
      <c r="G189" s="8">
        <f>RFMCaculation[[#This Row],[Total Orders]]/RFMCaculation[[#This Row],[Years with us]]</f>
        <v>1.0838901262063847</v>
      </c>
      <c r="H189" s="9">
        <f>SUMIF(Order[Customer ID], RFMCaculation[[#This Row],[Customer ID]], Order[Total Sales])</f>
        <v>156.76</v>
      </c>
      <c r="I189">
        <f>RANK(RFMCaculation[[#This Row],[Recency]], RFMCaculation[Recency], 0)</f>
        <v>104</v>
      </c>
      <c r="J189">
        <f>RANK(RFMCaculation[[#This Row],[Frequency]], RFMCaculation[Frequency], 0)</f>
        <v>714</v>
      </c>
      <c r="K189">
        <f>RANK(RFMCaculation[[#This Row],[Monetary]], RFMCaculation[Monetary], 0)</f>
        <v>773</v>
      </c>
      <c r="L189">
        <f>VLOOKUP(RFMCaculation[[#This Row],[Rank R]], $R$4:$S$8, 2)</f>
        <v>1</v>
      </c>
      <c r="M189">
        <f>VLOOKUP(RFMCaculation[[#This Row],[Rank F]], $R$4:$S$8, 2)</f>
        <v>5</v>
      </c>
      <c r="N189">
        <f>VLOOKUP(RFMCaculation[[#This Row],[Rank M]], $R$4:$S$8, 2)</f>
        <v>5</v>
      </c>
      <c r="O189">
        <f>RFMCaculation[[#This Row],[R]]*100+RFMCaculation[[#This Row],[F]]*10+RFMCaculation[[#This Row],[M]]</f>
        <v>155</v>
      </c>
      <c r="P189" s="21" t="str">
        <f>VLOOKUP(RFMCaculation[[#This Row],[RFM]], RFMSegment[], 2, FALSE)</f>
        <v>Cannot Lose Them</v>
      </c>
    </row>
    <row r="190" spans="1:16">
      <c r="A190" t="s">
        <v>562</v>
      </c>
      <c r="B190">
        <f>COUNTIF(Order[Customer ID], RFMCaculation[[#This Row],[Customer ID]])</f>
        <v>8</v>
      </c>
      <c r="C190" s="4" cm="1">
        <f t="array" ref="C190">MAX(_xlfn._xlws.FILTER(Order[[Order Date ]], Order[Customer ID]=RFMCaculation[[#This Row],[Customer ID]]))</f>
        <v>43078</v>
      </c>
      <c r="D190" s="4" cm="1">
        <f t="array" ref="D190">MIN(_xlfn._xlws.FILTER(Order[[Order Date ]], Order[Customer ID]=RFMCaculation[[#This Row],[Customer ID]]))</f>
        <v>41936</v>
      </c>
      <c r="E190" s="8">
        <f>($R$2-RFMCaculation[[#This Row],[Start Date]])/365</f>
        <v>3.1917808219178081</v>
      </c>
      <c r="F190">
        <f>$R$2-RFMCaculation[[#This Row],[Most recent]]</f>
        <v>23</v>
      </c>
      <c r="G190" s="8">
        <f>RFMCaculation[[#This Row],[Total Orders]]/RFMCaculation[[#This Row],[Years with us]]</f>
        <v>2.5064377682403434</v>
      </c>
      <c r="H190" s="9">
        <f>SUMIF(Order[Customer ID], RFMCaculation[[#This Row],[Customer ID]], Order[Total Sales])</f>
        <v>2171.5990000000002</v>
      </c>
      <c r="I190">
        <f>RANK(RFMCaculation[[#This Row],[Recency]], RFMCaculation[Recency], 0)</f>
        <v>663</v>
      </c>
      <c r="J190">
        <f>RANK(RFMCaculation[[#This Row],[Frequency]], RFMCaculation[Frequency], 0)</f>
        <v>228</v>
      </c>
      <c r="K190">
        <f>RANK(RFMCaculation[[#This Row],[Monetary]], RFMCaculation[Monetary], 0)</f>
        <v>419</v>
      </c>
      <c r="L190">
        <f>VLOOKUP(RFMCaculation[[#This Row],[Rank R]], $R$4:$S$8, 2)</f>
        <v>5</v>
      </c>
      <c r="M190">
        <f>VLOOKUP(RFMCaculation[[#This Row],[Rank F]], $R$4:$S$8, 2)</f>
        <v>2</v>
      </c>
      <c r="N190">
        <f>VLOOKUP(RFMCaculation[[#This Row],[Rank M]], $R$4:$S$8, 2)</f>
        <v>3</v>
      </c>
      <c r="O190">
        <f>RFMCaculation[[#This Row],[R]]*100+RFMCaculation[[#This Row],[F]]*10+RFMCaculation[[#This Row],[M]]</f>
        <v>523</v>
      </c>
      <c r="P190" s="21" t="str">
        <f>VLOOKUP(RFMCaculation[[#This Row],[RFM]], RFMSegment[], 2, FALSE)</f>
        <v>Promising</v>
      </c>
    </row>
    <row r="191" spans="1:16">
      <c r="A191" t="s">
        <v>3368</v>
      </c>
      <c r="B191">
        <f>COUNTIF(Order[Customer ID], RFMCaculation[[#This Row],[Customer ID]])</f>
        <v>5</v>
      </c>
      <c r="C191" s="4" cm="1">
        <f t="array" ref="C191">MAX(_xlfn._xlws.FILTER(Order[[Order Date ]], Order[Customer ID]=RFMCaculation[[#This Row],[Customer ID]]))</f>
        <v>42858</v>
      </c>
      <c r="D191" s="4" cm="1">
        <f t="array" ref="D191">MIN(_xlfn._xlws.FILTER(Order[[Order Date ]], Order[Customer ID]=RFMCaculation[[#This Row],[Customer ID]]))</f>
        <v>41955</v>
      </c>
      <c r="E191" s="8">
        <f>($R$2-RFMCaculation[[#This Row],[Start Date]])/365</f>
        <v>3.1397260273972605</v>
      </c>
      <c r="F191">
        <f>$R$2-RFMCaculation[[#This Row],[Most recent]]</f>
        <v>243</v>
      </c>
      <c r="G191" s="8">
        <f>RFMCaculation[[#This Row],[Total Orders]]/RFMCaculation[[#This Row],[Years with us]]</f>
        <v>1.5924956369982548</v>
      </c>
      <c r="H191" s="9">
        <f>SUMIF(Order[Customer ID], RFMCaculation[[#This Row],[Customer ID]], Order[Total Sales])</f>
        <v>2839.2271999999998</v>
      </c>
      <c r="I191">
        <f>RANK(RFMCaculation[[#This Row],[Recency]], RFMCaculation[Recency], 0)</f>
        <v>148</v>
      </c>
      <c r="J191">
        <f>RANK(RFMCaculation[[#This Row],[Frequency]], RFMCaculation[Frequency], 0)</f>
        <v>539</v>
      </c>
      <c r="K191">
        <f>RANK(RFMCaculation[[#This Row],[Monetary]], RFMCaculation[Monetary], 0)</f>
        <v>306</v>
      </c>
      <c r="L191">
        <f>VLOOKUP(RFMCaculation[[#This Row],[Rank R]], $R$4:$S$8, 2)</f>
        <v>1</v>
      </c>
      <c r="M191">
        <f>VLOOKUP(RFMCaculation[[#This Row],[Rank F]], $R$4:$S$8, 2)</f>
        <v>4</v>
      </c>
      <c r="N191">
        <f>VLOOKUP(RFMCaculation[[#This Row],[Rank M]], $R$4:$S$8, 2)</f>
        <v>2</v>
      </c>
      <c r="O191">
        <f>RFMCaculation[[#This Row],[R]]*100+RFMCaculation[[#This Row],[F]]*10+RFMCaculation[[#This Row],[M]]</f>
        <v>142</v>
      </c>
      <c r="P191" s="21" t="str">
        <f>VLOOKUP(RFMCaculation[[#This Row],[RFM]], RFMSegment[], 2, FALSE)</f>
        <v>At Risk</v>
      </c>
    </row>
    <row r="192" spans="1:16">
      <c r="A192" t="s">
        <v>425</v>
      </c>
      <c r="B192">
        <f>COUNTIF(Order[Customer ID], RFMCaculation[[#This Row],[Customer ID]])</f>
        <v>7</v>
      </c>
      <c r="C192" s="4" cm="1">
        <f t="array" ref="C192">MAX(_xlfn._xlws.FILTER(Order[[Order Date ]], Order[Customer ID]=RFMCaculation[[#This Row],[Customer ID]]))</f>
        <v>43083</v>
      </c>
      <c r="D192" s="4" cm="1">
        <f t="array" ref="D192">MIN(_xlfn._xlws.FILTER(Order[[Order Date ]], Order[Customer ID]=RFMCaculation[[#This Row],[Customer ID]]))</f>
        <v>41699</v>
      </c>
      <c r="E192" s="8">
        <f>($R$2-RFMCaculation[[#This Row],[Start Date]])/365</f>
        <v>3.8410958904109589</v>
      </c>
      <c r="F192">
        <f>$R$2-RFMCaculation[[#This Row],[Most recent]]</f>
        <v>18</v>
      </c>
      <c r="G192" s="8">
        <f>RFMCaculation[[#This Row],[Total Orders]]/RFMCaculation[[#This Row],[Years with us]]</f>
        <v>1.8223965763195435</v>
      </c>
      <c r="H192" s="9">
        <f>SUMIF(Order[Customer ID], RFMCaculation[[#This Row],[Customer ID]], Order[Total Sales])</f>
        <v>4531.6459999999997</v>
      </c>
      <c r="I192">
        <f>RANK(RFMCaculation[[#This Row],[Recency]], RFMCaculation[Recency], 0)</f>
        <v>693</v>
      </c>
      <c r="J192">
        <f>RANK(RFMCaculation[[#This Row],[Frequency]], RFMCaculation[Frequency], 0)</f>
        <v>449</v>
      </c>
      <c r="K192">
        <f>RANK(RFMCaculation[[#This Row],[Monetary]], RFMCaculation[Monetary], 0)</f>
        <v>141</v>
      </c>
      <c r="L192">
        <f>VLOOKUP(RFMCaculation[[#This Row],[Rank R]], $R$4:$S$8, 2)</f>
        <v>5</v>
      </c>
      <c r="M192">
        <f>VLOOKUP(RFMCaculation[[#This Row],[Rank F]], $R$4:$S$8, 2)</f>
        <v>3</v>
      </c>
      <c r="N192">
        <f>VLOOKUP(RFMCaculation[[#This Row],[Rank M]], $R$4:$S$8, 2)</f>
        <v>1</v>
      </c>
      <c r="O192">
        <f>RFMCaculation[[#This Row],[R]]*100+RFMCaculation[[#This Row],[F]]*10+RFMCaculation[[#This Row],[M]]</f>
        <v>531</v>
      </c>
      <c r="P192" s="21" t="str">
        <f>VLOOKUP(RFMCaculation[[#This Row],[RFM]], RFMSegment[], 2, FALSE)</f>
        <v>Potential Loyalist</v>
      </c>
    </row>
    <row r="193" spans="1:16">
      <c r="A193" t="s">
        <v>1281</v>
      </c>
      <c r="B193">
        <f>COUNTIF(Order[Customer ID], RFMCaculation[[#This Row],[Customer ID]])</f>
        <v>7</v>
      </c>
      <c r="C193" s="4" cm="1">
        <f t="array" ref="C193">MAX(_xlfn._xlws.FILTER(Order[[Order Date ]], Order[Customer ID]=RFMCaculation[[#This Row],[Customer ID]]))</f>
        <v>43051</v>
      </c>
      <c r="D193" s="4" cm="1">
        <f t="array" ref="D193">MIN(_xlfn._xlws.FILTER(Order[[Order Date ]], Order[Customer ID]=RFMCaculation[[#This Row],[Customer ID]]))</f>
        <v>42125</v>
      </c>
      <c r="E193" s="8">
        <f>($R$2-RFMCaculation[[#This Row],[Start Date]])/365</f>
        <v>2.6739726027397261</v>
      </c>
      <c r="F193">
        <f>$R$2-RFMCaculation[[#This Row],[Most recent]]</f>
        <v>50</v>
      </c>
      <c r="G193" s="8">
        <f>RFMCaculation[[#This Row],[Total Orders]]/RFMCaculation[[#This Row],[Years with us]]</f>
        <v>2.617827868852459</v>
      </c>
      <c r="H193" s="9">
        <f>SUMIF(Order[Customer ID], RFMCaculation[[#This Row],[Customer ID]], Order[Total Sales])</f>
        <v>2973.0940000000001</v>
      </c>
      <c r="I193">
        <f>RANK(RFMCaculation[[#This Row],[Recency]], RFMCaculation[Recency], 0)</f>
        <v>490</v>
      </c>
      <c r="J193">
        <f>RANK(RFMCaculation[[#This Row],[Frequency]], RFMCaculation[Frequency], 0)</f>
        <v>192</v>
      </c>
      <c r="K193">
        <f>RANK(RFMCaculation[[#This Row],[Monetary]], RFMCaculation[Monetary], 0)</f>
        <v>283</v>
      </c>
      <c r="L193">
        <f>VLOOKUP(RFMCaculation[[#This Row],[Rank R]], $R$4:$S$8, 2)</f>
        <v>4</v>
      </c>
      <c r="M193">
        <f>VLOOKUP(RFMCaculation[[#This Row],[Rank F]], $R$4:$S$8, 2)</f>
        <v>2</v>
      </c>
      <c r="N193">
        <f>VLOOKUP(RFMCaculation[[#This Row],[Rank M]], $R$4:$S$8, 2)</f>
        <v>2</v>
      </c>
      <c r="O193">
        <f>RFMCaculation[[#This Row],[R]]*100+RFMCaculation[[#This Row],[F]]*10+RFMCaculation[[#This Row],[M]]</f>
        <v>422</v>
      </c>
      <c r="P193" s="21" t="str">
        <f>VLOOKUP(RFMCaculation[[#This Row],[RFM]], RFMSegment[], 2, FALSE)</f>
        <v>New Customers</v>
      </c>
    </row>
    <row r="194" spans="1:16">
      <c r="A194" t="s">
        <v>276</v>
      </c>
      <c r="B194">
        <f>COUNTIF(Order[Customer ID], RFMCaculation[[#This Row],[Customer ID]])</f>
        <v>10</v>
      </c>
      <c r="C194" s="4" cm="1">
        <f t="array" ref="C194">MAX(_xlfn._xlws.FILTER(Order[[Order Date ]], Order[Customer ID]=RFMCaculation[[#This Row],[Customer ID]]))</f>
        <v>43090</v>
      </c>
      <c r="D194" s="4" cm="1">
        <f t="array" ref="D194">MIN(_xlfn._xlws.FILTER(Order[[Order Date ]], Order[Customer ID]=RFMCaculation[[#This Row],[Customer ID]]))</f>
        <v>42085</v>
      </c>
      <c r="E194" s="8">
        <f>($R$2-RFMCaculation[[#This Row],[Start Date]])/365</f>
        <v>2.7835616438356166</v>
      </c>
      <c r="F194">
        <f>$R$2-RFMCaculation[[#This Row],[Most recent]]</f>
        <v>11</v>
      </c>
      <c r="G194" s="8">
        <f>RFMCaculation[[#This Row],[Total Orders]]/RFMCaculation[[#This Row],[Years with us]]</f>
        <v>3.5925196850393699</v>
      </c>
      <c r="H194" s="9">
        <f>SUMIF(Order[Customer ID], RFMCaculation[[#This Row],[Customer ID]], Order[Total Sales])</f>
        <v>2332.5770000000002</v>
      </c>
      <c r="I194">
        <f>RANK(RFMCaculation[[#This Row],[Recency]], RFMCaculation[Recency], 0)</f>
        <v>725</v>
      </c>
      <c r="J194">
        <f>RANK(RFMCaculation[[#This Row],[Frequency]], RFMCaculation[Frequency], 0)</f>
        <v>39</v>
      </c>
      <c r="K194">
        <f>RANK(RFMCaculation[[#This Row],[Monetary]], RFMCaculation[Monetary], 0)</f>
        <v>386</v>
      </c>
      <c r="L194">
        <f>VLOOKUP(RFMCaculation[[#This Row],[Rank R]], $R$4:$S$8, 2)</f>
        <v>5</v>
      </c>
      <c r="M194">
        <f>VLOOKUP(RFMCaculation[[#This Row],[Rank F]], $R$4:$S$8, 2)</f>
        <v>1</v>
      </c>
      <c r="N194">
        <f>VLOOKUP(RFMCaculation[[#This Row],[Rank M]], $R$4:$S$8, 2)</f>
        <v>3</v>
      </c>
      <c r="O194">
        <f>RFMCaculation[[#This Row],[R]]*100+RFMCaculation[[#This Row],[F]]*10+RFMCaculation[[#This Row],[M]]</f>
        <v>513</v>
      </c>
      <c r="P194" s="21" t="str">
        <f>VLOOKUP(RFMCaculation[[#This Row],[RFM]], RFMSegment[], 2, FALSE)</f>
        <v>Promising</v>
      </c>
    </row>
    <row r="195" spans="1:16">
      <c r="A195" t="s">
        <v>1393</v>
      </c>
      <c r="B195">
        <f>COUNTIF(Order[Customer ID], RFMCaculation[[#This Row],[Customer ID]])</f>
        <v>8</v>
      </c>
      <c r="C195" s="4" cm="1">
        <f t="array" ref="C195">MAX(_xlfn._xlws.FILTER(Order[[Order Date ]], Order[Customer ID]=RFMCaculation[[#This Row],[Customer ID]]))</f>
        <v>43046</v>
      </c>
      <c r="D195" s="4" cm="1">
        <f t="array" ref="D195">MIN(_xlfn._xlws.FILTER(Order[[Order Date ]], Order[Customer ID]=RFMCaculation[[#This Row],[Customer ID]]))</f>
        <v>41674</v>
      </c>
      <c r="E195" s="8">
        <f>($R$2-RFMCaculation[[#This Row],[Start Date]])/365</f>
        <v>3.9095890410958902</v>
      </c>
      <c r="F195">
        <f>$R$2-RFMCaculation[[#This Row],[Most recent]]</f>
        <v>55</v>
      </c>
      <c r="G195" s="8">
        <f>RFMCaculation[[#This Row],[Total Orders]]/RFMCaculation[[#This Row],[Years with us]]</f>
        <v>2.04625087596356</v>
      </c>
      <c r="H195" s="9">
        <f>SUMIF(Order[Customer ID], RFMCaculation[[#This Row],[Customer ID]], Order[Total Sales])</f>
        <v>4655.8969999999999</v>
      </c>
      <c r="I195">
        <f>RANK(RFMCaculation[[#This Row],[Recency]], RFMCaculation[Recency], 0)</f>
        <v>476</v>
      </c>
      <c r="J195">
        <f>RANK(RFMCaculation[[#This Row],[Frequency]], RFMCaculation[Frequency], 0)</f>
        <v>370</v>
      </c>
      <c r="K195">
        <f>RANK(RFMCaculation[[#This Row],[Monetary]], RFMCaculation[Monetary], 0)</f>
        <v>137</v>
      </c>
      <c r="L195">
        <f>VLOOKUP(RFMCaculation[[#This Row],[Rank R]], $R$4:$S$8, 2)</f>
        <v>4</v>
      </c>
      <c r="M195">
        <f>VLOOKUP(RFMCaculation[[#This Row],[Rank F]], $R$4:$S$8, 2)</f>
        <v>3</v>
      </c>
      <c r="N195">
        <f>VLOOKUP(RFMCaculation[[#This Row],[Rank M]], $R$4:$S$8, 2)</f>
        <v>1</v>
      </c>
      <c r="O195">
        <f>RFMCaculation[[#This Row],[R]]*100+RFMCaculation[[#This Row],[F]]*10+RFMCaculation[[#This Row],[M]]</f>
        <v>431</v>
      </c>
      <c r="P195" s="21" t="str">
        <f>VLOOKUP(RFMCaculation[[#This Row],[RFM]], RFMSegment[], 2, FALSE)</f>
        <v>Potential Loyalist</v>
      </c>
    </row>
    <row r="196" spans="1:16">
      <c r="A196" t="s">
        <v>3508</v>
      </c>
      <c r="B196">
        <f>COUNTIF(Order[Customer ID], RFMCaculation[[#This Row],[Customer ID]])</f>
        <v>5</v>
      </c>
      <c r="C196" s="4" cm="1">
        <f t="array" ref="C196">MAX(_xlfn._xlws.FILTER(Order[[Order Date ]], Order[Customer ID]=RFMCaculation[[#This Row],[Customer ID]]))</f>
        <v>42835</v>
      </c>
      <c r="D196" s="4" cm="1">
        <f t="array" ref="D196">MIN(_xlfn._xlws.FILTER(Order[[Order Date ]], Order[Customer ID]=RFMCaculation[[#This Row],[Customer ID]]))</f>
        <v>41962</v>
      </c>
      <c r="E196" s="8">
        <f>($R$2-RFMCaculation[[#This Row],[Start Date]])/365</f>
        <v>3.1205479452054794</v>
      </c>
      <c r="F196">
        <f>$R$2-RFMCaculation[[#This Row],[Most recent]]</f>
        <v>266</v>
      </c>
      <c r="G196" s="8">
        <f>RFMCaculation[[#This Row],[Total Orders]]/RFMCaculation[[#This Row],[Years with us]]</f>
        <v>1.6022827041264267</v>
      </c>
      <c r="H196" s="9">
        <f>SUMIF(Order[Customer ID], RFMCaculation[[#This Row],[Customer ID]], Order[Total Sales])</f>
        <v>1081.4659999999999</v>
      </c>
      <c r="I196">
        <f>RANK(RFMCaculation[[#This Row],[Recency]], RFMCaculation[Recency], 0)</f>
        <v>138</v>
      </c>
      <c r="J196">
        <f>RANK(RFMCaculation[[#This Row],[Frequency]], RFMCaculation[Frequency], 0)</f>
        <v>531</v>
      </c>
      <c r="K196">
        <f>RANK(RFMCaculation[[#This Row],[Monetary]], RFMCaculation[Monetary], 0)</f>
        <v>605</v>
      </c>
      <c r="L196">
        <f>VLOOKUP(RFMCaculation[[#This Row],[Rank R]], $R$4:$S$8, 2)</f>
        <v>1</v>
      </c>
      <c r="M196">
        <f>VLOOKUP(RFMCaculation[[#This Row],[Rank F]], $R$4:$S$8, 2)</f>
        <v>4</v>
      </c>
      <c r="N196">
        <f>VLOOKUP(RFMCaculation[[#This Row],[Rank M]], $R$4:$S$8, 2)</f>
        <v>4</v>
      </c>
      <c r="O196">
        <f>RFMCaculation[[#This Row],[R]]*100+RFMCaculation[[#This Row],[F]]*10+RFMCaculation[[#This Row],[M]]</f>
        <v>144</v>
      </c>
      <c r="P196" s="21" t="str">
        <f>VLOOKUP(RFMCaculation[[#This Row],[RFM]], RFMSegment[], 2, FALSE)</f>
        <v>Cannot Lose Them</v>
      </c>
    </row>
    <row r="197" spans="1:16">
      <c r="A197" t="s">
        <v>2982</v>
      </c>
      <c r="B197">
        <f>COUNTIF(Order[Customer ID], RFMCaculation[[#This Row],[Customer ID]])</f>
        <v>4</v>
      </c>
      <c r="C197" s="4" cm="1">
        <f t="array" ref="C197">MAX(_xlfn._xlws.FILTER(Order[[Order Date ]], Order[Customer ID]=RFMCaculation[[#This Row],[Customer ID]]))</f>
        <v>42912</v>
      </c>
      <c r="D197" s="4" cm="1">
        <f t="array" ref="D197">MIN(_xlfn._xlws.FILTER(Order[[Order Date ]], Order[Customer ID]=RFMCaculation[[#This Row],[Customer ID]]))</f>
        <v>42224</v>
      </c>
      <c r="E197" s="8">
        <f>($R$2-RFMCaculation[[#This Row],[Start Date]])/365</f>
        <v>2.4027397260273973</v>
      </c>
      <c r="F197">
        <f>$R$2-RFMCaculation[[#This Row],[Most recent]]</f>
        <v>189</v>
      </c>
      <c r="G197" s="8">
        <f>RFMCaculation[[#This Row],[Total Orders]]/RFMCaculation[[#This Row],[Years with us]]</f>
        <v>1.6647662485746864</v>
      </c>
      <c r="H197" s="9">
        <f>SUMIF(Order[Customer ID], RFMCaculation[[#This Row],[Customer ID]], Order[Total Sales])</f>
        <v>1711.6920000000002</v>
      </c>
      <c r="I197">
        <f>RANK(RFMCaculation[[#This Row],[Recency]], RFMCaculation[Recency], 0)</f>
        <v>191</v>
      </c>
      <c r="J197">
        <f>RANK(RFMCaculation[[#This Row],[Frequency]], RFMCaculation[Frequency], 0)</f>
        <v>501</v>
      </c>
      <c r="K197">
        <f>RANK(RFMCaculation[[#This Row],[Monetary]], RFMCaculation[Monetary], 0)</f>
        <v>483</v>
      </c>
      <c r="L197">
        <f>VLOOKUP(RFMCaculation[[#This Row],[Rank R]], $R$4:$S$8, 2)</f>
        <v>2</v>
      </c>
      <c r="M197">
        <f>VLOOKUP(RFMCaculation[[#This Row],[Rank F]], $R$4:$S$8, 2)</f>
        <v>4</v>
      </c>
      <c r="N197">
        <f>VLOOKUP(RFMCaculation[[#This Row],[Rank M]], $R$4:$S$8, 2)</f>
        <v>4</v>
      </c>
      <c r="O197">
        <f>RFMCaculation[[#This Row],[R]]*100+RFMCaculation[[#This Row],[F]]*10+RFMCaculation[[#This Row],[M]]</f>
        <v>244</v>
      </c>
      <c r="P197" s="21" t="str">
        <f>VLOOKUP(RFMCaculation[[#This Row],[RFM]], RFMSegment[], 2, FALSE)</f>
        <v>At Risk</v>
      </c>
    </row>
    <row r="198" spans="1:16">
      <c r="A198" t="s">
        <v>2274</v>
      </c>
      <c r="B198">
        <f>COUNTIF(Order[Customer ID], RFMCaculation[[#This Row],[Customer ID]])</f>
        <v>7</v>
      </c>
      <c r="C198" s="4" cm="1">
        <f t="array" ref="C198">MAX(_xlfn._xlws.FILTER(Order[[Order Date ]], Order[Customer ID]=RFMCaculation[[#This Row],[Customer ID]]))</f>
        <v>42992</v>
      </c>
      <c r="D198" s="4" cm="1">
        <f t="array" ref="D198">MIN(_xlfn._xlws.FILTER(Order[[Order Date ]], Order[Customer ID]=RFMCaculation[[#This Row],[Customer ID]]))</f>
        <v>41750</v>
      </c>
      <c r="E198" s="8">
        <f>($R$2-RFMCaculation[[#This Row],[Start Date]])/365</f>
        <v>3.7013698630136984</v>
      </c>
      <c r="F198">
        <f>$R$2-RFMCaculation[[#This Row],[Most recent]]</f>
        <v>109</v>
      </c>
      <c r="G198" s="8">
        <f>RFMCaculation[[#This Row],[Total Orders]]/RFMCaculation[[#This Row],[Years with us]]</f>
        <v>1.8911917098445596</v>
      </c>
      <c r="H198" s="9">
        <f>SUMIF(Order[Customer ID], RFMCaculation[[#This Row],[Customer ID]], Order[Total Sales])</f>
        <v>3908.8027999999999</v>
      </c>
      <c r="I198">
        <f>RANK(RFMCaculation[[#This Row],[Recency]], RFMCaculation[Recency], 0)</f>
        <v>304</v>
      </c>
      <c r="J198">
        <f>RANK(RFMCaculation[[#This Row],[Frequency]], RFMCaculation[Frequency], 0)</f>
        <v>417</v>
      </c>
      <c r="K198">
        <f>RANK(RFMCaculation[[#This Row],[Monetary]], RFMCaculation[Monetary], 0)</f>
        <v>186</v>
      </c>
      <c r="L198">
        <f>VLOOKUP(RFMCaculation[[#This Row],[Rank R]], $R$4:$S$8, 2)</f>
        <v>2</v>
      </c>
      <c r="M198">
        <f>VLOOKUP(RFMCaculation[[#This Row],[Rank F]], $R$4:$S$8, 2)</f>
        <v>3</v>
      </c>
      <c r="N198">
        <f>VLOOKUP(RFMCaculation[[#This Row],[Rank M]], $R$4:$S$8, 2)</f>
        <v>2</v>
      </c>
      <c r="O198">
        <f>RFMCaculation[[#This Row],[R]]*100+RFMCaculation[[#This Row],[F]]*10+RFMCaculation[[#This Row],[M]]</f>
        <v>232</v>
      </c>
      <c r="P198" s="21" t="str">
        <f>VLOOKUP(RFMCaculation[[#This Row],[RFM]], RFMSegment[], 2, FALSE)</f>
        <v>Hibernating customers</v>
      </c>
    </row>
    <row r="199" spans="1:16">
      <c r="A199" t="s">
        <v>907</v>
      </c>
      <c r="B199">
        <f>COUNTIF(Order[Customer ID], RFMCaculation[[#This Row],[Customer ID]])</f>
        <v>7</v>
      </c>
      <c r="C199" s="4" cm="1">
        <f t="array" ref="C199">MAX(_xlfn._xlws.FILTER(Order[[Order Date ]], Order[Customer ID]=RFMCaculation[[#This Row],[Customer ID]]))</f>
        <v>43066</v>
      </c>
      <c r="D199" s="4" cm="1">
        <f t="array" ref="D199">MIN(_xlfn._xlws.FILTER(Order[[Order Date ]], Order[Customer ID]=RFMCaculation[[#This Row],[Customer ID]]))</f>
        <v>41912</v>
      </c>
      <c r="E199" s="8">
        <f>($R$2-RFMCaculation[[#This Row],[Start Date]])/365</f>
        <v>3.2575342465753425</v>
      </c>
      <c r="F199">
        <f>$R$2-RFMCaculation[[#This Row],[Most recent]]</f>
        <v>35</v>
      </c>
      <c r="G199" s="8">
        <f>RFMCaculation[[#This Row],[Total Orders]]/RFMCaculation[[#This Row],[Years with us]]</f>
        <v>2.1488645920941969</v>
      </c>
      <c r="H199" s="9">
        <f>SUMIF(Order[Customer ID], RFMCaculation[[#This Row],[Customer ID]], Order[Total Sales])</f>
        <v>1989.05</v>
      </c>
      <c r="I199">
        <f>RANK(RFMCaculation[[#This Row],[Recency]], RFMCaculation[Recency], 0)</f>
        <v>581</v>
      </c>
      <c r="J199">
        <f>RANK(RFMCaculation[[#This Row],[Frequency]], RFMCaculation[Frequency], 0)</f>
        <v>324</v>
      </c>
      <c r="K199">
        <f>RANK(RFMCaculation[[#This Row],[Monetary]], RFMCaculation[Monetary], 0)</f>
        <v>442</v>
      </c>
      <c r="L199">
        <f>VLOOKUP(RFMCaculation[[#This Row],[Rank R]], $R$4:$S$8, 2)</f>
        <v>4</v>
      </c>
      <c r="M199">
        <f>VLOOKUP(RFMCaculation[[#This Row],[Rank F]], $R$4:$S$8, 2)</f>
        <v>3</v>
      </c>
      <c r="N199">
        <f>VLOOKUP(RFMCaculation[[#This Row],[Rank M]], $R$4:$S$8, 2)</f>
        <v>3</v>
      </c>
      <c r="O199">
        <f>RFMCaculation[[#This Row],[R]]*100+RFMCaculation[[#This Row],[F]]*10+RFMCaculation[[#This Row],[M]]</f>
        <v>433</v>
      </c>
      <c r="P199" s="21" t="str">
        <f>VLOOKUP(RFMCaculation[[#This Row],[RFM]], RFMSegment[], 2, FALSE)</f>
        <v>Potential Loyalist</v>
      </c>
    </row>
    <row r="200" spans="1:16">
      <c r="A200" t="s">
        <v>325</v>
      </c>
      <c r="B200">
        <f>COUNTIF(Order[Customer ID], RFMCaculation[[#This Row],[Customer ID]])</f>
        <v>7</v>
      </c>
      <c r="C200" s="4" cm="1">
        <f t="array" ref="C200">MAX(_xlfn._xlws.FILTER(Order[[Order Date ]], Order[Customer ID]=RFMCaculation[[#This Row],[Customer ID]]))</f>
        <v>43087</v>
      </c>
      <c r="D200" s="4" cm="1">
        <f t="array" ref="D200">MIN(_xlfn._xlws.FILTER(Order[[Order Date ]], Order[Customer ID]=RFMCaculation[[#This Row],[Customer ID]]))</f>
        <v>41807</v>
      </c>
      <c r="E200" s="8">
        <f>($R$2-RFMCaculation[[#This Row],[Start Date]])/365</f>
        <v>3.5452054794520547</v>
      </c>
      <c r="F200">
        <f>$R$2-RFMCaculation[[#This Row],[Most recent]]</f>
        <v>14</v>
      </c>
      <c r="G200" s="8">
        <f>RFMCaculation[[#This Row],[Total Orders]]/RFMCaculation[[#This Row],[Years with us]]</f>
        <v>1.9744976816074189</v>
      </c>
      <c r="H200" s="9">
        <f>SUMIF(Order[Customer ID], RFMCaculation[[#This Row],[Customer ID]], Order[Total Sales])</f>
        <v>1155.202</v>
      </c>
      <c r="I200">
        <f>RANK(RFMCaculation[[#This Row],[Recency]], RFMCaculation[Recency], 0)</f>
        <v>713</v>
      </c>
      <c r="J200">
        <f>RANK(RFMCaculation[[#This Row],[Frequency]], RFMCaculation[Frequency], 0)</f>
        <v>388</v>
      </c>
      <c r="K200">
        <f>RANK(RFMCaculation[[#This Row],[Monetary]], RFMCaculation[Monetary], 0)</f>
        <v>593</v>
      </c>
      <c r="L200">
        <f>VLOOKUP(RFMCaculation[[#This Row],[Rank R]], $R$4:$S$8, 2)</f>
        <v>5</v>
      </c>
      <c r="M200">
        <f>VLOOKUP(RFMCaculation[[#This Row],[Rank F]], $R$4:$S$8, 2)</f>
        <v>3</v>
      </c>
      <c r="N200">
        <f>VLOOKUP(RFMCaculation[[#This Row],[Rank M]], $R$4:$S$8, 2)</f>
        <v>4</v>
      </c>
      <c r="O200">
        <f>RFMCaculation[[#This Row],[R]]*100+RFMCaculation[[#This Row],[F]]*10+RFMCaculation[[#This Row],[M]]</f>
        <v>534</v>
      </c>
      <c r="P200" s="21" t="str">
        <f>VLOOKUP(RFMCaculation[[#This Row],[RFM]], RFMSegment[], 2, FALSE)</f>
        <v>Need Attention</v>
      </c>
    </row>
    <row r="201" spans="1:16">
      <c r="A201" t="s">
        <v>1036</v>
      </c>
      <c r="B201">
        <f>COUNTIF(Order[Customer ID], RFMCaculation[[#This Row],[Customer ID]])</f>
        <v>9</v>
      </c>
      <c r="C201" s="4" cm="1">
        <f t="array" ref="C201">MAX(_xlfn._xlws.FILTER(Order[[Order Date ]], Order[Customer ID]=RFMCaculation[[#This Row],[Customer ID]]))</f>
        <v>43062</v>
      </c>
      <c r="D201" s="4" cm="1">
        <f t="array" ref="D201">MIN(_xlfn._xlws.FILTER(Order[[Order Date ]], Order[Customer ID]=RFMCaculation[[#This Row],[Customer ID]]))</f>
        <v>41825</v>
      </c>
      <c r="E201" s="8">
        <f>($R$2-RFMCaculation[[#This Row],[Start Date]])/365</f>
        <v>3.495890410958904</v>
      </c>
      <c r="F201">
        <f>$R$2-RFMCaculation[[#This Row],[Most recent]]</f>
        <v>39</v>
      </c>
      <c r="G201" s="8">
        <f>RFMCaculation[[#This Row],[Total Orders]]/RFMCaculation[[#This Row],[Years with us]]</f>
        <v>2.5744514106583072</v>
      </c>
      <c r="H201" s="9">
        <f>SUMIF(Order[Customer ID], RFMCaculation[[#This Row],[Customer ID]], Order[Total Sales])</f>
        <v>3336.1680000000001</v>
      </c>
      <c r="I201">
        <f>RANK(RFMCaculation[[#This Row],[Recency]], RFMCaculation[Recency], 0)</f>
        <v>550</v>
      </c>
      <c r="J201">
        <f>RANK(RFMCaculation[[#This Row],[Frequency]], RFMCaculation[Frequency], 0)</f>
        <v>207</v>
      </c>
      <c r="K201">
        <f>RANK(RFMCaculation[[#This Row],[Monetary]], RFMCaculation[Monetary], 0)</f>
        <v>231</v>
      </c>
      <c r="L201">
        <f>VLOOKUP(RFMCaculation[[#This Row],[Rank R]], $R$4:$S$8, 2)</f>
        <v>4</v>
      </c>
      <c r="M201">
        <f>VLOOKUP(RFMCaculation[[#This Row],[Rank F]], $R$4:$S$8, 2)</f>
        <v>2</v>
      </c>
      <c r="N201">
        <f>VLOOKUP(RFMCaculation[[#This Row],[Rank M]], $R$4:$S$8, 2)</f>
        <v>2</v>
      </c>
      <c r="O201">
        <f>RFMCaculation[[#This Row],[R]]*100+RFMCaculation[[#This Row],[F]]*10+RFMCaculation[[#This Row],[M]]</f>
        <v>422</v>
      </c>
      <c r="P201" s="21" t="str">
        <f>VLOOKUP(RFMCaculation[[#This Row],[RFM]], RFMSegment[], 2, FALSE)</f>
        <v>New Customers</v>
      </c>
    </row>
    <row r="202" spans="1:16">
      <c r="A202" t="s">
        <v>630</v>
      </c>
      <c r="B202">
        <f>COUNTIF(Order[Customer ID], RFMCaculation[[#This Row],[Customer ID]])</f>
        <v>5</v>
      </c>
      <c r="C202" s="4" cm="1">
        <f t="array" ref="C202">MAX(_xlfn._xlws.FILTER(Order[[Order Date ]], Order[Customer ID]=RFMCaculation[[#This Row],[Customer ID]]))</f>
        <v>43076</v>
      </c>
      <c r="D202" s="4" cm="1">
        <f t="array" ref="D202">MIN(_xlfn._xlws.FILTER(Order[[Order Date ]], Order[Customer ID]=RFMCaculation[[#This Row],[Customer ID]]))</f>
        <v>42002</v>
      </c>
      <c r="E202" s="8">
        <f>($R$2-RFMCaculation[[#This Row],[Start Date]])/365</f>
        <v>3.010958904109589</v>
      </c>
      <c r="F202">
        <f>$R$2-RFMCaculation[[#This Row],[Most recent]]</f>
        <v>25</v>
      </c>
      <c r="G202" s="8">
        <f>RFMCaculation[[#This Row],[Total Orders]]/RFMCaculation[[#This Row],[Years with us]]</f>
        <v>1.6606005459508644</v>
      </c>
      <c r="H202" s="9">
        <f>SUMIF(Order[Customer ID], RFMCaculation[[#This Row],[Customer ID]], Order[Total Sales])</f>
        <v>1174.6179999999999</v>
      </c>
      <c r="I202">
        <f>RANK(RFMCaculation[[#This Row],[Recency]], RFMCaculation[Recency], 0)</f>
        <v>649</v>
      </c>
      <c r="J202">
        <f>RANK(RFMCaculation[[#This Row],[Frequency]], RFMCaculation[Frequency], 0)</f>
        <v>505</v>
      </c>
      <c r="K202">
        <f>RANK(RFMCaculation[[#This Row],[Monetary]], RFMCaculation[Monetary], 0)</f>
        <v>590</v>
      </c>
      <c r="L202">
        <f>VLOOKUP(RFMCaculation[[#This Row],[Rank R]], $R$4:$S$8, 2)</f>
        <v>5</v>
      </c>
      <c r="M202">
        <f>VLOOKUP(RFMCaculation[[#This Row],[Rank F]], $R$4:$S$8, 2)</f>
        <v>4</v>
      </c>
      <c r="N202">
        <f>VLOOKUP(RFMCaculation[[#This Row],[Rank M]], $R$4:$S$8, 2)</f>
        <v>4</v>
      </c>
      <c r="O202">
        <f>RFMCaculation[[#This Row],[R]]*100+RFMCaculation[[#This Row],[F]]*10+RFMCaculation[[#This Row],[M]]</f>
        <v>544</v>
      </c>
      <c r="P202" s="21" t="str">
        <f>VLOOKUP(RFMCaculation[[#This Row],[RFM]], RFMSegment[], 2, FALSE)</f>
        <v>Champions</v>
      </c>
    </row>
    <row r="203" spans="1:16">
      <c r="A203" t="s">
        <v>1130</v>
      </c>
      <c r="B203">
        <f>COUNTIF(Order[Customer ID], RFMCaculation[[#This Row],[Customer ID]])</f>
        <v>6</v>
      </c>
      <c r="C203" s="4" cm="1">
        <f t="array" ref="C203">MAX(_xlfn._xlws.FILTER(Order[[Order Date ]], Order[Customer ID]=RFMCaculation[[#This Row],[Customer ID]]))</f>
        <v>43058</v>
      </c>
      <c r="D203" s="4" cm="1">
        <f t="array" ref="D203">MIN(_xlfn._xlws.FILTER(Order[[Order Date ]], Order[Customer ID]=RFMCaculation[[#This Row],[Customer ID]]))</f>
        <v>41729</v>
      </c>
      <c r="E203" s="8">
        <f>($R$2-RFMCaculation[[#This Row],[Start Date]])/365</f>
        <v>3.7589041095890412</v>
      </c>
      <c r="F203">
        <f>$R$2-RFMCaculation[[#This Row],[Most recent]]</f>
        <v>43</v>
      </c>
      <c r="G203" s="8">
        <f>RFMCaculation[[#This Row],[Total Orders]]/RFMCaculation[[#This Row],[Years with us]]</f>
        <v>1.5962099125364431</v>
      </c>
      <c r="H203" s="9">
        <f>SUMIF(Order[Customer ID], RFMCaculation[[#This Row],[Customer ID]], Order[Total Sales])</f>
        <v>269.54200000000003</v>
      </c>
      <c r="I203">
        <f>RANK(RFMCaculation[[#This Row],[Recency]], RFMCaculation[Recency], 0)</f>
        <v>526</v>
      </c>
      <c r="J203">
        <f>RANK(RFMCaculation[[#This Row],[Frequency]], RFMCaculation[Frequency], 0)</f>
        <v>536</v>
      </c>
      <c r="K203">
        <f>RANK(RFMCaculation[[#This Row],[Monetary]], RFMCaculation[Monetary], 0)</f>
        <v>756</v>
      </c>
      <c r="L203">
        <f>VLOOKUP(RFMCaculation[[#This Row],[Rank R]], $R$4:$S$8, 2)</f>
        <v>4</v>
      </c>
      <c r="M203">
        <f>VLOOKUP(RFMCaculation[[#This Row],[Rank F]], $R$4:$S$8, 2)</f>
        <v>4</v>
      </c>
      <c r="N203">
        <f>VLOOKUP(RFMCaculation[[#This Row],[Rank M]], $R$4:$S$8, 2)</f>
        <v>5</v>
      </c>
      <c r="O203">
        <f>RFMCaculation[[#This Row],[R]]*100+RFMCaculation[[#This Row],[F]]*10+RFMCaculation[[#This Row],[M]]</f>
        <v>445</v>
      </c>
      <c r="P203" s="21" t="str">
        <f>VLOOKUP(RFMCaculation[[#This Row],[RFM]], RFMSegment[], 2, FALSE)</f>
        <v>Champions</v>
      </c>
    </row>
    <row r="204" spans="1:16">
      <c r="A204" t="s">
        <v>5534</v>
      </c>
      <c r="B204">
        <f>COUNTIF(Order[Customer ID], RFMCaculation[[#This Row],[Customer ID]])</f>
        <v>5</v>
      </c>
      <c r="C204" s="4" cm="1">
        <f t="array" ref="C204">MAX(_xlfn._xlws.FILTER(Order[[Order Date ]], Order[Customer ID]=RFMCaculation[[#This Row],[Customer ID]]))</f>
        <v>42380</v>
      </c>
      <c r="D204" s="4" cm="1">
        <f t="array" ref="D204">MIN(_xlfn._xlws.FILTER(Order[[Order Date ]], Order[Customer ID]=RFMCaculation[[#This Row],[Customer ID]]))</f>
        <v>41873</v>
      </c>
      <c r="E204" s="8">
        <f>($R$2-RFMCaculation[[#This Row],[Start Date]])/365</f>
        <v>3.3643835616438356</v>
      </c>
      <c r="F204">
        <f>$R$2-RFMCaculation[[#This Row],[Most recent]]</f>
        <v>721</v>
      </c>
      <c r="G204" s="8">
        <f>RFMCaculation[[#This Row],[Total Orders]]/RFMCaculation[[#This Row],[Years with us]]</f>
        <v>1.486156351791531</v>
      </c>
      <c r="H204" s="9">
        <f>SUMIF(Order[Customer ID], RFMCaculation[[#This Row],[Customer ID]], Order[Total Sales])</f>
        <v>2550.8739999999998</v>
      </c>
      <c r="I204">
        <f>RANK(RFMCaculation[[#This Row],[Recency]], RFMCaculation[Recency], 0)</f>
        <v>21</v>
      </c>
      <c r="J204">
        <f>RANK(RFMCaculation[[#This Row],[Frequency]], RFMCaculation[Frequency], 0)</f>
        <v>582</v>
      </c>
      <c r="K204">
        <f>RANK(RFMCaculation[[#This Row],[Monetary]], RFMCaculation[Monetary], 0)</f>
        <v>348</v>
      </c>
      <c r="L204">
        <f>VLOOKUP(RFMCaculation[[#This Row],[Rank R]], $R$4:$S$8, 2)</f>
        <v>1</v>
      </c>
      <c r="M204">
        <f>VLOOKUP(RFMCaculation[[#This Row],[Rank F]], $R$4:$S$8, 2)</f>
        <v>4</v>
      </c>
      <c r="N204">
        <f>VLOOKUP(RFMCaculation[[#This Row],[Rank M]], $R$4:$S$8, 2)</f>
        <v>3</v>
      </c>
      <c r="O204">
        <f>RFMCaculation[[#This Row],[R]]*100+RFMCaculation[[#This Row],[F]]*10+RFMCaculation[[#This Row],[M]]</f>
        <v>143</v>
      </c>
      <c r="P204" s="21" t="str">
        <f>VLOOKUP(RFMCaculation[[#This Row],[RFM]], RFMSegment[], 2, FALSE)</f>
        <v>At Risk</v>
      </c>
    </row>
    <row r="205" spans="1:16">
      <c r="A205" t="s">
        <v>5507</v>
      </c>
      <c r="B205">
        <f>COUNTIF(Order[Customer ID], RFMCaculation[[#This Row],[Customer ID]])</f>
        <v>3</v>
      </c>
      <c r="C205" s="4" cm="1">
        <f t="array" ref="C205">MAX(_xlfn._xlws.FILTER(Order[[Order Date ]], Order[Customer ID]=RFMCaculation[[#This Row],[Customer ID]]))</f>
        <v>42399</v>
      </c>
      <c r="D205" s="4" cm="1">
        <f t="array" ref="D205">MIN(_xlfn._xlws.FILTER(Order[[Order Date ]], Order[Customer ID]=RFMCaculation[[#This Row],[Customer ID]]))</f>
        <v>41916</v>
      </c>
      <c r="E205" s="8">
        <f>($R$2-RFMCaculation[[#This Row],[Start Date]])/365</f>
        <v>3.2465753424657535</v>
      </c>
      <c r="F205">
        <f>$R$2-RFMCaculation[[#This Row],[Most recent]]</f>
        <v>702</v>
      </c>
      <c r="G205" s="8">
        <f>RFMCaculation[[#This Row],[Total Orders]]/RFMCaculation[[#This Row],[Years with us]]</f>
        <v>0.92405063291139233</v>
      </c>
      <c r="H205" s="9">
        <f>SUMIF(Order[Customer ID], RFMCaculation[[#This Row],[Customer ID]], Order[Total Sales])</f>
        <v>2390.5340000000001</v>
      </c>
      <c r="I205">
        <f>RANK(RFMCaculation[[#This Row],[Recency]], RFMCaculation[Recency], 0)</f>
        <v>24</v>
      </c>
      <c r="J205">
        <f>RANK(RFMCaculation[[#This Row],[Frequency]], RFMCaculation[Frequency], 0)</f>
        <v>742</v>
      </c>
      <c r="K205">
        <f>RANK(RFMCaculation[[#This Row],[Monetary]], RFMCaculation[Monetary], 0)</f>
        <v>374</v>
      </c>
      <c r="L205">
        <f>VLOOKUP(RFMCaculation[[#This Row],[Rank R]], $R$4:$S$8, 2)</f>
        <v>1</v>
      </c>
      <c r="M205">
        <f>VLOOKUP(RFMCaculation[[#This Row],[Rank F]], $R$4:$S$8, 2)</f>
        <v>5</v>
      </c>
      <c r="N205">
        <f>VLOOKUP(RFMCaculation[[#This Row],[Rank M]], $R$4:$S$8, 2)</f>
        <v>3</v>
      </c>
      <c r="O205">
        <f>RFMCaculation[[#This Row],[R]]*100+RFMCaculation[[#This Row],[F]]*10+RFMCaculation[[#This Row],[M]]</f>
        <v>153</v>
      </c>
      <c r="P205" s="21" t="str">
        <f>VLOOKUP(RFMCaculation[[#This Row],[RFM]], RFMSegment[], 2, FALSE)</f>
        <v>At Risk</v>
      </c>
    </row>
    <row r="206" spans="1:16">
      <c r="A206" t="s">
        <v>893</v>
      </c>
      <c r="B206">
        <f>COUNTIF(Order[Customer ID], RFMCaculation[[#This Row],[Customer ID]])</f>
        <v>5</v>
      </c>
      <c r="C206" s="4" cm="1">
        <f t="array" ref="C206">MAX(_xlfn._xlws.FILTER(Order[[Order Date ]], Order[Customer ID]=RFMCaculation[[#This Row],[Customer ID]]))</f>
        <v>43067</v>
      </c>
      <c r="D206" s="4" cm="1">
        <f t="array" ref="D206">MIN(_xlfn._xlws.FILTER(Order[[Order Date ]], Order[Customer ID]=RFMCaculation[[#This Row],[Customer ID]]))</f>
        <v>41944</v>
      </c>
      <c r="E206" s="8">
        <f>($R$2-RFMCaculation[[#This Row],[Start Date]])/365</f>
        <v>3.1698630136986301</v>
      </c>
      <c r="F206">
        <f>$R$2-RFMCaculation[[#This Row],[Most recent]]</f>
        <v>34</v>
      </c>
      <c r="G206" s="8">
        <f>RFMCaculation[[#This Row],[Total Orders]]/RFMCaculation[[#This Row],[Years with us]]</f>
        <v>1.5773552290406223</v>
      </c>
      <c r="H206" s="9">
        <f>SUMIF(Order[Customer ID], RFMCaculation[[#This Row],[Customer ID]], Order[Total Sales])</f>
        <v>3195.8180000000002</v>
      </c>
      <c r="I206">
        <f>RANK(RFMCaculation[[#This Row],[Recency]], RFMCaculation[Recency], 0)</f>
        <v>587</v>
      </c>
      <c r="J206">
        <f>RANK(RFMCaculation[[#This Row],[Frequency]], RFMCaculation[Frequency], 0)</f>
        <v>546</v>
      </c>
      <c r="K206">
        <f>RANK(RFMCaculation[[#This Row],[Monetary]], RFMCaculation[Monetary], 0)</f>
        <v>256</v>
      </c>
      <c r="L206">
        <f>VLOOKUP(RFMCaculation[[#This Row],[Rank R]], $R$4:$S$8, 2)</f>
        <v>4</v>
      </c>
      <c r="M206">
        <f>VLOOKUP(RFMCaculation[[#This Row],[Rank F]], $R$4:$S$8, 2)</f>
        <v>4</v>
      </c>
      <c r="N206">
        <f>VLOOKUP(RFMCaculation[[#This Row],[Rank M]], $R$4:$S$8, 2)</f>
        <v>2</v>
      </c>
      <c r="O206">
        <f>RFMCaculation[[#This Row],[R]]*100+RFMCaculation[[#This Row],[F]]*10+RFMCaculation[[#This Row],[M]]</f>
        <v>442</v>
      </c>
      <c r="P206" s="21" t="str">
        <f>VLOOKUP(RFMCaculation[[#This Row],[RFM]], RFMSegment[], 2, FALSE)</f>
        <v>Potential Loyalist</v>
      </c>
    </row>
    <row r="207" spans="1:16">
      <c r="A207" t="s">
        <v>3575</v>
      </c>
      <c r="B207">
        <f>COUNTIF(Order[Customer ID], RFMCaculation[[#This Row],[Customer ID]])</f>
        <v>6</v>
      </c>
      <c r="C207" s="4" cm="1">
        <f t="array" ref="C207">MAX(_xlfn._xlws.FILTER(Order[[Order Date ]], Order[Customer ID]=RFMCaculation[[#This Row],[Customer ID]]))</f>
        <v>42822</v>
      </c>
      <c r="D207" s="4" cm="1">
        <f t="array" ref="D207">MIN(_xlfn._xlws.FILTER(Order[[Order Date ]], Order[Customer ID]=RFMCaculation[[#This Row],[Customer ID]]))</f>
        <v>41964</v>
      </c>
      <c r="E207" s="8">
        <f>($R$2-RFMCaculation[[#This Row],[Start Date]])/365</f>
        <v>3.1150684931506851</v>
      </c>
      <c r="F207">
        <f>$R$2-RFMCaculation[[#This Row],[Most recent]]</f>
        <v>279</v>
      </c>
      <c r="G207" s="8">
        <f>RFMCaculation[[#This Row],[Total Orders]]/RFMCaculation[[#This Row],[Years with us]]</f>
        <v>1.9261213720316621</v>
      </c>
      <c r="H207" s="9">
        <f>SUMIF(Order[Customer ID], RFMCaculation[[#This Row],[Customer ID]], Order[Total Sales])</f>
        <v>4932.8719999999994</v>
      </c>
      <c r="I207">
        <f>RANK(RFMCaculation[[#This Row],[Recency]], RFMCaculation[Recency], 0)</f>
        <v>135</v>
      </c>
      <c r="J207">
        <f>RANK(RFMCaculation[[#This Row],[Frequency]], RFMCaculation[Frequency], 0)</f>
        <v>404</v>
      </c>
      <c r="K207">
        <f>RANK(RFMCaculation[[#This Row],[Monetary]], RFMCaculation[Monetary], 0)</f>
        <v>119</v>
      </c>
      <c r="L207">
        <f>VLOOKUP(RFMCaculation[[#This Row],[Rank R]], $R$4:$S$8, 2)</f>
        <v>1</v>
      </c>
      <c r="M207">
        <f>VLOOKUP(RFMCaculation[[#This Row],[Rank F]], $R$4:$S$8, 2)</f>
        <v>3</v>
      </c>
      <c r="N207">
        <f>VLOOKUP(RFMCaculation[[#This Row],[Rank M]], $R$4:$S$8, 2)</f>
        <v>1</v>
      </c>
      <c r="O207">
        <f>RFMCaculation[[#This Row],[R]]*100+RFMCaculation[[#This Row],[F]]*10+RFMCaculation[[#This Row],[M]]</f>
        <v>131</v>
      </c>
      <c r="P207" s="21" t="str">
        <f>VLOOKUP(RFMCaculation[[#This Row],[RFM]], RFMSegment[], 2, FALSE)</f>
        <v>Lost customers</v>
      </c>
    </row>
    <row r="208" spans="1:16">
      <c r="A208" t="s">
        <v>5832</v>
      </c>
      <c r="B208">
        <f>COUNTIF(Order[Customer ID], RFMCaculation[[#This Row],[Customer ID]])</f>
        <v>4</v>
      </c>
      <c r="C208" s="4" cm="1">
        <f t="array" ref="C208">MAX(_xlfn._xlws.FILTER(Order[[Order Date ]], Order[Customer ID]=RFMCaculation[[#This Row],[Customer ID]]))</f>
        <v>42323</v>
      </c>
      <c r="D208" s="4" cm="1">
        <f t="array" ref="D208">MIN(_xlfn._xlws.FILTER(Order[[Order Date ]], Order[Customer ID]=RFMCaculation[[#This Row],[Customer ID]]))</f>
        <v>41863</v>
      </c>
      <c r="E208" s="8">
        <f>($R$2-RFMCaculation[[#This Row],[Start Date]])/365</f>
        <v>3.3917808219178083</v>
      </c>
      <c r="F208">
        <f>$R$2-RFMCaculation[[#This Row],[Most recent]]</f>
        <v>778</v>
      </c>
      <c r="G208" s="8">
        <f>RFMCaculation[[#This Row],[Total Orders]]/RFMCaculation[[#This Row],[Years with us]]</f>
        <v>1.1793214862681745</v>
      </c>
      <c r="H208" s="9">
        <f>SUMIF(Order[Customer ID], RFMCaculation[[#This Row],[Customer ID]], Order[Total Sales])</f>
        <v>1043.096</v>
      </c>
      <c r="I208">
        <f>RANK(RFMCaculation[[#This Row],[Recency]], RFMCaculation[Recency], 0)</f>
        <v>13</v>
      </c>
      <c r="J208">
        <f>RANK(RFMCaculation[[#This Row],[Frequency]], RFMCaculation[Frequency], 0)</f>
        <v>694</v>
      </c>
      <c r="K208">
        <f>RANK(RFMCaculation[[#This Row],[Monetary]], RFMCaculation[Monetary], 0)</f>
        <v>616</v>
      </c>
      <c r="L208">
        <f>VLOOKUP(RFMCaculation[[#This Row],[Rank R]], $R$4:$S$8, 2)</f>
        <v>1</v>
      </c>
      <c r="M208">
        <f>VLOOKUP(RFMCaculation[[#This Row],[Rank F]], $R$4:$S$8, 2)</f>
        <v>5</v>
      </c>
      <c r="N208">
        <f>VLOOKUP(RFMCaculation[[#This Row],[Rank M]], $R$4:$S$8, 2)</f>
        <v>4</v>
      </c>
      <c r="O208">
        <f>RFMCaculation[[#This Row],[R]]*100+RFMCaculation[[#This Row],[F]]*10+RFMCaculation[[#This Row],[M]]</f>
        <v>154</v>
      </c>
      <c r="P208" s="21" t="str">
        <f>VLOOKUP(RFMCaculation[[#This Row],[RFM]], RFMSegment[], 2, FALSE)</f>
        <v>Cannot Lose Them</v>
      </c>
    </row>
    <row r="209" spans="1:16">
      <c r="A209" t="s">
        <v>5339</v>
      </c>
      <c r="B209">
        <f>COUNTIF(Order[Customer ID], RFMCaculation[[#This Row],[Customer ID]])</f>
        <v>4</v>
      </c>
      <c r="C209" s="4" cm="1">
        <f t="array" ref="C209">MAX(_xlfn._xlws.FILTER(Order[[Order Date ]], Order[Customer ID]=RFMCaculation[[#This Row],[Customer ID]]))</f>
        <v>42462</v>
      </c>
      <c r="D209" s="4" cm="1">
        <f t="array" ref="D209">MIN(_xlfn._xlws.FILTER(Order[[Order Date ]], Order[Customer ID]=RFMCaculation[[#This Row],[Customer ID]]))</f>
        <v>41981</v>
      </c>
      <c r="E209" s="8">
        <f>($R$2-RFMCaculation[[#This Row],[Start Date]])/365</f>
        <v>3.0684931506849313</v>
      </c>
      <c r="F209">
        <f>$R$2-RFMCaculation[[#This Row],[Most recent]]</f>
        <v>639</v>
      </c>
      <c r="G209" s="8">
        <f>RFMCaculation[[#This Row],[Total Orders]]/RFMCaculation[[#This Row],[Years with us]]</f>
        <v>1.3035714285714286</v>
      </c>
      <c r="H209" s="9">
        <f>SUMIF(Order[Customer ID], RFMCaculation[[#This Row],[Customer ID]], Order[Total Sales])</f>
        <v>2012.52</v>
      </c>
      <c r="I209">
        <f>RANK(RFMCaculation[[#This Row],[Recency]], RFMCaculation[Recency], 0)</f>
        <v>29</v>
      </c>
      <c r="J209">
        <f>RANK(RFMCaculation[[#This Row],[Frequency]], RFMCaculation[Frequency], 0)</f>
        <v>646</v>
      </c>
      <c r="K209">
        <f>RANK(RFMCaculation[[#This Row],[Monetary]], RFMCaculation[Monetary], 0)</f>
        <v>439</v>
      </c>
      <c r="L209">
        <f>VLOOKUP(RFMCaculation[[#This Row],[Rank R]], $R$4:$S$8, 2)</f>
        <v>1</v>
      </c>
      <c r="M209">
        <f>VLOOKUP(RFMCaculation[[#This Row],[Rank F]], $R$4:$S$8, 2)</f>
        <v>5</v>
      </c>
      <c r="N209">
        <f>VLOOKUP(RFMCaculation[[#This Row],[Rank M]], $R$4:$S$8, 2)</f>
        <v>3</v>
      </c>
      <c r="O209">
        <f>RFMCaculation[[#This Row],[R]]*100+RFMCaculation[[#This Row],[F]]*10+RFMCaculation[[#This Row],[M]]</f>
        <v>153</v>
      </c>
      <c r="P209" s="21" t="str">
        <f>VLOOKUP(RFMCaculation[[#This Row],[RFM]], RFMSegment[], 2, FALSE)</f>
        <v>At Risk</v>
      </c>
    </row>
    <row r="210" spans="1:16">
      <c r="A210" t="s">
        <v>1318</v>
      </c>
      <c r="B210">
        <f>COUNTIF(Order[Customer ID], RFMCaculation[[#This Row],[Customer ID]])</f>
        <v>8</v>
      </c>
      <c r="C210" s="4" cm="1">
        <f t="array" ref="C210">MAX(_xlfn._xlws.FILTER(Order[[Order Date ]], Order[Customer ID]=RFMCaculation[[#This Row],[Customer ID]]))</f>
        <v>43051</v>
      </c>
      <c r="D210" s="4" cm="1">
        <f t="array" ref="D210">MIN(_xlfn._xlws.FILTER(Order[[Order Date ]], Order[Customer ID]=RFMCaculation[[#This Row],[Customer ID]]))</f>
        <v>41868</v>
      </c>
      <c r="E210" s="8">
        <f>($R$2-RFMCaculation[[#This Row],[Start Date]])/365</f>
        <v>3.3780821917808219</v>
      </c>
      <c r="F210">
        <f>$R$2-RFMCaculation[[#This Row],[Most recent]]</f>
        <v>50</v>
      </c>
      <c r="G210" s="8">
        <f>RFMCaculation[[#This Row],[Total Orders]]/RFMCaculation[[#This Row],[Years with us]]</f>
        <v>2.3682076236820762</v>
      </c>
      <c r="H210" s="9">
        <f>SUMIF(Order[Customer ID], RFMCaculation[[#This Row],[Customer ID]], Order[Total Sales])</f>
        <v>2501.6879999999996</v>
      </c>
      <c r="I210">
        <f>RANK(RFMCaculation[[#This Row],[Recency]], RFMCaculation[Recency], 0)</f>
        <v>490</v>
      </c>
      <c r="J210">
        <f>RANK(RFMCaculation[[#This Row],[Frequency]], RFMCaculation[Frequency], 0)</f>
        <v>257</v>
      </c>
      <c r="K210">
        <f>RANK(RFMCaculation[[#This Row],[Monetary]], RFMCaculation[Monetary], 0)</f>
        <v>356</v>
      </c>
      <c r="L210">
        <f>VLOOKUP(RFMCaculation[[#This Row],[Rank R]], $R$4:$S$8, 2)</f>
        <v>4</v>
      </c>
      <c r="M210">
        <f>VLOOKUP(RFMCaculation[[#This Row],[Rank F]], $R$4:$S$8, 2)</f>
        <v>2</v>
      </c>
      <c r="N210">
        <f>VLOOKUP(RFMCaculation[[#This Row],[Rank M]], $R$4:$S$8, 2)</f>
        <v>3</v>
      </c>
      <c r="O210">
        <f>RFMCaculation[[#This Row],[R]]*100+RFMCaculation[[#This Row],[F]]*10+RFMCaculation[[#This Row],[M]]</f>
        <v>423</v>
      </c>
      <c r="P210" s="21" t="str">
        <f>VLOOKUP(RFMCaculation[[#This Row],[RFM]], RFMSegment[], 2, FALSE)</f>
        <v>Potential Loyalist</v>
      </c>
    </row>
    <row r="211" spans="1:16">
      <c r="A211" t="s">
        <v>319</v>
      </c>
      <c r="B211">
        <f>COUNTIF(Order[Customer ID], RFMCaculation[[#This Row],[Customer ID]])</f>
        <v>3</v>
      </c>
      <c r="C211" s="4" cm="1">
        <f t="array" ref="C211">MAX(_xlfn._xlws.FILTER(Order[[Order Date ]], Order[Customer ID]=RFMCaculation[[#This Row],[Customer ID]]))</f>
        <v>43087</v>
      </c>
      <c r="D211" s="4" cm="1">
        <f t="array" ref="D211">MIN(_xlfn._xlws.FILTER(Order[[Order Date ]], Order[Customer ID]=RFMCaculation[[#This Row],[Customer ID]]))</f>
        <v>42352</v>
      </c>
      <c r="E211" s="8">
        <f>($R$2-RFMCaculation[[#This Row],[Start Date]])/365</f>
        <v>2.0520547945205481</v>
      </c>
      <c r="F211">
        <f>$R$2-RFMCaculation[[#This Row],[Most recent]]</f>
        <v>14</v>
      </c>
      <c r="G211" s="8">
        <f>RFMCaculation[[#This Row],[Total Orders]]/RFMCaculation[[#This Row],[Years with us]]</f>
        <v>1.4619492656875834</v>
      </c>
      <c r="H211" s="9">
        <f>SUMIF(Order[Customer ID], RFMCaculation[[#This Row],[Customer ID]], Order[Total Sales])</f>
        <v>3356.3980000000001</v>
      </c>
      <c r="I211">
        <f>RANK(RFMCaculation[[#This Row],[Recency]], RFMCaculation[Recency], 0)</f>
        <v>713</v>
      </c>
      <c r="J211">
        <f>RANK(RFMCaculation[[#This Row],[Frequency]], RFMCaculation[Frequency], 0)</f>
        <v>588</v>
      </c>
      <c r="K211">
        <f>RANK(RFMCaculation[[#This Row],[Monetary]], RFMCaculation[Monetary], 0)</f>
        <v>228</v>
      </c>
      <c r="L211">
        <f>VLOOKUP(RFMCaculation[[#This Row],[Rank R]], $R$4:$S$8, 2)</f>
        <v>5</v>
      </c>
      <c r="M211">
        <f>VLOOKUP(RFMCaculation[[#This Row],[Rank F]], $R$4:$S$8, 2)</f>
        <v>4</v>
      </c>
      <c r="N211">
        <f>VLOOKUP(RFMCaculation[[#This Row],[Rank M]], $R$4:$S$8, 2)</f>
        <v>2</v>
      </c>
      <c r="O211">
        <f>RFMCaculation[[#This Row],[R]]*100+RFMCaculation[[#This Row],[F]]*10+RFMCaculation[[#This Row],[M]]</f>
        <v>542</v>
      </c>
      <c r="P211" s="21" t="str">
        <f>VLOOKUP(RFMCaculation[[#This Row],[RFM]], RFMSegment[], 2, FALSE)</f>
        <v>Potential Loyalist</v>
      </c>
    </row>
    <row r="212" spans="1:16">
      <c r="A212" t="s">
        <v>533</v>
      </c>
      <c r="B212">
        <f>COUNTIF(Order[Customer ID], RFMCaculation[[#This Row],[Customer ID]])</f>
        <v>12</v>
      </c>
      <c r="C212" s="4" cm="1">
        <f t="array" ref="C212">MAX(_xlfn._xlws.FILTER(Order[[Order Date ]], Order[Customer ID]=RFMCaculation[[#This Row],[Customer ID]]))</f>
        <v>43078</v>
      </c>
      <c r="D212" s="4" cm="1">
        <f t="array" ref="D212">MIN(_xlfn._xlws.FILTER(Order[[Order Date ]], Order[Customer ID]=RFMCaculation[[#This Row],[Customer ID]]))</f>
        <v>41724</v>
      </c>
      <c r="E212" s="8">
        <f>($R$2-RFMCaculation[[#This Row],[Start Date]])/365</f>
        <v>3.7726027397260276</v>
      </c>
      <c r="F212">
        <f>$R$2-RFMCaculation[[#This Row],[Most recent]]</f>
        <v>23</v>
      </c>
      <c r="G212" s="8">
        <f>RFMCaculation[[#This Row],[Total Orders]]/RFMCaculation[[#This Row],[Years with us]]</f>
        <v>3.1808278867102393</v>
      </c>
      <c r="H212" s="9">
        <f>SUMIF(Order[Customer ID], RFMCaculation[[#This Row],[Customer ID]], Order[Total Sales])</f>
        <v>3256.48</v>
      </c>
      <c r="I212">
        <f>RANK(RFMCaculation[[#This Row],[Recency]], RFMCaculation[Recency], 0)</f>
        <v>663</v>
      </c>
      <c r="J212">
        <f>RANK(RFMCaculation[[#This Row],[Frequency]], RFMCaculation[Frequency], 0)</f>
        <v>85</v>
      </c>
      <c r="K212">
        <f>RANK(RFMCaculation[[#This Row],[Monetary]], RFMCaculation[Monetary], 0)</f>
        <v>241</v>
      </c>
      <c r="L212">
        <f>VLOOKUP(RFMCaculation[[#This Row],[Rank R]], $R$4:$S$8, 2)</f>
        <v>5</v>
      </c>
      <c r="M212">
        <f>VLOOKUP(RFMCaculation[[#This Row],[Rank F]], $R$4:$S$8, 2)</f>
        <v>1</v>
      </c>
      <c r="N212">
        <f>VLOOKUP(RFMCaculation[[#This Row],[Rank M]], $R$4:$S$8, 2)</f>
        <v>2</v>
      </c>
      <c r="O212">
        <f>RFMCaculation[[#This Row],[R]]*100+RFMCaculation[[#This Row],[F]]*10+RFMCaculation[[#This Row],[M]]</f>
        <v>512</v>
      </c>
      <c r="P212" s="21" t="str">
        <f>VLOOKUP(RFMCaculation[[#This Row],[RFM]], RFMSegment[], 2, FALSE)</f>
        <v>New Customers</v>
      </c>
    </row>
    <row r="213" spans="1:16">
      <c r="A213" t="s">
        <v>1225</v>
      </c>
      <c r="B213">
        <f>COUNTIF(Order[Customer ID], RFMCaculation[[#This Row],[Customer ID]])</f>
        <v>5</v>
      </c>
      <c r="C213" s="4" cm="1">
        <f t="array" ref="C213">MAX(_xlfn._xlws.FILTER(Order[[Order Date ]], Order[Customer ID]=RFMCaculation[[#This Row],[Customer ID]]))</f>
        <v>43054</v>
      </c>
      <c r="D213" s="4" cm="1">
        <f t="array" ref="D213">MIN(_xlfn._xlws.FILTER(Order[[Order Date ]], Order[Customer ID]=RFMCaculation[[#This Row],[Customer ID]]))</f>
        <v>42071</v>
      </c>
      <c r="E213" s="8">
        <f>($R$2-RFMCaculation[[#This Row],[Start Date]])/365</f>
        <v>2.8219178082191783</v>
      </c>
      <c r="F213">
        <f>$R$2-RFMCaculation[[#This Row],[Most recent]]</f>
        <v>47</v>
      </c>
      <c r="G213" s="8">
        <f>RFMCaculation[[#This Row],[Total Orders]]/RFMCaculation[[#This Row],[Years with us]]</f>
        <v>1.7718446601941746</v>
      </c>
      <c r="H213" s="9">
        <f>SUMIF(Order[Customer ID], RFMCaculation[[#This Row],[Customer ID]], Order[Total Sales])</f>
        <v>4282.1759999999995</v>
      </c>
      <c r="I213">
        <f>RANK(RFMCaculation[[#This Row],[Recency]], RFMCaculation[Recency], 0)</f>
        <v>508</v>
      </c>
      <c r="J213">
        <f>RANK(RFMCaculation[[#This Row],[Frequency]], RFMCaculation[Frequency], 0)</f>
        <v>466</v>
      </c>
      <c r="K213">
        <f>RANK(RFMCaculation[[#This Row],[Monetary]], RFMCaculation[Monetary], 0)</f>
        <v>160</v>
      </c>
      <c r="L213">
        <f>VLOOKUP(RFMCaculation[[#This Row],[Rank R]], $R$4:$S$8, 2)</f>
        <v>4</v>
      </c>
      <c r="M213">
        <f>VLOOKUP(RFMCaculation[[#This Row],[Rank F]], $R$4:$S$8, 2)</f>
        <v>3</v>
      </c>
      <c r="N213">
        <f>VLOOKUP(RFMCaculation[[#This Row],[Rank M]], $R$4:$S$8, 2)</f>
        <v>2</v>
      </c>
      <c r="O213">
        <f>RFMCaculation[[#This Row],[R]]*100+RFMCaculation[[#This Row],[F]]*10+RFMCaculation[[#This Row],[M]]</f>
        <v>432</v>
      </c>
      <c r="P213" s="21" t="str">
        <f>VLOOKUP(RFMCaculation[[#This Row],[RFM]], RFMSegment[], 2, FALSE)</f>
        <v>Potential Loyalist</v>
      </c>
    </row>
    <row r="214" spans="1:16">
      <c r="A214" t="s">
        <v>201</v>
      </c>
      <c r="B214">
        <f>COUNTIF(Order[Customer ID], RFMCaculation[[#This Row],[Customer ID]])</f>
        <v>5</v>
      </c>
      <c r="C214" s="4" cm="1">
        <f t="array" ref="C214">MAX(_xlfn._xlws.FILTER(Order[[Order Date ]], Order[Customer ID]=RFMCaculation[[#This Row],[Customer ID]]))</f>
        <v>43092</v>
      </c>
      <c r="D214" s="4" cm="1">
        <f t="array" ref="D214">MIN(_xlfn._xlws.FILTER(Order[[Order Date ]], Order[Customer ID]=RFMCaculation[[#This Row],[Customer ID]]))</f>
        <v>41967</v>
      </c>
      <c r="E214" s="8">
        <f>($R$2-RFMCaculation[[#This Row],[Start Date]])/365</f>
        <v>3.106849315068493</v>
      </c>
      <c r="F214">
        <f>$R$2-RFMCaculation[[#This Row],[Most recent]]</f>
        <v>9</v>
      </c>
      <c r="G214" s="8">
        <f>RFMCaculation[[#This Row],[Total Orders]]/RFMCaculation[[#This Row],[Years with us]]</f>
        <v>1.6093474426807761</v>
      </c>
      <c r="H214" s="9">
        <f>SUMIF(Order[Customer ID], RFMCaculation[[#This Row],[Customer ID]], Order[Total Sales])</f>
        <v>1687.04</v>
      </c>
      <c r="I214">
        <f>RANK(RFMCaculation[[#This Row],[Recency]], RFMCaculation[Recency], 0)</f>
        <v>743</v>
      </c>
      <c r="J214">
        <f>RANK(RFMCaculation[[#This Row],[Frequency]], RFMCaculation[Frequency], 0)</f>
        <v>527</v>
      </c>
      <c r="K214">
        <f>RANK(RFMCaculation[[#This Row],[Monetary]], RFMCaculation[Monetary], 0)</f>
        <v>487</v>
      </c>
      <c r="L214">
        <f>VLOOKUP(RFMCaculation[[#This Row],[Rank R]], $R$4:$S$8, 2)</f>
        <v>5</v>
      </c>
      <c r="M214">
        <f>VLOOKUP(RFMCaculation[[#This Row],[Rank F]], $R$4:$S$8, 2)</f>
        <v>4</v>
      </c>
      <c r="N214">
        <f>VLOOKUP(RFMCaculation[[#This Row],[Rank M]], $R$4:$S$8, 2)</f>
        <v>4</v>
      </c>
      <c r="O214">
        <f>RFMCaculation[[#This Row],[R]]*100+RFMCaculation[[#This Row],[F]]*10+RFMCaculation[[#This Row],[M]]</f>
        <v>544</v>
      </c>
      <c r="P214" s="21" t="str">
        <f>VLOOKUP(RFMCaculation[[#This Row],[RFM]], RFMSegment[], 2, FALSE)</f>
        <v>Champions</v>
      </c>
    </row>
    <row r="215" spans="1:16">
      <c r="A215" t="s">
        <v>1153</v>
      </c>
      <c r="B215">
        <f>COUNTIF(Order[Customer ID], RFMCaculation[[#This Row],[Customer ID]])</f>
        <v>7</v>
      </c>
      <c r="C215" s="4" cm="1">
        <f t="array" ref="C215">MAX(_xlfn._xlws.FILTER(Order[[Order Date ]], Order[Customer ID]=RFMCaculation[[#This Row],[Customer ID]]))</f>
        <v>43057</v>
      </c>
      <c r="D215" s="4" cm="1">
        <f t="array" ref="D215">MIN(_xlfn._xlws.FILTER(Order[[Order Date ]], Order[Customer ID]=RFMCaculation[[#This Row],[Customer ID]]))</f>
        <v>42065</v>
      </c>
      <c r="E215" s="8">
        <f>($R$2-RFMCaculation[[#This Row],[Start Date]])/365</f>
        <v>2.8383561643835615</v>
      </c>
      <c r="F215">
        <f>$R$2-RFMCaculation[[#This Row],[Most recent]]</f>
        <v>44</v>
      </c>
      <c r="G215" s="8">
        <f>RFMCaculation[[#This Row],[Total Orders]]/RFMCaculation[[#This Row],[Years with us]]</f>
        <v>2.4662162162162162</v>
      </c>
      <c r="H215" s="9">
        <f>SUMIF(Order[Customer ID], RFMCaculation[[#This Row],[Customer ID]], Order[Total Sales])</f>
        <v>2650.5569999999998</v>
      </c>
      <c r="I215">
        <f>RANK(RFMCaculation[[#This Row],[Recency]], RFMCaculation[Recency], 0)</f>
        <v>520</v>
      </c>
      <c r="J215">
        <f>RANK(RFMCaculation[[#This Row],[Frequency]], RFMCaculation[Frequency], 0)</f>
        <v>238</v>
      </c>
      <c r="K215">
        <f>RANK(RFMCaculation[[#This Row],[Monetary]], RFMCaculation[Monetary], 0)</f>
        <v>332</v>
      </c>
      <c r="L215">
        <f>VLOOKUP(RFMCaculation[[#This Row],[Rank R]], $R$4:$S$8, 2)</f>
        <v>4</v>
      </c>
      <c r="M215">
        <f>VLOOKUP(RFMCaculation[[#This Row],[Rank F]], $R$4:$S$8, 2)</f>
        <v>2</v>
      </c>
      <c r="N215">
        <f>VLOOKUP(RFMCaculation[[#This Row],[Rank M]], $R$4:$S$8, 2)</f>
        <v>3</v>
      </c>
      <c r="O215">
        <f>RFMCaculation[[#This Row],[R]]*100+RFMCaculation[[#This Row],[F]]*10+RFMCaculation[[#This Row],[M]]</f>
        <v>423</v>
      </c>
      <c r="P215" s="21" t="str">
        <f>VLOOKUP(RFMCaculation[[#This Row],[RFM]], RFMSegment[], 2, FALSE)</f>
        <v>Potential Loyalist</v>
      </c>
    </row>
    <row r="216" spans="1:16">
      <c r="A216" t="s">
        <v>299</v>
      </c>
      <c r="B216">
        <f>COUNTIF(Order[Customer ID], RFMCaculation[[#This Row],[Customer ID]])</f>
        <v>2</v>
      </c>
      <c r="C216" s="4" cm="1">
        <f t="array" ref="C216">MAX(_xlfn._xlws.FILTER(Order[[Order Date ]], Order[Customer ID]=RFMCaculation[[#This Row],[Customer ID]]))</f>
        <v>43089</v>
      </c>
      <c r="D216" s="4" cm="1">
        <f t="array" ref="D216">MIN(_xlfn._xlws.FILTER(Order[[Order Date ]], Order[Customer ID]=RFMCaculation[[#This Row],[Customer ID]]))</f>
        <v>41978</v>
      </c>
      <c r="E216" s="8">
        <f>($R$2-RFMCaculation[[#This Row],[Start Date]])/365</f>
        <v>3.0767123287671234</v>
      </c>
      <c r="F216">
        <f>$R$2-RFMCaculation[[#This Row],[Most recent]]</f>
        <v>12</v>
      </c>
      <c r="G216" s="8">
        <f>RFMCaculation[[#This Row],[Total Orders]]/RFMCaculation[[#This Row],[Years with us]]</f>
        <v>0.65004452359750664</v>
      </c>
      <c r="H216" s="9">
        <f>SUMIF(Order[Customer ID], RFMCaculation[[#This Row],[Customer ID]], Order[Total Sales])</f>
        <v>797.83199999999988</v>
      </c>
      <c r="I216">
        <f>RANK(RFMCaculation[[#This Row],[Recency]], RFMCaculation[Recency], 0)</f>
        <v>723</v>
      </c>
      <c r="J216">
        <f>RANK(RFMCaculation[[#This Row],[Frequency]], RFMCaculation[Frequency], 0)</f>
        <v>779</v>
      </c>
      <c r="K216">
        <f>RANK(RFMCaculation[[#This Row],[Monetary]], RFMCaculation[Monetary], 0)</f>
        <v>672</v>
      </c>
      <c r="L216">
        <f>VLOOKUP(RFMCaculation[[#This Row],[Rank R]], $R$4:$S$8, 2)</f>
        <v>5</v>
      </c>
      <c r="M216">
        <f>VLOOKUP(RFMCaculation[[#This Row],[Rank F]], $R$4:$S$8, 2)</f>
        <v>5</v>
      </c>
      <c r="N216">
        <f>VLOOKUP(RFMCaculation[[#This Row],[Rank M]], $R$4:$S$8, 2)</f>
        <v>5</v>
      </c>
      <c r="O216">
        <f>RFMCaculation[[#This Row],[R]]*100+RFMCaculation[[#This Row],[F]]*10+RFMCaculation[[#This Row],[M]]</f>
        <v>555</v>
      </c>
      <c r="P216" s="21" t="str">
        <f>VLOOKUP(RFMCaculation[[#This Row],[RFM]], RFMSegment[], 2, FALSE)</f>
        <v>Champions</v>
      </c>
    </row>
    <row r="217" spans="1:16">
      <c r="A217" t="s">
        <v>295</v>
      </c>
      <c r="B217">
        <f>COUNTIF(Order[Customer ID], RFMCaculation[[#This Row],[Customer ID]])</f>
        <v>9</v>
      </c>
      <c r="C217" s="4" cm="1">
        <f t="array" ref="C217">MAX(_xlfn._xlws.FILTER(Order[[Order Date ]], Order[Customer ID]=RFMCaculation[[#This Row],[Customer ID]]))</f>
        <v>43089</v>
      </c>
      <c r="D217" s="4" cm="1">
        <f t="array" ref="D217">MIN(_xlfn._xlws.FILTER(Order[[Order Date ]], Order[Customer ID]=RFMCaculation[[#This Row],[Customer ID]]))</f>
        <v>41712</v>
      </c>
      <c r="E217" s="8">
        <f>($R$2-RFMCaculation[[#This Row],[Start Date]])/365</f>
        <v>3.8054794520547945</v>
      </c>
      <c r="F217">
        <f>$R$2-RFMCaculation[[#This Row],[Most recent]]</f>
        <v>12</v>
      </c>
      <c r="G217" s="8">
        <f>RFMCaculation[[#This Row],[Total Orders]]/RFMCaculation[[#This Row],[Years with us]]</f>
        <v>2.3650107991360692</v>
      </c>
      <c r="H217" s="9">
        <f>SUMIF(Order[Customer ID], RFMCaculation[[#This Row],[Customer ID]], Order[Total Sales])</f>
        <v>4802.3939999999993</v>
      </c>
      <c r="I217">
        <f>RANK(RFMCaculation[[#This Row],[Recency]], RFMCaculation[Recency], 0)</f>
        <v>723</v>
      </c>
      <c r="J217">
        <f>RANK(RFMCaculation[[#This Row],[Frequency]], RFMCaculation[Frequency], 0)</f>
        <v>258</v>
      </c>
      <c r="K217">
        <f>RANK(RFMCaculation[[#This Row],[Monetary]], RFMCaculation[Monetary], 0)</f>
        <v>128</v>
      </c>
      <c r="L217">
        <f>VLOOKUP(RFMCaculation[[#This Row],[Rank R]], $R$4:$S$8, 2)</f>
        <v>5</v>
      </c>
      <c r="M217">
        <f>VLOOKUP(RFMCaculation[[#This Row],[Rank F]], $R$4:$S$8, 2)</f>
        <v>2</v>
      </c>
      <c r="N217">
        <f>VLOOKUP(RFMCaculation[[#This Row],[Rank M]], $R$4:$S$8, 2)</f>
        <v>1</v>
      </c>
      <c r="O217">
        <f>RFMCaculation[[#This Row],[R]]*100+RFMCaculation[[#This Row],[F]]*10+RFMCaculation[[#This Row],[M]]</f>
        <v>521</v>
      </c>
      <c r="P217" s="21" t="str">
        <f>VLOOKUP(RFMCaculation[[#This Row],[RFM]], RFMSegment[], 2, FALSE)</f>
        <v>Promising</v>
      </c>
    </row>
    <row r="218" spans="1:16">
      <c r="A218" t="s">
        <v>468</v>
      </c>
      <c r="B218">
        <f>COUNTIF(Order[Customer ID], RFMCaculation[[#This Row],[Customer ID]])</f>
        <v>8</v>
      </c>
      <c r="C218" s="4" cm="1">
        <f t="array" ref="C218">MAX(_xlfn._xlws.FILTER(Order[[Order Date ]], Order[Customer ID]=RFMCaculation[[#This Row],[Customer ID]]))</f>
        <v>43080</v>
      </c>
      <c r="D218" s="4" cm="1">
        <f t="array" ref="D218">MIN(_xlfn._xlws.FILTER(Order[[Order Date ]], Order[Customer ID]=RFMCaculation[[#This Row],[Customer ID]]))</f>
        <v>41889</v>
      </c>
      <c r="E218" s="8">
        <f>($R$2-RFMCaculation[[#This Row],[Start Date]])/365</f>
        <v>3.3205479452054796</v>
      </c>
      <c r="F218">
        <f>$R$2-RFMCaculation[[#This Row],[Most recent]]</f>
        <v>21</v>
      </c>
      <c r="G218" s="8">
        <f>RFMCaculation[[#This Row],[Total Orders]]/RFMCaculation[[#This Row],[Years with us]]</f>
        <v>2.4092409240924093</v>
      </c>
      <c r="H218" s="9">
        <f>SUMIF(Order[Customer ID], RFMCaculation[[#This Row],[Customer ID]], Order[Total Sales])</f>
        <v>3318.4860000000003</v>
      </c>
      <c r="I218">
        <f>RANK(RFMCaculation[[#This Row],[Recency]], RFMCaculation[Recency], 0)</f>
        <v>681</v>
      </c>
      <c r="J218">
        <f>RANK(RFMCaculation[[#This Row],[Frequency]], RFMCaculation[Frequency], 0)</f>
        <v>247</v>
      </c>
      <c r="K218">
        <f>RANK(RFMCaculation[[#This Row],[Monetary]], RFMCaculation[Monetary], 0)</f>
        <v>233</v>
      </c>
      <c r="L218">
        <f>VLOOKUP(RFMCaculation[[#This Row],[Rank R]], $R$4:$S$8, 2)</f>
        <v>5</v>
      </c>
      <c r="M218">
        <f>VLOOKUP(RFMCaculation[[#This Row],[Rank F]], $R$4:$S$8, 2)</f>
        <v>2</v>
      </c>
      <c r="N218">
        <f>VLOOKUP(RFMCaculation[[#This Row],[Rank M]], $R$4:$S$8, 2)</f>
        <v>2</v>
      </c>
      <c r="O218">
        <f>RFMCaculation[[#This Row],[R]]*100+RFMCaculation[[#This Row],[F]]*10+RFMCaculation[[#This Row],[M]]</f>
        <v>522</v>
      </c>
      <c r="P218" s="21" t="str">
        <f>VLOOKUP(RFMCaculation[[#This Row],[RFM]], RFMSegment[], 2, FALSE)</f>
        <v>Promising</v>
      </c>
    </row>
    <row r="219" spans="1:16">
      <c r="A219" t="s">
        <v>2150</v>
      </c>
      <c r="B219">
        <f>COUNTIF(Order[Customer ID], RFMCaculation[[#This Row],[Customer ID]])</f>
        <v>8</v>
      </c>
      <c r="C219" s="4" cm="1">
        <f t="array" ref="C219">MAX(_xlfn._xlws.FILTER(Order[[Order Date ]], Order[Customer ID]=RFMCaculation[[#This Row],[Customer ID]]))</f>
        <v>42999</v>
      </c>
      <c r="D219" s="4" cm="1">
        <f t="array" ref="D219">MIN(_xlfn._xlws.FILTER(Order[[Order Date ]], Order[Customer ID]=RFMCaculation[[#This Row],[Customer ID]]))</f>
        <v>41819</v>
      </c>
      <c r="E219" s="8">
        <f>($R$2-RFMCaculation[[#This Row],[Start Date]])/365</f>
        <v>3.5123287671232877</v>
      </c>
      <c r="F219">
        <f>$R$2-RFMCaculation[[#This Row],[Most recent]]</f>
        <v>102</v>
      </c>
      <c r="G219" s="8">
        <f>RFMCaculation[[#This Row],[Total Orders]]/RFMCaculation[[#This Row],[Years with us]]</f>
        <v>2.2776911076443058</v>
      </c>
      <c r="H219" s="9">
        <f>SUMIF(Order[Customer ID], RFMCaculation[[#This Row],[Customer ID]], Order[Total Sales])</f>
        <v>1503.1120000000001</v>
      </c>
      <c r="I219">
        <f>RANK(RFMCaculation[[#This Row],[Recency]], RFMCaculation[Recency], 0)</f>
        <v>322</v>
      </c>
      <c r="J219">
        <f>RANK(RFMCaculation[[#This Row],[Frequency]], RFMCaculation[Frequency], 0)</f>
        <v>286</v>
      </c>
      <c r="K219">
        <f>RANK(RFMCaculation[[#This Row],[Monetary]], RFMCaculation[Monetary], 0)</f>
        <v>519</v>
      </c>
      <c r="L219">
        <f>VLOOKUP(RFMCaculation[[#This Row],[Rank R]], $R$4:$S$8, 2)</f>
        <v>3</v>
      </c>
      <c r="M219">
        <f>VLOOKUP(RFMCaculation[[#This Row],[Rank F]], $R$4:$S$8, 2)</f>
        <v>2</v>
      </c>
      <c r="N219">
        <f>VLOOKUP(RFMCaculation[[#This Row],[Rank M]], $R$4:$S$8, 2)</f>
        <v>4</v>
      </c>
      <c r="O219">
        <f>RFMCaculation[[#This Row],[R]]*100+RFMCaculation[[#This Row],[F]]*10+RFMCaculation[[#This Row],[M]]</f>
        <v>324</v>
      </c>
      <c r="P219" s="21" t="str">
        <f>VLOOKUP(RFMCaculation[[#This Row],[RFM]], RFMSegment[], 2, FALSE)</f>
        <v>Need Attention</v>
      </c>
    </row>
    <row r="220" spans="1:16">
      <c r="A220" t="s">
        <v>1509</v>
      </c>
      <c r="B220">
        <f>COUNTIF(Order[Customer ID], RFMCaculation[[#This Row],[Customer ID]])</f>
        <v>6</v>
      </c>
      <c r="C220" s="4" cm="1">
        <f t="array" ref="C220">MAX(_xlfn._xlws.FILTER(Order[[Order Date ]], Order[Customer ID]=RFMCaculation[[#This Row],[Customer ID]]))</f>
        <v>43042</v>
      </c>
      <c r="D220" s="4" cm="1">
        <f t="array" ref="D220">MIN(_xlfn._xlws.FILTER(Order[[Order Date ]], Order[Customer ID]=RFMCaculation[[#This Row],[Customer ID]]))</f>
        <v>41891</v>
      </c>
      <c r="E220" s="8">
        <f>($R$2-RFMCaculation[[#This Row],[Start Date]])/365</f>
        <v>3.3150684931506849</v>
      </c>
      <c r="F220">
        <f>$R$2-RFMCaculation[[#This Row],[Most recent]]</f>
        <v>59</v>
      </c>
      <c r="G220" s="8">
        <f>RFMCaculation[[#This Row],[Total Orders]]/RFMCaculation[[#This Row],[Years with us]]</f>
        <v>1.8099173553719008</v>
      </c>
      <c r="H220" s="9">
        <f>SUMIF(Order[Customer ID], RFMCaculation[[#This Row],[Customer ID]], Order[Total Sales])</f>
        <v>3272.2000000000003</v>
      </c>
      <c r="I220">
        <f>RANK(RFMCaculation[[#This Row],[Recency]], RFMCaculation[Recency], 0)</f>
        <v>446</v>
      </c>
      <c r="J220">
        <f>RANK(RFMCaculation[[#This Row],[Frequency]], RFMCaculation[Frequency], 0)</f>
        <v>452</v>
      </c>
      <c r="K220">
        <f>RANK(RFMCaculation[[#This Row],[Monetary]], RFMCaculation[Monetary], 0)</f>
        <v>240</v>
      </c>
      <c r="L220">
        <f>VLOOKUP(RFMCaculation[[#This Row],[Rank R]], $R$4:$S$8, 2)</f>
        <v>3</v>
      </c>
      <c r="M220">
        <f>VLOOKUP(RFMCaculation[[#This Row],[Rank F]], $R$4:$S$8, 2)</f>
        <v>3</v>
      </c>
      <c r="N220">
        <f>VLOOKUP(RFMCaculation[[#This Row],[Rank M]], $R$4:$S$8, 2)</f>
        <v>2</v>
      </c>
      <c r="O220">
        <f>RFMCaculation[[#This Row],[R]]*100+RFMCaculation[[#This Row],[F]]*10+RFMCaculation[[#This Row],[M]]</f>
        <v>332</v>
      </c>
      <c r="P220" s="21" t="str">
        <f>VLOOKUP(RFMCaculation[[#This Row],[RFM]], RFMSegment[], 2, FALSE)</f>
        <v>Hibernating customers</v>
      </c>
    </row>
    <row r="221" spans="1:16">
      <c r="A221" t="s">
        <v>588</v>
      </c>
      <c r="B221">
        <f>COUNTIF(Order[Customer ID], RFMCaculation[[#This Row],[Customer ID]])</f>
        <v>8</v>
      </c>
      <c r="C221" s="4" cm="1">
        <f t="array" ref="C221">MAX(_xlfn._xlws.FILTER(Order[[Order Date ]], Order[Customer ID]=RFMCaculation[[#This Row],[Customer ID]]))</f>
        <v>43077</v>
      </c>
      <c r="D221" s="4" cm="1">
        <f t="array" ref="D221">MIN(_xlfn._xlws.FILTER(Order[[Order Date ]], Order[Customer ID]=RFMCaculation[[#This Row],[Customer ID]]))</f>
        <v>41655</v>
      </c>
      <c r="E221" s="8">
        <f>($R$2-RFMCaculation[[#This Row],[Start Date]])/365</f>
        <v>3.9616438356164383</v>
      </c>
      <c r="F221">
        <f>$R$2-RFMCaculation[[#This Row],[Most recent]]</f>
        <v>24</v>
      </c>
      <c r="G221" s="8">
        <f>RFMCaculation[[#This Row],[Total Orders]]/RFMCaculation[[#This Row],[Years with us]]</f>
        <v>2.0193637621023512</v>
      </c>
      <c r="H221" s="9">
        <f>SUMIF(Order[Customer ID], RFMCaculation[[#This Row],[Customer ID]], Order[Total Sales])</f>
        <v>1458.258</v>
      </c>
      <c r="I221">
        <f>RANK(RFMCaculation[[#This Row],[Recency]], RFMCaculation[Recency], 0)</f>
        <v>655</v>
      </c>
      <c r="J221">
        <f>RANK(RFMCaculation[[#This Row],[Frequency]], RFMCaculation[Frequency], 0)</f>
        <v>379</v>
      </c>
      <c r="K221">
        <f>RANK(RFMCaculation[[#This Row],[Monetary]], RFMCaculation[Monetary], 0)</f>
        <v>527</v>
      </c>
      <c r="L221">
        <f>VLOOKUP(RFMCaculation[[#This Row],[Rank R]], $R$4:$S$8, 2)</f>
        <v>5</v>
      </c>
      <c r="M221">
        <f>VLOOKUP(RFMCaculation[[#This Row],[Rank F]], $R$4:$S$8, 2)</f>
        <v>3</v>
      </c>
      <c r="N221">
        <f>VLOOKUP(RFMCaculation[[#This Row],[Rank M]], $R$4:$S$8, 2)</f>
        <v>4</v>
      </c>
      <c r="O221">
        <f>RFMCaculation[[#This Row],[R]]*100+RFMCaculation[[#This Row],[F]]*10+RFMCaculation[[#This Row],[M]]</f>
        <v>534</v>
      </c>
      <c r="P221" s="21" t="str">
        <f>VLOOKUP(RFMCaculation[[#This Row],[RFM]], RFMSegment[], 2, FALSE)</f>
        <v>Need Attention</v>
      </c>
    </row>
    <row r="222" spans="1:16">
      <c r="A222" t="s">
        <v>1507</v>
      </c>
      <c r="B222">
        <f>COUNTIF(Order[Customer ID], RFMCaculation[[#This Row],[Customer ID]])</f>
        <v>4</v>
      </c>
      <c r="C222" s="4" cm="1">
        <f t="array" ref="C222">MAX(_xlfn._xlws.FILTER(Order[[Order Date ]], Order[Customer ID]=RFMCaculation[[#This Row],[Customer ID]]))</f>
        <v>43042</v>
      </c>
      <c r="D222" s="4" cm="1">
        <f t="array" ref="D222">MIN(_xlfn._xlws.FILTER(Order[[Order Date ]], Order[Customer ID]=RFMCaculation[[#This Row],[Customer ID]]))</f>
        <v>41813</v>
      </c>
      <c r="E222" s="8">
        <f>($R$2-RFMCaculation[[#This Row],[Start Date]])/365</f>
        <v>3.5287671232876714</v>
      </c>
      <c r="F222">
        <f>$R$2-RFMCaculation[[#This Row],[Most recent]]</f>
        <v>59</v>
      </c>
      <c r="G222" s="8">
        <f>RFMCaculation[[#This Row],[Total Orders]]/RFMCaculation[[#This Row],[Years with us]]</f>
        <v>1.1335403726708073</v>
      </c>
      <c r="H222" s="9">
        <f>SUMIF(Order[Customer ID], RFMCaculation[[#This Row],[Customer ID]], Order[Total Sales])</f>
        <v>585.02</v>
      </c>
      <c r="I222">
        <f>RANK(RFMCaculation[[#This Row],[Recency]], RFMCaculation[Recency], 0)</f>
        <v>446</v>
      </c>
      <c r="J222">
        <f>RANK(RFMCaculation[[#This Row],[Frequency]], RFMCaculation[Frequency], 0)</f>
        <v>704</v>
      </c>
      <c r="K222">
        <f>RANK(RFMCaculation[[#This Row],[Monetary]], RFMCaculation[Monetary], 0)</f>
        <v>712</v>
      </c>
      <c r="L222">
        <f>VLOOKUP(RFMCaculation[[#This Row],[Rank R]], $R$4:$S$8, 2)</f>
        <v>3</v>
      </c>
      <c r="M222">
        <f>VLOOKUP(RFMCaculation[[#This Row],[Rank F]], $R$4:$S$8, 2)</f>
        <v>5</v>
      </c>
      <c r="N222">
        <f>VLOOKUP(RFMCaculation[[#This Row],[Rank M]], $R$4:$S$8, 2)</f>
        <v>5</v>
      </c>
      <c r="O222">
        <f>RFMCaculation[[#This Row],[R]]*100+RFMCaculation[[#This Row],[F]]*10+RFMCaculation[[#This Row],[M]]</f>
        <v>355</v>
      </c>
      <c r="P222" s="21" t="str">
        <f>VLOOKUP(RFMCaculation[[#This Row],[RFM]], RFMSegment[], 2, FALSE)</f>
        <v>Loyal</v>
      </c>
    </row>
    <row r="223" spans="1:16">
      <c r="A223" t="s">
        <v>1796</v>
      </c>
      <c r="B223">
        <f>COUNTIF(Order[Customer ID], RFMCaculation[[#This Row],[Customer ID]])</f>
        <v>8</v>
      </c>
      <c r="C223" s="4" cm="1">
        <f t="array" ref="C223">MAX(_xlfn._xlws.FILTER(Order[[Order Date ]], Order[Customer ID]=RFMCaculation[[#This Row],[Customer ID]]))</f>
        <v>43023</v>
      </c>
      <c r="D223" s="4" cm="1">
        <f t="array" ref="D223">MIN(_xlfn._xlws.FILTER(Order[[Order Date ]], Order[Customer ID]=RFMCaculation[[#This Row],[Customer ID]]))</f>
        <v>42363</v>
      </c>
      <c r="E223" s="8">
        <f>($R$2-RFMCaculation[[#This Row],[Start Date]])/365</f>
        <v>2.021917808219178</v>
      </c>
      <c r="F223">
        <f>$R$2-RFMCaculation[[#This Row],[Most recent]]</f>
        <v>78</v>
      </c>
      <c r="G223" s="8">
        <f>RFMCaculation[[#This Row],[Total Orders]]/RFMCaculation[[#This Row],[Years with us]]</f>
        <v>3.9566395663956642</v>
      </c>
      <c r="H223" s="9">
        <f>SUMIF(Order[Customer ID], RFMCaculation[[#This Row],[Customer ID]], Order[Total Sales])</f>
        <v>3539.3220000000001</v>
      </c>
      <c r="I223">
        <f>RANK(RFMCaculation[[#This Row],[Recency]], RFMCaculation[Recency], 0)</f>
        <v>393</v>
      </c>
      <c r="J223">
        <f>RANK(RFMCaculation[[#This Row],[Frequency]], RFMCaculation[Frequency], 0)</f>
        <v>21</v>
      </c>
      <c r="K223">
        <f>RANK(RFMCaculation[[#This Row],[Monetary]], RFMCaculation[Monetary], 0)</f>
        <v>215</v>
      </c>
      <c r="L223">
        <f>VLOOKUP(RFMCaculation[[#This Row],[Rank R]], $R$4:$S$8, 2)</f>
        <v>3</v>
      </c>
      <c r="M223">
        <f>VLOOKUP(RFMCaculation[[#This Row],[Rank F]], $R$4:$S$8, 2)</f>
        <v>1</v>
      </c>
      <c r="N223">
        <f>VLOOKUP(RFMCaculation[[#This Row],[Rank M]], $R$4:$S$8, 2)</f>
        <v>2</v>
      </c>
      <c r="O223">
        <f>RFMCaculation[[#This Row],[R]]*100+RFMCaculation[[#This Row],[F]]*10+RFMCaculation[[#This Row],[M]]</f>
        <v>312</v>
      </c>
      <c r="P223" s="21" t="str">
        <f>VLOOKUP(RFMCaculation[[#This Row],[RFM]], RFMSegment[], 2, FALSE)</f>
        <v>About To Sleep</v>
      </c>
    </row>
    <row r="224" spans="1:16">
      <c r="A224" t="s">
        <v>2469</v>
      </c>
      <c r="B224">
        <f>COUNTIF(Order[Customer ID], RFMCaculation[[#This Row],[Customer ID]])</f>
        <v>5</v>
      </c>
      <c r="C224" s="4" cm="1">
        <f t="array" ref="C224">MAX(_xlfn._xlws.FILTER(Order[[Order Date ]], Order[Customer ID]=RFMCaculation[[#This Row],[Customer ID]]))</f>
        <v>42980</v>
      </c>
      <c r="D224" s="4" cm="1">
        <f t="array" ref="D224">MIN(_xlfn._xlws.FILTER(Order[[Order Date ]], Order[Customer ID]=RFMCaculation[[#This Row],[Customer ID]]))</f>
        <v>41728</v>
      </c>
      <c r="E224" s="8">
        <f>($R$2-RFMCaculation[[#This Row],[Start Date]])/365</f>
        <v>3.7616438356164386</v>
      </c>
      <c r="F224">
        <f>$R$2-RFMCaculation[[#This Row],[Most recent]]</f>
        <v>121</v>
      </c>
      <c r="G224" s="8">
        <f>RFMCaculation[[#This Row],[Total Orders]]/RFMCaculation[[#This Row],[Years with us]]</f>
        <v>1.3292061179898034</v>
      </c>
      <c r="H224" s="9">
        <f>SUMIF(Order[Customer ID], RFMCaculation[[#This Row],[Customer ID]], Order[Total Sales])</f>
        <v>755.60199999999998</v>
      </c>
      <c r="I224">
        <f>RANK(RFMCaculation[[#This Row],[Recency]], RFMCaculation[Recency], 0)</f>
        <v>267</v>
      </c>
      <c r="J224">
        <f>RANK(RFMCaculation[[#This Row],[Frequency]], RFMCaculation[Frequency], 0)</f>
        <v>633</v>
      </c>
      <c r="K224">
        <f>RANK(RFMCaculation[[#This Row],[Monetary]], RFMCaculation[Monetary], 0)</f>
        <v>681</v>
      </c>
      <c r="L224">
        <f>VLOOKUP(RFMCaculation[[#This Row],[Rank R]], $R$4:$S$8, 2)</f>
        <v>2</v>
      </c>
      <c r="M224">
        <f>VLOOKUP(RFMCaculation[[#This Row],[Rank F]], $R$4:$S$8, 2)</f>
        <v>5</v>
      </c>
      <c r="N224">
        <f>VLOOKUP(RFMCaculation[[#This Row],[Rank M]], $R$4:$S$8, 2)</f>
        <v>5</v>
      </c>
      <c r="O224">
        <f>RFMCaculation[[#This Row],[R]]*100+RFMCaculation[[#This Row],[F]]*10+RFMCaculation[[#This Row],[M]]</f>
        <v>255</v>
      </c>
      <c r="P224" s="21" t="str">
        <f>VLOOKUP(RFMCaculation[[#This Row],[RFM]], RFMSegment[], 2, FALSE)</f>
        <v>At Risk</v>
      </c>
    </row>
    <row r="225" spans="1:16">
      <c r="A225" t="s">
        <v>2403</v>
      </c>
      <c r="B225">
        <f>COUNTIF(Order[Customer ID], RFMCaculation[[#This Row],[Customer ID]])</f>
        <v>7</v>
      </c>
      <c r="C225" s="4" cm="1">
        <f t="array" ref="C225">MAX(_xlfn._xlws.FILTER(Order[[Order Date ]], Order[Customer ID]=RFMCaculation[[#This Row],[Customer ID]]))</f>
        <v>42985</v>
      </c>
      <c r="D225" s="4" cm="1">
        <f t="array" ref="D225">MIN(_xlfn._xlws.FILTER(Order[[Order Date ]], Order[Customer ID]=RFMCaculation[[#This Row],[Customer ID]]))</f>
        <v>41912</v>
      </c>
      <c r="E225" s="8">
        <f>($R$2-RFMCaculation[[#This Row],[Start Date]])/365</f>
        <v>3.2575342465753425</v>
      </c>
      <c r="F225">
        <f>$R$2-RFMCaculation[[#This Row],[Most recent]]</f>
        <v>116</v>
      </c>
      <c r="G225" s="8">
        <f>RFMCaculation[[#This Row],[Total Orders]]/RFMCaculation[[#This Row],[Years with us]]</f>
        <v>2.1488645920941969</v>
      </c>
      <c r="H225" s="9">
        <f>SUMIF(Order[Customer ID], RFMCaculation[[#This Row],[Customer ID]], Order[Total Sales])</f>
        <v>1322.0340000000001</v>
      </c>
      <c r="I225">
        <f>RANK(RFMCaculation[[#This Row],[Recency]], RFMCaculation[Recency], 0)</f>
        <v>284</v>
      </c>
      <c r="J225">
        <f>RANK(RFMCaculation[[#This Row],[Frequency]], RFMCaculation[Frequency], 0)</f>
        <v>324</v>
      </c>
      <c r="K225">
        <f>RANK(RFMCaculation[[#This Row],[Monetary]], RFMCaculation[Monetary], 0)</f>
        <v>556</v>
      </c>
      <c r="L225">
        <f>VLOOKUP(RFMCaculation[[#This Row],[Rank R]], $R$4:$S$8, 2)</f>
        <v>2</v>
      </c>
      <c r="M225">
        <f>VLOOKUP(RFMCaculation[[#This Row],[Rank F]], $R$4:$S$8, 2)</f>
        <v>3</v>
      </c>
      <c r="N225">
        <f>VLOOKUP(RFMCaculation[[#This Row],[Rank M]], $R$4:$S$8, 2)</f>
        <v>4</v>
      </c>
      <c r="O225">
        <f>RFMCaculation[[#This Row],[R]]*100+RFMCaculation[[#This Row],[F]]*10+RFMCaculation[[#This Row],[M]]</f>
        <v>234</v>
      </c>
      <c r="P225" s="21" t="str">
        <f>VLOOKUP(RFMCaculation[[#This Row],[RFM]], RFMSegment[], 2, FALSE)</f>
        <v>At Risk</v>
      </c>
    </row>
    <row r="226" spans="1:16">
      <c r="A226" t="s">
        <v>1513</v>
      </c>
      <c r="B226">
        <f>COUNTIF(Order[Customer ID], RFMCaculation[[#This Row],[Customer ID]])</f>
        <v>7</v>
      </c>
      <c r="C226" s="4" cm="1">
        <f t="array" ref="C226">MAX(_xlfn._xlws.FILTER(Order[[Order Date ]], Order[Customer ID]=RFMCaculation[[#This Row],[Customer ID]]))</f>
        <v>43042</v>
      </c>
      <c r="D226" s="4" cm="1">
        <f t="array" ref="D226">MIN(_xlfn._xlws.FILTER(Order[[Order Date ]], Order[Customer ID]=RFMCaculation[[#This Row],[Customer ID]]))</f>
        <v>41896</v>
      </c>
      <c r="E226" s="8">
        <f>($R$2-RFMCaculation[[#This Row],[Start Date]])/365</f>
        <v>3.3013698630136985</v>
      </c>
      <c r="F226">
        <f>$R$2-RFMCaculation[[#This Row],[Most recent]]</f>
        <v>59</v>
      </c>
      <c r="G226" s="8">
        <f>RFMCaculation[[#This Row],[Total Orders]]/RFMCaculation[[#This Row],[Years with us]]</f>
        <v>2.1203319502074689</v>
      </c>
      <c r="H226" s="9">
        <f>SUMIF(Order[Customer ID], RFMCaculation[[#This Row],[Customer ID]], Order[Total Sales])</f>
        <v>6345.1030000000001</v>
      </c>
      <c r="I226">
        <f>RANK(RFMCaculation[[#This Row],[Recency]], RFMCaculation[Recency], 0)</f>
        <v>446</v>
      </c>
      <c r="J226">
        <f>RANK(RFMCaculation[[#This Row],[Frequency]], RFMCaculation[Frequency], 0)</f>
        <v>340</v>
      </c>
      <c r="K226">
        <f>RANK(RFMCaculation[[#This Row],[Monetary]], RFMCaculation[Monetary], 0)</f>
        <v>69</v>
      </c>
      <c r="L226">
        <f>VLOOKUP(RFMCaculation[[#This Row],[Rank R]], $R$4:$S$8, 2)</f>
        <v>3</v>
      </c>
      <c r="M226">
        <f>VLOOKUP(RFMCaculation[[#This Row],[Rank F]], $R$4:$S$8, 2)</f>
        <v>3</v>
      </c>
      <c r="N226">
        <f>VLOOKUP(RFMCaculation[[#This Row],[Rank M]], $R$4:$S$8, 2)</f>
        <v>1</v>
      </c>
      <c r="O226">
        <f>RFMCaculation[[#This Row],[R]]*100+RFMCaculation[[#This Row],[F]]*10+RFMCaculation[[#This Row],[M]]</f>
        <v>331</v>
      </c>
      <c r="P226" s="21" t="str">
        <f>VLOOKUP(RFMCaculation[[#This Row],[RFM]], RFMSegment[], 2, FALSE)</f>
        <v>About To Sleep</v>
      </c>
    </row>
    <row r="227" spans="1:16">
      <c r="A227" t="s">
        <v>600</v>
      </c>
      <c r="B227">
        <f>COUNTIF(Order[Customer ID], RFMCaculation[[#This Row],[Customer ID]])</f>
        <v>8</v>
      </c>
      <c r="C227" s="4" cm="1">
        <f t="array" ref="C227">MAX(_xlfn._xlws.FILTER(Order[[Order Date ]], Order[Customer ID]=RFMCaculation[[#This Row],[Customer ID]]))</f>
        <v>43077</v>
      </c>
      <c r="D227" s="4" cm="1">
        <f t="array" ref="D227">MIN(_xlfn._xlws.FILTER(Order[[Order Date ]], Order[Customer ID]=RFMCaculation[[#This Row],[Customer ID]]))</f>
        <v>41946</v>
      </c>
      <c r="E227" s="8">
        <f>($R$2-RFMCaculation[[#This Row],[Start Date]])/365</f>
        <v>3.1643835616438358</v>
      </c>
      <c r="F227">
        <f>$R$2-RFMCaculation[[#This Row],[Most recent]]</f>
        <v>24</v>
      </c>
      <c r="G227" s="8">
        <f>RFMCaculation[[#This Row],[Total Orders]]/RFMCaculation[[#This Row],[Years with us]]</f>
        <v>2.5281385281385278</v>
      </c>
      <c r="H227" s="9">
        <f>SUMIF(Order[Customer ID], RFMCaculation[[#This Row],[Customer ID]], Order[Total Sales])</f>
        <v>4074.4719999999998</v>
      </c>
      <c r="I227">
        <f>RANK(RFMCaculation[[#This Row],[Recency]], RFMCaculation[Recency], 0)</f>
        <v>655</v>
      </c>
      <c r="J227">
        <f>RANK(RFMCaculation[[#This Row],[Frequency]], RFMCaculation[Frequency], 0)</f>
        <v>223</v>
      </c>
      <c r="K227">
        <f>RANK(RFMCaculation[[#This Row],[Monetary]], RFMCaculation[Monetary], 0)</f>
        <v>174</v>
      </c>
      <c r="L227">
        <f>VLOOKUP(RFMCaculation[[#This Row],[Rank R]], $R$4:$S$8, 2)</f>
        <v>5</v>
      </c>
      <c r="M227">
        <f>VLOOKUP(RFMCaculation[[#This Row],[Rank F]], $R$4:$S$8, 2)</f>
        <v>2</v>
      </c>
      <c r="N227">
        <f>VLOOKUP(RFMCaculation[[#This Row],[Rank M]], $R$4:$S$8, 2)</f>
        <v>2</v>
      </c>
      <c r="O227">
        <f>RFMCaculation[[#This Row],[R]]*100+RFMCaculation[[#This Row],[F]]*10+RFMCaculation[[#This Row],[M]]</f>
        <v>522</v>
      </c>
      <c r="P227" s="21" t="str">
        <f>VLOOKUP(RFMCaculation[[#This Row],[RFM]], RFMSegment[], 2, FALSE)</f>
        <v>Promising</v>
      </c>
    </row>
    <row r="228" spans="1:16">
      <c r="A228" t="s">
        <v>4731</v>
      </c>
      <c r="B228">
        <f>COUNTIF(Order[Customer ID], RFMCaculation[[#This Row],[Customer ID]])</f>
        <v>3</v>
      </c>
      <c r="C228" s="4" cm="1">
        <f t="array" ref="C228">MAX(_xlfn._xlws.FILTER(Order[[Order Date ]], Order[Customer ID]=RFMCaculation[[#This Row],[Customer ID]]))</f>
        <v>42618</v>
      </c>
      <c r="D228" s="4" cm="1">
        <f t="array" ref="D228">MIN(_xlfn._xlws.FILTER(Order[[Order Date ]], Order[Customer ID]=RFMCaculation[[#This Row],[Customer ID]]))</f>
        <v>41825</v>
      </c>
      <c r="E228" s="8">
        <f>($R$2-RFMCaculation[[#This Row],[Start Date]])/365</f>
        <v>3.495890410958904</v>
      </c>
      <c r="F228">
        <f>$R$2-RFMCaculation[[#This Row],[Most recent]]</f>
        <v>483</v>
      </c>
      <c r="G228" s="8">
        <f>RFMCaculation[[#This Row],[Total Orders]]/RFMCaculation[[#This Row],[Years with us]]</f>
        <v>0.8581504702194358</v>
      </c>
      <c r="H228" s="9">
        <f>SUMIF(Order[Customer ID], RFMCaculation[[#This Row],[Customer ID]], Order[Total Sales])</f>
        <v>1376.7920000000001</v>
      </c>
      <c r="I228">
        <f>RANK(RFMCaculation[[#This Row],[Recency]], RFMCaculation[Recency], 0)</f>
        <v>55</v>
      </c>
      <c r="J228">
        <f>RANK(RFMCaculation[[#This Row],[Frequency]], RFMCaculation[Frequency], 0)</f>
        <v>756</v>
      </c>
      <c r="K228">
        <f>RANK(RFMCaculation[[#This Row],[Monetary]], RFMCaculation[Monetary], 0)</f>
        <v>547</v>
      </c>
      <c r="L228">
        <f>VLOOKUP(RFMCaculation[[#This Row],[Rank R]], $R$4:$S$8, 2)</f>
        <v>1</v>
      </c>
      <c r="M228">
        <f>VLOOKUP(RFMCaculation[[#This Row],[Rank F]], $R$4:$S$8, 2)</f>
        <v>5</v>
      </c>
      <c r="N228">
        <f>VLOOKUP(RFMCaculation[[#This Row],[Rank M]], $R$4:$S$8, 2)</f>
        <v>4</v>
      </c>
      <c r="O228">
        <f>RFMCaculation[[#This Row],[R]]*100+RFMCaculation[[#This Row],[F]]*10+RFMCaculation[[#This Row],[M]]</f>
        <v>154</v>
      </c>
      <c r="P228" s="21" t="str">
        <f>VLOOKUP(RFMCaculation[[#This Row],[RFM]], RFMSegment[], 2, FALSE)</f>
        <v>Cannot Lose Them</v>
      </c>
    </row>
    <row r="229" spans="1:16">
      <c r="A229" t="s">
        <v>3221</v>
      </c>
      <c r="B229">
        <f>COUNTIF(Order[Customer ID], RFMCaculation[[#This Row],[Customer ID]])</f>
        <v>7</v>
      </c>
      <c r="C229" s="4" cm="1">
        <f t="array" ref="C229">MAX(_xlfn._xlws.FILTER(Order[[Order Date ]], Order[Customer ID]=RFMCaculation[[#This Row],[Customer ID]]))</f>
        <v>42882</v>
      </c>
      <c r="D229" s="4" cm="1">
        <f t="array" ref="D229">MIN(_xlfn._xlws.FILTER(Order[[Order Date ]], Order[Customer ID]=RFMCaculation[[#This Row],[Customer ID]]))</f>
        <v>41902</v>
      </c>
      <c r="E229" s="8">
        <f>($R$2-RFMCaculation[[#This Row],[Start Date]])/365</f>
        <v>3.2849315068493152</v>
      </c>
      <c r="F229">
        <f>$R$2-RFMCaculation[[#This Row],[Most recent]]</f>
        <v>219</v>
      </c>
      <c r="G229" s="8">
        <f>RFMCaculation[[#This Row],[Total Orders]]/RFMCaculation[[#This Row],[Years with us]]</f>
        <v>2.1309424520433695</v>
      </c>
      <c r="H229" s="9">
        <f>SUMIF(Order[Customer ID], RFMCaculation[[#This Row],[Customer ID]], Order[Total Sales])</f>
        <v>2139.7900000000004</v>
      </c>
      <c r="I229">
        <f>RANK(RFMCaculation[[#This Row],[Recency]], RFMCaculation[Recency], 0)</f>
        <v>164</v>
      </c>
      <c r="J229">
        <f>RANK(RFMCaculation[[#This Row],[Frequency]], RFMCaculation[Frequency], 0)</f>
        <v>335</v>
      </c>
      <c r="K229">
        <f>RANK(RFMCaculation[[#This Row],[Monetary]], RFMCaculation[Monetary], 0)</f>
        <v>427</v>
      </c>
      <c r="L229">
        <f>VLOOKUP(RFMCaculation[[#This Row],[Rank R]], $R$4:$S$8, 2)</f>
        <v>2</v>
      </c>
      <c r="M229">
        <f>VLOOKUP(RFMCaculation[[#This Row],[Rank F]], $R$4:$S$8, 2)</f>
        <v>3</v>
      </c>
      <c r="N229">
        <f>VLOOKUP(RFMCaculation[[#This Row],[Rank M]], $R$4:$S$8, 2)</f>
        <v>3</v>
      </c>
      <c r="O229">
        <f>RFMCaculation[[#This Row],[R]]*100+RFMCaculation[[#This Row],[F]]*10+RFMCaculation[[#This Row],[M]]</f>
        <v>233</v>
      </c>
      <c r="P229" s="21" t="str">
        <f>VLOOKUP(RFMCaculation[[#This Row],[RFM]], RFMSegment[], 2, FALSE)</f>
        <v>Hibernating customers</v>
      </c>
    </row>
    <row r="230" spans="1:16">
      <c r="A230" t="s">
        <v>2617</v>
      </c>
      <c r="B230">
        <f>COUNTIF(Order[Customer ID], RFMCaculation[[#This Row],[Customer ID]])</f>
        <v>9</v>
      </c>
      <c r="C230" s="4" cm="1">
        <f t="array" ref="C230">MAX(_xlfn._xlws.FILTER(Order[[Order Date ]], Order[Customer ID]=RFMCaculation[[#This Row],[Customer ID]]))</f>
        <v>42966</v>
      </c>
      <c r="D230" s="4" cm="1">
        <f t="array" ref="D230">MIN(_xlfn._xlws.FILTER(Order[[Order Date ]], Order[Customer ID]=RFMCaculation[[#This Row],[Customer ID]]))</f>
        <v>41915</v>
      </c>
      <c r="E230" s="8">
        <f>($R$2-RFMCaculation[[#This Row],[Start Date]])/365</f>
        <v>3.2493150684931509</v>
      </c>
      <c r="F230">
        <f>$R$2-RFMCaculation[[#This Row],[Most recent]]</f>
        <v>135</v>
      </c>
      <c r="G230" s="8">
        <f>RFMCaculation[[#This Row],[Total Orders]]/RFMCaculation[[#This Row],[Years with us]]</f>
        <v>2.7698145025295107</v>
      </c>
      <c r="H230" s="9">
        <f>SUMIF(Order[Customer ID], RFMCaculation[[#This Row],[Customer ID]], Order[Total Sales])</f>
        <v>1300.0315000000001</v>
      </c>
      <c r="I230">
        <f>RANK(RFMCaculation[[#This Row],[Recency]], RFMCaculation[Recency], 0)</f>
        <v>247</v>
      </c>
      <c r="J230">
        <f>RANK(RFMCaculation[[#This Row],[Frequency]], RFMCaculation[Frequency], 0)</f>
        <v>148</v>
      </c>
      <c r="K230">
        <f>RANK(RFMCaculation[[#This Row],[Monetary]], RFMCaculation[Monetary], 0)</f>
        <v>564</v>
      </c>
      <c r="L230">
        <f>VLOOKUP(RFMCaculation[[#This Row],[Rank R]], $R$4:$S$8, 2)</f>
        <v>2</v>
      </c>
      <c r="M230">
        <f>VLOOKUP(RFMCaculation[[#This Row],[Rank F]], $R$4:$S$8, 2)</f>
        <v>1</v>
      </c>
      <c r="N230">
        <f>VLOOKUP(RFMCaculation[[#This Row],[Rank M]], $R$4:$S$8, 2)</f>
        <v>4</v>
      </c>
      <c r="O230">
        <f>RFMCaculation[[#This Row],[R]]*100+RFMCaculation[[#This Row],[F]]*10+RFMCaculation[[#This Row],[M]]</f>
        <v>214</v>
      </c>
      <c r="P230" s="21" t="str">
        <f>VLOOKUP(RFMCaculation[[#This Row],[RFM]], RFMSegment[], 2, FALSE)</f>
        <v>Cannot Lose Them</v>
      </c>
    </row>
    <row r="231" spans="1:16">
      <c r="A231" t="s">
        <v>701</v>
      </c>
      <c r="B231">
        <f>COUNTIF(Order[Customer ID], RFMCaculation[[#This Row],[Customer ID]])</f>
        <v>7</v>
      </c>
      <c r="C231" s="4" cm="1">
        <f t="array" ref="C231">MAX(_xlfn._xlws.FILTER(Order[[Order Date ]], Order[Customer ID]=RFMCaculation[[#This Row],[Customer ID]]))</f>
        <v>43073</v>
      </c>
      <c r="D231" s="4" cm="1">
        <f t="array" ref="D231">MIN(_xlfn._xlws.FILTER(Order[[Order Date ]], Order[Customer ID]=RFMCaculation[[#This Row],[Customer ID]]))</f>
        <v>42315</v>
      </c>
      <c r="E231" s="8">
        <f>($R$2-RFMCaculation[[#This Row],[Start Date]])/365</f>
        <v>2.1534246575342464</v>
      </c>
      <c r="F231">
        <f>$R$2-RFMCaculation[[#This Row],[Most recent]]</f>
        <v>28</v>
      </c>
      <c r="G231" s="8">
        <f>RFMCaculation[[#This Row],[Total Orders]]/RFMCaculation[[#This Row],[Years with us]]</f>
        <v>3.2506361323155217</v>
      </c>
      <c r="H231" s="9">
        <f>SUMIF(Order[Customer ID], RFMCaculation[[#This Row],[Customer ID]], Order[Total Sales])</f>
        <v>1267.3159999999998</v>
      </c>
      <c r="I231">
        <f>RANK(RFMCaculation[[#This Row],[Recency]], RFMCaculation[Recency], 0)</f>
        <v>632</v>
      </c>
      <c r="J231">
        <f>RANK(RFMCaculation[[#This Row],[Frequency]], RFMCaculation[Frequency], 0)</f>
        <v>74</v>
      </c>
      <c r="K231">
        <f>RANK(RFMCaculation[[#This Row],[Monetary]], RFMCaculation[Monetary], 0)</f>
        <v>570</v>
      </c>
      <c r="L231">
        <f>VLOOKUP(RFMCaculation[[#This Row],[Rank R]], $R$4:$S$8, 2)</f>
        <v>5</v>
      </c>
      <c r="M231">
        <f>VLOOKUP(RFMCaculation[[#This Row],[Rank F]], $R$4:$S$8, 2)</f>
        <v>1</v>
      </c>
      <c r="N231">
        <f>VLOOKUP(RFMCaculation[[#This Row],[Rank M]], $R$4:$S$8, 2)</f>
        <v>4</v>
      </c>
      <c r="O231">
        <f>RFMCaculation[[#This Row],[R]]*100+RFMCaculation[[#This Row],[F]]*10+RFMCaculation[[#This Row],[M]]</f>
        <v>514</v>
      </c>
      <c r="P231" s="21" t="str">
        <f>VLOOKUP(RFMCaculation[[#This Row],[RFM]], RFMSegment[], 2, FALSE)</f>
        <v>Promising</v>
      </c>
    </row>
    <row r="232" spans="1:16">
      <c r="A232" t="s">
        <v>2567</v>
      </c>
      <c r="B232">
        <f>COUNTIF(Order[Customer ID], RFMCaculation[[#This Row],[Customer ID]])</f>
        <v>9</v>
      </c>
      <c r="C232" s="4" cm="1">
        <f t="array" ref="C232">MAX(_xlfn._xlws.FILTER(Order[[Order Date ]], Order[Customer ID]=RFMCaculation[[#This Row],[Customer ID]]))</f>
        <v>42973</v>
      </c>
      <c r="D232" s="4" cm="1">
        <f t="array" ref="D232">MIN(_xlfn._xlws.FILTER(Order[[Order Date ]], Order[Customer ID]=RFMCaculation[[#This Row],[Customer ID]]))</f>
        <v>41642</v>
      </c>
      <c r="E232" s="8">
        <f>($R$2-RFMCaculation[[#This Row],[Start Date]])/365</f>
        <v>3.9972602739726026</v>
      </c>
      <c r="F232">
        <f>$R$2-RFMCaculation[[#This Row],[Most recent]]</f>
        <v>128</v>
      </c>
      <c r="G232" s="8">
        <f>RFMCaculation[[#This Row],[Total Orders]]/RFMCaculation[[#This Row],[Years with us]]</f>
        <v>2.2515421521590131</v>
      </c>
      <c r="H232" s="9">
        <f>SUMIF(Order[Customer ID], RFMCaculation[[#This Row],[Customer ID]], Order[Total Sales])</f>
        <v>1050.636</v>
      </c>
      <c r="I232">
        <f>RANK(RFMCaculation[[#This Row],[Recency]], RFMCaculation[Recency], 0)</f>
        <v>253</v>
      </c>
      <c r="J232">
        <f>RANK(RFMCaculation[[#This Row],[Frequency]], RFMCaculation[Frequency], 0)</f>
        <v>292</v>
      </c>
      <c r="K232">
        <f>RANK(RFMCaculation[[#This Row],[Monetary]], RFMCaculation[Monetary], 0)</f>
        <v>615</v>
      </c>
      <c r="L232">
        <f>VLOOKUP(RFMCaculation[[#This Row],[Rank R]], $R$4:$S$8, 2)</f>
        <v>2</v>
      </c>
      <c r="M232">
        <f>VLOOKUP(RFMCaculation[[#This Row],[Rank F]], $R$4:$S$8, 2)</f>
        <v>2</v>
      </c>
      <c r="N232">
        <f>VLOOKUP(RFMCaculation[[#This Row],[Rank M]], $R$4:$S$8, 2)</f>
        <v>4</v>
      </c>
      <c r="O232">
        <f>RFMCaculation[[#This Row],[R]]*100+RFMCaculation[[#This Row],[F]]*10+RFMCaculation[[#This Row],[M]]</f>
        <v>224</v>
      </c>
      <c r="P232" s="21" t="str">
        <f>VLOOKUP(RFMCaculation[[#This Row],[RFM]], RFMSegment[], 2, FALSE)</f>
        <v>At Risk</v>
      </c>
    </row>
    <row r="233" spans="1:16">
      <c r="A233" t="s">
        <v>184</v>
      </c>
      <c r="B233">
        <f>COUNTIF(Order[Customer ID], RFMCaculation[[#This Row],[Customer ID]])</f>
        <v>8</v>
      </c>
      <c r="C233" s="4" cm="1">
        <f t="array" ref="C233">MAX(_xlfn._xlws.FILTER(Order[[Order Date ]], Order[Customer ID]=RFMCaculation[[#This Row],[Customer ID]]))</f>
        <v>43093</v>
      </c>
      <c r="D233" s="4" cm="1">
        <f t="array" ref="D233">MIN(_xlfn._xlws.FILTER(Order[[Order Date ]], Order[Customer ID]=RFMCaculation[[#This Row],[Customer ID]]))</f>
        <v>42238</v>
      </c>
      <c r="E233" s="8">
        <f>($R$2-RFMCaculation[[#This Row],[Start Date]])/365</f>
        <v>2.3643835616438356</v>
      </c>
      <c r="F233">
        <f>$R$2-RFMCaculation[[#This Row],[Most recent]]</f>
        <v>8</v>
      </c>
      <c r="G233" s="8">
        <f>RFMCaculation[[#This Row],[Total Orders]]/RFMCaculation[[#This Row],[Years with us]]</f>
        <v>3.3835457705677867</v>
      </c>
      <c r="H233" s="9">
        <f>SUMIF(Order[Customer ID], RFMCaculation[[#This Row],[Customer ID]], Order[Total Sales])</f>
        <v>2215.002</v>
      </c>
      <c r="I233">
        <f>RANK(RFMCaculation[[#This Row],[Recency]], RFMCaculation[Recency], 0)</f>
        <v>750</v>
      </c>
      <c r="J233">
        <f>RANK(RFMCaculation[[#This Row],[Frequency]], RFMCaculation[Frequency], 0)</f>
        <v>56</v>
      </c>
      <c r="K233">
        <f>RANK(RFMCaculation[[#This Row],[Monetary]], RFMCaculation[Monetary], 0)</f>
        <v>407</v>
      </c>
      <c r="L233">
        <f>VLOOKUP(RFMCaculation[[#This Row],[Rank R]], $R$4:$S$8, 2)</f>
        <v>5</v>
      </c>
      <c r="M233">
        <f>VLOOKUP(RFMCaculation[[#This Row],[Rank F]], $R$4:$S$8, 2)</f>
        <v>1</v>
      </c>
      <c r="N233">
        <f>VLOOKUP(RFMCaculation[[#This Row],[Rank M]], $R$4:$S$8, 2)</f>
        <v>3</v>
      </c>
      <c r="O233">
        <f>RFMCaculation[[#This Row],[R]]*100+RFMCaculation[[#This Row],[F]]*10+RFMCaculation[[#This Row],[M]]</f>
        <v>513</v>
      </c>
      <c r="P233" s="21" t="str">
        <f>VLOOKUP(RFMCaculation[[#This Row],[RFM]], RFMSegment[], 2, FALSE)</f>
        <v>Promising</v>
      </c>
    </row>
    <row r="234" spans="1:16">
      <c r="A234" t="s">
        <v>5975</v>
      </c>
      <c r="B234">
        <f>COUNTIF(Order[Customer ID], RFMCaculation[[#This Row],[Customer ID]])</f>
        <v>2</v>
      </c>
      <c r="C234" s="4" cm="1">
        <f t="array" ref="C234">MAX(_xlfn._xlws.FILTER(Order[[Order Date ]], Order[Customer ID]=RFMCaculation[[#This Row],[Customer ID]]))</f>
        <v>42287</v>
      </c>
      <c r="D234" s="4" cm="1">
        <f t="array" ref="D234">MIN(_xlfn._xlws.FILTER(Order[[Order Date ]], Order[Customer ID]=RFMCaculation[[#This Row],[Customer ID]]))</f>
        <v>41975</v>
      </c>
      <c r="E234" s="8">
        <f>($R$2-RFMCaculation[[#This Row],[Start Date]])/365</f>
        <v>3.0849315068493151</v>
      </c>
      <c r="F234">
        <f>$R$2-RFMCaculation[[#This Row],[Most recent]]</f>
        <v>814</v>
      </c>
      <c r="G234" s="8">
        <f>RFMCaculation[[#This Row],[Total Orders]]/RFMCaculation[[#This Row],[Years with us]]</f>
        <v>0.64831261101243343</v>
      </c>
      <c r="H234" s="9">
        <f>SUMIF(Order[Customer ID], RFMCaculation[[#This Row],[Customer ID]], Order[Total Sales])</f>
        <v>1058.616</v>
      </c>
      <c r="I234">
        <f>RANK(RFMCaculation[[#This Row],[Recency]], RFMCaculation[Recency], 0)</f>
        <v>9</v>
      </c>
      <c r="J234">
        <f>RANK(RFMCaculation[[#This Row],[Frequency]], RFMCaculation[Frequency], 0)</f>
        <v>780</v>
      </c>
      <c r="K234">
        <f>RANK(RFMCaculation[[#This Row],[Monetary]], RFMCaculation[Monetary], 0)</f>
        <v>609</v>
      </c>
      <c r="L234">
        <f>VLOOKUP(RFMCaculation[[#This Row],[Rank R]], $R$4:$S$8, 2)</f>
        <v>1</v>
      </c>
      <c r="M234">
        <f>VLOOKUP(RFMCaculation[[#This Row],[Rank F]], $R$4:$S$8, 2)</f>
        <v>5</v>
      </c>
      <c r="N234">
        <f>VLOOKUP(RFMCaculation[[#This Row],[Rank M]], $R$4:$S$8, 2)</f>
        <v>4</v>
      </c>
      <c r="O234">
        <f>RFMCaculation[[#This Row],[R]]*100+RFMCaculation[[#This Row],[F]]*10+RFMCaculation[[#This Row],[M]]</f>
        <v>154</v>
      </c>
      <c r="P234" s="21" t="str">
        <f>VLOOKUP(RFMCaculation[[#This Row],[RFM]], RFMSegment[], 2, FALSE)</f>
        <v>Cannot Lose Them</v>
      </c>
    </row>
    <row r="235" spans="1:16">
      <c r="A235" t="s">
        <v>1885</v>
      </c>
      <c r="B235">
        <f>COUNTIF(Order[Customer ID], RFMCaculation[[#This Row],[Customer ID]])</f>
        <v>11</v>
      </c>
      <c r="C235" s="4" cm="1">
        <f t="array" ref="C235">MAX(_xlfn._xlws.FILTER(Order[[Order Date ]], Order[Customer ID]=RFMCaculation[[#This Row],[Customer ID]]))</f>
        <v>43015</v>
      </c>
      <c r="D235" s="4" cm="1">
        <f t="array" ref="D235">MIN(_xlfn._xlws.FILTER(Order[[Order Date ]], Order[Customer ID]=RFMCaculation[[#This Row],[Customer ID]]))</f>
        <v>41785</v>
      </c>
      <c r="E235" s="8">
        <f>($R$2-RFMCaculation[[#This Row],[Start Date]])/365</f>
        <v>3.6054794520547944</v>
      </c>
      <c r="F235">
        <f>$R$2-RFMCaculation[[#This Row],[Most recent]]</f>
        <v>86</v>
      </c>
      <c r="G235" s="8">
        <f>RFMCaculation[[#This Row],[Total Orders]]/RFMCaculation[[#This Row],[Years with us]]</f>
        <v>3.0509118541033438</v>
      </c>
      <c r="H235" s="9">
        <f>SUMIF(Order[Customer ID], RFMCaculation[[#This Row],[Customer ID]], Order[Total Sales])</f>
        <v>7198.7610000000004</v>
      </c>
      <c r="I235">
        <f>RANK(RFMCaculation[[#This Row],[Recency]], RFMCaculation[Recency], 0)</f>
        <v>373</v>
      </c>
      <c r="J235">
        <f>RANK(RFMCaculation[[#This Row],[Frequency]], RFMCaculation[Frequency], 0)</f>
        <v>97</v>
      </c>
      <c r="K235">
        <f>RANK(RFMCaculation[[#This Row],[Monetary]], RFMCaculation[Monetary], 0)</f>
        <v>54</v>
      </c>
      <c r="L235">
        <f>VLOOKUP(RFMCaculation[[#This Row],[Rank R]], $R$4:$S$8, 2)</f>
        <v>3</v>
      </c>
      <c r="M235">
        <f>VLOOKUP(RFMCaculation[[#This Row],[Rank F]], $R$4:$S$8, 2)</f>
        <v>1</v>
      </c>
      <c r="N235">
        <f>VLOOKUP(RFMCaculation[[#This Row],[Rank M]], $R$4:$S$8, 2)</f>
        <v>1</v>
      </c>
      <c r="O235">
        <f>RFMCaculation[[#This Row],[R]]*100+RFMCaculation[[#This Row],[F]]*10+RFMCaculation[[#This Row],[M]]</f>
        <v>311</v>
      </c>
      <c r="P235" s="21" t="str">
        <f>VLOOKUP(RFMCaculation[[#This Row],[RFM]], RFMSegment[], 2, FALSE)</f>
        <v>New Customers</v>
      </c>
    </row>
    <row r="236" spans="1:16">
      <c r="A236" t="s">
        <v>3914</v>
      </c>
      <c r="B236">
        <f>COUNTIF(Order[Customer ID], RFMCaculation[[#This Row],[Customer ID]])</f>
        <v>9</v>
      </c>
      <c r="C236" s="4" cm="1">
        <f t="array" ref="C236">MAX(_xlfn._xlws.FILTER(Order[[Order Date ]], Order[Customer ID]=RFMCaculation[[#This Row],[Customer ID]]))</f>
        <v>42741</v>
      </c>
      <c r="D236" s="4" cm="1">
        <f t="array" ref="D236">MIN(_xlfn._xlws.FILTER(Order[[Order Date ]], Order[Customer ID]=RFMCaculation[[#This Row],[Customer ID]]))</f>
        <v>41825</v>
      </c>
      <c r="E236" s="8">
        <f>($R$2-RFMCaculation[[#This Row],[Start Date]])/365</f>
        <v>3.495890410958904</v>
      </c>
      <c r="F236">
        <f>$R$2-RFMCaculation[[#This Row],[Most recent]]</f>
        <v>360</v>
      </c>
      <c r="G236" s="8">
        <f>RFMCaculation[[#This Row],[Total Orders]]/RFMCaculation[[#This Row],[Years with us]]</f>
        <v>2.5744514106583072</v>
      </c>
      <c r="H236" s="9">
        <f>SUMIF(Order[Customer ID], RFMCaculation[[#This Row],[Customer ID]], Order[Total Sales])</f>
        <v>5480.7240000000002</v>
      </c>
      <c r="I236">
        <f>RANK(RFMCaculation[[#This Row],[Recency]], RFMCaculation[Recency], 0)</f>
        <v>102</v>
      </c>
      <c r="J236">
        <f>RANK(RFMCaculation[[#This Row],[Frequency]], RFMCaculation[Frequency], 0)</f>
        <v>207</v>
      </c>
      <c r="K236">
        <f>RANK(RFMCaculation[[#This Row],[Monetary]], RFMCaculation[Monetary], 0)</f>
        <v>97</v>
      </c>
      <c r="L236">
        <f>VLOOKUP(RFMCaculation[[#This Row],[Rank R]], $R$4:$S$8, 2)</f>
        <v>1</v>
      </c>
      <c r="M236">
        <f>VLOOKUP(RFMCaculation[[#This Row],[Rank F]], $R$4:$S$8, 2)</f>
        <v>2</v>
      </c>
      <c r="N236">
        <f>VLOOKUP(RFMCaculation[[#This Row],[Rank M]], $R$4:$S$8, 2)</f>
        <v>1</v>
      </c>
      <c r="O236">
        <f>RFMCaculation[[#This Row],[R]]*100+RFMCaculation[[#This Row],[F]]*10+RFMCaculation[[#This Row],[M]]</f>
        <v>121</v>
      </c>
      <c r="P236" s="21" t="str">
        <f>VLOOKUP(RFMCaculation[[#This Row],[RFM]], RFMSegment[], 2, FALSE)</f>
        <v>Lost customers</v>
      </c>
    </row>
    <row r="237" spans="1:16">
      <c r="A237" t="s">
        <v>99</v>
      </c>
      <c r="B237">
        <f>COUNTIF(Order[Customer ID], RFMCaculation[[#This Row],[Customer ID]])</f>
        <v>9</v>
      </c>
      <c r="C237" s="4" cm="1">
        <f t="array" ref="C237">MAX(_xlfn._xlws.FILTER(Order[[Order Date ]], Order[Customer ID]=RFMCaculation[[#This Row],[Customer ID]]))</f>
        <v>43096</v>
      </c>
      <c r="D237" s="4" cm="1">
        <f t="array" ref="D237">MIN(_xlfn._xlws.FILTER(Order[[Order Date ]], Order[Customer ID]=RFMCaculation[[#This Row],[Customer ID]]))</f>
        <v>42272</v>
      </c>
      <c r="E237" s="8">
        <f>($R$2-RFMCaculation[[#This Row],[Start Date]])/365</f>
        <v>2.2712328767123289</v>
      </c>
      <c r="F237">
        <f>$R$2-RFMCaculation[[#This Row],[Most recent]]</f>
        <v>5</v>
      </c>
      <c r="G237" s="8">
        <f>RFMCaculation[[#This Row],[Total Orders]]/RFMCaculation[[#This Row],[Years with us]]</f>
        <v>3.9626055488540408</v>
      </c>
      <c r="H237" s="9">
        <f>SUMIF(Order[Customer ID], RFMCaculation[[#This Row],[Customer ID]], Order[Total Sales])</f>
        <v>6528.0340000000006</v>
      </c>
      <c r="I237">
        <f>RANK(RFMCaculation[[#This Row],[Recency]], RFMCaculation[Recency], 0)</f>
        <v>773</v>
      </c>
      <c r="J237">
        <f>RANK(RFMCaculation[[#This Row],[Frequency]], RFMCaculation[Frequency], 0)</f>
        <v>20</v>
      </c>
      <c r="K237">
        <f>RANK(RFMCaculation[[#This Row],[Monetary]], RFMCaculation[Monetary], 0)</f>
        <v>62</v>
      </c>
      <c r="L237">
        <f>VLOOKUP(RFMCaculation[[#This Row],[Rank R]], $R$4:$S$8, 2)</f>
        <v>5</v>
      </c>
      <c r="M237">
        <f>VLOOKUP(RFMCaculation[[#This Row],[Rank F]], $R$4:$S$8, 2)</f>
        <v>1</v>
      </c>
      <c r="N237">
        <f>VLOOKUP(RFMCaculation[[#This Row],[Rank M]], $R$4:$S$8, 2)</f>
        <v>1</v>
      </c>
      <c r="O237">
        <f>RFMCaculation[[#This Row],[R]]*100+RFMCaculation[[#This Row],[F]]*10+RFMCaculation[[#This Row],[M]]</f>
        <v>511</v>
      </c>
      <c r="P237" s="21" t="str">
        <f>VLOOKUP(RFMCaculation[[#This Row],[RFM]], RFMSegment[], 2, FALSE)</f>
        <v>New Customers</v>
      </c>
    </row>
    <row r="238" spans="1:16">
      <c r="A238" t="s">
        <v>1364</v>
      </c>
      <c r="B238">
        <f>COUNTIF(Order[Customer ID], RFMCaculation[[#This Row],[Customer ID]])</f>
        <v>8</v>
      </c>
      <c r="C238" s="4" cm="1">
        <f t="array" ref="C238">MAX(_xlfn._xlws.FILTER(Order[[Order Date ]], Order[Customer ID]=RFMCaculation[[#This Row],[Customer ID]]))</f>
        <v>43049</v>
      </c>
      <c r="D238" s="4" cm="1">
        <f t="array" ref="D238">MIN(_xlfn._xlws.FILTER(Order[[Order Date ]], Order[Customer ID]=RFMCaculation[[#This Row],[Customer ID]]))</f>
        <v>41726</v>
      </c>
      <c r="E238" s="8">
        <f>($R$2-RFMCaculation[[#This Row],[Start Date]])/365</f>
        <v>3.7671232876712328</v>
      </c>
      <c r="F238">
        <f>$R$2-RFMCaculation[[#This Row],[Most recent]]</f>
        <v>52</v>
      </c>
      <c r="G238" s="8">
        <f>RFMCaculation[[#This Row],[Total Orders]]/RFMCaculation[[#This Row],[Years with us]]</f>
        <v>2.1236363636363635</v>
      </c>
      <c r="H238" s="9">
        <f>SUMIF(Order[Customer ID], RFMCaculation[[#This Row],[Customer ID]], Order[Total Sales])</f>
        <v>8350.8680000000004</v>
      </c>
      <c r="I238">
        <f>RANK(RFMCaculation[[#This Row],[Recency]], RFMCaculation[Recency], 0)</f>
        <v>482</v>
      </c>
      <c r="J238">
        <f>RANK(RFMCaculation[[#This Row],[Frequency]], RFMCaculation[Frequency], 0)</f>
        <v>339</v>
      </c>
      <c r="K238">
        <f>RANK(RFMCaculation[[#This Row],[Monetary]], RFMCaculation[Monetary], 0)</f>
        <v>31</v>
      </c>
      <c r="L238">
        <f>VLOOKUP(RFMCaculation[[#This Row],[Rank R]], $R$4:$S$8, 2)</f>
        <v>4</v>
      </c>
      <c r="M238">
        <f>VLOOKUP(RFMCaculation[[#This Row],[Rank F]], $R$4:$S$8, 2)</f>
        <v>3</v>
      </c>
      <c r="N238">
        <f>VLOOKUP(RFMCaculation[[#This Row],[Rank M]], $R$4:$S$8, 2)</f>
        <v>1</v>
      </c>
      <c r="O238">
        <f>RFMCaculation[[#This Row],[R]]*100+RFMCaculation[[#This Row],[F]]*10+RFMCaculation[[#This Row],[M]]</f>
        <v>431</v>
      </c>
      <c r="P238" s="21" t="str">
        <f>VLOOKUP(RFMCaculation[[#This Row],[RFM]], RFMSegment[], 2, FALSE)</f>
        <v>Potential Loyalist</v>
      </c>
    </row>
    <row r="239" spans="1:16">
      <c r="A239" t="s">
        <v>2017</v>
      </c>
      <c r="B239">
        <f>COUNTIF(Order[Customer ID], RFMCaculation[[#This Row],[Customer ID]])</f>
        <v>4</v>
      </c>
      <c r="C239" s="4" cm="1">
        <f t="array" ref="C239">MAX(_xlfn._xlws.FILTER(Order[[Order Date ]], Order[Customer ID]=RFMCaculation[[#This Row],[Customer ID]]))</f>
        <v>43006</v>
      </c>
      <c r="D239" s="4" cm="1">
        <f t="array" ref="D239">MIN(_xlfn._xlws.FILTER(Order[[Order Date ]], Order[Customer ID]=RFMCaculation[[#This Row],[Customer ID]]))</f>
        <v>41829</v>
      </c>
      <c r="E239" s="8">
        <f>($R$2-RFMCaculation[[#This Row],[Start Date]])/365</f>
        <v>3.484931506849315</v>
      </c>
      <c r="F239">
        <f>$R$2-RFMCaculation[[#This Row],[Most recent]]</f>
        <v>95</v>
      </c>
      <c r="G239" s="8">
        <f>RFMCaculation[[#This Row],[Total Orders]]/RFMCaculation[[#This Row],[Years with us]]</f>
        <v>1.1477987421383649</v>
      </c>
      <c r="H239" s="9">
        <f>SUMIF(Order[Customer ID], RFMCaculation[[#This Row],[Customer ID]], Order[Total Sales])</f>
        <v>1762.2130000000002</v>
      </c>
      <c r="I239">
        <f>RANK(RFMCaculation[[#This Row],[Recency]], RFMCaculation[Recency], 0)</f>
        <v>347</v>
      </c>
      <c r="J239">
        <f>RANK(RFMCaculation[[#This Row],[Frequency]], RFMCaculation[Frequency], 0)</f>
        <v>702</v>
      </c>
      <c r="K239">
        <f>RANK(RFMCaculation[[#This Row],[Monetary]], RFMCaculation[Monetary], 0)</f>
        <v>473</v>
      </c>
      <c r="L239">
        <f>VLOOKUP(RFMCaculation[[#This Row],[Rank R]], $R$4:$S$8, 2)</f>
        <v>3</v>
      </c>
      <c r="M239">
        <f>VLOOKUP(RFMCaculation[[#This Row],[Rank F]], $R$4:$S$8, 2)</f>
        <v>5</v>
      </c>
      <c r="N239">
        <f>VLOOKUP(RFMCaculation[[#This Row],[Rank M]], $R$4:$S$8, 2)</f>
        <v>3</v>
      </c>
      <c r="O239">
        <f>RFMCaculation[[#This Row],[R]]*100+RFMCaculation[[#This Row],[F]]*10+RFMCaculation[[#This Row],[M]]</f>
        <v>353</v>
      </c>
      <c r="P239" s="21" t="str">
        <f>VLOOKUP(RFMCaculation[[#This Row],[RFM]], RFMSegment[], 2, FALSE)</f>
        <v>Potential Loyalist</v>
      </c>
    </row>
    <row r="240" spans="1:16">
      <c r="A240" t="s">
        <v>623</v>
      </c>
      <c r="B240">
        <f>COUNTIF(Order[Customer ID], RFMCaculation[[#This Row],[Customer ID]])</f>
        <v>9</v>
      </c>
      <c r="C240" s="4" cm="1">
        <f t="array" ref="C240">MAX(_xlfn._xlws.FILTER(Order[[Order Date ]], Order[Customer ID]=RFMCaculation[[#This Row],[Customer ID]]))</f>
        <v>43076</v>
      </c>
      <c r="D240" s="4" cm="1">
        <f t="array" ref="D240">MIN(_xlfn._xlws.FILTER(Order[[Order Date ]], Order[Customer ID]=RFMCaculation[[#This Row],[Customer ID]]))</f>
        <v>41757</v>
      </c>
      <c r="E240" s="8">
        <f>($R$2-RFMCaculation[[#This Row],[Start Date]])/365</f>
        <v>3.6821917808219178</v>
      </c>
      <c r="F240">
        <f>$R$2-RFMCaculation[[#This Row],[Most recent]]</f>
        <v>25</v>
      </c>
      <c r="G240" s="8">
        <f>RFMCaculation[[#This Row],[Total Orders]]/RFMCaculation[[#This Row],[Years with us]]</f>
        <v>2.4441964285714284</v>
      </c>
      <c r="H240" s="9">
        <f>SUMIF(Order[Customer ID], RFMCaculation[[#This Row],[Customer ID]], Order[Total Sales])</f>
        <v>2881.8128000000002</v>
      </c>
      <c r="I240">
        <f>RANK(RFMCaculation[[#This Row],[Recency]], RFMCaculation[Recency], 0)</f>
        <v>649</v>
      </c>
      <c r="J240">
        <f>RANK(RFMCaculation[[#This Row],[Frequency]], RFMCaculation[Frequency], 0)</f>
        <v>239</v>
      </c>
      <c r="K240">
        <f>RANK(RFMCaculation[[#This Row],[Monetary]], RFMCaculation[Monetary], 0)</f>
        <v>298</v>
      </c>
      <c r="L240">
        <f>VLOOKUP(RFMCaculation[[#This Row],[Rank R]], $R$4:$S$8, 2)</f>
        <v>5</v>
      </c>
      <c r="M240">
        <f>VLOOKUP(RFMCaculation[[#This Row],[Rank F]], $R$4:$S$8, 2)</f>
        <v>2</v>
      </c>
      <c r="N240">
        <f>VLOOKUP(RFMCaculation[[#This Row],[Rank M]], $R$4:$S$8, 2)</f>
        <v>2</v>
      </c>
      <c r="O240">
        <f>RFMCaculation[[#This Row],[R]]*100+RFMCaculation[[#This Row],[F]]*10+RFMCaculation[[#This Row],[M]]</f>
        <v>522</v>
      </c>
      <c r="P240" s="21" t="str">
        <f>VLOOKUP(RFMCaculation[[#This Row],[RFM]], RFMSegment[], 2, FALSE)</f>
        <v>Promising</v>
      </c>
    </row>
    <row r="241" spans="1:16">
      <c r="A241" t="s">
        <v>471</v>
      </c>
      <c r="B241">
        <f>COUNTIF(Order[Customer ID], RFMCaculation[[#This Row],[Customer ID]])</f>
        <v>5</v>
      </c>
      <c r="C241" s="4" cm="1">
        <f t="array" ref="C241">MAX(_xlfn._xlws.FILTER(Order[[Order Date ]], Order[Customer ID]=RFMCaculation[[#This Row],[Customer ID]]))</f>
        <v>43080</v>
      </c>
      <c r="D241" s="4" cm="1">
        <f t="array" ref="D241">MIN(_xlfn._xlws.FILTER(Order[[Order Date ]], Order[Customer ID]=RFMCaculation[[#This Row],[Customer ID]]))</f>
        <v>42533</v>
      </c>
      <c r="E241" s="8">
        <f>($R$2-RFMCaculation[[#This Row],[Start Date]])/365</f>
        <v>1.5561643835616439</v>
      </c>
      <c r="F241">
        <f>$R$2-RFMCaculation[[#This Row],[Most recent]]</f>
        <v>21</v>
      </c>
      <c r="G241" s="8">
        <f>RFMCaculation[[#This Row],[Total Orders]]/RFMCaculation[[#This Row],[Years with us]]</f>
        <v>3.2130281690140845</v>
      </c>
      <c r="H241" s="9">
        <f>SUMIF(Order[Customer ID], RFMCaculation[[#This Row],[Customer ID]], Order[Total Sales])</f>
        <v>1119.4829999999999</v>
      </c>
      <c r="I241">
        <f>RANK(RFMCaculation[[#This Row],[Recency]], RFMCaculation[Recency], 0)</f>
        <v>681</v>
      </c>
      <c r="J241">
        <f>RANK(RFMCaculation[[#This Row],[Frequency]], RFMCaculation[Frequency], 0)</f>
        <v>79</v>
      </c>
      <c r="K241">
        <f>RANK(RFMCaculation[[#This Row],[Monetary]], RFMCaculation[Monetary], 0)</f>
        <v>599</v>
      </c>
      <c r="L241">
        <f>VLOOKUP(RFMCaculation[[#This Row],[Rank R]], $R$4:$S$8, 2)</f>
        <v>5</v>
      </c>
      <c r="M241">
        <f>VLOOKUP(RFMCaculation[[#This Row],[Rank F]], $R$4:$S$8, 2)</f>
        <v>1</v>
      </c>
      <c r="N241">
        <f>VLOOKUP(RFMCaculation[[#This Row],[Rank M]], $R$4:$S$8, 2)</f>
        <v>4</v>
      </c>
      <c r="O241">
        <f>RFMCaculation[[#This Row],[R]]*100+RFMCaculation[[#This Row],[F]]*10+RFMCaculation[[#This Row],[M]]</f>
        <v>514</v>
      </c>
      <c r="P241" s="21" t="str">
        <f>VLOOKUP(RFMCaculation[[#This Row],[RFM]], RFMSegment[], 2, FALSE)</f>
        <v>Promising</v>
      </c>
    </row>
    <row r="242" spans="1:16">
      <c r="A242" t="s">
        <v>807</v>
      </c>
      <c r="B242">
        <f>COUNTIF(Order[Customer ID], RFMCaculation[[#This Row],[Customer ID]])</f>
        <v>6</v>
      </c>
      <c r="C242" s="4" cm="1">
        <f t="array" ref="C242">MAX(_xlfn._xlws.FILTER(Order[[Order Date ]], Order[Customer ID]=RFMCaculation[[#This Row],[Customer ID]]))</f>
        <v>43070</v>
      </c>
      <c r="D242" s="4" cm="1">
        <f t="array" ref="D242">MIN(_xlfn._xlws.FILTER(Order[[Order Date ]], Order[Customer ID]=RFMCaculation[[#This Row],[Customer ID]]))</f>
        <v>41812</v>
      </c>
      <c r="E242" s="8">
        <f>($R$2-RFMCaculation[[#This Row],[Start Date]])/365</f>
        <v>3.5315068493150683</v>
      </c>
      <c r="F242">
        <f>$R$2-RFMCaculation[[#This Row],[Most recent]]</f>
        <v>31</v>
      </c>
      <c r="G242" s="8">
        <f>RFMCaculation[[#This Row],[Total Orders]]/RFMCaculation[[#This Row],[Years with us]]</f>
        <v>1.6989914662529093</v>
      </c>
      <c r="H242" s="9">
        <f>SUMIF(Order[Customer ID], RFMCaculation[[#This Row],[Customer ID]], Order[Total Sales])</f>
        <v>3341.587</v>
      </c>
      <c r="I242">
        <f>RANK(RFMCaculation[[#This Row],[Recency]], RFMCaculation[Recency], 0)</f>
        <v>599</v>
      </c>
      <c r="J242">
        <f>RANK(RFMCaculation[[#This Row],[Frequency]], RFMCaculation[Frequency], 0)</f>
        <v>490</v>
      </c>
      <c r="K242">
        <f>RANK(RFMCaculation[[#This Row],[Monetary]], RFMCaculation[Monetary], 0)</f>
        <v>229</v>
      </c>
      <c r="L242">
        <f>VLOOKUP(RFMCaculation[[#This Row],[Rank R]], $R$4:$S$8, 2)</f>
        <v>4</v>
      </c>
      <c r="M242">
        <f>VLOOKUP(RFMCaculation[[#This Row],[Rank F]], $R$4:$S$8, 2)</f>
        <v>4</v>
      </c>
      <c r="N242">
        <f>VLOOKUP(RFMCaculation[[#This Row],[Rank M]], $R$4:$S$8, 2)</f>
        <v>2</v>
      </c>
      <c r="O242">
        <f>RFMCaculation[[#This Row],[R]]*100+RFMCaculation[[#This Row],[F]]*10+RFMCaculation[[#This Row],[M]]</f>
        <v>442</v>
      </c>
      <c r="P242" s="21" t="str">
        <f>VLOOKUP(RFMCaculation[[#This Row],[RFM]], RFMSegment[], 2, FALSE)</f>
        <v>Potential Loyalist</v>
      </c>
    </row>
    <row r="243" spans="1:16">
      <c r="A243" t="s">
        <v>1686</v>
      </c>
      <c r="B243">
        <f>COUNTIF(Order[Customer ID], RFMCaculation[[#This Row],[Customer ID]])</f>
        <v>6</v>
      </c>
      <c r="C243" s="4" cm="1">
        <f t="array" ref="C243">MAX(_xlfn._xlws.FILTER(Order[[Order Date ]], Order[Customer ID]=RFMCaculation[[#This Row],[Customer ID]]))</f>
        <v>43030</v>
      </c>
      <c r="D243" s="4" cm="1">
        <f t="array" ref="D243">MIN(_xlfn._xlws.FILTER(Order[[Order Date ]], Order[Customer ID]=RFMCaculation[[#This Row],[Customer ID]]))</f>
        <v>41657</v>
      </c>
      <c r="E243" s="8">
        <f>($R$2-RFMCaculation[[#This Row],[Start Date]])/365</f>
        <v>3.956164383561644</v>
      </c>
      <c r="F243">
        <f>$R$2-RFMCaculation[[#This Row],[Most recent]]</f>
        <v>71</v>
      </c>
      <c r="G243" s="8">
        <f>RFMCaculation[[#This Row],[Total Orders]]/RFMCaculation[[#This Row],[Years with us]]</f>
        <v>1.5166204986149583</v>
      </c>
      <c r="H243" s="9">
        <f>SUMIF(Order[Customer ID], RFMCaculation[[#This Row],[Customer ID]], Order[Total Sales])</f>
        <v>1080.751</v>
      </c>
      <c r="I243">
        <f>RANK(RFMCaculation[[#This Row],[Recency]], RFMCaculation[Recency], 0)</f>
        <v>416</v>
      </c>
      <c r="J243">
        <f>RANK(RFMCaculation[[#This Row],[Frequency]], RFMCaculation[Frequency], 0)</f>
        <v>569</v>
      </c>
      <c r="K243">
        <f>RANK(RFMCaculation[[#This Row],[Monetary]], RFMCaculation[Monetary], 0)</f>
        <v>606</v>
      </c>
      <c r="L243">
        <f>VLOOKUP(RFMCaculation[[#This Row],[Rank R]], $R$4:$S$8, 2)</f>
        <v>3</v>
      </c>
      <c r="M243">
        <f>VLOOKUP(RFMCaculation[[#This Row],[Rank F]], $R$4:$S$8, 2)</f>
        <v>4</v>
      </c>
      <c r="N243">
        <f>VLOOKUP(RFMCaculation[[#This Row],[Rank M]], $R$4:$S$8, 2)</f>
        <v>4</v>
      </c>
      <c r="O243">
        <f>RFMCaculation[[#This Row],[R]]*100+RFMCaculation[[#This Row],[F]]*10+RFMCaculation[[#This Row],[M]]</f>
        <v>344</v>
      </c>
      <c r="P243" s="21" t="str">
        <f>VLOOKUP(RFMCaculation[[#This Row],[RFM]], RFMSegment[], 2, FALSE)</f>
        <v>Loyal</v>
      </c>
    </row>
    <row r="244" spans="1:16">
      <c r="A244" t="s">
        <v>3214</v>
      </c>
      <c r="B244">
        <f>COUNTIF(Order[Customer ID], RFMCaculation[[#This Row],[Customer ID]])</f>
        <v>5</v>
      </c>
      <c r="C244" s="4" cm="1">
        <f t="array" ref="C244">MAX(_xlfn._xlws.FILTER(Order[[Order Date ]], Order[Customer ID]=RFMCaculation[[#This Row],[Customer ID]]))</f>
        <v>42882</v>
      </c>
      <c r="D244" s="4" cm="1">
        <f t="array" ref="D244">MIN(_xlfn._xlws.FILTER(Order[[Order Date ]], Order[Customer ID]=RFMCaculation[[#This Row],[Customer ID]]))</f>
        <v>41791</v>
      </c>
      <c r="E244" s="8">
        <f>($R$2-RFMCaculation[[#This Row],[Start Date]])/365</f>
        <v>3.5890410958904111</v>
      </c>
      <c r="F244">
        <f>$R$2-RFMCaculation[[#This Row],[Most recent]]</f>
        <v>219</v>
      </c>
      <c r="G244" s="8">
        <f>RFMCaculation[[#This Row],[Total Orders]]/RFMCaculation[[#This Row],[Years with us]]</f>
        <v>1.3931297709923665</v>
      </c>
      <c r="H244" s="9">
        <f>SUMIF(Order[Customer ID], RFMCaculation[[#This Row],[Customer ID]], Order[Total Sales])</f>
        <v>5271.6280000000006</v>
      </c>
      <c r="I244">
        <f>RANK(RFMCaculation[[#This Row],[Recency]], RFMCaculation[Recency], 0)</f>
        <v>164</v>
      </c>
      <c r="J244">
        <f>RANK(RFMCaculation[[#This Row],[Frequency]], RFMCaculation[Frequency], 0)</f>
        <v>608</v>
      </c>
      <c r="K244">
        <f>RANK(RFMCaculation[[#This Row],[Monetary]], RFMCaculation[Monetary], 0)</f>
        <v>108</v>
      </c>
      <c r="L244">
        <f>VLOOKUP(RFMCaculation[[#This Row],[Rank R]], $R$4:$S$8, 2)</f>
        <v>2</v>
      </c>
      <c r="M244">
        <f>VLOOKUP(RFMCaculation[[#This Row],[Rank F]], $R$4:$S$8, 2)</f>
        <v>4</v>
      </c>
      <c r="N244">
        <f>VLOOKUP(RFMCaculation[[#This Row],[Rank M]], $R$4:$S$8, 2)</f>
        <v>1</v>
      </c>
      <c r="O244">
        <f>RFMCaculation[[#This Row],[R]]*100+RFMCaculation[[#This Row],[F]]*10+RFMCaculation[[#This Row],[M]]</f>
        <v>241</v>
      </c>
      <c r="P244" s="21" t="str">
        <f>VLOOKUP(RFMCaculation[[#This Row],[RFM]], RFMSegment[], 2, FALSE)</f>
        <v>About To Sleep</v>
      </c>
    </row>
    <row r="245" spans="1:16">
      <c r="A245" t="s">
        <v>2092</v>
      </c>
      <c r="B245">
        <f>COUNTIF(Order[Customer ID], RFMCaculation[[#This Row],[Customer ID]])</f>
        <v>5</v>
      </c>
      <c r="C245" s="4" cm="1">
        <f t="array" ref="C245">MAX(_xlfn._xlws.FILTER(Order[[Order Date ]], Order[Customer ID]=RFMCaculation[[#This Row],[Customer ID]]))</f>
        <v>43001</v>
      </c>
      <c r="D245" s="4" cm="1">
        <f t="array" ref="D245">MIN(_xlfn._xlws.FILTER(Order[[Order Date ]], Order[Customer ID]=RFMCaculation[[#This Row],[Customer ID]]))</f>
        <v>42427</v>
      </c>
      <c r="E245" s="8">
        <f>($R$2-RFMCaculation[[#This Row],[Start Date]])/365</f>
        <v>1.8465753424657534</v>
      </c>
      <c r="F245">
        <f>$R$2-RFMCaculation[[#This Row],[Most recent]]</f>
        <v>100</v>
      </c>
      <c r="G245" s="8">
        <f>RFMCaculation[[#This Row],[Total Orders]]/RFMCaculation[[#This Row],[Years with us]]</f>
        <v>2.7077151335311571</v>
      </c>
      <c r="H245" s="9">
        <f>SUMIF(Order[Customer ID], RFMCaculation[[#This Row],[Customer ID]], Order[Total Sales])</f>
        <v>344.08</v>
      </c>
      <c r="I245">
        <f>RANK(RFMCaculation[[#This Row],[Recency]], RFMCaculation[Recency], 0)</f>
        <v>328</v>
      </c>
      <c r="J245">
        <f>RANK(RFMCaculation[[#This Row],[Frequency]], RFMCaculation[Frequency], 0)</f>
        <v>171</v>
      </c>
      <c r="K245">
        <f>RANK(RFMCaculation[[#This Row],[Monetary]], RFMCaculation[Monetary], 0)</f>
        <v>744</v>
      </c>
      <c r="L245">
        <f>VLOOKUP(RFMCaculation[[#This Row],[Rank R]], $R$4:$S$8, 2)</f>
        <v>3</v>
      </c>
      <c r="M245">
        <f>VLOOKUP(RFMCaculation[[#This Row],[Rank F]], $R$4:$S$8, 2)</f>
        <v>2</v>
      </c>
      <c r="N245">
        <f>VLOOKUP(RFMCaculation[[#This Row],[Rank M]], $R$4:$S$8, 2)</f>
        <v>5</v>
      </c>
      <c r="O245">
        <f>RFMCaculation[[#This Row],[R]]*100+RFMCaculation[[#This Row],[F]]*10+RFMCaculation[[#This Row],[M]]</f>
        <v>325</v>
      </c>
      <c r="P245" s="21" t="str">
        <f>VLOOKUP(RFMCaculation[[#This Row],[RFM]], RFMSegment[], 2, FALSE)</f>
        <v>Need Attention</v>
      </c>
    </row>
    <row r="246" spans="1:16">
      <c r="A246" t="s">
        <v>3372</v>
      </c>
      <c r="B246">
        <f>COUNTIF(Order[Customer ID], RFMCaculation[[#This Row],[Customer ID]])</f>
        <v>7</v>
      </c>
      <c r="C246" s="4" cm="1">
        <f t="array" ref="C246">MAX(_xlfn._xlws.FILTER(Order[[Order Date ]], Order[Customer ID]=RFMCaculation[[#This Row],[Customer ID]]))</f>
        <v>42857</v>
      </c>
      <c r="D246" s="4" cm="1">
        <f t="array" ref="D246">MIN(_xlfn._xlws.FILTER(Order[[Order Date ]], Order[Customer ID]=RFMCaculation[[#This Row],[Customer ID]]))</f>
        <v>41875</v>
      </c>
      <c r="E246" s="8">
        <f>($R$2-RFMCaculation[[#This Row],[Start Date]])/365</f>
        <v>3.3589041095890413</v>
      </c>
      <c r="F246">
        <f>$R$2-RFMCaculation[[#This Row],[Most recent]]</f>
        <v>244</v>
      </c>
      <c r="G246" s="8">
        <f>RFMCaculation[[#This Row],[Total Orders]]/RFMCaculation[[#This Row],[Years with us]]</f>
        <v>2.0840130505709622</v>
      </c>
      <c r="H246" s="9">
        <f>SUMIF(Order[Customer ID], RFMCaculation[[#This Row],[Customer ID]], Order[Total Sales])</f>
        <v>1204.854</v>
      </c>
      <c r="I246">
        <f>RANK(RFMCaculation[[#This Row],[Recency]], RFMCaculation[Recency], 0)</f>
        <v>147</v>
      </c>
      <c r="J246">
        <f>RANK(RFMCaculation[[#This Row],[Frequency]], RFMCaculation[Frequency], 0)</f>
        <v>356</v>
      </c>
      <c r="K246">
        <f>RANK(RFMCaculation[[#This Row],[Monetary]], RFMCaculation[Monetary], 0)</f>
        <v>587</v>
      </c>
      <c r="L246">
        <f>VLOOKUP(RFMCaculation[[#This Row],[Rank R]], $R$4:$S$8, 2)</f>
        <v>1</v>
      </c>
      <c r="M246">
        <f>VLOOKUP(RFMCaculation[[#This Row],[Rank F]], $R$4:$S$8, 2)</f>
        <v>3</v>
      </c>
      <c r="N246">
        <f>VLOOKUP(RFMCaculation[[#This Row],[Rank M]], $R$4:$S$8, 2)</f>
        <v>4</v>
      </c>
      <c r="O246">
        <f>RFMCaculation[[#This Row],[R]]*100+RFMCaculation[[#This Row],[F]]*10+RFMCaculation[[#This Row],[M]]</f>
        <v>134</v>
      </c>
      <c r="P246" s="21" t="str">
        <f>VLOOKUP(RFMCaculation[[#This Row],[RFM]], RFMSegment[], 2, FALSE)</f>
        <v>At Risk</v>
      </c>
    </row>
    <row r="247" spans="1:16">
      <c r="A247" t="s">
        <v>2730</v>
      </c>
      <c r="B247">
        <f>COUNTIF(Order[Customer ID], RFMCaculation[[#This Row],[Customer ID]])</f>
        <v>13</v>
      </c>
      <c r="C247" s="4" cm="1">
        <f t="array" ref="C247">MAX(_xlfn._xlws.FILTER(Order[[Order Date ]], Order[Customer ID]=RFMCaculation[[#This Row],[Customer ID]]))</f>
        <v>42947</v>
      </c>
      <c r="D247" s="4" cm="1">
        <f t="array" ref="D247">MIN(_xlfn._xlws.FILTER(Order[[Order Date ]], Order[Customer ID]=RFMCaculation[[#This Row],[Customer ID]]))</f>
        <v>41895</v>
      </c>
      <c r="E247" s="8">
        <f>($R$2-RFMCaculation[[#This Row],[Start Date]])/365</f>
        <v>3.3041095890410959</v>
      </c>
      <c r="F247">
        <f>$R$2-RFMCaculation[[#This Row],[Most recent]]</f>
        <v>154</v>
      </c>
      <c r="G247" s="8">
        <f>RFMCaculation[[#This Row],[Total Orders]]/RFMCaculation[[#This Row],[Years with us]]</f>
        <v>3.9344941956882256</v>
      </c>
      <c r="H247" s="9">
        <f>SUMIF(Order[Customer ID], RFMCaculation[[#This Row],[Customer ID]], Order[Total Sales])</f>
        <v>2846.7049999999999</v>
      </c>
      <c r="I247">
        <f>RANK(RFMCaculation[[#This Row],[Recency]], RFMCaculation[Recency], 0)</f>
        <v>230</v>
      </c>
      <c r="J247">
        <f>RANK(RFMCaculation[[#This Row],[Frequency]], RFMCaculation[Frequency], 0)</f>
        <v>23</v>
      </c>
      <c r="K247">
        <f>RANK(RFMCaculation[[#This Row],[Monetary]], RFMCaculation[Monetary], 0)</f>
        <v>304</v>
      </c>
      <c r="L247">
        <f>VLOOKUP(RFMCaculation[[#This Row],[Rank R]], $R$4:$S$8, 2)</f>
        <v>2</v>
      </c>
      <c r="M247">
        <f>VLOOKUP(RFMCaculation[[#This Row],[Rank F]], $R$4:$S$8, 2)</f>
        <v>1</v>
      </c>
      <c r="N247">
        <f>VLOOKUP(RFMCaculation[[#This Row],[Rank M]], $R$4:$S$8, 2)</f>
        <v>2</v>
      </c>
      <c r="O247">
        <f>RFMCaculation[[#This Row],[R]]*100+RFMCaculation[[#This Row],[F]]*10+RFMCaculation[[#This Row],[M]]</f>
        <v>212</v>
      </c>
      <c r="P247" s="21" t="str">
        <f>VLOOKUP(RFMCaculation[[#This Row],[RFM]], RFMSegment[], 2, FALSE)</f>
        <v>Hibernating customers</v>
      </c>
    </row>
    <row r="248" spans="1:16">
      <c r="A248" t="s">
        <v>1283</v>
      </c>
      <c r="B248">
        <f>COUNTIF(Order[Customer ID], RFMCaculation[[#This Row],[Customer ID]])</f>
        <v>9</v>
      </c>
      <c r="C248" s="4" cm="1">
        <f t="array" ref="C248">MAX(_xlfn._xlws.FILTER(Order[[Order Date ]], Order[Customer ID]=RFMCaculation[[#This Row],[Customer ID]]))</f>
        <v>43051</v>
      </c>
      <c r="D248" s="4" cm="1">
        <f t="array" ref="D248">MIN(_xlfn._xlws.FILTER(Order[[Order Date ]], Order[Customer ID]=RFMCaculation[[#This Row],[Customer ID]]))</f>
        <v>41828</v>
      </c>
      <c r="E248" s="8">
        <f>($R$2-RFMCaculation[[#This Row],[Start Date]])/365</f>
        <v>3.4876712328767123</v>
      </c>
      <c r="F248">
        <f>$R$2-RFMCaculation[[#This Row],[Most recent]]</f>
        <v>50</v>
      </c>
      <c r="G248" s="8">
        <f>RFMCaculation[[#This Row],[Total Orders]]/RFMCaculation[[#This Row],[Years with us]]</f>
        <v>2.5805184603299294</v>
      </c>
      <c r="H248" s="9">
        <f>SUMIF(Order[Customer ID], RFMCaculation[[#This Row],[Customer ID]], Order[Total Sales])</f>
        <v>3644.9780000000005</v>
      </c>
      <c r="I248">
        <f>RANK(RFMCaculation[[#This Row],[Recency]], RFMCaculation[Recency], 0)</f>
        <v>490</v>
      </c>
      <c r="J248">
        <f>RANK(RFMCaculation[[#This Row],[Frequency]], RFMCaculation[Frequency], 0)</f>
        <v>204</v>
      </c>
      <c r="K248">
        <f>RANK(RFMCaculation[[#This Row],[Monetary]], RFMCaculation[Monetary], 0)</f>
        <v>209</v>
      </c>
      <c r="L248">
        <f>VLOOKUP(RFMCaculation[[#This Row],[Rank R]], $R$4:$S$8, 2)</f>
        <v>4</v>
      </c>
      <c r="M248">
        <f>VLOOKUP(RFMCaculation[[#This Row],[Rank F]], $R$4:$S$8, 2)</f>
        <v>2</v>
      </c>
      <c r="N248">
        <f>VLOOKUP(RFMCaculation[[#This Row],[Rank M]], $R$4:$S$8, 2)</f>
        <v>2</v>
      </c>
      <c r="O248">
        <f>RFMCaculation[[#This Row],[R]]*100+RFMCaculation[[#This Row],[F]]*10+RFMCaculation[[#This Row],[M]]</f>
        <v>422</v>
      </c>
      <c r="P248" s="21" t="str">
        <f>VLOOKUP(RFMCaculation[[#This Row],[RFM]], RFMSegment[], 2, FALSE)</f>
        <v>New Customers</v>
      </c>
    </row>
    <row r="249" spans="1:16">
      <c r="A249" t="s">
        <v>956</v>
      </c>
      <c r="B249">
        <f>COUNTIF(Order[Customer ID], RFMCaculation[[#This Row],[Customer ID]])</f>
        <v>10</v>
      </c>
      <c r="C249" s="4" cm="1">
        <f t="array" ref="C249">MAX(_xlfn._xlws.FILTER(Order[[Order Date ]], Order[Customer ID]=RFMCaculation[[#This Row],[Customer ID]]))</f>
        <v>43064</v>
      </c>
      <c r="D249" s="4" cm="1">
        <f t="array" ref="D249">MIN(_xlfn._xlws.FILTER(Order[[Order Date ]], Order[Customer ID]=RFMCaculation[[#This Row],[Customer ID]]))</f>
        <v>42075</v>
      </c>
      <c r="E249" s="8">
        <f>($R$2-RFMCaculation[[#This Row],[Start Date]])/365</f>
        <v>2.8109589041095893</v>
      </c>
      <c r="F249">
        <f>$R$2-RFMCaculation[[#This Row],[Most recent]]</f>
        <v>37</v>
      </c>
      <c r="G249" s="8">
        <f>RFMCaculation[[#This Row],[Total Orders]]/RFMCaculation[[#This Row],[Years with us]]</f>
        <v>3.5575048732943468</v>
      </c>
      <c r="H249" s="9">
        <f>SUMIF(Order[Customer ID], RFMCaculation[[#This Row],[Customer ID]], Order[Total Sales])</f>
        <v>3236.3140000000003</v>
      </c>
      <c r="I249">
        <f>RANK(RFMCaculation[[#This Row],[Recency]], RFMCaculation[Recency], 0)</f>
        <v>567</v>
      </c>
      <c r="J249">
        <f>RANK(RFMCaculation[[#This Row],[Frequency]], RFMCaculation[Frequency], 0)</f>
        <v>41</v>
      </c>
      <c r="K249">
        <f>RANK(RFMCaculation[[#This Row],[Monetary]], RFMCaculation[Monetary], 0)</f>
        <v>248</v>
      </c>
      <c r="L249">
        <f>VLOOKUP(RFMCaculation[[#This Row],[Rank R]], $R$4:$S$8, 2)</f>
        <v>4</v>
      </c>
      <c r="M249">
        <f>VLOOKUP(RFMCaculation[[#This Row],[Rank F]], $R$4:$S$8, 2)</f>
        <v>1</v>
      </c>
      <c r="N249">
        <f>VLOOKUP(RFMCaculation[[#This Row],[Rank M]], $R$4:$S$8, 2)</f>
        <v>2</v>
      </c>
      <c r="O249">
        <f>RFMCaculation[[#This Row],[R]]*100+RFMCaculation[[#This Row],[F]]*10+RFMCaculation[[#This Row],[M]]</f>
        <v>412</v>
      </c>
      <c r="P249" s="21" t="str">
        <f>VLOOKUP(RFMCaculation[[#This Row],[RFM]], RFMSegment[], 2, FALSE)</f>
        <v>New Customers</v>
      </c>
    </row>
    <row r="250" spans="1:16">
      <c r="A250" t="s">
        <v>1965</v>
      </c>
      <c r="B250">
        <f>COUNTIF(Order[Customer ID], RFMCaculation[[#This Row],[Customer ID]])</f>
        <v>5</v>
      </c>
      <c r="C250" s="4" cm="1">
        <f t="array" ref="C250">MAX(_xlfn._xlws.FILTER(Order[[Order Date ]], Order[Customer ID]=RFMCaculation[[#This Row],[Customer ID]]))</f>
        <v>43009</v>
      </c>
      <c r="D250" s="4" cm="1">
        <f t="array" ref="D250">MIN(_xlfn._xlws.FILTER(Order[[Order Date ]], Order[Customer ID]=RFMCaculation[[#This Row],[Customer ID]]))</f>
        <v>41789</v>
      </c>
      <c r="E250" s="8">
        <f>($R$2-RFMCaculation[[#This Row],[Start Date]])/365</f>
        <v>3.5945205479452054</v>
      </c>
      <c r="F250">
        <f>$R$2-RFMCaculation[[#This Row],[Most recent]]</f>
        <v>92</v>
      </c>
      <c r="G250" s="8">
        <f>RFMCaculation[[#This Row],[Total Orders]]/RFMCaculation[[#This Row],[Years with us]]</f>
        <v>1.3910060975609757</v>
      </c>
      <c r="H250" s="9">
        <f>SUMIF(Order[Customer ID], RFMCaculation[[#This Row],[Customer ID]], Order[Total Sales])</f>
        <v>4358.1279999999997</v>
      </c>
      <c r="I250">
        <f>RANK(RFMCaculation[[#This Row],[Recency]], RFMCaculation[Recency], 0)</f>
        <v>358</v>
      </c>
      <c r="J250">
        <f>RANK(RFMCaculation[[#This Row],[Frequency]], RFMCaculation[Frequency], 0)</f>
        <v>610</v>
      </c>
      <c r="K250">
        <f>RANK(RFMCaculation[[#This Row],[Monetary]], RFMCaculation[Monetary], 0)</f>
        <v>154</v>
      </c>
      <c r="L250">
        <f>VLOOKUP(RFMCaculation[[#This Row],[Rank R]], $R$4:$S$8, 2)</f>
        <v>3</v>
      </c>
      <c r="M250">
        <f>VLOOKUP(RFMCaculation[[#This Row],[Rank F]], $R$4:$S$8, 2)</f>
        <v>4</v>
      </c>
      <c r="N250">
        <f>VLOOKUP(RFMCaculation[[#This Row],[Rank M]], $R$4:$S$8, 2)</f>
        <v>1</v>
      </c>
      <c r="O250">
        <f>RFMCaculation[[#This Row],[R]]*100+RFMCaculation[[#This Row],[F]]*10+RFMCaculation[[#This Row],[M]]</f>
        <v>341</v>
      </c>
      <c r="P250" s="21" t="str">
        <f>VLOOKUP(RFMCaculation[[#This Row],[RFM]], RFMSegment[], 2, FALSE)</f>
        <v>Potential Loyalist</v>
      </c>
    </row>
    <row r="251" spans="1:16">
      <c r="A251" t="s">
        <v>2145</v>
      </c>
      <c r="B251">
        <f>COUNTIF(Order[Customer ID], RFMCaculation[[#This Row],[Customer ID]])</f>
        <v>10</v>
      </c>
      <c r="C251" s="4" cm="1">
        <f t="array" ref="C251">MAX(_xlfn._xlws.FILTER(Order[[Order Date ]], Order[Customer ID]=RFMCaculation[[#This Row],[Customer ID]]))</f>
        <v>42999</v>
      </c>
      <c r="D251" s="4" cm="1">
        <f t="array" ref="D251">MIN(_xlfn._xlws.FILTER(Order[[Order Date ]], Order[Customer ID]=RFMCaculation[[#This Row],[Customer ID]]))</f>
        <v>41764</v>
      </c>
      <c r="E251" s="8">
        <f>($R$2-RFMCaculation[[#This Row],[Start Date]])/365</f>
        <v>3.6630136986301371</v>
      </c>
      <c r="F251">
        <f>$R$2-RFMCaculation[[#This Row],[Most recent]]</f>
        <v>102</v>
      </c>
      <c r="G251" s="8">
        <f>RFMCaculation[[#This Row],[Total Orders]]/RFMCaculation[[#This Row],[Years with us]]</f>
        <v>2.7299925205684366</v>
      </c>
      <c r="H251" s="9">
        <f>SUMIF(Order[Customer ID], RFMCaculation[[#This Row],[Customer ID]], Order[Total Sales])</f>
        <v>2767.2190000000001</v>
      </c>
      <c r="I251">
        <f>RANK(RFMCaculation[[#This Row],[Recency]], RFMCaculation[Recency], 0)</f>
        <v>322</v>
      </c>
      <c r="J251">
        <f>RANK(RFMCaculation[[#This Row],[Frequency]], RFMCaculation[Frequency], 0)</f>
        <v>162</v>
      </c>
      <c r="K251">
        <f>RANK(RFMCaculation[[#This Row],[Monetary]], RFMCaculation[Monetary], 0)</f>
        <v>316</v>
      </c>
      <c r="L251">
        <f>VLOOKUP(RFMCaculation[[#This Row],[Rank R]], $R$4:$S$8, 2)</f>
        <v>3</v>
      </c>
      <c r="M251">
        <f>VLOOKUP(RFMCaculation[[#This Row],[Rank F]], $R$4:$S$8, 2)</f>
        <v>2</v>
      </c>
      <c r="N251">
        <f>VLOOKUP(RFMCaculation[[#This Row],[Rank M]], $R$4:$S$8, 2)</f>
        <v>3</v>
      </c>
      <c r="O251">
        <f>RFMCaculation[[#This Row],[R]]*100+RFMCaculation[[#This Row],[F]]*10+RFMCaculation[[#This Row],[M]]</f>
        <v>323</v>
      </c>
      <c r="P251" s="21" t="str">
        <f>VLOOKUP(RFMCaculation[[#This Row],[RFM]], RFMSegment[], 2, FALSE)</f>
        <v>Potential Loyalist</v>
      </c>
    </row>
    <row r="252" spans="1:16">
      <c r="A252" t="s">
        <v>2806</v>
      </c>
      <c r="B252">
        <f>COUNTIF(Order[Customer ID], RFMCaculation[[#This Row],[Customer ID]])</f>
        <v>5</v>
      </c>
      <c r="C252" s="4" cm="1">
        <f t="array" ref="C252">MAX(_xlfn._xlws.FILTER(Order[[Order Date ]], Order[Customer ID]=RFMCaculation[[#This Row],[Customer ID]]))</f>
        <v>42938</v>
      </c>
      <c r="D252" s="4" cm="1">
        <f t="array" ref="D252">MIN(_xlfn._xlws.FILTER(Order[[Order Date ]], Order[Customer ID]=RFMCaculation[[#This Row],[Customer ID]]))</f>
        <v>41672</v>
      </c>
      <c r="E252" s="8">
        <f>($R$2-RFMCaculation[[#This Row],[Start Date]])/365</f>
        <v>3.9150684931506849</v>
      </c>
      <c r="F252">
        <f>$R$2-RFMCaculation[[#This Row],[Most recent]]</f>
        <v>163</v>
      </c>
      <c r="G252" s="8">
        <f>RFMCaculation[[#This Row],[Total Orders]]/RFMCaculation[[#This Row],[Years with us]]</f>
        <v>1.2771168649405178</v>
      </c>
      <c r="H252" s="9">
        <f>SUMIF(Order[Customer ID], RFMCaculation[[#This Row],[Customer ID]], Order[Total Sales])</f>
        <v>944.60000000000014</v>
      </c>
      <c r="I252">
        <f>RANK(RFMCaculation[[#This Row],[Recency]], RFMCaculation[Recency], 0)</f>
        <v>217</v>
      </c>
      <c r="J252">
        <f>RANK(RFMCaculation[[#This Row],[Frequency]], RFMCaculation[Frequency], 0)</f>
        <v>659</v>
      </c>
      <c r="K252">
        <f>RANK(RFMCaculation[[#This Row],[Monetary]], RFMCaculation[Monetary], 0)</f>
        <v>640</v>
      </c>
      <c r="L252">
        <f>VLOOKUP(RFMCaculation[[#This Row],[Rank R]], $R$4:$S$8, 2)</f>
        <v>2</v>
      </c>
      <c r="M252">
        <f>VLOOKUP(RFMCaculation[[#This Row],[Rank F]], $R$4:$S$8, 2)</f>
        <v>5</v>
      </c>
      <c r="N252">
        <f>VLOOKUP(RFMCaculation[[#This Row],[Rank M]], $R$4:$S$8, 2)</f>
        <v>5</v>
      </c>
      <c r="O252">
        <f>RFMCaculation[[#This Row],[R]]*100+RFMCaculation[[#This Row],[F]]*10+RFMCaculation[[#This Row],[M]]</f>
        <v>255</v>
      </c>
      <c r="P252" s="21" t="str">
        <f>VLOOKUP(RFMCaculation[[#This Row],[RFM]], RFMSegment[], 2, FALSE)</f>
        <v>At Risk</v>
      </c>
    </row>
    <row r="253" spans="1:16">
      <c r="A253" t="s">
        <v>26</v>
      </c>
      <c r="B253">
        <f>COUNTIF(Order[Customer ID], RFMCaculation[[#This Row],[Customer ID]])</f>
        <v>4</v>
      </c>
      <c r="C253" s="4" cm="1">
        <f t="array" ref="C253">MAX(_xlfn._xlws.FILTER(Order[[Order Date ]], Order[Customer ID]=RFMCaculation[[#This Row],[Customer ID]]))</f>
        <v>43099</v>
      </c>
      <c r="D253" s="4" cm="1">
        <f t="array" ref="D253">MIN(_xlfn._xlws.FILTER(Order[[Order Date ]], Order[Customer ID]=RFMCaculation[[#This Row],[Customer ID]]))</f>
        <v>42373</v>
      </c>
      <c r="E253" s="8">
        <f>($R$2-RFMCaculation[[#This Row],[Start Date]])/365</f>
        <v>1.9945205479452055</v>
      </c>
      <c r="F253">
        <f>$R$2-RFMCaculation[[#This Row],[Most recent]]</f>
        <v>2</v>
      </c>
      <c r="G253" s="8">
        <f>RFMCaculation[[#This Row],[Total Orders]]/RFMCaculation[[#This Row],[Years with us]]</f>
        <v>2.0054945054945055</v>
      </c>
      <c r="H253" s="9">
        <f>SUMIF(Order[Customer ID], RFMCaculation[[#This Row],[Customer ID]], Order[Total Sales])</f>
        <v>1643.2550000000001</v>
      </c>
      <c r="I253">
        <f>RANK(RFMCaculation[[#This Row],[Recency]], RFMCaculation[Recency], 0)</f>
        <v>790</v>
      </c>
      <c r="J253">
        <f>RANK(RFMCaculation[[#This Row],[Frequency]], RFMCaculation[Frequency], 0)</f>
        <v>382</v>
      </c>
      <c r="K253">
        <f>RANK(RFMCaculation[[#This Row],[Monetary]], RFMCaculation[Monetary], 0)</f>
        <v>496</v>
      </c>
      <c r="L253">
        <f>VLOOKUP(RFMCaculation[[#This Row],[Rank R]], $R$4:$S$8, 2)</f>
        <v>5</v>
      </c>
      <c r="M253">
        <f>VLOOKUP(RFMCaculation[[#This Row],[Rank F]], $R$4:$S$8, 2)</f>
        <v>3</v>
      </c>
      <c r="N253">
        <f>VLOOKUP(RFMCaculation[[#This Row],[Rank M]], $R$4:$S$8, 2)</f>
        <v>4</v>
      </c>
      <c r="O253">
        <f>RFMCaculation[[#This Row],[R]]*100+RFMCaculation[[#This Row],[F]]*10+RFMCaculation[[#This Row],[M]]</f>
        <v>534</v>
      </c>
      <c r="P253" s="21" t="str">
        <f>VLOOKUP(RFMCaculation[[#This Row],[RFM]], RFMSegment[], 2, FALSE)</f>
        <v>Need Attention</v>
      </c>
    </row>
    <row r="254" spans="1:16">
      <c r="A254" t="s">
        <v>2363</v>
      </c>
      <c r="B254">
        <f>COUNTIF(Order[Customer ID], RFMCaculation[[#This Row],[Customer ID]])</f>
        <v>6</v>
      </c>
      <c r="C254" s="4" cm="1">
        <f t="array" ref="C254">MAX(_xlfn._xlws.FILTER(Order[[Order Date ]], Order[Customer ID]=RFMCaculation[[#This Row],[Customer ID]]))</f>
        <v>42986</v>
      </c>
      <c r="D254" s="4" cm="1">
        <f t="array" ref="D254">MIN(_xlfn._xlws.FILTER(Order[[Order Date ]], Order[Customer ID]=RFMCaculation[[#This Row],[Customer ID]]))</f>
        <v>42107</v>
      </c>
      <c r="E254" s="8">
        <f>($R$2-RFMCaculation[[#This Row],[Start Date]])/365</f>
        <v>2.7232876712328768</v>
      </c>
      <c r="F254">
        <f>$R$2-RFMCaculation[[#This Row],[Most recent]]</f>
        <v>115</v>
      </c>
      <c r="G254" s="8">
        <f>RFMCaculation[[#This Row],[Total Orders]]/RFMCaculation[[#This Row],[Years with us]]</f>
        <v>2.2032193158953723</v>
      </c>
      <c r="H254" s="9">
        <f>SUMIF(Order[Customer ID], RFMCaculation[[#This Row],[Customer ID]], Order[Total Sales])</f>
        <v>3071.1260000000007</v>
      </c>
      <c r="I254">
        <f>RANK(RFMCaculation[[#This Row],[Recency]], RFMCaculation[Recency], 0)</f>
        <v>292</v>
      </c>
      <c r="J254">
        <f>RANK(RFMCaculation[[#This Row],[Frequency]], RFMCaculation[Frequency], 0)</f>
        <v>310</v>
      </c>
      <c r="K254">
        <f>RANK(RFMCaculation[[#This Row],[Monetary]], RFMCaculation[Monetary], 0)</f>
        <v>271</v>
      </c>
      <c r="L254">
        <f>VLOOKUP(RFMCaculation[[#This Row],[Rank R]], $R$4:$S$8, 2)</f>
        <v>2</v>
      </c>
      <c r="M254">
        <f>VLOOKUP(RFMCaculation[[#This Row],[Rank F]], $R$4:$S$8, 2)</f>
        <v>2</v>
      </c>
      <c r="N254">
        <f>VLOOKUP(RFMCaculation[[#This Row],[Rank M]], $R$4:$S$8, 2)</f>
        <v>2</v>
      </c>
      <c r="O254">
        <f>RFMCaculation[[#This Row],[R]]*100+RFMCaculation[[#This Row],[F]]*10+RFMCaculation[[#This Row],[M]]</f>
        <v>222</v>
      </c>
      <c r="P254" s="21" t="str">
        <f>VLOOKUP(RFMCaculation[[#This Row],[RFM]], RFMSegment[], 2, FALSE)</f>
        <v>Hibernating customers</v>
      </c>
    </row>
    <row r="255" spans="1:16">
      <c r="A255" t="s">
        <v>1858</v>
      </c>
      <c r="B255">
        <f>COUNTIF(Order[Customer ID], RFMCaculation[[#This Row],[Customer ID]])</f>
        <v>6</v>
      </c>
      <c r="C255" s="4" cm="1">
        <f t="array" ref="C255">MAX(_xlfn._xlws.FILTER(Order[[Order Date ]], Order[Customer ID]=RFMCaculation[[#This Row],[Customer ID]]))</f>
        <v>43017</v>
      </c>
      <c r="D255" s="4" cm="1">
        <f t="array" ref="D255">MIN(_xlfn._xlws.FILTER(Order[[Order Date ]], Order[Customer ID]=RFMCaculation[[#This Row],[Customer ID]]))</f>
        <v>41911</v>
      </c>
      <c r="E255" s="8">
        <f>($R$2-RFMCaculation[[#This Row],[Start Date]])/365</f>
        <v>3.2602739726027399</v>
      </c>
      <c r="F255">
        <f>$R$2-RFMCaculation[[#This Row],[Most recent]]</f>
        <v>84</v>
      </c>
      <c r="G255" s="8">
        <f>RFMCaculation[[#This Row],[Total Orders]]/RFMCaculation[[#This Row],[Years with us]]</f>
        <v>1.8403361344537814</v>
      </c>
      <c r="H255" s="9">
        <f>SUMIF(Order[Customer ID], RFMCaculation[[#This Row],[Customer ID]], Order[Total Sales])</f>
        <v>1186.326</v>
      </c>
      <c r="I255">
        <f>RANK(RFMCaculation[[#This Row],[Recency]], RFMCaculation[Recency], 0)</f>
        <v>378</v>
      </c>
      <c r="J255">
        <f>RANK(RFMCaculation[[#This Row],[Frequency]], RFMCaculation[Frequency], 0)</f>
        <v>440</v>
      </c>
      <c r="K255">
        <f>RANK(RFMCaculation[[#This Row],[Monetary]], RFMCaculation[Monetary], 0)</f>
        <v>588</v>
      </c>
      <c r="L255">
        <f>VLOOKUP(RFMCaculation[[#This Row],[Rank R]], $R$4:$S$8, 2)</f>
        <v>3</v>
      </c>
      <c r="M255">
        <f>VLOOKUP(RFMCaculation[[#This Row],[Rank F]], $R$4:$S$8, 2)</f>
        <v>3</v>
      </c>
      <c r="N255">
        <f>VLOOKUP(RFMCaculation[[#This Row],[Rank M]], $R$4:$S$8, 2)</f>
        <v>4</v>
      </c>
      <c r="O255">
        <f>RFMCaculation[[#This Row],[R]]*100+RFMCaculation[[#This Row],[F]]*10+RFMCaculation[[#This Row],[M]]</f>
        <v>334</v>
      </c>
      <c r="P255" s="21" t="str">
        <f>VLOOKUP(RFMCaculation[[#This Row],[RFM]], RFMSegment[], 2, FALSE)</f>
        <v>Need Attention</v>
      </c>
    </row>
    <row r="256" spans="1:16">
      <c r="A256" t="s">
        <v>1408</v>
      </c>
      <c r="B256">
        <f>COUNTIF(Order[Customer ID], RFMCaculation[[#This Row],[Customer ID]])</f>
        <v>5</v>
      </c>
      <c r="C256" s="4" cm="1">
        <f t="array" ref="C256">MAX(_xlfn._xlws.FILTER(Order[[Order Date ]], Order[Customer ID]=RFMCaculation[[#This Row],[Customer ID]]))</f>
        <v>43046</v>
      </c>
      <c r="D256" s="4" cm="1">
        <f t="array" ref="D256">MIN(_xlfn._xlws.FILTER(Order[[Order Date ]], Order[Customer ID]=RFMCaculation[[#This Row],[Customer ID]]))</f>
        <v>41990</v>
      </c>
      <c r="E256" s="8">
        <f>($R$2-RFMCaculation[[#This Row],[Start Date]])/365</f>
        <v>3.043835616438356</v>
      </c>
      <c r="F256">
        <f>$R$2-RFMCaculation[[#This Row],[Most recent]]</f>
        <v>55</v>
      </c>
      <c r="G256" s="8">
        <f>RFMCaculation[[#This Row],[Total Orders]]/RFMCaculation[[#This Row],[Years with us]]</f>
        <v>1.6426642664266429</v>
      </c>
      <c r="H256" s="9">
        <f>SUMIF(Order[Customer ID], RFMCaculation[[#This Row],[Customer ID]], Order[Total Sales])</f>
        <v>461.91399999999999</v>
      </c>
      <c r="I256">
        <f>RANK(RFMCaculation[[#This Row],[Recency]], RFMCaculation[Recency], 0)</f>
        <v>476</v>
      </c>
      <c r="J256">
        <f>RANK(RFMCaculation[[#This Row],[Frequency]], RFMCaculation[Frequency], 0)</f>
        <v>515</v>
      </c>
      <c r="K256">
        <f>RANK(RFMCaculation[[#This Row],[Monetary]], RFMCaculation[Monetary], 0)</f>
        <v>725</v>
      </c>
      <c r="L256">
        <f>VLOOKUP(RFMCaculation[[#This Row],[Rank R]], $R$4:$S$8, 2)</f>
        <v>4</v>
      </c>
      <c r="M256">
        <f>VLOOKUP(RFMCaculation[[#This Row],[Rank F]], $R$4:$S$8, 2)</f>
        <v>4</v>
      </c>
      <c r="N256">
        <f>VLOOKUP(RFMCaculation[[#This Row],[Rank M]], $R$4:$S$8, 2)</f>
        <v>5</v>
      </c>
      <c r="O256">
        <f>RFMCaculation[[#This Row],[R]]*100+RFMCaculation[[#This Row],[F]]*10+RFMCaculation[[#This Row],[M]]</f>
        <v>445</v>
      </c>
      <c r="P256" s="21" t="str">
        <f>VLOOKUP(RFMCaculation[[#This Row],[RFM]], RFMSegment[], 2, FALSE)</f>
        <v>Champions</v>
      </c>
    </row>
    <row r="257" spans="1:16">
      <c r="A257" t="s">
        <v>2639</v>
      </c>
      <c r="B257">
        <f>COUNTIF(Order[Customer ID], RFMCaculation[[#This Row],[Customer ID]])</f>
        <v>8</v>
      </c>
      <c r="C257" s="4" cm="1">
        <f t="array" ref="C257">MAX(_xlfn._xlws.FILTER(Order[[Order Date ]], Order[Customer ID]=RFMCaculation[[#This Row],[Customer ID]]))</f>
        <v>42964</v>
      </c>
      <c r="D257" s="4" cm="1">
        <f t="array" ref="D257">MIN(_xlfn._xlws.FILTER(Order[[Order Date ]], Order[Customer ID]=RFMCaculation[[#This Row],[Customer ID]]))</f>
        <v>41860</v>
      </c>
      <c r="E257" s="8">
        <f>($R$2-RFMCaculation[[#This Row],[Start Date]])/365</f>
        <v>3.4</v>
      </c>
      <c r="F257">
        <f>$R$2-RFMCaculation[[#This Row],[Most recent]]</f>
        <v>137</v>
      </c>
      <c r="G257" s="8">
        <f>RFMCaculation[[#This Row],[Total Orders]]/RFMCaculation[[#This Row],[Years with us]]</f>
        <v>2.3529411764705883</v>
      </c>
      <c r="H257" s="9">
        <f>SUMIF(Order[Customer ID], RFMCaculation[[#This Row],[Customer ID]], Order[Total Sales])</f>
        <v>3484.9200000000005</v>
      </c>
      <c r="I257">
        <f>RANK(RFMCaculation[[#This Row],[Recency]], RFMCaculation[Recency], 0)</f>
        <v>244</v>
      </c>
      <c r="J257">
        <f>RANK(RFMCaculation[[#This Row],[Frequency]], RFMCaculation[Frequency], 0)</f>
        <v>260</v>
      </c>
      <c r="K257">
        <f>RANK(RFMCaculation[[#This Row],[Monetary]], RFMCaculation[Monetary], 0)</f>
        <v>219</v>
      </c>
      <c r="L257">
        <f>VLOOKUP(RFMCaculation[[#This Row],[Rank R]], $R$4:$S$8, 2)</f>
        <v>2</v>
      </c>
      <c r="M257">
        <f>VLOOKUP(RFMCaculation[[#This Row],[Rank F]], $R$4:$S$8, 2)</f>
        <v>2</v>
      </c>
      <c r="N257">
        <f>VLOOKUP(RFMCaculation[[#This Row],[Rank M]], $R$4:$S$8, 2)</f>
        <v>2</v>
      </c>
      <c r="O257">
        <f>RFMCaculation[[#This Row],[R]]*100+RFMCaculation[[#This Row],[F]]*10+RFMCaculation[[#This Row],[M]]</f>
        <v>222</v>
      </c>
      <c r="P257" s="21" t="str">
        <f>VLOOKUP(RFMCaculation[[#This Row],[RFM]], RFMSegment[], 2, FALSE)</f>
        <v>Hibernating customers</v>
      </c>
    </row>
    <row r="258" spans="1:16">
      <c r="A258" t="s">
        <v>614</v>
      </c>
      <c r="B258">
        <f>COUNTIF(Order[Customer ID], RFMCaculation[[#This Row],[Customer ID]])</f>
        <v>5</v>
      </c>
      <c r="C258" s="4" cm="1">
        <f t="array" ref="C258">MAX(_xlfn._xlws.FILTER(Order[[Order Date ]], Order[Customer ID]=RFMCaculation[[#This Row],[Customer ID]]))</f>
        <v>43077</v>
      </c>
      <c r="D258" s="4" cm="1">
        <f t="array" ref="D258">MIN(_xlfn._xlws.FILTER(Order[[Order Date ]], Order[Customer ID]=RFMCaculation[[#This Row],[Customer ID]]))</f>
        <v>42310</v>
      </c>
      <c r="E258" s="8">
        <f>($R$2-RFMCaculation[[#This Row],[Start Date]])/365</f>
        <v>2.1671232876712327</v>
      </c>
      <c r="F258">
        <f>$R$2-RFMCaculation[[#This Row],[Most recent]]</f>
        <v>24</v>
      </c>
      <c r="G258" s="8">
        <f>RFMCaculation[[#This Row],[Total Orders]]/RFMCaculation[[#This Row],[Years with us]]</f>
        <v>2.3072060682680151</v>
      </c>
      <c r="H258" s="9">
        <f>SUMIF(Order[Customer ID], RFMCaculation[[#This Row],[Customer ID]], Order[Total Sales])</f>
        <v>1832.0199999999998</v>
      </c>
      <c r="I258">
        <f>RANK(RFMCaculation[[#This Row],[Recency]], RFMCaculation[Recency], 0)</f>
        <v>655</v>
      </c>
      <c r="J258">
        <f>RANK(RFMCaculation[[#This Row],[Frequency]], RFMCaculation[Frequency], 0)</f>
        <v>272</v>
      </c>
      <c r="K258">
        <f>RANK(RFMCaculation[[#This Row],[Monetary]], RFMCaculation[Monetary], 0)</f>
        <v>466</v>
      </c>
      <c r="L258">
        <f>VLOOKUP(RFMCaculation[[#This Row],[Rank R]], $R$4:$S$8, 2)</f>
        <v>5</v>
      </c>
      <c r="M258">
        <f>VLOOKUP(RFMCaculation[[#This Row],[Rank F]], $R$4:$S$8, 2)</f>
        <v>2</v>
      </c>
      <c r="N258">
        <f>VLOOKUP(RFMCaculation[[#This Row],[Rank M]], $R$4:$S$8, 2)</f>
        <v>3</v>
      </c>
      <c r="O258">
        <f>RFMCaculation[[#This Row],[R]]*100+RFMCaculation[[#This Row],[F]]*10+RFMCaculation[[#This Row],[M]]</f>
        <v>523</v>
      </c>
      <c r="P258" s="21" t="str">
        <f>VLOOKUP(RFMCaculation[[#This Row],[RFM]], RFMSegment[], 2, FALSE)</f>
        <v>Promising</v>
      </c>
    </row>
    <row r="259" spans="1:16">
      <c r="A259" t="s">
        <v>2635</v>
      </c>
      <c r="B259">
        <f>COUNTIF(Order[Customer ID], RFMCaculation[[#This Row],[Customer ID]])</f>
        <v>12</v>
      </c>
      <c r="C259" s="4" cm="1">
        <f t="array" ref="C259">MAX(_xlfn._xlws.FILTER(Order[[Order Date ]], Order[Customer ID]=RFMCaculation[[#This Row],[Customer ID]]))</f>
        <v>42964</v>
      </c>
      <c r="D259" s="4" cm="1">
        <f t="array" ref="D259">MIN(_xlfn._xlws.FILTER(Order[[Order Date ]], Order[Customer ID]=RFMCaculation[[#This Row],[Customer ID]]))</f>
        <v>41741</v>
      </c>
      <c r="E259" s="8">
        <f>($R$2-RFMCaculation[[#This Row],[Start Date]])/365</f>
        <v>3.7260273972602738</v>
      </c>
      <c r="F259">
        <f>$R$2-RFMCaculation[[#This Row],[Most recent]]</f>
        <v>137</v>
      </c>
      <c r="G259" s="8">
        <f>RFMCaculation[[#This Row],[Total Orders]]/RFMCaculation[[#This Row],[Years with us]]</f>
        <v>3.2205882352941178</v>
      </c>
      <c r="H259" s="9">
        <f>SUMIF(Order[Customer ID], RFMCaculation[[#This Row],[Customer ID]], Order[Total Sales])</f>
        <v>10310.879999999999</v>
      </c>
      <c r="I259">
        <f>RANK(RFMCaculation[[#This Row],[Recency]], RFMCaculation[Recency], 0)</f>
        <v>244</v>
      </c>
      <c r="J259">
        <f>RANK(RFMCaculation[[#This Row],[Frequency]], RFMCaculation[Frequency], 0)</f>
        <v>78</v>
      </c>
      <c r="K259">
        <f>RANK(RFMCaculation[[#This Row],[Monetary]], RFMCaculation[Monetary], 0)</f>
        <v>20</v>
      </c>
      <c r="L259">
        <f>VLOOKUP(RFMCaculation[[#This Row],[Rank R]], $R$4:$S$8, 2)</f>
        <v>2</v>
      </c>
      <c r="M259">
        <f>VLOOKUP(RFMCaculation[[#This Row],[Rank F]], $R$4:$S$8, 2)</f>
        <v>1</v>
      </c>
      <c r="N259">
        <f>VLOOKUP(RFMCaculation[[#This Row],[Rank M]], $R$4:$S$8, 2)</f>
        <v>1</v>
      </c>
      <c r="O259">
        <f>RFMCaculation[[#This Row],[R]]*100+RFMCaculation[[#This Row],[F]]*10+RFMCaculation[[#This Row],[M]]</f>
        <v>211</v>
      </c>
      <c r="P259" s="21" t="str">
        <f>VLOOKUP(RFMCaculation[[#This Row],[RFM]], RFMSegment[], 2, FALSE)</f>
        <v>Hibernating customers</v>
      </c>
    </row>
    <row r="260" spans="1:16">
      <c r="A260" t="s">
        <v>3216</v>
      </c>
      <c r="B260">
        <f>COUNTIF(Order[Customer ID], RFMCaculation[[#This Row],[Customer ID]])</f>
        <v>8</v>
      </c>
      <c r="C260" s="4" cm="1">
        <f t="array" ref="C260">MAX(_xlfn._xlws.FILTER(Order[[Order Date ]], Order[Customer ID]=RFMCaculation[[#This Row],[Customer ID]]))</f>
        <v>42882</v>
      </c>
      <c r="D260" s="4" cm="1">
        <f t="array" ref="D260">MIN(_xlfn._xlws.FILTER(Order[[Order Date ]], Order[Customer ID]=RFMCaculation[[#This Row],[Customer ID]]))</f>
        <v>41822</v>
      </c>
      <c r="E260" s="8">
        <f>($R$2-RFMCaculation[[#This Row],[Start Date]])/365</f>
        <v>3.504109589041096</v>
      </c>
      <c r="F260">
        <f>$R$2-RFMCaculation[[#This Row],[Most recent]]</f>
        <v>219</v>
      </c>
      <c r="G260" s="8">
        <f>RFMCaculation[[#This Row],[Total Orders]]/RFMCaculation[[#This Row],[Years with us]]</f>
        <v>2.2830336200156371</v>
      </c>
      <c r="H260" s="9">
        <f>SUMIF(Order[Customer ID], RFMCaculation[[#This Row],[Customer ID]], Order[Total Sales])</f>
        <v>684.17100000000005</v>
      </c>
      <c r="I260">
        <f>RANK(RFMCaculation[[#This Row],[Recency]], RFMCaculation[Recency], 0)</f>
        <v>164</v>
      </c>
      <c r="J260">
        <f>RANK(RFMCaculation[[#This Row],[Frequency]], RFMCaculation[Frequency], 0)</f>
        <v>281</v>
      </c>
      <c r="K260">
        <f>RANK(RFMCaculation[[#This Row],[Monetary]], RFMCaculation[Monetary], 0)</f>
        <v>695</v>
      </c>
      <c r="L260">
        <f>VLOOKUP(RFMCaculation[[#This Row],[Rank R]], $R$4:$S$8, 2)</f>
        <v>2</v>
      </c>
      <c r="M260">
        <f>VLOOKUP(RFMCaculation[[#This Row],[Rank F]], $R$4:$S$8, 2)</f>
        <v>2</v>
      </c>
      <c r="N260">
        <f>VLOOKUP(RFMCaculation[[#This Row],[Rank M]], $R$4:$S$8, 2)</f>
        <v>5</v>
      </c>
      <c r="O260">
        <f>RFMCaculation[[#This Row],[R]]*100+RFMCaculation[[#This Row],[F]]*10+RFMCaculation[[#This Row],[M]]</f>
        <v>225</v>
      </c>
      <c r="P260" s="21" t="str">
        <f>VLOOKUP(RFMCaculation[[#This Row],[RFM]], RFMSegment[], 2, FALSE)</f>
        <v>At Risk</v>
      </c>
    </row>
    <row r="261" spans="1:16">
      <c r="A261" t="s">
        <v>4255</v>
      </c>
      <c r="B261">
        <f>COUNTIF(Order[Customer ID], RFMCaculation[[#This Row],[Customer ID]])</f>
        <v>6</v>
      </c>
      <c r="C261" s="4" cm="1">
        <f t="array" ref="C261">MAX(_xlfn._xlws.FILTER(Order[[Order Date ]], Order[Customer ID]=RFMCaculation[[#This Row],[Customer ID]]))</f>
        <v>42694</v>
      </c>
      <c r="D261" s="4" cm="1">
        <f t="array" ref="D261">MIN(_xlfn._xlws.FILTER(Order[[Order Date ]], Order[Customer ID]=RFMCaculation[[#This Row],[Customer ID]]))</f>
        <v>41654</v>
      </c>
      <c r="E261" s="8">
        <f>($R$2-RFMCaculation[[#This Row],[Start Date]])/365</f>
        <v>3.9643835616438357</v>
      </c>
      <c r="F261">
        <f>$R$2-RFMCaculation[[#This Row],[Most recent]]</f>
        <v>407</v>
      </c>
      <c r="G261" s="8">
        <f>RFMCaculation[[#This Row],[Total Orders]]/RFMCaculation[[#This Row],[Years with us]]</f>
        <v>1.5134761575673807</v>
      </c>
      <c r="H261" s="9">
        <f>SUMIF(Order[Customer ID], RFMCaculation[[#This Row],[Customer ID]], Order[Total Sales])</f>
        <v>825.94999999999993</v>
      </c>
      <c r="I261">
        <f>RANK(RFMCaculation[[#This Row],[Recency]], RFMCaculation[Recency], 0)</f>
        <v>81</v>
      </c>
      <c r="J261">
        <f>RANK(RFMCaculation[[#This Row],[Frequency]], RFMCaculation[Frequency], 0)</f>
        <v>571</v>
      </c>
      <c r="K261">
        <f>RANK(RFMCaculation[[#This Row],[Monetary]], RFMCaculation[Monetary], 0)</f>
        <v>668</v>
      </c>
      <c r="L261">
        <f>VLOOKUP(RFMCaculation[[#This Row],[Rank R]], $R$4:$S$8, 2)</f>
        <v>1</v>
      </c>
      <c r="M261">
        <f>VLOOKUP(RFMCaculation[[#This Row],[Rank F]], $R$4:$S$8, 2)</f>
        <v>4</v>
      </c>
      <c r="N261">
        <f>VLOOKUP(RFMCaculation[[#This Row],[Rank M]], $R$4:$S$8, 2)</f>
        <v>5</v>
      </c>
      <c r="O261">
        <f>RFMCaculation[[#This Row],[R]]*100+RFMCaculation[[#This Row],[F]]*10+RFMCaculation[[#This Row],[M]]</f>
        <v>145</v>
      </c>
      <c r="P261" s="21" t="str">
        <f>VLOOKUP(RFMCaculation[[#This Row],[RFM]], RFMSegment[], 2, FALSE)</f>
        <v>At Risk</v>
      </c>
    </row>
    <row r="262" spans="1:16">
      <c r="A262" t="s">
        <v>76</v>
      </c>
      <c r="B262">
        <f>COUNTIF(Order[Customer ID], RFMCaculation[[#This Row],[Customer ID]])</f>
        <v>7</v>
      </c>
      <c r="C262" s="4" cm="1">
        <f t="array" ref="C262">MAX(_xlfn._xlws.FILTER(Order[[Order Date ]], Order[Customer ID]=RFMCaculation[[#This Row],[Customer ID]]))</f>
        <v>43097</v>
      </c>
      <c r="D262" s="4" cm="1">
        <f t="array" ref="D262">MIN(_xlfn._xlws.FILTER(Order[[Order Date ]], Order[Customer ID]=RFMCaculation[[#This Row],[Customer ID]]))</f>
        <v>41772</v>
      </c>
      <c r="E262" s="8">
        <f>($R$2-RFMCaculation[[#This Row],[Start Date]])/365</f>
        <v>3.6410958904109587</v>
      </c>
      <c r="F262">
        <f>$R$2-RFMCaculation[[#This Row],[Most recent]]</f>
        <v>4</v>
      </c>
      <c r="G262" s="8">
        <f>RFMCaculation[[#This Row],[Total Orders]]/RFMCaculation[[#This Row],[Years with us]]</f>
        <v>1.9224981188863808</v>
      </c>
      <c r="H262" s="9">
        <f>SUMIF(Order[Customer ID], RFMCaculation[[#This Row],[Customer ID]], Order[Total Sales])</f>
        <v>1219.53</v>
      </c>
      <c r="I262">
        <f>RANK(RFMCaculation[[#This Row],[Recency]], RFMCaculation[Recency], 0)</f>
        <v>774</v>
      </c>
      <c r="J262">
        <f>RANK(RFMCaculation[[#This Row],[Frequency]], RFMCaculation[Frequency], 0)</f>
        <v>408</v>
      </c>
      <c r="K262">
        <f>RANK(RFMCaculation[[#This Row],[Monetary]], RFMCaculation[Monetary], 0)</f>
        <v>583</v>
      </c>
      <c r="L262">
        <f>VLOOKUP(RFMCaculation[[#This Row],[Rank R]], $R$4:$S$8, 2)</f>
        <v>5</v>
      </c>
      <c r="M262">
        <f>VLOOKUP(RFMCaculation[[#This Row],[Rank F]], $R$4:$S$8, 2)</f>
        <v>3</v>
      </c>
      <c r="N262">
        <f>VLOOKUP(RFMCaculation[[#This Row],[Rank M]], $R$4:$S$8, 2)</f>
        <v>4</v>
      </c>
      <c r="O262">
        <f>RFMCaculation[[#This Row],[R]]*100+RFMCaculation[[#This Row],[F]]*10+RFMCaculation[[#This Row],[M]]</f>
        <v>534</v>
      </c>
      <c r="P262" s="21" t="str">
        <f>VLOOKUP(RFMCaculation[[#This Row],[RFM]], RFMSegment[], 2, FALSE)</f>
        <v>Need Attention</v>
      </c>
    </row>
    <row r="263" spans="1:16">
      <c r="A263" t="s">
        <v>2733</v>
      </c>
      <c r="B263">
        <f>COUNTIF(Order[Customer ID], RFMCaculation[[#This Row],[Customer ID]])</f>
        <v>10</v>
      </c>
      <c r="C263" s="4" cm="1">
        <f t="array" ref="C263">MAX(_xlfn._xlws.FILTER(Order[[Order Date ]], Order[Customer ID]=RFMCaculation[[#This Row],[Customer ID]]))</f>
        <v>42947</v>
      </c>
      <c r="D263" s="4" cm="1">
        <f t="array" ref="D263">MIN(_xlfn._xlws.FILTER(Order[[Order Date ]], Order[Customer ID]=RFMCaculation[[#This Row],[Customer ID]]))</f>
        <v>41931</v>
      </c>
      <c r="E263" s="8">
        <f>($R$2-RFMCaculation[[#This Row],[Start Date]])/365</f>
        <v>3.2054794520547945</v>
      </c>
      <c r="F263">
        <f>$R$2-RFMCaculation[[#This Row],[Most recent]]</f>
        <v>154</v>
      </c>
      <c r="G263" s="8">
        <f>RFMCaculation[[#This Row],[Total Orders]]/RFMCaculation[[#This Row],[Years with us]]</f>
        <v>3.1196581196581197</v>
      </c>
      <c r="H263" s="9">
        <f>SUMIF(Order[Customer ID], RFMCaculation[[#This Row],[Customer ID]], Order[Total Sales])</f>
        <v>3082.6529999999998</v>
      </c>
      <c r="I263">
        <f>RANK(RFMCaculation[[#This Row],[Recency]], RFMCaculation[Recency], 0)</f>
        <v>230</v>
      </c>
      <c r="J263">
        <f>RANK(RFMCaculation[[#This Row],[Frequency]], RFMCaculation[Frequency], 0)</f>
        <v>92</v>
      </c>
      <c r="K263">
        <f>RANK(RFMCaculation[[#This Row],[Monetary]], RFMCaculation[Monetary], 0)</f>
        <v>269</v>
      </c>
      <c r="L263">
        <f>VLOOKUP(RFMCaculation[[#This Row],[Rank R]], $R$4:$S$8, 2)</f>
        <v>2</v>
      </c>
      <c r="M263">
        <f>VLOOKUP(RFMCaculation[[#This Row],[Rank F]], $R$4:$S$8, 2)</f>
        <v>1</v>
      </c>
      <c r="N263">
        <f>VLOOKUP(RFMCaculation[[#This Row],[Rank M]], $R$4:$S$8, 2)</f>
        <v>2</v>
      </c>
      <c r="O263">
        <f>RFMCaculation[[#This Row],[R]]*100+RFMCaculation[[#This Row],[F]]*10+RFMCaculation[[#This Row],[M]]</f>
        <v>212</v>
      </c>
      <c r="P263" s="21" t="str">
        <f>VLOOKUP(RFMCaculation[[#This Row],[RFM]], RFMSegment[], 2, FALSE)</f>
        <v>Hibernating customers</v>
      </c>
    </row>
    <row r="264" spans="1:16">
      <c r="A264" t="s">
        <v>2230</v>
      </c>
      <c r="B264">
        <f>COUNTIF(Order[Customer ID], RFMCaculation[[#This Row],[Customer ID]])</f>
        <v>6</v>
      </c>
      <c r="C264" s="4" cm="1">
        <f t="array" ref="C264">MAX(_xlfn._xlws.FILTER(Order[[Order Date ]], Order[Customer ID]=RFMCaculation[[#This Row],[Customer ID]]))</f>
        <v>42994</v>
      </c>
      <c r="D264" s="4" cm="1">
        <f t="array" ref="D264">MIN(_xlfn._xlws.FILTER(Order[[Order Date ]], Order[Customer ID]=RFMCaculation[[#This Row],[Customer ID]]))</f>
        <v>41781</v>
      </c>
      <c r="E264" s="8">
        <f>($R$2-RFMCaculation[[#This Row],[Start Date]])/365</f>
        <v>3.6164383561643834</v>
      </c>
      <c r="F264">
        <f>$R$2-RFMCaculation[[#This Row],[Most recent]]</f>
        <v>107</v>
      </c>
      <c r="G264" s="8">
        <f>RFMCaculation[[#This Row],[Total Orders]]/RFMCaculation[[#This Row],[Years with us]]</f>
        <v>1.6590909090909092</v>
      </c>
      <c r="H264" s="9">
        <f>SUMIF(Order[Customer ID], RFMCaculation[[#This Row],[Customer ID]], Order[Total Sales])</f>
        <v>923.8839999999999</v>
      </c>
      <c r="I264">
        <f>RANK(RFMCaculation[[#This Row],[Recency]], RFMCaculation[Recency], 0)</f>
        <v>311</v>
      </c>
      <c r="J264">
        <f>RANK(RFMCaculation[[#This Row],[Frequency]], RFMCaculation[Frequency], 0)</f>
        <v>506</v>
      </c>
      <c r="K264">
        <f>RANK(RFMCaculation[[#This Row],[Monetary]], RFMCaculation[Monetary], 0)</f>
        <v>644</v>
      </c>
      <c r="L264">
        <f>VLOOKUP(RFMCaculation[[#This Row],[Rank R]], $R$4:$S$8, 2)</f>
        <v>2</v>
      </c>
      <c r="M264">
        <f>VLOOKUP(RFMCaculation[[#This Row],[Rank F]], $R$4:$S$8, 2)</f>
        <v>4</v>
      </c>
      <c r="N264">
        <f>VLOOKUP(RFMCaculation[[#This Row],[Rank M]], $R$4:$S$8, 2)</f>
        <v>5</v>
      </c>
      <c r="O264">
        <f>RFMCaculation[[#This Row],[R]]*100+RFMCaculation[[#This Row],[F]]*10+RFMCaculation[[#This Row],[M]]</f>
        <v>245</v>
      </c>
      <c r="P264" s="21" t="str">
        <f>VLOOKUP(RFMCaculation[[#This Row],[RFM]], RFMSegment[], 2, FALSE)</f>
        <v>At Risk</v>
      </c>
    </row>
    <row r="265" spans="1:16">
      <c r="A265" t="s">
        <v>3730</v>
      </c>
      <c r="B265">
        <f>COUNTIF(Order[Customer ID], RFMCaculation[[#This Row],[Customer ID]])</f>
        <v>4</v>
      </c>
      <c r="C265" s="4" cm="1">
        <f t="array" ref="C265">MAX(_xlfn._xlws.FILTER(Order[[Order Date ]], Order[Customer ID]=RFMCaculation[[#This Row],[Customer ID]]))</f>
        <v>42797</v>
      </c>
      <c r="D265" s="4" cm="1">
        <f t="array" ref="D265">MIN(_xlfn._xlws.FILTER(Order[[Order Date ]], Order[Customer ID]=RFMCaculation[[#This Row],[Customer ID]]))</f>
        <v>41666</v>
      </c>
      <c r="E265" s="8">
        <f>($R$2-RFMCaculation[[#This Row],[Start Date]])/365</f>
        <v>3.9315068493150687</v>
      </c>
      <c r="F265">
        <f>$R$2-RFMCaculation[[#This Row],[Most recent]]</f>
        <v>304</v>
      </c>
      <c r="G265" s="8">
        <f>RFMCaculation[[#This Row],[Total Orders]]/RFMCaculation[[#This Row],[Years with us]]</f>
        <v>1.0174216027874563</v>
      </c>
      <c r="H265" s="9">
        <f>SUMIF(Order[Customer ID], RFMCaculation[[#This Row],[Customer ID]], Order[Total Sales])</f>
        <v>2162.174</v>
      </c>
      <c r="I265">
        <f>RANK(RFMCaculation[[#This Row],[Recency]], RFMCaculation[Recency], 0)</f>
        <v>118</v>
      </c>
      <c r="J265">
        <f>RANK(RFMCaculation[[#This Row],[Frequency]], RFMCaculation[Frequency], 0)</f>
        <v>728</v>
      </c>
      <c r="K265">
        <f>RANK(RFMCaculation[[#This Row],[Monetary]], RFMCaculation[Monetary], 0)</f>
        <v>423</v>
      </c>
      <c r="L265">
        <f>VLOOKUP(RFMCaculation[[#This Row],[Rank R]], $R$4:$S$8, 2)</f>
        <v>1</v>
      </c>
      <c r="M265">
        <f>VLOOKUP(RFMCaculation[[#This Row],[Rank F]], $R$4:$S$8, 2)</f>
        <v>5</v>
      </c>
      <c r="N265">
        <f>VLOOKUP(RFMCaculation[[#This Row],[Rank M]], $R$4:$S$8, 2)</f>
        <v>3</v>
      </c>
      <c r="O265">
        <f>RFMCaculation[[#This Row],[R]]*100+RFMCaculation[[#This Row],[F]]*10+RFMCaculation[[#This Row],[M]]</f>
        <v>153</v>
      </c>
      <c r="P265" s="21" t="str">
        <f>VLOOKUP(RFMCaculation[[#This Row],[RFM]], RFMSegment[], 2, FALSE)</f>
        <v>At Risk</v>
      </c>
    </row>
    <row r="266" spans="1:16">
      <c r="A266" t="s">
        <v>1515</v>
      </c>
      <c r="B266">
        <f>COUNTIF(Order[Customer ID], RFMCaculation[[#This Row],[Customer ID]])</f>
        <v>5</v>
      </c>
      <c r="C266" s="4" cm="1">
        <f t="array" ref="C266">MAX(_xlfn._xlws.FILTER(Order[[Order Date ]], Order[Customer ID]=RFMCaculation[[#This Row],[Customer ID]]))</f>
        <v>43042</v>
      </c>
      <c r="D266" s="4" cm="1">
        <f t="array" ref="D266">MIN(_xlfn._xlws.FILTER(Order[[Order Date ]], Order[Customer ID]=RFMCaculation[[#This Row],[Customer ID]]))</f>
        <v>41701</v>
      </c>
      <c r="E266" s="8">
        <f>($R$2-RFMCaculation[[#This Row],[Start Date]])/365</f>
        <v>3.8356164383561642</v>
      </c>
      <c r="F266">
        <f>$R$2-RFMCaculation[[#This Row],[Most recent]]</f>
        <v>59</v>
      </c>
      <c r="G266" s="8">
        <f>RFMCaculation[[#This Row],[Total Orders]]/RFMCaculation[[#This Row],[Years with us]]</f>
        <v>1.3035714285714286</v>
      </c>
      <c r="H266" s="9">
        <f>SUMIF(Order[Customer ID], RFMCaculation[[#This Row],[Customer ID]], Order[Total Sales])</f>
        <v>2656.6909999999998</v>
      </c>
      <c r="I266">
        <f>RANK(RFMCaculation[[#This Row],[Recency]], RFMCaculation[Recency], 0)</f>
        <v>446</v>
      </c>
      <c r="J266">
        <f>RANK(RFMCaculation[[#This Row],[Frequency]], RFMCaculation[Frequency], 0)</f>
        <v>646</v>
      </c>
      <c r="K266">
        <f>RANK(RFMCaculation[[#This Row],[Monetary]], RFMCaculation[Monetary], 0)</f>
        <v>331</v>
      </c>
      <c r="L266">
        <f>VLOOKUP(RFMCaculation[[#This Row],[Rank R]], $R$4:$S$8, 2)</f>
        <v>3</v>
      </c>
      <c r="M266">
        <f>VLOOKUP(RFMCaculation[[#This Row],[Rank F]], $R$4:$S$8, 2)</f>
        <v>5</v>
      </c>
      <c r="N266">
        <f>VLOOKUP(RFMCaculation[[#This Row],[Rank M]], $R$4:$S$8, 2)</f>
        <v>3</v>
      </c>
      <c r="O266">
        <f>RFMCaculation[[#This Row],[R]]*100+RFMCaculation[[#This Row],[F]]*10+RFMCaculation[[#This Row],[M]]</f>
        <v>353</v>
      </c>
      <c r="P266" s="21" t="str">
        <f>VLOOKUP(RFMCaculation[[#This Row],[RFM]], RFMSegment[], 2, FALSE)</f>
        <v>Potential Loyalist</v>
      </c>
    </row>
    <row r="267" spans="1:16">
      <c r="A267" t="s">
        <v>1206</v>
      </c>
      <c r="B267">
        <f>COUNTIF(Order[Customer ID], RFMCaculation[[#This Row],[Customer ID]])</f>
        <v>4</v>
      </c>
      <c r="C267" s="4" cm="1">
        <f t="array" ref="C267">MAX(_xlfn._xlws.FILTER(Order[[Order Date ]], Order[Customer ID]=RFMCaculation[[#This Row],[Customer ID]]))</f>
        <v>43055</v>
      </c>
      <c r="D267" s="4" cm="1">
        <f t="array" ref="D267">MIN(_xlfn._xlws.FILTER(Order[[Order Date ]], Order[Customer ID]=RFMCaculation[[#This Row],[Customer ID]]))</f>
        <v>41716</v>
      </c>
      <c r="E267" s="8">
        <f>($R$2-RFMCaculation[[#This Row],[Start Date]])/365</f>
        <v>3.7945205479452055</v>
      </c>
      <c r="F267">
        <f>$R$2-RFMCaculation[[#This Row],[Most recent]]</f>
        <v>46</v>
      </c>
      <c r="G267" s="8">
        <f>RFMCaculation[[#This Row],[Total Orders]]/RFMCaculation[[#This Row],[Years with us]]</f>
        <v>1.0541516245487363</v>
      </c>
      <c r="H267" s="9">
        <f>SUMIF(Order[Customer ID], RFMCaculation[[#This Row],[Customer ID]], Order[Total Sales])</f>
        <v>1303.4779999999998</v>
      </c>
      <c r="I267">
        <f>RANK(RFMCaculation[[#This Row],[Recency]], RFMCaculation[Recency], 0)</f>
        <v>509</v>
      </c>
      <c r="J267">
        <f>RANK(RFMCaculation[[#This Row],[Frequency]], RFMCaculation[Frequency], 0)</f>
        <v>720</v>
      </c>
      <c r="K267">
        <f>RANK(RFMCaculation[[#This Row],[Monetary]], RFMCaculation[Monetary], 0)</f>
        <v>562</v>
      </c>
      <c r="L267">
        <f>VLOOKUP(RFMCaculation[[#This Row],[Rank R]], $R$4:$S$8, 2)</f>
        <v>4</v>
      </c>
      <c r="M267">
        <f>VLOOKUP(RFMCaculation[[#This Row],[Rank F]], $R$4:$S$8, 2)</f>
        <v>5</v>
      </c>
      <c r="N267">
        <f>VLOOKUP(RFMCaculation[[#This Row],[Rank M]], $R$4:$S$8, 2)</f>
        <v>4</v>
      </c>
      <c r="O267">
        <f>RFMCaculation[[#This Row],[R]]*100+RFMCaculation[[#This Row],[F]]*10+RFMCaculation[[#This Row],[M]]</f>
        <v>454</v>
      </c>
      <c r="P267" s="21" t="str">
        <f>VLOOKUP(RFMCaculation[[#This Row],[RFM]], RFMSegment[], 2, FALSE)</f>
        <v>Champions</v>
      </c>
    </row>
    <row r="268" spans="1:16">
      <c r="A268" t="s">
        <v>1802</v>
      </c>
      <c r="B268">
        <f>COUNTIF(Order[Customer ID], RFMCaculation[[#This Row],[Customer ID]])</f>
        <v>2</v>
      </c>
      <c r="C268" s="4" cm="1">
        <f t="array" ref="C268">MAX(_xlfn._xlws.FILTER(Order[[Order Date ]], Order[Customer ID]=RFMCaculation[[#This Row],[Customer ID]]))</f>
        <v>43022</v>
      </c>
      <c r="D268" s="4" cm="1">
        <f t="array" ref="D268">MIN(_xlfn._xlws.FILTER(Order[[Order Date ]], Order[Customer ID]=RFMCaculation[[#This Row],[Customer ID]]))</f>
        <v>42482</v>
      </c>
      <c r="E268" s="8">
        <f>($R$2-RFMCaculation[[#This Row],[Start Date]])/365</f>
        <v>1.6958904109589041</v>
      </c>
      <c r="F268">
        <f>$R$2-RFMCaculation[[#This Row],[Most recent]]</f>
        <v>79</v>
      </c>
      <c r="G268" s="8">
        <f>RFMCaculation[[#This Row],[Total Orders]]/RFMCaculation[[#This Row],[Years with us]]</f>
        <v>1.1793214862681745</v>
      </c>
      <c r="H268" s="9">
        <f>SUMIF(Order[Customer ID], RFMCaculation[[#This Row],[Customer ID]], Order[Total Sales])</f>
        <v>124.28</v>
      </c>
      <c r="I268">
        <f>RANK(RFMCaculation[[#This Row],[Recency]], RFMCaculation[Recency], 0)</f>
        <v>390</v>
      </c>
      <c r="J268">
        <f>RANK(RFMCaculation[[#This Row],[Frequency]], RFMCaculation[Frequency], 0)</f>
        <v>694</v>
      </c>
      <c r="K268">
        <f>RANK(RFMCaculation[[#This Row],[Monetary]], RFMCaculation[Monetary], 0)</f>
        <v>778</v>
      </c>
      <c r="L268">
        <f>VLOOKUP(RFMCaculation[[#This Row],[Rank R]], $R$4:$S$8, 2)</f>
        <v>3</v>
      </c>
      <c r="M268">
        <f>VLOOKUP(RFMCaculation[[#This Row],[Rank F]], $R$4:$S$8, 2)</f>
        <v>5</v>
      </c>
      <c r="N268">
        <f>VLOOKUP(RFMCaculation[[#This Row],[Rank M]], $R$4:$S$8, 2)</f>
        <v>5</v>
      </c>
      <c r="O268">
        <f>RFMCaculation[[#This Row],[R]]*100+RFMCaculation[[#This Row],[F]]*10+RFMCaculation[[#This Row],[M]]</f>
        <v>355</v>
      </c>
      <c r="P268" s="21" t="str">
        <f>VLOOKUP(RFMCaculation[[#This Row],[RFM]], RFMSegment[], 2, FALSE)</f>
        <v>Loyal</v>
      </c>
    </row>
    <row r="269" spans="1:16">
      <c r="A269" t="s">
        <v>2606</v>
      </c>
      <c r="B269">
        <f>COUNTIF(Order[Customer ID], RFMCaculation[[#This Row],[Customer ID]])</f>
        <v>5</v>
      </c>
      <c r="C269" s="4" cm="1">
        <f t="array" ref="C269">MAX(_xlfn._xlws.FILTER(Order[[Order Date ]], Order[Customer ID]=RFMCaculation[[#This Row],[Customer ID]]))</f>
        <v>42967</v>
      </c>
      <c r="D269" s="4" cm="1">
        <f t="array" ref="D269">MIN(_xlfn._xlws.FILTER(Order[[Order Date ]], Order[Customer ID]=RFMCaculation[[#This Row],[Customer ID]]))</f>
        <v>42162</v>
      </c>
      <c r="E269" s="8">
        <f>($R$2-RFMCaculation[[#This Row],[Start Date]])/365</f>
        <v>2.5726027397260274</v>
      </c>
      <c r="F269">
        <f>$R$2-RFMCaculation[[#This Row],[Most recent]]</f>
        <v>134</v>
      </c>
      <c r="G269" s="8">
        <f>RFMCaculation[[#This Row],[Total Orders]]/RFMCaculation[[#This Row],[Years with us]]</f>
        <v>1.9435569755058573</v>
      </c>
      <c r="H269" s="9">
        <f>SUMIF(Order[Customer ID], RFMCaculation[[#This Row],[Customer ID]], Order[Total Sales])</f>
        <v>2567.0099999999998</v>
      </c>
      <c r="I269">
        <f>RANK(RFMCaculation[[#This Row],[Recency]], RFMCaculation[Recency], 0)</f>
        <v>248</v>
      </c>
      <c r="J269">
        <f>RANK(RFMCaculation[[#This Row],[Frequency]], RFMCaculation[Frequency], 0)</f>
        <v>394</v>
      </c>
      <c r="K269">
        <f>RANK(RFMCaculation[[#This Row],[Monetary]], RFMCaculation[Monetary], 0)</f>
        <v>345</v>
      </c>
      <c r="L269">
        <f>VLOOKUP(RFMCaculation[[#This Row],[Rank R]], $R$4:$S$8, 2)</f>
        <v>2</v>
      </c>
      <c r="M269">
        <f>VLOOKUP(RFMCaculation[[#This Row],[Rank F]], $R$4:$S$8, 2)</f>
        <v>3</v>
      </c>
      <c r="N269">
        <f>VLOOKUP(RFMCaculation[[#This Row],[Rank M]], $R$4:$S$8, 2)</f>
        <v>3</v>
      </c>
      <c r="O269">
        <f>RFMCaculation[[#This Row],[R]]*100+RFMCaculation[[#This Row],[F]]*10+RFMCaculation[[#This Row],[M]]</f>
        <v>233</v>
      </c>
      <c r="P269" s="21" t="str">
        <f>VLOOKUP(RFMCaculation[[#This Row],[RFM]], RFMSegment[], 2, FALSE)</f>
        <v>Hibernating customers</v>
      </c>
    </row>
    <row r="270" spans="1:16">
      <c r="A270" t="s">
        <v>1463</v>
      </c>
      <c r="B270">
        <f>COUNTIF(Order[Customer ID], RFMCaculation[[#This Row],[Customer ID]])</f>
        <v>8</v>
      </c>
      <c r="C270" s="4" cm="1">
        <f t="array" ref="C270">MAX(_xlfn._xlws.FILTER(Order[[Order Date ]], Order[Customer ID]=RFMCaculation[[#This Row],[Customer ID]]))</f>
        <v>43044</v>
      </c>
      <c r="D270" s="4" cm="1">
        <f t="array" ref="D270">MIN(_xlfn._xlws.FILTER(Order[[Order Date ]], Order[Customer ID]=RFMCaculation[[#This Row],[Customer ID]]))</f>
        <v>41975</v>
      </c>
      <c r="E270" s="8">
        <f>($R$2-RFMCaculation[[#This Row],[Start Date]])/365</f>
        <v>3.0849315068493151</v>
      </c>
      <c r="F270">
        <f>$R$2-RFMCaculation[[#This Row],[Most recent]]</f>
        <v>57</v>
      </c>
      <c r="G270" s="8">
        <f>RFMCaculation[[#This Row],[Total Orders]]/RFMCaculation[[#This Row],[Years with us]]</f>
        <v>2.5932504440497337</v>
      </c>
      <c r="H270" s="9">
        <f>SUMIF(Order[Customer ID], RFMCaculation[[#This Row],[Customer ID]], Order[Total Sales])</f>
        <v>2339.598</v>
      </c>
      <c r="I270">
        <f>RANK(RFMCaculation[[#This Row],[Recency]], RFMCaculation[Recency], 0)</f>
        <v>462</v>
      </c>
      <c r="J270">
        <f>RANK(RFMCaculation[[#This Row],[Frequency]], RFMCaculation[Frequency], 0)</f>
        <v>199</v>
      </c>
      <c r="K270">
        <f>RANK(RFMCaculation[[#This Row],[Monetary]], RFMCaculation[Monetary], 0)</f>
        <v>385</v>
      </c>
      <c r="L270">
        <f>VLOOKUP(RFMCaculation[[#This Row],[Rank R]], $R$4:$S$8, 2)</f>
        <v>3</v>
      </c>
      <c r="M270">
        <f>VLOOKUP(RFMCaculation[[#This Row],[Rank F]], $R$4:$S$8, 2)</f>
        <v>2</v>
      </c>
      <c r="N270">
        <f>VLOOKUP(RFMCaculation[[#This Row],[Rank M]], $R$4:$S$8, 2)</f>
        <v>3</v>
      </c>
      <c r="O270">
        <f>RFMCaculation[[#This Row],[R]]*100+RFMCaculation[[#This Row],[F]]*10+RFMCaculation[[#This Row],[M]]</f>
        <v>323</v>
      </c>
      <c r="P270" s="21" t="str">
        <f>VLOOKUP(RFMCaculation[[#This Row],[RFM]], RFMSegment[], 2, FALSE)</f>
        <v>Potential Loyalist</v>
      </c>
    </row>
    <row r="271" spans="1:16">
      <c r="A271" t="s">
        <v>2728</v>
      </c>
      <c r="B271">
        <f>COUNTIF(Order[Customer ID], RFMCaculation[[#This Row],[Customer ID]])</f>
        <v>5</v>
      </c>
      <c r="C271" s="4" cm="1">
        <f t="array" ref="C271">MAX(_xlfn._xlws.FILTER(Order[[Order Date ]], Order[Customer ID]=RFMCaculation[[#This Row],[Customer ID]]))</f>
        <v>42948</v>
      </c>
      <c r="D271" s="4" cm="1">
        <f t="array" ref="D271">MIN(_xlfn._xlws.FILTER(Order[[Order Date ]], Order[Customer ID]=RFMCaculation[[#This Row],[Customer ID]]))</f>
        <v>42278</v>
      </c>
      <c r="E271" s="8">
        <f>($R$2-RFMCaculation[[#This Row],[Start Date]])/365</f>
        <v>2.2547945205479452</v>
      </c>
      <c r="F271">
        <f>$R$2-RFMCaculation[[#This Row],[Most recent]]</f>
        <v>153</v>
      </c>
      <c r="G271" s="8">
        <f>RFMCaculation[[#This Row],[Total Orders]]/RFMCaculation[[#This Row],[Years with us]]</f>
        <v>2.2174969623329281</v>
      </c>
      <c r="H271" s="9">
        <f>SUMIF(Order[Customer ID], RFMCaculation[[#This Row],[Customer ID]], Order[Total Sales])</f>
        <v>933.70399999999995</v>
      </c>
      <c r="I271">
        <f>RANK(RFMCaculation[[#This Row],[Recency]], RFMCaculation[Recency], 0)</f>
        <v>234</v>
      </c>
      <c r="J271">
        <f>RANK(RFMCaculation[[#This Row],[Frequency]], RFMCaculation[Frequency], 0)</f>
        <v>304</v>
      </c>
      <c r="K271">
        <f>RANK(RFMCaculation[[#This Row],[Monetary]], RFMCaculation[Monetary], 0)</f>
        <v>642</v>
      </c>
      <c r="L271">
        <f>VLOOKUP(RFMCaculation[[#This Row],[Rank R]], $R$4:$S$8, 2)</f>
        <v>2</v>
      </c>
      <c r="M271">
        <f>VLOOKUP(RFMCaculation[[#This Row],[Rank F]], $R$4:$S$8, 2)</f>
        <v>2</v>
      </c>
      <c r="N271">
        <f>VLOOKUP(RFMCaculation[[#This Row],[Rank M]], $R$4:$S$8, 2)</f>
        <v>5</v>
      </c>
      <c r="O271">
        <f>RFMCaculation[[#This Row],[R]]*100+RFMCaculation[[#This Row],[F]]*10+RFMCaculation[[#This Row],[M]]</f>
        <v>225</v>
      </c>
      <c r="P271" s="21" t="str">
        <f>VLOOKUP(RFMCaculation[[#This Row],[RFM]], RFMSegment[], 2, FALSE)</f>
        <v>At Risk</v>
      </c>
    </row>
    <row r="272" spans="1:16">
      <c r="A272" t="s">
        <v>1270</v>
      </c>
      <c r="B272">
        <f>COUNTIF(Order[Customer ID], RFMCaculation[[#This Row],[Customer ID]])</f>
        <v>4</v>
      </c>
      <c r="C272" s="4" cm="1">
        <f t="array" ref="C272">MAX(_xlfn._xlws.FILTER(Order[[Order Date ]], Order[Customer ID]=RFMCaculation[[#This Row],[Customer ID]]))</f>
        <v>43052</v>
      </c>
      <c r="D272" s="4" cm="1">
        <f t="array" ref="D272">MIN(_xlfn._xlws.FILTER(Order[[Order Date ]], Order[Customer ID]=RFMCaculation[[#This Row],[Customer ID]]))</f>
        <v>41842</v>
      </c>
      <c r="E272" s="8">
        <f>($R$2-RFMCaculation[[#This Row],[Start Date]])/365</f>
        <v>3.4493150684931506</v>
      </c>
      <c r="F272">
        <f>$R$2-RFMCaculation[[#This Row],[Most recent]]</f>
        <v>49</v>
      </c>
      <c r="G272" s="8">
        <f>RFMCaculation[[#This Row],[Total Orders]]/RFMCaculation[[#This Row],[Years with us]]</f>
        <v>1.1596505162827642</v>
      </c>
      <c r="H272" s="9">
        <f>SUMIF(Order[Customer ID], RFMCaculation[[#This Row],[Customer ID]], Order[Total Sales])</f>
        <v>228.99</v>
      </c>
      <c r="I272">
        <f>RANK(RFMCaculation[[#This Row],[Recency]], RFMCaculation[Recency], 0)</f>
        <v>500</v>
      </c>
      <c r="J272">
        <f>RANK(RFMCaculation[[#This Row],[Frequency]], RFMCaculation[Frequency], 0)</f>
        <v>699</v>
      </c>
      <c r="K272">
        <f>RANK(RFMCaculation[[#This Row],[Monetary]], RFMCaculation[Monetary], 0)</f>
        <v>763</v>
      </c>
      <c r="L272">
        <f>VLOOKUP(RFMCaculation[[#This Row],[Rank R]], $R$4:$S$8, 2)</f>
        <v>4</v>
      </c>
      <c r="M272">
        <f>VLOOKUP(RFMCaculation[[#This Row],[Rank F]], $R$4:$S$8, 2)</f>
        <v>5</v>
      </c>
      <c r="N272">
        <f>VLOOKUP(RFMCaculation[[#This Row],[Rank M]], $R$4:$S$8, 2)</f>
        <v>5</v>
      </c>
      <c r="O272">
        <f>RFMCaculation[[#This Row],[R]]*100+RFMCaculation[[#This Row],[F]]*10+RFMCaculation[[#This Row],[M]]</f>
        <v>455</v>
      </c>
      <c r="P272" s="21" t="str">
        <f>VLOOKUP(RFMCaculation[[#This Row],[RFM]], RFMSegment[], 2, FALSE)</f>
        <v>Champions</v>
      </c>
    </row>
    <row r="273" spans="1:16">
      <c r="A273" t="s">
        <v>2377</v>
      </c>
      <c r="B273">
        <f>COUNTIF(Order[Customer ID], RFMCaculation[[#This Row],[Customer ID]])</f>
        <v>4</v>
      </c>
      <c r="C273" s="4" cm="1">
        <f t="array" ref="C273">MAX(_xlfn._xlws.FILTER(Order[[Order Date ]], Order[Customer ID]=RFMCaculation[[#This Row],[Customer ID]]))</f>
        <v>42986</v>
      </c>
      <c r="D273" s="4" cm="1">
        <f t="array" ref="D273">MIN(_xlfn._xlws.FILTER(Order[[Order Date ]], Order[Customer ID]=RFMCaculation[[#This Row],[Customer ID]]))</f>
        <v>42223</v>
      </c>
      <c r="E273" s="8">
        <f>($R$2-RFMCaculation[[#This Row],[Start Date]])/365</f>
        <v>2.4054794520547946</v>
      </c>
      <c r="F273">
        <f>$R$2-RFMCaculation[[#This Row],[Most recent]]</f>
        <v>115</v>
      </c>
      <c r="G273" s="8">
        <f>RFMCaculation[[#This Row],[Total Orders]]/RFMCaculation[[#This Row],[Years with us]]</f>
        <v>1.6628701594533029</v>
      </c>
      <c r="H273" s="9">
        <f>SUMIF(Order[Customer ID], RFMCaculation[[#This Row],[Customer ID]], Order[Total Sales])</f>
        <v>1041.0419999999999</v>
      </c>
      <c r="I273">
        <f>RANK(RFMCaculation[[#This Row],[Recency]], RFMCaculation[Recency], 0)</f>
        <v>292</v>
      </c>
      <c r="J273">
        <f>RANK(RFMCaculation[[#This Row],[Frequency]], RFMCaculation[Frequency], 0)</f>
        <v>503</v>
      </c>
      <c r="K273">
        <f>RANK(RFMCaculation[[#This Row],[Monetary]], RFMCaculation[Monetary], 0)</f>
        <v>618</v>
      </c>
      <c r="L273">
        <f>VLOOKUP(RFMCaculation[[#This Row],[Rank R]], $R$4:$S$8, 2)</f>
        <v>2</v>
      </c>
      <c r="M273">
        <f>VLOOKUP(RFMCaculation[[#This Row],[Rank F]], $R$4:$S$8, 2)</f>
        <v>4</v>
      </c>
      <c r="N273">
        <f>VLOOKUP(RFMCaculation[[#This Row],[Rank M]], $R$4:$S$8, 2)</f>
        <v>4</v>
      </c>
      <c r="O273">
        <f>RFMCaculation[[#This Row],[R]]*100+RFMCaculation[[#This Row],[F]]*10+RFMCaculation[[#This Row],[M]]</f>
        <v>244</v>
      </c>
      <c r="P273" s="21" t="str">
        <f>VLOOKUP(RFMCaculation[[#This Row],[RFM]], RFMSegment[], 2, FALSE)</f>
        <v>At Risk</v>
      </c>
    </row>
    <row r="274" spans="1:16">
      <c r="A274" t="s">
        <v>1292</v>
      </c>
      <c r="B274">
        <f>COUNTIF(Order[Customer ID], RFMCaculation[[#This Row],[Customer ID]])</f>
        <v>6</v>
      </c>
      <c r="C274" s="4" cm="1">
        <f t="array" ref="C274">MAX(_xlfn._xlws.FILTER(Order[[Order Date ]], Order[Customer ID]=RFMCaculation[[#This Row],[Customer ID]]))</f>
        <v>43051</v>
      </c>
      <c r="D274" s="4" cm="1">
        <f t="array" ref="D274">MIN(_xlfn._xlws.FILTER(Order[[Order Date ]], Order[Customer ID]=RFMCaculation[[#This Row],[Customer ID]]))</f>
        <v>41839</v>
      </c>
      <c r="E274" s="8">
        <f>($R$2-RFMCaculation[[#This Row],[Start Date]])/365</f>
        <v>3.4575342465753423</v>
      </c>
      <c r="F274">
        <f>$R$2-RFMCaculation[[#This Row],[Most recent]]</f>
        <v>50</v>
      </c>
      <c r="G274" s="8">
        <f>RFMCaculation[[#This Row],[Total Orders]]/RFMCaculation[[#This Row],[Years with us]]</f>
        <v>1.735340729001585</v>
      </c>
      <c r="H274" s="9">
        <f>SUMIF(Order[Customer ID], RFMCaculation[[#This Row],[Customer ID]], Order[Total Sales])</f>
        <v>4588.4359999999997</v>
      </c>
      <c r="I274">
        <f>RANK(RFMCaculation[[#This Row],[Recency]], RFMCaculation[Recency], 0)</f>
        <v>490</v>
      </c>
      <c r="J274">
        <f>RANK(RFMCaculation[[#This Row],[Frequency]], RFMCaculation[Frequency], 0)</f>
        <v>483</v>
      </c>
      <c r="K274">
        <f>RANK(RFMCaculation[[#This Row],[Monetary]], RFMCaculation[Monetary], 0)</f>
        <v>140</v>
      </c>
      <c r="L274">
        <f>VLOOKUP(RFMCaculation[[#This Row],[Rank R]], $R$4:$S$8, 2)</f>
        <v>4</v>
      </c>
      <c r="M274">
        <f>VLOOKUP(RFMCaculation[[#This Row],[Rank F]], $R$4:$S$8, 2)</f>
        <v>4</v>
      </c>
      <c r="N274">
        <f>VLOOKUP(RFMCaculation[[#This Row],[Rank M]], $R$4:$S$8, 2)</f>
        <v>1</v>
      </c>
      <c r="O274">
        <f>RFMCaculation[[#This Row],[R]]*100+RFMCaculation[[#This Row],[F]]*10+RFMCaculation[[#This Row],[M]]</f>
        <v>441</v>
      </c>
      <c r="P274" s="21" t="str">
        <f>VLOOKUP(RFMCaculation[[#This Row],[RFM]], RFMSegment[], 2, FALSE)</f>
        <v>Potential Loyalist</v>
      </c>
    </row>
    <row r="275" spans="1:16">
      <c r="A275" t="s">
        <v>2786</v>
      </c>
      <c r="B275">
        <f>COUNTIF(Order[Customer ID], RFMCaculation[[#This Row],[Customer ID]])</f>
        <v>3</v>
      </c>
      <c r="C275" s="4" cm="1">
        <f t="array" ref="C275">MAX(_xlfn._xlws.FILTER(Order[[Order Date ]], Order[Customer ID]=RFMCaculation[[#This Row],[Customer ID]]))</f>
        <v>42941</v>
      </c>
      <c r="D275" s="4" cm="1">
        <f t="array" ref="D275">MIN(_xlfn._xlws.FILTER(Order[[Order Date ]], Order[Customer ID]=RFMCaculation[[#This Row],[Customer ID]]))</f>
        <v>42358</v>
      </c>
      <c r="E275" s="8">
        <f>($R$2-RFMCaculation[[#This Row],[Start Date]])/365</f>
        <v>2.0356164383561643</v>
      </c>
      <c r="F275">
        <f>$R$2-RFMCaculation[[#This Row],[Most recent]]</f>
        <v>160</v>
      </c>
      <c r="G275" s="8">
        <f>RFMCaculation[[#This Row],[Total Orders]]/RFMCaculation[[#This Row],[Years with us]]</f>
        <v>1.4737550471063257</v>
      </c>
      <c r="H275" s="9">
        <f>SUMIF(Order[Customer ID], RFMCaculation[[#This Row],[Customer ID]], Order[Total Sales])</f>
        <v>366.822</v>
      </c>
      <c r="I275">
        <f>RANK(RFMCaculation[[#This Row],[Recency]], RFMCaculation[Recency], 0)</f>
        <v>223</v>
      </c>
      <c r="J275">
        <f>RANK(RFMCaculation[[#This Row],[Frequency]], RFMCaculation[Frequency], 0)</f>
        <v>585</v>
      </c>
      <c r="K275">
        <f>RANK(RFMCaculation[[#This Row],[Monetary]], RFMCaculation[Monetary], 0)</f>
        <v>742</v>
      </c>
      <c r="L275">
        <f>VLOOKUP(RFMCaculation[[#This Row],[Rank R]], $R$4:$S$8, 2)</f>
        <v>2</v>
      </c>
      <c r="M275">
        <f>VLOOKUP(RFMCaculation[[#This Row],[Rank F]], $R$4:$S$8, 2)</f>
        <v>4</v>
      </c>
      <c r="N275">
        <f>VLOOKUP(RFMCaculation[[#This Row],[Rank M]], $R$4:$S$8, 2)</f>
        <v>5</v>
      </c>
      <c r="O275">
        <f>RFMCaculation[[#This Row],[R]]*100+RFMCaculation[[#This Row],[F]]*10+RFMCaculation[[#This Row],[M]]</f>
        <v>245</v>
      </c>
      <c r="P275" s="21" t="str">
        <f>VLOOKUP(RFMCaculation[[#This Row],[RFM]], RFMSegment[], 2, FALSE)</f>
        <v>At Risk</v>
      </c>
    </row>
    <row r="276" spans="1:16">
      <c r="A276" t="s">
        <v>3643</v>
      </c>
      <c r="B276">
        <f>COUNTIF(Order[Customer ID], RFMCaculation[[#This Row],[Customer ID]])</f>
        <v>4</v>
      </c>
      <c r="C276" s="4" cm="1">
        <f t="array" ref="C276">MAX(_xlfn._xlws.FILTER(Order[[Order Date ]], Order[Customer ID]=RFMCaculation[[#This Row],[Customer ID]]))</f>
        <v>42812</v>
      </c>
      <c r="D276" s="4" cm="1">
        <f t="array" ref="D276">MIN(_xlfn._xlws.FILTER(Order[[Order Date ]], Order[Customer ID]=RFMCaculation[[#This Row],[Customer ID]]))</f>
        <v>42154</v>
      </c>
      <c r="E276" s="8">
        <f>($R$2-RFMCaculation[[#This Row],[Start Date]])/365</f>
        <v>2.5945205479452054</v>
      </c>
      <c r="F276">
        <f>$R$2-RFMCaculation[[#This Row],[Most recent]]</f>
        <v>289</v>
      </c>
      <c r="G276" s="8">
        <f>RFMCaculation[[#This Row],[Total Orders]]/RFMCaculation[[#This Row],[Years with us]]</f>
        <v>1.5417106652587118</v>
      </c>
      <c r="H276" s="9">
        <f>SUMIF(Order[Customer ID], RFMCaculation[[#This Row],[Customer ID]], Order[Total Sales])</f>
        <v>2199.366</v>
      </c>
      <c r="I276">
        <f>RANK(RFMCaculation[[#This Row],[Recency]], RFMCaculation[Recency], 0)</f>
        <v>126</v>
      </c>
      <c r="J276">
        <f>RANK(RFMCaculation[[#This Row],[Frequency]], RFMCaculation[Frequency], 0)</f>
        <v>557</v>
      </c>
      <c r="K276">
        <f>RANK(RFMCaculation[[#This Row],[Monetary]], RFMCaculation[Monetary], 0)</f>
        <v>412</v>
      </c>
      <c r="L276">
        <f>VLOOKUP(RFMCaculation[[#This Row],[Rank R]], $R$4:$S$8, 2)</f>
        <v>1</v>
      </c>
      <c r="M276">
        <f>VLOOKUP(RFMCaculation[[#This Row],[Rank F]], $R$4:$S$8, 2)</f>
        <v>4</v>
      </c>
      <c r="N276">
        <f>VLOOKUP(RFMCaculation[[#This Row],[Rank M]], $R$4:$S$8, 2)</f>
        <v>3</v>
      </c>
      <c r="O276">
        <f>RFMCaculation[[#This Row],[R]]*100+RFMCaculation[[#This Row],[F]]*10+RFMCaculation[[#This Row],[M]]</f>
        <v>143</v>
      </c>
      <c r="P276" s="21" t="str">
        <f>VLOOKUP(RFMCaculation[[#This Row],[RFM]], RFMSegment[], 2, FALSE)</f>
        <v>At Risk</v>
      </c>
    </row>
    <row r="277" spans="1:16">
      <c r="A277" t="s">
        <v>328</v>
      </c>
      <c r="B277">
        <f>COUNTIF(Order[Customer ID], RFMCaculation[[#This Row],[Customer ID]])</f>
        <v>17</v>
      </c>
      <c r="C277" s="4" cm="1">
        <f t="array" ref="C277">MAX(_xlfn._xlws.FILTER(Order[[Order Date ]], Order[Customer ID]=RFMCaculation[[#This Row],[Customer ID]]))</f>
        <v>43087</v>
      </c>
      <c r="D277" s="4" cm="1">
        <f t="array" ref="D277">MIN(_xlfn._xlws.FILTER(Order[[Order Date ]], Order[Customer ID]=RFMCaculation[[#This Row],[Customer ID]]))</f>
        <v>41826</v>
      </c>
      <c r="E277" s="8">
        <f>($R$2-RFMCaculation[[#This Row],[Start Date]])/365</f>
        <v>3.493150684931507</v>
      </c>
      <c r="F277">
        <f>$R$2-RFMCaculation[[#This Row],[Most recent]]</f>
        <v>14</v>
      </c>
      <c r="G277" s="8">
        <f>RFMCaculation[[#This Row],[Total Orders]]/RFMCaculation[[#This Row],[Years with us]]</f>
        <v>4.8666666666666663</v>
      </c>
      <c r="H277" s="9">
        <f>SUMIF(Order[Customer ID], RFMCaculation[[#This Row],[Customer ID]], Order[Total Sales])</f>
        <v>5478.0608000000011</v>
      </c>
      <c r="I277">
        <f>RANK(RFMCaculation[[#This Row],[Recency]], RFMCaculation[Recency], 0)</f>
        <v>713</v>
      </c>
      <c r="J277">
        <f>RANK(RFMCaculation[[#This Row],[Frequency]], RFMCaculation[Frequency], 0)</f>
        <v>10</v>
      </c>
      <c r="K277">
        <f>RANK(RFMCaculation[[#This Row],[Monetary]], RFMCaculation[Monetary], 0)</f>
        <v>98</v>
      </c>
      <c r="L277">
        <f>VLOOKUP(RFMCaculation[[#This Row],[Rank R]], $R$4:$S$8, 2)</f>
        <v>5</v>
      </c>
      <c r="M277">
        <f>VLOOKUP(RFMCaculation[[#This Row],[Rank F]], $R$4:$S$8, 2)</f>
        <v>1</v>
      </c>
      <c r="N277">
        <f>VLOOKUP(RFMCaculation[[#This Row],[Rank M]], $R$4:$S$8, 2)</f>
        <v>1</v>
      </c>
      <c r="O277">
        <f>RFMCaculation[[#This Row],[R]]*100+RFMCaculation[[#This Row],[F]]*10+RFMCaculation[[#This Row],[M]]</f>
        <v>511</v>
      </c>
      <c r="P277" s="21" t="str">
        <f>VLOOKUP(RFMCaculation[[#This Row],[RFM]], RFMSegment[], 2, FALSE)</f>
        <v>New Customers</v>
      </c>
    </row>
    <row r="278" spans="1:16">
      <c r="A278" t="s">
        <v>4398</v>
      </c>
      <c r="B278">
        <f>COUNTIF(Order[Customer ID], RFMCaculation[[#This Row],[Customer ID]])</f>
        <v>3</v>
      </c>
      <c r="C278" s="4" cm="1">
        <f t="array" ref="C278">MAX(_xlfn._xlws.FILTER(Order[[Order Date ]], Order[Customer ID]=RFMCaculation[[#This Row],[Customer ID]]))</f>
        <v>42678</v>
      </c>
      <c r="D278" s="4" cm="1">
        <f t="array" ref="D278">MIN(_xlfn._xlws.FILTER(Order[[Order Date ]], Order[Customer ID]=RFMCaculation[[#This Row],[Customer ID]]))</f>
        <v>42359</v>
      </c>
      <c r="E278" s="8">
        <f>($R$2-RFMCaculation[[#This Row],[Start Date]])/365</f>
        <v>2.032876712328767</v>
      </c>
      <c r="F278">
        <f>$R$2-RFMCaculation[[#This Row],[Most recent]]</f>
        <v>423</v>
      </c>
      <c r="G278" s="8">
        <f>RFMCaculation[[#This Row],[Total Orders]]/RFMCaculation[[#This Row],[Years with us]]</f>
        <v>1.4757412398921834</v>
      </c>
      <c r="H278" s="9">
        <f>SUMIF(Order[Customer ID], RFMCaculation[[#This Row],[Customer ID]], Order[Total Sales])</f>
        <v>1245.788</v>
      </c>
      <c r="I278">
        <f>RANK(RFMCaculation[[#This Row],[Recency]], RFMCaculation[Recency], 0)</f>
        <v>68</v>
      </c>
      <c r="J278">
        <f>RANK(RFMCaculation[[#This Row],[Frequency]], RFMCaculation[Frequency], 0)</f>
        <v>583</v>
      </c>
      <c r="K278">
        <f>RANK(RFMCaculation[[#This Row],[Monetary]], RFMCaculation[Monetary], 0)</f>
        <v>577</v>
      </c>
      <c r="L278">
        <f>VLOOKUP(RFMCaculation[[#This Row],[Rank R]], $R$4:$S$8, 2)</f>
        <v>1</v>
      </c>
      <c r="M278">
        <f>VLOOKUP(RFMCaculation[[#This Row],[Rank F]], $R$4:$S$8, 2)</f>
        <v>4</v>
      </c>
      <c r="N278">
        <f>VLOOKUP(RFMCaculation[[#This Row],[Rank M]], $R$4:$S$8, 2)</f>
        <v>4</v>
      </c>
      <c r="O278">
        <f>RFMCaculation[[#This Row],[R]]*100+RFMCaculation[[#This Row],[F]]*10+RFMCaculation[[#This Row],[M]]</f>
        <v>144</v>
      </c>
      <c r="P278" s="21" t="str">
        <f>VLOOKUP(RFMCaculation[[#This Row],[RFM]], RFMSegment[], 2, FALSE)</f>
        <v>Cannot Lose Them</v>
      </c>
    </row>
    <row r="279" spans="1:16">
      <c r="A279" t="s">
        <v>1084</v>
      </c>
      <c r="B279">
        <f>COUNTIF(Order[Customer ID], RFMCaculation[[#This Row],[Customer ID]])</f>
        <v>5</v>
      </c>
      <c r="C279" s="4" cm="1">
        <f t="array" ref="C279">MAX(_xlfn._xlws.FILTER(Order[[Order Date ]], Order[Customer ID]=RFMCaculation[[#This Row],[Customer ID]]))</f>
        <v>43059</v>
      </c>
      <c r="D279" s="4" cm="1">
        <f t="array" ref="D279">MIN(_xlfn._xlws.FILTER(Order[[Order Date ]], Order[Customer ID]=RFMCaculation[[#This Row],[Customer ID]]))</f>
        <v>41902</v>
      </c>
      <c r="E279" s="8">
        <f>($R$2-RFMCaculation[[#This Row],[Start Date]])/365</f>
        <v>3.2849315068493152</v>
      </c>
      <c r="F279">
        <f>$R$2-RFMCaculation[[#This Row],[Most recent]]</f>
        <v>42</v>
      </c>
      <c r="G279" s="8">
        <f>RFMCaculation[[#This Row],[Total Orders]]/RFMCaculation[[#This Row],[Years with us]]</f>
        <v>1.5221017514595496</v>
      </c>
      <c r="H279" s="9">
        <f>SUMIF(Order[Customer ID], RFMCaculation[[#This Row],[Customer ID]], Order[Total Sales])</f>
        <v>3510.4579999999996</v>
      </c>
      <c r="I279">
        <f>RANK(RFMCaculation[[#This Row],[Recency]], RFMCaculation[Recency], 0)</f>
        <v>539</v>
      </c>
      <c r="J279">
        <f>RANK(RFMCaculation[[#This Row],[Frequency]], RFMCaculation[Frequency], 0)</f>
        <v>565</v>
      </c>
      <c r="K279">
        <f>RANK(RFMCaculation[[#This Row],[Monetary]], RFMCaculation[Monetary], 0)</f>
        <v>216</v>
      </c>
      <c r="L279">
        <f>VLOOKUP(RFMCaculation[[#This Row],[Rank R]], $R$4:$S$8, 2)</f>
        <v>4</v>
      </c>
      <c r="M279">
        <f>VLOOKUP(RFMCaculation[[#This Row],[Rank F]], $R$4:$S$8, 2)</f>
        <v>4</v>
      </c>
      <c r="N279">
        <f>VLOOKUP(RFMCaculation[[#This Row],[Rank M]], $R$4:$S$8, 2)</f>
        <v>2</v>
      </c>
      <c r="O279">
        <f>RFMCaculation[[#This Row],[R]]*100+RFMCaculation[[#This Row],[F]]*10+RFMCaculation[[#This Row],[M]]</f>
        <v>442</v>
      </c>
      <c r="P279" s="21" t="str">
        <f>VLOOKUP(RFMCaculation[[#This Row],[RFM]], RFMSegment[], 2, FALSE)</f>
        <v>Potential Loyalist</v>
      </c>
    </row>
    <row r="280" spans="1:16">
      <c r="A280" t="s">
        <v>789</v>
      </c>
      <c r="B280">
        <f>COUNTIF(Order[Customer ID], RFMCaculation[[#This Row],[Customer ID]])</f>
        <v>9</v>
      </c>
      <c r="C280" s="4" cm="1">
        <f t="array" ref="C280">MAX(_xlfn._xlws.FILTER(Order[[Order Date ]], Order[Customer ID]=RFMCaculation[[#This Row],[Customer ID]]))</f>
        <v>43071</v>
      </c>
      <c r="D280" s="4" cm="1">
        <f t="array" ref="D280">MIN(_xlfn._xlws.FILTER(Order[[Order Date ]], Order[Customer ID]=RFMCaculation[[#This Row],[Customer ID]]))</f>
        <v>41914</v>
      </c>
      <c r="E280" s="8">
        <f>($R$2-RFMCaculation[[#This Row],[Start Date]])/365</f>
        <v>3.2520547945205478</v>
      </c>
      <c r="F280">
        <f>$R$2-RFMCaculation[[#This Row],[Most recent]]</f>
        <v>30</v>
      </c>
      <c r="G280" s="8">
        <f>RFMCaculation[[#This Row],[Total Orders]]/RFMCaculation[[#This Row],[Years with us]]</f>
        <v>2.767481044650379</v>
      </c>
      <c r="H280" s="9">
        <f>SUMIF(Order[Customer ID], RFMCaculation[[#This Row],[Customer ID]], Order[Total Sales])</f>
        <v>4657.924</v>
      </c>
      <c r="I280">
        <f>RANK(RFMCaculation[[#This Row],[Recency]], RFMCaculation[Recency], 0)</f>
        <v>610</v>
      </c>
      <c r="J280">
        <f>RANK(RFMCaculation[[#This Row],[Frequency]], RFMCaculation[Frequency], 0)</f>
        <v>149</v>
      </c>
      <c r="K280">
        <f>RANK(RFMCaculation[[#This Row],[Monetary]], RFMCaculation[Monetary], 0)</f>
        <v>136</v>
      </c>
      <c r="L280">
        <f>VLOOKUP(RFMCaculation[[#This Row],[Rank R]], $R$4:$S$8, 2)</f>
        <v>4</v>
      </c>
      <c r="M280">
        <f>VLOOKUP(RFMCaculation[[#This Row],[Rank F]], $R$4:$S$8, 2)</f>
        <v>1</v>
      </c>
      <c r="N280">
        <f>VLOOKUP(RFMCaculation[[#This Row],[Rank M]], $R$4:$S$8, 2)</f>
        <v>1</v>
      </c>
      <c r="O280">
        <f>RFMCaculation[[#This Row],[R]]*100+RFMCaculation[[#This Row],[F]]*10+RFMCaculation[[#This Row],[M]]</f>
        <v>411</v>
      </c>
      <c r="P280" s="21" t="str">
        <f>VLOOKUP(RFMCaculation[[#This Row],[RFM]], RFMSegment[], 2, FALSE)</f>
        <v>New Customers</v>
      </c>
    </row>
    <row r="281" spans="1:16">
      <c r="A281" t="s">
        <v>2073</v>
      </c>
      <c r="B281">
        <f>COUNTIF(Order[Customer ID], RFMCaculation[[#This Row],[Customer ID]])</f>
        <v>7</v>
      </c>
      <c r="C281" s="4" cm="1">
        <f t="array" ref="C281">MAX(_xlfn._xlws.FILTER(Order[[Order Date ]], Order[Customer ID]=RFMCaculation[[#This Row],[Customer ID]]))</f>
        <v>43002</v>
      </c>
      <c r="D281" s="4" cm="1">
        <f t="array" ref="D281">MIN(_xlfn._xlws.FILTER(Order[[Order Date ]], Order[Customer ID]=RFMCaculation[[#This Row],[Customer ID]]))</f>
        <v>41901</v>
      </c>
      <c r="E281" s="8">
        <f>($R$2-RFMCaculation[[#This Row],[Start Date]])/365</f>
        <v>3.2876712328767121</v>
      </c>
      <c r="F281">
        <f>$R$2-RFMCaculation[[#This Row],[Most recent]]</f>
        <v>99</v>
      </c>
      <c r="G281" s="8">
        <f>RFMCaculation[[#This Row],[Total Orders]]/RFMCaculation[[#This Row],[Years with us]]</f>
        <v>2.1291666666666669</v>
      </c>
      <c r="H281" s="9">
        <f>SUMIF(Order[Customer ID], RFMCaculation[[#This Row],[Customer ID]], Order[Total Sales])</f>
        <v>2984.0540000000001</v>
      </c>
      <c r="I281">
        <f>RANK(RFMCaculation[[#This Row],[Recency]], RFMCaculation[Recency], 0)</f>
        <v>333</v>
      </c>
      <c r="J281">
        <f>RANK(RFMCaculation[[#This Row],[Frequency]], RFMCaculation[Frequency], 0)</f>
        <v>337</v>
      </c>
      <c r="K281">
        <f>RANK(RFMCaculation[[#This Row],[Monetary]], RFMCaculation[Monetary], 0)</f>
        <v>282</v>
      </c>
      <c r="L281">
        <f>VLOOKUP(RFMCaculation[[#This Row],[Rank R]], $R$4:$S$8, 2)</f>
        <v>3</v>
      </c>
      <c r="M281">
        <f>VLOOKUP(RFMCaculation[[#This Row],[Rank F]], $R$4:$S$8, 2)</f>
        <v>3</v>
      </c>
      <c r="N281">
        <f>VLOOKUP(RFMCaculation[[#This Row],[Rank M]], $R$4:$S$8, 2)</f>
        <v>2</v>
      </c>
      <c r="O281">
        <f>RFMCaculation[[#This Row],[R]]*100+RFMCaculation[[#This Row],[F]]*10+RFMCaculation[[#This Row],[M]]</f>
        <v>332</v>
      </c>
      <c r="P281" s="21" t="str">
        <f>VLOOKUP(RFMCaculation[[#This Row],[RFM]], RFMSegment[], 2, FALSE)</f>
        <v>Hibernating customers</v>
      </c>
    </row>
    <row r="282" spans="1:16">
      <c r="A282" t="s">
        <v>1718</v>
      </c>
      <c r="B282">
        <f>COUNTIF(Order[Customer ID], RFMCaculation[[#This Row],[Customer ID]])</f>
        <v>7</v>
      </c>
      <c r="C282" s="4" cm="1">
        <f t="array" ref="C282">MAX(_xlfn._xlws.FILTER(Order[[Order Date ]], Order[Customer ID]=RFMCaculation[[#This Row],[Customer ID]]))</f>
        <v>43029</v>
      </c>
      <c r="D282" s="4" cm="1">
        <f t="array" ref="D282">MIN(_xlfn._xlws.FILTER(Order[[Order Date ]], Order[Customer ID]=RFMCaculation[[#This Row],[Customer ID]]))</f>
        <v>42168</v>
      </c>
      <c r="E282" s="8">
        <f>($R$2-RFMCaculation[[#This Row],[Start Date]])/365</f>
        <v>2.5561643835616437</v>
      </c>
      <c r="F282">
        <f>$R$2-RFMCaculation[[#This Row],[Most recent]]</f>
        <v>72</v>
      </c>
      <c r="G282" s="8">
        <f>RFMCaculation[[#This Row],[Total Orders]]/RFMCaculation[[#This Row],[Years with us]]</f>
        <v>2.7384780278670955</v>
      </c>
      <c r="H282" s="9">
        <f>SUMIF(Order[Customer ID], RFMCaculation[[#This Row],[Customer ID]], Order[Total Sales])</f>
        <v>3418.7419999999997</v>
      </c>
      <c r="I282">
        <f>RANK(RFMCaculation[[#This Row],[Recency]], RFMCaculation[Recency], 0)</f>
        <v>411</v>
      </c>
      <c r="J282">
        <f>RANK(RFMCaculation[[#This Row],[Frequency]], RFMCaculation[Frequency], 0)</f>
        <v>158</v>
      </c>
      <c r="K282">
        <f>RANK(RFMCaculation[[#This Row],[Monetary]], RFMCaculation[Monetary], 0)</f>
        <v>222</v>
      </c>
      <c r="L282">
        <f>VLOOKUP(RFMCaculation[[#This Row],[Rank R]], $R$4:$S$8, 2)</f>
        <v>3</v>
      </c>
      <c r="M282">
        <f>VLOOKUP(RFMCaculation[[#This Row],[Rank F]], $R$4:$S$8, 2)</f>
        <v>2</v>
      </c>
      <c r="N282">
        <f>VLOOKUP(RFMCaculation[[#This Row],[Rank M]], $R$4:$S$8, 2)</f>
        <v>2</v>
      </c>
      <c r="O282">
        <f>RFMCaculation[[#This Row],[R]]*100+RFMCaculation[[#This Row],[F]]*10+RFMCaculation[[#This Row],[M]]</f>
        <v>322</v>
      </c>
      <c r="P282" s="21" t="str">
        <f>VLOOKUP(RFMCaculation[[#This Row],[RFM]], RFMSegment[], 2, FALSE)</f>
        <v>Hibernating customers</v>
      </c>
    </row>
    <row r="283" spans="1:16">
      <c r="A283" t="s">
        <v>2968</v>
      </c>
      <c r="B283">
        <f>COUNTIF(Order[Customer ID], RFMCaculation[[#This Row],[Customer ID]])</f>
        <v>7</v>
      </c>
      <c r="C283" s="4" cm="1">
        <f t="array" ref="C283">MAX(_xlfn._xlws.FILTER(Order[[Order Date ]], Order[Customer ID]=RFMCaculation[[#This Row],[Customer ID]]))</f>
        <v>42915</v>
      </c>
      <c r="D283" s="4" cm="1">
        <f t="array" ref="D283">MIN(_xlfn._xlws.FILTER(Order[[Order Date ]], Order[Customer ID]=RFMCaculation[[#This Row],[Customer ID]]))</f>
        <v>41922</v>
      </c>
      <c r="E283" s="8">
        <f>($R$2-RFMCaculation[[#This Row],[Start Date]])/365</f>
        <v>3.2301369863013698</v>
      </c>
      <c r="F283">
        <f>$R$2-RFMCaculation[[#This Row],[Most recent]]</f>
        <v>186</v>
      </c>
      <c r="G283" s="8">
        <f>RFMCaculation[[#This Row],[Total Orders]]/RFMCaculation[[#This Row],[Years with us]]</f>
        <v>2.1670907548770146</v>
      </c>
      <c r="H283" s="9">
        <f>SUMIF(Order[Customer ID], RFMCaculation[[#This Row],[Customer ID]], Order[Total Sales])</f>
        <v>3889.3660000000004</v>
      </c>
      <c r="I283">
        <f>RANK(RFMCaculation[[#This Row],[Recency]], RFMCaculation[Recency], 0)</f>
        <v>195</v>
      </c>
      <c r="J283">
        <f>RANK(RFMCaculation[[#This Row],[Frequency]], RFMCaculation[Frequency], 0)</f>
        <v>317</v>
      </c>
      <c r="K283">
        <f>RANK(RFMCaculation[[#This Row],[Monetary]], RFMCaculation[Monetary], 0)</f>
        <v>189</v>
      </c>
      <c r="L283">
        <f>VLOOKUP(RFMCaculation[[#This Row],[Rank R]], $R$4:$S$8, 2)</f>
        <v>2</v>
      </c>
      <c r="M283">
        <f>VLOOKUP(RFMCaculation[[#This Row],[Rank F]], $R$4:$S$8, 2)</f>
        <v>3</v>
      </c>
      <c r="N283">
        <f>VLOOKUP(RFMCaculation[[#This Row],[Rank M]], $R$4:$S$8, 2)</f>
        <v>2</v>
      </c>
      <c r="O283">
        <f>RFMCaculation[[#This Row],[R]]*100+RFMCaculation[[#This Row],[F]]*10+RFMCaculation[[#This Row],[M]]</f>
        <v>232</v>
      </c>
      <c r="P283" s="21" t="str">
        <f>VLOOKUP(RFMCaculation[[#This Row],[RFM]], RFMSegment[], 2, FALSE)</f>
        <v>Hibernating customers</v>
      </c>
    </row>
    <row r="284" spans="1:16">
      <c r="A284" t="s">
        <v>940</v>
      </c>
      <c r="B284">
        <f>COUNTIF(Order[Customer ID], RFMCaculation[[#This Row],[Customer ID]])</f>
        <v>7</v>
      </c>
      <c r="C284" s="4" cm="1">
        <f t="array" ref="C284">MAX(_xlfn._xlws.FILTER(Order[[Order Date ]], Order[Customer ID]=RFMCaculation[[#This Row],[Customer ID]]))</f>
        <v>43065</v>
      </c>
      <c r="D284" s="4" cm="1">
        <f t="array" ref="D284">MIN(_xlfn._xlws.FILTER(Order[[Order Date ]], Order[Customer ID]=RFMCaculation[[#This Row],[Customer ID]]))</f>
        <v>41780</v>
      </c>
      <c r="E284" s="8">
        <f>($R$2-RFMCaculation[[#This Row],[Start Date]])/365</f>
        <v>3.6191780821917807</v>
      </c>
      <c r="F284">
        <f>$R$2-RFMCaculation[[#This Row],[Most recent]]</f>
        <v>36</v>
      </c>
      <c r="G284" s="8">
        <f>RFMCaculation[[#This Row],[Total Orders]]/RFMCaculation[[#This Row],[Years with us]]</f>
        <v>1.9341408024224074</v>
      </c>
      <c r="H284" s="9">
        <f>SUMIF(Order[Customer ID], RFMCaculation[[#This Row],[Customer ID]], Order[Total Sales])</f>
        <v>1383.1440000000002</v>
      </c>
      <c r="I284">
        <f>RANK(RFMCaculation[[#This Row],[Recency]], RFMCaculation[Recency], 0)</f>
        <v>574</v>
      </c>
      <c r="J284">
        <f>RANK(RFMCaculation[[#This Row],[Frequency]], RFMCaculation[Frequency], 0)</f>
        <v>398</v>
      </c>
      <c r="K284">
        <f>RANK(RFMCaculation[[#This Row],[Monetary]], RFMCaculation[Monetary], 0)</f>
        <v>546</v>
      </c>
      <c r="L284">
        <f>VLOOKUP(RFMCaculation[[#This Row],[Rank R]], $R$4:$S$8, 2)</f>
        <v>4</v>
      </c>
      <c r="M284">
        <f>VLOOKUP(RFMCaculation[[#This Row],[Rank F]], $R$4:$S$8, 2)</f>
        <v>3</v>
      </c>
      <c r="N284">
        <f>VLOOKUP(RFMCaculation[[#This Row],[Rank M]], $R$4:$S$8, 2)</f>
        <v>4</v>
      </c>
      <c r="O284">
        <f>RFMCaculation[[#This Row],[R]]*100+RFMCaculation[[#This Row],[F]]*10+RFMCaculation[[#This Row],[M]]</f>
        <v>434</v>
      </c>
      <c r="P284" s="21" t="str">
        <f>VLOOKUP(RFMCaculation[[#This Row],[RFM]], RFMSegment[], 2, FALSE)</f>
        <v>Need Attention</v>
      </c>
    </row>
    <row r="285" spans="1:16">
      <c r="A285" t="s">
        <v>1026</v>
      </c>
      <c r="B285">
        <f>COUNTIF(Order[Customer ID], RFMCaculation[[#This Row],[Customer ID]])</f>
        <v>10</v>
      </c>
      <c r="C285" s="4" cm="1">
        <f t="array" ref="C285">MAX(_xlfn._xlws.FILTER(Order[[Order Date ]], Order[Customer ID]=RFMCaculation[[#This Row],[Customer ID]]))</f>
        <v>43062</v>
      </c>
      <c r="D285" s="4" cm="1">
        <f t="array" ref="D285">MIN(_xlfn._xlws.FILTER(Order[[Order Date ]], Order[Customer ID]=RFMCaculation[[#This Row],[Customer ID]]))</f>
        <v>41735</v>
      </c>
      <c r="E285" s="8">
        <f>($R$2-RFMCaculation[[#This Row],[Start Date]])/365</f>
        <v>3.7424657534246575</v>
      </c>
      <c r="F285">
        <f>$R$2-RFMCaculation[[#This Row],[Most recent]]</f>
        <v>39</v>
      </c>
      <c r="G285" s="8">
        <f>RFMCaculation[[#This Row],[Total Orders]]/RFMCaculation[[#This Row],[Years with us]]</f>
        <v>2.6720351390922401</v>
      </c>
      <c r="H285" s="9">
        <f>SUMIF(Order[Customer ID], RFMCaculation[[#This Row],[Customer ID]], Order[Total Sales])</f>
        <v>4256.2719999999999</v>
      </c>
      <c r="I285">
        <f>RANK(RFMCaculation[[#This Row],[Recency]], RFMCaculation[Recency], 0)</f>
        <v>550</v>
      </c>
      <c r="J285">
        <f>RANK(RFMCaculation[[#This Row],[Frequency]], RFMCaculation[Frequency], 0)</f>
        <v>177</v>
      </c>
      <c r="K285">
        <f>RANK(RFMCaculation[[#This Row],[Monetary]], RFMCaculation[Monetary], 0)</f>
        <v>164</v>
      </c>
      <c r="L285">
        <f>VLOOKUP(RFMCaculation[[#This Row],[Rank R]], $R$4:$S$8, 2)</f>
        <v>4</v>
      </c>
      <c r="M285">
        <f>VLOOKUP(RFMCaculation[[#This Row],[Rank F]], $R$4:$S$8, 2)</f>
        <v>2</v>
      </c>
      <c r="N285">
        <f>VLOOKUP(RFMCaculation[[#This Row],[Rank M]], $R$4:$S$8, 2)</f>
        <v>2</v>
      </c>
      <c r="O285">
        <f>RFMCaculation[[#This Row],[R]]*100+RFMCaculation[[#This Row],[F]]*10+RFMCaculation[[#This Row],[M]]</f>
        <v>422</v>
      </c>
      <c r="P285" s="21" t="str">
        <f>VLOOKUP(RFMCaculation[[#This Row],[RFM]], RFMSegment[], 2, FALSE)</f>
        <v>New Customers</v>
      </c>
    </row>
    <row r="286" spans="1:16">
      <c r="A286" t="s">
        <v>3177</v>
      </c>
      <c r="B286">
        <f>COUNTIF(Order[Customer ID], RFMCaculation[[#This Row],[Customer ID]])</f>
        <v>4</v>
      </c>
      <c r="C286" s="4" cm="1">
        <f t="array" ref="C286">MAX(_xlfn._xlws.FILTER(Order[[Order Date ]], Order[Customer ID]=RFMCaculation[[#This Row],[Customer ID]]))</f>
        <v>42887</v>
      </c>
      <c r="D286" s="4" cm="1">
        <f t="array" ref="D286">MIN(_xlfn._xlws.FILTER(Order[[Order Date ]], Order[Customer ID]=RFMCaculation[[#This Row],[Customer ID]]))</f>
        <v>42239</v>
      </c>
      <c r="E286" s="8">
        <f>($R$2-RFMCaculation[[#This Row],[Start Date]])/365</f>
        <v>2.3616438356164382</v>
      </c>
      <c r="F286">
        <f>$R$2-RFMCaculation[[#This Row],[Most recent]]</f>
        <v>214</v>
      </c>
      <c r="G286" s="8">
        <f>RFMCaculation[[#This Row],[Total Orders]]/RFMCaculation[[#This Row],[Years with us]]</f>
        <v>1.6937354988399074</v>
      </c>
      <c r="H286" s="9">
        <f>SUMIF(Order[Customer ID], RFMCaculation[[#This Row],[Customer ID]], Order[Total Sales])</f>
        <v>2271.2840000000001</v>
      </c>
      <c r="I286">
        <f>RANK(RFMCaculation[[#This Row],[Recency]], RFMCaculation[Recency], 0)</f>
        <v>168</v>
      </c>
      <c r="J286">
        <f>RANK(RFMCaculation[[#This Row],[Frequency]], RFMCaculation[Frequency], 0)</f>
        <v>493</v>
      </c>
      <c r="K286">
        <f>RANK(RFMCaculation[[#This Row],[Monetary]], RFMCaculation[Monetary], 0)</f>
        <v>392</v>
      </c>
      <c r="L286">
        <f>VLOOKUP(RFMCaculation[[#This Row],[Rank R]], $R$4:$S$8, 2)</f>
        <v>2</v>
      </c>
      <c r="M286">
        <f>VLOOKUP(RFMCaculation[[#This Row],[Rank F]], $R$4:$S$8, 2)</f>
        <v>4</v>
      </c>
      <c r="N286">
        <f>VLOOKUP(RFMCaculation[[#This Row],[Rank M]], $R$4:$S$8, 2)</f>
        <v>3</v>
      </c>
      <c r="O286">
        <f>RFMCaculation[[#This Row],[R]]*100+RFMCaculation[[#This Row],[F]]*10+RFMCaculation[[#This Row],[M]]</f>
        <v>243</v>
      </c>
      <c r="P286" s="21" t="str">
        <f>VLOOKUP(RFMCaculation[[#This Row],[RFM]], RFMSegment[], 2, FALSE)</f>
        <v>At Risk</v>
      </c>
    </row>
    <row r="287" spans="1:16">
      <c r="A287" t="s">
        <v>135</v>
      </c>
      <c r="B287">
        <f>COUNTIF(Order[Customer ID], RFMCaculation[[#This Row],[Customer ID]])</f>
        <v>8</v>
      </c>
      <c r="C287" s="4" cm="1">
        <f t="array" ref="C287">MAX(_xlfn._xlws.FILTER(Order[[Order Date ]], Order[Customer ID]=RFMCaculation[[#This Row],[Customer ID]]))</f>
        <v>43094</v>
      </c>
      <c r="D287" s="4" cm="1">
        <f t="array" ref="D287">MIN(_xlfn._xlws.FILTER(Order[[Order Date ]], Order[Customer ID]=RFMCaculation[[#This Row],[Customer ID]]))</f>
        <v>41932</v>
      </c>
      <c r="E287" s="8">
        <f>($R$2-RFMCaculation[[#This Row],[Start Date]])/365</f>
        <v>3.2027397260273971</v>
      </c>
      <c r="F287">
        <f>$R$2-RFMCaculation[[#This Row],[Most recent]]</f>
        <v>7</v>
      </c>
      <c r="G287" s="8">
        <f>RFMCaculation[[#This Row],[Total Orders]]/RFMCaculation[[#This Row],[Years with us]]</f>
        <v>2.497861420017109</v>
      </c>
      <c r="H287" s="9">
        <f>SUMIF(Order[Customer ID], RFMCaculation[[#This Row],[Customer ID]], Order[Total Sales])</f>
        <v>6987.1959999999999</v>
      </c>
      <c r="I287">
        <f>RANK(RFMCaculation[[#This Row],[Recency]], RFMCaculation[Recency], 0)</f>
        <v>761</v>
      </c>
      <c r="J287">
        <f>RANK(RFMCaculation[[#This Row],[Frequency]], RFMCaculation[Frequency], 0)</f>
        <v>230</v>
      </c>
      <c r="K287">
        <f>RANK(RFMCaculation[[#This Row],[Monetary]], RFMCaculation[Monetary], 0)</f>
        <v>55</v>
      </c>
      <c r="L287">
        <f>VLOOKUP(RFMCaculation[[#This Row],[Rank R]], $R$4:$S$8, 2)</f>
        <v>5</v>
      </c>
      <c r="M287">
        <f>VLOOKUP(RFMCaculation[[#This Row],[Rank F]], $R$4:$S$8, 2)</f>
        <v>2</v>
      </c>
      <c r="N287">
        <f>VLOOKUP(RFMCaculation[[#This Row],[Rank M]], $R$4:$S$8, 2)</f>
        <v>1</v>
      </c>
      <c r="O287">
        <f>RFMCaculation[[#This Row],[R]]*100+RFMCaculation[[#This Row],[F]]*10+RFMCaculation[[#This Row],[M]]</f>
        <v>521</v>
      </c>
      <c r="P287" s="21" t="str">
        <f>VLOOKUP(RFMCaculation[[#This Row],[RFM]], RFMSegment[], 2, FALSE)</f>
        <v>Promising</v>
      </c>
    </row>
    <row r="288" spans="1:16">
      <c r="A288" t="s">
        <v>194</v>
      </c>
      <c r="B288">
        <f>COUNTIF(Order[Customer ID], RFMCaculation[[#This Row],[Customer ID]])</f>
        <v>10</v>
      </c>
      <c r="C288" s="4" cm="1">
        <f t="array" ref="C288">MAX(_xlfn._xlws.FILTER(Order[[Order Date ]], Order[Customer ID]=RFMCaculation[[#This Row],[Customer ID]]))</f>
        <v>43092</v>
      </c>
      <c r="D288" s="4" cm="1">
        <f t="array" ref="D288">MIN(_xlfn._xlws.FILTER(Order[[Order Date ]], Order[Customer ID]=RFMCaculation[[#This Row],[Customer ID]]))</f>
        <v>41709</v>
      </c>
      <c r="E288" s="8">
        <f>($R$2-RFMCaculation[[#This Row],[Start Date]])/365</f>
        <v>3.8136986301369862</v>
      </c>
      <c r="F288">
        <f>$R$2-RFMCaculation[[#This Row],[Most recent]]</f>
        <v>9</v>
      </c>
      <c r="G288" s="8">
        <f>RFMCaculation[[#This Row],[Total Orders]]/RFMCaculation[[#This Row],[Years with us]]</f>
        <v>2.6221264367816093</v>
      </c>
      <c r="H288" s="9">
        <f>SUMIF(Order[Customer ID], RFMCaculation[[#This Row],[Customer ID]], Order[Total Sales])</f>
        <v>2456.6379999999999</v>
      </c>
      <c r="I288">
        <f>RANK(RFMCaculation[[#This Row],[Recency]], RFMCaculation[Recency], 0)</f>
        <v>743</v>
      </c>
      <c r="J288">
        <f>RANK(RFMCaculation[[#This Row],[Frequency]], RFMCaculation[Frequency], 0)</f>
        <v>189</v>
      </c>
      <c r="K288">
        <f>RANK(RFMCaculation[[#This Row],[Monetary]], RFMCaculation[Monetary], 0)</f>
        <v>364</v>
      </c>
      <c r="L288">
        <f>VLOOKUP(RFMCaculation[[#This Row],[Rank R]], $R$4:$S$8, 2)</f>
        <v>5</v>
      </c>
      <c r="M288">
        <f>VLOOKUP(RFMCaculation[[#This Row],[Rank F]], $R$4:$S$8, 2)</f>
        <v>2</v>
      </c>
      <c r="N288">
        <f>VLOOKUP(RFMCaculation[[#This Row],[Rank M]], $R$4:$S$8, 2)</f>
        <v>3</v>
      </c>
      <c r="O288">
        <f>RFMCaculation[[#This Row],[R]]*100+RFMCaculation[[#This Row],[F]]*10+RFMCaculation[[#This Row],[M]]</f>
        <v>523</v>
      </c>
      <c r="P288" s="21" t="str">
        <f>VLOOKUP(RFMCaculation[[#This Row],[RFM]], RFMSegment[], 2, FALSE)</f>
        <v>Promising</v>
      </c>
    </row>
    <row r="289" spans="1:16">
      <c r="A289" t="s">
        <v>984</v>
      </c>
      <c r="B289">
        <f>COUNTIF(Order[Customer ID], RFMCaculation[[#This Row],[Customer ID]])</f>
        <v>9</v>
      </c>
      <c r="C289" s="4" cm="1">
        <f t="array" ref="C289">MAX(_xlfn._xlws.FILTER(Order[[Order Date ]], Order[Customer ID]=RFMCaculation[[#This Row],[Customer ID]]))</f>
        <v>43063</v>
      </c>
      <c r="D289" s="4" cm="1">
        <f t="array" ref="D289">MIN(_xlfn._xlws.FILTER(Order[[Order Date ]], Order[Customer ID]=RFMCaculation[[#This Row],[Customer ID]]))</f>
        <v>41877</v>
      </c>
      <c r="E289" s="8">
        <f>($R$2-RFMCaculation[[#This Row],[Start Date]])/365</f>
        <v>3.3534246575342466</v>
      </c>
      <c r="F289">
        <f>$R$2-RFMCaculation[[#This Row],[Most recent]]</f>
        <v>38</v>
      </c>
      <c r="G289" s="8">
        <f>RFMCaculation[[#This Row],[Total Orders]]/RFMCaculation[[#This Row],[Years with us]]</f>
        <v>2.6838235294117645</v>
      </c>
      <c r="H289" s="9">
        <f>SUMIF(Order[Customer ID], RFMCaculation[[#This Row],[Customer ID]], Order[Total Sales])</f>
        <v>3736.1980000000003</v>
      </c>
      <c r="I289">
        <f>RANK(RFMCaculation[[#This Row],[Recency]], RFMCaculation[Recency], 0)</f>
        <v>557</v>
      </c>
      <c r="J289">
        <f>RANK(RFMCaculation[[#This Row],[Frequency]], RFMCaculation[Frequency], 0)</f>
        <v>175</v>
      </c>
      <c r="K289">
        <f>RANK(RFMCaculation[[#This Row],[Monetary]], RFMCaculation[Monetary], 0)</f>
        <v>203</v>
      </c>
      <c r="L289">
        <f>VLOOKUP(RFMCaculation[[#This Row],[Rank R]], $R$4:$S$8, 2)</f>
        <v>4</v>
      </c>
      <c r="M289">
        <f>VLOOKUP(RFMCaculation[[#This Row],[Rank F]], $R$4:$S$8, 2)</f>
        <v>2</v>
      </c>
      <c r="N289">
        <f>VLOOKUP(RFMCaculation[[#This Row],[Rank M]], $R$4:$S$8, 2)</f>
        <v>2</v>
      </c>
      <c r="O289">
        <f>RFMCaculation[[#This Row],[R]]*100+RFMCaculation[[#This Row],[F]]*10+RFMCaculation[[#This Row],[M]]</f>
        <v>422</v>
      </c>
      <c r="P289" s="21" t="str">
        <f>VLOOKUP(RFMCaculation[[#This Row],[RFM]], RFMSegment[], 2, FALSE)</f>
        <v>New Customers</v>
      </c>
    </row>
    <row r="290" spans="1:16">
      <c r="A290" t="s">
        <v>2686</v>
      </c>
      <c r="B290">
        <f>COUNTIF(Order[Customer ID], RFMCaculation[[#This Row],[Customer ID]])</f>
        <v>9</v>
      </c>
      <c r="C290" s="4" cm="1">
        <f t="array" ref="C290">MAX(_xlfn._xlws.FILTER(Order[[Order Date ]], Order[Customer ID]=RFMCaculation[[#This Row],[Customer ID]]))</f>
        <v>42954</v>
      </c>
      <c r="D290" s="4" cm="1">
        <f t="array" ref="D290">MIN(_xlfn._xlws.FILTER(Order[[Order Date ]], Order[Customer ID]=RFMCaculation[[#This Row],[Customer ID]]))</f>
        <v>42197</v>
      </c>
      <c r="E290" s="8">
        <f>($R$2-RFMCaculation[[#This Row],[Start Date]])/365</f>
        <v>2.4767123287671233</v>
      </c>
      <c r="F290">
        <f>$R$2-RFMCaculation[[#This Row],[Most recent]]</f>
        <v>147</v>
      </c>
      <c r="G290" s="8">
        <f>RFMCaculation[[#This Row],[Total Orders]]/RFMCaculation[[#This Row],[Years with us]]</f>
        <v>3.6338495575221237</v>
      </c>
      <c r="H290" s="9">
        <f>SUMIF(Order[Customer ID], RFMCaculation[[#This Row],[Customer ID]], Order[Total Sales])</f>
        <v>2523.2660000000001</v>
      </c>
      <c r="I290">
        <f>RANK(RFMCaculation[[#This Row],[Recency]], RFMCaculation[Recency], 0)</f>
        <v>240</v>
      </c>
      <c r="J290">
        <f>RANK(RFMCaculation[[#This Row],[Frequency]], RFMCaculation[Frequency], 0)</f>
        <v>35</v>
      </c>
      <c r="K290">
        <f>RANK(RFMCaculation[[#This Row],[Monetary]], RFMCaculation[Monetary], 0)</f>
        <v>353</v>
      </c>
      <c r="L290">
        <f>VLOOKUP(RFMCaculation[[#This Row],[Rank R]], $R$4:$S$8, 2)</f>
        <v>2</v>
      </c>
      <c r="M290">
        <f>VLOOKUP(RFMCaculation[[#This Row],[Rank F]], $R$4:$S$8, 2)</f>
        <v>1</v>
      </c>
      <c r="N290">
        <f>VLOOKUP(RFMCaculation[[#This Row],[Rank M]], $R$4:$S$8, 2)</f>
        <v>3</v>
      </c>
      <c r="O290">
        <f>RFMCaculation[[#This Row],[R]]*100+RFMCaculation[[#This Row],[F]]*10+RFMCaculation[[#This Row],[M]]</f>
        <v>213</v>
      </c>
      <c r="P290" s="21" t="str">
        <f>VLOOKUP(RFMCaculation[[#This Row],[RFM]], RFMSegment[], 2, FALSE)</f>
        <v>About To Sleep</v>
      </c>
    </row>
    <row r="291" spans="1:16">
      <c r="A291" t="s">
        <v>1043</v>
      </c>
      <c r="B291">
        <f>COUNTIF(Order[Customer ID], RFMCaculation[[#This Row],[Customer ID]])</f>
        <v>10</v>
      </c>
      <c r="C291" s="4" cm="1">
        <f t="array" ref="C291">MAX(_xlfn._xlws.FILTER(Order[[Order Date ]], Order[Customer ID]=RFMCaculation[[#This Row],[Customer ID]]))</f>
        <v>43061</v>
      </c>
      <c r="D291" s="4" cm="1">
        <f t="array" ref="D291">MIN(_xlfn._xlws.FILTER(Order[[Order Date ]], Order[Customer ID]=RFMCaculation[[#This Row],[Customer ID]]))</f>
        <v>41799</v>
      </c>
      <c r="E291" s="8">
        <f>($R$2-RFMCaculation[[#This Row],[Start Date]])/365</f>
        <v>3.5671232876712327</v>
      </c>
      <c r="F291">
        <f>$R$2-RFMCaculation[[#This Row],[Most recent]]</f>
        <v>40</v>
      </c>
      <c r="G291" s="8">
        <f>RFMCaculation[[#This Row],[Total Orders]]/RFMCaculation[[#This Row],[Years with us]]</f>
        <v>2.8033794162826422</v>
      </c>
      <c r="H291" s="9">
        <f>SUMIF(Order[Customer ID], RFMCaculation[[#This Row],[Customer ID]], Order[Total Sales])</f>
        <v>2678.4380000000001</v>
      </c>
      <c r="I291">
        <f>RANK(RFMCaculation[[#This Row],[Recency]], RFMCaculation[Recency], 0)</f>
        <v>549</v>
      </c>
      <c r="J291">
        <f>RANK(RFMCaculation[[#This Row],[Frequency]], RFMCaculation[Frequency], 0)</f>
        <v>140</v>
      </c>
      <c r="K291">
        <f>RANK(RFMCaculation[[#This Row],[Monetary]], RFMCaculation[Monetary], 0)</f>
        <v>328</v>
      </c>
      <c r="L291">
        <f>VLOOKUP(RFMCaculation[[#This Row],[Rank R]], $R$4:$S$8, 2)</f>
        <v>4</v>
      </c>
      <c r="M291">
        <f>VLOOKUP(RFMCaculation[[#This Row],[Rank F]], $R$4:$S$8, 2)</f>
        <v>1</v>
      </c>
      <c r="N291">
        <f>VLOOKUP(RFMCaculation[[#This Row],[Rank M]], $R$4:$S$8, 2)</f>
        <v>3</v>
      </c>
      <c r="O291">
        <f>RFMCaculation[[#This Row],[R]]*100+RFMCaculation[[#This Row],[F]]*10+RFMCaculation[[#This Row],[M]]</f>
        <v>413</v>
      </c>
      <c r="P291" s="21" t="str">
        <f>VLOOKUP(RFMCaculation[[#This Row],[RFM]], RFMSegment[], 2, FALSE)</f>
        <v>Promising</v>
      </c>
    </row>
    <row r="292" spans="1:16">
      <c r="A292" t="s">
        <v>620</v>
      </c>
      <c r="B292">
        <f>COUNTIF(Order[Customer ID], RFMCaculation[[#This Row],[Customer ID]])</f>
        <v>8</v>
      </c>
      <c r="C292" s="4" cm="1">
        <f t="array" ref="C292">MAX(_xlfn._xlws.FILTER(Order[[Order Date ]], Order[Customer ID]=RFMCaculation[[#This Row],[Customer ID]]))</f>
        <v>43076</v>
      </c>
      <c r="D292" s="4" cm="1">
        <f t="array" ref="D292">MIN(_xlfn._xlws.FILTER(Order[[Order Date ]], Order[Customer ID]=RFMCaculation[[#This Row],[Customer ID]]))</f>
        <v>41980</v>
      </c>
      <c r="E292" s="8">
        <f>($R$2-RFMCaculation[[#This Row],[Start Date]])/365</f>
        <v>3.0712328767123287</v>
      </c>
      <c r="F292">
        <f>$R$2-RFMCaculation[[#This Row],[Most recent]]</f>
        <v>25</v>
      </c>
      <c r="G292" s="8">
        <f>RFMCaculation[[#This Row],[Total Orders]]/RFMCaculation[[#This Row],[Years with us]]</f>
        <v>2.6048171275646745</v>
      </c>
      <c r="H292" s="9">
        <f>SUMIF(Order[Customer ID], RFMCaculation[[#This Row],[Customer ID]], Order[Total Sales])</f>
        <v>4046.746000000001</v>
      </c>
      <c r="I292">
        <f>RANK(RFMCaculation[[#This Row],[Recency]], RFMCaculation[Recency], 0)</f>
        <v>649</v>
      </c>
      <c r="J292">
        <f>RANK(RFMCaculation[[#This Row],[Frequency]], RFMCaculation[Frequency], 0)</f>
        <v>196</v>
      </c>
      <c r="K292">
        <f>RANK(RFMCaculation[[#This Row],[Monetary]], RFMCaculation[Monetary], 0)</f>
        <v>175</v>
      </c>
      <c r="L292">
        <f>VLOOKUP(RFMCaculation[[#This Row],[Rank R]], $R$4:$S$8, 2)</f>
        <v>5</v>
      </c>
      <c r="M292">
        <f>VLOOKUP(RFMCaculation[[#This Row],[Rank F]], $R$4:$S$8, 2)</f>
        <v>2</v>
      </c>
      <c r="N292">
        <f>VLOOKUP(RFMCaculation[[#This Row],[Rank M]], $R$4:$S$8, 2)</f>
        <v>2</v>
      </c>
      <c r="O292">
        <f>RFMCaculation[[#This Row],[R]]*100+RFMCaculation[[#This Row],[F]]*10+RFMCaculation[[#This Row],[M]]</f>
        <v>522</v>
      </c>
      <c r="P292" s="21" t="str">
        <f>VLOOKUP(RFMCaculation[[#This Row],[RFM]], RFMSegment[], 2, FALSE)</f>
        <v>Promising</v>
      </c>
    </row>
    <row r="293" spans="1:16">
      <c r="A293" t="s">
        <v>3921</v>
      </c>
      <c r="B293">
        <f>COUNTIF(Order[Customer ID], RFMCaculation[[#This Row],[Customer ID]])</f>
        <v>3</v>
      </c>
      <c r="C293" s="4" cm="1">
        <f t="array" ref="C293">MAX(_xlfn._xlws.FILTER(Order[[Order Date ]], Order[Customer ID]=RFMCaculation[[#This Row],[Customer ID]]))</f>
        <v>42737</v>
      </c>
      <c r="D293" s="4" cm="1">
        <f t="array" ref="D293">MIN(_xlfn._xlws.FILTER(Order[[Order Date ]], Order[Customer ID]=RFMCaculation[[#This Row],[Customer ID]]))</f>
        <v>42085</v>
      </c>
      <c r="E293" s="8">
        <f>($R$2-RFMCaculation[[#This Row],[Start Date]])/365</f>
        <v>2.7835616438356166</v>
      </c>
      <c r="F293">
        <f>$R$2-RFMCaculation[[#This Row],[Most recent]]</f>
        <v>364</v>
      </c>
      <c r="G293" s="8">
        <f>RFMCaculation[[#This Row],[Total Orders]]/RFMCaculation[[#This Row],[Years with us]]</f>
        <v>1.0777559055118109</v>
      </c>
      <c r="H293" s="9">
        <f>SUMIF(Order[Customer ID], RFMCaculation[[#This Row],[Customer ID]], Order[Total Sales])</f>
        <v>79.75</v>
      </c>
      <c r="I293">
        <f>RANK(RFMCaculation[[#This Row],[Recency]], RFMCaculation[Recency], 0)</f>
        <v>101</v>
      </c>
      <c r="J293">
        <f>RANK(RFMCaculation[[#This Row],[Frequency]], RFMCaculation[Frequency], 0)</f>
        <v>715</v>
      </c>
      <c r="K293">
        <f>RANK(RFMCaculation[[#This Row],[Monetary]], RFMCaculation[Monetary], 0)</f>
        <v>783</v>
      </c>
      <c r="L293">
        <f>VLOOKUP(RFMCaculation[[#This Row],[Rank R]], $R$4:$S$8, 2)</f>
        <v>1</v>
      </c>
      <c r="M293">
        <f>VLOOKUP(RFMCaculation[[#This Row],[Rank F]], $R$4:$S$8, 2)</f>
        <v>5</v>
      </c>
      <c r="N293">
        <f>VLOOKUP(RFMCaculation[[#This Row],[Rank M]], $R$4:$S$8, 2)</f>
        <v>5</v>
      </c>
      <c r="O293">
        <f>RFMCaculation[[#This Row],[R]]*100+RFMCaculation[[#This Row],[F]]*10+RFMCaculation[[#This Row],[M]]</f>
        <v>155</v>
      </c>
      <c r="P293" s="21" t="str">
        <f>VLOOKUP(RFMCaculation[[#This Row],[RFM]], RFMSegment[], 2, FALSE)</f>
        <v>Cannot Lose Them</v>
      </c>
    </row>
    <row r="294" spans="1:16">
      <c r="A294" t="s">
        <v>2714</v>
      </c>
      <c r="B294">
        <f>COUNTIF(Order[Customer ID], RFMCaculation[[#This Row],[Customer ID]])</f>
        <v>8</v>
      </c>
      <c r="C294" s="4" cm="1">
        <f t="array" ref="C294">MAX(_xlfn._xlws.FILTER(Order[[Order Date ]], Order[Customer ID]=RFMCaculation[[#This Row],[Customer ID]]))</f>
        <v>42950</v>
      </c>
      <c r="D294" s="4" cm="1">
        <f t="array" ref="D294">MIN(_xlfn._xlws.FILTER(Order[[Order Date ]], Order[Customer ID]=RFMCaculation[[#This Row],[Customer ID]]))</f>
        <v>41777</v>
      </c>
      <c r="E294" s="8">
        <f>($R$2-RFMCaculation[[#This Row],[Start Date]])/365</f>
        <v>3.6273972602739728</v>
      </c>
      <c r="F294">
        <f>$R$2-RFMCaculation[[#This Row],[Most recent]]</f>
        <v>151</v>
      </c>
      <c r="G294" s="8">
        <f>RFMCaculation[[#This Row],[Total Orders]]/RFMCaculation[[#This Row],[Years with us]]</f>
        <v>2.2054380664652569</v>
      </c>
      <c r="H294" s="9">
        <f>SUMIF(Order[Customer ID], RFMCaculation[[#This Row],[Customer ID]], Order[Total Sales])</f>
        <v>3919.7760000000007</v>
      </c>
      <c r="I294">
        <f>RANK(RFMCaculation[[#This Row],[Recency]], RFMCaculation[Recency], 0)</f>
        <v>237</v>
      </c>
      <c r="J294">
        <f>RANK(RFMCaculation[[#This Row],[Frequency]], RFMCaculation[Frequency], 0)</f>
        <v>309</v>
      </c>
      <c r="K294">
        <f>RANK(RFMCaculation[[#This Row],[Monetary]], RFMCaculation[Monetary], 0)</f>
        <v>183</v>
      </c>
      <c r="L294">
        <f>VLOOKUP(RFMCaculation[[#This Row],[Rank R]], $R$4:$S$8, 2)</f>
        <v>2</v>
      </c>
      <c r="M294">
        <f>VLOOKUP(RFMCaculation[[#This Row],[Rank F]], $R$4:$S$8, 2)</f>
        <v>2</v>
      </c>
      <c r="N294">
        <f>VLOOKUP(RFMCaculation[[#This Row],[Rank M]], $R$4:$S$8, 2)</f>
        <v>2</v>
      </c>
      <c r="O294">
        <f>RFMCaculation[[#This Row],[R]]*100+RFMCaculation[[#This Row],[F]]*10+RFMCaculation[[#This Row],[M]]</f>
        <v>222</v>
      </c>
      <c r="P294" s="21" t="str">
        <f>VLOOKUP(RFMCaculation[[#This Row],[RFM]], RFMSegment[], 2, FALSE)</f>
        <v>Hibernating customers</v>
      </c>
    </row>
    <row r="295" spans="1:16">
      <c r="A295" t="s">
        <v>142</v>
      </c>
      <c r="B295">
        <f>COUNTIF(Order[Customer ID], RFMCaculation[[#This Row],[Customer ID]])</f>
        <v>11</v>
      </c>
      <c r="C295" s="4" cm="1">
        <f t="array" ref="C295">MAX(_xlfn._xlws.FILTER(Order[[Order Date ]], Order[Customer ID]=RFMCaculation[[#This Row],[Customer ID]]))</f>
        <v>43094</v>
      </c>
      <c r="D295" s="4" cm="1">
        <f t="array" ref="D295">MIN(_xlfn._xlws.FILTER(Order[[Order Date ]], Order[Customer ID]=RFMCaculation[[#This Row],[Customer ID]]))</f>
        <v>41681</v>
      </c>
      <c r="E295" s="8">
        <f>($R$2-RFMCaculation[[#This Row],[Start Date]])/365</f>
        <v>3.8904109589041096</v>
      </c>
      <c r="F295">
        <f>$R$2-RFMCaculation[[#This Row],[Most recent]]</f>
        <v>7</v>
      </c>
      <c r="G295" s="8">
        <f>RFMCaculation[[#This Row],[Total Orders]]/RFMCaculation[[#This Row],[Years with us]]</f>
        <v>2.8274647887323945</v>
      </c>
      <c r="H295" s="9">
        <f>SUMIF(Order[Customer ID], RFMCaculation[[#This Row],[Customer ID]], Order[Total Sales])</f>
        <v>1398.3820000000003</v>
      </c>
      <c r="I295">
        <f>RANK(RFMCaculation[[#This Row],[Recency]], RFMCaculation[Recency], 0)</f>
        <v>761</v>
      </c>
      <c r="J295">
        <f>RANK(RFMCaculation[[#This Row],[Frequency]], RFMCaculation[Frequency], 0)</f>
        <v>136</v>
      </c>
      <c r="K295">
        <f>RANK(RFMCaculation[[#This Row],[Monetary]], RFMCaculation[Monetary], 0)</f>
        <v>541</v>
      </c>
      <c r="L295">
        <f>VLOOKUP(RFMCaculation[[#This Row],[Rank R]], $R$4:$S$8, 2)</f>
        <v>5</v>
      </c>
      <c r="M295">
        <f>VLOOKUP(RFMCaculation[[#This Row],[Rank F]], $R$4:$S$8, 2)</f>
        <v>1</v>
      </c>
      <c r="N295">
        <f>VLOOKUP(RFMCaculation[[#This Row],[Rank M]], $R$4:$S$8, 2)</f>
        <v>4</v>
      </c>
      <c r="O295">
        <f>RFMCaculation[[#This Row],[R]]*100+RFMCaculation[[#This Row],[F]]*10+RFMCaculation[[#This Row],[M]]</f>
        <v>514</v>
      </c>
      <c r="P295" s="21" t="str">
        <f>VLOOKUP(RFMCaculation[[#This Row],[RFM]], RFMSegment[], 2, FALSE)</f>
        <v>Promising</v>
      </c>
    </row>
    <row r="296" spans="1:16">
      <c r="A296" t="s">
        <v>1619</v>
      </c>
      <c r="B296">
        <f>COUNTIF(Order[Customer ID], RFMCaculation[[#This Row],[Customer ID]])</f>
        <v>11</v>
      </c>
      <c r="C296" s="4" cm="1">
        <f t="array" ref="C296">MAX(_xlfn._xlws.FILTER(Order[[Order Date ]], Order[Customer ID]=RFMCaculation[[#This Row],[Customer ID]]))</f>
        <v>43037</v>
      </c>
      <c r="D296" s="4" cm="1">
        <f t="array" ref="D296">MIN(_xlfn._xlws.FILTER(Order[[Order Date ]], Order[Customer ID]=RFMCaculation[[#This Row],[Customer ID]]))</f>
        <v>41757</v>
      </c>
      <c r="E296" s="8">
        <f>($R$2-RFMCaculation[[#This Row],[Start Date]])/365</f>
        <v>3.6821917808219178</v>
      </c>
      <c r="F296">
        <f>$R$2-RFMCaculation[[#This Row],[Most recent]]</f>
        <v>64</v>
      </c>
      <c r="G296" s="8">
        <f>RFMCaculation[[#This Row],[Total Orders]]/RFMCaculation[[#This Row],[Years with us]]</f>
        <v>2.9873511904761907</v>
      </c>
      <c r="H296" s="9">
        <f>SUMIF(Order[Customer ID], RFMCaculation[[#This Row],[Customer ID]], Order[Total Sales])</f>
        <v>1568.44</v>
      </c>
      <c r="I296">
        <f>RANK(RFMCaculation[[#This Row],[Recency]], RFMCaculation[Recency], 0)</f>
        <v>430</v>
      </c>
      <c r="J296">
        <f>RANK(RFMCaculation[[#This Row],[Frequency]], RFMCaculation[Frequency], 0)</f>
        <v>107</v>
      </c>
      <c r="K296">
        <f>RANK(RFMCaculation[[#This Row],[Monetary]], RFMCaculation[Monetary], 0)</f>
        <v>508</v>
      </c>
      <c r="L296">
        <f>VLOOKUP(RFMCaculation[[#This Row],[Rank R]], $R$4:$S$8, 2)</f>
        <v>3</v>
      </c>
      <c r="M296">
        <f>VLOOKUP(RFMCaculation[[#This Row],[Rank F]], $R$4:$S$8, 2)</f>
        <v>1</v>
      </c>
      <c r="N296">
        <f>VLOOKUP(RFMCaculation[[#This Row],[Rank M]], $R$4:$S$8, 2)</f>
        <v>4</v>
      </c>
      <c r="O296">
        <f>RFMCaculation[[#This Row],[R]]*100+RFMCaculation[[#This Row],[F]]*10+RFMCaculation[[#This Row],[M]]</f>
        <v>314</v>
      </c>
      <c r="P296" s="21" t="str">
        <f>VLOOKUP(RFMCaculation[[#This Row],[RFM]], RFMSegment[], 2, FALSE)</f>
        <v>Promising</v>
      </c>
    </row>
    <row r="297" spans="1:16">
      <c r="A297" t="s">
        <v>364</v>
      </c>
      <c r="B297">
        <f>COUNTIF(Order[Customer ID], RFMCaculation[[#This Row],[Customer ID]])</f>
        <v>5</v>
      </c>
      <c r="C297" s="4" cm="1">
        <f t="array" ref="C297">MAX(_xlfn._xlws.FILTER(Order[[Order Date ]], Order[Customer ID]=RFMCaculation[[#This Row],[Customer ID]]))</f>
        <v>43086</v>
      </c>
      <c r="D297" s="4" cm="1">
        <f t="array" ref="D297">MIN(_xlfn._xlws.FILTER(Order[[Order Date ]], Order[Customer ID]=RFMCaculation[[#This Row],[Customer ID]]))</f>
        <v>42167</v>
      </c>
      <c r="E297" s="8">
        <f>($R$2-RFMCaculation[[#This Row],[Start Date]])/365</f>
        <v>2.558904109589041</v>
      </c>
      <c r="F297">
        <f>$R$2-RFMCaculation[[#This Row],[Most recent]]</f>
        <v>15</v>
      </c>
      <c r="G297" s="8">
        <f>RFMCaculation[[#This Row],[Total Orders]]/RFMCaculation[[#This Row],[Years with us]]</f>
        <v>1.9539614561027838</v>
      </c>
      <c r="H297" s="9">
        <f>SUMIF(Order[Customer ID], RFMCaculation[[#This Row],[Customer ID]], Order[Total Sales])</f>
        <v>4716.2879999999996</v>
      </c>
      <c r="I297">
        <f>RANK(RFMCaculation[[#This Row],[Recency]], RFMCaculation[Recency], 0)</f>
        <v>706</v>
      </c>
      <c r="J297">
        <f>RANK(RFMCaculation[[#This Row],[Frequency]], RFMCaculation[Frequency], 0)</f>
        <v>391</v>
      </c>
      <c r="K297">
        <f>RANK(RFMCaculation[[#This Row],[Monetary]], RFMCaculation[Monetary], 0)</f>
        <v>134</v>
      </c>
      <c r="L297">
        <f>VLOOKUP(RFMCaculation[[#This Row],[Rank R]], $R$4:$S$8, 2)</f>
        <v>5</v>
      </c>
      <c r="M297">
        <f>VLOOKUP(RFMCaculation[[#This Row],[Rank F]], $R$4:$S$8, 2)</f>
        <v>3</v>
      </c>
      <c r="N297">
        <f>VLOOKUP(RFMCaculation[[#This Row],[Rank M]], $R$4:$S$8, 2)</f>
        <v>1</v>
      </c>
      <c r="O297">
        <f>RFMCaculation[[#This Row],[R]]*100+RFMCaculation[[#This Row],[F]]*10+RFMCaculation[[#This Row],[M]]</f>
        <v>531</v>
      </c>
      <c r="P297" s="21" t="str">
        <f>VLOOKUP(RFMCaculation[[#This Row],[RFM]], RFMSegment[], 2, FALSE)</f>
        <v>Potential Loyalist</v>
      </c>
    </row>
    <row r="298" spans="1:16">
      <c r="A298" t="s">
        <v>139</v>
      </c>
      <c r="B298">
        <f>COUNTIF(Order[Customer ID], RFMCaculation[[#This Row],[Customer ID]])</f>
        <v>4</v>
      </c>
      <c r="C298" s="4" cm="1">
        <f t="array" ref="C298">MAX(_xlfn._xlws.FILTER(Order[[Order Date ]], Order[Customer ID]=RFMCaculation[[#This Row],[Customer ID]]))</f>
        <v>43094</v>
      </c>
      <c r="D298" s="4" cm="1">
        <f t="array" ref="D298">MIN(_xlfn._xlws.FILTER(Order[[Order Date ]], Order[Customer ID]=RFMCaculation[[#This Row],[Customer ID]]))</f>
        <v>41764</v>
      </c>
      <c r="E298" s="8">
        <f>($R$2-RFMCaculation[[#This Row],[Start Date]])/365</f>
        <v>3.6630136986301371</v>
      </c>
      <c r="F298">
        <f>$R$2-RFMCaculation[[#This Row],[Most recent]]</f>
        <v>7</v>
      </c>
      <c r="G298" s="8">
        <f>RFMCaculation[[#This Row],[Total Orders]]/RFMCaculation[[#This Row],[Years with us]]</f>
        <v>1.0919970082273747</v>
      </c>
      <c r="H298" s="9">
        <f>SUMIF(Order[Customer ID], RFMCaculation[[#This Row],[Customer ID]], Order[Total Sales])</f>
        <v>1888.07</v>
      </c>
      <c r="I298">
        <f>RANK(RFMCaculation[[#This Row],[Recency]], RFMCaculation[Recency], 0)</f>
        <v>761</v>
      </c>
      <c r="J298">
        <f>RANK(RFMCaculation[[#This Row],[Frequency]], RFMCaculation[Frequency], 0)</f>
        <v>710</v>
      </c>
      <c r="K298">
        <f>RANK(RFMCaculation[[#This Row],[Monetary]], RFMCaculation[Monetary], 0)</f>
        <v>454</v>
      </c>
      <c r="L298">
        <f>VLOOKUP(RFMCaculation[[#This Row],[Rank R]], $R$4:$S$8, 2)</f>
        <v>5</v>
      </c>
      <c r="M298">
        <f>VLOOKUP(RFMCaculation[[#This Row],[Rank F]], $R$4:$S$8, 2)</f>
        <v>5</v>
      </c>
      <c r="N298">
        <f>VLOOKUP(RFMCaculation[[#This Row],[Rank M]], $R$4:$S$8, 2)</f>
        <v>3</v>
      </c>
      <c r="O298">
        <f>RFMCaculation[[#This Row],[R]]*100+RFMCaculation[[#This Row],[F]]*10+RFMCaculation[[#This Row],[M]]</f>
        <v>553</v>
      </c>
      <c r="P298" s="21" t="str">
        <f>VLOOKUP(RFMCaculation[[#This Row],[RFM]], RFMSegment[], 2, FALSE)</f>
        <v>Potential Loyalist</v>
      </c>
    </row>
    <row r="299" spans="1:16">
      <c r="A299" t="s">
        <v>1182</v>
      </c>
      <c r="B299">
        <f>COUNTIF(Order[Customer ID], RFMCaculation[[#This Row],[Customer ID]])</f>
        <v>9</v>
      </c>
      <c r="C299" s="4" cm="1">
        <f t="array" ref="C299">MAX(_xlfn._xlws.FILTER(Order[[Order Date ]], Order[Customer ID]=RFMCaculation[[#This Row],[Customer ID]]))</f>
        <v>43056</v>
      </c>
      <c r="D299" s="4" cm="1">
        <f t="array" ref="D299">MIN(_xlfn._xlws.FILTER(Order[[Order Date ]], Order[Customer ID]=RFMCaculation[[#This Row],[Customer ID]]))</f>
        <v>41943</v>
      </c>
      <c r="E299" s="8">
        <f>($R$2-RFMCaculation[[#This Row],[Start Date]])/365</f>
        <v>3.1726027397260275</v>
      </c>
      <c r="F299">
        <f>$R$2-RFMCaculation[[#This Row],[Most recent]]</f>
        <v>45</v>
      </c>
      <c r="G299" s="8">
        <f>RFMCaculation[[#This Row],[Total Orders]]/RFMCaculation[[#This Row],[Years with us]]</f>
        <v>2.8367875647668392</v>
      </c>
      <c r="H299" s="9">
        <f>SUMIF(Order[Customer ID], RFMCaculation[[#This Row],[Customer ID]], Order[Total Sales])</f>
        <v>2224</v>
      </c>
      <c r="I299">
        <f>RANK(RFMCaculation[[#This Row],[Recency]], RFMCaculation[Recency], 0)</f>
        <v>513</v>
      </c>
      <c r="J299">
        <f>RANK(RFMCaculation[[#This Row],[Frequency]], RFMCaculation[Frequency], 0)</f>
        <v>135</v>
      </c>
      <c r="K299">
        <f>RANK(RFMCaculation[[#This Row],[Monetary]], RFMCaculation[Monetary], 0)</f>
        <v>404</v>
      </c>
      <c r="L299">
        <f>VLOOKUP(RFMCaculation[[#This Row],[Rank R]], $R$4:$S$8, 2)</f>
        <v>4</v>
      </c>
      <c r="M299">
        <f>VLOOKUP(RFMCaculation[[#This Row],[Rank F]], $R$4:$S$8, 2)</f>
        <v>1</v>
      </c>
      <c r="N299">
        <f>VLOOKUP(RFMCaculation[[#This Row],[Rank M]], $R$4:$S$8, 2)</f>
        <v>3</v>
      </c>
      <c r="O299">
        <f>RFMCaculation[[#This Row],[R]]*100+RFMCaculation[[#This Row],[F]]*10+RFMCaculation[[#This Row],[M]]</f>
        <v>413</v>
      </c>
      <c r="P299" s="21" t="str">
        <f>VLOOKUP(RFMCaculation[[#This Row],[RFM]], RFMSegment[], 2, FALSE)</f>
        <v>Promising</v>
      </c>
    </row>
    <row r="300" spans="1:16">
      <c r="A300" t="s">
        <v>1785</v>
      </c>
      <c r="B300">
        <f>COUNTIF(Order[Customer ID], RFMCaculation[[#This Row],[Customer ID]])</f>
        <v>9</v>
      </c>
      <c r="C300" s="4" cm="1">
        <f t="array" ref="C300">MAX(_xlfn._xlws.FILTER(Order[[Order Date ]], Order[Customer ID]=RFMCaculation[[#This Row],[Customer ID]]))</f>
        <v>43024</v>
      </c>
      <c r="D300" s="4" cm="1">
        <f t="array" ref="D300">MIN(_xlfn._xlws.FILTER(Order[[Order Date ]], Order[Customer ID]=RFMCaculation[[#This Row],[Customer ID]]))</f>
        <v>41829</v>
      </c>
      <c r="E300" s="8">
        <f>($R$2-RFMCaculation[[#This Row],[Start Date]])/365</f>
        <v>3.484931506849315</v>
      </c>
      <c r="F300">
        <f>$R$2-RFMCaculation[[#This Row],[Most recent]]</f>
        <v>77</v>
      </c>
      <c r="G300" s="8">
        <f>RFMCaculation[[#This Row],[Total Orders]]/RFMCaculation[[#This Row],[Years with us]]</f>
        <v>2.5825471698113209</v>
      </c>
      <c r="H300" s="9">
        <f>SUMIF(Order[Customer ID], RFMCaculation[[#This Row],[Customer ID]], Order[Total Sales])</f>
        <v>2819.4670000000001</v>
      </c>
      <c r="I300">
        <f>RANK(RFMCaculation[[#This Row],[Recency]], RFMCaculation[Recency], 0)</f>
        <v>397</v>
      </c>
      <c r="J300">
        <f>RANK(RFMCaculation[[#This Row],[Frequency]], RFMCaculation[Frequency], 0)</f>
        <v>202</v>
      </c>
      <c r="K300">
        <f>RANK(RFMCaculation[[#This Row],[Monetary]], RFMCaculation[Monetary], 0)</f>
        <v>310</v>
      </c>
      <c r="L300">
        <f>VLOOKUP(RFMCaculation[[#This Row],[Rank R]], $R$4:$S$8, 2)</f>
        <v>3</v>
      </c>
      <c r="M300">
        <f>VLOOKUP(RFMCaculation[[#This Row],[Rank F]], $R$4:$S$8, 2)</f>
        <v>2</v>
      </c>
      <c r="N300">
        <f>VLOOKUP(RFMCaculation[[#This Row],[Rank M]], $R$4:$S$8, 2)</f>
        <v>2</v>
      </c>
      <c r="O300">
        <f>RFMCaculation[[#This Row],[R]]*100+RFMCaculation[[#This Row],[F]]*10+RFMCaculation[[#This Row],[M]]</f>
        <v>322</v>
      </c>
      <c r="P300" s="21" t="str">
        <f>VLOOKUP(RFMCaculation[[#This Row],[RFM]], RFMSegment[], 2, FALSE)</f>
        <v>Hibernating customers</v>
      </c>
    </row>
    <row r="301" spans="1:16">
      <c r="A301" t="s">
        <v>1370</v>
      </c>
      <c r="B301">
        <f>COUNTIF(Order[Customer ID], RFMCaculation[[#This Row],[Customer ID]])</f>
        <v>4</v>
      </c>
      <c r="C301" s="4" cm="1">
        <f t="array" ref="C301">MAX(_xlfn._xlws.FILTER(Order[[Order Date ]], Order[Customer ID]=RFMCaculation[[#This Row],[Customer ID]]))</f>
        <v>43049</v>
      </c>
      <c r="D301" s="4" cm="1">
        <f t="array" ref="D301">MIN(_xlfn._xlws.FILTER(Order[[Order Date ]], Order[Customer ID]=RFMCaculation[[#This Row],[Customer ID]]))</f>
        <v>41807</v>
      </c>
      <c r="E301" s="8">
        <f>($R$2-RFMCaculation[[#This Row],[Start Date]])/365</f>
        <v>3.5452054794520547</v>
      </c>
      <c r="F301">
        <f>$R$2-RFMCaculation[[#This Row],[Most recent]]</f>
        <v>52</v>
      </c>
      <c r="G301" s="8">
        <f>RFMCaculation[[#This Row],[Total Orders]]/RFMCaculation[[#This Row],[Years with us]]</f>
        <v>1.1282843894899537</v>
      </c>
      <c r="H301" s="9">
        <f>SUMIF(Order[Customer ID], RFMCaculation[[#This Row],[Customer ID]], Order[Total Sales])</f>
        <v>4172.8460000000005</v>
      </c>
      <c r="I301">
        <f>RANK(RFMCaculation[[#This Row],[Recency]], RFMCaculation[Recency], 0)</f>
        <v>482</v>
      </c>
      <c r="J301">
        <f>RANK(RFMCaculation[[#This Row],[Frequency]], RFMCaculation[Frequency], 0)</f>
        <v>705</v>
      </c>
      <c r="K301">
        <f>RANK(RFMCaculation[[#This Row],[Monetary]], RFMCaculation[Monetary], 0)</f>
        <v>169</v>
      </c>
      <c r="L301">
        <f>VLOOKUP(RFMCaculation[[#This Row],[Rank R]], $R$4:$S$8, 2)</f>
        <v>4</v>
      </c>
      <c r="M301">
        <f>VLOOKUP(RFMCaculation[[#This Row],[Rank F]], $R$4:$S$8, 2)</f>
        <v>5</v>
      </c>
      <c r="N301">
        <f>VLOOKUP(RFMCaculation[[#This Row],[Rank M]], $R$4:$S$8, 2)</f>
        <v>2</v>
      </c>
      <c r="O301">
        <f>RFMCaculation[[#This Row],[R]]*100+RFMCaculation[[#This Row],[F]]*10+RFMCaculation[[#This Row],[M]]</f>
        <v>452</v>
      </c>
      <c r="P301" s="21" t="str">
        <f>VLOOKUP(RFMCaculation[[#This Row],[RFM]], RFMSegment[], 2, FALSE)</f>
        <v>Potential Loyalist</v>
      </c>
    </row>
    <row r="302" spans="1:16">
      <c r="A302" t="s">
        <v>4094</v>
      </c>
      <c r="B302">
        <f>COUNTIF(Order[Customer ID], RFMCaculation[[#This Row],[Customer ID]])</f>
        <v>2</v>
      </c>
      <c r="C302" s="4" cm="1">
        <f t="array" ref="C302">MAX(_xlfn._xlws.FILTER(Order[[Order Date ]], Order[Customer ID]=RFMCaculation[[#This Row],[Customer ID]]))</f>
        <v>42712</v>
      </c>
      <c r="D302" s="4" cm="1">
        <f t="array" ref="D302">MIN(_xlfn._xlws.FILTER(Order[[Order Date ]], Order[Customer ID]=RFMCaculation[[#This Row],[Customer ID]]))</f>
        <v>42285</v>
      </c>
      <c r="E302" s="8">
        <f>($R$2-RFMCaculation[[#This Row],[Start Date]])/365</f>
        <v>2.2356164383561645</v>
      </c>
      <c r="F302">
        <f>$R$2-RFMCaculation[[#This Row],[Most recent]]</f>
        <v>389</v>
      </c>
      <c r="G302" s="8">
        <f>RFMCaculation[[#This Row],[Total Orders]]/RFMCaculation[[#This Row],[Years with us]]</f>
        <v>0.89460784313725483</v>
      </c>
      <c r="H302" s="9">
        <f>SUMIF(Order[Customer ID], RFMCaculation[[#This Row],[Customer ID]], Order[Total Sales])</f>
        <v>1361.2440000000001</v>
      </c>
      <c r="I302">
        <f>RANK(RFMCaculation[[#This Row],[Recency]], RFMCaculation[Recency], 0)</f>
        <v>92</v>
      </c>
      <c r="J302">
        <f>RANK(RFMCaculation[[#This Row],[Frequency]], RFMCaculation[Frequency], 0)</f>
        <v>749</v>
      </c>
      <c r="K302">
        <f>RANK(RFMCaculation[[#This Row],[Monetary]], RFMCaculation[Monetary], 0)</f>
        <v>548</v>
      </c>
      <c r="L302">
        <f>VLOOKUP(RFMCaculation[[#This Row],[Rank R]], $R$4:$S$8, 2)</f>
        <v>1</v>
      </c>
      <c r="M302">
        <f>VLOOKUP(RFMCaculation[[#This Row],[Rank F]], $R$4:$S$8, 2)</f>
        <v>5</v>
      </c>
      <c r="N302">
        <f>VLOOKUP(RFMCaculation[[#This Row],[Rank M]], $R$4:$S$8, 2)</f>
        <v>4</v>
      </c>
      <c r="O302">
        <f>RFMCaculation[[#This Row],[R]]*100+RFMCaculation[[#This Row],[F]]*10+RFMCaculation[[#This Row],[M]]</f>
        <v>154</v>
      </c>
      <c r="P302" s="21" t="str">
        <f>VLOOKUP(RFMCaculation[[#This Row],[RFM]], RFMSegment[], 2, FALSE)</f>
        <v>Cannot Lose Them</v>
      </c>
    </row>
    <row r="303" spans="1:16">
      <c r="A303" t="s">
        <v>69</v>
      </c>
      <c r="B303">
        <f>COUNTIF(Order[Customer ID], RFMCaculation[[#This Row],[Customer ID]])</f>
        <v>2</v>
      </c>
      <c r="C303" s="4" cm="1">
        <f t="array" ref="C303">MAX(_xlfn._xlws.FILTER(Order[[Order Date ]], Order[Customer ID]=RFMCaculation[[#This Row],[Customer ID]]))</f>
        <v>43097</v>
      </c>
      <c r="D303" s="4" cm="1">
        <f t="array" ref="D303">MIN(_xlfn._xlws.FILTER(Order[[Order Date ]], Order[Customer ID]=RFMCaculation[[#This Row],[Customer ID]]))</f>
        <v>42325</v>
      </c>
      <c r="E303" s="8">
        <f>($R$2-RFMCaculation[[#This Row],[Start Date]])/365</f>
        <v>2.1260273972602741</v>
      </c>
      <c r="F303">
        <f>$R$2-RFMCaculation[[#This Row],[Most recent]]</f>
        <v>4</v>
      </c>
      <c r="G303" s="8">
        <f>RFMCaculation[[#This Row],[Total Orders]]/RFMCaculation[[#This Row],[Years with us]]</f>
        <v>0.94072164948453607</v>
      </c>
      <c r="H303" s="9">
        <f>SUMIF(Order[Customer ID], RFMCaculation[[#This Row],[Customer ID]], Order[Total Sales])</f>
        <v>146.94080000000002</v>
      </c>
      <c r="I303">
        <f>RANK(RFMCaculation[[#This Row],[Recency]], RFMCaculation[Recency], 0)</f>
        <v>774</v>
      </c>
      <c r="J303">
        <f>RANK(RFMCaculation[[#This Row],[Frequency]], RFMCaculation[Frequency], 0)</f>
        <v>740</v>
      </c>
      <c r="K303">
        <f>RANK(RFMCaculation[[#This Row],[Monetary]], RFMCaculation[Monetary], 0)</f>
        <v>775</v>
      </c>
      <c r="L303">
        <f>VLOOKUP(RFMCaculation[[#This Row],[Rank R]], $R$4:$S$8, 2)</f>
        <v>5</v>
      </c>
      <c r="M303">
        <f>VLOOKUP(RFMCaculation[[#This Row],[Rank F]], $R$4:$S$8, 2)</f>
        <v>5</v>
      </c>
      <c r="N303">
        <f>VLOOKUP(RFMCaculation[[#This Row],[Rank M]], $R$4:$S$8, 2)</f>
        <v>5</v>
      </c>
      <c r="O303">
        <f>RFMCaculation[[#This Row],[R]]*100+RFMCaculation[[#This Row],[F]]*10+RFMCaculation[[#This Row],[M]]</f>
        <v>555</v>
      </c>
      <c r="P303" s="21" t="str">
        <f>VLOOKUP(RFMCaculation[[#This Row],[RFM]], RFMSegment[], 2, FALSE)</f>
        <v>Champions</v>
      </c>
    </row>
    <row r="304" spans="1:16">
      <c r="A304" t="s">
        <v>2349</v>
      </c>
      <c r="B304">
        <f>COUNTIF(Order[Customer ID], RFMCaculation[[#This Row],[Customer ID]])</f>
        <v>9</v>
      </c>
      <c r="C304" s="4" cm="1">
        <f t="array" ref="C304">MAX(_xlfn._xlws.FILTER(Order[[Order Date ]], Order[Customer ID]=RFMCaculation[[#This Row],[Customer ID]]))</f>
        <v>42987</v>
      </c>
      <c r="D304" s="4" cm="1">
        <f t="array" ref="D304">MIN(_xlfn._xlws.FILTER(Order[[Order Date ]], Order[Customer ID]=RFMCaculation[[#This Row],[Customer ID]]))</f>
        <v>41815</v>
      </c>
      <c r="E304" s="8">
        <f>($R$2-RFMCaculation[[#This Row],[Start Date]])/365</f>
        <v>3.5232876712328767</v>
      </c>
      <c r="F304">
        <f>$R$2-RFMCaculation[[#This Row],[Most recent]]</f>
        <v>114</v>
      </c>
      <c r="G304" s="8">
        <f>RFMCaculation[[#This Row],[Total Orders]]/RFMCaculation[[#This Row],[Years with us]]</f>
        <v>2.5544323483670297</v>
      </c>
      <c r="H304" s="9">
        <f>SUMIF(Order[Customer ID], RFMCaculation[[#This Row],[Customer ID]], Order[Total Sales])</f>
        <v>6497.27</v>
      </c>
      <c r="I304">
        <f>RANK(RFMCaculation[[#This Row],[Recency]], RFMCaculation[Recency], 0)</f>
        <v>294</v>
      </c>
      <c r="J304">
        <f>RANK(RFMCaculation[[#This Row],[Frequency]], RFMCaculation[Frequency], 0)</f>
        <v>217</v>
      </c>
      <c r="K304">
        <f>RANK(RFMCaculation[[#This Row],[Monetary]], RFMCaculation[Monetary], 0)</f>
        <v>63</v>
      </c>
      <c r="L304">
        <f>VLOOKUP(RFMCaculation[[#This Row],[Rank R]], $R$4:$S$8, 2)</f>
        <v>2</v>
      </c>
      <c r="M304">
        <f>VLOOKUP(RFMCaculation[[#This Row],[Rank F]], $R$4:$S$8, 2)</f>
        <v>2</v>
      </c>
      <c r="N304">
        <f>VLOOKUP(RFMCaculation[[#This Row],[Rank M]], $R$4:$S$8, 2)</f>
        <v>1</v>
      </c>
      <c r="O304">
        <f>RFMCaculation[[#This Row],[R]]*100+RFMCaculation[[#This Row],[F]]*10+RFMCaculation[[#This Row],[M]]</f>
        <v>221</v>
      </c>
      <c r="P304" s="21" t="str">
        <f>VLOOKUP(RFMCaculation[[#This Row],[RFM]], RFMSegment[], 2, FALSE)</f>
        <v>About To Sleep</v>
      </c>
    </row>
    <row r="305" spans="1:16">
      <c r="A305" t="s">
        <v>1877</v>
      </c>
      <c r="B305">
        <f>COUNTIF(Order[Customer ID], RFMCaculation[[#This Row],[Customer ID]])</f>
        <v>7</v>
      </c>
      <c r="C305" s="4" cm="1">
        <f t="array" ref="C305">MAX(_xlfn._xlws.FILTER(Order[[Order Date ]], Order[Customer ID]=RFMCaculation[[#This Row],[Customer ID]]))</f>
        <v>43016</v>
      </c>
      <c r="D305" s="4" cm="1">
        <f t="array" ref="D305">MIN(_xlfn._xlws.FILTER(Order[[Order Date ]], Order[Customer ID]=RFMCaculation[[#This Row],[Customer ID]]))</f>
        <v>41719</v>
      </c>
      <c r="E305" s="8">
        <f>($R$2-RFMCaculation[[#This Row],[Start Date]])/365</f>
        <v>3.7863013698630139</v>
      </c>
      <c r="F305">
        <f>$R$2-RFMCaculation[[#This Row],[Most recent]]</f>
        <v>85</v>
      </c>
      <c r="G305" s="8">
        <f>RFMCaculation[[#This Row],[Total Orders]]/RFMCaculation[[#This Row],[Years with us]]</f>
        <v>1.8487698986975396</v>
      </c>
      <c r="H305" s="9">
        <f>SUMIF(Order[Customer ID], RFMCaculation[[#This Row],[Customer ID]], Order[Total Sales])</f>
        <v>3582.82</v>
      </c>
      <c r="I305">
        <f>RANK(RFMCaculation[[#This Row],[Recency]], RFMCaculation[Recency], 0)</f>
        <v>376</v>
      </c>
      <c r="J305">
        <f>RANK(RFMCaculation[[#This Row],[Frequency]], RFMCaculation[Frequency], 0)</f>
        <v>434</v>
      </c>
      <c r="K305">
        <f>RANK(RFMCaculation[[#This Row],[Monetary]], RFMCaculation[Monetary], 0)</f>
        <v>214</v>
      </c>
      <c r="L305">
        <f>VLOOKUP(RFMCaculation[[#This Row],[Rank R]], $R$4:$S$8, 2)</f>
        <v>3</v>
      </c>
      <c r="M305">
        <f>VLOOKUP(RFMCaculation[[#This Row],[Rank F]], $R$4:$S$8, 2)</f>
        <v>3</v>
      </c>
      <c r="N305">
        <f>VLOOKUP(RFMCaculation[[#This Row],[Rank M]], $R$4:$S$8, 2)</f>
        <v>2</v>
      </c>
      <c r="O305">
        <f>RFMCaculation[[#This Row],[R]]*100+RFMCaculation[[#This Row],[F]]*10+RFMCaculation[[#This Row],[M]]</f>
        <v>332</v>
      </c>
      <c r="P305" s="21" t="str">
        <f>VLOOKUP(RFMCaculation[[#This Row],[RFM]], RFMSegment[], 2, FALSE)</f>
        <v>Hibernating customers</v>
      </c>
    </row>
    <row r="306" spans="1:16">
      <c r="A306" t="s">
        <v>414</v>
      </c>
      <c r="B306">
        <f>COUNTIF(Order[Customer ID], RFMCaculation[[#This Row],[Customer ID]])</f>
        <v>6</v>
      </c>
      <c r="C306" s="4" cm="1">
        <f t="array" ref="C306">MAX(_xlfn._xlws.FILTER(Order[[Order Date ]], Order[Customer ID]=RFMCaculation[[#This Row],[Customer ID]]))</f>
        <v>43083</v>
      </c>
      <c r="D306" s="4" cm="1">
        <f t="array" ref="D306">MIN(_xlfn._xlws.FILTER(Order[[Order Date ]], Order[Customer ID]=RFMCaculation[[#This Row],[Customer ID]]))</f>
        <v>41740</v>
      </c>
      <c r="E306" s="8">
        <f>($R$2-RFMCaculation[[#This Row],[Start Date]])/365</f>
        <v>3.7287671232876711</v>
      </c>
      <c r="F306">
        <f>$R$2-RFMCaculation[[#This Row],[Most recent]]</f>
        <v>18</v>
      </c>
      <c r="G306" s="8">
        <f>RFMCaculation[[#This Row],[Total Orders]]/RFMCaculation[[#This Row],[Years with us]]</f>
        <v>1.6091109478324761</v>
      </c>
      <c r="H306" s="9">
        <f>SUMIF(Order[Customer ID], RFMCaculation[[#This Row],[Customer ID]], Order[Total Sales])</f>
        <v>3078.6239999999998</v>
      </c>
      <c r="I306">
        <f>RANK(RFMCaculation[[#This Row],[Recency]], RFMCaculation[Recency], 0)</f>
        <v>693</v>
      </c>
      <c r="J306">
        <f>RANK(RFMCaculation[[#This Row],[Frequency]], RFMCaculation[Frequency], 0)</f>
        <v>530</v>
      </c>
      <c r="K306">
        <f>RANK(RFMCaculation[[#This Row],[Monetary]], RFMCaculation[Monetary], 0)</f>
        <v>270</v>
      </c>
      <c r="L306">
        <f>VLOOKUP(RFMCaculation[[#This Row],[Rank R]], $R$4:$S$8, 2)</f>
        <v>5</v>
      </c>
      <c r="M306">
        <f>VLOOKUP(RFMCaculation[[#This Row],[Rank F]], $R$4:$S$8, 2)</f>
        <v>4</v>
      </c>
      <c r="N306">
        <f>VLOOKUP(RFMCaculation[[#This Row],[Rank M]], $R$4:$S$8, 2)</f>
        <v>2</v>
      </c>
      <c r="O306">
        <f>RFMCaculation[[#This Row],[R]]*100+RFMCaculation[[#This Row],[F]]*10+RFMCaculation[[#This Row],[M]]</f>
        <v>542</v>
      </c>
      <c r="P306" s="21" t="str">
        <f>VLOOKUP(RFMCaculation[[#This Row],[RFM]], RFMSegment[], 2, FALSE)</f>
        <v>Potential Loyalist</v>
      </c>
    </row>
    <row r="307" spans="1:16">
      <c r="A307" t="s">
        <v>2258</v>
      </c>
      <c r="B307">
        <f>COUNTIF(Order[Customer ID], RFMCaculation[[#This Row],[Customer ID]])</f>
        <v>10</v>
      </c>
      <c r="C307" s="4" cm="1">
        <f t="array" ref="C307">MAX(_xlfn._xlws.FILTER(Order[[Order Date ]], Order[Customer ID]=RFMCaculation[[#This Row],[Customer ID]]))</f>
        <v>42993</v>
      </c>
      <c r="D307" s="4" cm="1">
        <f t="array" ref="D307">MIN(_xlfn._xlws.FILTER(Order[[Order Date ]], Order[Customer ID]=RFMCaculation[[#This Row],[Customer ID]]))</f>
        <v>41860</v>
      </c>
      <c r="E307" s="8">
        <f>($R$2-RFMCaculation[[#This Row],[Start Date]])/365</f>
        <v>3.4</v>
      </c>
      <c r="F307">
        <f>$R$2-RFMCaculation[[#This Row],[Most recent]]</f>
        <v>108</v>
      </c>
      <c r="G307" s="8">
        <f>RFMCaculation[[#This Row],[Total Orders]]/RFMCaculation[[#This Row],[Years with us]]</f>
        <v>2.9411764705882355</v>
      </c>
      <c r="H307" s="9">
        <f>SUMIF(Order[Customer ID], RFMCaculation[[#This Row],[Customer ID]], Order[Total Sales])</f>
        <v>1255.6819999999998</v>
      </c>
      <c r="I307">
        <f>RANK(RFMCaculation[[#This Row],[Recency]], RFMCaculation[Recency], 0)</f>
        <v>307</v>
      </c>
      <c r="J307">
        <f>RANK(RFMCaculation[[#This Row],[Frequency]], RFMCaculation[Frequency], 0)</f>
        <v>121</v>
      </c>
      <c r="K307">
        <f>RANK(RFMCaculation[[#This Row],[Monetary]], RFMCaculation[Monetary], 0)</f>
        <v>574</v>
      </c>
      <c r="L307">
        <f>VLOOKUP(RFMCaculation[[#This Row],[Rank R]], $R$4:$S$8, 2)</f>
        <v>2</v>
      </c>
      <c r="M307">
        <f>VLOOKUP(RFMCaculation[[#This Row],[Rank F]], $R$4:$S$8, 2)</f>
        <v>1</v>
      </c>
      <c r="N307">
        <f>VLOOKUP(RFMCaculation[[#This Row],[Rank M]], $R$4:$S$8, 2)</f>
        <v>4</v>
      </c>
      <c r="O307">
        <f>RFMCaculation[[#This Row],[R]]*100+RFMCaculation[[#This Row],[F]]*10+RFMCaculation[[#This Row],[M]]</f>
        <v>214</v>
      </c>
      <c r="P307" s="21" t="str">
        <f>VLOOKUP(RFMCaculation[[#This Row],[RFM]], RFMSegment[], 2, FALSE)</f>
        <v>Cannot Lose Them</v>
      </c>
    </row>
    <row r="308" spans="1:16">
      <c r="A308" t="s">
        <v>2741</v>
      </c>
      <c r="B308">
        <f>COUNTIF(Order[Customer ID], RFMCaculation[[#This Row],[Customer ID]])</f>
        <v>6</v>
      </c>
      <c r="C308" s="4" cm="1">
        <f t="array" ref="C308">MAX(_xlfn._xlws.FILTER(Order[[Order Date ]], Order[Customer ID]=RFMCaculation[[#This Row],[Customer ID]]))</f>
        <v>42947</v>
      </c>
      <c r="D308" s="4" cm="1">
        <f t="array" ref="D308">MIN(_xlfn._xlws.FILTER(Order[[Order Date ]], Order[Customer ID]=RFMCaculation[[#This Row],[Customer ID]]))</f>
        <v>41769</v>
      </c>
      <c r="E308" s="8">
        <f>($R$2-RFMCaculation[[#This Row],[Start Date]])/365</f>
        <v>3.6493150684931508</v>
      </c>
      <c r="F308">
        <f>$R$2-RFMCaculation[[#This Row],[Most recent]]</f>
        <v>154</v>
      </c>
      <c r="G308" s="8">
        <f>RFMCaculation[[#This Row],[Total Orders]]/RFMCaculation[[#This Row],[Years with us]]</f>
        <v>1.644144144144144</v>
      </c>
      <c r="H308" s="9">
        <f>SUMIF(Order[Customer ID], RFMCaculation[[#This Row],[Customer ID]], Order[Total Sales])</f>
        <v>3163.6280000000002</v>
      </c>
      <c r="I308">
        <f>RANK(RFMCaculation[[#This Row],[Recency]], RFMCaculation[Recency], 0)</f>
        <v>230</v>
      </c>
      <c r="J308">
        <f>RANK(RFMCaculation[[#This Row],[Frequency]], RFMCaculation[Frequency], 0)</f>
        <v>514</v>
      </c>
      <c r="K308">
        <f>RANK(RFMCaculation[[#This Row],[Monetary]], RFMCaculation[Monetary], 0)</f>
        <v>258</v>
      </c>
      <c r="L308">
        <f>VLOOKUP(RFMCaculation[[#This Row],[Rank R]], $R$4:$S$8, 2)</f>
        <v>2</v>
      </c>
      <c r="M308">
        <f>VLOOKUP(RFMCaculation[[#This Row],[Rank F]], $R$4:$S$8, 2)</f>
        <v>4</v>
      </c>
      <c r="N308">
        <f>VLOOKUP(RFMCaculation[[#This Row],[Rank M]], $R$4:$S$8, 2)</f>
        <v>2</v>
      </c>
      <c r="O308">
        <f>RFMCaculation[[#This Row],[R]]*100+RFMCaculation[[#This Row],[F]]*10+RFMCaculation[[#This Row],[M]]</f>
        <v>242</v>
      </c>
      <c r="P308" s="21" t="str">
        <f>VLOOKUP(RFMCaculation[[#This Row],[RFM]], RFMSegment[], 2, FALSE)</f>
        <v>At Risk</v>
      </c>
    </row>
    <row r="309" spans="1:16">
      <c r="A309" t="s">
        <v>2419</v>
      </c>
      <c r="B309">
        <f>COUNTIF(Order[Customer ID], RFMCaculation[[#This Row],[Customer ID]])</f>
        <v>3</v>
      </c>
      <c r="C309" s="4" cm="1">
        <f t="array" ref="C309">MAX(_xlfn._xlws.FILTER(Order[[Order Date ]], Order[Customer ID]=RFMCaculation[[#This Row],[Customer ID]]))</f>
        <v>42982</v>
      </c>
      <c r="D309" s="4" cm="1">
        <f t="array" ref="D309">MIN(_xlfn._xlws.FILTER(Order[[Order Date ]], Order[Customer ID]=RFMCaculation[[#This Row],[Customer ID]]))</f>
        <v>41734</v>
      </c>
      <c r="E309" s="8">
        <f>($R$2-RFMCaculation[[#This Row],[Start Date]])/365</f>
        <v>3.7452054794520548</v>
      </c>
      <c r="F309">
        <f>$R$2-RFMCaculation[[#This Row],[Most recent]]</f>
        <v>119</v>
      </c>
      <c r="G309" s="8">
        <f>RFMCaculation[[#This Row],[Total Orders]]/RFMCaculation[[#This Row],[Years with us]]</f>
        <v>0.80102414045354786</v>
      </c>
      <c r="H309" s="9">
        <f>SUMIF(Order[Customer ID], RFMCaculation[[#This Row],[Customer ID]], Order[Total Sales])</f>
        <v>6049.9659999999994</v>
      </c>
      <c r="I309">
        <f>RANK(RFMCaculation[[#This Row],[Recency]], RFMCaculation[Recency], 0)</f>
        <v>275</v>
      </c>
      <c r="J309">
        <f>RANK(RFMCaculation[[#This Row],[Frequency]], RFMCaculation[Frequency], 0)</f>
        <v>766</v>
      </c>
      <c r="K309">
        <f>RANK(RFMCaculation[[#This Row],[Monetary]], RFMCaculation[Monetary], 0)</f>
        <v>80</v>
      </c>
      <c r="L309">
        <f>VLOOKUP(RFMCaculation[[#This Row],[Rank R]], $R$4:$S$8, 2)</f>
        <v>2</v>
      </c>
      <c r="M309">
        <f>VLOOKUP(RFMCaculation[[#This Row],[Rank F]], $R$4:$S$8, 2)</f>
        <v>5</v>
      </c>
      <c r="N309">
        <f>VLOOKUP(RFMCaculation[[#This Row],[Rank M]], $R$4:$S$8, 2)</f>
        <v>1</v>
      </c>
      <c r="O309">
        <f>RFMCaculation[[#This Row],[R]]*100+RFMCaculation[[#This Row],[F]]*10+RFMCaculation[[#This Row],[M]]</f>
        <v>251</v>
      </c>
      <c r="P309" s="21" t="str">
        <f>VLOOKUP(RFMCaculation[[#This Row],[RFM]], RFMSegment[], 2, FALSE)</f>
        <v>About To Sleep</v>
      </c>
    </row>
    <row r="310" spans="1:16">
      <c r="A310" t="s">
        <v>5765</v>
      </c>
      <c r="B310">
        <f>COUNTIF(Order[Customer ID], RFMCaculation[[#This Row],[Customer ID]])</f>
        <v>2</v>
      </c>
      <c r="C310" s="4" cm="1">
        <f t="array" ref="C310">MAX(_xlfn._xlws.FILTER(Order[[Order Date ]], Order[Customer ID]=RFMCaculation[[#This Row],[Customer ID]]))</f>
        <v>42334</v>
      </c>
      <c r="D310" s="4" cm="1">
        <f t="array" ref="D310">MIN(_xlfn._xlws.FILTER(Order[[Order Date ]], Order[Customer ID]=RFMCaculation[[#This Row],[Customer ID]]))</f>
        <v>41735</v>
      </c>
      <c r="E310" s="8">
        <f>($R$2-RFMCaculation[[#This Row],[Start Date]])/365</f>
        <v>3.7424657534246575</v>
      </c>
      <c r="F310">
        <f>$R$2-RFMCaculation[[#This Row],[Most recent]]</f>
        <v>767</v>
      </c>
      <c r="G310" s="8">
        <f>RFMCaculation[[#This Row],[Total Orders]]/RFMCaculation[[#This Row],[Years with us]]</f>
        <v>0.53440702781844807</v>
      </c>
      <c r="H310" s="9">
        <f>SUMIF(Order[Customer ID], RFMCaculation[[#This Row],[Customer ID]], Order[Total Sales])</f>
        <v>236.53</v>
      </c>
      <c r="I310">
        <f>RANK(RFMCaculation[[#This Row],[Recency]], RFMCaculation[Recency], 0)</f>
        <v>16</v>
      </c>
      <c r="J310">
        <f>RANK(RFMCaculation[[#This Row],[Frequency]], RFMCaculation[Frequency], 0)</f>
        <v>791</v>
      </c>
      <c r="K310">
        <f>RANK(RFMCaculation[[#This Row],[Monetary]], RFMCaculation[Monetary], 0)</f>
        <v>762</v>
      </c>
      <c r="L310">
        <f>VLOOKUP(RFMCaculation[[#This Row],[Rank R]], $R$4:$S$8, 2)</f>
        <v>1</v>
      </c>
      <c r="M310">
        <f>VLOOKUP(RFMCaculation[[#This Row],[Rank F]], $R$4:$S$8, 2)</f>
        <v>5</v>
      </c>
      <c r="N310">
        <f>VLOOKUP(RFMCaculation[[#This Row],[Rank M]], $R$4:$S$8, 2)</f>
        <v>5</v>
      </c>
      <c r="O310">
        <f>RFMCaculation[[#This Row],[R]]*100+RFMCaculation[[#This Row],[F]]*10+RFMCaculation[[#This Row],[M]]</f>
        <v>155</v>
      </c>
      <c r="P310" s="21" t="str">
        <f>VLOOKUP(RFMCaculation[[#This Row],[RFM]], RFMSegment[], 2, FALSE)</f>
        <v>Cannot Lose Them</v>
      </c>
    </row>
    <row r="311" spans="1:16">
      <c r="A311" t="s">
        <v>6875</v>
      </c>
      <c r="B311">
        <f>COUNTIF(Order[Customer ID], RFMCaculation[[#This Row],[Customer ID]])</f>
        <v>2</v>
      </c>
      <c r="C311" s="4" cm="1">
        <f t="array" ref="C311">MAX(_xlfn._xlws.FILTER(Order[[Order Date ]], Order[Customer ID]=RFMCaculation[[#This Row],[Customer ID]]))</f>
        <v>41964</v>
      </c>
      <c r="D311" s="4" cm="1">
        <f t="array" ref="D311">MIN(_xlfn._xlws.FILTER(Order[[Order Date ]], Order[Customer ID]=RFMCaculation[[#This Row],[Customer ID]]))</f>
        <v>41962</v>
      </c>
      <c r="E311" s="8">
        <f>($R$2-RFMCaculation[[#This Row],[Start Date]])/365</f>
        <v>3.1205479452054794</v>
      </c>
      <c r="F311">
        <f>$R$2-RFMCaculation[[#This Row],[Most recent]]</f>
        <v>1137</v>
      </c>
      <c r="G311" s="8">
        <f>RFMCaculation[[#This Row],[Total Orders]]/RFMCaculation[[#This Row],[Years with us]]</f>
        <v>0.6409130816505707</v>
      </c>
      <c r="H311" s="9">
        <f>SUMIF(Order[Customer ID], RFMCaculation[[#This Row],[Customer ID]], Order[Total Sales])</f>
        <v>1284.3800000000001</v>
      </c>
      <c r="I311">
        <f>RANK(RFMCaculation[[#This Row],[Recency]], RFMCaculation[Recency], 0)</f>
        <v>2</v>
      </c>
      <c r="J311">
        <f>RANK(RFMCaculation[[#This Row],[Frequency]], RFMCaculation[Frequency], 0)</f>
        <v>782</v>
      </c>
      <c r="K311">
        <f>RANK(RFMCaculation[[#This Row],[Monetary]], RFMCaculation[Monetary], 0)</f>
        <v>566</v>
      </c>
      <c r="L311">
        <f>VLOOKUP(RFMCaculation[[#This Row],[Rank R]], $R$4:$S$8, 2)</f>
        <v>1</v>
      </c>
      <c r="M311">
        <f>VLOOKUP(RFMCaculation[[#This Row],[Rank F]], $R$4:$S$8, 2)</f>
        <v>5</v>
      </c>
      <c r="N311">
        <f>VLOOKUP(RFMCaculation[[#This Row],[Rank M]], $R$4:$S$8, 2)</f>
        <v>4</v>
      </c>
      <c r="O311">
        <f>RFMCaculation[[#This Row],[R]]*100+RFMCaculation[[#This Row],[F]]*10+RFMCaculation[[#This Row],[M]]</f>
        <v>154</v>
      </c>
      <c r="P311" s="21" t="str">
        <f>VLOOKUP(RFMCaculation[[#This Row],[RFM]], RFMSegment[], 2, FALSE)</f>
        <v>Cannot Lose Them</v>
      </c>
    </row>
    <row r="312" spans="1:16">
      <c r="A312" t="s">
        <v>1476</v>
      </c>
      <c r="B312">
        <f>COUNTIF(Order[Customer ID], RFMCaculation[[#This Row],[Customer ID]])</f>
        <v>3</v>
      </c>
      <c r="C312" s="4" cm="1">
        <f t="array" ref="C312">MAX(_xlfn._xlws.FILTER(Order[[Order Date ]], Order[Customer ID]=RFMCaculation[[#This Row],[Customer ID]]))</f>
        <v>43043</v>
      </c>
      <c r="D312" s="4" cm="1">
        <f t="array" ref="D312">MIN(_xlfn._xlws.FILTER(Order[[Order Date ]], Order[Customer ID]=RFMCaculation[[#This Row],[Customer ID]]))</f>
        <v>41796</v>
      </c>
      <c r="E312" s="8">
        <f>($R$2-RFMCaculation[[#This Row],[Start Date]])/365</f>
        <v>3.5753424657534247</v>
      </c>
      <c r="F312">
        <f>$R$2-RFMCaculation[[#This Row],[Most recent]]</f>
        <v>58</v>
      </c>
      <c r="G312" s="8">
        <f>RFMCaculation[[#This Row],[Total Orders]]/RFMCaculation[[#This Row],[Years with us]]</f>
        <v>0.83908045977011492</v>
      </c>
      <c r="H312" s="9">
        <f>SUMIF(Order[Customer ID], RFMCaculation[[#This Row],[Customer ID]], Order[Total Sales])</f>
        <v>9351.2119999999995</v>
      </c>
      <c r="I312">
        <f>RANK(RFMCaculation[[#This Row],[Recency]], RFMCaculation[Recency], 0)</f>
        <v>459</v>
      </c>
      <c r="J312">
        <f>RANK(RFMCaculation[[#This Row],[Frequency]], RFMCaculation[Frequency], 0)</f>
        <v>759</v>
      </c>
      <c r="K312">
        <f>RANK(RFMCaculation[[#This Row],[Monetary]], RFMCaculation[Monetary], 0)</f>
        <v>22</v>
      </c>
      <c r="L312">
        <f>VLOOKUP(RFMCaculation[[#This Row],[Rank R]], $R$4:$S$8, 2)</f>
        <v>3</v>
      </c>
      <c r="M312">
        <f>VLOOKUP(RFMCaculation[[#This Row],[Rank F]], $R$4:$S$8, 2)</f>
        <v>5</v>
      </c>
      <c r="N312">
        <f>VLOOKUP(RFMCaculation[[#This Row],[Rank M]], $R$4:$S$8, 2)</f>
        <v>1</v>
      </c>
      <c r="O312">
        <f>RFMCaculation[[#This Row],[R]]*100+RFMCaculation[[#This Row],[F]]*10+RFMCaculation[[#This Row],[M]]</f>
        <v>351</v>
      </c>
      <c r="P312" s="21" t="str">
        <f>VLOOKUP(RFMCaculation[[#This Row],[RFM]], RFMSegment[], 2, FALSE)</f>
        <v>Potential Loyalist</v>
      </c>
    </row>
    <row r="313" spans="1:16">
      <c r="A313" t="s">
        <v>975</v>
      </c>
      <c r="B313">
        <f>COUNTIF(Order[Customer ID], RFMCaculation[[#This Row],[Customer ID]])</f>
        <v>11</v>
      </c>
      <c r="C313" s="4" cm="1">
        <f t="array" ref="C313">MAX(_xlfn._xlws.FILTER(Order[[Order Date ]], Order[Customer ID]=RFMCaculation[[#This Row],[Customer ID]]))</f>
        <v>43063</v>
      </c>
      <c r="D313" s="4" cm="1">
        <f t="array" ref="D313">MIN(_xlfn._xlws.FILTER(Order[[Order Date ]], Order[Customer ID]=RFMCaculation[[#This Row],[Customer ID]]))</f>
        <v>41782</v>
      </c>
      <c r="E313" s="8">
        <f>($R$2-RFMCaculation[[#This Row],[Start Date]])/365</f>
        <v>3.6136986301369864</v>
      </c>
      <c r="F313">
        <f>$R$2-RFMCaculation[[#This Row],[Most recent]]</f>
        <v>38</v>
      </c>
      <c r="G313" s="8">
        <f>RFMCaculation[[#This Row],[Total Orders]]/RFMCaculation[[#This Row],[Years with us]]</f>
        <v>3.0439727065959059</v>
      </c>
      <c r="H313" s="9">
        <f>SUMIF(Order[Customer ID], RFMCaculation[[#This Row],[Customer ID]], Order[Total Sales])</f>
        <v>11820.119999999999</v>
      </c>
      <c r="I313">
        <f>RANK(RFMCaculation[[#This Row],[Recency]], RFMCaculation[Recency], 0)</f>
        <v>557</v>
      </c>
      <c r="J313">
        <f>RANK(RFMCaculation[[#This Row],[Frequency]], RFMCaculation[Frequency], 0)</f>
        <v>98</v>
      </c>
      <c r="K313">
        <f>RANK(RFMCaculation[[#This Row],[Monetary]], RFMCaculation[Monetary], 0)</f>
        <v>12</v>
      </c>
      <c r="L313">
        <f>VLOOKUP(RFMCaculation[[#This Row],[Rank R]], $R$4:$S$8, 2)</f>
        <v>4</v>
      </c>
      <c r="M313">
        <f>VLOOKUP(RFMCaculation[[#This Row],[Rank F]], $R$4:$S$8, 2)</f>
        <v>1</v>
      </c>
      <c r="N313">
        <f>VLOOKUP(RFMCaculation[[#This Row],[Rank M]], $R$4:$S$8, 2)</f>
        <v>1</v>
      </c>
      <c r="O313">
        <f>RFMCaculation[[#This Row],[R]]*100+RFMCaculation[[#This Row],[F]]*10+RFMCaculation[[#This Row],[M]]</f>
        <v>411</v>
      </c>
      <c r="P313" s="21" t="str">
        <f>VLOOKUP(RFMCaculation[[#This Row],[RFM]], RFMSegment[], 2, FALSE)</f>
        <v>New Customers</v>
      </c>
    </row>
    <row r="314" spans="1:16">
      <c r="A314" t="s">
        <v>938</v>
      </c>
      <c r="B314">
        <f>COUNTIF(Order[Customer ID], RFMCaculation[[#This Row],[Customer ID]])</f>
        <v>4</v>
      </c>
      <c r="C314" s="4" cm="1">
        <f t="array" ref="C314">MAX(_xlfn._xlws.FILTER(Order[[Order Date ]], Order[Customer ID]=RFMCaculation[[#This Row],[Customer ID]]))</f>
        <v>43065</v>
      </c>
      <c r="D314" s="4" cm="1">
        <f t="array" ref="D314">MIN(_xlfn._xlws.FILTER(Order[[Order Date ]], Order[Customer ID]=RFMCaculation[[#This Row],[Customer ID]]))</f>
        <v>42053</v>
      </c>
      <c r="E314" s="8">
        <f>($R$2-RFMCaculation[[#This Row],[Start Date]])/365</f>
        <v>2.871232876712329</v>
      </c>
      <c r="F314">
        <f>$R$2-RFMCaculation[[#This Row],[Most recent]]</f>
        <v>36</v>
      </c>
      <c r="G314" s="8">
        <f>RFMCaculation[[#This Row],[Total Orders]]/RFMCaculation[[#This Row],[Years with us]]</f>
        <v>1.3931297709923662</v>
      </c>
      <c r="H314" s="9">
        <f>SUMIF(Order[Customer ID], RFMCaculation[[#This Row],[Customer ID]], Order[Total Sales])</f>
        <v>226.43599999999998</v>
      </c>
      <c r="I314">
        <f>RANK(RFMCaculation[[#This Row],[Recency]], RFMCaculation[Recency], 0)</f>
        <v>574</v>
      </c>
      <c r="J314">
        <f>RANK(RFMCaculation[[#This Row],[Frequency]], RFMCaculation[Frequency], 0)</f>
        <v>609</v>
      </c>
      <c r="K314">
        <f>RANK(RFMCaculation[[#This Row],[Monetary]], RFMCaculation[Monetary], 0)</f>
        <v>764</v>
      </c>
      <c r="L314">
        <f>VLOOKUP(RFMCaculation[[#This Row],[Rank R]], $R$4:$S$8, 2)</f>
        <v>4</v>
      </c>
      <c r="M314">
        <f>VLOOKUP(RFMCaculation[[#This Row],[Rank F]], $R$4:$S$8, 2)</f>
        <v>4</v>
      </c>
      <c r="N314">
        <f>VLOOKUP(RFMCaculation[[#This Row],[Rank M]], $R$4:$S$8, 2)</f>
        <v>5</v>
      </c>
      <c r="O314">
        <f>RFMCaculation[[#This Row],[R]]*100+RFMCaculation[[#This Row],[F]]*10+RFMCaculation[[#This Row],[M]]</f>
        <v>445</v>
      </c>
      <c r="P314" s="21" t="str">
        <f>VLOOKUP(RFMCaculation[[#This Row],[RFM]], RFMSegment[], 2, FALSE)</f>
        <v>Champions</v>
      </c>
    </row>
    <row r="315" spans="1:16">
      <c r="A315" t="s">
        <v>761</v>
      </c>
      <c r="B315">
        <f>COUNTIF(Order[Customer ID], RFMCaculation[[#This Row],[Customer ID]])</f>
        <v>7</v>
      </c>
      <c r="C315" s="4" cm="1">
        <f t="array" ref="C315">MAX(_xlfn._xlws.FILTER(Order[[Order Date ]], Order[Customer ID]=RFMCaculation[[#This Row],[Customer ID]]))</f>
        <v>43071</v>
      </c>
      <c r="D315" s="4" cm="1">
        <f t="array" ref="D315">MIN(_xlfn._xlws.FILTER(Order[[Order Date ]], Order[Customer ID]=RFMCaculation[[#This Row],[Customer ID]]))</f>
        <v>41699</v>
      </c>
      <c r="E315" s="8">
        <f>($R$2-RFMCaculation[[#This Row],[Start Date]])/365</f>
        <v>3.8410958904109589</v>
      </c>
      <c r="F315">
        <f>$R$2-RFMCaculation[[#This Row],[Most recent]]</f>
        <v>30</v>
      </c>
      <c r="G315" s="8">
        <f>RFMCaculation[[#This Row],[Total Orders]]/RFMCaculation[[#This Row],[Years with us]]</f>
        <v>1.8223965763195435</v>
      </c>
      <c r="H315" s="9">
        <f>SUMIF(Order[Customer ID], RFMCaculation[[#This Row],[Customer ID]], Order[Total Sales])</f>
        <v>2189.0190000000002</v>
      </c>
      <c r="I315">
        <f>RANK(RFMCaculation[[#This Row],[Recency]], RFMCaculation[Recency], 0)</f>
        <v>610</v>
      </c>
      <c r="J315">
        <f>RANK(RFMCaculation[[#This Row],[Frequency]], RFMCaculation[Frequency], 0)</f>
        <v>449</v>
      </c>
      <c r="K315">
        <f>RANK(RFMCaculation[[#This Row],[Monetary]], RFMCaculation[Monetary], 0)</f>
        <v>414</v>
      </c>
      <c r="L315">
        <f>VLOOKUP(RFMCaculation[[#This Row],[Rank R]], $R$4:$S$8, 2)</f>
        <v>4</v>
      </c>
      <c r="M315">
        <f>VLOOKUP(RFMCaculation[[#This Row],[Rank F]], $R$4:$S$8, 2)</f>
        <v>3</v>
      </c>
      <c r="N315">
        <f>VLOOKUP(RFMCaculation[[#This Row],[Rank M]], $R$4:$S$8, 2)</f>
        <v>3</v>
      </c>
      <c r="O315">
        <f>RFMCaculation[[#This Row],[R]]*100+RFMCaculation[[#This Row],[F]]*10+RFMCaculation[[#This Row],[M]]</f>
        <v>433</v>
      </c>
      <c r="P315" s="21" t="str">
        <f>VLOOKUP(RFMCaculation[[#This Row],[RFM]], RFMSegment[], 2, FALSE)</f>
        <v>Potential Loyalist</v>
      </c>
    </row>
    <row r="316" spans="1:16">
      <c r="A316" t="s">
        <v>191</v>
      </c>
      <c r="B316">
        <f>COUNTIF(Order[Customer ID], RFMCaculation[[#This Row],[Customer ID]])</f>
        <v>9</v>
      </c>
      <c r="C316" s="4" cm="1">
        <f t="array" ref="C316">MAX(_xlfn._xlws.FILTER(Order[[Order Date ]], Order[Customer ID]=RFMCaculation[[#This Row],[Customer ID]]))</f>
        <v>43092</v>
      </c>
      <c r="D316" s="4" cm="1">
        <f t="array" ref="D316">MIN(_xlfn._xlws.FILTER(Order[[Order Date ]], Order[Customer ID]=RFMCaculation[[#This Row],[Customer ID]]))</f>
        <v>41856</v>
      </c>
      <c r="E316" s="8">
        <f>($R$2-RFMCaculation[[#This Row],[Start Date]])/365</f>
        <v>3.4109589041095889</v>
      </c>
      <c r="F316">
        <f>$R$2-RFMCaculation[[#This Row],[Most recent]]</f>
        <v>9</v>
      </c>
      <c r="G316" s="8">
        <f>RFMCaculation[[#This Row],[Total Orders]]/RFMCaculation[[#This Row],[Years with us]]</f>
        <v>2.6385542168674698</v>
      </c>
      <c r="H316" s="9">
        <f>SUMIF(Order[Customer ID], RFMCaculation[[#This Row],[Customer ID]], Order[Total Sales])</f>
        <v>4355.1499999999996</v>
      </c>
      <c r="I316">
        <f>RANK(RFMCaculation[[#This Row],[Recency]], RFMCaculation[Recency], 0)</f>
        <v>743</v>
      </c>
      <c r="J316">
        <f>RANK(RFMCaculation[[#This Row],[Frequency]], RFMCaculation[Frequency], 0)</f>
        <v>185</v>
      </c>
      <c r="K316">
        <f>RANK(RFMCaculation[[#This Row],[Monetary]], RFMCaculation[Monetary], 0)</f>
        <v>155</v>
      </c>
      <c r="L316">
        <f>VLOOKUP(RFMCaculation[[#This Row],[Rank R]], $R$4:$S$8, 2)</f>
        <v>5</v>
      </c>
      <c r="M316">
        <f>VLOOKUP(RFMCaculation[[#This Row],[Rank F]], $R$4:$S$8, 2)</f>
        <v>2</v>
      </c>
      <c r="N316">
        <f>VLOOKUP(RFMCaculation[[#This Row],[Rank M]], $R$4:$S$8, 2)</f>
        <v>1</v>
      </c>
      <c r="O316">
        <f>RFMCaculation[[#This Row],[R]]*100+RFMCaculation[[#This Row],[F]]*10+RFMCaculation[[#This Row],[M]]</f>
        <v>521</v>
      </c>
      <c r="P316" s="21" t="str">
        <f>VLOOKUP(RFMCaculation[[#This Row],[RFM]], RFMSegment[], 2, FALSE)</f>
        <v>Promising</v>
      </c>
    </row>
    <row r="317" spans="1:16">
      <c r="A317" t="s">
        <v>2775</v>
      </c>
      <c r="B317">
        <f>COUNTIF(Order[Customer ID], RFMCaculation[[#This Row],[Customer ID]])</f>
        <v>4</v>
      </c>
      <c r="C317" s="4" cm="1">
        <f t="array" ref="C317">MAX(_xlfn._xlws.FILTER(Order[[Order Date ]], Order[Customer ID]=RFMCaculation[[#This Row],[Customer ID]]))</f>
        <v>42942</v>
      </c>
      <c r="D317" s="4" cm="1">
        <f t="array" ref="D317">MIN(_xlfn._xlws.FILTER(Order[[Order Date ]], Order[Customer ID]=RFMCaculation[[#This Row],[Customer ID]]))</f>
        <v>41910</v>
      </c>
      <c r="E317" s="8">
        <f>($R$2-RFMCaculation[[#This Row],[Start Date]])/365</f>
        <v>3.2630136986301368</v>
      </c>
      <c r="F317">
        <f>$R$2-RFMCaculation[[#This Row],[Most recent]]</f>
        <v>159</v>
      </c>
      <c r="G317" s="8">
        <f>RFMCaculation[[#This Row],[Total Orders]]/RFMCaculation[[#This Row],[Years with us]]</f>
        <v>1.2258606213266163</v>
      </c>
      <c r="H317" s="9">
        <f>SUMIF(Order[Customer ID], RFMCaculation[[#This Row],[Customer ID]], Order[Total Sales])</f>
        <v>2454.6220000000003</v>
      </c>
      <c r="I317">
        <f>RANK(RFMCaculation[[#This Row],[Recency]], RFMCaculation[Recency], 0)</f>
        <v>225</v>
      </c>
      <c r="J317">
        <f>RANK(RFMCaculation[[#This Row],[Frequency]], RFMCaculation[Frequency], 0)</f>
        <v>677</v>
      </c>
      <c r="K317">
        <f>RANK(RFMCaculation[[#This Row],[Monetary]], RFMCaculation[Monetary], 0)</f>
        <v>368</v>
      </c>
      <c r="L317">
        <f>VLOOKUP(RFMCaculation[[#This Row],[Rank R]], $R$4:$S$8, 2)</f>
        <v>2</v>
      </c>
      <c r="M317">
        <f>VLOOKUP(RFMCaculation[[#This Row],[Rank F]], $R$4:$S$8, 2)</f>
        <v>5</v>
      </c>
      <c r="N317">
        <f>VLOOKUP(RFMCaculation[[#This Row],[Rank M]], $R$4:$S$8, 2)</f>
        <v>3</v>
      </c>
      <c r="O317">
        <f>RFMCaculation[[#This Row],[R]]*100+RFMCaculation[[#This Row],[F]]*10+RFMCaculation[[#This Row],[M]]</f>
        <v>253</v>
      </c>
      <c r="P317" s="21" t="str">
        <f>VLOOKUP(RFMCaculation[[#This Row],[RFM]], RFMSegment[], 2, FALSE)</f>
        <v>At Risk</v>
      </c>
    </row>
    <row r="318" spans="1:16">
      <c r="A318" t="s">
        <v>1695</v>
      </c>
      <c r="B318">
        <f>COUNTIF(Order[Customer ID], RFMCaculation[[#This Row],[Customer ID]])</f>
        <v>7</v>
      </c>
      <c r="C318" s="4" cm="1">
        <f t="array" ref="C318">MAX(_xlfn._xlws.FILTER(Order[[Order Date ]], Order[Customer ID]=RFMCaculation[[#This Row],[Customer ID]]))</f>
        <v>43030</v>
      </c>
      <c r="D318" s="4" cm="1">
        <f t="array" ref="D318">MIN(_xlfn._xlws.FILTER(Order[[Order Date ]], Order[Customer ID]=RFMCaculation[[#This Row],[Customer ID]]))</f>
        <v>41820</v>
      </c>
      <c r="E318" s="8">
        <f>($R$2-RFMCaculation[[#This Row],[Start Date]])/365</f>
        <v>3.5095890410958903</v>
      </c>
      <c r="F318">
        <f>$R$2-RFMCaculation[[#This Row],[Most recent]]</f>
        <v>71</v>
      </c>
      <c r="G318" s="8">
        <f>RFMCaculation[[#This Row],[Total Orders]]/RFMCaculation[[#This Row],[Years with us]]</f>
        <v>1.9945355191256831</v>
      </c>
      <c r="H318" s="9">
        <f>SUMIF(Order[Customer ID], RFMCaculation[[#This Row],[Customer ID]], Order[Total Sales])</f>
        <v>2163.2999999999997</v>
      </c>
      <c r="I318">
        <f>RANK(RFMCaculation[[#This Row],[Recency]], RFMCaculation[Recency], 0)</f>
        <v>416</v>
      </c>
      <c r="J318">
        <f>RANK(RFMCaculation[[#This Row],[Frequency]], RFMCaculation[Frequency], 0)</f>
        <v>384</v>
      </c>
      <c r="K318">
        <f>RANK(RFMCaculation[[#This Row],[Monetary]], RFMCaculation[Monetary], 0)</f>
        <v>422</v>
      </c>
      <c r="L318">
        <f>VLOOKUP(RFMCaculation[[#This Row],[Rank R]], $R$4:$S$8, 2)</f>
        <v>3</v>
      </c>
      <c r="M318">
        <f>VLOOKUP(RFMCaculation[[#This Row],[Rank F]], $R$4:$S$8, 2)</f>
        <v>3</v>
      </c>
      <c r="N318">
        <f>VLOOKUP(RFMCaculation[[#This Row],[Rank M]], $R$4:$S$8, 2)</f>
        <v>3</v>
      </c>
      <c r="O318">
        <f>RFMCaculation[[#This Row],[R]]*100+RFMCaculation[[#This Row],[F]]*10+RFMCaculation[[#This Row],[M]]</f>
        <v>333</v>
      </c>
      <c r="P318" s="21" t="str">
        <f>VLOOKUP(RFMCaculation[[#This Row],[RFM]], RFMSegment[], 2, FALSE)</f>
        <v>Potential Loyalist</v>
      </c>
    </row>
    <row r="319" spans="1:16">
      <c r="A319" t="s">
        <v>489</v>
      </c>
      <c r="B319">
        <f>COUNTIF(Order[Customer ID], RFMCaculation[[#This Row],[Customer ID]])</f>
        <v>8</v>
      </c>
      <c r="C319" s="4" cm="1">
        <f t="array" ref="C319">MAX(_xlfn._xlws.FILTER(Order[[Order Date ]], Order[Customer ID]=RFMCaculation[[#This Row],[Customer ID]]))</f>
        <v>43079</v>
      </c>
      <c r="D319" s="4" cm="1">
        <f t="array" ref="D319">MIN(_xlfn._xlws.FILTER(Order[[Order Date ]], Order[Customer ID]=RFMCaculation[[#This Row],[Customer ID]]))</f>
        <v>41923</v>
      </c>
      <c r="E319" s="8">
        <f>($R$2-RFMCaculation[[#This Row],[Start Date]])/365</f>
        <v>3.2273972602739724</v>
      </c>
      <c r="F319">
        <f>$R$2-RFMCaculation[[#This Row],[Most recent]]</f>
        <v>22</v>
      </c>
      <c r="G319" s="8">
        <f>RFMCaculation[[#This Row],[Total Orders]]/RFMCaculation[[#This Row],[Years with us]]</f>
        <v>2.4787775891341259</v>
      </c>
      <c r="H319" s="9">
        <f>SUMIF(Order[Customer ID], RFMCaculation[[#This Row],[Customer ID]], Order[Total Sales])</f>
        <v>2584.1580000000004</v>
      </c>
      <c r="I319">
        <f>RANK(RFMCaculation[[#This Row],[Recency]], RFMCaculation[Recency], 0)</f>
        <v>673</v>
      </c>
      <c r="J319">
        <f>RANK(RFMCaculation[[#This Row],[Frequency]], RFMCaculation[Frequency], 0)</f>
        <v>234</v>
      </c>
      <c r="K319">
        <f>RANK(RFMCaculation[[#This Row],[Monetary]], RFMCaculation[Monetary], 0)</f>
        <v>339</v>
      </c>
      <c r="L319">
        <f>VLOOKUP(RFMCaculation[[#This Row],[Rank R]], $R$4:$S$8, 2)</f>
        <v>5</v>
      </c>
      <c r="M319">
        <f>VLOOKUP(RFMCaculation[[#This Row],[Rank F]], $R$4:$S$8, 2)</f>
        <v>2</v>
      </c>
      <c r="N319">
        <f>VLOOKUP(RFMCaculation[[#This Row],[Rank M]], $R$4:$S$8, 2)</f>
        <v>3</v>
      </c>
      <c r="O319">
        <f>RFMCaculation[[#This Row],[R]]*100+RFMCaculation[[#This Row],[F]]*10+RFMCaculation[[#This Row],[M]]</f>
        <v>523</v>
      </c>
      <c r="P319" s="21" t="str">
        <f>VLOOKUP(RFMCaculation[[#This Row],[RFM]], RFMSegment[], 2, FALSE)</f>
        <v>Promising</v>
      </c>
    </row>
    <row r="320" spans="1:16">
      <c r="A320" t="s">
        <v>5789</v>
      </c>
      <c r="B320">
        <f>COUNTIF(Order[Customer ID], RFMCaculation[[#This Row],[Customer ID]])</f>
        <v>3</v>
      </c>
      <c r="C320" s="4" cm="1">
        <f t="array" ref="C320">MAX(_xlfn._xlws.FILTER(Order[[Order Date ]], Order[Customer ID]=RFMCaculation[[#This Row],[Customer ID]]))</f>
        <v>42330</v>
      </c>
      <c r="D320" s="4" cm="1">
        <f t="array" ref="D320">MIN(_xlfn._xlws.FILTER(Order[[Order Date ]], Order[Customer ID]=RFMCaculation[[#This Row],[Customer ID]]))</f>
        <v>41770</v>
      </c>
      <c r="E320" s="8">
        <f>($R$2-RFMCaculation[[#This Row],[Start Date]])/365</f>
        <v>3.6465753424657534</v>
      </c>
      <c r="F320">
        <f>$R$2-RFMCaculation[[#This Row],[Most recent]]</f>
        <v>771</v>
      </c>
      <c r="G320" s="8">
        <f>RFMCaculation[[#This Row],[Total Orders]]/RFMCaculation[[#This Row],[Years with us]]</f>
        <v>0.82268970698722765</v>
      </c>
      <c r="H320" s="9">
        <f>SUMIF(Order[Customer ID], RFMCaculation[[#This Row],[Customer ID]], Order[Total Sales])</f>
        <v>251.35999999999999</v>
      </c>
      <c r="I320">
        <f>RANK(RFMCaculation[[#This Row],[Recency]], RFMCaculation[Recency], 0)</f>
        <v>15</v>
      </c>
      <c r="J320">
        <f>RANK(RFMCaculation[[#This Row],[Frequency]], RFMCaculation[Frequency], 0)</f>
        <v>763</v>
      </c>
      <c r="K320">
        <f>RANK(RFMCaculation[[#This Row],[Monetary]], RFMCaculation[Monetary], 0)</f>
        <v>759</v>
      </c>
      <c r="L320">
        <f>VLOOKUP(RFMCaculation[[#This Row],[Rank R]], $R$4:$S$8, 2)</f>
        <v>1</v>
      </c>
      <c r="M320">
        <f>VLOOKUP(RFMCaculation[[#This Row],[Rank F]], $R$4:$S$8, 2)</f>
        <v>5</v>
      </c>
      <c r="N320">
        <f>VLOOKUP(RFMCaculation[[#This Row],[Rank M]], $R$4:$S$8, 2)</f>
        <v>5</v>
      </c>
      <c r="O320">
        <f>RFMCaculation[[#This Row],[R]]*100+RFMCaculation[[#This Row],[F]]*10+RFMCaculation[[#This Row],[M]]</f>
        <v>155</v>
      </c>
      <c r="P320" s="21" t="str">
        <f>VLOOKUP(RFMCaculation[[#This Row],[RFM]], RFMSegment[], 2, FALSE)</f>
        <v>Cannot Lose Them</v>
      </c>
    </row>
    <row r="321" spans="1:16">
      <c r="A321" t="s">
        <v>345</v>
      </c>
      <c r="B321">
        <f>COUNTIF(Order[Customer ID], RFMCaculation[[#This Row],[Customer ID]])</f>
        <v>4</v>
      </c>
      <c r="C321" s="4" cm="1">
        <f t="array" ref="C321">MAX(_xlfn._xlws.FILTER(Order[[Order Date ]], Order[Customer ID]=RFMCaculation[[#This Row],[Customer ID]]))</f>
        <v>43087</v>
      </c>
      <c r="D321" s="4" cm="1">
        <f t="array" ref="D321">MIN(_xlfn._xlws.FILTER(Order[[Order Date ]], Order[Customer ID]=RFMCaculation[[#This Row],[Customer ID]]))</f>
        <v>42399</v>
      </c>
      <c r="E321" s="8">
        <f>($R$2-RFMCaculation[[#This Row],[Start Date]])/365</f>
        <v>1.9232876712328768</v>
      </c>
      <c r="F321">
        <f>$R$2-RFMCaculation[[#This Row],[Most recent]]</f>
        <v>14</v>
      </c>
      <c r="G321" s="8">
        <f>RFMCaculation[[#This Row],[Total Orders]]/RFMCaculation[[#This Row],[Years with us]]</f>
        <v>2.0797720797720798</v>
      </c>
      <c r="H321" s="9">
        <f>SUMIF(Order[Customer ID], RFMCaculation[[#This Row],[Customer ID]], Order[Total Sales])</f>
        <v>883.53199999999993</v>
      </c>
      <c r="I321">
        <f>RANK(RFMCaculation[[#This Row],[Recency]], RFMCaculation[Recency], 0)</f>
        <v>713</v>
      </c>
      <c r="J321">
        <f>RANK(RFMCaculation[[#This Row],[Frequency]], RFMCaculation[Frequency], 0)</f>
        <v>359</v>
      </c>
      <c r="K321">
        <f>RANK(RFMCaculation[[#This Row],[Monetary]], RFMCaculation[Monetary], 0)</f>
        <v>655</v>
      </c>
      <c r="L321">
        <f>VLOOKUP(RFMCaculation[[#This Row],[Rank R]], $R$4:$S$8, 2)</f>
        <v>5</v>
      </c>
      <c r="M321">
        <f>VLOOKUP(RFMCaculation[[#This Row],[Rank F]], $R$4:$S$8, 2)</f>
        <v>3</v>
      </c>
      <c r="N321">
        <f>VLOOKUP(RFMCaculation[[#This Row],[Rank M]], $R$4:$S$8, 2)</f>
        <v>5</v>
      </c>
      <c r="O321">
        <f>RFMCaculation[[#This Row],[R]]*100+RFMCaculation[[#This Row],[F]]*10+RFMCaculation[[#This Row],[M]]</f>
        <v>535</v>
      </c>
      <c r="P321" s="21" t="str">
        <f>VLOOKUP(RFMCaculation[[#This Row],[RFM]], RFMSegment[], 2, FALSE)</f>
        <v>Need Attention</v>
      </c>
    </row>
    <row r="322" spans="1:16">
      <c r="A322" t="s">
        <v>538</v>
      </c>
      <c r="B322">
        <f>COUNTIF(Order[Customer ID], RFMCaculation[[#This Row],[Customer ID]])</f>
        <v>7</v>
      </c>
      <c r="C322" s="4" cm="1">
        <f t="array" ref="C322">MAX(_xlfn._xlws.FILTER(Order[[Order Date ]], Order[Customer ID]=RFMCaculation[[#This Row],[Customer ID]]))</f>
        <v>43078</v>
      </c>
      <c r="D322" s="4" cm="1">
        <f t="array" ref="D322">MIN(_xlfn._xlws.FILTER(Order[[Order Date ]], Order[Customer ID]=RFMCaculation[[#This Row],[Customer ID]]))</f>
        <v>41785</v>
      </c>
      <c r="E322" s="8">
        <f>($R$2-RFMCaculation[[#This Row],[Start Date]])/365</f>
        <v>3.6054794520547944</v>
      </c>
      <c r="F322">
        <f>$R$2-RFMCaculation[[#This Row],[Most recent]]</f>
        <v>23</v>
      </c>
      <c r="G322" s="8">
        <f>RFMCaculation[[#This Row],[Total Orders]]/RFMCaculation[[#This Row],[Years with us]]</f>
        <v>1.9414893617021278</v>
      </c>
      <c r="H322" s="9">
        <f>SUMIF(Order[Customer ID], RFMCaculation[[#This Row],[Customer ID]], Order[Total Sales])</f>
        <v>2533.1639999999998</v>
      </c>
      <c r="I322">
        <f>RANK(RFMCaculation[[#This Row],[Recency]], RFMCaculation[Recency], 0)</f>
        <v>663</v>
      </c>
      <c r="J322">
        <f>RANK(RFMCaculation[[#This Row],[Frequency]], RFMCaculation[Frequency], 0)</f>
        <v>396</v>
      </c>
      <c r="K322">
        <f>RANK(RFMCaculation[[#This Row],[Monetary]], RFMCaculation[Monetary], 0)</f>
        <v>352</v>
      </c>
      <c r="L322">
        <f>VLOOKUP(RFMCaculation[[#This Row],[Rank R]], $R$4:$S$8, 2)</f>
        <v>5</v>
      </c>
      <c r="M322">
        <f>VLOOKUP(RFMCaculation[[#This Row],[Rank F]], $R$4:$S$8, 2)</f>
        <v>3</v>
      </c>
      <c r="N322">
        <f>VLOOKUP(RFMCaculation[[#This Row],[Rank M]], $R$4:$S$8, 2)</f>
        <v>3</v>
      </c>
      <c r="O322">
        <f>RFMCaculation[[#This Row],[R]]*100+RFMCaculation[[#This Row],[F]]*10+RFMCaculation[[#This Row],[M]]</f>
        <v>533</v>
      </c>
      <c r="P322" s="21" t="str">
        <f>VLOOKUP(RFMCaculation[[#This Row],[RFM]], RFMSegment[], 2, FALSE)</f>
        <v>Potential Loyalist</v>
      </c>
    </row>
    <row r="323" spans="1:16">
      <c r="A323" t="s">
        <v>1451</v>
      </c>
      <c r="B323">
        <f>COUNTIF(Order[Customer ID], RFMCaculation[[#This Row],[Customer ID]])</f>
        <v>5</v>
      </c>
      <c r="C323" s="4" cm="1">
        <f t="array" ref="C323">MAX(_xlfn._xlws.FILTER(Order[[Order Date ]], Order[Customer ID]=RFMCaculation[[#This Row],[Customer ID]]))</f>
        <v>43045</v>
      </c>
      <c r="D323" s="4" cm="1">
        <f t="array" ref="D323">MIN(_xlfn._xlws.FILTER(Order[[Order Date ]], Order[Customer ID]=RFMCaculation[[#This Row],[Customer ID]]))</f>
        <v>41758</v>
      </c>
      <c r="E323" s="8">
        <f>($R$2-RFMCaculation[[#This Row],[Start Date]])/365</f>
        <v>3.6794520547945204</v>
      </c>
      <c r="F323">
        <f>$R$2-RFMCaculation[[#This Row],[Most recent]]</f>
        <v>56</v>
      </c>
      <c r="G323" s="8">
        <f>RFMCaculation[[#This Row],[Total Orders]]/RFMCaculation[[#This Row],[Years with us]]</f>
        <v>1.3588979895755771</v>
      </c>
      <c r="H323" s="9">
        <f>SUMIF(Order[Customer ID], RFMCaculation[[#This Row],[Customer ID]], Order[Total Sales])</f>
        <v>785.62800000000004</v>
      </c>
      <c r="I323">
        <f>RANK(RFMCaculation[[#This Row],[Recency]], RFMCaculation[Recency], 0)</f>
        <v>466</v>
      </c>
      <c r="J323">
        <f>RANK(RFMCaculation[[#This Row],[Frequency]], RFMCaculation[Frequency], 0)</f>
        <v>621</v>
      </c>
      <c r="K323">
        <f>RANK(RFMCaculation[[#This Row],[Monetary]], RFMCaculation[Monetary], 0)</f>
        <v>675</v>
      </c>
      <c r="L323">
        <f>VLOOKUP(RFMCaculation[[#This Row],[Rank R]], $R$4:$S$8, 2)</f>
        <v>3</v>
      </c>
      <c r="M323">
        <f>VLOOKUP(RFMCaculation[[#This Row],[Rank F]], $R$4:$S$8, 2)</f>
        <v>4</v>
      </c>
      <c r="N323">
        <f>VLOOKUP(RFMCaculation[[#This Row],[Rank M]], $R$4:$S$8, 2)</f>
        <v>5</v>
      </c>
      <c r="O323">
        <f>RFMCaculation[[#This Row],[R]]*100+RFMCaculation[[#This Row],[F]]*10+RFMCaculation[[#This Row],[M]]</f>
        <v>345</v>
      </c>
      <c r="P323" s="21" t="str">
        <f>VLOOKUP(RFMCaculation[[#This Row],[RFM]], RFMSegment[], 2, FALSE)</f>
        <v>Loyal</v>
      </c>
    </row>
    <row r="324" spans="1:16">
      <c r="A324" t="s">
        <v>633</v>
      </c>
      <c r="B324">
        <f>COUNTIF(Order[Customer ID], RFMCaculation[[#This Row],[Customer ID]])</f>
        <v>12</v>
      </c>
      <c r="C324" s="4" cm="1">
        <f t="array" ref="C324">MAX(_xlfn._xlws.FILTER(Order[[Order Date ]], Order[Customer ID]=RFMCaculation[[#This Row],[Customer ID]]))</f>
        <v>43076</v>
      </c>
      <c r="D324" s="4" cm="1">
        <f t="array" ref="D324">MIN(_xlfn._xlws.FILTER(Order[[Order Date ]], Order[Customer ID]=RFMCaculation[[#This Row],[Customer ID]]))</f>
        <v>41902</v>
      </c>
      <c r="E324" s="8">
        <f>($R$2-RFMCaculation[[#This Row],[Start Date]])/365</f>
        <v>3.2849315068493152</v>
      </c>
      <c r="F324">
        <f>$R$2-RFMCaculation[[#This Row],[Most recent]]</f>
        <v>25</v>
      </c>
      <c r="G324" s="8">
        <f>RFMCaculation[[#This Row],[Total Orders]]/RFMCaculation[[#This Row],[Years with us]]</f>
        <v>3.6530442035029189</v>
      </c>
      <c r="H324" s="9">
        <f>SUMIF(Order[Customer ID], RFMCaculation[[#This Row],[Customer ID]], Order[Total Sales])</f>
        <v>3247.6419999999998</v>
      </c>
      <c r="I324">
        <f>RANK(RFMCaculation[[#This Row],[Recency]], RFMCaculation[Recency], 0)</f>
        <v>649</v>
      </c>
      <c r="J324">
        <f>RANK(RFMCaculation[[#This Row],[Frequency]], RFMCaculation[Frequency], 0)</f>
        <v>33</v>
      </c>
      <c r="K324">
        <f>RANK(RFMCaculation[[#This Row],[Monetary]], RFMCaculation[Monetary], 0)</f>
        <v>245</v>
      </c>
      <c r="L324">
        <f>VLOOKUP(RFMCaculation[[#This Row],[Rank R]], $R$4:$S$8, 2)</f>
        <v>5</v>
      </c>
      <c r="M324">
        <f>VLOOKUP(RFMCaculation[[#This Row],[Rank F]], $R$4:$S$8, 2)</f>
        <v>1</v>
      </c>
      <c r="N324">
        <f>VLOOKUP(RFMCaculation[[#This Row],[Rank M]], $R$4:$S$8, 2)</f>
        <v>2</v>
      </c>
      <c r="O324">
        <f>RFMCaculation[[#This Row],[R]]*100+RFMCaculation[[#This Row],[F]]*10+RFMCaculation[[#This Row],[M]]</f>
        <v>512</v>
      </c>
      <c r="P324" s="21" t="str">
        <f>VLOOKUP(RFMCaculation[[#This Row],[RFM]], RFMSegment[], 2, FALSE)</f>
        <v>New Customers</v>
      </c>
    </row>
    <row r="325" spans="1:16">
      <c r="A325" t="s">
        <v>163</v>
      </c>
      <c r="B325">
        <f>COUNTIF(Order[Customer ID], RFMCaculation[[#This Row],[Customer ID]])</f>
        <v>7</v>
      </c>
      <c r="C325" s="4" cm="1">
        <f t="array" ref="C325">MAX(_xlfn._xlws.FILTER(Order[[Order Date ]], Order[Customer ID]=RFMCaculation[[#This Row],[Customer ID]]))</f>
        <v>43093</v>
      </c>
      <c r="D325" s="4" cm="1">
        <f t="array" ref="D325">MIN(_xlfn._xlws.FILTER(Order[[Order Date ]], Order[Customer ID]=RFMCaculation[[#This Row],[Customer ID]]))</f>
        <v>41926</v>
      </c>
      <c r="E325" s="8">
        <f>($R$2-RFMCaculation[[#This Row],[Start Date]])/365</f>
        <v>3.2191780821917808</v>
      </c>
      <c r="F325">
        <f>$R$2-RFMCaculation[[#This Row],[Most recent]]</f>
        <v>8</v>
      </c>
      <c r="G325" s="8">
        <f>RFMCaculation[[#This Row],[Total Orders]]/RFMCaculation[[#This Row],[Years with us]]</f>
        <v>2.1744680851063829</v>
      </c>
      <c r="H325" s="9">
        <f>SUMIF(Order[Customer ID], RFMCaculation[[#This Row],[Customer ID]], Order[Total Sales])</f>
        <v>3690.2840000000001</v>
      </c>
      <c r="I325">
        <f>RANK(RFMCaculation[[#This Row],[Recency]], RFMCaculation[Recency], 0)</f>
        <v>750</v>
      </c>
      <c r="J325">
        <f>RANK(RFMCaculation[[#This Row],[Frequency]], RFMCaculation[Frequency], 0)</f>
        <v>314</v>
      </c>
      <c r="K325">
        <f>RANK(RFMCaculation[[#This Row],[Monetary]], RFMCaculation[Monetary], 0)</f>
        <v>205</v>
      </c>
      <c r="L325">
        <f>VLOOKUP(RFMCaculation[[#This Row],[Rank R]], $R$4:$S$8, 2)</f>
        <v>5</v>
      </c>
      <c r="M325">
        <f>VLOOKUP(RFMCaculation[[#This Row],[Rank F]], $R$4:$S$8, 2)</f>
        <v>2</v>
      </c>
      <c r="N325">
        <f>VLOOKUP(RFMCaculation[[#This Row],[Rank M]], $R$4:$S$8, 2)</f>
        <v>2</v>
      </c>
      <c r="O325">
        <f>RFMCaculation[[#This Row],[R]]*100+RFMCaculation[[#This Row],[F]]*10+RFMCaculation[[#This Row],[M]]</f>
        <v>522</v>
      </c>
      <c r="P325" s="21" t="str">
        <f>VLOOKUP(RFMCaculation[[#This Row],[RFM]], RFMSegment[], 2, FALSE)</f>
        <v>Promising</v>
      </c>
    </row>
    <row r="326" spans="1:16">
      <c r="A326" t="s">
        <v>1759</v>
      </c>
      <c r="B326">
        <f>COUNTIF(Order[Customer ID], RFMCaculation[[#This Row],[Customer ID]])</f>
        <v>2</v>
      </c>
      <c r="C326" s="4" cm="1">
        <f t="array" ref="C326">MAX(_xlfn._xlws.FILTER(Order[[Order Date ]], Order[Customer ID]=RFMCaculation[[#This Row],[Customer ID]]))</f>
        <v>43027</v>
      </c>
      <c r="D326" s="4" cm="1">
        <f t="array" ref="D326">MIN(_xlfn._xlws.FILTER(Order[[Order Date ]], Order[Customer ID]=RFMCaculation[[#This Row],[Customer ID]]))</f>
        <v>41880</v>
      </c>
      <c r="E326" s="8">
        <f>($R$2-RFMCaculation[[#This Row],[Start Date]])/365</f>
        <v>3.3452054794520549</v>
      </c>
      <c r="F326">
        <f>$R$2-RFMCaculation[[#This Row],[Most recent]]</f>
        <v>74</v>
      </c>
      <c r="G326" s="8">
        <f>RFMCaculation[[#This Row],[Total Orders]]/RFMCaculation[[#This Row],[Years with us]]</f>
        <v>0.59787059787059782</v>
      </c>
      <c r="H326" s="9">
        <f>SUMIF(Order[Customer ID], RFMCaculation[[#This Row],[Customer ID]], Order[Total Sales])</f>
        <v>218.66800000000001</v>
      </c>
      <c r="I326">
        <f>RANK(RFMCaculation[[#This Row],[Recency]], RFMCaculation[Recency], 0)</f>
        <v>403</v>
      </c>
      <c r="J326">
        <f>RANK(RFMCaculation[[#This Row],[Frequency]], RFMCaculation[Frequency], 0)</f>
        <v>787</v>
      </c>
      <c r="K326">
        <f>RANK(RFMCaculation[[#This Row],[Monetary]], RFMCaculation[Monetary], 0)</f>
        <v>766</v>
      </c>
      <c r="L326">
        <f>VLOOKUP(RFMCaculation[[#This Row],[Rank R]], $R$4:$S$8, 2)</f>
        <v>3</v>
      </c>
      <c r="M326">
        <f>VLOOKUP(RFMCaculation[[#This Row],[Rank F]], $R$4:$S$8, 2)</f>
        <v>5</v>
      </c>
      <c r="N326">
        <f>VLOOKUP(RFMCaculation[[#This Row],[Rank M]], $R$4:$S$8, 2)</f>
        <v>5</v>
      </c>
      <c r="O326">
        <f>RFMCaculation[[#This Row],[R]]*100+RFMCaculation[[#This Row],[F]]*10+RFMCaculation[[#This Row],[M]]</f>
        <v>355</v>
      </c>
      <c r="P326" s="21" t="str">
        <f>VLOOKUP(RFMCaculation[[#This Row],[RFM]], RFMSegment[], 2, FALSE)</f>
        <v>Loyal</v>
      </c>
    </row>
    <row r="327" spans="1:16">
      <c r="A327" t="s">
        <v>2570</v>
      </c>
      <c r="B327">
        <f>COUNTIF(Order[Customer ID], RFMCaculation[[#This Row],[Customer ID]])</f>
        <v>5</v>
      </c>
      <c r="C327" s="4" cm="1">
        <f t="array" ref="C327">MAX(_xlfn._xlws.FILTER(Order[[Order Date ]], Order[Customer ID]=RFMCaculation[[#This Row],[Customer ID]]))</f>
        <v>42973</v>
      </c>
      <c r="D327" s="4" cm="1">
        <f t="array" ref="D327">MIN(_xlfn._xlws.FILTER(Order[[Order Date ]], Order[Customer ID]=RFMCaculation[[#This Row],[Customer ID]]))</f>
        <v>42107</v>
      </c>
      <c r="E327" s="8">
        <f>($R$2-RFMCaculation[[#This Row],[Start Date]])/365</f>
        <v>2.7232876712328768</v>
      </c>
      <c r="F327">
        <f>$R$2-RFMCaculation[[#This Row],[Most recent]]</f>
        <v>128</v>
      </c>
      <c r="G327" s="8">
        <f>RFMCaculation[[#This Row],[Total Orders]]/RFMCaculation[[#This Row],[Years with us]]</f>
        <v>1.8360160965794767</v>
      </c>
      <c r="H327" s="9">
        <f>SUMIF(Order[Customer ID], RFMCaculation[[#This Row],[Customer ID]], Order[Total Sales])</f>
        <v>358.1</v>
      </c>
      <c r="I327">
        <f>RANK(RFMCaculation[[#This Row],[Recency]], RFMCaculation[Recency], 0)</f>
        <v>253</v>
      </c>
      <c r="J327">
        <f>RANK(RFMCaculation[[#This Row],[Frequency]], RFMCaculation[Frequency], 0)</f>
        <v>441</v>
      </c>
      <c r="K327">
        <f>RANK(RFMCaculation[[#This Row],[Monetary]], RFMCaculation[Monetary], 0)</f>
        <v>743</v>
      </c>
      <c r="L327">
        <f>VLOOKUP(RFMCaculation[[#This Row],[Rank R]], $R$4:$S$8, 2)</f>
        <v>2</v>
      </c>
      <c r="M327">
        <f>VLOOKUP(RFMCaculation[[#This Row],[Rank F]], $R$4:$S$8, 2)</f>
        <v>3</v>
      </c>
      <c r="N327">
        <f>VLOOKUP(RFMCaculation[[#This Row],[Rank M]], $R$4:$S$8, 2)</f>
        <v>5</v>
      </c>
      <c r="O327">
        <f>RFMCaculation[[#This Row],[R]]*100+RFMCaculation[[#This Row],[F]]*10+RFMCaculation[[#This Row],[M]]</f>
        <v>235</v>
      </c>
      <c r="P327" s="21" t="str">
        <f>VLOOKUP(RFMCaculation[[#This Row],[RFM]], RFMSegment[], 2, FALSE)</f>
        <v>At Risk</v>
      </c>
    </row>
    <row r="328" spans="1:16">
      <c r="A328" t="s">
        <v>2726</v>
      </c>
      <c r="B328">
        <f>COUNTIF(Order[Customer ID], RFMCaculation[[#This Row],[Customer ID]])</f>
        <v>8</v>
      </c>
      <c r="C328" s="4" cm="1">
        <f t="array" ref="C328">MAX(_xlfn._xlws.FILTER(Order[[Order Date ]], Order[Customer ID]=RFMCaculation[[#This Row],[Customer ID]]))</f>
        <v>42948</v>
      </c>
      <c r="D328" s="4" cm="1">
        <f t="array" ref="D328">MIN(_xlfn._xlws.FILTER(Order[[Order Date ]], Order[Customer ID]=RFMCaculation[[#This Row],[Customer ID]]))</f>
        <v>41800</v>
      </c>
      <c r="E328" s="8">
        <f>($R$2-RFMCaculation[[#This Row],[Start Date]])/365</f>
        <v>3.5643835616438357</v>
      </c>
      <c r="F328">
        <f>$R$2-RFMCaculation[[#This Row],[Most recent]]</f>
        <v>153</v>
      </c>
      <c r="G328" s="8">
        <f>RFMCaculation[[#This Row],[Total Orders]]/RFMCaculation[[#This Row],[Years with us]]</f>
        <v>2.2444273635664871</v>
      </c>
      <c r="H328" s="9">
        <f>SUMIF(Order[Customer ID], RFMCaculation[[#This Row],[Customer ID]], Order[Total Sales])</f>
        <v>4877.7840000000006</v>
      </c>
      <c r="I328">
        <f>RANK(RFMCaculation[[#This Row],[Recency]], RFMCaculation[Recency], 0)</f>
        <v>234</v>
      </c>
      <c r="J328">
        <f>RANK(RFMCaculation[[#This Row],[Frequency]], RFMCaculation[Frequency], 0)</f>
        <v>293</v>
      </c>
      <c r="K328">
        <f>RANK(RFMCaculation[[#This Row],[Monetary]], RFMCaculation[Monetary], 0)</f>
        <v>124</v>
      </c>
      <c r="L328">
        <f>VLOOKUP(RFMCaculation[[#This Row],[Rank R]], $R$4:$S$8, 2)</f>
        <v>2</v>
      </c>
      <c r="M328">
        <f>VLOOKUP(RFMCaculation[[#This Row],[Rank F]], $R$4:$S$8, 2)</f>
        <v>2</v>
      </c>
      <c r="N328">
        <f>VLOOKUP(RFMCaculation[[#This Row],[Rank M]], $R$4:$S$8, 2)</f>
        <v>1</v>
      </c>
      <c r="O328">
        <f>RFMCaculation[[#This Row],[R]]*100+RFMCaculation[[#This Row],[F]]*10+RFMCaculation[[#This Row],[M]]</f>
        <v>221</v>
      </c>
      <c r="P328" s="21" t="str">
        <f>VLOOKUP(RFMCaculation[[#This Row],[RFM]], RFMSegment[], 2, FALSE)</f>
        <v>About To Sleep</v>
      </c>
    </row>
    <row r="329" spans="1:16">
      <c r="A329" t="s">
        <v>1176</v>
      </c>
      <c r="B329">
        <f>COUNTIF(Order[Customer ID], RFMCaculation[[#This Row],[Customer ID]])</f>
        <v>6</v>
      </c>
      <c r="C329" s="4" cm="1">
        <f t="array" ref="C329">MAX(_xlfn._xlws.FILTER(Order[[Order Date ]], Order[Customer ID]=RFMCaculation[[#This Row],[Customer ID]]))</f>
        <v>43056</v>
      </c>
      <c r="D329" s="4" cm="1">
        <f t="array" ref="D329">MIN(_xlfn._xlws.FILTER(Order[[Order Date ]], Order[Customer ID]=RFMCaculation[[#This Row],[Customer ID]]))</f>
        <v>41659</v>
      </c>
      <c r="E329" s="8">
        <f>($R$2-RFMCaculation[[#This Row],[Start Date]])/365</f>
        <v>3.9506849315068493</v>
      </c>
      <c r="F329">
        <f>$R$2-RFMCaculation[[#This Row],[Most recent]]</f>
        <v>45</v>
      </c>
      <c r="G329" s="8">
        <f>RFMCaculation[[#This Row],[Total Orders]]/RFMCaculation[[#This Row],[Years with us]]</f>
        <v>1.5187239944521498</v>
      </c>
      <c r="H329" s="9">
        <f>SUMIF(Order[Customer ID], RFMCaculation[[#This Row],[Customer ID]], Order[Total Sales])</f>
        <v>12873.297999999999</v>
      </c>
      <c r="I329">
        <f>RANK(RFMCaculation[[#This Row],[Recency]], RFMCaculation[Recency], 0)</f>
        <v>513</v>
      </c>
      <c r="J329">
        <f>RANK(RFMCaculation[[#This Row],[Frequency]], RFMCaculation[Frequency], 0)</f>
        <v>568</v>
      </c>
      <c r="K329">
        <f>RANK(RFMCaculation[[#This Row],[Monetary]], RFMCaculation[Monetary], 0)</f>
        <v>8</v>
      </c>
      <c r="L329">
        <f>VLOOKUP(RFMCaculation[[#This Row],[Rank R]], $R$4:$S$8, 2)</f>
        <v>4</v>
      </c>
      <c r="M329">
        <f>VLOOKUP(RFMCaculation[[#This Row],[Rank F]], $R$4:$S$8, 2)</f>
        <v>4</v>
      </c>
      <c r="N329">
        <f>VLOOKUP(RFMCaculation[[#This Row],[Rank M]], $R$4:$S$8, 2)</f>
        <v>1</v>
      </c>
      <c r="O329">
        <f>RFMCaculation[[#This Row],[R]]*100+RFMCaculation[[#This Row],[F]]*10+RFMCaculation[[#This Row],[M]]</f>
        <v>441</v>
      </c>
      <c r="P329" s="21" t="str">
        <f>VLOOKUP(RFMCaculation[[#This Row],[RFM]], RFMSegment[], 2, FALSE)</f>
        <v>Potential Loyalist</v>
      </c>
    </row>
    <row r="330" spans="1:16">
      <c r="A330" t="s">
        <v>73</v>
      </c>
      <c r="B330">
        <f>COUNTIF(Order[Customer ID], RFMCaculation[[#This Row],[Customer ID]])</f>
        <v>10</v>
      </c>
      <c r="C330" s="4" cm="1">
        <f t="array" ref="C330">MAX(_xlfn._xlws.FILTER(Order[[Order Date ]], Order[Customer ID]=RFMCaculation[[#This Row],[Customer ID]]))</f>
        <v>43097</v>
      </c>
      <c r="D330" s="4" cm="1">
        <f t="array" ref="D330">MIN(_xlfn._xlws.FILTER(Order[[Order Date ]], Order[Customer ID]=RFMCaculation[[#This Row],[Customer ID]]))</f>
        <v>41841</v>
      </c>
      <c r="E330" s="8">
        <f>($R$2-RFMCaculation[[#This Row],[Start Date]])/365</f>
        <v>3.452054794520548</v>
      </c>
      <c r="F330">
        <f>$R$2-RFMCaculation[[#This Row],[Most recent]]</f>
        <v>4</v>
      </c>
      <c r="G330" s="8">
        <f>RFMCaculation[[#This Row],[Total Orders]]/RFMCaculation[[#This Row],[Years with us]]</f>
        <v>2.8968253968253967</v>
      </c>
      <c r="H330" s="9">
        <f>SUMIF(Order[Customer ID], RFMCaculation[[#This Row],[Customer ID]], Order[Total Sales])</f>
        <v>8236.7648000000008</v>
      </c>
      <c r="I330">
        <f>RANK(RFMCaculation[[#This Row],[Recency]], RFMCaculation[Recency], 0)</f>
        <v>774</v>
      </c>
      <c r="J330">
        <f>RANK(RFMCaculation[[#This Row],[Frequency]], RFMCaculation[Frequency], 0)</f>
        <v>130</v>
      </c>
      <c r="K330">
        <f>RANK(RFMCaculation[[#This Row],[Monetary]], RFMCaculation[Monetary], 0)</f>
        <v>35</v>
      </c>
      <c r="L330">
        <f>VLOOKUP(RFMCaculation[[#This Row],[Rank R]], $R$4:$S$8, 2)</f>
        <v>5</v>
      </c>
      <c r="M330">
        <f>VLOOKUP(RFMCaculation[[#This Row],[Rank F]], $R$4:$S$8, 2)</f>
        <v>1</v>
      </c>
      <c r="N330">
        <f>VLOOKUP(RFMCaculation[[#This Row],[Rank M]], $R$4:$S$8, 2)</f>
        <v>1</v>
      </c>
      <c r="O330">
        <f>RFMCaculation[[#This Row],[R]]*100+RFMCaculation[[#This Row],[F]]*10+RFMCaculation[[#This Row],[M]]</f>
        <v>511</v>
      </c>
      <c r="P330" s="21" t="str">
        <f>VLOOKUP(RFMCaculation[[#This Row],[RFM]], RFMSegment[], 2, FALSE)</f>
        <v>New Customers</v>
      </c>
    </row>
    <row r="331" spans="1:16">
      <c r="A331" t="s">
        <v>3412</v>
      </c>
      <c r="B331">
        <f>COUNTIF(Order[Customer ID], RFMCaculation[[#This Row],[Customer ID]])</f>
        <v>4</v>
      </c>
      <c r="C331" s="4" cm="1">
        <f t="array" ref="C331">MAX(_xlfn._xlws.FILTER(Order[[Order Date ]], Order[Customer ID]=RFMCaculation[[#This Row],[Customer ID]]))</f>
        <v>42852</v>
      </c>
      <c r="D331" s="4" cm="1">
        <f t="array" ref="D331">MIN(_xlfn._xlws.FILTER(Order[[Order Date ]], Order[Customer ID]=RFMCaculation[[#This Row],[Customer ID]]))</f>
        <v>42279</v>
      </c>
      <c r="E331" s="8">
        <f>($R$2-RFMCaculation[[#This Row],[Start Date]])/365</f>
        <v>2.2520547945205478</v>
      </c>
      <c r="F331">
        <f>$R$2-RFMCaculation[[#This Row],[Most recent]]</f>
        <v>249</v>
      </c>
      <c r="G331" s="8">
        <f>RFMCaculation[[#This Row],[Total Orders]]/RFMCaculation[[#This Row],[Years with us]]</f>
        <v>1.7761557177615572</v>
      </c>
      <c r="H331" s="9">
        <f>SUMIF(Order[Customer ID], RFMCaculation[[#This Row],[Customer ID]], Order[Total Sales])</f>
        <v>736.27600000000007</v>
      </c>
      <c r="I331">
        <f>RANK(RFMCaculation[[#This Row],[Recency]], RFMCaculation[Recency], 0)</f>
        <v>145</v>
      </c>
      <c r="J331">
        <f>RANK(RFMCaculation[[#This Row],[Frequency]], RFMCaculation[Frequency], 0)</f>
        <v>463</v>
      </c>
      <c r="K331">
        <f>RANK(RFMCaculation[[#This Row],[Monetary]], RFMCaculation[Monetary], 0)</f>
        <v>689</v>
      </c>
      <c r="L331">
        <f>VLOOKUP(RFMCaculation[[#This Row],[Rank R]], $R$4:$S$8, 2)</f>
        <v>1</v>
      </c>
      <c r="M331">
        <f>VLOOKUP(RFMCaculation[[#This Row],[Rank F]], $R$4:$S$8, 2)</f>
        <v>3</v>
      </c>
      <c r="N331">
        <f>VLOOKUP(RFMCaculation[[#This Row],[Rank M]], $R$4:$S$8, 2)</f>
        <v>5</v>
      </c>
      <c r="O331">
        <f>RFMCaculation[[#This Row],[R]]*100+RFMCaculation[[#This Row],[F]]*10+RFMCaculation[[#This Row],[M]]</f>
        <v>135</v>
      </c>
      <c r="P331" s="21" t="str">
        <f>VLOOKUP(RFMCaculation[[#This Row],[RFM]], RFMSegment[], 2, FALSE)</f>
        <v>At Risk</v>
      </c>
    </row>
    <row r="332" spans="1:16">
      <c r="A332" t="s">
        <v>847</v>
      </c>
      <c r="B332">
        <f>COUNTIF(Order[Customer ID], RFMCaculation[[#This Row],[Customer ID]])</f>
        <v>7</v>
      </c>
      <c r="C332" s="4" cm="1">
        <f t="array" ref="C332">MAX(_xlfn._xlws.FILTER(Order[[Order Date ]], Order[Customer ID]=RFMCaculation[[#This Row],[Customer ID]]))</f>
        <v>43069</v>
      </c>
      <c r="D332" s="4" cm="1">
        <f t="array" ref="D332">MIN(_xlfn._xlws.FILTER(Order[[Order Date ]], Order[Customer ID]=RFMCaculation[[#This Row],[Customer ID]]))</f>
        <v>41765</v>
      </c>
      <c r="E332" s="8">
        <f>($R$2-RFMCaculation[[#This Row],[Start Date]])/365</f>
        <v>3.6602739726027398</v>
      </c>
      <c r="F332">
        <f>$R$2-RFMCaculation[[#This Row],[Most recent]]</f>
        <v>32</v>
      </c>
      <c r="G332" s="8">
        <f>RFMCaculation[[#This Row],[Total Orders]]/RFMCaculation[[#This Row],[Years with us]]</f>
        <v>1.9124251497005988</v>
      </c>
      <c r="H332" s="9">
        <f>SUMIF(Order[Customer ID], RFMCaculation[[#This Row],[Customer ID]], Order[Total Sales])</f>
        <v>1990.3140000000001</v>
      </c>
      <c r="I332">
        <f>RANK(RFMCaculation[[#This Row],[Recency]], RFMCaculation[Recency], 0)</f>
        <v>591</v>
      </c>
      <c r="J332">
        <f>RANK(RFMCaculation[[#This Row],[Frequency]], RFMCaculation[Frequency], 0)</f>
        <v>414</v>
      </c>
      <c r="K332">
        <f>RANK(RFMCaculation[[#This Row],[Monetary]], RFMCaculation[Monetary], 0)</f>
        <v>441</v>
      </c>
      <c r="L332">
        <f>VLOOKUP(RFMCaculation[[#This Row],[Rank R]], $R$4:$S$8, 2)</f>
        <v>4</v>
      </c>
      <c r="M332">
        <f>VLOOKUP(RFMCaculation[[#This Row],[Rank F]], $R$4:$S$8, 2)</f>
        <v>3</v>
      </c>
      <c r="N332">
        <f>VLOOKUP(RFMCaculation[[#This Row],[Rank M]], $R$4:$S$8, 2)</f>
        <v>3</v>
      </c>
      <c r="O332">
        <f>RFMCaculation[[#This Row],[R]]*100+RFMCaculation[[#This Row],[F]]*10+RFMCaculation[[#This Row],[M]]</f>
        <v>433</v>
      </c>
      <c r="P332" s="21" t="str">
        <f>VLOOKUP(RFMCaculation[[#This Row],[RFM]], RFMSegment[], 2, FALSE)</f>
        <v>Potential Loyalist</v>
      </c>
    </row>
    <row r="333" spans="1:16">
      <c r="A333" t="s">
        <v>355</v>
      </c>
      <c r="B333">
        <f>COUNTIF(Order[Customer ID], RFMCaculation[[#This Row],[Customer ID]])</f>
        <v>5</v>
      </c>
      <c r="C333" s="4" cm="1">
        <f t="array" ref="C333">MAX(_xlfn._xlws.FILTER(Order[[Order Date ]], Order[Customer ID]=RFMCaculation[[#This Row],[Customer ID]]))</f>
        <v>43086</v>
      </c>
      <c r="D333" s="4" cm="1">
        <f t="array" ref="D333">MIN(_xlfn._xlws.FILTER(Order[[Order Date ]], Order[Customer ID]=RFMCaculation[[#This Row],[Customer ID]]))</f>
        <v>41699</v>
      </c>
      <c r="E333" s="8">
        <f>($R$2-RFMCaculation[[#This Row],[Start Date]])/365</f>
        <v>3.8410958904109589</v>
      </c>
      <c r="F333">
        <f>$R$2-RFMCaculation[[#This Row],[Most recent]]</f>
        <v>15</v>
      </c>
      <c r="G333" s="8">
        <f>RFMCaculation[[#This Row],[Total Orders]]/RFMCaculation[[#This Row],[Years with us]]</f>
        <v>1.3017118402282453</v>
      </c>
      <c r="H333" s="9">
        <f>SUMIF(Order[Customer ID], RFMCaculation[[#This Row],[Customer ID]], Order[Total Sales])</f>
        <v>1299.288</v>
      </c>
      <c r="I333">
        <f>RANK(RFMCaculation[[#This Row],[Recency]], RFMCaculation[Recency], 0)</f>
        <v>706</v>
      </c>
      <c r="J333">
        <f>RANK(RFMCaculation[[#This Row],[Frequency]], RFMCaculation[Frequency], 0)</f>
        <v>650</v>
      </c>
      <c r="K333">
        <f>RANK(RFMCaculation[[#This Row],[Monetary]], RFMCaculation[Monetary], 0)</f>
        <v>565</v>
      </c>
      <c r="L333">
        <f>VLOOKUP(RFMCaculation[[#This Row],[Rank R]], $R$4:$S$8, 2)</f>
        <v>5</v>
      </c>
      <c r="M333">
        <f>VLOOKUP(RFMCaculation[[#This Row],[Rank F]], $R$4:$S$8, 2)</f>
        <v>5</v>
      </c>
      <c r="N333">
        <f>VLOOKUP(RFMCaculation[[#This Row],[Rank M]], $R$4:$S$8, 2)</f>
        <v>4</v>
      </c>
      <c r="O333">
        <f>RFMCaculation[[#This Row],[R]]*100+RFMCaculation[[#This Row],[F]]*10+RFMCaculation[[#This Row],[M]]</f>
        <v>554</v>
      </c>
      <c r="P333" s="21" t="str">
        <f>VLOOKUP(RFMCaculation[[#This Row],[RFM]], RFMSegment[], 2, FALSE)</f>
        <v>Champions</v>
      </c>
    </row>
    <row r="334" spans="1:16">
      <c r="A334" t="s">
        <v>2788</v>
      </c>
      <c r="B334">
        <f>COUNTIF(Order[Customer ID], RFMCaculation[[#This Row],[Customer ID]])</f>
        <v>7</v>
      </c>
      <c r="C334" s="4" cm="1">
        <f t="array" ref="C334">MAX(_xlfn._xlws.FILTER(Order[[Order Date ]], Order[Customer ID]=RFMCaculation[[#This Row],[Customer ID]]))</f>
        <v>42940</v>
      </c>
      <c r="D334" s="4" cm="1">
        <f t="array" ref="D334">MIN(_xlfn._xlws.FILTER(Order[[Order Date ]], Order[Customer ID]=RFMCaculation[[#This Row],[Customer ID]]))</f>
        <v>41967</v>
      </c>
      <c r="E334" s="8">
        <f>($R$2-RFMCaculation[[#This Row],[Start Date]])/365</f>
        <v>3.106849315068493</v>
      </c>
      <c r="F334">
        <f>$R$2-RFMCaculation[[#This Row],[Most recent]]</f>
        <v>161</v>
      </c>
      <c r="G334" s="8">
        <f>RFMCaculation[[#This Row],[Total Orders]]/RFMCaculation[[#This Row],[Years with us]]</f>
        <v>2.2530864197530867</v>
      </c>
      <c r="H334" s="9">
        <f>SUMIF(Order[Customer ID], RFMCaculation[[#This Row],[Customer ID]], Order[Total Sales])</f>
        <v>5248.7870000000003</v>
      </c>
      <c r="I334">
        <f>RANK(RFMCaculation[[#This Row],[Recency]], RFMCaculation[Recency], 0)</f>
        <v>222</v>
      </c>
      <c r="J334">
        <f>RANK(RFMCaculation[[#This Row],[Frequency]], RFMCaculation[Frequency], 0)</f>
        <v>290</v>
      </c>
      <c r="K334">
        <f>RANK(RFMCaculation[[#This Row],[Monetary]], RFMCaculation[Monetary], 0)</f>
        <v>110</v>
      </c>
      <c r="L334">
        <f>VLOOKUP(RFMCaculation[[#This Row],[Rank R]], $R$4:$S$8, 2)</f>
        <v>2</v>
      </c>
      <c r="M334">
        <f>VLOOKUP(RFMCaculation[[#This Row],[Rank F]], $R$4:$S$8, 2)</f>
        <v>2</v>
      </c>
      <c r="N334">
        <f>VLOOKUP(RFMCaculation[[#This Row],[Rank M]], $R$4:$S$8, 2)</f>
        <v>1</v>
      </c>
      <c r="O334">
        <f>RFMCaculation[[#This Row],[R]]*100+RFMCaculation[[#This Row],[F]]*10+RFMCaculation[[#This Row],[M]]</f>
        <v>221</v>
      </c>
      <c r="P334" s="21" t="str">
        <f>VLOOKUP(RFMCaculation[[#This Row],[RFM]], RFMSegment[], 2, FALSE)</f>
        <v>About To Sleep</v>
      </c>
    </row>
    <row r="335" spans="1:16">
      <c r="A335" t="s">
        <v>2424</v>
      </c>
      <c r="B335">
        <f>COUNTIF(Order[Customer ID], RFMCaculation[[#This Row],[Customer ID]])</f>
        <v>8</v>
      </c>
      <c r="C335" s="4" cm="1">
        <f t="array" ref="C335">MAX(_xlfn._xlws.FILTER(Order[[Order Date ]], Order[Customer ID]=RFMCaculation[[#This Row],[Customer ID]]))</f>
        <v>42982</v>
      </c>
      <c r="D335" s="4" cm="1">
        <f t="array" ref="D335">MIN(_xlfn._xlws.FILTER(Order[[Order Date ]], Order[Customer ID]=RFMCaculation[[#This Row],[Customer ID]]))</f>
        <v>42274</v>
      </c>
      <c r="E335" s="8">
        <f>($R$2-RFMCaculation[[#This Row],[Start Date]])/365</f>
        <v>2.2657534246575342</v>
      </c>
      <c r="F335">
        <f>$R$2-RFMCaculation[[#This Row],[Most recent]]</f>
        <v>119</v>
      </c>
      <c r="G335" s="8">
        <f>RFMCaculation[[#This Row],[Total Orders]]/RFMCaculation[[#This Row],[Years with us]]</f>
        <v>3.5308343409915359</v>
      </c>
      <c r="H335" s="9">
        <f>SUMIF(Order[Customer ID], RFMCaculation[[#This Row],[Customer ID]], Order[Total Sales])</f>
        <v>9300.2540000000008</v>
      </c>
      <c r="I335">
        <f>RANK(RFMCaculation[[#This Row],[Recency]], RFMCaculation[Recency], 0)</f>
        <v>275</v>
      </c>
      <c r="J335">
        <f>RANK(RFMCaculation[[#This Row],[Frequency]], RFMCaculation[Frequency], 0)</f>
        <v>44</v>
      </c>
      <c r="K335">
        <f>RANK(RFMCaculation[[#This Row],[Monetary]], RFMCaculation[Monetary], 0)</f>
        <v>23</v>
      </c>
      <c r="L335">
        <f>VLOOKUP(RFMCaculation[[#This Row],[Rank R]], $R$4:$S$8, 2)</f>
        <v>2</v>
      </c>
      <c r="M335">
        <f>VLOOKUP(RFMCaculation[[#This Row],[Rank F]], $R$4:$S$8, 2)</f>
        <v>1</v>
      </c>
      <c r="N335">
        <f>VLOOKUP(RFMCaculation[[#This Row],[Rank M]], $R$4:$S$8, 2)</f>
        <v>1</v>
      </c>
      <c r="O335">
        <f>RFMCaculation[[#This Row],[R]]*100+RFMCaculation[[#This Row],[F]]*10+RFMCaculation[[#This Row],[M]]</f>
        <v>211</v>
      </c>
      <c r="P335" s="21" t="str">
        <f>VLOOKUP(RFMCaculation[[#This Row],[RFM]], RFMSegment[], 2, FALSE)</f>
        <v>Hibernating customers</v>
      </c>
    </row>
    <row r="336" spans="1:16">
      <c r="A336" t="s">
        <v>961</v>
      </c>
      <c r="B336">
        <f>COUNTIF(Order[Customer ID], RFMCaculation[[#This Row],[Customer ID]])</f>
        <v>5</v>
      </c>
      <c r="C336" s="4" cm="1">
        <f t="array" ref="C336">MAX(_xlfn._xlws.FILTER(Order[[Order Date ]], Order[Customer ID]=RFMCaculation[[#This Row],[Customer ID]]))</f>
        <v>43064</v>
      </c>
      <c r="D336" s="4" cm="1">
        <f t="array" ref="D336">MIN(_xlfn._xlws.FILTER(Order[[Order Date ]], Order[Customer ID]=RFMCaculation[[#This Row],[Customer ID]]))</f>
        <v>42443</v>
      </c>
      <c r="E336" s="8">
        <f>($R$2-RFMCaculation[[#This Row],[Start Date]])/365</f>
        <v>1.8027397260273972</v>
      </c>
      <c r="F336">
        <f>$R$2-RFMCaculation[[#This Row],[Most recent]]</f>
        <v>37</v>
      </c>
      <c r="G336" s="8">
        <f>RFMCaculation[[#This Row],[Total Orders]]/RFMCaculation[[#This Row],[Years with us]]</f>
        <v>2.7735562310030395</v>
      </c>
      <c r="H336" s="9">
        <f>SUMIF(Order[Customer ID], RFMCaculation[[#This Row],[Customer ID]], Order[Total Sales])</f>
        <v>886.52</v>
      </c>
      <c r="I336">
        <f>RANK(RFMCaculation[[#This Row],[Recency]], RFMCaculation[Recency], 0)</f>
        <v>567</v>
      </c>
      <c r="J336">
        <f>RANK(RFMCaculation[[#This Row],[Frequency]], RFMCaculation[Frequency], 0)</f>
        <v>146</v>
      </c>
      <c r="K336">
        <f>RANK(RFMCaculation[[#This Row],[Monetary]], RFMCaculation[Monetary], 0)</f>
        <v>651</v>
      </c>
      <c r="L336">
        <f>VLOOKUP(RFMCaculation[[#This Row],[Rank R]], $R$4:$S$8, 2)</f>
        <v>4</v>
      </c>
      <c r="M336">
        <f>VLOOKUP(RFMCaculation[[#This Row],[Rank F]], $R$4:$S$8, 2)</f>
        <v>1</v>
      </c>
      <c r="N336">
        <f>VLOOKUP(RFMCaculation[[#This Row],[Rank M]], $R$4:$S$8, 2)</f>
        <v>5</v>
      </c>
      <c r="O336">
        <f>RFMCaculation[[#This Row],[R]]*100+RFMCaculation[[#This Row],[F]]*10+RFMCaculation[[#This Row],[M]]</f>
        <v>415</v>
      </c>
      <c r="P336" s="21" t="str">
        <f>VLOOKUP(RFMCaculation[[#This Row],[RFM]], RFMSegment[], 2, FALSE)</f>
        <v>Promising</v>
      </c>
    </row>
    <row r="337" spans="1:16">
      <c r="A337" t="s">
        <v>1728</v>
      </c>
      <c r="B337">
        <f>COUNTIF(Order[Customer ID], RFMCaculation[[#This Row],[Customer ID]])</f>
        <v>4</v>
      </c>
      <c r="C337" s="4" cm="1">
        <f t="array" ref="C337">MAX(_xlfn._xlws.FILTER(Order[[Order Date ]], Order[Customer ID]=RFMCaculation[[#This Row],[Customer ID]]))</f>
        <v>43028</v>
      </c>
      <c r="D337" s="4" cm="1">
        <f t="array" ref="D337">MIN(_xlfn._xlws.FILTER(Order[[Order Date ]], Order[Customer ID]=RFMCaculation[[#This Row],[Customer ID]]))</f>
        <v>41930</v>
      </c>
      <c r="E337" s="8">
        <f>($R$2-RFMCaculation[[#This Row],[Start Date]])/365</f>
        <v>3.2082191780821918</v>
      </c>
      <c r="F337">
        <f>$R$2-RFMCaculation[[#This Row],[Most recent]]</f>
        <v>73</v>
      </c>
      <c r="G337" s="8">
        <f>RFMCaculation[[#This Row],[Total Orders]]/RFMCaculation[[#This Row],[Years with us]]</f>
        <v>1.246797608881298</v>
      </c>
      <c r="H337" s="9">
        <f>SUMIF(Order[Customer ID], RFMCaculation[[#This Row],[Customer ID]], Order[Total Sales])</f>
        <v>744.57399999999996</v>
      </c>
      <c r="I337">
        <f>RANK(RFMCaculation[[#This Row],[Recency]], RFMCaculation[Recency], 0)</f>
        <v>408</v>
      </c>
      <c r="J337">
        <f>RANK(RFMCaculation[[#This Row],[Frequency]], RFMCaculation[Frequency], 0)</f>
        <v>673</v>
      </c>
      <c r="K337">
        <f>RANK(RFMCaculation[[#This Row],[Monetary]], RFMCaculation[Monetary], 0)</f>
        <v>682</v>
      </c>
      <c r="L337">
        <f>VLOOKUP(RFMCaculation[[#This Row],[Rank R]], $R$4:$S$8, 2)</f>
        <v>3</v>
      </c>
      <c r="M337">
        <f>VLOOKUP(RFMCaculation[[#This Row],[Rank F]], $R$4:$S$8, 2)</f>
        <v>5</v>
      </c>
      <c r="N337">
        <f>VLOOKUP(RFMCaculation[[#This Row],[Rank M]], $R$4:$S$8, 2)</f>
        <v>5</v>
      </c>
      <c r="O337">
        <f>RFMCaculation[[#This Row],[R]]*100+RFMCaculation[[#This Row],[F]]*10+RFMCaculation[[#This Row],[M]]</f>
        <v>355</v>
      </c>
      <c r="P337" s="21" t="str">
        <f>VLOOKUP(RFMCaculation[[#This Row],[RFM]], RFMSegment[], 2, FALSE)</f>
        <v>Loyal</v>
      </c>
    </row>
    <row r="338" spans="1:16">
      <c r="A338" t="s">
        <v>2682</v>
      </c>
      <c r="B338">
        <f>COUNTIF(Order[Customer ID], RFMCaculation[[#This Row],[Customer ID]])</f>
        <v>7</v>
      </c>
      <c r="C338" s="4" cm="1">
        <f t="array" ref="C338">MAX(_xlfn._xlws.FILTER(Order[[Order Date ]], Order[Customer ID]=RFMCaculation[[#This Row],[Customer ID]]))</f>
        <v>42957</v>
      </c>
      <c r="D338" s="4" cm="1">
        <f t="array" ref="D338">MIN(_xlfn._xlws.FILTER(Order[[Order Date ]], Order[Customer ID]=RFMCaculation[[#This Row],[Customer ID]]))</f>
        <v>41852</v>
      </c>
      <c r="E338" s="8">
        <f>($R$2-RFMCaculation[[#This Row],[Start Date]])/365</f>
        <v>3.4219178082191779</v>
      </c>
      <c r="F338">
        <f>$R$2-RFMCaculation[[#This Row],[Most recent]]</f>
        <v>144</v>
      </c>
      <c r="G338" s="8">
        <f>RFMCaculation[[#This Row],[Total Orders]]/RFMCaculation[[#This Row],[Years with us]]</f>
        <v>2.0456365092073661</v>
      </c>
      <c r="H338" s="9">
        <f>SUMIF(Order[Customer ID], RFMCaculation[[#This Row],[Customer ID]], Order[Total Sales])</f>
        <v>5040.7359999999999</v>
      </c>
      <c r="I338">
        <f>RANK(RFMCaculation[[#This Row],[Recency]], RFMCaculation[Recency], 0)</f>
        <v>241</v>
      </c>
      <c r="J338">
        <f>RANK(RFMCaculation[[#This Row],[Frequency]], RFMCaculation[Frequency], 0)</f>
        <v>371</v>
      </c>
      <c r="K338">
        <f>RANK(RFMCaculation[[#This Row],[Monetary]], RFMCaculation[Monetary], 0)</f>
        <v>116</v>
      </c>
      <c r="L338">
        <f>VLOOKUP(RFMCaculation[[#This Row],[Rank R]], $R$4:$S$8, 2)</f>
        <v>2</v>
      </c>
      <c r="M338">
        <f>VLOOKUP(RFMCaculation[[#This Row],[Rank F]], $R$4:$S$8, 2)</f>
        <v>3</v>
      </c>
      <c r="N338">
        <f>VLOOKUP(RFMCaculation[[#This Row],[Rank M]], $R$4:$S$8, 2)</f>
        <v>1</v>
      </c>
      <c r="O338">
        <f>RFMCaculation[[#This Row],[R]]*100+RFMCaculation[[#This Row],[F]]*10+RFMCaculation[[#This Row],[M]]</f>
        <v>231</v>
      </c>
      <c r="P338" s="21" t="str">
        <f>VLOOKUP(RFMCaculation[[#This Row],[RFM]], RFMSegment[], 2, FALSE)</f>
        <v>About To Sleep</v>
      </c>
    </row>
    <row r="339" spans="1:16">
      <c r="A339" t="s">
        <v>4289</v>
      </c>
      <c r="B339">
        <f>COUNTIF(Order[Customer ID], RFMCaculation[[#This Row],[Customer ID]])</f>
        <v>3</v>
      </c>
      <c r="C339" s="4" cm="1">
        <f t="array" ref="C339">MAX(_xlfn._xlws.FILTER(Order[[Order Date ]], Order[Customer ID]=RFMCaculation[[#This Row],[Customer ID]]))</f>
        <v>42690</v>
      </c>
      <c r="D339" s="4" cm="1">
        <f t="array" ref="D339">MIN(_xlfn._xlws.FILTER(Order[[Order Date ]], Order[Customer ID]=RFMCaculation[[#This Row],[Customer ID]]))</f>
        <v>41662</v>
      </c>
      <c r="E339" s="8">
        <f>($R$2-RFMCaculation[[#This Row],[Start Date]])/365</f>
        <v>3.9424657534246577</v>
      </c>
      <c r="F339">
        <f>$R$2-RFMCaculation[[#This Row],[Most recent]]</f>
        <v>411</v>
      </c>
      <c r="G339" s="8">
        <f>RFMCaculation[[#This Row],[Total Orders]]/RFMCaculation[[#This Row],[Years with us]]</f>
        <v>0.76094510076441968</v>
      </c>
      <c r="H339" s="9">
        <f>SUMIF(Order[Customer ID], RFMCaculation[[#This Row],[Customer ID]], Order[Total Sales])</f>
        <v>2872.63</v>
      </c>
      <c r="I339">
        <f>RANK(RFMCaculation[[#This Row],[Recency]], RFMCaculation[Recency], 0)</f>
        <v>77</v>
      </c>
      <c r="J339">
        <f>RANK(RFMCaculation[[#This Row],[Frequency]], RFMCaculation[Frequency], 0)</f>
        <v>772</v>
      </c>
      <c r="K339">
        <f>RANK(RFMCaculation[[#This Row],[Monetary]], RFMCaculation[Monetary], 0)</f>
        <v>300</v>
      </c>
      <c r="L339">
        <f>VLOOKUP(RFMCaculation[[#This Row],[Rank R]], $R$4:$S$8, 2)</f>
        <v>1</v>
      </c>
      <c r="M339">
        <f>VLOOKUP(RFMCaculation[[#This Row],[Rank F]], $R$4:$S$8, 2)</f>
        <v>5</v>
      </c>
      <c r="N339">
        <f>VLOOKUP(RFMCaculation[[#This Row],[Rank M]], $R$4:$S$8, 2)</f>
        <v>2</v>
      </c>
      <c r="O339">
        <f>RFMCaculation[[#This Row],[R]]*100+RFMCaculation[[#This Row],[F]]*10+RFMCaculation[[#This Row],[M]]</f>
        <v>152</v>
      </c>
      <c r="P339" s="21" t="str">
        <f>VLOOKUP(RFMCaculation[[#This Row],[RFM]], RFMSegment[], 2, FALSE)</f>
        <v>At Risk</v>
      </c>
    </row>
    <row r="340" spans="1:16">
      <c r="A340" t="s">
        <v>4112</v>
      </c>
      <c r="B340">
        <f>COUNTIF(Order[Customer ID], RFMCaculation[[#This Row],[Customer ID]])</f>
        <v>7</v>
      </c>
      <c r="C340" s="4" cm="1">
        <f t="array" ref="C340">MAX(_xlfn._xlws.FILTER(Order[[Order Date ]], Order[Customer ID]=RFMCaculation[[#This Row],[Customer ID]]))</f>
        <v>42709</v>
      </c>
      <c r="D340" s="4" cm="1">
        <f t="array" ref="D340">MIN(_xlfn._xlws.FILTER(Order[[Order Date ]], Order[Customer ID]=RFMCaculation[[#This Row],[Customer ID]]))</f>
        <v>41992</v>
      </c>
      <c r="E340" s="8">
        <f>($R$2-RFMCaculation[[#This Row],[Start Date]])/365</f>
        <v>3.0383561643835617</v>
      </c>
      <c r="F340">
        <f>$R$2-RFMCaculation[[#This Row],[Most recent]]</f>
        <v>392</v>
      </c>
      <c r="G340" s="8">
        <f>RFMCaculation[[#This Row],[Total Orders]]/RFMCaculation[[#This Row],[Years with us]]</f>
        <v>2.3038773669972947</v>
      </c>
      <c r="H340" s="9">
        <f>SUMIF(Order[Customer ID], RFMCaculation[[#This Row],[Customer ID]], Order[Total Sales])</f>
        <v>4930.4740000000002</v>
      </c>
      <c r="I340">
        <f>RANK(RFMCaculation[[#This Row],[Recency]], RFMCaculation[Recency], 0)</f>
        <v>90</v>
      </c>
      <c r="J340">
        <f>RANK(RFMCaculation[[#This Row],[Frequency]], RFMCaculation[Frequency], 0)</f>
        <v>276</v>
      </c>
      <c r="K340">
        <f>RANK(RFMCaculation[[#This Row],[Monetary]], RFMCaculation[Monetary], 0)</f>
        <v>120</v>
      </c>
      <c r="L340">
        <f>VLOOKUP(RFMCaculation[[#This Row],[Rank R]], $R$4:$S$8, 2)</f>
        <v>1</v>
      </c>
      <c r="M340">
        <f>VLOOKUP(RFMCaculation[[#This Row],[Rank F]], $R$4:$S$8, 2)</f>
        <v>2</v>
      </c>
      <c r="N340">
        <f>VLOOKUP(RFMCaculation[[#This Row],[Rank M]], $R$4:$S$8, 2)</f>
        <v>1</v>
      </c>
      <c r="O340">
        <f>RFMCaculation[[#This Row],[R]]*100+RFMCaculation[[#This Row],[F]]*10+RFMCaculation[[#This Row],[M]]</f>
        <v>121</v>
      </c>
      <c r="P340" s="21" t="str">
        <f>VLOOKUP(RFMCaculation[[#This Row],[RFM]], RFMSegment[], 2, FALSE)</f>
        <v>Lost customers</v>
      </c>
    </row>
    <row r="341" spans="1:16">
      <c r="A341" t="s">
        <v>2001</v>
      </c>
      <c r="B341">
        <f>COUNTIF(Order[Customer ID], RFMCaculation[[#This Row],[Customer ID]])</f>
        <v>8</v>
      </c>
      <c r="C341" s="4" cm="1">
        <f t="array" ref="C341">MAX(_xlfn._xlws.FILTER(Order[[Order Date ]], Order[Customer ID]=RFMCaculation[[#This Row],[Customer ID]]))</f>
        <v>43007</v>
      </c>
      <c r="D341" s="4" cm="1">
        <f t="array" ref="D341">MIN(_xlfn._xlws.FILTER(Order[[Order Date ]], Order[Customer ID]=RFMCaculation[[#This Row],[Customer ID]]))</f>
        <v>41899</v>
      </c>
      <c r="E341" s="8">
        <f>($R$2-RFMCaculation[[#This Row],[Start Date]])/365</f>
        <v>3.2931506849315069</v>
      </c>
      <c r="F341">
        <f>$R$2-RFMCaculation[[#This Row],[Most recent]]</f>
        <v>94</v>
      </c>
      <c r="G341" s="8">
        <f>RFMCaculation[[#This Row],[Total Orders]]/RFMCaculation[[#This Row],[Years with us]]</f>
        <v>2.4292845257903495</v>
      </c>
      <c r="H341" s="9">
        <f>SUMIF(Order[Customer ID], RFMCaculation[[#This Row],[Customer ID]], Order[Total Sales])</f>
        <v>6491.0260000000007</v>
      </c>
      <c r="I341">
        <f>RANK(RFMCaculation[[#This Row],[Recency]], RFMCaculation[Recency], 0)</f>
        <v>349</v>
      </c>
      <c r="J341">
        <f>RANK(RFMCaculation[[#This Row],[Frequency]], RFMCaculation[Frequency], 0)</f>
        <v>243</v>
      </c>
      <c r="K341">
        <f>RANK(RFMCaculation[[#This Row],[Monetary]], RFMCaculation[Monetary], 0)</f>
        <v>64</v>
      </c>
      <c r="L341">
        <f>VLOOKUP(RFMCaculation[[#This Row],[Rank R]], $R$4:$S$8, 2)</f>
        <v>3</v>
      </c>
      <c r="M341">
        <f>VLOOKUP(RFMCaculation[[#This Row],[Rank F]], $R$4:$S$8, 2)</f>
        <v>2</v>
      </c>
      <c r="N341">
        <f>VLOOKUP(RFMCaculation[[#This Row],[Rank M]], $R$4:$S$8, 2)</f>
        <v>1</v>
      </c>
      <c r="O341">
        <f>RFMCaculation[[#This Row],[R]]*100+RFMCaculation[[#This Row],[F]]*10+RFMCaculation[[#This Row],[M]]</f>
        <v>321</v>
      </c>
      <c r="P341" s="21" t="str">
        <f>VLOOKUP(RFMCaculation[[#This Row],[RFM]], RFMSegment[], 2, FALSE)</f>
        <v>About To Sleep</v>
      </c>
    </row>
    <row r="342" spans="1:16">
      <c r="A342" t="s">
        <v>213</v>
      </c>
      <c r="B342">
        <f>COUNTIF(Order[Customer ID], RFMCaculation[[#This Row],[Customer ID]])</f>
        <v>10</v>
      </c>
      <c r="C342" s="4" cm="1">
        <f t="array" ref="C342">MAX(_xlfn._xlws.FILTER(Order[[Order Date ]], Order[Customer ID]=RFMCaculation[[#This Row],[Customer ID]]))</f>
        <v>43092</v>
      </c>
      <c r="D342" s="4" cm="1">
        <f t="array" ref="D342">MIN(_xlfn._xlws.FILTER(Order[[Order Date ]], Order[Customer ID]=RFMCaculation[[#This Row],[Customer ID]]))</f>
        <v>41896</v>
      </c>
      <c r="E342" s="8">
        <f>($R$2-RFMCaculation[[#This Row],[Start Date]])/365</f>
        <v>3.3013698630136985</v>
      </c>
      <c r="F342">
        <f>$R$2-RFMCaculation[[#This Row],[Most recent]]</f>
        <v>9</v>
      </c>
      <c r="G342" s="8">
        <f>RFMCaculation[[#This Row],[Total Orders]]/RFMCaculation[[#This Row],[Years with us]]</f>
        <v>3.0290456431535269</v>
      </c>
      <c r="H342" s="9">
        <f>SUMIF(Order[Customer ID], RFMCaculation[[#This Row],[Customer ID]], Order[Total Sales])</f>
        <v>1791.6049999999998</v>
      </c>
      <c r="I342">
        <f>RANK(RFMCaculation[[#This Row],[Recency]], RFMCaculation[Recency], 0)</f>
        <v>743</v>
      </c>
      <c r="J342">
        <f>RANK(RFMCaculation[[#This Row],[Frequency]], RFMCaculation[Frequency], 0)</f>
        <v>99</v>
      </c>
      <c r="K342">
        <f>RANK(RFMCaculation[[#This Row],[Monetary]], RFMCaculation[Monetary], 0)</f>
        <v>470</v>
      </c>
      <c r="L342">
        <f>VLOOKUP(RFMCaculation[[#This Row],[Rank R]], $R$4:$S$8, 2)</f>
        <v>5</v>
      </c>
      <c r="M342">
        <f>VLOOKUP(RFMCaculation[[#This Row],[Rank F]], $R$4:$S$8, 2)</f>
        <v>1</v>
      </c>
      <c r="N342">
        <f>VLOOKUP(RFMCaculation[[#This Row],[Rank M]], $R$4:$S$8, 2)</f>
        <v>3</v>
      </c>
      <c r="O342">
        <f>RFMCaculation[[#This Row],[R]]*100+RFMCaculation[[#This Row],[F]]*10+RFMCaculation[[#This Row],[M]]</f>
        <v>513</v>
      </c>
      <c r="P342" s="21" t="str">
        <f>VLOOKUP(RFMCaculation[[#This Row],[RFM]], RFMSegment[], 2, FALSE)</f>
        <v>Promising</v>
      </c>
    </row>
    <row r="343" spans="1:16">
      <c r="A343" t="s">
        <v>5588</v>
      </c>
      <c r="B343">
        <f>COUNTIF(Order[Customer ID], RFMCaculation[[#This Row],[Customer ID]])</f>
        <v>3</v>
      </c>
      <c r="C343" s="4" cm="1">
        <f t="array" ref="C343">MAX(_xlfn._xlws.FILTER(Order[[Order Date ]], Order[Customer ID]=RFMCaculation[[#This Row],[Customer ID]]))</f>
        <v>42362</v>
      </c>
      <c r="D343" s="4" cm="1">
        <f t="array" ref="D343">MIN(_xlfn._xlws.FILTER(Order[[Order Date ]], Order[Customer ID]=RFMCaculation[[#This Row],[Customer ID]]))</f>
        <v>41978</v>
      </c>
      <c r="E343" s="8">
        <f>($R$2-RFMCaculation[[#This Row],[Start Date]])/365</f>
        <v>3.0767123287671234</v>
      </c>
      <c r="F343">
        <f>$R$2-RFMCaculation[[#This Row],[Most recent]]</f>
        <v>739</v>
      </c>
      <c r="G343" s="8">
        <f>RFMCaculation[[#This Row],[Total Orders]]/RFMCaculation[[#This Row],[Years with us]]</f>
        <v>0.97506678539626002</v>
      </c>
      <c r="H343" s="9">
        <f>SUMIF(Order[Customer ID], RFMCaculation[[#This Row],[Customer ID]], Order[Total Sales])</f>
        <v>900.55200000000002</v>
      </c>
      <c r="I343">
        <f>RANK(RFMCaculation[[#This Row],[Recency]], RFMCaculation[Recency], 0)</f>
        <v>20</v>
      </c>
      <c r="J343">
        <f>RANK(RFMCaculation[[#This Row],[Frequency]], RFMCaculation[Frequency], 0)</f>
        <v>736</v>
      </c>
      <c r="K343">
        <f>RANK(RFMCaculation[[#This Row],[Monetary]], RFMCaculation[Monetary], 0)</f>
        <v>650</v>
      </c>
      <c r="L343">
        <f>VLOOKUP(RFMCaculation[[#This Row],[Rank R]], $R$4:$S$8, 2)</f>
        <v>1</v>
      </c>
      <c r="M343">
        <f>VLOOKUP(RFMCaculation[[#This Row],[Rank F]], $R$4:$S$8, 2)</f>
        <v>5</v>
      </c>
      <c r="N343">
        <f>VLOOKUP(RFMCaculation[[#This Row],[Rank M]], $R$4:$S$8, 2)</f>
        <v>5</v>
      </c>
      <c r="O343">
        <f>RFMCaculation[[#This Row],[R]]*100+RFMCaculation[[#This Row],[F]]*10+RFMCaculation[[#This Row],[M]]</f>
        <v>155</v>
      </c>
      <c r="P343" s="21" t="str">
        <f>VLOOKUP(RFMCaculation[[#This Row],[RFM]], RFMSegment[], 2, FALSE)</f>
        <v>Cannot Lose Them</v>
      </c>
    </row>
    <row r="344" spans="1:16">
      <c r="A344" t="s">
        <v>1173</v>
      </c>
      <c r="B344">
        <f>COUNTIF(Order[Customer ID], RFMCaculation[[#This Row],[Customer ID]])</f>
        <v>7</v>
      </c>
      <c r="C344" s="4" cm="1">
        <f t="array" ref="C344">MAX(_xlfn._xlws.FILTER(Order[[Order Date ]], Order[Customer ID]=RFMCaculation[[#This Row],[Customer ID]]))</f>
        <v>43056</v>
      </c>
      <c r="D344" s="4" cm="1">
        <f t="array" ref="D344">MIN(_xlfn._xlws.FILTER(Order[[Order Date ]], Order[Customer ID]=RFMCaculation[[#This Row],[Customer ID]]))</f>
        <v>42379</v>
      </c>
      <c r="E344" s="8">
        <f>($R$2-RFMCaculation[[#This Row],[Start Date]])/365</f>
        <v>1.978082191780822</v>
      </c>
      <c r="F344">
        <f>$R$2-RFMCaculation[[#This Row],[Most recent]]</f>
        <v>45</v>
      </c>
      <c r="G344" s="8">
        <f>RFMCaculation[[#This Row],[Total Orders]]/RFMCaculation[[#This Row],[Years with us]]</f>
        <v>3.5387811634349027</v>
      </c>
      <c r="H344" s="9">
        <f>SUMIF(Order[Customer ID], RFMCaculation[[#This Row],[Customer ID]], Order[Total Sales])</f>
        <v>644.11880000000019</v>
      </c>
      <c r="I344">
        <f>RANK(RFMCaculation[[#This Row],[Recency]], RFMCaculation[Recency], 0)</f>
        <v>513</v>
      </c>
      <c r="J344">
        <f>RANK(RFMCaculation[[#This Row],[Frequency]], RFMCaculation[Frequency], 0)</f>
        <v>42</v>
      </c>
      <c r="K344">
        <f>RANK(RFMCaculation[[#This Row],[Monetary]], RFMCaculation[Monetary], 0)</f>
        <v>703</v>
      </c>
      <c r="L344">
        <f>VLOOKUP(RFMCaculation[[#This Row],[Rank R]], $R$4:$S$8, 2)</f>
        <v>4</v>
      </c>
      <c r="M344">
        <f>VLOOKUP(RFMCaculation[[#This Row],[Rank F]], $R$4:$S$8, 2)</f>
        <v>1</v>
      </c>
      <c r="N344">
        <f>VLOOKUP(RFMCaculation[[#This Row],[Rank M]], $R$4:$S$8, 2)</f>
        <v>5</v>
      </c>
      <c r="O344">
        <f>RFMCaculation[[#This Row],[R]]*100+RFMCaculation[[#This Row],[F]]*10+RFMCaculation[[#This Row],[M]]</f>
        <v>415</v>
      </c>
      <c r="P344" s="21" t="str">
        <f>VLOOKUP(RFMCaculation[[#This Row],[RFM]], RFMSegment[], 2, FALSE)</f>
        <v>Promising</v>
      </c>
    </row>
    <row r="345" spans="1:16">
      <c r="A345" t="s">
        <v>217</v>
      </c>
      <c r="B345">
        <f>COUNTIF(Order[Customer ID], RFMCaculation[[#This Row],[Customer ID]])</f>
        <v>5</v>
      </c>
      <c r="C345" s="4" cm="1">
        <f t="array" ref="C345">MAX(_xlfn._xlws.FILTER(Order[[Order Date ]], Order[Customer ID]=RFMCaculation[[#This Row],[Customer ID]]))</f>
        <v>43092</v>
      </c>
      <c r="D345" s="4" cm="1">
        <f t="array" ref="D345">MIN(_xlfn._xlws.FILTER(Order[[Order Date ]], Order[Customer ID]=RFMCaculation[[#This Row],[Customer ID]]))</f>
        <v>42127</v>
      </c>
      <c r="E345" s="8">
        <f>($R$2-RFMCaculation[[#This Row],[Start Date]])/365</f>
        <v>2.6684931506849314</v>
      </c>
      <c r="F345">
        <f>$R$2-RFMCaculation[[#This Row],[Most recent]]</f>
        <v>9</v>
      </c>
      <c r="G345" s="8">
        <f>RFMCaculation[[#This Row],[Total Orders]]/RFMCaculation[[#This Row],[Years with us]]</f>
        <v>1.8737166324435319</v>
      </c>
      <c r="H345" s="9">
        <f>SUMIF(Order[Customer ID], RFMCaculation[[#This Row],[Customer ID]], Order[Total Sales])</f>
        <v>2518.1149999999998</v>
      </c>
      <c r="I345">
        <f>RANK(RFMCaculation[[#This Row],[Recency]], RFMCaculation[Recency], 0)</f>
        <v>743</v>
      </c>
      <c r="J345">
        <f>RANK(RFMCaculation[[#This Row],[Frequency]], RFMCaculation[Frequency], 0)</f>
        <v>421</v>
      </c>
      <c r="K345">
        <f>RANK(RFMCaculation[[#This Row],[Monetary]], RFMCaculation[Monetary], 0)</f>
        <v>354</v>
      </c>
      <c r="L345">
        <f>VLOOKUP(RFMCaculation[[#This Row],[Rank R]], $R$4:$S$8, 2)</f>
        <v>5</v>
      </c>
      <c r="M345">
        <f>VLOOKUP(RFMCaculation[[#This Row],[Rank F]], $R$4:$S$8, 2)</f>
        <v>3</v>
      </c>
      <c r="N345">
        <f>VLOOKUP(RFMCaculation[[#This Row],[Rank M]], $R$4:$S$8, 2)</f>
        <v>3</v>
      </c>
      <c r="O345">
        <f>RFMCaculation[[#This Row],[R]]*100+RFMCaculation[[#This Row],[F]]*10+RFMCaculation[[#This Row],[M]]</f>
        <v>533</v>
      </c>
      <c r="P345" s="21" t="str">
        <f>VLOOKUP(RFMCaculation[[#This Row],[RFM]], RFMSegment[], 2, FALSE)</f>
        <v>Potential Loyalist</v>
      </c>
    </row>
    <row r="346" spans="1:16">
      <c r="A346" t="s">
        <v>2379</v>
      </c>
      <c r="B346">
        <f>COUNTIF(Order[Customer ID], RFMCaculation[[#This Row],[Customer ID]])</f>
        <v>4</v>
      </c>
      <c r="C346" s="4" cm="1">
        <f t="array" ref="C346">MAX(_xlfn._xlws.FILTER(Order[[Order Date ]], Order[Customer ID]=RFMCaculation[[#This Row],[Customer ID]]))</f>
        <v>42985</v>
      </c>
      <c r="D346" s="4" cm="1">
        <f t="array" ref="D346">MIN(_xlfn._xlws.FILTER(Order[[Order Date ]], Order[Customer ID]=RFMCaculation[[#This Row],[Customer ID]]))</f>
        <v>41667</v>
      </c>
      <c r="E346" s="8">
        <f>($R$2-RFMCaculation[[#This Row],[Start Date]])/365</f>
        <v>3.9287671232876713</v>
      </c>
      <c r="F346">
        <f>$R$2-RFMCaculation[[#This Row],[Most recent]]</f>
        <v>116</v>
      </c>
      <c r="G346" s="8">
        <f>RFMCaculation[[#This Row],[Total Orders]]/RFMCaculation[[#This Row],[Years with us]]</f>
        <v>1.0181311018131101</v>
      </c>
      <c r="H346" s="9">
        <f>SUMIF(Order[Customer ID], RFMCaculation[[#This Row],[Customer ID]], Order[Total Sales])</f>
        <v>71.263000000000005</v>
      </c>
      <c r="I346">
        <f>RANK(RFMCaculation[[#This Row],[Recency]], RFMCaculation[Recency], 0)</f>
        <v>284</v>
      </c>
      <c r="J346">
        <f>RANK(RFMCaculation[[#This Row],[Frequency]], RFMCaculation[Frequency], 0)</f>
        <v>727</v>
      </c>
      <c r="K346">
        <f>RANK(RFMCaculation[[#This Row],[Monetary]], RFMCaculation[Monetary], 0)</f>
        <v>784</v>
      </c>
      <c r="L346">
        <f>VLOOKUP(RFMCaculation[[#This Row],[Rank R]], $R$4:$S$8, 2)</f>
        <v>2</v>
      </c>
      <c r="M346">
        <f>VLOOKUP(RFMCaculation[[#This Row],[Rank F]], $R$4:$S$8, 2)</f>
        <v>5</v>
      </c>
      <c r="N346">
        <f>VLOOKUP(RFMCaculation[[#This Row],[Rank M]], $R$4:$S$8, 2)</f>
        <v>5</v>
      </c>
      <c r="O346">
        <f>RFMCaculation[[#This Row],[R]]*100+RFMCaculation[[#This Row],[F]]*10+RFMCaculation[[#This Row],[M]]</f>
        <v>255</v>
      </c>
      <c r="P346" s="21" t="str">
        <f>VLOOKUP(RFMCaculation[[#This Row],[RFM]], RFMSegment[], 2, FALSE)</f>
        <v>At Risk</v>
      </c>
    </row>
    <row r="347" spans="1:16">
      <c r="A347" t="s">
        <v>2899</v>
      </c>
      <c r="B347">
        <f>COUNTIF(Order[Customer ID], RFMCaculation[[#This Row],[Customer ID]])</f>
        <v>1</v>
      </c>
      <c r="C347" s="4" cm="1">
        <f t="array" ref="C347">MAX(_xlfn._xlws.FILTER(Order[[Order Date ]], Order[Customer ID]=RFMCaculation[[#This Row],[Customer ID]]))</f>
        <v>42924</v>
      </c>
      <c r="D347" s="4" cm="1">
        <f t="array" ref="D347">MIN(_xlfn._xlws.FILTER(Order[[Order Date ]], Order[Customer ID]=RFMCaculation[[#This Row],[Customer ID]]))</f>
        <v>42924</v>
      </c>
      <c r="E347" s="8">
        <f>($R$2-RFMCaculation[[#This Row],[Start Date]])/365</f>
        <v>0.48493150684931507</v>
      </c>
      <c r="F347">
        <f>$R$2-RFMCaculation[[#This Row],[Most recent]]</f>
        <v>177</v>
      </c>
      <c r="G347" s="8">
        <f>RFMCaculation[[#This Row],[Total Orders]]/RFMCaculation[[#This Row],[Years with us]]</f>
        <v>2.0621468926553672</v>
      </c>
      <c r="H347" s="9">
        <f>SUMIF(Order[Customer ID], RFMCaculation[[#This Row],[Customer ID]], Order[Total Sales])</f>
        <v>1058.1080000000002</v>
      </c>
      <c r="I347">
        <f>RANK(RFMCaculation[[#This Row],[Recency]], RFMCaculation[Recency], 0)</f>
        <v>204</v>
      </c>
      <c r="J347">
        <f>RANK(RFMCaculation[[#This Row],[Frequency]], RFMCaculation[Frequency], 0)</f>
        <v>366</v>
      </c>
      <c r="K347">
        <f>RANK(RFMCaculation[[#This Row],[Monetary]], RFMCaculation[Monetary], 0)</f>
        <v>610</v>
      </c>
      <c r="L347">
        <f>VLOOKUP(RFMCaculation[[#This Row],[Rank R]], $R$4:$S$8, 2)</f>
        <v>2</v>
      </c>
      <c r="M347">
        <f>VLOOKUP(RFMCaculation[[#This Row],[Rank F]], $R$4:$S$8, 2)</f>
        <v>3</v>
      </c>
      <c r="N347">
        <f>VLOOKUP(RFMCaculation[[#This Row],[Rank M]], $R$4:$S$8, 2)</f>
        <v>4</v>
      </c>
      <c r="O347">
        <f>RFMCaculation[[#This Row],[R]]*100+RFMCaculation[[#This Row],[F]]*10+RFMCaculation[[#This Row],[M]]</f>
        <v>234</v>
      </c>
      <c r="P347" s="21" t="str">
        <f>VLOOKUP(RFMCaculation[[#This Row],[RFM]], RFMSegment[], 2, FALSE)</f>
        <v>At Risk</v>
      </c>
    </row>
    <row r="348" spans="1:16">
      <c r="A348" t="s">
        <v>2782</v>
      </c>
      <c r="B348">
        <f>COUNTIF(Order[Customer ID], RFMCaculation[[#This Row],[Customer ID]])</f>
        <v>9</v>
      </c>
      <c r="C348" s="4" cm="1">
        <f t="array" ref="C348">MAX(_xlfn._xlws.FILTER(Order[[Order Date ]], Order[Customer ID]=RFMCaculation[[#This Row],[Customer ID]]))</f>
        <v>42941</v>
      </c>
      <c r="D348" s="4" cm="1">
        <f t="array" ref="D348">MIN(_xlfn._xlws.FILTER(Order[[Order Date ]], Order[Customer ID]=RFMCaculation[[#This Row],[Customer ID]]))</f>
        <v>41896</v>
      </c>
      <c r="E348" s="8">
        <f>($R$2-RFMCaculation[[#This Row],[Start Date]])/365</f>
        <v>3.3013698630136985</v>
      </c>
      <c r="F348">
        <f>$R$2-RFMCaculation[[#This Row],[Most recent]]</f>
        <v>160</v>
      </c>
      <c r="G348" s="8">
        <f>RFMCaculation[[#This Row],[Total Orders]]/RFMCaculation[[#This Row],[Years with us]]</f>
        <v>2.7261410788381744</v>
      </c>
      <c r="H348" s="9">
        <f>SUMIF(Order[Customer ID], RFMCaculation[[#This Row],[Customer ID]], Order[Total Sales])</f>
        <v>2772.0549999999998</v>
      </c>
      <c r="I348">
        <f>RANK(RFMCaculation[[#This Row],[Recency]], RFMCaculation[Recency], 0)</f>
        <v>223</v>
      </c>
      <c r="J348">
        <f>RANK(RFMCaculation[[#This Row],[Frequency]], RFMCaculation[Frequency], 0)</f>
        <v>164</v>
      </c>
      <c r="K348">
        <f>RANK(RFMCaculation[[#This Row],[Monetary]], RFMCaculation[Monetary], 0)</f>
        <v>314</v>
      </c>
      <c r="L348">
        <f>VLOOKUP(RFMCaculation[[#This Row],[Rank R]], $R$4:$S$8, 2)</f>
        <v>2</v>
      </c>
      <c r="M348">
        <f>VLOOKUP(RFMCaculation[[#This Row],[Rank F]], $R$4:$S$8, 2)</f>
        <v>2</v>
      </c>
      <c r="N348">
        <f>VLOOKUP(RFMCaculation[[#This Row],[Rank M]], $R$4:$S$8, 2)</f>
        <v>2</v>
      </c>
      <c r="O348">
        <f>RFMCaculation[[#This Row],[R]]*100+RFMCaculation[[#This Row],[F]]*10+RFMCaculation[[#This Row],[M]]</f>
        <v>222</v>
      </c>
      <c r="P348" s="21" t="str">
        <f>VLOOKUP(RFMCaculation[[#This Row],[RFM]], RFMSegment[], 2, FALSE)</f>
        <v>Hibernating customers</v>
      </c>
    </row>
    <row r="349" spans="1:16">
      <c r="A349" t="s">
        <v>1504</v>
      </c>
      <c r="B349">
        <f>COUNTIF(Order[Customer ID], RFMCaculation[[#This Row],[Customer ID]])</f>
        <v>5</v>
      </c>
      <c r="C349" s="4" cm="1">
        <f t="array" ref="C349">MAX(_xlfn._xlws.FILTER(Order[[Order Date ]], Order[Customer ID]=RFMCaculation[[#This Row],[Customer ID]]))</f>
        <v>43042</v>
      </c>
      <c r="D349" s="4" cm="1">
        <f t="array" ref="D349">MIN(_xlfn._xlws.FILTER(Order[[Order Date ]], Order[Customer ID]=RFMCaculation[[#This Row],[Customer ID]]))</f>
        <v>41961</v>
      </c>
      <c r="E349" s="8">
        <f>($R$2-RFMCaculation[[#This Row],[Start Date]])/365</f>
        <v>3.1232876712328768</v>
      </c>
      <c r="F349">
        <f>$R$2-RFMCaculation[[#This Row],[Most recent]]</f>
        <v>59</v>
      </c>
      <c r="G349" s="8">
        <f>RFMCaculation[[#This Row],[Total Orders]]/RFMCaculation[[#This Row],[Years with us]]</f>
        <v>1.6008771929824561</v>
      </c>
      <c r="H349" s="9">
        <f>SUMIF(Order[Customer ID], RFMCaculation[[#This Row],[Customer ID]], Order[Total Sales])</f>
        <v>858.57600000000002</v>
      </c>
      <c r="I349">
        <f>RANK(RFMCaculation[[#This Row],[Recency]], RFMCaculation[Recency], 0)</f>
        <v>446</v>
      </c>
      <c r="J349">
        <f>RANK(RFMCaculation[[#This Row],[Frequency]], RFMCaculation[Frequency], 0)</f>
        <v>533</v>
      </c>
      <c r="K349">
        <f>RANK(RFMCaculation[[#This Row],[Monetary]], RFMCaculation[Monetary], 0)</f>
        <v>661</v>
      </c>
      <c r="L349">
        <f>VLOOKUP(RFMCaculation[[#This Row],[Rank R]], $R$4:$S$8, 2)</f>
        <v>3</v>
      </c>
      <c r="M349">
        <f>VLOOKUP(RFMCaculation[[#This Row],[Rank F]], $R$4:$S$8, 2)</f>
        <v>4</v>
      </c>
      <c r="N349">
        <f>VLOOKUP(RFMCaculation[[#This Row],[Rank M]], $R$4:$S$8, 2)</f>
        <v>5</v>
      </c>
      <c r="O349">
        <f>RFMCaculation[[#This Row],[R]]*100+RFMCaculation[[#This Row],[F]]*10+RFMCaculation[[#This Row],[M]]</f>
        <v>345</v>
      </c>
      <c r="P349" s="21" t="str">
        <f>VLOOKUP(RFMCaculation[[#This Row],[RFM]], RFMSegment[], 2, FALSE)</f>
        <v>Loyal</v>
      </c>
    </row>
    <row r="350" spans="1:16">
      <c r="A350" t="s">
        <v>2414</v>
      </c>
      <c r="B350">
        <f>COUNTIF(Order[Customer ID], RFMCaculation[[#This Row],[Customer ID]])</f>
        <v>5</v>
      </c>
      <c r="C350" s="4" cm="1">
        <f t="array" ref="C350">MAX(_xlfn._xlws.FILTER(Order[[Order Date ]], Order[Customer ID]=RFMCaculation[[#This Row],[Customer ID]]))</f>
        <v>42982</v>
      </c>
      <c r="D350" s="4" cm="1">
        <f t="array" ref="D350">MIN(_xlfn._xlws.FILTER(Order[[Order Date ]], Order[Customer ID]=RFMCaculation[[#This Row],[Customer ID]]))</f>
        <v>42096</v>
      </c>
      <c r="E350" s="8">
        <f>($R$2-RFMCaculation[[#This Row],[Start Date]])/365</f>
        <v>2.7534246575342465</v>
      </c>
      <c r="F350">
        <f>$R$2-RFMCaculation[[#This Row],[Most recent]]</f>
        <v>119</v>
      </c>
      <c r="G350" s="8">
        <f>RFMCaculation[[#This Row],[Total Orders]]/RFMCaculation[[#This Row],[Years with us]]</f>
        <v>1.8159203980099503</v>
      </c>
      <c r="H350" s="9">
        <f>SUMIF(Order[Customer ID], RFMCaculation[[#This Row],[Customer ID]], Order[Total Sales])</f>
        <v>2152.3520000000003</v>
      </c>
      <c r="I350">
        <f>RANK(RFMCaculation[[#This Row],[Recency]], RFMCaculation[Recency], 0)</f>
        <v>275</v>
      </c>
      <c r="J350">
        <f>RANK(RFMCaculation[[#This Row],[Frequency]], RFMCaculation[Frequency], 0)</f>
        <v>451</v>
      </c>
      <c r="K350">
        <f>RANK(RFMCaculation[[#This Row],[Monetary]], RFMCaculation[Monetary], 0)</f>
        <v>425</v>
      </c>
      <c r="L350">
        <f>VLOOKUP(RFMCaculation[[#This Row],[Rank R]], $R$4:$S$8, 2)</f>
        <v>2</v>
      </c>
      <c r="M350">
        <f>VLOOKUP(RFMCaculation[[#This Row],[Rank F]], $R$4:$S$8, 2)</f>
        <v>3</v>
      </c>
      <c r="N350">
        <f>VLOOKUP(RFMCaculation[[#This Row],[Rank M]], $R$4:$S$8, 2)</f>
        <v>3</v>
      </c>
      <c r="O350">
        <f>RFMCaculation[[#This Row],[R]]*100+RFMCaculation[[#This Row],[F]]*10+RFMCaculation[[#This Row],[M]]</f>
        <v>233</v>
      </c>
      <c r="P350" s="21" t="str">
        <f>VLOOKUP(RFMCaculation[[#This Row],[RFM]], RFMSegment[], 2, FALSE)</f>
        <v>Hibernating customers</v>
      </c>
    </row>
    <row r="351" spans="1:16">
      <c r="A351" t="s">
        <v>4165</v>
      </c>
      <c r="B351">
        <f>COUNTIF(Order[Customer ID], RFMCaculation[[#This Row],[Customer ID]])</f>
        <v>11</v>
      </c>
      <c r="C351" s="4" cm="1">
        <f t="array" ref="C351">MAX(_xlfn._xlws.FILTER(Order[[Order Date ]], Order[Customer ID]=RFMCaculation[[#This Row],[Customer ID]]))</f>
        <v>42705</v>
      </c>
      <c r="D351" s="4" cm="1">
        <f t="array" ref="D351">MIN(_xlfn._xlws.FILTER(Order[[Order Date ]], Order[Customer ID]=RFMCaculation[[#This Row],[Customer ID]]))</f>
        <v>41724</v>
      </c>
      <c r="E351" s="8">
        <f>($R$2-RFMCaculation[[#This Row],[Start Date]])/365</f>
        <v>3.7726027397260276</v>
      </c>
      <c r="F351">
        <f>$R$2-RFMCaculation[[#This Row],[Most recent]]</f>
        <v>396</v>
      </c>
      <c r="G351" s="8">
        <f>RFMCaculation[[#This Row],[Total Orders]]/RFMCaculation[[#This Row],[Years with us]]</f>
        <v>2.9157588961510528</v>
      </c>
      <c r="H351" s="9">
        <f>SUMIF(Order[Customer ID], RFMCaculation[[#This Row],[Customer ID]], Order[Total Sales])</f>
        <v>7610.8639999999996</v>
      </c>
      <c r="I351">
        <f>RANK(RFMCaculation[[#This Row],[Recency]], RFMCaculation[Recency], 0)</f>
        <v>87</v>
      </c>
      <c r="J351">
        <f>RANK(RFMCaculation[[#This Row],[Frequency]], RFMCaculation[Frequency], 0)</f>
        <v>126</v>
      </c>
      <c r="K351">
        <f>RANK(RFMCaculation[[#This Row],[Monetary]], RFMCaculation[Monetary], 0)</f>
        <v>47</v>
      </c>
      <c r="L351">
        <f>VLOOKUP(RFMCaculation[[#This Row],[Rank R]], $R$4:$S$8, 2)</f>
        <v>1</v>
      </c>
      <c r="M351">
        <f>VLOOKUP(RFMCaculation[[#This Row],[Rank F]], $R$4:$S$8, 2)</f>
        <v>1</v>
      </c>
      <c r="N351">
        <f>VLOOKUP(RFMCaculation[[#This Row],[Rank M]], $R$4:$S$8, 2)</f>
        <v>1</v>
      </c>
      <c r="O351">
        <f>RFMCaculation[[#This Row],[R]]*100+RFMCaculation[[#This Row],[F]]*10+RFMCaculation[[#This Row],[M]]</f>
        <v>111</v>
      </c>
      <c r="P351" s="21" t="str">
        <f>VLOOKUP(RFMCaculation[[#This Row],[RFM]], RFMSegment[], 2, FALSE)</f>
        <v>Lost customers</v>
      </c>
    </row>
    <row r="352" spans="1:16">
      <c r="A352" t="s">
        <v>2359</v>
      </c>
      <c r="B352">
        <f>COUNTIF(Order[Customer ID], RFMCaculation[[#This Row],[Customer ID]])</f>
        <v>6</v>
      </c>
      <c r="C352" s="4" cm="1">
        <f t="array" ref="C352">MAX(_xlfn._xlws.FILTER(Order[[Order Date ]], Order[Customer ID]=RFMCaculation[[#This Row],[Customer ID]]))</f>
        <v>42987</v>
      </c>
      <c r="D352" s="4" cm="1">
        <f t="array" ref="D352">MIN(_xlfn._xlws.FILTER(Order[[Order Date ]], Order[Customer ID]=RFMCaculation[[#This Row],[Customer ID]]))</f>
        <v>41916</v>
      </c>
      <c r="E352" s="8">
        <f>($R$2-RFMCaculation[[#This Row],[Start Date]])/365</f>
        <v>3.2465753424657535</v>
      </c>
      <c r="F352">
        <f>$R$2-RFMCaculation[[#This Row],[Most recent]]</f>
        <v>114</v>
      </c>
      <c r="G352" s="8">
        <f>RFMCaculation[[#This Row],[Total Orders]]/RFMCaculation[[#This Row],[Years with us]]</f>
        <v>1.8481012658227847</v>
      </c>
      <c r="H352" s="9">
        <f>SUMIF(Order[Customer ID], RFMCaculation[[#This Row],[Customer ID]], Order[Total Sales])</f>
        <v>385.43</v>
      </c>
      <c r="I352">
        <f>RANK(RFMCaculation[[#This Row],[Recency]], RFMCaculation[Recency], 0)</f>
        <v>294</v>
      </c>
      <c r="J352">
        <f>RANK(RFMCaculation[[#This Row],[Frequency]], RFMCaculation[Frequency], 0)</f>
        <v>437</v>
      </c>
      <c r="K352">
        <f>RANK(RFMCaculation[[#This Row],[Monetary]], RFMCaculation[Monetary], 0)</f>
        <v>735</v>
      </c>
      <c r="L352">
        <f>VLOOKUP(RFMCaculation[[#This Row],[Rank R]], $R$4:$S$8, 2)</f>
        <v>2</v>
      </c>
      <c r="M352">
        <f>VLOOKUP(RFMCaculation[[#This Row],[Rank F]], $R$4:$S$8, 2)</f>
        <v>3</v>
      </c>
      <c r="N352">
        <f>VLOOKUP(RFMCaculation[[#This Row],[Rank M]], $R$4:$S$8, 2)</f>
        <v>5</v>
      </c>
      <c r="O352">
        <f>RFMCaculation[[#This Row],[R]]*100+RFMCaculation[[#This Row],[F]]*10+RFMCaculation[[#This Row],[M]]</f>
        <v>235</v>
      </c>
      <c r="P352" s="21" t="str">
        <f>VLOOKUP(RFMCaculation[[#This Row],[RFM]], RFMSegment[], 2, FALSE)</f>
        <v>At Risk</v>
      </c>
    </row>
    <row r="353" spans="1:16">
      <c r="A353" t="s">
        <v>3712</v>
      </c>
      <c r="B353">
        <f>COUNTIF(Order[Customer ID], RFMCaculation[[#This Row],[Customer ID]])</f>
        <v>3</v>
      </c>
      <c r="C353" s="4" cm="1">
        <f t="array" ref="C353">MAX(_xlfn._xlws.FILTER(Order[[Order Date ]], Order[Customer ID]=RFMCaculation[[#This Row],[Customer ID]]))</f>
        <v>42799</v>
      </c>
      <c r="D353" s="4" cm="1">
        <f t="array" ref="D353">MIN(_xlfn._xlws.FILTER(Order[[Order Date ]], Order[Customer ID]=RFMCaculation[[#This Row],[Customer ID]]))</f>
        <v>41906</v>
      </c>
      <c r="E353" s="8">
        <f>($R$2-RFMCaculation[[#This Row],[Start Date]])/365</f>
        <v>3.2739726027397262</v>
      </c>
      <c r="F353">
        <f>$R$2-RFMCaculation[[#This Row],[Most recent]]</f>
        <v>302</v>
      </c>
      <c r="G353" s="8">
        <f>RFMCaculation[[#This Row],[Total Orders]]/RFMCaculation[[#This Row],[Years with us]]</f>
        <v>0.91631799163179906</v>
      </c>
      <c r="H353" s="9">
        <f>SUMIF(Order[Customer ID], RFMCaculation[[#This Row],[Customer ID]], Order[Total Sales])</f>
        <v>695.44200000000001</v>
      </c>
      <c r="I353">
        <f>RANK(RFMCaculation[[#This Row],[Recency]], RFMCaculation[Recency], 0)</f>
        <v>121</v>
      </c>
      <c r="J353">
        <f>RANK(RFMCaculation[[#This Row],[Frequency]], RFMCaculation[Frequency], 0)</f>
        <v>743</v>
      </c>
      <c r="K353">
        <f>RANK(RFMCaculation[[#This Row],[Monetary]], RFMCaculation[Monetary], 0)</f>
        <v>693</v>
      </c>
      <c r="L353">
        <f>VLOOKUP(RFMCaculation[[#This Row],[Rank R]], $R$4:$S$8, 2)</f>
        <v>1</v>
      </c>
      <c r="M353">
        <f>VLOOKUP(RFMCaculation[[#This Row],[Rank F]], $R$4:$S$8, 2)</f>
        <v>5</v>
      </c>
      <c r="N353">
        <f>VLOOKUP(RFMCaculation[[#This Row],[Rank M]], $R$4:$S$8, 2)</f>
        <v>5</v>
      </c>
      <c r="O353">
        <f>RFMCaculation[[#This Row],[R]]*100+RFMCaculation[[#This Row],[F]]*10+RFMCaculation[[#This Row],[M]]</f>
        <v>155</v>
      </c>
      <c r="P353" s="21" t="str">
        <f>VLOOKUP(RFMCaculation[[#This Row],[RFM]], RFMSegment[], 2, FALSE)</f>
        <v>Cannot Lose Them</v>
      </c>
    </row>
    <row r="354" spans="1:16">
      <c r="A354" t="s">
        <v>1122</v>
      </c>
      <c r="B354">
        <f>COUNTIF(Order[Customer ID], RFMCaculation[[#This Row],[Customer ID]])</f>
        <v>8</v>
      </c>
      <c r="C354" s="4" cm="1">
        <f t="array" ref="C354">MAX(_xlfn._xlws.FILTER(Order[[Order Date ]], Order[Customer ID]=RFMCaculation[[#This Row],[Customer ID]]))</f>
        <v>43058</v>
      </c>
      <c r="D354" s="4" cm="1">
        <f t="array" ref="D354">MIN(_xlfn._xlws.FILTER(Order[[Order Date ]], Order[Customer ID]=RFMCaculation[[#This Row],[Customer ID]]))</f>
        <v>41959</v>
      </c>
      <c r="E354" s="8">
        <f>($R$2-RFMCaculation[[#This Row],[Start Date]])/365</f>
        <v>3.128767123287671</v>
      </c>
      <c r="F354">
        <f>$R$2-RFMCaculation[[#This Row],[Most recent]]</f>
        <v>43</v>
      </c>
      <c r="G354" s="8">
        <f>RFMCaculation[[#This Row],[Total Orders]]/RFMCaculation[[#This Row],[Years with us]]</f>
        <v>2.5569176882661999</v>
      </c>
      <c r="H354" s="9">
        <f>SUMIF(Order[Customer ID], RFMCaculation[[#This Row],[Customer ID]], Order[Total Sales])</f>
        <v>8828.0305000000008</v>
      </c>
      <c r="I354">
        <f>RANK(RFMCaculation[[#This Row],[Recency]], RFMCaculation[Recency], 0)</f>
        <v>526</v>
      </c>
      <c r="J354">
        <f>RANK(RFMCaculation[[#This Row],[Frequency]], RFMCaculation[Frequency], 0)</f>
        <v>215</v>
      </c>
      <c r="K354">
        <f>RANK(RFMCaculation[[#This Row],[Monetary]], RFMCaculation[Monetary], 0)</f>
        <v>27</v>
      </c>
      <c r="L354">
        <f>VLOOKUP(RFMCaculation[[#This Row],[Rank R]], $R$4:$S$8, 2)</f>
        <v>4</v>
      </c>
      <c r="M354">
        <f>VLOOKUP(RFMCaculation[[#This Row],[Rank F]], $R$4:$S$8, 2)</f>
        <v>2</v>
      </c>
      <c r="N354">
        <f>VLOOKUP(RFMCaculation[[#This Row],[Rank M]], $R$4:$S$8, 2)</f>
        <v>1</v>
      </c>
      <c r="O354">
        <f>RFMCaculation[[#This Row],[R]]*100+RFMCaculation[[#This Row],[F]]*10+RFMCaculation[[#This Row],[M]]</f>
        <v>421</v>
      </c>
      <c r="P354" s="21" t="str">
        <f>VLOOKUP(RFMCaculation[[#This Row],[RFM]], RFMSegment[], 2, FALSE)</f>
        <v>New Customers</v>
      </c>
    </row>
    <row r="355" spans="1:16">
      <c r="A355" t="s">
        <v>3027</v>
      </c>
      <c r="B355">
        <f>COUNTIF(Order[Customer ID], RFMCaculation[[#This Row],[Customer ID]])</f>
        <v>6</v>
      </c>
      <c r="C355" s="4" cm="1">
        <f t="array" ref="C355">MAX(_xlfn._xlws.FILTER(Order[[Order Date ]], Order[Customer ID]=RFMCaculation[[#This Row],[Customer ID]]))</f>
        <v>42906</v>
      </c>
      <c r="D355" s="4" cm="1">
        <f t="array" ref="D355">MIN(_xlfn._xlws.FILTER(Order[[Order Date ]], Order[Customer ID]=RFMCaculation[[#This Row],[Customer ID]]))</f>
        <v>42079</v>
      </c>
      <c r="E355" s="8">
        <f>($R$2-RFMCaculation[[#This Row],[Start Date]])/365</f>
        <v>2.8</v>
      </c>
      <c r="F355">
        <f>$R$2-RFMCaculation[[#This Row],[Most recent]]</f>
        <v>195</v>
      </c>
      <c r="G355" s="8">
        <f>RFMCaculation[[#This Row],[Total Orders]]/RFMCaculation[[#This Row],[Years with us]]</f>
        <v>2.1428571428571428</v>
      </c>
      <c r="H355" s="9">
        <f>SUMIF(Order[Customer ID], RFMCaculation[[#This Row],[Customer ID]], Order[Total Sales])</f>
        <v>1388.682</v>
      </c>
      <c r="I355">
        <f>RANK(RFMCaculation[[#This Row],[Recency]], RFMCaculation[Recency], 0)</f>
        <v>184</v>
      </c>
      <c r="J355">
        <f>RANK(RFMCaculation[[#This Row],[Frequency]], RFMCaculation[Frequency], 0)</f>
        <v>328</v>
      </c>
      <c r="K355">
        <f>RANK(RFMCaculation[[#This Row],[Monetary]], RFMCaculation[Monetary], 0)</f>
        <v>544</v>
      </c>
      <c r="L355">
        <f>VLOOKUP(RFMCaculation[[#This Row],[Rank R]], $R$4:$S$8, 2)</f>
        <v>2</v>
      </c>
      <c r="M355">
        <f>VLOOKUP(RFMCaculation[[#This Row],[Rank F]], $R$4:$S$8, 2)</f>
        <v>3</v>
      </c>
      <c r="N355">
        <f>VLOOKUP(RFMCaculation[[#This Row],[Rank M]], $R$4:$S$8, 2)</f>
        <v>4</v>
      </c>
      <c r="O355">
        <f>RFMCaculation[[#This Row],[R]]*100+RFMCaculation[[#This Row],[F]]*10+RFMCaculation[[#This Row],[M]]</f>
        <v>234</v>
      </c>
      <c r="P355" s="21" t="str">
        <f>VLOOKUP(RFMCaculation[[#This Row],[RFM]], RFMSegment[], 2, FALSE)</f>
        <v>At Risk</v>
      </c>
    </row>
    <row r="356" spans="1:16">
      <c r="A356" t="s">
        <v>1311</v>
      </c>
      <c r="B356">
        <f>COUNTIF(Order[Customer ID], RFMCaculation[[#This Row],[Customer ID]])</f>
        <v>7</v>
      </c>
      <c r="C356" s="4" cm="1">
        <f t="array" ref="C356">MAX(_xlfn._xlws.FILTER(Order[[Order Date ]], Order[Customer ID]=RFMCaculation[[#This Row],[Customer ID]]))</f>
        <v>43051</v>
      </c>
      <c r="D356" s="4" cm="1">
        <f t="array" ref="D356">MIN(_xlfn._xlws.FILTER(Order[[Order Date ]], Order[Customer ID]=RFMCaculation[[#This Row],[Customer ID]]))</f>
        <v>41926</v>
      </c>
      <c r="E356" s="8">
        <f>($R$2-RFMCaculation[[#This Row],[Start Date]])/365</f>
        <v>3.2191780821917808</v>
      </c>
      <c r="F356">
        <f>$R$2-RFMCaculation[[#This Row],[Most recent]]</f>
        <v>50</v>
      </c>
      <c r="G356" s="8">
        <f>RFMCaculation[[#This Row],[Total Orders]]/RFMCaculation[[#This Row],[Years with us]]</f>
        <v>2.1744680851063829</v>
      </c>
      <c r="H356" s="9">
        <f>SUMIF(Order[Customer ID], RFMCaculation[[#This Row],[Customer ID]], Order[Total Sales])</f>
        <v>7754.9759999999997</v>
      </c>
      <c r="I356">
        <f>RANK(RFMCaculation[[#This Row],[Recency]], RFMCaculation[Recency], 0)</f>
        <v>490</v>
      </c>
      <c r="J356">
        <f>RANK(RFMCaculation[[#This Row],[Frequency]], RFMCaculation[Frequency], 0)</f>
        <v>314</v>
      </c>
      <c r="K356">
        <f>RANK(RFMCaculation[[#This Row],[Monetary]], RFMCaculation[Monetary], 0)</f>
        <v>43</v>
      </c>
      <c r="L356">
        <f>VLOOKUP(RFMCaculation[[#This Row],[Rank R]], $R$4:$S$8, 2)</f>
        <v>4</v>
      </c>
      <c r="M356">
        <f>VLOOKUP(RFMCaculation[[#This Row],[Rank F]], $R$4:$S$8, 2)</f>
        <v>2</v>
      </c>
      <c r="N356">
        <f>VLOOKUP(RFMCaculation[[#This Row],[Rank M]], $R$4:$S$8, 2)</f>
        <v>1</v>
      </c>
      <c r="O356">
        <f>RFMCaculation[[#This Row],[R]]*100+RFMCaculation[[#This Row],[F]]*10+RFMCaculation[[#This Row],[M]]</f>
        <v>421</v>
      </c>
      <c r="P356" s="21" t="str">
        <f>VLOOKUP(RFMCaculation[[#This Row],[RFM]], RFMSegment[], 2, FALSE)</f>
        <v>New Customers</v>
      </c>
    </row>
    <row r="357" spans="1:16">
      <c r="A357" t="s">
        <v>1244</v>
      </c>
      <c r="B357">
        <f>COUNTIF(Order[Customer ID], RFMCaculation[[#This Row],[Customer ID]])</f>
        <v>10</v>
      </c>
      <c r="C357" s="4" cm="1">
        <f t="array" ref="C357">MAX(_xlfn._xlws.FILTER(Order[[Order Date ]], Order[Customer ID]=RFMCaculation[[#This Row],[Customer ID]]))</f>
        <v>43053</v>
      </c>
      <c r="D357" s="4" cm="1">
        <f t="array" ref="D357">MIN(_xlfn._xlws.FILTER(Order[[Order Date ]], Order[Customer ID]=RFMCaculation[[#This Row],[Customer ID]]))</f>
        <v>41876</v>
      </c>
      <c r="E357" s="8">
        <f>($R$2-RFMCaculation[[#This Row],[Start Date]])/365</f>
        <v>3.3561643835616439</v>
      </c>
      <c r="F357">
        <f>$R$2-RFMCaculation[[#This Row],[Most recent]]</f>
        <v>48</v>
      </c>
      <c r="G357" s="8">
        <f>RFMCaculation[[#This Row],[Total Orders]]/RFMCaculation[[#This Row],[Years with us]]</f>
        <v>2.9795918367346936</v>
      </c>
      <c r="H357" s="9">
        <f>SUMIF(Order[Customer ID], RFMCaculation[[#This Row],[Customer ID]], Order[Total Sales])</f>
        <v>8697.8429999999989</v>
      </c>
      <c r="I357">
        <f>RANK(RFMCaculation[[#This Row],[Recency]], RFMCaculation[Recency], 0)</f>
        <v>505</v>
      </c>
      <c r="J357">
        <f>RANK(RFMCaculation[[#This Row],[Frequency]], RFMCaculation[Frequency], 0)</f>
        <v>110</v>
      </c>
      <c r="K357">
        <f>RANK(RFMCaculation[[#This Row],[Monetary]], RFMCaculation[Monetary], 0)</f>
        <v>28</v>
      </c>
      <c r="L357">
        <f>VLOOKUP(RFMCaculation[[#This Row],[Rank R]], $R$4:$S$8, 2)</f>
        <v>4</v>
      </c>
      <c r="M357">
        <f>VLOOKUP(RFMCaculation[[#This Row],[Rank F]], $R$4:$S$8, 2)</f>
        <v>1</v>
      </c>
      <c r="N357">
        <f>VLOOKUP(RFMCaculation[[#This Row],[Rank M]], $R$4:$S$8, 2)</f>
        <v>1</v>
      </c>
      <c r="O357">
        <f>RFMCaculation[[#This Row],[R]]*100+RFMCaculation[[#This Row],[F]]*10+RFMCaculation[[#This Row],[M]]</f>
        <v>411</v>
      </c>
      <c r="P357" s="21" t="str">
        <f>VLOOKUP(RFMCaculation[[#This Row],[RFM]], RFMSegment[], 2, FALSE)</f>
        <v>New Customers</v>
      </c>
    </row>
    <row r="358" spans="1:16">
      <c r="A358" t="s">
        <v>1383</v>
      </c>
      <c r="B358">
        <f>COUNTIF(Order[Customer ID], RFMCaculation[[#This Row],[Customer ID]])</f>
        <v>13</v>
      </c>
      <c r="C358" s="4" cm="1">
        <f t="array" ref="C358">MAX(_xlfn._xlws.FILTER(Order[[Order Date ]], Order[Customer ID]=RFMCaculation[[#This Row],[Customer ID]]))</f>
        <v>43048</v>
      </c>
      <c r="D358" s="4" cm="1">
        <f t="array" ref="D358">MIN(_xlfn._xlws.FILTER(Order[[Order Date ]], Order[Customer ID]=RFMCaculation[[#This Row],[Customer ID]]))</f>
        <v>41812</v>
      </c>
      <c r="E358" s="8">
        <f>($R$2-RFMCaculation[[#This Row],[Start Date]])/365</f>
        <v>3.5315068493150683</v>
      </c>
      <c r="F358">
        <f>$R$2-RFMCaculation[[#This Row],[Most recent]]</f>
        <v>53</v>
      </c>
      <c r="G358" s="8">
        <f>RFMCaculation[[#This Row],[Total Orders]]/RFMCaculation[[#This Row],[Years with us]]</f>
        <v>3.6811481768813037</v>
      </c>
      <c r="H358" s="9">
        <f>SUMIF(Order[Customer ID], RFMCaculation[[#This Row],[Customer ID]], Order[Total Sales])</f>
        <v>6760.8150000000005</v>
      </c>
      <c r="I358">
        <f>RANK(RFMCaculation[[#This Row],[Recency]], RFMCaculation[Recency], 0)</f>
        <v>479</v>
      </c>
      <c r="J358">
        <f>RANK(RFMCaculation[[#This Row],[Frequency]], RFMCaculation[Frequency], 0)</f>
        <v>30</v>
      </c>
      <c r="K358">
        <f>RANK(RFMCaculation[[#This Row],[Monetary]], RFMCaculation[Monetary], 0)</f>
        <v>59</v>
      </c>
      <c r="L358">
        <f>VLOOKUP(RFMCaculation[[#This Row],[Rank R]], $R$4:$S$8, 2)</f>
        <v>4</v>
      </c>
      <c r="M358">
        <f>VLOOKUP(RFMCaculation[[#This Row],[Rank F]], $R$4:$S$8, 2)</f>
        <v>1</v>
      </c>
      <c r="N358">
        <f>VLOOKUP(RFMCaculation[[#This Row],[Rank M]], $R$4:$S$8, 2)</f>
        <v>1</v>
      </c>
      <c r="O358">
        <f>RFMCaculation[[#This Row],[R]]*100+RFMCaculation[[#This Row],[F]]*10+RFMCaculation[[#This Row],[M]]</f>
        <v>411</v>
      </c>
      <c r="P358" s="21" t="str">
        <f>VLOOKUP(RFMCaculation[[#This Row],[RFM]], RFMSegment[], 2, FALSE)</f>
        <v>New Customers</v>
      </c>
    </row>
    <row r="359" spans="1:16">
      <c r="A359" t="s">
        <v>516</v>
      </c>
      <c r="B359">
        <f>COUNTIF(Order[Customer ID], RFMCaculation[[#This Row],[Customer ID]])</f>
        <v>3</v>
      </c>
      <c r="C359" s="4" cm="1">
        <f t="array" ref="C359">MAX(_xlfn._xlws.FILTER(Order[[Order Date ]], Order[Customer ID]=RFMCaculation[[#This Row],[Customer ID]]))</f>
        <v>43079</v>
      </c>
      <c r="D359" s="4" cm="1">
        <f t="array" ref="D359">MIN(_xlfn._xlws.FILTER(Order[[Order Date ]], Order[Customer ID]=RFMCaculation[[#This Row],[Customer ID]]))</f>
        <v>42709</v>
      </c>
      <c r="E359" s="8">
        <f>($R$2-RFMCaculation[[#This Row],[Start Date]])/365</f>
        <v>1.0739726027397261</v>
      </c>
      <c r="F359">
        <f>$R$2-RFMCaculation[[#This Row],[Most recent]]</f>
        <v>22</v>
      </c>
      <c r="G359" s="8">
        <f>RFMCaculation[[#This Row],[Total Orders]]/RFMCaculation[[#This Row],[Years with us]]</f>
        <v>2.7933673469387754</v>
      </c>
      <c r="H359" s="9">
        <f>SUMIF(Order[Customer ID], RFMCaculation[[#This Row],[Customer ID]], Order[Total Sales])</f>
        <v>2697.248</v>
      </c>
      <c r="I359">
        <f>RANK(RFMCaculation[[#This Row],[Recency]], RFMCaculation[Recency], 0)</f>
        <v>673</v>
      </c>
      <c r="J359">
        <f>RANK(RFMCaculation[[#This Row],[Frequency]], RFMCaculation[Frequency], 0)</f>
        <v>143</v>
      </c>
      <c r="K359">
        <f>RANK(RFMCaculation[[#This Row],[Monetary]], RFMCaculation[Monetary], 0)</f>
        <v>325</v>
      </c>
      <c r="L359">
        <f>VLOOKUP(RFMCaculation[[#This Row],[Rank R]], $R$4:$S$8, 2)</f>
        <v>5</v>
      </c>
      <c r="M359">
        <f>VLOOKUP(RFMCaculation[[#This Row],[Rank F]], $R$4:$S$8, 2)</f>
        <v>1</v>
      </c>
      <c r="N359">
        <f>VLOOKUP(RFMCaculation[[#This Row],[Rank M]], $R$4:$S$8, 2)</f>
        <v>3</v>
      </c>
      <c r="O359">
        <f>RFMCaculation[[#This Row],[R]]*100+RFMCaculation[[#This Row],[F]]*10+RFMCaculation[[#This Row],[M]]</f>
        <v>513</v>
      </c>
      <c r="P359" s="21" t="str">
        <f>VLOOKUP(RFMCaculation[[#This Row],[RFM]], RFMSegment[], 2, FALSE)</f>
        <v>Promising</v>
      </c>
    </row>
    <row r="360" spans="1:16">
      <c r="A360" t="s">
        <v>1655</v>
      </c>
      <c r="B360">
        <f>COUNTIF(Order[Customer ID], RFMCaculation[[#This Row],[Customer ID]])</f>
        <v>7</v>
      </c>
      <c r="C360" s="4" cm="1">
        <f t="array" ref="C360">MAX(_xlfn._xlws.FILTER(Order[[Order Date ]], Order[Customer ID]=RFMCaculation[[#This Row],[Customer ID]]))</f>
        <v>43034</v>
      </c>
      <c r="D360" s="4" cm="1">
        <f t="array" ref="D360">MIN(_xlfn._xlws.FILTER(Order[[Order Date ]], Order[Customer ID]=RFMCaculation[[#This Row],[Customer ID]]))</f>
        <v>41958</v>
      </c>
      <c r="E360" s="8">
        <f>($R$2-RFMCaculation[[#This Row],[Start Date]])/365</f>
        <v>3.1315068493150684</v>
      </c>
      <c r="F360">
        <f>$R$2-RFMCaculation[[#This Row],[Most recent]]</f>
        <v>67</v>
      </c>
      <c r="G360" s="8">
        <f>RFMCaculation[[#This Row],[Total Orders]]/RFMCaculation[[#This Row],[Years with us]]</f>
        <v>2.2353455818022749</v>
      </c>
      <c r="H360" s="9">
        <f>SUMIF(Order[Customer ID], RFMCaculation[[#This Row],[Customer ID]], Order[Total Sales])</f>
        <v>2279.5859999999998</v>
      </c>
      <c r="I360">
        <f>RANK(RFMCaculation[[#This Row],[Recency]], RFMCaculation[Recency], 0)</f>
        <v>424</v>
      </c>
      <c r="J360">
        <f>RANK(RFMCaculation[[#This Row],[Frequency]], RFMCaculation[Frequency], 0)</f>
        <v>299</v>
      </c>
      <c r="K360">
        <f>RANK(RFMCaculation[[#This Row],[Monetary]], RFMCaculation[Monetary], 0)</f>
        <v>391</v>
      </c>
      <c r="L360">
        <f>VLOOKUP(RFMCaculation[[#This Row],[Rank R]], $R$4:$S$8, 2)</f>
        <v>3</v>
      </c>
      <c r="M360">
        <f>VLOOKUP(RFMCaculation[[#This Row],[Rank F]], $R$4:$S$8, 2)</f>
        <v>2</v>
      </c>
      <c r="N360">
        <f>VLOOKUP(RFMCaculation[[#This Row],[Rank M]], $R$4:$S$8, 2)</f>
        <v>3</v>
      </c>
      <c r="O360">
        <f>RFMCaculation[[#This Row],[R]]*100+RFMCaculation[[#This Row],[F]]*10+RFMCaculation[[#This Row],[M]]</f>
        <v>323</v>
      </c>
      <c r="P360" s="21" t="str">
        <f>VLOOKUP(RFMCaculation[[#This Row],[RFM]], RFMSegment[], 2, FALSE)</f>
        <v>Potential Loyalist</v>
      </c>
    </row>
    <row r="361" spans="1:16">
      <c r="A361" t="s">
        <v>3261</v>
      </c>
      <c r="B361">
        <f>COUNTIF(Order[Customer ID], RFMCaculation[[#This Row],[Customer ID]])</f>
        <v>5</v>
      </c>
      <c r="C361" s="4" cm="1">
        <f t="array" ref="C361">MAX(_xlfn._xlws.FILTER(Order[[Order Date ]], Order[Customer ID]=RFMCaculation[[#This Row],[Customer ID]]))</f>
        <v>42874</v>
      </c>
      <c r="D361" s="4" cm="1">
        <f t="array" ref="D361">MIN(_xlfn._xlws.FILTER(Order[[Order Date ]], Order[Customer ID]=RFMCaculation[[#This Row],[Customer ID]]))</f>
        <v>41712</v>
      </c>
      <c r="E361" s="8">
        <f>($R$2-RFMCaculation[[#This Row],[Start Date]])/365</f>
        <v>3.8054794520547945</v>
      </c>
      <c r="F361">
        <f>$R$2-RFMCaculation[[#This Row],[Most recent]]</f>
        <v>227</v>
      </c>
      <c r="G361" s="8">
        <f>RFMCaculation[[#This Row],[Total Orders]]/RFMCaculation[[#This Row],[Years with us]]</f>
        <v>1.3138948884089272</v>
      </c>
      <c r="H361" s="9">
        <f>SUMIF(Order[Customer ID], RFMCaculation[[#This Row],[Customer ID]], Order[Total Sales])</f>
        <v>955.12399999999991</v>
      </c>
      <c r="I361">
        <f>RANK(RFMCaculation[[#This Row],[Recency]], RFMCaculation[Recency], 0)</f>
        <v>159</v>
      </c>
      <c r="J361">
        <f>RANK(RFMCaculation[[#This Row],[Frequency]], RFMCaculation[Frequency], 0)</f>
        <v>642</v>
      </c>
      <c r="K361">
        <f>RANK(RFMCaculation[[#This Row],[Monetary]], RFMCaculation[Monetary], 0)</f>
        <v>636</v>
      </c>
      <c r="L361">
        <f>VLOOKUP(RFMCaculation[[#This Row],[Rank R]], $R$4:$S$8, 2)</f>
        <v>2</v>
      </c>
      <c r="M361">
        <f>VLOOKUP(RFMCaculation[[#This Row],[Rank F]], $R$4:$S$8, 2)</f>
        <v>5</v>
      </c>
      <c r="N361">
        <f>VLOOKUP(RFMCaculation[[#This Row],[Rank M]], $R$4:$S$8, 2)</f>
        <v>5</v>
      </c>
      <c r="O361">
        <f>RFMCaculation[[#This Row],[R]]*100+RFMCaculation[[#This Row],[F]]*10+RFMCaculation[[#This Row],[M]]</f>
        <v>255</v>
      </c>
      <c r="P361" s="21" t="str">
        <f>VLOOKUP(RFMCaculation[[#This Row],[RFM]], RFMSegment[], 2, FALSE)</f>
        <v>At Risk</v>
      </c>
    </row>
    <row r="362" spans="1:16">
      <c r="A362" t="s">
        <v>2223</v>
      </c>
      <c r="B362">
        <f>COUNTIF(Order[Customer ID], RFMCaculation[[#This Row],[Customer ID]])</f>
        <v>6</v>
      </c>
      <c r="C362" s="4" cm="1">
        <f t="array" ref="C362">MAX(_xlfn._xlws.FILTER(Order[[Order Date ]], Order[Customer ID]=RFMCaculation[[#This Row],[Customer ID]]))</f>
        <v>42994</v>
      </c>
      <c r="D362" s="4" cm="1">
        <f t="array" ref="D362">MIN(_xlfn._xlws.FILTER(Order[[Order Date ]], Order[Customer ID]=RFMCaculation[[#This Row],[Customer ID]]))</f>
        <v>42300</v>
      </c>
      <c r="E362" s="8">
        <f>($R$2-RFMCaculation[[#This Row],[Start Date]])/365</f>
        <v>2.1945205479452055</v>
      </c>
      <c r="F362">
        <f>$R$2-RFMCaculation[[#This Row],[Most recent]]</f>
        <v>107</v>
      </c>
      <c r="G362" s="8">
        <f>RFMCaculation[[#This Row],[Total Orders]]/RFMCaculation[[#This Row],[Years with us]]</f>
        <v>2.7340823970037453</v>
      </c>
      <c r="H362" s="9">
        <f>SUMIF(Order[Customer ID], RFMCaculation[[#This Row],[Customer ID]], Order[Total Sales])</f>
        <v>1911.8439999999998</v>
      </c>
      <c r="I362">
        <f>RANK(RFMCaculation[[#This Row],[Recency]], RFMCaculation[Recency], 0)</f>
        <v>311</v>
      </c>
      <c r="J362">
        <f>RANK(RFMCaculation[[#This Row],[Frequency]], RFMCaculation[Frequency], 0)</f>
        <v>161</v>
      </c>
      <c r="K362">
        <f>RANK(RFMCaculation[[#This Row],[Monetary]], RFMCaculation[Monetary], 0)</f>
        <v>450</v>
      </c>
      <c r="L362">
        <f>VLOOKUP(RFMCaculation[[#This Row],[Rank R]], $R$4:$S$8, 2)</f>
        <v>2</v>
      </c>
      <c r="M362">
        <f>VLOOKUP(RFMCaculation[[#This Row],[Rank F]], $R$4:$S$8, 2)</f>
        <v>2</v>
      </c>
      <c r="N362">
        <f>VLOOKUP(RFMCaculation[[#This Row],[Rank M]], $R$4:$S$8, 2)</f>
        <v>3</v>
      </c>
      <c r="O362">
        <f>RFMCaculation[[#This Row],[R]]*100+RFMCaculation[[#This Row],[F]]*10+RFMCaculation[[#This Row],[M]]</f>
        <v>223</v>
      </c>
      <c r="P362" s="21" t="str">
        <f>VLOOKUP(RFMCaculation[[#This Row],[RFM]], RFMSegment[], 2, FALSE)</f>
        <v>Hibernating customers</v>
      </c>
    </row>
    <row r="363" spans="1:16">
      <c r="A363" t="s">
        <v>63</v>
      </c>
      <c r="B363">
        <f>COUNTIF(Order[Customer ID], RFMCaculation[[#This Row],[Customer ID]])</f>
        <v>6</v>
      </c>
      <c r="C363" s="4" cm="1">
        <f t="array" ref="C363">MAX(_xlfn._xlws.FILTER(Order[[Order Date ]], Order[Customer ID]=RFMCaculation[[#This Row],[Customer ID]]))</f>
        <v>43097</v>
      </c>
      <c r="D363" s="4" cm="1">
        <f t="array" ref="D363">MIN(_xlfn._xlws.FILTER(Order[[Order Date ]], Order[Customer ID]=RFMCaculation[[#This Row],[Customer ID]]))</f>
        <v>41807</v>
      </c>
      <c r="E363" s="8">
        <f>($R$2-RFMCaculation[[#This Row],[Start Date]])/365</f>
        <v>3.5452054794520547</v>
      </c>
      <c r="F363">
        <f>$R$2-RFMCaculation[[#This Row],[Most recent]]</f>
        <v>4</v>
      </c>
      <c r="G363" s="8">
        <f>RFMCaculation[[#This Row],[Total Orders]]/RFMCaculation[[#This Row],[Years with us]]</f>
        <v>1.6924265842349304</v>
      </c>
      <c r="H363" s="9">
        <f>SUMIF(Order[Customer ID], RFMCaculation[[#This Row],[Customer ID]], Order[Total Sales])</f>
        <v>2371.4480000000003</v>
      </c>
      <c r="I363">
        <f>RANK(RFMCaculation[[#This Row],[Recency]], RFMCaculation[Recency], 0)</f>
        <v>774</v>
      </c>
      <c r="J363">
        <f>RANK(RFMCaculation[[#This Row],[Frequency]], RFMCaculation[Frequency], 0)</f>
        <v>494</v>
      </c>
      <c r="K363">
        <f>RANK(RFMCaculation[[#This Row],[Monetary]], RFMCaculation[Monetary], 0)</f>
        <v>377</v>
      </c>
      <c r="L363">
        <f>VLOOKUP(RFMCaculation[[#This Row],[Rank R]], $R$4:$S$8, 2)</f>
        <v>5</v>
      </c>
      <c r="M363">
        <f>VLOOKUP(RFMCaculation[[#This Row],[Rank F]], $R$4:$S$8, 2)</f>
        <v>4</v>
      </c>
      <c r="N363">
        <f>VLOOKUP(RFMCaculation[[#This Row],[Rank M]], $R$4:$S$8, 2)</f>
        <v>3</v>
      </c>
      <c r="O363">
        <f>RFMCaculation[[#This Row],[R]]*100+RFMCaculation[[#This Row],[F]]*10+RFMCaculation[[#This Row],[M]]</f>
        <v>543</v>
      </c>
      <c r="P363" s="21" t="str">
        <f>VLOOKUP(RFMCaculation[[#This Row],[RFM]], RFMSegment[], 2, FALSE)</f>
        <v>Loyal</v>
      </c>
    </row>
    <row r="364" spans="1:16">
      <c r="A364" t="s">
        <v>2514</v>
      </c>
      <c r="B364">
        <f>COUNTIF(Order[Customer ID], RFMCaculation[[#This Row],[Customer ID]])</f>
        <v>11</v>
      </c>
      <c r="C364" s="4" cm="1">
        <f t="array" ref="C364">MAX(_xlfn._xlws.FILTER(Order[[Order Date ]], Order[Customer ID]=RFMCaculation[[#This Row],[Customer ID]]))</f>
        <v>42978</v>
      </c>
      <c r="D364" s="4" cm="1">
        <f t="array" ref="D364">MIN(_xlfn._xlws.FILTER(Order[[Order Date ]], Order[Customer ID]=RFMCaculation[[#This Row],[Customer ID]]))</f>
        <v>41931</v>
      </c>
      <c r="E364" s="8">
        <f>($R$2-RFMCaculation[[#This Row],[Start Date]])/365</f>
        <v>3.2054794520547945</v>
      </c>
      <c r="F364">
        <f>$R$2-RFMCaculation[[#This Row],[Most recent]]</f>
        <v>123</v>
      </c>
      <c r="G364" s="8">
        <f>RFMCaculation[[#This Row],[Total Orders]]/RFMCaculation[[#This Row],[Years with us]]</f>
        <v>3.4316239316239319</v>
      </c>
      <c r="H364" s="9">
        <f>SUMIF(Order[Customer ID], RFMCaculation[[#This Row],[Customer ID]], Order[Total Sales])</f>
        <v>1082.9180000000001</v>
      </c>
      <c r="I364">
        <f>RANK(RFMCaculation[[#This Row],[Recency]], RFMCaculation[Recency], 0)</f>
        <v>259</v>
      </c>
      <c r="J364">
        <f>RANK(RFMCaculation[[#This Row],[Frequency]], RFMCaculation[Frequency], 0)</f>
        <v>51</v>
      </c>
      <c r="K364">
        <f>RANK(RFMCaculation[[#This Row],[Monetary]], RFMCaculation[Monetary], 0)</f>
        <v>604</v>
      </c>
      <c r="L364">
        <f>VLOOKUP(RFMCaculation[[#This Row],[Rank R]], $R$4:$S$8, 2)</f>
        <v>2</v>
      </c>
      <c r="M364">
        <f>VLOOKUP(RFMCaculation[[#This Row],[Rank F]], $R$4:$S$8, 2)</f>
        <v>1</v>
      </c>
      <c r="N364">
        <f>VLOOKUP(RFMCaculation[[#This Row],[Rank M]], $R$4:$S$8, 2)</f>
        <v>4</v>
      </c>
      <c r="O364">
        <f>RFMCaculation[[#This Row],[R]]*100+RFMCaculation[[#This Row],[F]]*10+RFMCaculation[[#This Row],[M]]</f>
        <v>214</v>
      </c>
      <c r="P364" s="21" t="str">
        <f>VLOOKUP(RFMCaculation[[#This Row],[RFM]], RFMSegment[], 2, FALSE)</f>
        <v>Cannot Lose Them</v>
      </c>
    </row>
    <row r="365" spans="1:16">
      <c r="A365" t="s">
        <v>1423</v>
      </c>
      <c r="B365">
        <f>COUNTIF(Order[Customer ID], RFMCaculation[[#This Row],[Customer ID]])</f>
        <v>8</v>
      </c>
      <c r="C365" s="4" cm="1">
        <f t="array" ref="C365">MAX(_xlfn._xlws.FILTER(Order[[Order Date ]], Order[Customer ID]=RFMCaculation[[#This Row],[Customer ID]]))</f>
        <v>43045</v>
      </c>
      <c r="D365" s="4" cm="1">
        <f t="array" ref="D365">MIN(_xlfn._xlws.FILTER(Order[[Order Date ]], Order[Customer ID]=RFMCaculation[[#This Row],[Customer ID]]))</f>
        <v>41923</v>
      </c>
      <c r="E365" s="8">
        <f>($R$2-RFMCaculation[[#This Row],[Start Date]])/365</f>
        <v>3.2273972602739724</v>
      </c>
      <c r="F365">
        <f>$R$2-RFMCaculation[[#This Row],[Most recent]]</f>
        <v>56</v>
      </c>
      <c r="G365" s="8">
        <f>RFMCaculation[[#This Row],[Total Orders]]/RFMCaculation[[#This Row],[Years with us]]</f>
        <v>2.4787775891341259</v>
      </c>
      <c r="H365" s="9">
        <f>SUMIF(Order[Customer ID], RFMCaculation[[#This Row],[Customer ID]], Order[Total Sales])</f>
        <v>4198.3320000000003</v>
      </c>
      <c r="I365">
        <f>RANK(RFMCaculation[[#This Row],[Recency]], RFMCaculation[Recency], 0)</f>
        <v>466</v>
      </c>
      <c r="J365">
        <f>RANK(RFMCaculation[[#This Row],[Frequency]], RFMCaculation[Frequency], 0)</f>
        <v>234</v>
      </c>
      <c r="K365">
        <f>RANK(RFMCaculation[[#This Row],[Monetary]], RFMCaculation[Monetary], 0)</f>
        <v>168</v>
      </c>
      <c r="L365">
        <f>VLOOKUP(RFMCaculation[[#This Row],[Rank R]], $R$4:$S$8, 2)</f>
        <v>3</v>
      </c>
      <c r="M365">
        <f>VLOOKUP(RFMCaculation[[#This Row],[Rank F]], $R$4:$S$8, 2)</f>
        <v>2</v>
      </c>
      <c r="N365">
        <f>VLOOKUP(RFMCaculation[[#This Row],[Rank M]], $R$4:$S$8, 2)</f>
        <v>2</v>
      </c>
      <c r="O365">
        <f>RFMCaculation[[#This Row],[R]]*100+RFMCaculation[[#This Row],[F]]*10+RFMCaculation[[#This Row],[M]]</f>
        <v>322</v>
      </c>
      <c r="P365" s="21" t="str">
        <f>VLOOKUP(RFMCaculation[[#This Row],[RFM]], RFMSegment[], 2, FALSE)</f>
        <v>Hibernating customers</v>
      </c>
    </row>
    <row r="366" spans="1:16">
      <c r="A366" t="s">
        <v>5725</v>
      </c>
      <c r="B366">
        <f>COUNTIF(Order[Customer ID], RFMCaculation[[#This Row],[Customer ID]])</f>
        <v>3</v>
      </c>
      <c r="C366" s="4" cm="1">
        <f t="array" ref="C366">MAX(_xlfn._xlws.FILTER(Order[[Order Date ]], Order[Customer ID]=RFMCaculation[[#This Row],[Customer ID]]))</f>
        <v>42341</v>
      </c>
      <c r="D366" s="4" cm="1">
        <f t="array" ref="D366">MIN(_xlfn._xlws.FILTER(Order[[Order Date ]], Order[Customer ID]=RFMCaculation[[#This Row],[Customer ID]]))</f>
        <v>41903</v>
      </c>
      <c r="E366" s="8">
        <f>($R$2-RFMCaculation[[#This Row],[Start Date]])/365</f>
        <v>3.2821917808219179</v>
      </c>
      <c r="F366">
        <f>$R$2-RFMCaculation[[#This Row],[Most recent]]</f>
        <v>760</v>
      </c>
      <c r="G366" s="8">
        <f>RFMCaculation[[#This Row],[Total Orders]]/RFMCaculation[[#This Row],[Years with us]]</f>
        <v>0.91402337228714525</v>
      </c>
      <c r="H366" s="9">
        <f>SUMIF(Order[Customer ID], RFMCaculation[[#This Row],[Customer ID]], Order[Total Sales])</f>
        <v>2358.6759999999999</v>
      </c>
      <c r="I366">
        <f>RANK(RFMCaculation[[#This Row],[Recency]], RFMCaculation[Recency], 0)</f>
        <v>18</v>
      </c>
      <c r="J366">
        <f>RANK(RFMCaculation[[#This Row],[Frequency]], RFMCaculation[Frequency], 0)</f>
        <v>744</v>
      </c>
      <c r="K366">
        <f>RANK(RFMCaculation[[#This Row],[Monetary]], RFMCaculation[Monetary], 0)</f>
        <v>380</v>
      </c>
      <c r="L366">
        <f>VLOOKUP(RFMCaculation[[#This Row],[Rank R]], $R$4:$S$8, 2)</f>
        <v>1</v>
      </c>
      <c r="M366">
        <f>VLOOKUP(RFMCaculation[[#This Row],[Rank F]], $R$4:$S$8, 2)</f>
        <v>5</v>
      </c>
      <c r="N366">
        <f>VLOOKUP(RFMCaculation[[#This Row],[Rank M]], $R$4:$S$8, 2)</f>
        <v>3</v>
      </c>
      <c r="O366">
        <f>RFMCaculation[[#This Row],[R]]*100+RFMCaculation[[#This Row],[F]]*10+RFMCaculation[[#This Row],[M]]</f>
        <v>153</v>
      </c>
      <c r="P366" s="21" t="str">
        <f>VLOOKUP(RFMCaculation[[#This Row],[RFM]], RFMSegment[], 2, FALSE)</f>
        <v>At Risk</v>
      </c>
    </row>
    <row r="367" spans="1:16">
      <c r="A367" t="s">
        <v>34</v>
      </c>
      <c r="B367">
        <f>COUNTIF(Order[Customer ID], RFMCaculation[[#This Row],[Customer ID]])</f>
        <v>11</v>
      </c>
      <c r="C367" s="4" cm="1">
        <f t="array" ref="C367">MAX(_xlfn._xlws.FILTER(Order[[Order Date ]], Order[Customer ID]=RFMCaculation[[#This Row],[Customer ID]]))</f>
        <v>43098</v>
      </c>
      <c r="D367" s="4" cm="1">
        <f t="array" ref="D367">MIN(_xlfn._xlws.FILTER(Order[[Order Date ]], Order[Customer ID]=RFMCaculation[[#This Row],[Customer ID]]))</f>
        <v>41789</v>
      </c>
      <c r="E367" s="8">
        <f>($R$2-RFMCaculation[[#This Row],[Start Date]])/365</f>
        <v>3.5945205479452054</v>
      </c>
      <c r="F367">
        <f>$R$2-RFMCaculation[[#This Row],[Most recent]]</f>
        <v>3</v>
      </c>
      <c r="G367" s="8">
        <f>RFMCaculation[[#This Row],[Total Orders]]/RFMCaculation[[#This Row],[Years with us]]</f>
        <v>3.0602134146341466</v>
      </c>
      <c r="H367" s="9">
        <f>SUMIF(Order[Customer ID], RFMCaculation[[#This Row],[Customer ID]], Order[Total Sales])</f>
        <v>6366.3919999999998</v>
      </c>
      <c r="I367">
        <f>RANK(RFMCaculation[[#This Row],[Recency]], RFMCaculation[Recency], 0)</f>
        <v>784</v>
      </c>
      <c r="J367">
        <f>RANK(RFMCaculation[[#This Row],[Frequency]], RFMCaculation[Frequency], 0)</f>
        <v>96</v>
      </c>
      <c r="K367">
        <f>RANK(RFMCaculation[[#This Row],[Monetary]], RFMCaculation[Monetary], 0)</f>
        <v>68</v>
      </c>
      <c r="L367">
        <f>VLOOKUP(RFMCaculation[[#This Row],[Rank R]], $R$4:$S$8, 2)</f>
        <v>5</v>
      </c>
      <c r="M367">
        <f>VLOOKUP(RFMCaculation[[#This Row],[Rank F]], $R$4:$S$8, 2)</f>
        <v>1</v>
      </c>
      <c r="N367">
        <f>VLOOKUP(RFMCaculation[[#This Row],[Rank M]], $R$4:$S$8, 2)</f>
        <v>1</v>
      </c>
      <c r="O367">
        <f>RFMCaculation[[#This Row],[R]]*100+RFMCaculation[[#This Row],[F]]*10+RFMCaculation[[#This Row],[M]]</f>
        <v>511</v>
      </c>
      <c r="P367" s="21" t="str">
        <f>VLOOKUP(RFMCaculation[[#This Row],[RFM]], RFMSegment[], 2, FALSE)</f>
        <v>New Customers</v>
      </c>
    </row>
    <row r="368" spans="1:16">
      <c r="A368" t="s">
        <v>82</v>
      </c>
      <c r="B368">
        <f>COUNTIF(Order[Customer ID], RFMCaculation[[#This Row],[Customer ID]])</f>
        <v>6</v>
      </c>
      <c r="C368" s="4" cm="1">
        <f t="array" ref="C368">MAX(_xlfn._xlws.FILTER(Order[[Order Date ]], Order[Customer ID]=RFMCaculation[[#This Row],[Customer ID]]))</f>
        <v>43097</v>
      </c>
      <c r="D368" s="4" cm="1">
        <f t="array" ref="D368">MIN(_xlfn._xlws.FILTER(Order[[Order Date ]], Order[Customer ID]=RFMCaculation[[#This Row],[Customer ID]]))</f>
        <v>42432</v>
      </c>
      <c r="E368" s="8">
        <f>($R$2-RFMCaculation[[#This Row],[Start Date]])/365</f>
        <v>1.832876712328767</v>
      </c>
      <c r="F368">
        <f>$R$2-RFMCaculation[[#This Row],[Most recent]]</f>
        <v>4</v>
      </c>
      <c r="G368" s="8">
        <f>RFMCaculation[[#This Row],[Total Orders]]/RFMCaculation[[#This Row],[Years with us]]</f>
        <v>3.2735426008968611</v>
      </c>
      <c r="H368" s="9">
        <f>SUMIF(Order[Customer ID], RFMCaculation[[#This Row],[Customer ID]], Order[Total Sales])</f>
        <v>2240.58</v>
      </c>
      <c r="I368">
        <f>RANK(RFMCaculation[[#This Row],[Recency]], RFMCaculation[Recency], 0)</f>
        <v>774</v>
      </c>
      <c r="J368">
        <f>RANK(RFMCaculation[[#This Row],[Frequency]], RFMCaculation[Frequency], 0)</f>
        <v>71</v>
      </c>
      <c r="K368">
        <f>RANK(RFMCaculation[[#This Row],[Monetary]], RFMCaculation[Monetary], 0)</f>
        <v>401</v>
      </c>
      <c r="L368">
        <f>VLOOKUP(RFMCaculation[[#This Row],[Rank R]], $R$4:$S$8, 2)</f>
        <v>5</v>
      </c>
      <c r="M368">
        <f>VLOOKUP(RFMCaculation[[#This Row],[Rank F]], $R$4:$S$8, 2)</f>
        <v>1</v>
      </c>
      <c r="N368">
        <f>VLOOKUP(RFMCaculation[[#This Row],[Rank M]], $R$4:$S$8, 2)</f>
        <v>3</v>
      </c>
      <c r="O368">
        <f>RFMCaculation[[#This Row],[R]]*100+RFMCaculation[[#This Row],[F]]*10+RFMCaculation[[#This Row],[M]]</f>
        <v>513</v>
      </c>
      <c r="P368" s="21" t="str">
        <f>VLOOKUP(RFMCaculation[[#This Row],[RFM]], RFMSegment[], 2, FALSE)</f>
        <v>Promising</v>
      </c>
    </row>
    <row r="369" spans="1:16">
      <c r="A369" t="s">
        <v>3243</v>
      </c>
      <c r="B369">
        <f>COUNTIF(Order[Customer ID], RFMCaculation[[#This Row],[Customer ID]])</f>
        <v>6</v>
      </c>
      <c r="C369" s="4" cm="1">
        <f t="array" ref="C369">MAX(_xlfn._xlws.FILTER(Order[[Order Date ]], Order[Customer ID]=RFMCaculation[[#This Row],[Customer ID]]))</f>
        <v>42876</v>
      </c>
      <c r="D369" s="4" cm="1">
        <f t="array" ref="D369">MIN(_xlfn._xlws.FILTER(Order[[Order Date ]], Order[Customer ID]=RFMCaculation[[#This Row],[Customer ID]]))</f>
        <v>41734</v>
      </c>
      <c r="E369" s="8">
        <f>($R$2-RFMCaculation[[#This Row],[Start Date]])/365</f>
        <v>3.7452054794520548</v>
      </c>
      <c r="F369">
        <f>$R$2-RFMCaculation[[#This Row],[Most recent]]</f>
        <v>225</v>
      </c>
      <c r="G369" s="8">
        <f>RFMCaculation[[#This Row],[Total Orders]]/RFMCaculation[[#This Row],[Years with us]]</f>
        <v>1.6020482809070957</v>
      </c>
      <c r="H369" s="9">
        <f>SUMIF(Order[Customer ID], RFMCaculation[[#This Row],[Customer ID]], Order[Total Sales])</f>
        <v>1507.018</v>
      </c>
      <c r="I369">
        <f>RANK(RFMCaculation[[#This Row],[Recency]], RFMCaculation[Recency], 0)</f>
        <v>161</v>
      </c>
      <c r="J369">
        <f>RANK(RFMCaculation[[#This Row],[Frequency]], RFMCaculation[Frequency], 0)</f>
        <v>532</v>
      </c>
      <c r="K369">
        <f>RANK(RFMCaculation[[#This Row],[Monetary]], RFMCaculation[Monetary], 0)</f>
        <v>518</v>
      </c>
      <c r="L369">
        <f>VLOOKUP(RFMCaculation[[#This Row],[Rank R]], $R$4:$S$8, 2)</f>
        <v>2</v>
      </c>
      <c r="M369">
        <f>VLOOKUP(RFMCaculation[[#This Row],[Rank F]], $R$4:$S$8, 2)</f>
        <v>4</v>
      </c>
      <c r="N369">
        <f>VLOOKUP(RFMCaculation[[#This Row],[Rank M]], $R$4:$S$8, 2)</f>
        <v>4</v>
      </c>
      <c r="O369">
        <f>RFMCaculation[[#This Row],[R]]*100+RFMCaculation[[#This Row],[F]]*10+RFMCaculation[[#This Row],[M]]</f>
        <v>244</v>
      </c>
      <c r="P369" s="21" t="str">
        <f>VLOOKUP(RFMCaculation[[#This Row],[RFM]], RFMSegment[], 2, FALSE)</f>
        <v>At Risk</v>
      </c>
    </row>
    <row r="370" spans="1:16">
      <c r="A370" t="s">
        <v>148</v>
      </c>
      <c r="B370">
        <f>COUNTIF(Order[Customer ID], RFMCaculation[[#This Row],[Customer ID]])</f>
        <v>4</v>
      </c>
      <c r="C370" s="4" cm="1">
        <f t="array" ref="C370">MAX(_xlfn._xlws.FILTER(Order[[Order Date ]], Order[Customer ID]=RFMCaculation[[#This Row],[Customer ID]]))</f>
        <v>43094</v>
      </c>
      <c r="D370" s="4" cm="1">
        <f t="array" ref="D370">MIN(_xlfn._xlws.FILTER(Order[[Order Date ]], Order[Customer ID]=RFMCaculation[[#This Row],[Customer ID]]))</f>
        <v>41694</v>
      </c>
      <c r="E370" s="8">
        <f>($R$2-RFMCaculation[[#This Row],[Start Date]])/365</f>
        <v>3.8547945205479452</v>
      </c>
      <c r="F370">
        <f>$R$2-RFMCaculation[[#This Row],[Most recent]]</f>
        <v>7</v>
      </c>
      <c r="G370" s="8">
        <f>RFMCaculation[[#This Row],[Total Orders]]/RFMCaculation[[#This Row],[Years with us]]</f>
        <v>1.0376687988628288</v>
      </c>
      <c r="H370" s="9">
        <f>SUMIF(Order[Customer ID], RFMCaculation[[#This Row],[Customer ID]], Order[Total Sales])</f>
        <v>309.28100000000001</v>
      </c>
      <c r="I370">
        <f>RANK(RFMCaculation[[#This Row],[Recency]], RFMCaculation[Recency], 0)</f>
        <v>761</v>
      </c>
      <c r="J370">
        <f>RANK(RFMCaculation[[#This Row],[Frequency]], RFMCaculation[Frequency], 0)</f>
        <v>724</v>
      </c>
      <c r="K370">
        <f>RANK(RFMCaculation[[#This Row],[Monetary]], RFMCaculation[Monetary], 0)</f>
        <v>748</v>
      </c>
      <c r="L370">
        <f>VLOOKUP(RFMCaculation[[#This Row],[Rank R]], $R$4:$S$8, 2)</f>
        <v>5</v>
      </c>
      <c r="M370">
        <f>VLOOKUP(RFMCaculation[[#This Row],[Rank F]], $R$4:$S$8, 2)</f>
        <v>5</v>
      </c>
      <c r="N370">
        <f>VLOOKUP(RFMCaculation[[#This Row],[Rank M]], $R$4:$S$8, 2)</f>
        <v>5</v>
      </c>
      <c r="O370">
        <f>RFMCaculation[[#This Row],[R]]*100+RFMCaculation[[#This Row],[F]]*10+RFMCaculation[[#This Row],[M]]</f>
        <v>555</v>
      </c>
      <c r="P370" s="21" t="str">
        <f>VLOOKUP(RFMCaculation[[#This Row],[RFM]], RFMSegment[], 2, FALSE)</f>
        <v>Champions</v>
      </c>
    </row>
    <row r="371" spans="1:16">
      <c r="A371" t="s">
        <v>2888</v>
      </c>
      <c r="B371">
        <f>COUNTIF(Order[Customer ID], RFMCaculation[[#This Row],[Customer ID]])</f>
        <v>6</v>
      </c>
      <c r="C371" s="4" cm="1">
        <f t="array" ref="C371">MAX(_xlfn._xlws.FILTER(Order[[Order Date ]], Order[Customer ID]=RFMCaculation[[#This Row],[Customer ID]]))</f>
        <v>42925</v>
      </c>
      <c r="D371" s="4" cm="1">
        <f t="array" ref="D371">MIN(_xlfn._xlws.FILTER(Order[[Order Date ]], Order[Customer ID]=RFMCaculation[[#This Row],[Customer ID]]))</f>
        <v>41778</v>
      </c>
      <c r="E371" s="8">
        <f>($R$2-RFMCaculation[[#This Row],[Start Date]])/365</f>
        <v>3.6246575342465754</v>
      </c>
      <c r="F371">
        <f>$R$2-RFMCaculation[[#This Row],[Most recent]]</f>
        <v>176</v>
      </c>
      <c r="G371" s="8">
        <f>RFMCaculation[[#This Row],[Total Orders]]/RFMCaculation[[#This Row],[Years with us]]</f>
        <v>1.655328798185941</v>
      </c>
      <c r="H371" s="9">
        <f>SUMIF(Order[Customer ID], RFMCaculation[[#This Row],[Customer ID]], Order[Total Sales])</f>
        <v>528.91</v>
      </c>
      <c r="I371">
        <f>RANK(RFMCaculation[[#This Row],[Recency]], RFMCaculation[Recency], 0)</f>
        <v>205</v>
      </c>
      <c r="J371">
        <f>RANK(RFMCaculation[[#This Row],[Frequency]], RFMCaculation[Frequency], 0)</f>
        <v>508</v>
      </c>
      <c r="K371">
        <f>RANK(RFMCaculation[[#This Row],[Monetary]], RFMCaculation[Monetary], 0)</f>
        <v>719</v>
      </c>
      <c r="L371">
        <f>VLOOKUP(RFMCaculation[[#This Row],[Rank R]], $R$4:$S$8, 2)</f>
        <v>2</v>
      </c>
      <c r="M371">
        <f>VLOOKUP(RFMCaculation[[#This Row],[Rank F]], $R$4:$S$8, 2)</f>
        <v>4</v>
      </c>
      <c r="N371">
        <f>VLOOKUP(RFMCaculation[[#This Row],[Rank M]], $R$4:$S$8, 2)</f>
        <v>5</v>
      </c>
      <c r="O371">
        <f>RFMCaculation[[#This Row],[R]]*100+RFMCaculation[[#This Row],[F]]*10+RFMCaculation[[#This Row],[M]]</f>
        <v>245</v>
      </c>
      <c r="P371" s="21" t="str">
        <f>VLOOKUP(RFMCaculation[[#This Row],[RFM]], RFMSegment[], 2, FALSE)</f>
        <v>At Risk</v>
      </c>
    </row>
    <row r="372" spans="1:16">
      <c r="A372" t="s">
        <v>1094</v>
      </c>
      <c r="B372">
        <f>COUNTIF(Order[Customer ID], RFMCaculation[[#This Row],[Customer ID]])</f>
        <v>7</v>
      </c>
      <c r="C372" s="4" cm="1">
        <f t="array" ref="C372">MAX(_xlfn._xlws.FILTER(Order[[Order Date ]], Order[Customer ID]=RFMCaculation[[#This Row],[Customer ID]]))</f>
        <v>43058</v>
      </c>
      <c r="D372" s="4" cm="1">
        <f t="array" ref="D372">MIN(_xlfn._xlws.FILTER(Order[[Order Date ]], Order[Customer ID]=RFMCaculation[[#This Row],[Customer ID]]))</f>
        <v>42167</v>
      </c>
      <c r="E372" s="8">
        <f>($R$2-RFMCaculation[[#This Row],[Start Date]])/365</f>
        <v>2.558904109589041</v>
      </c>
      <c r="F372">
        <f>$R$2-RFMCaculation[[#This Row],[Most recent]]</f>
        <v>43</v>
      </c>
      <c r="G372" s="8">
        <f>RFMCaculation[[#This Row],[Total Orders]]/RFMCaculation[[#This Row],[Years with us]]</f>
        <v>2.7355460385438972</v>
      </c>
      <c r="H372" s="9">
        <f>SUMIF(Order[Customer ID], RFMCaculation[[#This Row],[Customer ID]], Order[Total Sales])</f>
        <v>959.47700000000009</v>
      </c>
      <c r="I372">
        <f>RANK(RFMCaculation[[#This Row],[Recency]], RFMCaculation[Recency], 0)</f>
        <v>526</v>
      </c>
      <c r="J372">
        <f>RANK(RFMCaculation[[#This Row],[Frequency]], RFMCaculation[Frequency], 0)</f>
        <v>160</v>
      </c>
      <c r="K372">
        <f>RANK(RFMCaculation[[#This Row],[Monetary]], RFMCaculation[Monetary], 0)</f>
        <v>635</v>
      </c>
      <c r="L372">
        <f>VLOOKUP(RFMCaculation[[#This Row],[Rank R]], $R$4:$S$8, 2)</f>
        <v>4</v>
      </c>
      <c r="M372">
        <f>VLOOKUP(RFMCaculation[[#This Row],[Rank F]], $R$4:$S$8, 2)</f>
        <v>2</v>
      </c>
      <c r="N372">
        <f>VLOOKUP(RFMCaculation[[#This Row],[Rank M]], $R$4:$S$8, 2)</f>
        <v>5</v>
      </c>
      <c r="O372">
        <f>RFMCaculation[[#This Row],[R]]*100+RFMCaculation[[#This Row],[F]]*10+RFMCaculation[[#This Row],[M]]</f>
        <v>425</v>
      </c>
      <c r="P372" s="21" t="str">
        <f>VLOOKUP(RFMCaculation[[#This Row],[RFM]], RFMSegment[], 2, FALSE)</f>
        <v>Promising</v>
      </c>
    </row>
    <row r="373" spans="1:16">
      <c r="A373" t="s">
        <v>798</v>
      </c>
      <c r="B373">
        <f>COUNTIF(Order[Customer ID], RFMCaculation[[#This Row],[Customer ID]])</f>
        <v>6</v>
      </c>
      <c r="C373" s="4" cm="1">
        <f t="array" ref="C373">MAX(_xlfn._xlws.FILTER(Order[[Order Date ]], Order[Customer ID]=RFMCaculation[[#This Row],[Customer ID]]))</f>
        <v>43070</v>
      </c>
      <c r="D373" s="4" cm="1">
        <f t="array" ref="D373">MIN(_xlfn._xlws.FILTER(Order[[Order Date ]], Order[Customer ID]=RFMCaculation[[#This Row],[Customer ID]]))</f>
        <v>41860</v>
      </c>
      <c r="E373" s="8">
        <f>($R$2-RFMCaculation[[#This Row],[Start Date]])/365</f>
        <v>3.4</v>
      </c>
      <c r="F373">
        <f>$R$2-RFMCaculation[[#This Row],[Most recent]]</f>
        <v>31</v>
      </c>
      <c r="G373" s="8">
        <f>RFMCaculation[[#This Row],[Total Orders]]/RFMCaculation[[#This Row],[Years with us]]</f>
        <v>1.7647058823529411</v>
      </c>
      <c r="H373" s="9">
        <f>SUMIF(Order[Customer ID], RFMCaculation[[#This Row],[Customer ID]], Order[Total Sales])</f>
        <v>7954.9980000000005</v>
      </c>
      <c r="I373">
        <f>RANK(RFMCaculation[[#This Row],[Recency]], RFMCaculation[Recency], 0)</f>
        <v>599</v>
      </c>
      <c r="J373">
        <f>RANK(RFMCaculation[[#This Row],[Frequency]], RFMCaculation[Frequency], 0)</f>
        <v>470</v>
      </c>
      <c r="K373">
        <f>RANK(RFMCaculation[[#This Row],[Monetary]], RFMCaculation[Monetary], 0)</f>
        <v>39</v>
      </c>
      <c r="L373">
        <f>VLOOKUP(RFMCaculation[[#This Row],[Rank R]], $R$4:$S$8, 2)</f>
        <v>4</v>
      </c>
      <c r="M373">
        <f>VLOOKUP(RFMCaculation[[#This Row],[Rank F]], $R$4:$S$8, 2)</f>
        <v>3</v>
      </c>
      <c r="N373">
        <f>VLOOKUP(RFMCaculation[[#This Row],[Rank M]], $R$4:$S$8, 2)</f>
        <v>1</v>
      </c>
      <c r="O373">
        <f>RFMCaculation[[#This Row],[R]]*100+RFMCaculation[[#This Row],[F]]*10+RFMCaculation[[#This Row],[M]]</f>
        <v>431</v>
      </c>
      <c r="P373" s="21" t="str">
        <f>VLOOKUP(RFMCaculation[[#This Row],[RFM]], RFMSegment[], 2, FALSE)</f>
        <v>Potential Loyalist</v>
      </c>
    </row>
    <row r="374" spans="1:16">
      <c r="A374" t="s">
        <v>4240</v>
      </c>
      <c r="B374">
        <f>COUNTIF(Order[Customer ID], RFMCaculation[[#This Row],[Customer ID]])</f>
        <v>4</v>
      </c>
      <c r="C374" s="4" cm="1">
        <f t="array" ref="C374">MAX(_xlfn._xlws.FILTER(Order[[Order Date ]], Order[Customer ID]=RFMCaculation[[#This Row],[Customer ID]]))</f>
        <v>42695</v>
      </c>
      <c r="D374" s="4" cm="1">
        <f t="array" ref="D374">MIN(_xlfn._xlws.FILTER(Order[[Order Date ]], Order[Customer ID]=RFMCaculation[[#This Row],[Customer ID]]))</f>
        <v>42149</v>
      </c>
      <c r="E374" s="8">
        <f>($R$2-RFMCaculation[[#This Row],[Start Date]])/365</f>
        <v>2.6082191780821917</v>
      </c>
      <c r="F374">
        <f>$R$2-RFMCaculation[[#This Row],[Most recent]]</f>
        <v>406</v>
      </c>
      <c r="G374" s="8">
        <f>RFMCaculation[[#This Row],[Total Orders]]/RFMCaculation[[#This Row],[Years with us]]</f>
        <v>1.5336134453781514</v>
      </c>
      <c r="H374" s="9">
        <f>SUMIF(Order[Customer ID], RFMCaculation[[#This Row],[Customer ID]], Order[Total Sales])</f>
        <v>2256.3939999999998</v>
      </c>
      <c r="I374">
        <f>RANK(RFMCaculation[[#This Row],[Recency]], RFMCaculation[Recency], 0)</f>
        <v>82</v>
      </c>
      <c r="J374">
        <f>RANK(RFMCaculation[[#This Row],[Frequency]], RFMCaculation[Frequency], 0)</f>
        <v>560</v>
      </c>
      <c r="K374">
        <f>RANK(RFMCaculation[[#This Row],[Monetary]], RFMCaculation[Monetary], 0)</f>
        <v>397</v>
      </c>
      <c r="L374">
        <f>VLOOKUP(RFMCaculation[[#This Row],[Rank R]], $R$4:$S$8, 2)</f>
        <v>1</v>
      </c>
      <c r="M374">
        <f>VLOOKUP(RFMCaculation[[#This Row],[Rank F]], $R$4:$S$8, 2)</f>
        <v>4</v>
      </c>
      <c r="N374">
        <f>VLOOKUP(RFMCaculation[[#This Row],[Rank M]], $R$4:$S$8, 2)</f>
        <v>3</v>
      </c>
      <c r="O374">
        <f>RFMCaculation[[#This Row],[R]]*100+RFMCaculation[[#This Row],[F]]*10+RFMCaculation[[#This Row],[M]]</f>
        <v>143</v>
      </c>
      <c r="P374" s="21" t="str">
        <f>VLOOKUP(RFMCaculation[[#This Row],[RFM]], RFMSegment[], 2, FALSE)</f>
        <v>At Risk</v>
      </c>
    </row>
    <row r="375" spans="1:16">
      <c r="A375" t="s">
        <v>4756</v>
      </c>
      <c r="B375">
        <f>COUNTIF(Order[Customer ID], RFMCaculation[[#This Row],[Customer ID]])</f>
        <v>5</v>
      </c>
      <c r="C375" s="4" cm="1">
        <f t="array" ref="C375">MAX(_xlfn._xlws.FILTER(Order[[Order Date ]], Order[Customer ID]=RFMCaculation[[#This Row],[Customer ID]]))</f>
        <v>42616</v>
      </c>
      <c r="D375" s="4" cm="1">
        <f t="array" ref="D375">MIN(_xlfn._xlws.FILTER(Order[[Order Date ]], Order[Customer ID]=RFMCaculation[[#This Row],[Customer ID]]))</f>
        <v>42068</v>
      </c>
      <c r="E375" s="8">
        <f>($R$2-RFMCaculation[[#This Row],[Start Date]])/365</f>
        <v>2.8301369863013699</v>
      </c>
      <c r="F375">
        <f>$R$2-RFMCaculation[[#This Row],[Most recent]]</f>
        <v>485</v>
      </c>
      <c r="G375" s="8">
        <f>RFMCaculation[[#This Row],[Total Orders]]/RFMCaculation[[#This Row],[Years with us]]</f>
        <v>1.7666989351403679</v>
      </c>
      <c r="H375" s="9">
        <f>SUMIF(Order[Customer ID], RFMCaculation[[#This Row],[Customer ID]], Order[Total Sales])</f>
        <v>709.17800000000011</v>
      </c>
      <c r="I375">
        <f>RANK(RFMCaculation[[#This Row],[Recency]], RFMCaculation[Recency], 0)</f>
        <v>53</v>
      </c>
      <c r="J375">
        <f>RANK(RFMCaculation[[#This Row],[Frequency]], RFMCaculation[Frequency], 0)</f>
        <v>469</v>
      </c>
      <c r="K375">
        <f>RANK(RFMCaculation[[#This Row],[Monetary]], RFMCaculation[Monetary], 0)</f>
        <v>692</v>
      </c>
      <c r="L375">
        <f>VLOOKUP(RFMCaculation[[#This Row],[Rank R]], $R$4:$S$8, 2)</f>
        <v>1</v>
      </c>
      <c r="M375">
        <f>VLOOKUP(RFMCaculation[[#This Row],[Rank F]], $R$4:$S$8, 2)</f>
        <v>3</v>
      </c>
      <c r="N375">
        <f>VLOOKUP(RFMCaculation[[#This Row],[Rank M]], $R$4:$S$8, 2)</f>
        <v>5</v>
      </c>
      <c r="O375">
        <f>RFMCaculation[[#This Row],[R]]*100+RFMCaculation[[#This Row],[F]]*10+RFMCaculation[[#This Row],[M]]</f>
        <v>135</v>
      </c>
      <c r="P375" s="21" t="str">
        <f>VLOOKUP(RFMCaculation[[#This Row],[RFM]], RFMSegment[], 2, FALSE)</f>
        <v>At Risk</v>
      </c>
    </row>
    <row r="376" spans="1:16">
      <c r="A376" t="s">
        <v>5679</v>
      </c>
      <c r="B376">
        <f>COUNTIF(Order[Customer ID], RFMCaculation[[#This Row],[Customer ID]])</f>
        <v>2</v>
      </c>
      <c r="C376" s="4" cm="1">
        <f t="array" ref="C376">MAX(_xlfn._xlws.FILTER(Order[[Order Date ]], Order[Customer ID]=RFMCaculation[[#This Row],[Customer ID]]))</f>
        <v>42346</v>
      </c>
      <c r="D376" s="4" cm="1">
        <f t="array" ref="D376">MIN(_xlfn._xlws.FILTER(Order[[Order Date ]], Order[Customer ID]=RFMCaculation[[#This Row],[Customer ID]]))</f>
        <v>42282</v>
      </c>
      <c r="E376" s="8">
        <f>($R$2-RFMCaculation[[#This Row],[Start Date]])/365</f>
        <v>2.2438356164383562</v>
      </c>
      <c r="F376">
        <f>$R$2-RFMCaculation[[#This Row],[Most recent]]</f>
        <v>755</v>
      </c>
      <c r="G376" s="8">
        <f>RFMCaculation[[#This Row],[Total Orders]]/RFMCaculation[[#This Row],[Years with us]]</f>
        <v>0.89133089133089138</v>
      </c>
      <c r="H376" s="9">
        <f>SUMIF(Order[Customer ID], RFMCaculation[[#This Row],[Customer ID]], Order[Total Sales])</f>
        <v>195</v>
      </c>
      <c r="I376">
        <f>RANK(RFMCaculation[[#This Row],[Recency]], RFMCaculation[Recency], 0)</f>
        <v>19</v>
      </c>
      <c r="J376">
        <f>RANK(RFMCaculation[[#This Row],[Frequency]], RFMCaculation[Frequency], 0)</f>
        <v>750</v>
      </c>
      <c r="K376">
        <f>RANK(RFMCaculation[[#This Row],[Monetary]], RFMCaculation[Monetary], 0)</f>
        <v>768</v>
      </c>
      <c r="L376">
        <f>VLOOKUP(RFMCaculation[[#This Row],[Rank R]], $R$4:$S$8, 2)</f>
        <v>1</v>
      </c>
      <c r="M376">
        <f>VLOOKUP(RFMCaculation[[#This Row],[Rank F]], $R$4:$S$8, 2)</f>
        <v>5</v>
      </c>
      <c r="N376">
        <f>VLOOKUP(RFMCaculation[[#This Row],[Rank M]], $R$4:$S$8, 2)</f>
        <v>5</v>
      </c>
      <c r="O376">
        <f>RFMCaculation[[#This Row],[R]]*100+RFMCaculation[[#This Row],[F]]*10+RFMCaculation[[#This Row],[M]]</f>
        <v>155</v>
      </c>
      <c r="P376" s="21" t="str">
        <f>VLOOKUP(RFMCaculation[[#This Row],[RFM]], RFMSegment[], 2, FALSE)</f>
        <v>Cannot Lose Them</v>
      </c>
    </row>
    <row r="377" spans="1:16">
      <c r="A377" t="s">
        <v>1597</v>
      </c>
      <c r="B377">
        <f>COUNTIF(Order[Customer ID], RFMCaculation[[#This Row],[Customer ID]])</f>
        <v>5</v>
      </c>
      <c r="C377" s="4" cm="1">
        <f t="array" ref="C377">MAX(_xlfn._xlws.FILTER(Order[[Order Date ]], Order[Customer ID]=RFMCaculation[[#This Row],[Customer ID]]))</f>
        <v>43038</v>
      </c>
      <c r="D377" s="4" cm="1">
        <f t="array" ref="D377">MIN(_xlfn._xlws.FILTER(Order[[Order Date ]], Order[Customer ID]=RFMCaculation[[#This Row],[Customer ID]]))</f>
        <v>41831</v>
      </c>
      <c r="E377" s="8">
        <f>($R$2-RFMCaculation[[#This Row],[Start Date]])/365</f>
        <v>3.4794520547945207</v>
      </c>
      <c r="F377">
        <f>$R$2-RFMCaculation[[#This Row],[Most recent]]</f>
        <v>63</v>
      </c>
      <c r="G377" s="8">
        <f>RFMCaculation[[#This Row],[Total Orders]]/RFMCaculation[[#This Row],[Years with us]]</f>
        <v>1.4370078740157479</v>
      </c>
      <c r="H377" s="9">
        <f>SUMIF(Order[Customer ID], RFMCaculation[[#This Row],[Customer ID]], Order[Total Sales])</f>
        <v>4427.1419999999998</v>
      </c>
      <c r="I377">
        <f>RANK(RFMCaculation[[#This Row],[Recency]], RFMCaculation[Recency], 0)</f>
        <v>431</v>
      </c>
      <c r="J377">
        <f>RANK(RFMCaculation[[#This Row],[Frequency]], RFMCaculation[Frequency], 0)</f>
        <v>593</v>
      </c>
      <c r="K377">
        <f>RANK(RFMCaculation[[#This Row],[Monetary]], RFMCaculation[Monetary], 0)</f>
        <v>149</v>
      </c>
      <c r="L377">
        <f>VLOOKUP(RFMCaculation[[#This Row],[Rank R]], $R$4:$S$8, 2)</f>
        <v>3</v>
      </c>
      <c r="M377">
        <f>VLOOKUP(RFMCaculation[[#This Row],[Rank F]], $R$4:$S$8, 2)</f>
        <v>4</v>
      </c>
      <c r="N377">
        <f>VLOOKUP(RFMCaculation[[#This Row],[Rank M]], $R$4:$S$8, 2)</f>
        <v>1</v>
      </c>
      <c r="O377">
        <f>RFMCaculation[[#This Row],[R]]*100+RFMCaculation[[#This Row],[F]]*10+RFMCaculation[[#This Row],[M]]</f>
        <v>341</v>
      </c>
      <c r="P377" s="21" t="str">
        <f>VLOOKUP(RFMCaculation[[#This Row],[RFM]], RFMSegment[], 2, FALSE)</f>
        <v>Potential Loyalist</v>
      </c>
    </row>
    <row r="378" spans="1:16">
      <c r="A378" t="s">
        <v>3651</v>
      </c>
      <c r="B378">
        <f>COUNTIF(Order[Customer ID], RFMCaculation[[#This Row],[Customer ID]])</f>
        <v>3</v>
      </c>
      <c r="C378" s="4" cm="1">
        <f t="array" ref="C378">MAX(_xlfn._xlws.FILTER(Order[[Order Date ]], Order[Customer ID]=RFMCaculation[[#This Row],[Customer ID]]))</f>
        <v>42812</v>
      </c>
      <c r="D378" s="4" cm="1">
        <f t="array" ref="D378">MIN(_xlfn._xlws.FILTER(Order[[Order Date ]], Order[Customer ID]=RFMCaculation[[#This Row],[Customer ID]]))</f>
        <v>41964</v>
      </c>
      <c r="E378" s="8">
        <f>($R$2-RFMCaculation[[#This Row],[Start Date]])/365</f>
        <v>3.1150684931506851</v>
      </c>
      <c r="F378">
        <f>$R$2-RFMCaculation[[#This Row],[Most recent]]</f>
        <v>289</v>
      </c>
      <c r="G378" s="8">
        <f>RFMCaculation[[#This Row],[Total Orders]]/RFMCaculation[[#This Row],[Years with us]]</f>
        <v>0.96306068601583106</v>
      </c>
      <c r="H378" s="9">
        <f>SUMIF(Order[Customer ID], RFMCaculation[[#This Row],[Customer ID]], Order[Total Sales])</f>
        <v>383.81200000000001</v>
      </c>
      <c r="I378">
        <f>RANK(RFMCaculation[[#This Row],[Recency]], RFMCaculation[Recency], 0)</f>
        <v>126</v>
      </c>
      <c r="J378">
        <f>RANK(RFMCaculation[[#This Row],[Frequency]], RFMCaculation[Frequency], 0)</f>
        <v>738</v>
      </c>
      <c r="K378">
        <f>RANK(RFMCaculation[[#This Row],[Monetary]], RFMCaculation[Monetary], 0)</f>
        <v>736</v>
      </c>
      <c r="L378">
        <f>VLOOKUP(RFMCaculation[[#This Row],[Rank R]], $R$4:$S$8, 2)</f>
        <v>1</v>
      </c>
      <c r="M378">
        <f>VLOOKUP(RFMCaculation[[#This Row],[Rank F]], $R$4:$S$8, 2)</f>
        <v>5</v>
      </c>
      <c r="N378">
        <f>VLOOKUP(RFMCaculation[[#This Row],[Rank M]], $R$4:$S$8, 2)</f>
        <v>5</v>
      </c>
      <c r="O378">
        <f>RFMCaculation[[#This Row],[R]]*100+RFMCaculation[[#This Row],[F]]*10+RFMCaculation[[#This Row],[M]]</f>
        <v>155</v>
      </c>
      <c r="P378" s="21" t="str">
        <f>VLOOKUP(RFMCaculation[[#This Row],[RFM]], RFMSegment[], 2, FALSE)</f>
        <v>Cannot Lose Them</v>
      </c>
    </row>
    <row r="379" spans="1:16">
      <c r="A379" t="s">
        <v>1203</v>
      </c>
      <c r="B379">
        <f>COUNTIF(Order[Customer ID], RFMCaculation[[#This Row],[Customer ID]])</f>
        <v>8</v>
      </c>
      <c r="C379" s="4" cm="1">
        <f t="array" ref="C379">MAX(_xlfn._xlws.FILTER(Order[[Order Date ]], Order[Customer ID]=RFMCaculation[[#This Row],[Customer ID]]))</f>
        <v>43055</v>
      </c>
      <c r="D379" s="4" cm="1">
        <f t="array" ref="D379">MIN(_xlfn._xlws.FILTER(Order[[Order Date ]], Order[Customer ID]=RFMCaculation[[#This Row],[Customer ID]]))</f>
        <v>41740</v>
      </c>
      <c r="E379" s="8">
        <f>($R$2-RFMCaculation[[#This Row],[Start Date]])/365</f>
        <v>3.7287671232876711</v>
      </c>
      <c r="F379">
        <f>$R$2-RFMCaculation[[#This Row],[Most recent]]</f>
        <v>46</v>
      </c>
      <c r="G379" s="8">
        <f>RFMCaculation[[#This Row],[Total Orders]]/RFMCaculation[[#This Row],[Years with us]]</f>
        <v>2.145481263776635</v>
      </c>
      <c r="H379" s="9">
        <f>SUMIF(Order[Customer ID], RFMCaculation[[#This Row],[Customer ID]], Order[Total Sales])</f>
        <v>2709.6319999999996</v>
      </c>
      <c r="I379">
        <f>RANK(RFMCaculation[[#This Row],[Recency]], RFMCaculation[Recency], 0)</f>
        <v>509</v>
      </c>
      <c r="J379">
        <f>RANK(RFMCaculation[[#This Row],[Frequency]], RFMCaculation[Frequency], 0)</f>
        <v>326</v>
      </c>
      <c r="K379">
        <f>RANK(RFMCaculation[[#This Row],[Monetary]], RFMCaculation[Monetary], 0)</f>
        <v>324</v>
      </c>
      <c r="L379">
        <f>VLOOKUP(RFMCaculation[[#This Row],[Rank R]], $R$4:$S$8, 2)</f>
        <v>4</v>
      </c>
      <c r="M379">
        <f>VLOOKUP(RFMCaculation[[#This Row],[Rank F]], $R$4:$S$8, 2)</f>
        <v>3</v>
      </c>
      <c r="N379">
        <f>VLOOKUP(RFMCaculation[[#This Row],[Rank M]], $R$4:$S$8, 2)</f>
        <v>3</v>
      </c>
      <c r="O379">
        <f>RFMCaculation[[#This Row],[R]]*100+RFMCaculation[[#This Row],[F]]*10+RFMCaculation[[#This Row],[M]]</f>
        <v>433</v>
      </c>
      <c r="P379" s="21" t="str">
        <f>VLOOKUP(RFMCaculation[[#This Row],[RFM]], RFMSegment[], 2, FALSE)</f>
        <v>Potential Loyalist</v>
      </c>
    </row>
    <row r="380" spans="1:16">
      <c r="A380" t="s">
        <v>1606</v>
      </c>
      <c r="B380">
        <f>COUNTIF(Order[Customer ID], RFMCaculation[[#This Row],[Customer ID]])</f>
        <v>7</v>
      </c>
      <c r="C380" s="4" cm="1">
        <f t="array" ref="C380">MAX(_xlfn._xlws.FILTER(Order[[Order Date ]], Order[Customer ID]=RFMCaculation[[#This Row],[Customer ID]]))</f>
        <v>43038</v>
      </c>
      <c r="D380" s="4" cm="1">
        <f t="array" ref="D380">MIN(_xlfn._xlws.FILTER(Order[[Order Date ]], Order[Customer ID]=RFMCaculation[[#This Row],[Customer ID]]))</f>
        <v>41790</v>
      </c>
      <c r="E380" s="8">
        <f>($R$2-RFMCaculation[[#This Row],[Start Date]])/365</f>
        <v>3.591780821917808</v>
      </c>
      <c r="F380">
        <f>$R$2-RFMCaculation[[#This Row],[Most recent]]</f>
        <v>63</v>
      </c>
      <c r="G380" s="8">
        <f>RFMCaculation[[#This Row],[Total Orders]]/RFMCaculation[[#This Row],[Years with us]]</f>
        <v>1.9488939740655988</v>
      </c>
      <c r="H380" s="9">
        <f>SUMIF(Order[Customer ID], RFMCaculation[[#This Row],[Customer ID]], Order[Total Sales])</f>
        <v>3760.0280000000002</v>
      </c>
      <c r="I380">
        <f>RANK(RFMCaculation[[#This Row],[Recency]], RFMCaculation[Recency], 0)</f>
        <v>431</v>
      </c>
      <c r="J380">
        <f>RANK(RFMCaculation[[#This Row],[Frequency]], RFMCaculation[Frequency], 0)</f>
        <v>393</v>
      </c>
      <c r="K380">
        <f>RANK(RFMCaculation[[#This Row],[Monetary]], RFMCaculation[Monetary], 0)</f>
        <v>201</v>
      </c>
      <c r="L380">
        <f>VLOOKUP(RFMCaculation[[#This Row],[Rank R]], $R$4:$S$8, 2)</f>
        <v>3</v>
      </c>
      <c r="M380">
        <f>VLOOKUP(RFMCaculation[[#This Row],[Rank F]], $R$4:$S$8, 2)</f>
        <v>3</v>
      </c>
      <c r="N380">
        <f>VLOOKUP(RFMCaculation[[#This Row],[Rank M]], $R$4:$S$8, 2)</f>
        <v>2</v>
      </c>
      <c r="O380">
        <f>RFMCaculation[[#This Row],[R]]*100+RFMCaculation[[#This Row],[F]]*10+RFMCaculation[[#This Row],[M]]</f>
        <v>332</v>
      </c>
      <c r="P380" s="21" t="str">
        <f>VLOOKUP(RFMCaculation[[#This Row],[RFM]], RFMSegment[], 2, FALSE)</f>
        <v>Hibernating customers</v>
      </c>
    </row>
    <row r="381" spans="1:16">
      <c r="A381" t="s">
        <v>2932</v>
      </c>
      <c r="B381">
        <f>COUNTIF(Order[Customer ID], RFMCaculation[[#This Row],[Customer ID]])</f>
        <v>9</v>
      </c>
      <c r="C381" s="4" cm="1">
        <f t="array" ref="C381">MAX(_xlfn._xlws.FILTER(Order[[Order Date ]], Order[Customer ID]=RFMCaculation[[#This Row],[Customer ID]]))</f>
        <v>42919</v>
      </c>
      <c r="D381" s="4" cm="1">
        <f t="array" ref="D381">MIN(_xlfn._xlws.FILTER(Order[[Order Date ]], Order[Customer ID]=RFMCaculation[[#This Row],[Customer ID]]))</f>
        <v>41901</v>
      </c>
      <c r="E381" s="8">
        <f>($R$2-RFMCaculation[[#This Row],[Start Date]])/365</f>
        <v>3.2876712328767121</v>
      </c>
      <c r="F381">
        <f>$R$2-RFMCaculation[[#This Row],[Most recent]]</f>
        <v>182</v>
      </c>
      <c r="G381" s="8">
        <f>RFMCaculation[[#This Row],[Total Orders]]/RFMCaculation[[#This Row],[Years with us]]</f>
        <v>2.7375000000000003</v>
      </c>
      <c r="H381" s="9">
        <f>SUMIF(Order[Customer ID], RFMCaculation[[#This Row],[Customer ID]], Order[Total Sales])</f>
        <v>4760.4340000000002</v>
      </c>
      <c r="I381">
        <f>RANK(RFMCaculation[[#This Row],[Recency]], RFMCaculation[Recency], 0)</f>
        <v>200</v>
      </c>
      <c r="J381">
        <f>RANK(RFMCaculation[[#This Row],[Frequency]], RFMCaculation[Frequency], 0)</f>
        <v>159</v>
      </c>
      <c r="K381">
        <f>RANK(RFMCaculation[[#This Row],[Monetary]], RFMCaculation[Monetary], 0)</f>
        <v>131</v>
      </c>
      <c r="L381">
        <f>VLOOKUP(RFMCaculation[[#This Row],[Rank R]], $R$4:$S$8, 2)</f>
        <v>2</v>
      </c>
      <c r="M381">
        <f>VLOOKUP(RFMCaculation[[#This Row],[Rank F]], $R$4:$S$8, 2)</f>
        <v>2</v>
      </c>
      <c r="N381">
        <f>VLOOKUP(RFMCaculation[[#This Row],[Rank M]], $R$4:$S$8, 2)</f>
        <v>1</v>
      </c>
      <c r="O381">
        <f>RFMCaculation[[#This Row],[R]]*100+RFMCaculation[[#This Row],[F]]*10+RFMCaculation[[#This Row],[M]]</f>
        <v>221</v>
      </c>
      <c r="P381" s="21" t="str">
        <f>VLOOKUP(RFMCaculation[[#This Row],[RFM]], RFMSegment[], 2, FALSE)</f>
        <v>About To Sleep</v>
      </c>
    </row>
    <row r="382" spans="1:16">
      <c r="A382" t="s">
        <v>1888</v>
      </c>
      <c r="B382">
        <f>COUNTIF(Order[Customer ID], RFMCaculation[[#This Row],[Customer ID]])</f>
        <v>10</v>
      </c>
      <c r="C382" s="4" cm="1">
        <f t="array" ref="C382">MAX(_xlfn._xlws.FILTER(Order[[Order Date ]], Order[Customer ID]=RFMCaculation[[#This Row],[Customer ID]]))</f>
        <v>43015</v>
      </c>
      <c r="D382" s="4" cm="1">
        <f t="array" ref="D382">MIN(_xlfn._xlws.FILTER(Order[[Order Date ]], Order[Customer ID]=RFMCaculation[[#This Row],[Customer ID]]))</f>
        <v>41961</v>
      </c>
      <c r="E382" s="8">
        <f>($R$2-RFMCaculation[[#This Row],[Start Date]])/365</f>
        <v>3.1232876712328768</v>
      </c>
      <c r="F382">
        <f>$R$2-RFMCaculation[[#This Row],[Most recent]]</f>
        <v>86</v>
      </c>
      <c r="G382" s="8">
        <f>RFMCaculation[[#This Row],[Total Orders]]/RFMCaculation[[#This Row],[Years with us]]</f>
        <v>3.2017543859649122</v>
      </c>
      <c r="H382" s="9">
        <f>SUMIF(Order[Customer ID], RFMCaculation[[#This Row],[Customer ID]], Order[Total Sales])</f>
        <v>4867.2000000000007</v>
      </c>
      <c r="I382">
        <f>RANK(RFMCaculation[[#This Row],[Recency]], RFMCaculation[Recency], 0)</f>
        <v>373</v>
      </c>
      <c r="J382">
        <f>RANK(RFMCaculation[[#This Row],[Frequency]], RFMCaculation[Frequency], 0)</f>
        <v>80</v>
      </c>
      <c r="K382">
        <f>RANK(RFMCaculation[[#This Row],[Monetary]], RFMCaculation[Monetary], 0)</f>
        <v>126</v>
      </c>
      <c r="L382">
        <f>VLOOKUP(RFMCaculation[[#This Row],[Rank R]], $R$4:$S$8, 2)</f>
        <v>3</v>
      </c>
      <c r="M382">
        <f>VLOOKUP(RFMCaculation[[#This Row],[Rank F]], $R$4:$S$8, 2)</f>
        <v>1</v>
      </c>
      <c r="N382">
        <f>VLOOKUP(RFMCaculation[[#This Row],[Rank M]], $R$4:$S$8, 2)</f>
        <v>1</v>
      </c>
      <c r="O382">
        <f>RFMCaculation[[#This Row],[R]]*100+RFMCaculation[[#This Row],[F]]*10+RFMCaculation[[#This Row],[M]]</f>
        <v>311</v>
      </c>
      <c r="P382" s="21" t="str">
        <f>VLOOKUP(RFMCaculation[[#This Row],[RFM]], RFMSegment[], 2, FALSE)</f>
        <v>New Customers</v>
      </c>
    </row>
    <row r="383" spans="1:16">
      <c r="A383" t="s">
        <v>764</v>
      </c>
      <c r="B383">
        <f>COUNTIF(Order[Customer ID], RFMCaculation[[#This Row],[Customer ID]])</f>
        <v>3</v>
      </c>
      <c r="C383" s="4" cm="1">
        <f t="array" ref="C383">MAX(_xlfn._xlws.FILTER(Order[[Order Date ]], Order[Customer ID]=RFMCaculation[[#This Row],[Customer ID]]))</f>
        <v>43071</v>
      </c>
      <c r="D383" s="4" cm="1">
        <f t="array" ref="D383">MIN(_xlfn._xlws.FILTER(Order[[Order Date ]], Order[Customer ID]=RFMCaculation[[#This Row],[Customer ID]]))</f>
        <v>42115</v>
      </c>
      <c r="E383" s="8">
        <f>($R$2-RFMCaculation[[#This Row],[Start Date]])/365</f>
        <v>2.7013698630136984</v>
      </c>
      <c r="F383">
        <f>$R$2-RFMCaculation[[#This Row],[Most recent]]</f>
        <v>30</v>
      </c>
      <c r="G383" s="8">
        <f>RFMCaculation[[#This Row],[Total Orders]]/RFMCaculation[[#This Row],[Years with us]]</f>
        <v>1.1105476673427992</v>
      </c>
      <c r="H383" s="9">
        <f>SUMIF(Order[Customer ID], RFMCaculation[[#This Row],[Customer ID]], Order[Total Sales])</f>
        <v>3747.6680000000001</v>
      </c>
      <c r="I383">
        <f>RANK(RFMCaculation[[#This Row],[Recency]], RFMCaculation[Recency], 0)</f>
        <v>610</v>
      </c>
      <c r="J383">
        <f>RANK(RFMCaculation[[#This Row],[Frequency]], RFMCaculation[Frequency], 0)</f>
        <v>708</v>
      </c>
      <c r="K383">
        <f>RANK(RFMCaculation[[#This Row],[Monetary]], RFMCaculation[Monetary], 0)</f>
        <v>202</v>
      </c>
      <c r="L383">
        <f>VLOOKUP(RFMCaculation[[#This Row],[Rank R]], $R$4:$S$8, 2)</f>
        <v>4</v>
      </c>
      <c r="M383">
        <f>VLOOKUP(RFMCaculation[[#This Row],[Rank F]], $R$4:$S$8, 2)</f>
        <v>5</v>
      </c>
      <c r="N383">
        <f>VLOOKUP(RFMCaculation[[#This Row],[Rank M]], $R$4:$S$8, 2)</f>
        <v>2</v>
      </c>
      <c r="O383">
        <f>RFMCaculation[[#This Row],[R]]*100+RFMCaculation[[#This Row],[F]]*10+RFMCaculation[[#This Row],[M]]</f>
        <v>452</v>
      </c>
      <c r="P383" s="21" t="str">
        <f>VLOOKUP(RFMCaculation[[#This Row],[RFM]], RFMSegment[], 2, FALSE)</f>
        <v>Potential Loyalist</v>
      </c>
    </row>
    <row r="384" spans="1:16">
      <c r="A384" t="s">
        <v>2447</v>
      </c>
      <c r="B384">
        <f>COUNTIF(Order[Customer ID], RFMCaculation[[#This Row],[Customer ID]])</f>
        <v>10</v>
      </c>
      <c r="C384" s="4" cm="1">
        <f t="array" ref="C384">MAX(_xlfn._xlws.FILTER(Order[[Order Date ]], Order[Customer ID]=RFMCaculation[[#This Row],[Customer ID]]))</f>
        <v>42982</v>
      </c>
      <c r="D384" s="4" cm="1">
        <f t="array" ref="D384">MIN(_xlfn._xlws.FILTER(Order[[Order Date ]], Order[Customer ID]=RFMCaculation[[#This Row],[Customer ID]]))</f>
        <v>41945</v>
      </c>
      <c r="E384" s="8">
        <f>($R$2-RFMCaculation[[#This Row],[Start Date]])/365</f>
        <v>3.1671232876712327</v>
      </c>
      <c r="F384">
        <f>$R$2-RFMCaculation[[#This Row],[Most recent]]</f>
        <v>119</v>
      </c>
      <c r="G384" s="8">
        <f>RFMCaculation[[#This Row],[Total Orders]]/RFMCaculation[[#This Row],[Years with us]]</f>
        <v>3.1574394463667823</v>
      </c>
      <c r="H384" s="9">
        <f>SUMIF(Order[Customer ID], RFMCaculation[[#This Row],[Customer ID]], Order[Total Sales])</f>
        <v>2932.4839999999995</v>
      </c>
      <c r="I384">
        <f>RANK(RFMCaculation[[#This Row],[Recency]], RFMCaculation[Recency], 0)</f>
        <v>275</v>
      </c>
      <c r="J384">
        <f>RANK(RFMCaculation[[#This Row],[Frequency]], RFMCaculation[Frequency], 0)</f>
        <v>86</v>
      </c>
      <c r="K384">
        <f>RANK(RFMCaculation[[#This Row],[Monetary]], RFMCaculation[Monetary], 0)</f>
        <v>290</v>
      </c>
      <c r="L384">
        <f>VLOOKUP(RFMCaculation[[#This Row],[Rank R]], $R$4:$S$8, 2)</f>
        <v>2</v>
      </c>
      <c r="M384">
        <f>VLOOKUP(RFMCaculation[[#This Row],[Rank F]], $R$4:$S$8, 2)</f>
        <v>1</v>
      </c>
      <c r="N384">
        <f>VLOOKUP(RFMCaculation[[#This Row],[Rank M]], $R$4:$S$8, 2)</f>
        <v>2</v>
      </c>
      <c r="O384">
        <f>RFMCaculation[[#This Row],[R]]*100+RFMCaculation[[#This Row],[F]]*10+RFMCaculation[[#This Row],[M]]</f>
        <v>212</v>
      </c>
      <c r="P384" s="21" t="str">
        <f>VLOOKUP(RFMCaculation[[#This Row],[RFM]], RFMSegment[], 2, FALSE)</f>
        <v>Hibernating customers</v>
      </c>
    </row>
    <row r="385" spans="1:16">
      <c r="A385" t="s">
        <v>262</v>
      </c>
      <c r="B385">
        <f>COUNTIF(Order[Customer ID], RFMCaculation[[#This Row],[Customer ID]])</f>
        <v>6</v>
      </c>
      <c r="C385" s="4" cm="1">
        <f t="array" ref="C385">MAX(_xlfn._xlws.FILTER(Order[[Order Date ]], Order[Customer ID]=RFMCaculation[[#This Row],[Customer ID]]))</f>
        <v>43091</v>
      </c>
      <c r="D385" s="4" cm="1">
        <f t="array" ref="D385">MIN(_xlfn._xlws.FILTER(Order[[Order Date ]], Order[Customer ID]=RFMCaculation[[#This Row],[Customer ID]]))</f>
        <v>41838</v>
      </c>
      <c r="E385" s="8">
        <f>($R$2-RFMCaculation[[#This Row],[Start Date]])/365</f>
        <v>3.4602739726027396</v>
      </c>
      <c r="F385">
        <f>$R$2-RFMCaculation[[#This Row],[Most recent]]</f>
        <v>10</v>
      </c>
      <c r="G385" s="8">
        <f>RFMCaculation[[#This Row],[Total Orders]]/RFMCaculation[[#This Row],[Years with us]]</f>
        <v>1.7339667458432304</v>
      </c>
      <c r="H385" s="9">
        <f>SUMIF(Order[Customer ID], RFMCaculation[[#This Row],[Customer ID]], Order[Total Sales])</f>
        <v>1214.9559999999999</v>
      </c>
      <c r="I385">
        <f>RANK(RFMCaculation[[#This Row],[Recency]], RFMCaculation[Recency], 0)</f>
        <v>733</v>
      </c>
      <c r="J385">
        <f>RANK(RFMCaculation[[#This Row],[Frequency]], RFMCaculation[Frequency], 0)</f>
        <v>484</v>
      </c>
      <c r="K385">
        <f>RANK(RFMCaculation[[#This Row],[Monetary]], RFMCaculation[Monetary], 0)</f>
        <v>584</v>
      </c>
      <c r="L385">
        <f>VLOOKUP(RFMCaculation[[#This Row],[Rank R]], $R$4:$S$8, 2)</f>
        <v>5</v>
      </c>
      <c r="M385">
        <f>VLOOKUP(RFMCaculation[[#This Row],[Rank F]], $R$4:$S$8, 2)</f>
        <v>4</v>
      </c>
      <c r="N385">
        <f>VLOOKUP(RFMCaculation[[#This Row],[Rank M]], $R$4:$S$8, 2)</f>
        <v>4</v>
      </c>
      <c r="O385">
        <f>RFMCaculation[[#This Row],[R]]*100+RFMCaculation[[#This Row],[F]]*10+RFMCaculation[[#This Row],[M]]</f>
        <v>544</v>
      </c>
      <c r="P385" s="21" t="str">
        <f>VLOOKUP(RFMCaculation[[#This Row],[RFM]], RFMSegment[], 2, FALSE)</f>
        <v>Champions</v>
      </c>
    </row>
    <row r="386" spans="1:16">
      <c r="A386" t="s">
        <v>177</v>
      </c>
      <c r="B386">
        <f>COUNTIF(Order[Customer ID], RFMCaculation[[#This Row],[Customer ID]])</f>
        <v>5</v>
      </c>
      <c r="C386" s="4" cm="1">
        <f t="array" ref="C386">MAX(_xlfn._xlws.FILTER(Order[[Order Date ]], Order[Customer ID]=RFMCaculation[[#This Row],[Customer ID]]))</f>
        <v>43093</v>
      </c>
      <c r="D386" s="4" cm="1">
        <f t="array" ref="D386">MIN(_xlfn._xlws.FILTER(Order[[Order Date ]], Order[Customer ID]=RFMCaculation[[#This Row],[Customer ID]]))</f>
        <v>42004</v>
      </c>
      <c r="E386" s="8">
        <f>($R$2-RFMCaculation[[#This Row],[Start Date]])/365</f>
        <v>3.0054794520547947</v>
      </c>
      <c r="F386">
        <f>$R$2-RFMCaculation[[#This Row],[Most recent]]</f>
        <v>8</v>
      </c>
      <c r="G386" s="8">
        <f>RFMCaculation[[#This Row],[Total Orders]]/RFMCaculation[[#This Row],[Years with us]]</f>
        <v>1.6636280765724702</v>
      </c>
      <c r="H386" s="9">
        <f>SUMIF(Order[Customer ID], RFMCaculation[[#This Row],[Customer ID]], Order[Total Sales])</f>
        <v>1571.5229999999999</v>
      </c>
      <c r="I386">
        <f>RANK(RFMCaculation[[#This Row],[Recency]], RFMCaculation[Recency], 0)</f>
        <v>750</v>
      </c>
      <c r="J386">
        <f>RANK(RFMCaculation[[#This Row],[Frequency]], RFMCaculation[Frequency], 0)</f>
        <v>502</v>
      </c>
      <c r="K386">
        <f>RANK(RFMCaculation[[#This Row],[Monetary]], RFMCaculation[Monetary], 0)</f>
        <v>506</v>
      </c>
      <c r="L386">
        <f>VLOOKUP(RFMCaculation[[#This Row],[Rank R]], $R$4:$S$8, 2)</f>
        <v>5</v>
      </c>
      <c r="M386">
        <f>VLOOKUP(RFMCaculation[[#This Row],[Rank F]], $R$4:$S$8, 2)</f>
        <v>4</v>
      </c>
      <c r="N386">
        <f>VLOOKUP(RFMCaculation[[#This Row],[Rank M]], $R$4:$S$8, 2)</f>
        <v>4</v>
      </c>
      <c r="O386">
        <f>RFMCaculation[[#This Row],[R]]*100+RFMCaculation[[#This Row],[F]]*10+RFMCaculation[[#This Row],[M]]</f>
        <v>544</v>
      </c>
      <c r="P386" s="21" t="str">
        <f>VLOOKUP(RFMCaculation[[#This Row],[RFM]], RFMSegment[], 2, FALSE)</f>
        <v>Champions</v>
      </c>
    </row>
    <row r="387" spans="1:16">
      <c r="A387" t="s">
        <v>2493</v>
      </c>
      <c r="B387">
        <f>COUNTIF(Order[Customer ID], RFMCaculation[[#This Row],[Customer ID]])</f>
        <v>5</v>
      </c>
      <c r="C387" s="4" cm="1">
        <f t="array" ref="C387">MAX(_xlfn._xlws.FILTER(Order[[Order Date ]], Order[Customer ID]=RFMCaculation[[#This Row],[Customer ID]]))</f>
        <v>42980</v>
      </c>
      <c r="D387" s="4" cm="1">
        <f t="array" ref="D387">MIN(_xlfn._xlws.FILTER(Order[[Order Date ]], Order[Customer ID]=RFMCaculation[[#This Row],[Customer ID]]))</f>
        <v>41784</v>
      </c>
      <c r="E387" s="8">
        <f>($R$2-RFMCaculation[[#This Row],[Start Date]])/365</f>
        <v>3.6082191780821917</v>
      </c>
      <c r="F387">
        <f>$R$2-RFMCaculation[[#This Row],[Most recent]]</f>
        <v>121</v>
      </c>
      <c r="G387" s="8">
        <f>RFMCaculation[[#This Row],[Total Orders]]/RFMCaculation[[#This Row],[Years with us]]</f>
        <v>1.3857251328777525</v>
      </c>
      <c r="H387" s="9">
        <f>SUMIF(Order[Customer ID], RFMCaculation[[#This Row],[Customer ID]], Order[Total Sales])</f>
        <v>2203.7000000000003</v>
      </c>
      <c r="I387">
        <f>RANK(RFMCaculation[[#This Row],[Recency]], RFMCaculation[Recency], 0)</f>
        <v>267</v>
      </c>
      <c r="J387">
        <f>RANK(RFMCaculation[[#This Row],[Frequency]], RFMCaculation[Frequency], 0)</f>
        <v>613</v>
      </c>
      <c r="K387">
        <f>RANK(RFMCaculation[[#This Row],[Monetary]], RFMCaculation[Monetary], 0)</f>
        <v>410</v>
      </c>
      <c r="L387">
        <f>VLOOKUP(RFMCaculation[[#This Row],[Rank R]], $R$4:$S$8, 2)</f>
        <v>2</v>
      </c>
      <c r="M387">
        <f>VLOOKUP(RFMCaculation[[#This Row],[Rank F]], $R$4:$S$8, 2)</f>
        <v>4</v>
      </c>
      <c r="N387">
        <f>VLOOKUP(RFMCaculation[[#This Row],[Rank M]], $R$4:$S$8, 2)</f>
        <v>3</v>
      </c>
      <c r="O387">
        <f>RFMCaculation[[#This Row],[R]]*100+RFMCaculation[[#This Row],[F]]*10+RFMCaculation[[#This Row],[M]]</f>
        <v>243</v>
      </c>
      <c r="P387" s="21" t="str">
        <f>VLOOKUP(RFMCaculation[[#This Row],[RFM]], RFMSegment[], 2, FALSE)</f>
        <v>At Risk</v>
      </c>
    </row>
    <row r="388" spans="1:16">
      <c r="A388" t="s">
        <v>1350</v>
      </c>
      <c r="B388">
        <f>COUNTIF(Order[Customer ID], RFMCaculation[[#This Row],[Customer ID]])</f>
        <v>6</v>
      </c>
      <c r="C388" s="4" cm="1">
        <f t="array" ref="C388">MAX(_xlfn._xlws.FILTER(Order[[Order Date ]], Order[Customer ID]=RFMCaculation[[#This Row],[Customer ID]]))</f>
        <v>43050</v>
      </c>
      <c r="D388" s="4" cm="1">
        <f t="array" ref="D388">MIN(_xlfn._xlws.FILTER(Order[[Order Date ]], Order[Customer ID]=RFMCaculation[[#This Row],[Customer ID]]))</f>
        <v>41957</v>
      </c>
      <c r="E388" s="8">
        <f>($R$2-RFMCaculation[[#This Row],[Start Date]])/365</f>
        <v>3.1342465753424658</v>
      </c>
      <c r="F388">
        <f>$R$2-RFMCaculation[[#This Row],[Most recent]]</f>
        <v>51</v>
      </c>
      <c r="G388" s="8">
        <f>RFMCaculation[[#This Row],[Total Orders]]/RFMCaculation[[#This Row],[Years with us]]</f>
        <v>1.9143356643356644</v>
      </c>
      <c r="H388" s="9">
        <f>SUMIF(Order[Customer ID], RFMCaculation[[#This Row],[Customer ID]], Order[Total Sales])</f>
        <v>3173.8739999999998</v>
      </c>
      <c r="I388">
        <f>RANK(RFMCaculation[[#This Row],[Recency]], RFMCaculation[Recency], 0)</f>
        <v>485</v>
      </c>
      <c r="J388">
        <f>RANK(RFMCaculation[[#This Row],[Frequency]], RFMCaculation[Frequency], 0)</f>
        <v>411</v>
      </c>
      <c r="K388">
        <f>RANK(RFMCaculation[[#This Row],[Monetary]], RFMCaculation[Monetary], 0)</f>
        <v>257</v>
      </c>
      <c r="L388">
        <f>VLOOKUP(RFMCaculation[[#This Row],[Rank R]], $R$4:$S$8, 2)</f>
        <v>4</v>
      </c>
      <c r="M388">
        <f>VLOOKUP(RFMCaculation[[#This Row],[Rank F]], $R$4:$S$8, 2)</f>
        <v>3</v>
      </c>
      <c r="N388">
        <f>VLOOKUP(RFMCaculation[[#This Row],[Rank M]], $R$4:$S$8, 2)</f>
        <v>2</v>
      </c>
      <c r="O388">
        <f>RFMCaculation[[#This Row],[R]]*100+RFMCaculation[[#This Row],[F]]*10+RFMCaculation[[#This Row],[M]]</f>
        <v>432</v>
      </c>
      <c r="P388" s="21" t="str">
        <f>VLOOKUP(RFMCaculation[[#This Row],[RFM]], RFMSegment[], 2, FALSE)</f>
        <v>Potential Loyalist</v>
      </c>
    </row>
    <row r="389" spans="1:16">
      <c r="A389" t="s">
        <v>565</v>
      </c>
      <c r="B389">
        <f>COUNTIF(Order[Customer ID], RFMCaculation[[#This Row],[Customer ID]])</f>
        <v>11</v>
      </c>
      <c r="C389" s="4" cm="1">
        <f t="array" ref="C389">MAX(_xlfn._xlws.FILTER(Order[[Order Date ]], Order[Customer ID]=RFMCaculation[[#This Row],[Customer ID]]))</f>
        <v>43078</v>
      </c>
      <c r="D389" s="4" cm="1">
        <f t="array" ref="D389">MIN(_xlfn._xlws.FILTER(Order[[Order Date ]], Order[Customer ID]=RFMCaculation[[#This Row],[Customer ID]]))</f>
        <v>41747</v>
      </c>
      <c r="E389" s="8">
        <f>($R$2-RFMCaculation[[#This Row],[Start Date]])/365</f>
        <v>3.7095890410958905</v>
      </c>
      <c r="F389">
        <f>$R$2-RFMCaculation[[#This Row],[Most recent]]</f>
        <v>23</v>
      </c>
      <c r="G389" s="8">
        <f>RFMCaculation[[#This Row],[Total Orders]]/RFMCaculation[[#This Row],[Years with us]]</f>
        <v>2.9652880354505169</v>
      </c>
      <c r="H389" s="9">
        <f>SUMIF(Order[Customer ID], RFMCaculation[[#This Row],[Customer ID]], Order[Total Sales])</f>
        <v>9799.9230000000007</v>
      </c>
      <c r="I389">
        <f>RANK(RFMCaculation[[#This Row],[Recency]], RFMCaculation[Recency], 0)</f>
        <v>663</v>
      </c>
      <c r="J389">
        <f>RANK(RFMCaculation[[#This Row],[Frequency]], RFMCaculation[Frequency], 0)</f>
        <v>114</v>
      </c>
      <c r="K389">
        <f>RANK(RFMCaculation[[#This Row],[Monetary]], RFMCaculation[Monetary], 0)</f>
        <v>21</v>
      </c>
      <c r="L389">
        <f>VLOOKUP(RFMCaculation[[#This Row],[Rank R]], $R$4:$S$8, 2)</f>
        <v>5</v>
      </c>
      <c r="M389">
        <f>VLOOKUP(RFMCaculation[[#This Row],[Rank F]], $R$4:$S$8, 2)</f>
        <v>1</v>
      </c>
      <c r="N389">
        <f>VLOOKUP(RFMCaculation[[#This Row],[Rank M]], $R$4:$S$8, 2)</f>
        <v>1</v>
      </c>
      <c r="O389">
        <f>RFMCaculation[[#This Row],[R]]*100+RFMCaculation[[#This Row],[F]]*10+RFMCaculation[[#This Row],[M]]</f>
        <v>511</v>
      </c>
      <c r="P389" s="21" t="str">
        <f>VLOOKUP(RFMCaculation[[#This Row],[RFM]], RFMSegment[], 2, FALSE)</f>
        <v>New Customers</v>
      </c>
    </row>
    <row r="390" spans="1:16">
      <c r="A390" t="s">
        <v>5258</v>
      </c>
      <c r="B390">
        <f>COUNTIF(Order[Customer ID], RFMCaculation[[#This Row],[Customer ID]])</f>
        <v>6</v>
      </c>
      <c r="C390" s="4" cm="1">
        <f t="array" ref="C390">MAX(_xlfn._xlws.FILTER(Order[[Order Date ]], Order[Customer ID]=RFMCaculation[[#This Row],[Customer ID]]))</f>
        <v>42485</v>
      </c>
      <c r="D390" s="4" cm="1">
        <f t="array" ref="D390">MIN(_xlfn._xlws.FILTER(Order[[Order Date ]], Order[Customer ID]=RFMCaculation[[#This Row],[Customer ID]]))</f>
        <v>41842</v>
      </c>
      <c r="E390" s="8">
        <f>($R$2-RFMCaculation[[#This Row],[Start Date]])/365</f>
        <v>3.4493150684931506</v>
      </c>
      <c r="F390">
        <f>$R$2-RFMCaculation[[#This Row],[Most recent]]</f>
        <v>616</v>
      </c>
      <c r="G390" s="8">
        <f>RFMCaculation[[#This Row],[Total Orders]]/RFMCaculation[[#This Row],[Years with us]]</f>
        <v>1.7394757744241462</v>
      </c>
      <c r="H390" s="9">
        <f>SUMIF(Order[Customer ID], RFMCaculation[[#This Row],[Customer ID]], Order[Total Sales])</f>
        <v>2725.2560000000003</v>
      </c>
      <c r="I390">
        <f>RANK(RFMCaculation[[#This Row],[Recency]], RFMCaculation[Recency], 0)</f>
        <v>30</v>
      </c>
      <c r="J390">
        <f>RANK(RFMCaculation[[#This Row],[Frequency]], RFMCaculation[Frequency], 0)</f>
        <v>482</v>
      </c>
      <c r="K390">
        <f>RANK(RFMCaculation[[#This Row],[Monetary]], RFMCaculation[Monetary], 0)</f>
        <v>322</v>
      </c>
      <c r="L390">
        <f>VLOOKUP(RFMCaculation[[#This Row],[Rank R]], $R$4:$S$8, 2)</f>
        <v>1</v>
      </c>
      <c r="M390">
        <f>VLOOKUP(RFMCaculation[[#This Row],[Rank F]], $R$4:$S$8, 2)</f>
        <v>4</v>
      </c>
      <c r="N390">
        <f>VLOOKUP(RFMCaculation[[#This Row],[Rank M]], $R$4:$S$8, 2)</f>
        <v>3</v>
      </c>
      <c r="O390">
        <f>RFMCaculation[[#This Row],[R]]*100+RFMCaculation[[#This Row],[F]]*10+RFMCaculation[[#This Row],[M]]</f>
        <v>143</v>
      </c>
      <c r="P390" s="21" t="str">
        <f>VLOOKUP(RFMCaculation[[#This Row],[RFM]], RFMSegment[], 2, FALSE)</f>
        <v>At Risk</v>
      </c>
    </row>
    <row r="391" spans="1:16">
      <c r="A391" t="s">
        <v>1016</v>
      </c>
      <c r="B391">
        <f>COUNTIF(Order[Customer ID], RFMCaculation[[#This Row],[Customer ID]])</f>
        <v>6</v>
      </c>
      <c r="C391" s="4" cm="1">
        <f t="array" ref="C391">MAX(_xlfn._xlws.FILTER(Order[[Order Date ]], Order[Customer ID]=RFMCaculation[[#This Row],[Customer ID]]))</f>
        <v>43062</v>
      </c>
      <c r="D391" s="4" cm="1">
        <f t="array" ref="D391">MIN(_xlfn._xlws.FILTER(Order[[Order Date ]], Order[Customer ID]=RFMCaculation[[#This Row],[Customer ID]]))</f>
        <v>42458</v>
      </c>
      <c r="E391" s="8">
        <f>($R$2-RFMCaculation[[#This Row],[Start Date]])/365</f>
        <v>1.7616438356164383</v>
      </c>
      <c r="F391">
        <f>$R$2-RFMCaculation[[#This Row],[Most recent]]</f>
        <v>39</v>
      </c>
      <c r="G391" s="8">
        <f>RFMCaculation[[#This Row],[Total Orders]]/RFMCaculation[[#This Row],[Years with us]]</f>
        <v>3.405909797822706</v>
      </c>
      <c r="H391" s="9">
        <f>SUMIF(Order[Customer ID], RFMCaculation[[#This Row],[Customer ID]], Order[Total Sales])</f>
        <v>3159.1220000000003</v>
      </c>
      <c r="I391">
        <f>RANK(RFMCaculation[[#This Row],[Recency]], RFMCaculation[Recency], 0)</f>
        <v>550</v>
      </c>
      <c r="J391">
        <f>RANK(RFMCaculation[[#This Row],[Frequency]], RFMCaculation[Frequency], 0)</f>
        <v>54</v>
      </c>
      <c r="K391">
        <f>RANK(RFMCaculation[[#This Row],[Monetary]], RFMCaculation[Monetary], 0)</f>
        <v>259</v>
      </c>
      <c r="L391">
        <f>VLOOKUP(RFMCaculation[[#This Row],[Rank R]], $R$4:$S$8, 2)</f>
        <v>4</v>
      </c>
      <c r="M391">
        <f>VLOOKUP(RFMCaculation[[#This Row],[Rank F]], $R$4:$S$8, 2)</f>
        <v>1</v>
      </c>
      <c r="N391">
        <f>VLOOKUP(RFMCaculation[[#This Row],[Rank M]], $R$4:$S$8, 2)</f>
        <v>2</v>
      </c>
      <c r="O391">
        <f>RFMCaculation[[#This Row],[R]]*100+RFMCaculation[[#This Row],[F]]*10+RFMCaculation[[#This Row],[M]]</f>
        <v>412</v>
      </c>
      <c r="P391" s="21" t="str">
        <f>VLOOKUP(RFMCaculation[[#This Row],[RFM]], RFMSegment[], 2, FALSE)</f>
        <v>New Customers</v>
      </c>
    </row>
    <row r="392" spans="1:16">
      <c r="A392" t="s">
        <v>1021</v>
      </c>
      <c r="B392">
        <f>COUNTIF(Order[Customer ID], RFMCaculation[[#This Row],[Customer ID]])</f>
        <v>5</v>
      </c>
      <c r="C392" s="4" cm="1">
        <f t="array" ref="C392">MAX(_xlfn._xlws.FILTER(Order[[Order Date ]], Order[Customer ID]=RFMCaculation[[#This Row],[Customer ID]]))</f>
        <v>43062</v>
      </c>
      <c r="D392" s="4" cm="1">
        <f t="array" ref="D392">MIN(_xlfn._xlws.FILTER(Order[[Order Date ]], Order[Customer ID]=RFMCaculation[[#This Row],[Customer ID]]))</f>
        <v>41876</v>
      </c>
      <c r="E392" s="8">
        <f>($R$2-RFMCaculation[[#This Row],[Start Date]])/365</f>
        <v>3.3561643835616439</v>
      </c>
      <c r="F392">
        <f>$R$2-RFMCaculation[[#This Row],[Most recent]]</f>
        <v>39</v>
      </c>
      <c r="G392" s="8">
        <f>RFMCaculation[[#This Row],[Total Orders]]/RFMCaculation[[#This Row],[Years with us]]</f>
        <v>1.4897959183673468</v>
      </c>
      <c r="H392" s="9">
        <f>SUMIF(Order[Customer ID], RFMCaculation[[#This Row],[Customer ID]], Order[Total Sales])</f>
        <v>1804.146</v>
      </c>
      <c r="I392">
        <f>RANK(RFMCaculation[[#This Row],[Recency]], RFMCaculation[Recency], 0)</f>
        <v>550</v>
      </c>
      <c r="J392">
        <f>RANK(RFMCaculation[[#This Row],[Frequency]], RFMCaculation[Frequency], 0)</f>
        <v>579</v>
      </c>
      <c r="K392">
        <f>RANK(RFMCaculation[[#This Row],[Monetary]], RFMCaculation[Monetary], 0)</f>
        <v>469</v>
      </c>
      <c r="L392">
        <f>VLOOKUP(RFMCaculation[[#This Row],[Rank R]], $R$4:$S$8, 2)</f>
        <v>4</v>
      </c>
      <c r="M392">
        <f>VLOOKUP(RFMCaculation[[#This Row],[Rank F]], $R$4:$S$8, 2)</f>
        <v>4</v>
      </c>
      <c r="N392">
        <f>VLOOKUP(RFMCaculation[[#This Row],[Rank M]], $R$4:$S$8, 2)</f>
        <v>3</v>
      </c>
      <c r="O392">
        <f>RFMCaculation[[#This Row],[R]]*100+RFMCaculation[[#This Row],[F]]*10+RFMCaculation[[#This Row],[M]]</f>
        <v>443</v>
      </c>
      <c r="P392" s="21" t="str">
        <f>VLOOKUP(RFMCaculation[[#This Row],[RFM]], RFMSegment[], 2, FALSE)</f>
        <v>Need Attention</v>
      </c>
    </row>
    <row r="393" spans="1:16">
      <c r="A393" t="s">
        <v>2169</v>
      </c>
      <c r="B393">
        <f>COUNTIF(Order[Customer ID], RFMCaculation[[#This Row],[Customer ID]])</f>
        <v>7</v>
      </c>
      <c r="C393" s="4" cm="1">
        <f t="array" ref="C393">MAX(_xlfn._xlws.FILTER(Order[[Order Date ]], Order[Customer ID]=RFMCaculation[[#This Row],[Customer ID]]))</f>
        <v>42997</v>
      </c>
      <c r="D393" s="4" cm="1">
        <f t="array" ref="D393">MIN(_xlfn._xlws.FILTER(Order[[Order Date ]], Order[Customer ID]=RFMCaculation[[#This Row],[Customer ID]]))</f>
        <v>41895</v>
      </c>
      <c r="E393" s="8">
        <f>($R$2-RFMCaculation[[#This Row],[Start Date]])/365</f>
        <v>3.3041095890410959</v>
      </c>
      <c r="F393">
        <f>$R$2-RFMCaculation[[#This Row],[Most recent]]</f>
        <v>104</v>
      </c>
      <c r="G393" s="8">
        <f>RFMCaculation[[#This Row],[Total Orders]]/RFMCaculation[[#This Row],[Years with us]]</f>
        <v>2.1185737976782755</v>
      </c>
      <c r="H393" s="9">
        <f>SUMIF(Order[Customer ID], RFMCaculation[[#This Row],[Customer ID]], Order[Total Sales])</f>
        <v>1733.443</v>
      </c>
      <c r="I393">
        <f>RANK(RFMCaculation[[#This Row],[Recency]], RFMCaculation[Recency], 0)</f>
        <v>319</v>
      </c>
      <c r="J393">
        <f>RANK(RFMCaculation[[#This Row],[Frequency]], RFMCaculation[Frequency], 0)</f>
        <v>342</v>
      </c>
      <c r="K393">
        <f>RANK(RFMCaculation[[#This Row],[Monetary]], RFMCaculation[Monetary], 0)</f>
        <v>481</v>
      </c>
      <c r="L393">
        <f>VLOOKUP(RFMCaculation[[#This Row],[Rank R]], $R$4:$S$8, 2)</f>
        <v>3</v>
      </c>
      <c r="M393">
        <f>VLOOKUP(RFMCaculation[[#This Row],[Rank F]], $R$4:$S$8, 2)</f>
        <v>3</v>
      </c>
      <c r="N393">
        <f>VLOOKUP(RFMCaculation[[#This Row],[Rank M]], $R$4:$S$8, 2)</f>
        <v>4</v>
      </c>
      <c r="O393">
        <f>RFMCaculation[[#This Row],[R]]*100+RFMCaculation[[#This Row],[F]]*10+RFMCaculation[[#This Row],[M]]</f>
        <v>334</v>
      </c>
      <c r="P393" s="21" t="str">
        <f>VLOOKUP(RFMCaculation[[#This Row],[RFM]], RFMSegment[], 2, FALSE)</f>
        <v>Need Attention</v>
      </c>
    </row>
    <row r="394" spans="1:16">
      <c r="A394" t="s">
        <v>31</v>
      </c>
      <c r="B394">
        <f>COUNTIF(Order[Customer ID], RFMCaculation[[#This Row],[Customer ID]])</f>
        <v>5</v>
      </c>
      <c r="C394" s="4" cm="1">
        <f t="array" ref="C394">MAX(_xlfn._xlws.FILTER(Order[[Order Date ]], Order[Customer ID]=RFMCaculation[[#This Row],[Customer ID]]))</f>
        <v>43099</v>
      </c>
      <c r="D394" s="4" cm="1">
        <f t="array" ref="D394">MIN(_xlfn._xlws.FILTER(Order[[Order Date ]], Order[Customer ID]=RFMCaculation[[#This Row],[Customer ID]]))</f>
        <v>42474</v>
      </c>
      <c r="E394" s="8">
        <f>($R$2-RFMCaculation[[#This Row],[Start Date]])/365</f>
        <v>1.7178082191780821</v>
      </c>
      <c r="F394">
        <f>$R$2-RFMCaculation[[#This Row],[Most recent]]</f>
        <v>2</v>
      </c>
      <c r="G394" s="8">
        <f>RFMCaculation[[#This Row],[Total Orders]]/RFMCaculation[[#This Row],[Years with us]]</f>
        <v>2.9106858054226477</v>
      </c>
      <c r="H394" s="9">
        <f>SUMIF(Order[Customer ID], RFMCaculation[[#This Row],[Customer ID]], Order[Total Sales])</f>
        <v>303.94799999999998</v>
      </c>
      <c r="I394">
        <f>RANK(RFMCaculation[[#This Row],[Recency]], RFMCaculation[Recency], 0)</f>
        <v>790</v>
      </c>
      <c r="J394">
        <f>RANK(RFMCaculation[[#This Row],[Frequency]], RFMCaculation[Frequency], 0)</f>
        <v>127</v>
      </c>
      <c r="K394">
        <f>RANK(RFMCaculation[[#This Row],[Monetary]], RFMCaculation[Monetary], 0)</f>
        <v>749</v>
      </c>
      <c r="L394">
        <f>VLOOKUP(RFMCaculation[[#This Row],[Rank R]], $R$4:$S$8, 2)</f>
        <v>5</v>
      </c>
      <c r="M394">
        <f>VLOOKUP(RFMCaculation[[#This Row],[Rank F]], $R$4:$S$8, 2)</f>
        <v>1</v>
      </c>
      <c r="N394">
        <f>VLOOKUP(RFMCaculation[[#This Row],[Rank M]], $R$4:$S$8, 2)</f>
        <v>5</v>
      </c>
      <c r="O394">
        <f>RFMCaculation[[#This Row],[R]]*100+RFMCaculation[[#This Row],[F]]*10+RFMCaculation[[#This Row],[M]]</f>
        <v>515</v>
      </c>
      <c r="P394" s="21" t="str">
        <f>VLOOKUP(RFMCaculation[[#This Row],[RFM]], RFMSegment[], 2, FALSE)</f>
        <v>Promising</v>
      </c>
    </row>
    <row r="395" spans="1:16">
      <c r="A395" t="s">
        <v>232</v>
      </c>
      <c r="B395">
        <f>COUNTIF(Order[Customer ID], RFMCaculation[[#This Row],[Customer ID]])</f>
        <v>5</v>
      </c>
      <c r="C395" s="4" cm="1">
        <f t="array" ref="C395">MAX(_xlfn._xlws.FILTER(Order[[Order Date ]], Order[Customer ID]=RFMCaculation[[#This Row],[Customer ID]]))</f>
        <v>43091</v>
      </c>
      <c r="D395" s="4" cm="1">
        <f t="array" ref="D395">MIN(_xlfn._xlws.FILTER(Order[[Order Date ]], Order[Customer ID]=RFMCaculation[[#This Row],[Customer ID]]))</f>
        <v>41737</v>
      </c>
      <c r="E395" s="8">
        <f>($R$2-RFMCaculation[[#This Row],[Start Date]])/365</f>
        <v>3.7369863013698632</v>
      </c>
      <c r="F395">
        <f>$R$2-RFMCaculation[[#This Row],[Most recent]]</f>
        <v>10</v>
      </c>
      <c r="G395" s="8">
        <f>RFMCaculation[[#This Row],[Total Orders]]/RFMCaculation[[#This Row],[Years with us]]</f>
        <v>1.3379765395894427</v>
      </c>
      <c r="H395" s="9">
        <f>SUMIF(Order[Customer ID], RFMCaculation[[#This Row],[Customer ID]], Order[Total Sales])</f>
        <v>864.947</v>
      </c>
      <c r="I395">
        <f>RANK(RFMCaculation[[#This Row],[Recency]], RFMCaculation[Recency], 0)</f>
        <v>733</v>
      </c>
      <c r="J395">
        <f>RANK(RFMCaculation[[#This Row],[Frequency]], RFMCaculation[Frequency], 0)</f>
        <v>628</v>
      </c>
      <c r="K395">
        <f>RANK(RFMCaculation[[#This Row],[Monetary]], RFMCaculation[Monetary], 0)</f>
        <v>658</v>
      </c>
      <c r="L395">
        <f>VLOOKUP(RFMCaculation[[#This Row],[Rank R]], $R$4:$S$8, 2)</f>
        <v>5</v>
      </c>
      <c r="M395">
        <f>VLOOKUP(RFMCaculation[[#This Row],[Rank F]], $R$4:$S$8, 2)</f>
        <v>4</v>
      </c>
      <c r="N395">
        <f>VLOOKUP(RFMCaculation[[#This Row],[Rank M]], $R$4:$S$8, 2)</f>
        <v>5</v>
      </c>
      <c r="O395">
        <f>RFMCaculation[[#This Row],[R]]*100+RFMCaculation[[#This Row],[F]]*10+RFMCaculation[[#This Row],[M]]</f>
        <v>545</v>
      </c>
      <c r="P395" s="21" t="str">
        <f>VLOOKUP(RFMCaculation[[#This Row],[RFM]], RFMSegment[], 2, FALSE)</f>
        <v>Champions</v>
      </c>
    </row>
    <row r="396" spans="1:16">
      <c r="A396" t="s">
        <v>2288</v>
      </c>
      <c r="B396">
        <f>COUNTIF(Order[Customer ID], RFMCaculation[[#This Row],[Customer ID]])</f>
        <v>7</v>
      </c>
      <c r="C396" s="4" cm="1">
        <f t="array" ref="C396">MAX(_xlfn._xlws.FILTER(Order[[Order Date ]], Order[Customer ID]=RFMCaculation[[#This Row],[Customer ID]]))</f>
        <v>42990</v>
      </c>
      <c r="D396" s="4" cm="1">
        <f t="array" ref="D396">MIN(_xlfn._xlws.FILTER(Order[[Order Date ]], Order[Customer ID]=RFMCaculation[[#This Row],[Customer ID]]))</f>
        <v>41962</v>
      </c>
      <c r="E396" s="8">
        <f>($R$2-RFMCaculation[[#This Row],[Start Date]])/365</f>
        <v>3.1205479452054794</v>
      </c>
      <c r="F396">
        <f>$R$2-RFMCaculation[[#This Row],[Most recent]]</f>
        <v>111</v>
      </c>
      <c r="G396" s="8">
        <f>RFMCaculation[[#This Row],[Total Orders]]/RFMCaculation[[#This Row],[Years with us]]</f>
        <v>2.2431957857769973</v>
      </c>
      <c r="H396" s="9">
        <f>SUMIF(Order[Customer ID], RFMCaculation[[#This Row],[Customer ID]], Order[Total Sales])</f>
        <v>7625.076</v>
      </c>
      <c r="I396">
        <f>RANK(RFMCaculation[[#This Row],[Recency]], RFMCaculation[Recency], 0)</f>
        <v>302</v>
      </c>
      <c r="J396">
        <f>RANK(RFMCaculation[[#This Row],[Frequency]], RFMCaculation[Frequency], 0)</f>
        <v>294</v>
      </c>
      <c r="K396">
        <f>RANK(RFMCaculation[[#This Row],[Monetary]], RFMCaculation[Monetary], 0)</f>
        <v>46</v>
      </c>
      <c r="L396">
        <f>VLOOKUP(RFMCaculation[[#This Row],[Rank R]], $R$4:$S$8, 2)</f>
        <v>2</v>
      </c>
      <c r="M396">
        <f>VLOOKUP(RFMCaculation[[#This Row],[Rank F]], $R$4:$S$8, 2)</f>
        <v>2</v>
      </c>
      <c r="N396">
        <f>VLOOKUP(RFMCaculation[[#This Row],[Rank M]], $R$4:$S$8, 2)</f>
        <v>1</v>
      </c>
      <c r="O396">
        <f>RFMCaculation[[#This Row],[R]]*100+RFMCaculation[[#This Row],[F]]*10+RFMCaculation[[#This Row],[M]]</f>
        <v>221</v>
      </c>
      <c r="P396" s="21" t="str">
        <f>VLOOKUP(RFMCaculation[[#This Row],[RFM]], RFMSegment[], 2, FALSE)</f>
        <v>About To Sleep</v>
      </c>
    </row>
    <row r="397" spans="1:16">
      <c r="A397" t="s">
        <v>1531</v>
      </c>
      <c r="B397">
        <f>COUNTIF(Order[Customer ID], RFMCaculation[[#This Row],[Customer ID]])</f>
        <v>10</v>
      </c>
      <c r="C397" s="4" cm="1">
        <f t="array" ref="C397">MAX(_xlfn._xlws.FILTER(Order[[Order Date ]], Order[Customer ID]=RFMCaculation[[#This Row],[Customer ID]]))</f>
        <v>43042</v>
      </c>
      <c r="D397" s="4" cm="1">
        <f t="array" ref="D397">MIN(_xlfn._xlws.FILTER(Order[[Order Date ]], Order[Customer ID]=RFMCaculation[[#This Row],[Customer ID]]))</f>
        <v>41759</v>
      </c>
      <c r="E397" s="8">
        <f>($R$2-RFMCaculation[[#This Row],[Start Date]])/365</f>
        <v>3.6767123287671235</v>
      </c>
      <c r="F397">
        <f>$R$2-RFMCaculation[[#This Row],[Most recent]]</f>
        <v>59</v>
      </c>
      <c r="G397" s="8">
        <f>RFMCaculation[[#This Row],[Total Orders]]/RFMCaculation[[#This Row],[Years with us]]</f>
        <v>2.7198211624441133</v>
      </c>
      <c r="H397" s="9">
        <f>SUMIF(Order[Customer ID], RFMCaculation[[#This Row],[Customer ID]], Order[Total Sales])</f>
        <v>2833.9259999999999</v>
      </c>
      <c r="I397">
        <f>RANK(RFMCaculation[[#This Row],[Recency]], RFMCaculation[Recency], 0)</f>
        <v>446</v>
      </c>
      <c r="J397">
        <f>RANK(RFMCaculation[[#This Row],[Frequency]], RFMCaculation[Frequency], 0)</f>
        <v>166</v>
      </c>
      <c r="K397">
        <f>RANK(RFMCaculation[[#This Row],[Monetary]], RFMCaculation[Monetary], 0)</f>
        <v>307</v>
      </c>
      <c r="L397">
        <f>VLOOKUP(RFMCaculation[[#This Row],[Rank R]], $R$4:$S$8, 2)</f>
        <v>3</v>
      </c>
      <c r="M397">
        <f>VLOOKUP(RFMCaculation[[#This Row],[Rank F]], $R$4:$S$8, 2)</f>
        <v>2</v>
      </c>
      <c r="N397">
        <f>VLOOKUP(RFMCaculation[[#This Row],[Rank M]], $R$4:$S$8, 2)</f>
        <v>2</v>
      </c>
      <c r="O397">
        <f>RFMCaculation[[#This Row],[R]]*100+RFMCaculation[[#This Row],[F]]*10+RFMCaculation[[#This Row],[M]]</f>
        <v>322</v>
      </c>
      <c r="P397" s="21" t="str">
        <f>VLOOKUP(RFMCaculation[[#This Row],[RFM]], RFMSegment[], 2, FALSE)</f>
        <v>Hibernating customers</v>
      </c>
    </row>
    <row r="398" spans="1:16">
      <c r="A398" t="s">
        <v>1533</v>
      </c>
      <c r="B398">
        <f>COUNTIF(Order[Customer ID], RFMCaculation[[#This Row],[Customer ID]])</f>
        <v>9</v>
      </c>
      <c r="C398" s="4" cm="1">
        <f t="array" ref="C398">MAX(_xlfn._xlws.FILTER(Order[[Order Date ]], Order[Customer ID]=RFMCaculation[[#This Row],[Customer ID]]))</f>
        <v>43042</v>
      </c>
      <c r="D398" s="4" cm="1">
        <f t="array" ref="D398">MIN(_xlfn._xlws.FILTER(Order[[Order Date ]], Order[Customer ID]=RFMCaculation[[#This Row],[Customer ID]]))</f>
        <v>41645</v>
      </c>
      <c r="E398" s="8">
        <f>($R$2-RFMCaculation[[#This Row],[Start Date]])/365</f>
        <v>3.989041095890411</v>
      </c>
      <c r="F398">
        <f>$R$2-RFMCaculation[[#This Row],[Most recent]]</f>
        <v>59</v>
      </c>
      <c r="G398" s="8">
        <f>RFMCaculation[[#This Row],[Total Orders]]/RFMCaculation[[#This Row],[Years with us]]</f>
        <v>2.2561813186813184</v>
      </c>
      <c r="H398" s="9">
        <f>SUMIF(Order[Customer ID], RFMCaculation[[#This Row],[Customer ID]], Order[Total Sales])</f>
        <v>3254.9490000000001</v>
      </c>
      <c r="I398">
        <f>RANK(RFMCaculation[[#This Row],[Recency]], RFMCaculation[Recency], 0)</f>
        <v>446</v>
      </c>
      <c r="J398">
        <f>RANK(RFMCaculation[[#This Row],[Frequency]], RFMCaculation[Frequency], 0)</f>
        <v>289</v>
      </c>
      <c r="K398">
        <f>RANK(RFMCaculation[[#This Row],[Monetary]], RFMCaculation[Monetary], 0)</f>
        <v>243</v>
      </c>
      <c r="L398">
        <f>VLOOKUP(RFMCaculation[[#This Row],[Rank R]], $R$4:$S$8, 2)</f>
        <v>3</v>
      </c>
      <c r="M398">
        <f>VLOOKUP(RFMCaculation[[#This Row],[Rank F]], $R$4:$S$8, 2)</f>
        <v>2</v>
      </c>
      <c r="N398">
        <f>VLOOKUP(RFMCaculation[[#This Row],[Rank M]], $R$4:$S$8, 2)</f>
        <v>2</v>
      </c>
      <c r="O398">
        <f>RFMCaculation[[#This Row],[R]]*100+RFMCaculation[[#This Row],[F]]*10+RFMCaculation[[#This Row],[M]]</f>
        <v>322</v>
      </c>
      <c r="P398" s="21" t="str">
        <f>VLOOKUP(RFMCaculation[[#This Row],[RFM]], RFMSegment[], 2, FALSE)</f>
        <v>Hibernating customers</v>
      </c>
    </row>
    <row r="399" spans="1:16">
      <c r="A399" t="s">
        <v>1998</v>
      </c>
      <c r="B399">
        <f>COUNTIF(Order[Customer ID], RFMCaculation[[#This Row],[Customer ID]])</f>
        <v>6</v>
      </c>
      <c r="C399" s="4" cm="1">
        <f t="array" ref="C399">MAX(_xlfn._xlws.FILTER(Order[[Order Date ]], Order[Customer ID]=RFMCaculation[[#This Row],[Customer ID]]))</f>
        <v>43007</v>
      </c>
      <c r="D399" s="4" cm="1">
        <f t="array" ref="D399">MIN(_xlfn._xlws.FILTER(Order[[Order Date ]], Order[Customer ID]=RFMCaculation[[#This Row],[Customer ID]]))</f>
        <v>41729</v>
      </c>
      <c r="E399" s="8">
        <f>($R$2-RFMCaculation[[#This Row],[Start Date]])/365</f>
        <v>3.7589041095890412</v>
      </c>
      <c r="F399">
        <f>$R$2-RFMCaculation[[#This Row],[Most recent]]</f>
        <v>94</v>
      </c>
      <c r="G399" s="8">
        <f>RFMCaculation[[#This Row],[Total Orders]]/RFMCaculation[[#This Row],[Years with us]]</f>
        <v>1.5962099125364431</v>
      </c>
      <c r="H399" s="9">
        <f>SUMIF(Order[Customer ID], RFMCaculation[[#This Row],[Customer ID]], Order[Total Sales])</f>
        <v>1934.2719999999999</v>
      </c>
      <c r="I399">
        <f>RANK(RFMCaculation[[#This Row],[Recency]], RFMCaculation[Recency], 0)</f>
        <v>349</v>
      </c>
      <c r="J399">
        <f>RANK(RFMCaculation[[#This Row],[Frequency]], RFMCaculation[Frequency], 0)</f>
        <v>536</v>
      </c>
      <c r="K399">
        <f>RANK(RFMCaculation[[#This Row],[Monetary]], RFMCaculation[Monetary], 0)</f>
        <v>449</v>
      </c>
      <c r="L399">
        <f>VLOOKUP(RFMCaculation[[#This Row],[Rank R]], $R$4:$S$8, 2)</f>
        <v>3</v>
      </c>
      <c r="M399">
        <f>VLOOKUP(RFMCaculation[[#This Row],[Rank F]], $R$4:$S$8, 2)</f>
        <v>4</v>
      </c>
      <c r="N399">
        <f>VLOOKUP(RFMCaculation[[#This Row],[Rank M]], $R$4:$S$8, 2)</f>
        <v>3</v>
      </c>
      <c r="O399">
        <f>RFMCaculation[[#This Row],[R]]*100+RFMCaculation[[#This Row],[F]]*10+RFMCaculation[[#This Row],[M]]</f>
        <v>343</v>
      </c>
      <c r="P399" s="21" t="str">
        <f>VLOOKUP(RFMCaculation[[#This Row],[RFM]], RFMSegment[], 2, FALSE)</f>
        <v>Need Attention</v>
      </c>
    </row>
    <row r="400" spans="1:16">
      <c r="A400" t="s">
        <v>3198</v>
      </c>
      <c r="B400">
        <f>COUNTIF(Order[Customer ID], RFMCaculation[[#This Row],[Customer ID]])</f>
        <v>5</v>
      </c>
      <c r="C400" s="4" cm="1">
        <f t="array" ref="C400">MAX(_xlfn._xlws.FILTER(Order[[Order Date ]], Order[Customer ID]=RFMCaculation[[#This Row],[Customer ID]]))</f>
        <v>42884</v>
      </c>
      <c r="D400" s="4" cm="1">
        <f t="array" ref="D400">MIN(_xlfn._xlws.FILTER(Order[[Order Date ]], Order[Customer ID]=RFMCaculation[[#This Row],[Customer ID]]))</f>
        <v>42082</v>
      </c>
      <c r="E400" s="8">
        <f>($R$2-RFMCaculation[[#This Row],[Start Date]])/365</f>
        <v>2.7917808219178082</v>
      </c>
      <c r="F400">
        <f>$R$2-RFMCaculation[[#This Row],[Most recent]]</f>
        <v>217</v>
      </c>
      <c r="G400" s="8">
        <f>RFMCaculation[[#This Row],[Total Orders]]/RFMCaculation[[#This Row],[Years with us]]</f>
        <v>1.7909715407262021</v>
      </c>
      <c r="H400" s="9">
        <f>SUMIF(Order[Customer ID], RFMCaculation[[#This Row],[Customer ID]], Order[Total Sales])</f>
        <v>1090.838</v>
      </c>
      <c r="I400">
        <f>RANK(RFMCaculation[[#This Row],[Recency]], RFMCaculation[Recency], 0)</f>
        <v>167</v>
      </c>
      <c r="J400">
        <f>RANK(RFMCaculation[[#This Row],[Frequency]], RFMCaculation[Frequency], 0)</f>
        <v>460</v>
      </c>
      <c r="K400">
        <f>RANK(RFMCaculation[[#This Row],[Monetary]], RFMCaculation[Monetary], 0)</f>
        <v>602</v>
      </c>
      <c r="L400">
        <f>VLOOKUP(RFMCaculation[[#This Row],[Rank R]], $R$4:$S$8, 2)</f>
        <v>2</v>
      </c>
      <c r="M400">
        <f>VLOOKUP(RFMCaculation[[#This Row],[Rank F]], $R$4:$S$8, 2)</f>
        <v>3</v>
      </c>
      <c r="N400">
        <f>VLOOKUP(RFMCaculation[[#This Row],[Rank M]], $R$4:$S$8, 2)</f>
        <v>4</v>
      </c>
      <c r="O400">
        <f>RFMCaculation[[#This Row],[R]]*100+RFMCaculation[[#This Row],[F]]*10+RFMCaculation[[#This Row],[M]]</f>
        <v>234</v>
      </c>
      <c r="P400" s="21" t="str">
        <f>VLOOKUP(RFMCaculation[[#This Row],[RFM]], RFMSegment[], 2, FALSE)</f>
        <v>At Risk</v>
      </c>
    </row>
    <row r="401" spans="1:16">
      <c r="A401" t="s">
        <v>1039</v>
      </c>
      <c r="B401">
        <f>COUNTIF(Order[Customer ID], RFMCaculation[[#This Row],[Customer ID]])</f>
        <v>7</v>
      </c>
      <c r="C401" s="4" cm="1">
        <f t="array" ref="C401">MAX(_xlfn._xlws.FILTER(Order[[Order Date ]], Order[Customer ID]=RFMCaculation[[#This Row],[Customer ID]]))</f>
        <v>43062</v>
      </c>
      <c r="D401" s="4" cm="1">
        <f t="array" ref="D401">MIN(_xlfn._xlws.FILTER(Order[[Order Date ]], Order[Customer ID]=RFMCaculation[[#This Row],[Customer ID]]))</f>
        <v>41875</v>
      </c>
      <c r="E401" s="8">
        <f>($R$2-RFMCaculation[[#This Row],[Start Date]])/365</f>
        <v>3.3589041095890413</v>
      </c>
      <c r="F401">
        <f>$R$2-RFMCaculation[[#This Row],[Most recent]]</f>
        <v>39</v>
      </c>
      <c r="G401" s="8">
        <f>RFMCaculation[[#This Row],[Total Orders]]/RFMCaculation[[#This Row],[Years with us]]</f>
        <v>2.0840130505709622</v>
      </c>
      <c r="H401" s="9">
        <f>SUMIF(Order[Customer ID], RFMCaculation[[#This Row],[Customer ID]], Order[Total Sales])</f>
        <v>1669.1349999999998</v>
      </c>
      <c r="I401">
        <f>RANK(RFMCaculation[[#This Row],[Recency]], RFMCaculation[Recency], 0)</f>
        <v>550</v>
      </c>
      <c r="J401">
        <f>RANK(RFMCaculation[[#This Row],[Frequency]], RFMCaculation[Frequency], 0)</f>
        <v>356</v>
      </c>
      <c r="K401">
        <f>RANK(RFMCaculation[[#This Row],[Monetary]], RFMCaculation[Monetary], 0)</f>
        <v>493</v>
      </c>
      <c r="L401">
        <f>VLOOKUP(RFMCaculation[[#This Row],[Rank R]], $R$4:$S$8, 2)</f>
        <v>4</v>
      </c>
      <c r="M401">
        <f>VLOOKUP(RFMCaculation[[#This Row],[Rank F]], $R$4:$S$8, 2)</f>
        <v>3</v>
      </c>
      <c r="N401">
        <f>VLOOKUP(RFMCaculation[[#This Row],[Rank M]], $R$4:$S$8, 2)</f>
        <v>4</v>
      </c>
      <c r="O401">
        <f>RFMCaculation[[#This Row],[R]]*100+RFMCaculation[[#This Row],[F]]*10+RFMCaculation[[#This Row],[M]]</f>
        <v>434</v>
      </c>
      <c r="P401" s="21" t="str">
        <f>VLOOKUP(RFMCaculation[[#This Row],[RFM]], RFMSegment[], 2, FALSE)</f>
        <v>Need Attention</v>
      </c>
    </row>
    <row r="402" spans="1:16">
      <c r="A402" t="s">
        <v>223</v>
      </c>
      <c r="B402">
        <f>COUNTIF(Order[Customer ID], RFMCaculation[[#This Row],[Customer ID]])</f>
        <v>7</v>
      </c>
      <c r="C402" s="4" cm="1">
        <f t="array" ref="C402">MAX(_xlfn._xlws.FILTER(Order[[Order Date ]], Order[Customer ID]=RFMCaculation[[#This Row],[Customer ID]]))</f>
        <v>43091</v>
      </c>
      <c r="D402" s="4" cm="1">
        <f t="array" ref="D402">MIN(_xlfn._xlws.FILTER(Order[[Order Date ]], Order[Customer ID]=RFMCaculation[[#This Row],[Customer ID]]))</f>
        <v>41873</v>
      </c>
      <c r="E402" s="8">
        <f>($R$2-RFMCaculation[[#This Row],[Start Date]])/365</f>
        <v>3.3643835616438356</v>
      </c>
      <c r="F402">
        <f>$R$2-RFMCaculation[[#This Row],[Most recent]]</f>
        <v>10</v>
      </c>
      <c r="G402" s="8">
        <f>RFMCaculation[[#This Row],[Total Orders]]/RFMCaculation[[#This Row],[Years with us]]</f>
        <v>2.0806188925081432</v>
      </c>
      <c r="H402" s="9">
        <f>SUMIF(Order[Customer ID], RFMCaculation[[#This Row],[Customer ID]], Order[Total Sales])</f>
        <v>3635.5940000000005</v>
      </c>
      <c r="I402">
        <f>RANK(RFMCaculation[[#This Row],[Recency]], RFMCaculation[Recency], 0)</f>
        <v>733</v>
      </c>
      <c r="J402">
        <f>RANK(RFMCaculation[[#This Row],[Frequency]], RFMCaculation[Frequency], 0)</f>
        <v>358</v>
      </c>
      <c r="K402">
        <f>RANK(RFMCaculation[[#This Row],[Monetary]], RFMCaculation[Monetary], 0)</f>
        <v>210</v>
      </c>
      <c r="L402">
        <f>VLOOKUP(RFMCaculation[[#This Row],[Rank R]], $R$4:$S$8, 2)</f>
        <v>5</v>
      </c>
      <c r="M402">
        <f>VLOOKUP(RFMCaculation[[#This Row],[Rank F]], $R$4:$S$8, 2)</f>
        <v>3</v>
      </c>
      <c r="N402">
        <f>VLOOKUP(RFMCaculation[[#This Row],[Rank M]], $R$4:$S$8, 2)</f>
        <v>2</v>
      </c>
      <c r="O402">
        <f>RFMCaculation[[#This Row],[R]]*100+RFMCaculation[[#This Row],[F]]*10+RFMCaculation[[#This Row],[M]]</f>
        <v>532</v>
      </c>
      <c r="P402" s="21" t="str">
        <f>VLOOKUP(RFMCaculation[[#This Row],[RFM]], RFMSegment[], 2, FALSE)</f>
        <v>Potential Loyalist</v>
      </c>
    </row>
    <row r="403" spans="1:16">
      <c r="A403" t="s">
        <v>2174</v>
      </c>
      <c r="B403">
        <f>COUNTIF(Order[Customer ID], RFMCaculation[[#This Row],[Customer ID]])</f>
        <v>9</v>
      </c>
      <c r="C403" s="4" cm="1">
        <f t="array" ref="C403">MAX(_xlfn._xlws.FILTER(Order[[Order Date ]], Order[Customer ID]=RFMCaculation[[#This Row],[Customer ID]]))</f>
        <v>42997</v>
      </c>
      <c r="D403" s="4" cm="1">
        <f t="array" ref="D403">MIN(_xlfn._xlws.FILTER(Order[[Order Date ]], Order[Customer ID]=RFMCaculation[[#This Row],[Customer ID]]))</f>
        <v>41905</v>
      </c>
      <c r="E403" s="8">
        <f>($R$2-RFMCaculation[[#This Row],[Start Date]])/365</f>
        <v>3.2767123287671232</v>
      </c>
      <c r="F403">
        <f>$R$2-RFMCaculation[[#This Row],[Most recent]]</f>
        <v>104</v>
      </c>
      <c r="G403" s="8">
        <f>RFMCaculation[[#This Row],[Total Orders]]/RFMCaculation[[#This Row],[Years with us]]</f>
        <v>2.7466555183946491</v>
      </c>
      <c r="H403" s="9">
        <f>SUMIF(Order[Customer ID], RFMCaculation[[#This Row],[Customer ID]], Order[Total Sales])</f>
        <v>1707.71</v>
      </c>
      <c r="I403">
        <f>RANK(RFMCaculation[[#This Row],[Recency]], RFMCaculation[Recency], 0)</f>
        <v>319</v>
      </c>
      <c r="J403">
        <f>RANK(RFMCaculation[[#This Row],[Frequency]], RFMCaculation[Frequency], 0)</f>
        <v>154</v>
      </c>
      <c r="K403">
        <f>RANK(RFMCaculation[[#This Row],[Monetary]], RFMCaculation[Monetary], 0)</f>
        <v>484</v>
      </c>
      <c r="L403">
        <f>VLOOKUP(RFMCaculation[[#This Row],[Rank R]], $R$4:$S$8, 2)</f>
        <v>3</v>
      </c>
      <c r="M403">
        <f>VLOOKUP(RFMCaculation[[#This Row],[Rank F]], $R$4:$S$8, 2)</f>
        <v>1</v>
      </c>
      <c r="N403">
        <f>VLOOKUP(RFMCaculation[[#This Row],[Rank M]], $R$4:$S$8, 2)</f>
        <v>4</v>
      </c>
      <c r="O403">
        <f>RFMCaculation[[#This Row],[R]]*100+RFMCaculation[[#This Row],[F]]*10+RFMCaculation[[#This Row],[M]]</f>
        <v>314</v>
      </c>
      <c r="P403" s="21" t="str">
        <f>VLOOKUP(RFMCaculation[[#This Row],[RFM]], RFMSegment[], 2, FALSE)</f>
        <v>Promising</v>
      </c>
    </row>
    <row r="404" spans="1:16">
      <c r="A404" t="s">
        <v>5188</v>
      </c>
      <c r="B404">
        <f>COUNTIF(Order[Customer ID], RFMCaculation[[#This Row],[Customer ID]])</f>
        <v>2</v>
      </c>
      <c r="C404" s="4" cm="1">
        <f t="array" ref="C404">MAX(_xlfn._xlws.FILTER(Order[[Order Date ]], Order[Customer ID]=RFMCaculation[[#This Row],[Customer ID]]))</f>
        <v>42506</v>
      </c>
      <c r="D404" s="4" cm="1">
        <f t="array" ref="D404">MIN(_xlfn._xlws.FILTER(Order[[Order Date ]], Order[Customer ID]=RFMCaculation[[#This Row],[Customer ID]]))</f>
        <v>42362</v>
      </c>
      <c r="E404" s="8">
        <f>($R$2-RFMCaculation[[#This Row],[Start Date]])/365</f>
        <v>2.0246575342465754</v>
      </c>
      <c r="F404">
        <f>$R$2-RFMCaculation[[#This Row],[Most recent]]</f>
        <v>595</v>
      </c>
      <c r="G404" s="8">
        <f>RFMCaculation[[#This Row],[Total Orders]]/RFMCaculation[[#This Row],[Years with us]]</f>
        <v>0.98782138024357236</v>
      </c>
      <c r="H404" s="9">
        <f>SUMIF(Order[Customer ID], RFMCaculation[[#This Row],[Customer ID]], Order[Total Sales])</f>
        <v>1156.6579999999999</v>
      </c>
      <c r="I404">
        <f>RANK(RFMCaculation[[#This Row],[Recency]], RFMCaculation[Recency], 0)</f>
        <v>32</v>
      </c>
      <c r="J404">
        <f>RANK(RFMCaculation[[#This Row],[Frequency]], RFMCaculation[Frequency], 0)</f>
        <v>735</v>
      </c>
      <c r="K404">
        <f>RANK(RFMCaculation[[#This Row],[Monetary]], RFMCaculation[Monetary], 0)</f>
        <v>592</v>
      </c>
      <c r="L404">
        <f>VLOOKUP(RFMCaculation[[#This Row],[Rank R]], $R$4:$S$8, 2)</f>
        <v>1</v>
      </c>
      <c r="M404">
        <f>VLOOKUP(RFMCaculation[[#This Row],[Rank F]], $R$4:$S$8, 2)</f>
        <v>5</v>
      </c>
      <c r="N404">
        <f>VLOOKUP(RFMCaculation[[#This Row],[Rank M]], $R$4:$S$8, 2)</f>
        <v>4</v>
      </c>
      <c r="O404">
        <f>RFMCaculation[[#This Row],[R]]*100+RFMCaculation[[#This Row],[F]]*10+RFMCaculation[[#This Row],[M]]</f>
        <v>154</v>
      </c>
      <c r="P404" s="21" t="str">
        <f>VLOOKUP(RFMCaculation[[#This Row],[RFM]], RFMSegment[], 2, FALSE)</f>
        <v>Cannot Lose Them</v>
      </c>
    </row>
    <row r="405" spans="1:16">
      <c r="A405" t="s">
        <v>1664</v>
      </c>
      <c r="B405">
        <f>COUNTIF(Order[Customer ID], RFMCaculation[[#This Row],[Customer ID]])</f>
        <v>1</v>
      </c>
      <c r="C405" s="4" cm="1">
        <f t="array" ref="C405">MAX(_xlfn._xlws.FILTER(Order[[Order Date ]], Order[Customer ID]=RFMCaculation[[#This Row],[Customer ID]]))</f>
        <v>43031</v>
      </c>
      <c r="D405" s="4" cm="1">
        <f t="array" ref="D405">MIN(_xlfn._xlws.FILTER(Order[[Order Date ]], Order[Customer ID]=RFMCaculation[[#This Row],[Customer ID]]))</f>
        <v>43031</v>
      </c>
      <c r="E405" s="8">
        <f>($R$2-RFMCaculation[[#This Row],[Start Date]])/365</f>
        <v>0.19178082191780821</v>
      </c>
      <c r="F405">
        <f>$R$2-RFMCaculation[[#This Row],[Most recent]]</f>
        <v>70</v>
      </c>
      <c r="G405" s="8">
        <f>RFMCaculation[[#This Row],[Total Orders]]/RFMCaculation[[#This Row],[Years with us]]</f>
        <v>5.2142857142857144</v>
      </c>
      <c r="H405" s="9">
        <f>SUMIF(Order[Customer ID], RFMCaculation[[#This Row],[Customer ID]], Order[Total Sales])</f>
        <v>863.88</v>
      </c>
      <c r="I405">
        <f>RANK(RFMCaculation[[#This Row],[Recency]], RFMCaculation[Recency], 0)</f>
        <v>422</v>
      </c>
      <c r="J405">
        <f>RANK(RFMCaculation[[#This Row],[Frequency]], RFMCaculation[Frequency], 0)</f>
        <v>6</v>
      </c>
      <c r="K405">
        <f>RANK(RFMCaculation[[#This Row],[Monetary]], RFMCaculation[Monetary], 0)</f>
        <v>659</v>
      </c>
      <c r="L405">
        <f>VLOOKUP(RFMCaculation[[#This Row],[Rank R]], $R$4:$S$8, 2)</f>
        <v>3</v>
      </c>
      <c r="M405">
        <f>VLOOKUP(RFMCaculation[[#This Row],[Rank F]], $R$4:$S$8, 2)</f>
        <v>1</v>
      </c>
      <c r="N405">
        <f>VLOOKUP(RFMCaculation[[#This Row],[Rank M]], $R$4:$S$8, 2)</f>
        <v>5</v>
      </c>
      <c r="O405">
        <f>RFMCaculation[[#This Row],[R]]*100+RFMCaculation[[#This Row],[F]]*10+RFMCaculation[[#This Row],[M]]</f>
        <v>315</v>
      </c>
      <c r="P405" s="21" t="str">
        <f>VLOOKUP(RFMCaculation[[#This Row],[RFM]], RFMSegment[], 2, FALSE)</f>
        <v>Promising</v>
      </c>
    </row>
    <row r="406" spans="1:16">
      <c r="A406" t="s">
        <v>920</v>
      </c>
      <c r="B406">
        <f>COUNTIF(Order[Customer ID], RFMCaculation[[#This Row],[Customer ID]])</f>
        <v>5</v>
      </c>
      <c r="C406" s="4" cm="1">
        <f t="array" ref="C406">MAX(_xlfn._xlws.FILTER(Order[[Order Date ]], Order[Customer ID]=RFMCaculation[[#This Row],[Customer ID]]))</f>
        <v>43066</v>
      </c>
      <c r="D406" s="4" cm="1">
        <f t="array" ref="D406">MIN(_xlfn._xlws.FILTER(Order[[Order Date ]], Order[Customer ID]=RFMCaculation[[#This Row],[Customer ID]]))</f>
        <v>42265</v>
      </c>
      <c r="E406" s="8">
        <f>($R$2-RFMCaculation[[#This Row],[Start Date]])/365</f>
        <v>2.2904109589041095</v>
      </c>
      <c r="F406">
        <f>$R$2-RFMCaculation[[#This Row],[Most recent]]</f>
        <v>35</v>
      </c>
      <c r="G406" s="8">
        <f>RFMCaculation[[#This Row],[Total Orders]]/RFMCaculation[[#This Row],[Years with us]]</f>
        <v>2.1830143540669855</v>
      </c>
      <c r="H406" s="9">
        <f>SUMIF(Order[Customer ID], RFMCaculation[[#This Row],[Customer ID]], Order[Total Sales])</f>
        <v>2201.6860000000001</v>
      </c>
      <c r="I406">
        <f>RANK(RFMCaculation[[#This Row],[Recency]], RFMCaculation[Recency], 0)</f>
        <v>581</v>
      </c>
      <c r="J406">
        <f>RANK(RFMCaculation[[#This Row],[Frequency]], RFMCaculation[Frequency], 0)</f>
        <v>312</v>
      </c>
      <c r="K406">
        <f>RANK(RFMCaculation[[#This Row],[Monetary]], RFMCaculation[Monetary], 0)</f>
        <v>411</v>
      </c>
      <c r="L406">
        <f>VLOOKUP(RFMCaculation[[#This Row],[Rank R]], $R$4:$S$8, 2)</f>
        <v>4</v>
      </c>
      <c r="M406">
        <f>VLOOKUP(RFMCaculation[[#This Row],[Rank F]], $R$4:$S$8, 2)</f>
        <v>2</v>
      </c>
      <c r="N406">
        <f>VLOOKUP(RFMCaculation[[#This Row],[Rank M]], $R$4:$S$8, 2)</f>
        <v>3</v>
      </c>
      <c r="O406">
        <f>RFMCaculation[[#This Row],[R]]*100+RFMCaculation[[#This Row],[F]]*10+RFMCaculation[[#This Row],[M]]</f>
        <v>423</v>
      </c>
      <c r="P406" s="21" t="str">
        <f>VLOOKUP(RFMCaculation[[#This Row],[RFM]], RFMSegment[], 2, FALSE)</f>
        <v>Potential Loyalist</v>
      </c>
    </row>
    <row r="407" spans="1:16">
      <c r="A407" t="s">
        <v>2489</v>
      </c>
      <c r="B407">
        <f>COUNTIF(Order[Customer ID], RFMCaculation[[#This Row],[Customer ID]])</f>
        <v>4</v>
      </c>
      <c r="C407" s="4" cm="1">
        <f t="array" ref="C407">MAX(_xlfn._xlws.FILTER(Order[[Order Date ]], Order[Customer ID]=RFMCaculation[[#This Row],[Customer ID]]))</f>
        <v>42980</v>
      </c>
      <c r="D407" s="4" cm="1">
        <f t="array" ref="D407">MIN(_xlfn._xlws.FILTER(Order[[Order Date ]], Order[Customer ID]=RFMCaculation[[#This Row],[Customer ID]]))</f>
        <v>41701</v>
      </c>
      <c r="E407" s="8">
        <f>($R$2-RFMCaculation[[#This Row],[Start Date]])/365</f>
        <v>3.8356164383561642</v>
      </c>
      <c r="F407">
        <f>$R$2-RFMCaculation[[#This Row],[Most recent]]</f>
        <v>121</v>
      </c>
      <c r="G407" s="8">
        <f>RFMCaculation[[#This Row],[Total Orders]]/RFMCaculation[[#This Row],[Years with us]]</f>
        <v>1.0428571428571429</v>
      </c>
      <c r="H407" s="9">
        <f>SUMIF(Order[Customer ID], RFMCaculation[[#This Row],[Customer ID]], Order[Total Sales])</f>
        <v>1417.654</v>
      </c>
      <c r="I407">
        <f>RANK(RFMCaculation[[#This Row],[Recency]], RFMCaculation[Recency], 0)</f>
        <v>267</v>
      </c>
      <c r="J407">
        <f>RANK(RFMCaculation[[#This Row],[Frequency]], RFMCaculation[Frequency], 0)</f>
        <v>723</v>
      </c>
      <c r="K407">
        <f>RANK(RFMCaculation[[#This Row],[Monetary]], RFMCaculation[Monetary], 0)</f>
        <v>539</v>
      </c>
      <c r="L407">
        <f>VLOOKUP(RFMCaculation[[#This Row],[Rank R]], $R$4:$S$8, 2)</f>
        <v>2</v>
      </c>
      <c r="M407">
        <f>VLOOKUP(RFMCaculation[[#This Row],[Rank F]], $R$4:$S$8, 2)</f>
        <v>5</v>
      </c>
      <c r="N407">
        <f>VLOOKUP(RFMCaculation[[#This Row],[Rank M]], $R$4:$S$8, 2)</f>
        <v>4</v>
      </c>
      <c r="O407">
        <f>RFMCaculation[[#This Row],[R]]*100+RFMCaculation[[#This Row],[F]]*10+RFMCaculation[[#This Row],[M]]</f>
        <v>254</v>
      </c>
      <c r="P407" s="21" t="str">
        <f>VLOOKUP(RFMCaculation[[#This Row],[RFM]], RFMSegment[], 2, FALSE)</f>
        <v>At Risk</v>
      </c>
    </row>
    <row r="408" spans="1:16">
      <c r="A408" t="s">
        <v>1155</v>
      </c>
      <c r="B408">
        <f>COUNTIF(Order[Customer ID], RFMCaculation[[#This Row],[Customer ID]])</f>
        <v>4</v>
      </c>
      <c r="C408" s="4" cm="1">
        <f t="array" ref="C408">MAX(_xlfn._xlws.FILTER(Order[[Order Date ]], Order[Customer ID]=RFMCaculation[[#This Row],[Customer ID]]))</f>
        <v>43057</v>
      </c>
      <c r="D408" s="4" cm="1">
        <f t="array" ref="D408">MIN(_xlfn._xlws.FILTER(Order[[Order Date ]], Order[Customer ID]=RFMCaculation[[#This Row],[Customer ID]]))</f>
        <v>42535</v>
      </c>
      <c r="E408" s="8">
        <f>($R$2-RFMCaculation[[#This Row],[Start Date]])/365</f>
        <v>1.5506849315068494</v>
      </c>
      <c r="F408">
        <f>$R$2-RFMCaculation[[#This Row],[Most recent]]</f>
        <v>44</v>
      </c>
      <c r="G408" s="8">
        <f>RFMCaculation[[#This Row],[Total Orders]]/RFMCaculation[[#This Row],[Years with us]]</f>
        <v>2.5795053003533566</v>
      </c>
      <c r="H408" s="9">
        <f>SUMIF(Order[Customer ID], RFMCaculation[[#This Row],[Customer ID]], Order[Total Sales])</f>
        <v>1131.0639999999999</v>
      </c>
      <c r="I408">
        <f>RANK(RFMCaculation[[#This Row],[Recency]], RFMCaculation[Recency], 0)</f>
        <v>520</v>
      </c>
      <c r="J408">
        <f>RANK(RFMCaculation[[#This Row],[Frequency]], RFMCaculation[Frequency], 0)</f>
        <v>205</v>
      </c>
      <c r="K408">
        <f>RANK(RFMCaculation[[#This Row],[Monetary]], RFMCaculation[Monetary], 0)</f>
        <v>598</v>
      </c>
      <c r="L408">
        <f>VLOOKUP(RFMCaculation[[#This Row],[Rank R]], $R$4:$S$8, 2)</f>
        <v>4</v>
      </c>
      <c r="M408">
        <f>VLOOKUP(RFMCaculation[[#This Row],[Rank F]], $R$4:$S$8, 2)</f>
        <v>2</v>
      </c>
      <c r="N408">
        <f>VLOOKUP(RFMCaculation[[#This Row],[Rank M]], $R$4:$S$8, 2)</f>
        <v>4</v>
      </c>
      <c r="O408">
        <f>RFMCaculation[[#This Row],[R]]*100+RFMCaculation[[#This Row],[F]]*10+RFMCaculation[[#This Row],[M]]</f>
        <v>424</v>
      </c>
      <c r="P408" s="21" t="str">
        <f>VLOOKUP(RFMCaculation[[#This Row],[RFM]], RFMSegment[], 2, FALSE)</f>
        <v>Promising</v>
      </c>
    </row>
    <row r="409" spans="1:16">
      <c r="A409" t="s">
        <v>4971</v>
      </c>
      <c r="B409">
        <f>COUNTIF(Order[Customer ID], RFMCaculation[[#This Row],[Customer ID]])</f>
        <v>5</v>
      </c>
      <c r="C409" s="4" cm="1">
        <f t="array" ref="C409">MAX(_xlfn._xlws.FILTER(Order[[Order Date ]], Order[Customer ID]=RFMCaculation[[#This Row],[Customer ID]]))</f>
        <v>42565</v>
      </c>
      <c r="D409" s="4" cm="1">
        <f t="array" ref="D409">MIN(_xlfn._xlws.FILTER(Order[[Order Date ]], Order[Customer ID]=RFMCaculation[[#This Row],[Customer ID]]))</f>
        <v>41737</v>
      </c>
      <c r="E409" s="8">
        <f>($R$2-RFMCaculation[[#This Row],[Start Date]])/365</f>
        <v>3.7369863013698632</v>
      </c>
      <c r="F409">
        <f>$R$2-RFMCaculation[[#This Row],[Most recent]]</f>
        <v>536</v>
      </c>
      <c r="G409" s="8">
        <f>RFMCaculation[[#This Row],[Total Orders]]/RFMCaculation[[#This Row],[Years with us]]</f>
        <v>1.3379765395894427</v>
      </c>
      <c r="H409" s="9">
        <f>SUMIF(Order[Customer ID], RFMCaculation[[#This Row],[Customer ID]], Order[Total Sales])</f>
        <v>3868.02</v>
      </c>
      <c r="I409">
        <f>RANK(RFMCaculation[[#This Row],[Recency]], RFMCaculation[Recency], 0)</f>
        <v>41</v>
      </c>
      <c r="J409">
        <f>RANK(RFMCaculation[[#This Row],[Frequency]], RFMCaculation[Frequency], 0)</f>
        <v>628</v>
      </c>
      <c r="K409">
        <f>RANK(RFMCaculation[[#This Row],[Monetary]], RFMCaculation[Monetary], 0)</f>
        <v>191</v>
      </c>
      <c r="L409">
        <f>VLOOKUP(RFMCaculation[[#This Row],[Rank R]], $R$4:$S$8, 2)</f>
        <v>1</v>
      </c>
      <c r="M409">
        <f>VLOOKUP(RFMCaculation[[#This Row],[Rank F]], $R$4:$S$8, 2)</f>
        <v>4</v>
      </c>
      <c r="N409">
        <f>VLOOKUP(RFMCaculation[[#This Row],[Rank M]], $R$4:$S$8, 2)</f>
        <v>2</v>
      </c>
      <c r="O409">
        <f>RFMCaculation[[#This Row],[R]]*100+RFMCaculation[[#This Row],[F]]*10+RFMCaculation[[#This Row],[M]]</f>
        <v>142</v>
      </c>
      <c r="P409" s="21" t="str">
        <f>VLOOKUP(RFMCaculation[[#This Row],[RFM]], RFMSegment[], 2, FALSE)</f>
        <v>At Risk</v>
      </c>
    </row>
    <row r="410" spans="1:16">
      <c r="A410" t="s">
        <v>4605</v>
      </c>
      <c r="B410">
        <f>COUNTIF(Order[Customer ID], RFMCaculation[[#This Row],[Customer ID]])</f>
        <v>5</v>
      </c>
      <c r="C410" s="4" cm="1">
        <f t="array" ref="C410">MAX(_xlfn._xlws.FILTER(Order[[Order Date ]], Order[Customer ID]=RFMCaculation[[#This Row],[Customer ID]]))</f>
        <v>42636</v>
      </c>
      <c r="D410" s="4" cm="1">
        <f t="array" ref="D410">MIN(_xlfn._xlws.FILTER(Order[[Order Date ]], Order[Customer ID]=RFMCaculation[[#This Row],[Customer ID]]))</f>
        <v>41762</v>
      </c>
      <c r="E410" s="8">
        <f>($R$2-RFMCaculation[[#This Row],[Start Date]])/365</f>
        <v>3.6684931506849314</v>
      </c>
      <c r="F410">
        <f>$R$2-RFMCaculation[[#This Row],[Most recent]]</f>
        <v>465</v>
      </c>
      <c r="G410" s="8">
        <f>RFMCaculation[[#This Row],[Total Orders]]/RFMCaculation[[#This Row],[Years with us]]</f>
        <v>1.3629574309185959</v>
      </c>
      <c r="H410" s="9">
        <f>SUMIF(Order[Customer ID], RFMCaculation[[#This Row],[Customer ID]], Order[Total Sales])</f>
        <v>469.16899999999998</v>
      </c>
      <c r="I410">
        <f>RANK(RFMCaculation[[#This Row],[Recency]], RFMCaculation[Recency], 0)</f>
        <v>59</v>
      </c>
      <c r="J410">
        <f>RANK(RFMCaculation[[#This Row],[Frequency]], RFMCaculation[Frequency], 0)</f>
        <v>619</v>
      </c>
      <c r="K410">
        <f>RANK(RFMCaculation[[#This Row],[Monetary]], RFMCaculation[Monetary], 0)</f>
        <v>724</v>
      </c>
      <c r="L410">
        <f>VLOOKUP(RFMCaculation[[#This Row],[Rank R]], $R$4:$S$8, 2)</f>
        <v>1</v>
      </c>
      <c r="M410">
        <f>VLOOKUP(RFMCaculation[[#This Row],[Rank F]], $R$4:$S$8, 2)</f>
        <v>4</v>
      </c>
      <c r="N410">
        <f>VLOOKUP(RFMCaculation[[#This Row],[Rank M]], $R$4:$S$8, 2)</f>
        <v>5</v>
      </c>
      <c r="O410">
        <f>RFMCaculation[[#This Row],[R]]*100+RFMCaculation[[#This Row],[F]]*10+RFMCaculation[[#This Row],[M]]</f>
        <v>145</v>
      </c>
      <c r="P410" s="21" t="str">
        <f>VLOOKUP(RFMCaculation[[#This Row],[RFM]], RFMSegment[], 2, FALSE)</f>
        <v>At Risk</v>
      </c>
    </row>
    <row r="411" spans="1:16">
      <c r="A411" t="s">
        <v>747</v>
      </c>
      <c r="B411">
        <f>COUNTIF(Order[Customer ID], RFMCaculation[[#This Row],[Customer ID]])</f>
        <v>6</v>
      </c>
      <c r="C411" s="4" cm="1">
        <f t="array" ref="C411">MAX(_xlfn._xlws.FILTER(Order[[Order Date ]], Order[Customer ID]=RFMCaculation[[#This Row],[Customer ID]]))</f>
        <v>43071</v>
      </c>
      <c r="D411" s="4" cm="1">
        <f t="array" ref="D411">MIN(_xlfn._xlws.FILTER(Order[[Order Date ]], Order[Customer ID]=RFMCaculation[[#This Row],[Customer ID]]))</f>
        <v>41697</v>
      </c>
      <c r="E411" s="8">
        <f>($R$2-RFMCaculation[[#This Row],[Start Date]])/365</f>
        <v>3.8465753424657536</v>
      </c>
      <c r="F411">
        <f>$R$2-RFMCaculation[[#This Row],[Most recent]]</f>
        <v>30</v>
      </c>
      <c r="G411" s="8">
        <f>RFMCaculation[[#This Row],[Total Orders]]/RFMCaculation[[#This Row],[Years with us]]</f>
        <v>1.5598290598290598</v>
      </c>
      <c r="H411" s="9">
        <f>SUMIF(Order[Customer ID], RFMCaculation[[#This Row],[Customer ID]], Order[Total Sales])</f>
        <v>2516.4940000000001</v>
      </c>
      <c r="I411">
        <f>RANK(RFMCaculation[[#This Row],[Recency]], RFMCaculation[Recency], 0)</f>
        <v>610</v>
      </c>
      <c r="J411">
        <f>RANK(RFMCaculation[[#This Row],[Frequency]], RFMCaculation[Frequency], 0)</f>
        <v>551</v>
      </c>
      <c r="K411">
        <f>RANK(RFMCaculation[[#This Row],[Monetary]], RFMCaculation[Monetary], 0)</f>
        <v>355</v>
      </c>
      <c r="L411">
        <f>VLOOKUP(RFMCaculation[[#This Row],[Rank R]], $R$4:$S$8, 2)</f>
        <v>4</v>
      </c>
      <c r="M411">
        <f>VLOOKUP(RFMCaculation[[#This Row],[Rank F]], $R$4:$S$8, 2)</f>
        <v>4</v>
      </c>
      <c r="N411">
        <f>VLOOKUP(RFMCaculation[[#This Row],[Rank M]], $R$4:$S$8, 2)</f>
        <v>3</v>
      </c>
      <c r="O411">
        <f>RFMCaculation[[#This Row],[R]]*100+RFMCaculation[[#This Row],[F]]*10+RFMCaculation[[#This Row],[M]]</f>
        <v>443</v>
      </c>
      <c r="P411" s="21" t="str">
        <f>VLOOKUP(RFMCaculation[[#This Row],[RFM]], RFMSegment[], 2, FALSE)</f>
        <v>Need Attention</v>
      </c>
    </row>
    <row r="412" spans="1:16">
      <c r="A412" t="s">
        <v>1145</v>
      </c>
      <c r="B412">
        <f>COUNTIF(Order[Customer ID], RFMCaculation[[#This Row],[Customer ID]])</f>
        <v>6</v>
      </c>
      <c r="C412" s="4" cm="1">
        <f t="array" ref="C412">MAX(_xlfn._xlws.FILTER(Order[[Order Date ]], Order[Customer ID]=RFMCaculation[[#This Row],[Customer ID]]))</f>
        <v>43057</v>
      </c>
      <c r="D412" s="4" cm="1">
        <f t="array" ref="D412">MIN(_xlfn._xlws.FILTER(Order[[Order Date ]], Order[Customer ID]=RFMCaculation[[#This Row],[Customer ID]]))</f>
        <v>42124</v>
      </c>
      <c r="E412" s="8">
        <f>($R$2-RFMCaculation[[#This Row],[Start Date]])/365</f>
        <v>2.6767123287671235</v>
      </c>
      <c r="F412">
        <f>$R$2-RFMCaculation[[#This Row],[Most recent]]</f>
        <v>44</v>
      </c>
      <c r="G412" s="8">
        <f>RFMCaculation[[#This Row],[Total Orders]]/RFMCaculation[[#This Row],[Years with us]]</f>
        <v>2.2415557830092117</v>
      </c>
      <c r="H412" s="9">
        <f>SUMIF(Order[Customer ID], RFMCaculation[[#This Row],[Customer ID]], Order[Total Sales])</f>
        <v>7721.7139999999999</v>
      </c>
      <c r="I412">
        <f>RANK(RFMCaculation[[#This Row],[Recency]], RFMCaculation[Recency], 0)</f>
        <v>520</v>
      </c>
      <c r="J412">
        <f>RANK(RFMCaculation[[#This Row],[Frequency]], RFMCaculation[Frequency], 0)</f>
        <v>296</v>
      </c>
      <c r="K412">
        <f>RANK(RFMCaculation[[#This Row],[Monetary]], RFMCaculation[Monetary], 0)</f>
        <v>44</v>
      </c>
      <c r="L412">
        <f>VLOOKUP(RFMCaculation[[#This Row],[Rank R]], $R$4:$S$8, 2)</f>
        <v>4</v>
      </c>
      <c r="M412">
        <f>VLOOKUP(RFMCaculation[[#This Row],[Rank F]], $R$4:$S$8, 2)</f>
        <v>2</v>
      </c>
      <c r="N412">
        <f>VLOOKUP(RFMCaculation[[#This Row],[Rank M]], $R$4:$S$8, 2)</f>
        <v>1</v>
      </c>
      <c r="O412">
        <f>RFMCaculation[[#This Row],[R]]*100+RFMCaculation[[#This Row],[F]]*10+RFMCaculation[[#This Row],[M]]</f>
        <v>421</v>
      </c>
      <c r="P412" s="21" t="str">
        <f>VLOOKUP(RFMCaculation[[#This Row],[RFM]], RFMSegment[], 2, FALSE)</f>
        <v>New Customers</v>
      </c>
    </row>
    <row r="413" spans="1:16">
      <c r="A413" t="s">
        <v>121</v>
      </c>
      <c r="B413">
        <f>COUNTIF(Order[Customer ID], RFMCaculation[[#This Row],[Customer ID]])</f>
        <v>7</v>
      </c>
      <c r="C413" s="4" cm="1">
        <f t="array" ref="C413">MAX(_xlfn._xlws.FILTER(Order[[Order Date ]], Order[Customer ID]=RFMCaculation[[#This Row],[Customer ID]]))</f>
        <v>43094</v>
      </c>
      <c r="D413" s="4" cm="1">
        <f t="array" ref="D413">MIN(_xlfn._xlws.FILTER(Order[[Order Date ]], Order[Customer ID]=RFMCaculation[[#This Row],[Customer ID]]))</f>
        <v>42232</v>
      </c>
      <c r="E413" s="8">
        <f>($R$2-RFMCaculation[[#This Row],[Start Date]])/365</f>
        <v>2.3808219178082193</v>
      </c>
      <c r="F413">
        <f>$R$2-RFMCaculation[[#This Row],[Most recent]]</f>
        <v>7</v>
      </c>
      <c r="G413" s="8">
        <f>RFMCaculation[[#This Row],[Total Orders]]/RFMCaculation[[#This Row],[Years with us]]</f>
        <v>2.9401611047180665</v>
      </c>
      <c r="H413" s="9">
        <f>SUMIF(Order[Customer ID], RFMCaculation[[#This Row],[Customer ID]], Order[Total Sales])</f>
        <v>1244.086</v>
      </c>
      <c r="I413">
        <f>RANK(RFMCaculation[[#This Row],[Recency]], RFMCaculation[Recency], 0)</f>
        <v>761</v>
      </c>
      <c r="J413">
        <f>RANK(RFMCaculation[[#This Row],[Frequency]], RFMCaculation[Frequency], 0)</f>
        <v>122</v>
      </c>
      <c r="K413">
        <f>RANK(RFMCaculation[[#This Row],[Monetary]], RFMCaculation[Monetary], 0)</f>
        <v>579</v>
      </c>
      <c r="L413">
        <f>VLOOKUP(RFMCaculation[[#This Row],[Rank R]], $R$4:$S$8, 2)</f>
        <v>5</v>
      </c>
      <c r="M413">
        <f>VLOOKUP(RFMCaculation[[#This Row],[Rank F]], $R$4:$S$8, 2)</f>
        <v>1</v>
      </c>
      <c r="N413">
        <f>VLOOKUP(RFMCaculation[[#This Row],[Rank M]], $R$4:$S$8, 2)</f>
        <v>4</v>
      </c>
      <c r="O413">
        <f>RFMCaculation[[#This Row],[R]]*100+RFMCaculation[[#This Row],[F]]*10+RFMCaculation[[#This Row],[M]]</f>
        <v>514</v>
      </c>
      <c r="P413" s="21" t="str">
        <f>VLOOKUP(RFMCaculation[[#This Row],[RFM]], RFMSegment[], 2, FALSE)</f>
        <v>Promising</v>
      </c>
    </row>
    <row r="414" spans="1:16">
      <c r="A414" t="s">
        <v>4581</v>
      </c>
      <c r="B414">
        <f>COUNTIF(Order[Customer ID], RFMCaculation[[#This Row],[Customer ID]])</f>
        <v>4</v>
      </c>
      <c r="C414" s="4" cm="1">
        <f t="array" ref="C414">MAX(_xlfn._xlws.FILTER(Order[[Order Date ]], Order[Customer ID]=RFMCaculation[[#This Row],[Customer ID]]))</f>
        <v>42638</v>
      </c>
      <c r="D414" s="4" cm="1">
        <f t="array" ref="D414">MIN(_xlfn._xlws.FILTER(Order[[Order Date ]], Order[Customer ID]=RFMCaculation[[#This Row],[Customer ID]]))</f>
        <v>42084</v>
      </c>
      <c r="E414" s="8">
        <f>($R$2-RFMCaculation[[#This Row],[Start Date]])/365</f>
        <v>2.7863013698630139</v>
      </c>
      <c r="F414">
        <f>$R$2-RFMCaculation[[#This Row],[Most recent]]</f>
        <v>463</v>
      </c>
      <c r="G414" s="8">
        <f>RFMCaculation[[#This Row],[Total Orders]]/RFMCaculation[[#This Row],[Years with us]]</f>
        <v>1.4355948869223205</v>
      </c>
      <c r="H414" s="9">
        <f>SUMIF(Order[Customer ID], RFMCaculation[[#This Row],[Customer ID]], Order[Total Sales])</f>
        <v>1428.7309999999998</v>
      </c>
      <c r="I414">
        <f>RANK(RFMCaculation[[#This Row],[Recency]], RFMCaculation[Recency], 0)</f>
        <v>60</v>
      </c>
      <c r="J414">
        <f>RANK(RFMCaculation[[#This Row],[Frequency]], RFMCaculation[Frequency], 0)</f>
        <v>594</v>
      </c>
      <c r="K414">
        <f>RANK(RFMCaculation[[#This Row],[Monetary]], RFMCaculation[Monetary], 0)</f>
        <v>533</v>
      </c>
      <c r="L414">
        <f>VLOOKUP(RFMCaculation[[#This Row],[Rank R]], $R$4:$S$8, 2)</f>
        <v>1</v>
      </c>
      <c r="M414">
        <f>VLOOKUP(RFMCaculation[[#This Row],[Rank F]], $R$4:$S$8, 2)</f>
        <v>4</v>
      </c>
      <c r="N414">
        <f>VLOOKUP(RFMCaculation[[#This Row],[Rank M]], $R$4:$S$8, 2)</f>
        <v>4</v>
      </c>
      <c r="O414">
        <f>RFMCaculation[[#This Row],[R]]*100+RFMCaculation[[#This Row],[F]]*10+RFMCaculation[[#This Row],[M]]</f>
        <v>144</v>
      </c>
      <c r="P414" s="21" t="str">
        <f>VLOOKUP(RFMCaculation[[#This Row],[RFM]], RFMSegment[], 2, FALSE)</f>
        <v>Cannot Lose Them</v>
      </c>
    </row>
    <row r="415" spans="1:16">
      <c r="A415" t="s">
        <v>992</v>
      </c>
      <c r="B415">
        <f>COUNTIF(Order[Customer ID], RFMCaculation[[#This Row],[Customer ID]])</f>
        <v>7</v>
      </c>
      <c r="C415" s="4" cm="1">
        <f t="array" ref="C415">MAX(_xlfn._xlws.FILTER(Order[[Order Date ]], Order[Customer ID]=RFMCaculation[[#This Row],[Customer ID]]))</f>
        <v>43063</v>
      </c>
      <c r="D415" s="4" cm="1">
        <f t="array" ref="D415">MIN(_xlfn._xlws.FILTER(Order[[Order Date ]], Order[Customer ID]=RFMCaculation[[#This Row],[Customer ID]]))</f>
        <v>41709</v>
      </c>
      <c r="E415" s="8">
        <f>($R$2-RFMCaculation[[#This Row],[Start Date]])/365</f>
        <v>3.8136986301369862</v>
      </c>
      <c r="F415">
        <f>$R$2-RFMCaculation[[#This Row],[Most recent]]</f>
        <v>38</v>
      </c>
      <c r="G415" s="8">
        <f>RFMCaculation[[#This Row],[Total Orders]]/RFMCaculation[[#This Row],[Years with us]]</f>
        <v>1.8354885057471264</v>
      </c>
      <c r="H415" s="9">
        <f>SUMIF(Order[Customer ID], RFMCaculation[[#This Row],[Customer ID]], Order[Total Sales])</f>
        <v>1519.5060000000001</v>
      </c>
      <c r="I415">
        <f>RANK(RFMCaculation[[#This Row],[Recency]], RFMCaculation[Recency], 0)</f>
        <v>557</v>
      </c>
      <c r="J415">
        <f>RANK(RFMCaculation[[#This Row],[Frequency]], RFMCaculation[Frequency], 0)</f>
        <v>442</v>
      </c>
      <c r="K415">
        <f>RANK(RFMCaculation[[#This Row],[Monetary]], RFMCaculation[Monetary], 0)</f>
        <v>516</v>
      </c>
      <c r="L415">
        <f>VLOOKUP(RFMCaculation[[#This Row],[Rank R]], $R$4:$S$8, 2)</f>
        <v>4</v>
      </c>
      <c r="M415">
        <f>VLOOKUP(RFMCaculation[[#This Row],[Rank F]], $R$4:$S$8, 2)</f>
        <v>3</v>
      </c>
      <c r="N415">
        <f>VLOOKUP(RFMCaculation[[#This Row],[Rank M]], $R$4:$S$8, 2)</f>
        <v>4</v>
      </c>
      <c r="O415">
        <f>RFMCaculation[[#This Row],[R]]*100+RFMCaculation[[#This Row],[F]]*10+RFMCaculation[[#This Row],[M]]</f>
        <v>434</v>
      </c>
      <c r="P415" s="21" t="str">
        <f>VLOOKUP(RFMCaculation[[#This Row],[RFM]], RFMSegment[], 2, FALSE)</f>
        <v>Need Attention</v>
      </c>
    </row>
    <row r="416" spans="1:16">
      <c r="A416" t="s">
        <v>112</v>
      </c>
      <c r="B416">
        <f>COUNTIF(Order[Customer ID], RFMCaculation[[#This Row],[Customer ID]])</f>
        <v>7</v>
      </c>
      <c r="C416" s="4" cm="1">
        <f t="array" ref="C416">MAX(_xlfn._xlws.FILTER(Order[[Order Date ]], Order[Customer ID]=RFMCaculation[[#This Row],[Customer ID]]))</f>
        <v>43095</v>
      </c>
      <c r="D416" s="4" cm="1">
        <f t="array" ref="D416">MIN(_xlfn._xlws.FILTER(Order[[Order Date ]], Order[Customer ID]=RFMCaculation[[#This Row],[Customer ID]]))</f>
        <v>41729</v>
      </c>
      <c r="E416" s="8">
        <f>($R$2-RFMCaculation[[#This Row],[Start Date]])/365</f>
        <v>3.7589041095890412</v>
      </c>
      <c r="F416">
        <f>$R$2-RFMCaculation[[#This Row],[Most recent]]</f>
        <v>6</v>
      </c>
      <c r="G416" s="8">
        <f>RFMCaculation[[#This Row],[Total Orders]]/RFMCaculation[[#This Row],[Years with us]]</f>
        <v>1.8622448979591837</v>
      </c>
      <c r="H416" s="9">
        <f>SUMIF(Order[Customer ID], RFMCaculation[[#This Row],[Customer ID]], Order[Total Sales])</f>
        <v>3152.6149999999998</v>
      </c>
      <c r="I416">
        <f>RANK(RFMCaculation[[#This Row],[Recency]], RFMCaculation[Recency], 0)</f>
        <v>769</v>
      </c>
      <c r="J416">
        <f>RANK(RFMCaculation[[#This Row],[Frequency]], RFMCaculation[Frequency], 0)</f>
        <v>428</v>
      </c>
      <c r="K416">
        <f>RANK(RFMCaculation[[#This Row],[Monetary]], RFMCaculation[Monetary], 0)</f>
        <v>261</v>
      </c>
      <c r="L416">
        <f>VLOOKUP(RFMCaculation[[#This Row],[Rank R]], $R$4:$S$8, 2)</f>
        <v>5</v>
      </c>
      <c r="M416">
        <f>VLOOKUP(RFMCaculation[[#This Row],[Rank F]], $R$4:$S$8, 2)</f>
        <v>3</v>
      </c>
      <c r="N416">
        <f>VLOOKUP(RFMCaculation[[#This Row],[Rank M]], $R$4:$S$8, 2)</f>
        <v>2</v>
      </c>
      <c r="O416">
        <f>RFMCaculation[[#This Row],[R]]*100+RFMCaculation[[#This Row],[F]]*10+RFMCaculation[[#This Row],[M]]</f>
        <v>532</v>
      </c>
      <c r="P416" s="21" t="str">
        <f>VLOOKUP(RFMCaculation[[#This Row],[RFM]], RFMSegment[], 2, FALSE)</f>
        <v>Potential Loyalist</v>
      </c>
    </row>
    <row r="417" spans="1:16">
      <c r="A417" t="s">
        <v>3696</v>
      </c>
      <c r="B417">
        <f>COUNTIF(Order[Customer ID], RFMCaculation[[#This Row],[Customer ID]])</f>
        <v>9</v>
      </c>
      <c r="C417" s="4" cm="1">
        <f t="array" ref="C417">MAX(_xlfn._xlws.FILTER(Order[[Order Date ]], Order[Customer ID]=RFMCaculation[[#This Row],[Customer ID]]))</f>
        <v>42803</v>
      </c>
      <c r="D417" s="4" cm="1">
        <f t="array" ref="D417">MIN(_xlfn._xlws.FILTER(Order[[Order Date ]], Order[Customer ID]=RFMCaculation[[#This Row],[Customer ID]]))</f>
        <v>41877</v>
      </c>
      <c r="E417" s="8">
        <f>($R$2-RFMCaculation[[#This Row],[Start Date]])/365</f>
        <v>3.3534246575342466</v>
      </c>
      <c r="F417">
        <f>$R$2-RFMCaculation[[#This Row],[Most recent]]</f>
        <v>298</v>
      </c>
      <c r="G417" s="8">
        <f>RFMCaculation[[#This Row],[Total Orders]]/RFMCaculation[[#This Row],[Years with us]]</f>
        <v>2.6838235294117645</v>
      </c>
      <c r="H417" s="9">
        <f>SUMIF(Order[Customer ID], RFMCaculation[[#This Row],[Customer ID]], Order[Total Sales])</f>
        <v>1569.4639999999999</v>
      </c>
      <c r="I417">
        <f>RANK(RFMCaculation[[#This Row],[Recency]], RFMCaculation[Recency], 0)</f>
        <v>123</v>
      </c>
      <c r="J417">
        <f>RANK(RFMCaculation[[#This Row],[Frequency]], RFMCaculation[Frequency], 0)</f>
        <v>175</v>
      </c>
      <c r="K417">
        <f>RANK(RFMCaculation[[#This Row],[Monetary]], RFMCaculation[Monetary], 0)</f>
        <v>507</v>
      </c>
      <c r="L417">
        <f>VLOOKUP(RFMCaculation[[#This Row],[Rank R]], $R$4:$S$8, 2)</f>
        <v>1</v>
      </c>
      <c r="M417">
        <f>VLOOKUP(RFMCaculation[[#This Row],[Rank F]], $R$4:$S$8, 2)</f>
        <v>2</v>
      </c>
      <c r="N417">
        <f>VLOOKUP(RFMCaculation[[#This Row],[Rank M]], $R$4:$S$8, 2)</f>
        <v>4</v>
      </c>
      <c r="O417">
        <f>RFMCaculation[[#This Row],[R]]*100+RFMCaculation[[#This Row],[F]]*10+RFMCaculation[[#This Row],[M]]</f>
        <v>124</v>
      </c>
      <c r="P417" s="21" t="str">
        <f>VLOOKUP(RFMCaculation[[#This Row],[RFM]], RFMSegment[], 2, FALSE)</f>
        <v>At Risk</v>
      </c>
    </row>
    <row r="418" spans="1:16">
      <c r="A418" t="s">
        <v>2421</v>
      </c>
      <c r="B418">
        <f>COUNTIF(Order[Customer ID], RFMCaculation[[#This Row],[Customer ID]])</f>
        <v>3</v>
      </c>
      <c r="C418" s="4" cm="1">
        <f t="array" ref="C418">MAX(_xlfn._xlws.FILTER(Order[[Order Date ]], Order[Customer ID]=RFMCaculation[[#This Row],[Customer ID]]))</f>
        <v>42982</v>
      </c>
      <c r="D418" s="4" cm="1">
        <f t="array" ref="D418">MIN(_xlfn._xlws.FILTER(Order[[Order Date ]], Order[Customer ID]=RFMCaculation[[#This Row],[Customer ID]]))</f>
        <v>42328</v>
      </c>
      <c r="E418" s="8">
        <f>($R$2-RFMCaculation[[#This Row],[Start Date]])/365</f>
        <v>2.117808219178082</v>
      </c>
      <c r="F418">
        <f>$R$2-RFMCaculation[[#This Row],[Most recent]]</f>
        <v>119</v>
      </c>
      <c r="G418" s="8">
        <f>RFMCaculation[[#This Row],[Total Orders]]/RFMCaculation[[#This Row],[Years with us]]</f>
        <v>1.4165588615782665</v>
      </c>
      <c r="H418" s="9">
        <f>SUMIF(Order[Customer ID], RFMCaculation[[#This Row],[Customer ID]], Order[Total Sales])</f>
        <v>908.82099999999991</v>
      </c>
      <c r="I418">
        <f>RANK(RFMCaculation[[#This Row],[Recency]], RFMCaculation[Recency], 0)</f>
        <v>275</v>
      </c>
      <c r="J418">
        <f>RANK(RFMCaculation[[#This Row],[Frequency]], RFMCaculation[Frequency], 0)</f>
        <v>598</v>
      </c>
      <c r="K418">
        <f>RANK(RFMCaculation[[#This Row],[Monetary]], RFMCaculation[Monetary], 0)</f>
        <v>647</v>
      </c>
      <c r="L418">
        <f>VLOOKUP(RFMCaculation[[#This Row],[Rank R]], $R$4:$S$8, 2)</f>
        <v>2</v>
      </c>
      <c r="M418">
        <f>VLOOKUP(RFMCaculation[[#This Row],[Rank F]], $R$4:$S$8, 2)</f>
        <v>4</v>
      </c>
      <c r="N418">
        <f>VLOOKUP(RFMCaculation[[#This Row],[Rank M]], $R$4:$S$8, 2)</f>
        <v>5</v>
      </c>
      <c r="O418">
        <f>RFMCaculation[[#This Row],[R]]*100+RFMCaculation[[#This Row],[F]]*10+RFMCaculation[[#This Row],[M]]</f>
        <v>245</v>
      </c>
      <c r="P418" s="21" t="str">
        <f>VLOOKUP(RFMCaculation[[#This Row],[RFM]], RFMSegment[], 2, FALSE)</f>
        <v>At Risk</v>
      </c>
    </row>
    <row r="419" spans="1:16">
      <c r="A419" t="s">
        <v>3293</v>
      </c>
      <c r="B419">
        <f>COUNTIF(Order[Customer ID], RFMCaculation[[#This Row],[Customer ID]])</f>
        <v>12</v>
      </c>
      <c r="C419" s="4" cm="1">
        <f t="array" ref="C419">MAX(_xlfn._xlws.FILTER(Order[[Order Date ]], Order[Customer ID]=RFMCaculation[[#This Row],[Customer ID]]))</f>
        <v>42869</v>
      </c>
      <c r="D419" s="4" cm="1">
        <f t="array" ref="D419">MIN(_xlfn._xlws.FILTER(Order[[Order Date ]], Order[Customer ID]=RFMCaculation[[#This Row],[Customer ID]]))</f>
        <v>41733</v>
      </c>
      <c r="E419" s="8">
        <f>($R$2-RFMCaculation[[#This Row],[Start Date]])/365</f>
        <v>3.7479452054794522</v>
      </c>
      <c r="F419">
        <f>$R$2-RFMCaculation[[#This Row],[Most recent]]</f>
        <v>232</v>
      </c>
      <c r="G419" s="8">
        <f>RFMCaculation[[#This Row],[Total Orders]]/RFMCaculation[[#This Row],[Years with us]]</f>
        <v>3.2017543859649122</v>
      </c>
      <c r="H419" s="9">
        <f>SUMIF(Order[Customer ID], RFMCaculation[[#This Row],[Customer ID]], Order[Total Sales])</f>
        <v>2744.7420000000002</v>
      </c>
      <c r="I419">
        <f>RANK(RFMCaculation[[#This Row],[Recency]], RFMCaculation[Recency], 0)</f>
        <v>155</v>
      </c>
      <c r="J419">
        <f>RANK(RFMCaculation[[#This Row],[Frequency]], RFMCaculation[Frequency], 0)</f>
        <v>80</v>
      </c>
      <c r="K419">
        <f>RANK(RFMCaculation[[#This Row],[Monetary]], RFMCaculation[Monetary], 0)</f>
        <v>319</v>
      </c>
      <c r="L419">
        <f>VLOOKUP(RFMCaculation[[#This Row],[Rank R]], $R$4:$S$8, 2)</f>
        <v>1</v>
      </c>
      <c r="M419">
        <f>VLOOKUP(RFMCaculation[[#This Row],[Rank F]], $R$4:$S$8, 2)</f>
        <v>1</v>
      </c>
      <c r="N419">
        <f>VLOOKUP(RFMCaculation[[#This Row],[Rank M]], $R$4:$S$8, 2)</f>
        <v>3</v>
      </c>
      <c r="O419">
        <f>RFMCaculation[[#This Row],[R]]*100+RFMCaculation[[#This Row],[F]]*10+RFMCaculation[[#This Row],[M]]</f>
        <v>113</v>
      </c>
      <c r="P419" s="21" t="str">
        <f>VLOOKUP(RFMCaculation[[#This Row],[RFM]], RFMSegment[], 2, FALSE)</f>
        <v>Cannot Lose Them</v>
      </c>
    </row>
    <row r="420" spans="1:16">
      <c r="A420" t="s">
        <v>42</v>
      </c>
      <c r="B420">
        <f>COUNTIF(Order[Customer ID], RFMCaculation[[#This Row],[Customer ID]])</f>
        <v>7</v>
      </c>
      <c r="C420" s="4" cm="1">
        <f t="array" ref="C420">MAX(_xlfn._xlws.FILTER(Order[[Order Date ]], Order[Customer ID]=RFMCaculation[[#This Row],[Customer ID]]))</f>
        <v>43098</v>
      </c>
      <c r="D420" s="4" cm="1">
        <f t="array" ref="D420">MIN(_xlfn._xlws.FILTER(Order[[Order Date ]], Order[Customer ID]=RFMCaculation[[#This Row],[Customer ID]]))</f>
        <v>42003</v>
      </c>
      <c r="E420" s="8">
        <f>($R$2-RFMCaculation[[#This Row],[Start Date]])/365</f>
        <v>3.0082191780821916</v>
      </c>
      <c r="F420">
        <f>$R$2-RFMCaculation[[#This Row],[Most recent]]</f>
        <v>3</v>
      </c>
      <c r="G420" s="8">
        <f>RFMCaculation[[#This Row],[Total Orders]]/RFMCaculation[[#This Row],[Years with us]]</f>
        <v>2.3269581056466304</v>
      </c>
      <c r="H420" s="9">
        <f>SUMIF(Order[Customer ID], RFMCaculation[[#This Row],[Customer ID]], Order[Total Sales])</f>
        <v>983.92200000000014</v>
      </c>
      <c r="I420">
        <f>RANK(RFMCaculation[[#This Row],[Recency]], RFMCaculation[Recency], 0)</f>
        <v>784</v>
      </c>
      <c r="J420">
        <f>RANK(RFMCaculation[[#This Row],[Frequency]], RFMCaculation[Frequency], 0)</f>
        <v>263</v>
      </c>
      <c r="K420">
        <f>RANK(RFMCaculation[[#This Row],[Monetary]], RFMCaculation[Monetary], 0)</f>
        <v>628</v>
      </c>
      <c r="L420">
        <f>VLOOKUP(RFMCaculation[[#This Row],[Rank R]], $R$4:$S$8, 2)</f>
        <v>5</v>
      </c>
      <c r="M420">
        <f>VLOOKUP(RFMCaculation[[#This Row],[Rank F]], $R$4:$S$8, 2)</f>
        <v>2</v>
      </c>
      <c r="N420">
        <f>VLOOKUP(RFMCaculation[[#This Row],[Rank M]], $R$4:$S$8, 2)</f>
        <v>4</v>
      </c>
      <c r="O420">
        <f>RFMCaculation[[#This Row],[R]]*100+RFMCaculation[[#This Row],[F]]*10+RFMCaculation[[#This Row],[M]]</f>
        <v>524</v>
      </c>
      <c r="P420" s="21" t="str">
        <f>VLOOKUP(RFMCaculation[[#This Row],[RFM]], RFMSegment[], 2, FALSE)</f>
        <v>Promising</v>
      </c>
    </row>
    <row r="421" spans="1:16">
      <c r="A421" t="s">
        <v>4280</v>
      </c>
      <c r="B421">
        <f>COUNTIF(Order[Customer ID], RFMCaculation[[#This Row],[Customer ID]])</f>
        <v>6</v>
      </c>
      <c r="C421" s="4" cm="1">
        <f t="array" ref="C421">MAX(_xlfn._xlws.FILTER(Order[[Order Date ]], Order[Customer ID]=RFMCaculation[[#This Row],[Customer ID]]))</f>
        <v>42692</v>
      </c>
      <c r="D421" s="4" cm="1">
        <f t="array" ref="D421">MIN(_xlfn._xlws.FILTER(Order[[Order Date ]], Order[Customer ID]=RFMCaculation[[#This Row],[Customer ID]]))</f>
        <v>41890</v>
      </c>
      <c r="E421" s="8">
        <f>($R$2-RFMCaculation[[#This Row],[Start Date]])/365</f>
        <v>3.3178082191780822</v>
      </c>
      <c r="F421">
        <f>$R$2-RFMCaculation[[#This Row],[Most recent]]</f>
        <v>409</v>
      </c>
      <c r="G421" s="8">
        <f>RFMCaculation[[#This Row],[Total Orders]]/RFMCaculation[[#This Row],[Years with us]]</f>
        <v>1.8084227910817505</v>
      </c>
      <c r="H421" s="9">
        <f>SUMIF(Order[Customer ID], RFMCaculation[[#This Row],[Customer ID]], Order[Total Sales])</f>
        <v>2120.9540000000002</v>
      </c>
      <c r="I421">
        <f>RANK(RFMCaculation[[#This Row],[Recency]], RFMCaculation[Recency], 0)</f>
        <v>78</v>
      </c>
      <c r="J421">
        <f>RANK(RFMCaculation[[#This Row],[Frequency]], RFMCaculation[Frequency], 0)</f>
        <v>454</v>
      </c>
      <c r="K421">
        <f>RANK(RFMCaculation[[#This Row],[Monetary]], RFMCaculation[Monetary], 0)</f>
        <v>428</v>
      </c>
      <c r="L421">
        <f>VLOOKUP(RFMCaculation[[#This Row],[Rank R]], $R$4:$S$8, 2)</f>
        <v>1</v>
      </c>
      <c r="M421">
        <f>VLOOKUP(RFMCaculation[[#This Row],[Rank F]], $R$4:$S$8, 2)</f>
        <v>3</v>
      </c>
      <c r="N421">
        <f>VLOOKUP(RFMCaculation[[#This Row],[Rank M]], $R$4:$S$8, 2)</f>
        <v>3</v>
      </c>
      <c r="O421">
        <f>RFMCaculation[[#This Row],[R]]*100+RFMCaculation[[#This Row],[F]]*10+RFMCaculation[[#This Row],[M]]</f>
        <v>133</v>
      </c>
      <c r="P421" s="21" t="str">
        <f>VLOOKUP(RFMCaculation[[#This Row],[RFM]], RFMSegment[], 2, FALSE)</f>
        <v>At Risk</v>
      </c>
    </row>
    <row r="422" spans="1:16">
      <c r="A422" t="s">
        <v>2059</v>
      </c>
      <c r="B422">
        <f>COUNTIF(Order[Customer ID], RFMCaculation[[#This Row],[Customer ID]])</f>
        <v>4</v>
      </c>
      <c r="C422" s="4" cm="1">
        <f t="array" ref="C422">MAX(_xlfn._xlws.FILTER(Order[[Order Date ]], Order[Customer ID]=RFMCaculation[[#This Row],[Customer ID]]))</f>
        <v>43002</v>
      </c>
      <c r="D422" s="4" cm="1">
        <f t="array" ref="D422">MIN(_xlfn._xlws.FILTER(Order[[Order Date ]], Order[Customer ID]=RFMCaculation[[#This Row],[Customer ID]]))</f>
        <v>42310</v>
      </c>
      <c r="E422" s="8">
        <f>($R$2-RFMCaculation[[#This Row],[Start Date]])/365</f>
        <v>2.1671232876712327</v>
      </c>
      <c r="F422">
        <f>$R$2-RFMCaculation[[#This Row],[Most recent]]</f>
        <v>99</v>
      </c>
      <c r="G422" s="8">
        <f>RFMCaculation[[#This Row],[Total Orders]]/RFMCaculation[[#This Row],[Years with us]]</f>
        <v>1.8457648546144123</v>
      </c>
      <c r="H422" s="9">
        <f>SUMIF(Order[Customer ID], RFMCaculation[[#This Row],[Customer ID]], Order[Total Sales])</f>
        <v>3908.2620000000002</v>
      </c>
      <c r="I422">
        <f>RANK(RFMCaculation[[#This Row],[Recency]], RFMCaculation[Recency], 0)</f>
        <v>333</v>
      </c>
      <c r="J422">
        <f>RANK(RFMCaculation[[#This Row],[Frequency]], RFMCaculation[Frequency], 0)</f>
        <v>438</v>
      </c>
      <c r="K422">
        <f>RANK(RFMCaculation[[#This Row],[Monetary]], RFMCaculation[Monetary], 0)</f>
        <v>188</v>
      </c>
      <c r="L422">
        <f>VLOOKUP(RFMCaculation[[#This Row],[Rank R]], $R$4:$S$8, 2)</f>
        <v>3</v>
      </c>
      <c r="M422">
        <f>VLOOKUP(RFMCaculation[[#This Row],[Rank F]], $R$4:$S$8, 2)</f>
        <v>3</v>
      </c>
      <c r="N422">
        <f>VLOOKUP(RFMCaculation[[#This Row],[Rank M]], $R$4:$S$8, 2)</f>
        <v>2</v>
      </c>
      <c r="O422">
        <f>RFMCaculation[[#This Row],[R]]*100+RFMCaculation[[#This Row],[F]]*10+RFMCaculation[[#This Row],[M]]</f>
        <v>332</v>
      </c>
      <c r="P422" s="21" t="str">
        <f>VLOOKUP(RFMCaculation[[#This Row],[RFM]], RFMSegment[], 2, FALSE)</f>
        <v>Hibernating customers</v>
      </c>
    </row>
    <row r="423" spans="1:16">
      <c r="A423" t="s">
        <v>1501</v>
      </c>
      <c r="B423">
        <f>COUNTIF(Order[Customer ID], RFMCaculation[[#This Row],[Customer ID]])</f>
        <v>4</v>
      </c>
      <c r="C423" s="4" cm="1">
        <f t="array" ref="C423">MAX(_xlfn._xlws.FILTER(Order[[Order Date ]], Order[Customer ID]=RFMCaculation[[#This Row],[Customer ID]]))</f>
        <v>43042</v>
      </c>
      <c r="D423" s="4" cm="1">
        <f t="array" ref="D423">MIN(_xlfn._xlws.FILTER(Order[[Order Date ]], Order[Customer ID]=RFMCaculation[[#This Row],[Customer ID]]))</f>
        <v>41986</v>
      </c>
      <c r="E423" s="8">
        <f>($R$2-RFMCaculation[[#This Row],[Start Date]])/365</f>
        <v>3.0547945205479454</v>
      </c>
      <c r="F423">
        <f>$R$2-RFMCaculation[[#This Row],[Most recent]]</f>
        <v>59</v>
      </c>
      <c r="G423" s="8">
        <f>RFMCaculation[[#This Row],[Total Orders]]/RFMCaculation[[#This Row],[Years with us]]</f>
        <v>1.3094170403587444</v>
      </c>
      <c r="H423" s="9">
        <f>SUMIF(Order[Customer ID], RFMCaculation[[#This Row],[Customer ID]], Order[Total Sales])</f>
        <v>1146.05</v>
      </c>
      <c r="I423">
        <f>RANK(RFMCaculation[[#This Row],[Recency]], RFMCaculation[Recency], 0)</f>
        <v>446</v>
      </c>
      <c r="J423">
        <f>RANK(RFMCaculation[[#This Row],[Frequency]], RFMCaculation[Frequency], 0)</f>
        <v>644</v>
      </c>
      <c r="K423">
        <f>RANK(RFMCaculation[[#This Row],[Monetary]], RFMCaculation[Monetary], 0)</f>
        <v>595</v>
      </c>
      <c r="L423">
        <f>VLOOKUP(RFMCaculation[[#This Row],[Rank R]], $R$4:$S$8, 2)</f>
        <v>3</v>
      </c>
      <c r="M423">
        <f>VLOOKUP(RFMCaculation[[#This Row],[Rank F]], $R$4:$S$8, 2)</f>
        <v>5</v>
      </c>
      <c r="N423">
        <f>VLOOKUP(RFMCaculation[[#This Row],[Rank M]], $R$4:$S$8, 2)</f>
        <v>4</v>
      </c>
      <c r="O423">
        <f>RFMCaculation[[#This Row],[R]]*100+RFMCaculation[[#This Row],[F]]*10+RFMCaculation[[#This Row],[M]]</f>
        <v>354</v>
      </c>
      <c r="P423" s="21" t="str">
        <f>VLOOKUP(RFMCaculation[[#This Row],[RFM]], RFMSegment[], 2, FALSE)</f>
        <v>Loyal</v>
      </c>
    </row>
    <row r="424" spans="1:16">
      <c r="A424" t="s">
        <v>4762</v>
      </c>
      <c r="B424">
        <f>COUNTIF(Order[Customer ID], RFMCaculation[[#This Row],[Customer ID]])</f>
        <v>5</v>
      </c>
      <c r="C424" s="4" cm="1">
        <f t="array" ref="C424">MAX(_xlfn._xlws.FILTER(Order[[Order Date ]], Order[Customer ID]=RFMCaculation[[#This Row],[Customer ID]]))</f>
        <v>42615</v>
      </c>
      <c r="D424" s="4" cm="1">
        <f t="array" ref="D424">MIN(_xlfn._xlws.FILTER(Order[[Order Date ]], Order[Customer ID]=RFMCaculation[[#This Row],[Customer ID]]))</f>
        <v>41954</v>
      </c>
      <c r="E424" s="8">
        <f>($R$2-RFMCaculation[[#This Row],[Start Date]])/365</f>
        <v>3.1424657534246574</v>
      </c>
      <c r="F424">
        <f>$R$2-RFMCaculation[[#This Row],[Most recent]]</f>
        <v>486</v>
      </c>
      <c r="G424" s="8">
        <f>RFMCaculation[[#This Row],[Total Orders]]/RFMCaculation[[#This Row],[Years with us]]</f>
        <v>1.5911072362685266</v>
      </c>
      <c r="H424" s="9">
        <f>SUMIF(Order[Customer ID], RFMCaculation[[#This Row],[Customer ID]], Order[Total Sales])</f>
        <v>8282.3580000000002</v>
      </c>
      <c r="I424">
        <f>RANK(RFMCaculation[[#This Row],[Recency]], RFMCaculation[Recency], 0)</f>
        <v>52</v>
      </c>
      <c r="J424">
        <f>RANK(RFMCaculation[[#This Row],[Frequency]], RFMCaculation[Frequency], 0)</f>
        <v>540</v>
      </c>
      <c r="K424">
        <f>RANK(RFMCaculation[[#This Row],[Monetary]], RFMCaculation[Monetary], 0)</f>
        <v>33</v>
      </c>
      <c r="L424">
        <f>VLOOKUP(RFMCaculation[[#This Row],[Rank R]], $R$4:$S$8, 2)</f>
        <v>1</v>
      </c>
      <c r="M424">
        <f>VLOOKUP(RFMCaculation[[#This Row],[Rank F]], $R$4:$S$8, 2)</f>
        <v>4</v>
      </c>
      <c r="N424">
        <f>VLOOKUP(RFMCaculation[[#This Row],[Rank M]], $R$4:$S$8, 2)</f>
        <v>1</v>
      </c>
      <c r="O424">
        <f>RFMCaculation[[#This Row],[R]]*100+RFMCaculation[[#This Row],[F]]*10+RFMCaculation[[#This Row],[M]]</f>
        <v>141</v>
      </c>
      <c r="P424" s="21" t="str">
        <f>VLOOKUP(RFMCaculation[[#This Row],[RFM]], RFMSegment[], 2, FALSE)</f>
        <v>Lost customers</v>
      </c>
    </row>
    <row r="425" spans="1:16">
      <c r="A425" t="s">
        <v>1100</v>
      </c>
      <c r="B425">
        <f>COUNTIF(Order[Customer ID], RFMCaculation[[#This Row],[Customer ID]])</f>
        <v>6</v>
      </c>
      <c r="C425" s="4" cm="1">
        <f t="array" ref="C425">MAX(_xlfn._xlws.FILTER(Order[[Order Date ]], Order[Customer ID]=RFMCaculation[[#This Row],[Customer ID]]))</f>
        <v>43058</v>
      </c>
      <c r="D425" s="4" cm="1">
        <f t="array" ref="D425">MIN(_xlfn._xlws.FILTER(Order[[Order Date ]], Order[Customer ID]=RFMCaculation[[#This Row],[Customer ID]]))</f>
        <v>41884</v>
      </c>
      <c r="E425" s="8">
        <f>($R$2-RFMCaculation[[#This Row],[Start Date]])/365</f>
        <v>3.3342465753424659</v>
      </c>
      <c r="F425">
        <f>$R$2-RFMCaculation[[#This Row],[Most recent]]</f>
        <v>43</v>
      </c>
      <c r="G425" s="8">
        <f>RFMCaculation[[#This Row],[Total Orders]]/RFMCaculation[[#This Row],[Years with us]]</f>
        <v>1.7995069843878388</v>
      </c>
      <c r="H425" s="9">
        <f>SUMIF(Order[Customer ID], RFMCaculation[[#This Row],[Customer ID]], Order[Total Sales])</f>
        <v>1888.9639999999999</v>
      </c>
      <c r="I425">
        <f>RANK(RFMCaculation[[#This Row],[Recency]], RFMCaculation[Recency], 0)</f>
        <v>526</v>
      </c>
      <c r="J425">
        <f>RANK(RFMCaculation[[#This Row],[Frequency]], RFMCaculation[Frequency], 0)</f>
        <v>457</v>
      </c>
      <c r="K425">
        <f>RANK(RFMCaculation[[#This Row],[Monetary]], RFMCaculation[Monetary], 0)</f>
        <v>453</v>
      </c>
      <c r="L425">
        <f>VLOOKUP(RFMCaculation[[#This Row],[Rank R]], $R$4:$S$8, 2)</f>
        <v>4</v>
      </c>
      <c r="M425">
        <f>VLOOKUP(RFMCaculation[[#This Row],[Rank F]], $R$4:$S$8, 2)</f>
        <v>3</v>
      </c>
      <c r="N425">
        <f>VLOOKUP(RFMCaculation[[#This Row],[Rank M]], $R$4:$S$8, 2)</f>
        <v>3</v>
      </c>
      <c r="O425">
        <f>RFMCaculation[[#This Row],[R]]*100+RFMCaculation[[#This Row],[F]]*10+RFMCaculation[[#This Row],[M]]</f>
        <v>433</v>
      </c>
      <c r="P425" s="21" t="str">
        <f>VLOOKUP(RFMCaculation[[#This Row],[RFM]], RFMSegment[], 2, FALSE)</f>
        <v>Potential Loyalist</v>
      </c>
    </row>
    <row r="426" spans="1:16">
      <c r="A426" t="s">
        <v>2347</v>
      </c>
      <c r="B426">
        <f>COUNTIF(Order[Customer ID], RFMCaculation[[#This Row],[Customer ID]])</f>
        <v>12</v>
      </c>
      <c r="C426" s="4" cm="1">
        <f t="array" ref="C426">MAX(_xlfn._xlws.FILTER(Order[[Order Date ]], Order[Customer ID]=RFMCaculation[[#This Row],[Customer ID]]))</f>
        <v>42987</v>
      </c>
      <c r="D426" s="4" cm="1">
        <f t="array" ref="D426">MIN(_xlfn._xlws.FILTER(Order[[Order Date ]], Order[Customer ID]=RFMCaculation[[#This Row],[Customer ID]]))</f>
        <v>41910</v>
      </c>
      <c r="E426" s="8">
        <f>($R$2-RFMCaculation[[#This Row],[Start Date]])/365</f>
        <v>3.2630136986301368</v>
      </c>
      <c r="F426">
        <f>$R$2-RFMCaculation[[#This Row],[Most recent]]</f>
        <v>114</v>
      </c>
      <c r="G426" s="8">
        <f>RFMCaculation[[#This Row],[Total Orders]]/RFMCaculation[[#This Row],[Years with us]]</f>
        <v>3.677581863979849</v>
      </c>
      <c r="H426" s="9">
        <f>SUMIF(Order[Customer ID], RFMCaculation[[#This Row],[Customer ID]], Order[Total Sales])</f>
        <v>8181.2560000000012</v>
      </c>
      <c r="I426">
        <f>RANK(RFMCaculation[[#This Row],[Recency]], RFMCaculation[Recency], 0)</f>
        <v>294</v>
      </c>
      <c r="J426">
        <f>RANK(RFMCaculation[[#This Row],[Frequency]], RFMCaculation[Frequency], 0)</f>
        <v>32</v>
      </c>
      <c r="K426">
        <f>RANK(RFMCaculation[[#This Row],[Monetary]], RFMCaculation[Monetary], 0)</f>
        <v>36</v>
      </c>
      <c r="L426">
        <f>VLOOKUP(RFMCaculation[[#This Row],[Rank R]], $R$4:$S$8, 2)</f>
        <v>2</v>
      </c>
      <c r="M426">
        <f>VLOOKUP(RFMCaculation[[#This Row],[Rank F]], $R$4:$S$8, 2)</f>
        <v>1</v>
      </c>
      <c r="N426">
        <f>VLOOKUP(RFMCaculation[[#This Row],[Rank M]], $R$4:$S$8, 2)</f>
        <v>1</v>
      </c>
      <c r="O426">
        <f>RFMCaculation[[#This Row],[R]]*100+RFMCaculation[[#This Row],[F]]*10+RFMCaculation[[#This Row],[M]]</f>
        <v>211</v>
      </c>
      <c r="P426" s="21" t="str">
        <f>VLOOKUP(RFMCaculation[[#This Row],[RFM]], RFMSegment[], 2, FALSE)</f>
        <v>Hibernating customers</v>
      </c>
    </row>
    <row r="427" spans="1:16">
      <c r="A427" t="s">
        <v>3664</v>
      </c>
      <c r="B427">
        <f>COUNTIF(Order[Customer ID], RFMCaculation[[#This Row],[Customer ID]])</f>
        <v>5</v>
      </c>
      <c r="C427" s="4" cm="1">
        <f t="array" ref="C427">MAX(_xlfn._xlws.FILTER(Order[[Order Date ]], Order[Customer ID]=RFMCaculation[[#This Row],[Customer ID]]))</f>
        <v>42810</v>
      </c>
      <c r="D427" s="4" cm="1">
        <f t="array" ref="D427">MIN(_xlfn._xlws.FILTER(Order[[Order Date ]], Order[Customer ID]=RFMCaculation[[#This Row],[Customer ID]]))</f>
        <v>42260</v>
      </c>
      <c r="E427" s="8">
        <f>($R$2-RFMCaculation[[#This Row],[Start Date]])/365</f>
        <v>2.3041095890410959</v>
      </c>
      <c r="F427">
        <f>$R$2-RFMCaculation[[#This Row],[Most recent]]</f>
        <v>291</v>
      </c>
      <c r="G427" s="8">
        <f>RFMCaculation[[#This Row],[Total Orders]]/RFMCaculation[[#This Row],[Years with us]]</f>
        <v>2.1700356718192628</v>
      </c>
      <c r="H427" s="9">
        <f>SUMIF(Order[Customer ID], RFMCaculation[[#This Row],[Customer ID]], Order[Total Sales])</f>
        <v>2243.5100000000002</v>
      </c>
      <c r="I427">
        <f>RANK(RFMCaculation[[#This Row],[Recency]], RFMCaculation[Recency], 0)</f>
        <v>125</v>
      </c>
      <c r="J427">
        <f>RANK(RFMCaculation[[#This Row],[Frequency]], RFMCaculation[Frequency], 0)</f>
        <v>316</v>
      </c>
      <c r="K427">
        <f>RANK(RFMCaculation[[#This Row],[Monetary]], RFMCaculation[Monetary], 0)</f>
        <v>399</v>
      </c>
      <c r="L427">
        <f>VLOOKUP(RFMCaculation[[#This Row],[Rank R]], $R$4:$S$8, 2)</f>
        <v>1</v>
      </c>
      <c r="M427">
        <f>VLOOKUP(RFMCaculation[[#This Row],[Rank F]], $R$4:$S$8, 2)</f>
        <v>3</v>
      </c>
      <c r="N427">
        <f>VLOOKUP(RFMCaculation[[#This Row],[Rank M]], $R$4:$S$8, 2)</f>
        <v>3</v>
      </c>
      <c r="O427">
        <f>RFMCaculation[[#This Row],[R]]*100+RFMCaculation[[#This Row],[F]]*10+RFMCaculation[[#This Row],[M]]</f>
        <v>133</v>
      </c>
      <c r="P427" s="21" t="str">
        <f>VLOOKUP(RFMCaculation[[#This Row],[RFM]], RFMSegment[], 2, FALSE)</f>
        <v>At Risk</v>
      </c>
    </row>
    <row r="428" spans="1:16">
      <c r="A428" t="s">
        <v>705</v>
      </c>
      <c r="B428">
        <f>COUNTIF(Order[Customer ID], RFMCaculation[[#This Row],[Customer ID]])</f>
        <v>8</v>
      </c>
      <c r="C428" s="4" cm="1">
        <f t="array" ref="C428">MAX(_xlfn._xlws.FILTER(Order[[Order Date ]], Order[Customer ID]=RFMCaculation[[#This Row],[Customer ID]]))</f>
        <v>43073</v>
      </c>
      <c r="D428" s="4" cm="1">
        <f t="array" ref="D428">MIN(_xlfn._xlws.FILTER(Order[[Order Date ]], Order[Customer ID]=RFMCaculation[[#This Row],[Customer ID]]))</f>
        <v>41732</v>
      </c>
      <c r="E428" s="8">
        <f>($R$2-RFMCaculation[[#This Row],[Start Date]])/365</f>
        <v>3.7506849315068491</v>
      </c>
      <c r="F428">
        <f>$R$2-RFMCaculation[[#This Row],[Most recent]]</f>
        <v>28</v>
      </c>
      <c r="G428" s="8">
        <f>RFMCaculation[[#This Row],[Total Orders]]/RFMCaculation[[#This Row],[Years with us]]</f>
        <v>2.1329437545653764</v>
      </c>
      <c r="H428" s="9">
        <f>SUMIF(Order[Customer ID], RFMCaculation[[#This Row],[Customer ID]], Order[Total Sales])</f>
        <v>1686.7311999999997</v>
      </c>
      <c r="I428">
        <f>RANK(RFMCaculation[[#This Row],[Recency]], RFMCaculation[Recency], 0)</f>
        <v>632</v>
      </c>
      <c r="J428">
        <f>RANK(RFMCaculation[[#This Row],[Frequency]], RFMCaculation[Frequency], 0)</f>
        <v>333</v>
      </c>
      <c r="K428">
        <f>RANK(RFMCaculation[[#This Row],[Monetary]], RFMCaculation[Monetary], 0)</f>
        <v>490</v>
      </c>
      <c r="L428">
        <f>VLOOKUP(RFMCaculation[[#This Row],[Rank R]], $R$4:$S$8, 2)</f>
        <v>5</v>
      </c>
      <c r="M428">
        <f>VLOOKUP(RFMCaculation[[#This Row],[Rank F]], $R$4:$S$8, 2)</f>
        <v>3</v>
      </c>
      <c r="N428">
        <f>VLOOKUP(RFMCaculation[[#This Row],[Rank M]], $R$4:$S$8, 2)</f>
        <v>4</v>
      </c>
      <c r="O428">
        <f>RFMCaculation[[#This Row],[R]]*100+RFMCaculation[[#This Row],[F]]*10+RFMCaculation[[#This Row],[M]]</f>
        <v>534</v>
      </c>
      <c r="P428" s="21" t="str">
        <f>VLOOKUP(RFMCaculation[[#This Row],[RFM]], RFMSegment[], 2, FALSE)</f>
        <v>Need Attention</v>
      </c>
    </row>
    <row r="429" spans="1:16">
      <c r="A429" t="s">
        <v>2082</v>
      </c>
      <c r="B429">
        <f>COUNTIF(Order[Customer ID], RFMCaculation[[#This Row],[Customer ID]])</f>
        <v>7</v>
      </c>
      <c r="C429" s="4" cm="1">
        <f t="array" ref="C429">MAX(_xlfn._xlws.FILTER(Order[[Order Date ]], Order[Customer ID]=RFMCaculation[[#This Row],[Customer ID]]))</f>
        <v>43002</v>
      </c>
      <c r="D429" s="4" cm="1">
        <f t="array" ref="D429">MIN(_xlfn._xlws.FILTER(Order[[Order Date ]], Order[Customer ID]=RFMCaculation[[#This Row],[Customer ID]]))</f>
        <v>41908</v>
      </c>
      <c r="E429" s="8">
        <f>($R$2-RFMCaculation[[#This Row],[Start Date]])/365</f>
        <v>3.2684931506849315</v>
      </c>
      <c r="F429">
        <f>$R$2-RFMCaculation[[#This Row],[Most recent]]</f>
        <v>99</v>
      </c>
      <c r="G429" s="8">
        <f>RFMCaculation[[#This Row],[Total Orders]]/RFMCaculation[[#This Row],[Years with us]]</f>
        <v>2.1416596814752724</v>
      </c>
      <c r="H429" s="9">
        <f>SUMIF(Order[Customer ID], RFMCaculation[[#This Row],[Customer ID]], Order[Total Sales])</f>
        <v>10604.266</v>
      </c>
      <c r="I429">
        <f>RANK(RFMCaculation[[#This Row],[Recency]], RFMCaculation[Recency], 0)</f>
        <v>333</v>
      </c>
      <c r="J429">
        <f>RANK(RFMCaculation[[#This Row],[Frequency]], RFMCaculation[Frequency], 0)</f>
        <v>329</v>
      </c>
      <c r="K429">
        <f>RANK(RFMCaculation[[#This Row],[Monetary]], RFMCaculation[Monetary], 0)</f>
        <v>18</v>
      </c>
      <c r="L429">
        <f>VLOOKUP(RFMCaculation[[#This Row],[Rank R]], $R$4:$S$8, 2)</f>
        <v>3</v>
      </c>
      <c r="M429">
        <f>VLOOKUP(RFMCaculation[[#This Row],[Rank F]], $R$4:$S$8, 2)</f>
        <v>3</v>
      </c>
      <c r="N429">
        <f>VLOOKUP(RFMCaculation[[#This Row],[Rank M]], $R$4:$S$8, 2)</f>
        <v>1</v>
      </c>
      <c r="O429">
        <f>RFMCaculation[[#This Row],[R]]*100+RFMCaculation[[#This Row],[F]]*10+RFMCaculation[[#This Row],[M]]</f>
        <v>331</v>
      </c>
      <c r="P429" s="21" t="str">
        <f>VLOOKUP(RFMCaculation[[#This Row],[RFM]], RFMSegment[], 2, FALSE)</f>
        <v>About To Sleep</v>
      </c>
    </row>
    <row r="430" spans="1:16">
      <c r="A430" t="s">
        <v>1090</v>
      </c>
      <c r="B430">
        <f>COUNTIF(Order[Customer ID], RFMCaculation[[#This Row],[Customer ID]])</f>
        <v>8</v>
      </c>
      <c r="C430" s="4" cm="1">
        <f t="array" ref="C430">MAX(_xlfn._xlws.FILTER(Order[[Order Date ]], Order[Customer ID]=RFMCaculation[[#This Row],[Customer ID]]))</f>
        <v>43059</v>
      </c>
      <c r="D430" s="4" cm="1">
        <f t="array" ref="D430">MIN(_xlfn._xlws.FILTER(Order[[Order Date ]], Order[Customer ID]=RFMCaculation[[#This Row],[Customer ID]]))</f>
        <v>41730</v>
      </c>
      <c r="E430" s="8">
        <f>($R$2-RFMCaculation[[#This Row],[Start Date]])/365</f>
        <v>3.7561643835616438</v>
      </c>
      <c r="F430">
        <f>$R$2-RFMCaculation[[#This Row],[Most recent]]</f>
        <v>42</v>
      </c>
      <c r="G430" s="8">
        <f>RFMCaculation[[#This Row],[Total Orders]]/RFMCaculation[[#This Row],[Years with us]]</f>
        <v>2.1298322392414297</v>
      </c>
      <c r="H430" s="9">
        <f>SUMIF(Order[Customer ID], RFMCaculation[[#This Row],[Customer ID]], Order[Total Sales])</f>
        <v>3312.864</v>
      </c>
      <c r="I430">
        <f>RANK(RFMCaculation[[#This Row],[Recency]], RFMCaculation[Recency], 0)</f>
        <v>539</v>
      </c>
      <c r="J430">
        <f>RANK(RFMCaculation[[#This Row],[Frequency]], RFMCaculation[Frequency], 0)</f>
        <v>336</v>
      </c>
      <c r="K430">
        <f>RANK(RFMCaculation[[#This Row],[Monetary]], RFMCaculation[Monetary], 0)</f>
        <v>234</v>
      </c>
      <c r="L430">
        <f>VLOOKUP(RFMCaculation[[#This Row],[Rank R]], $R$4:$S$8, 2)</f>
        <v>4</v>
      </c>
      <c r="M430">
        <f>VLOOKUP(RFMCaculation[[#This Row],[Rank F]], $R$4:$S$8, 2)</f>
        <v>3</v>
      </c>
      <c r="N430">
        <f>VLOOKUP(RFMCaculation[[#This Row],[Rank M]], $R$4:$S$8, 2)</f>
        <v>2</v>
      </c>
      <c r="O430">
        <f>RFMCaculation[[#This Row],[R]]*100+RFMCaculation[[#This Row],[F]]*10+RFMCaculation[[#This Row],[M]]</f>
        <v>432</v>
      </c>
      <c r="P430" s="21" t="str">
        <f>VLOOKUP(RFMCaculation[[#This Row],[RFM]], RFMSegment[], 2, FALSE)</f>
        <v>Potential Loyalist</v>
      </c>
    </row>
    <row r="431" spans="1:16">
      <c r="A431" t="s">
        <v>53</v>
      </c>
      <c r="B431">
        <f>COUNTIF(Order[Customer ID], RFMCaculation[[#This Row],[Customer ID]])</f>
        <v>6</v>
      </c>
      <c r="C431" s="4" cm="1">
        <f t="array" ref="C431">MAX(_xlfn._xlws.FILTER(Order[[Order Date ]], Order[Customer ID]=RFMCaculation[[#This Row],[Customer ID]]))</f>
        <v>43098</v>
      </c>
      <c r="D431" s="4" cm="1">
        <f t="array" ref="D431">MIN(_xlfn._xlws.FILTER(Order[[Order Date ]], Order[Customer ID]=RFMCaculation[[#This Row],[Customer ID]]))</f>
        <v>41758</v>
      </c>
      <c r="E431" s="8">
        <f>($R$2-RFMCaculation[[#This Row],[Start Date]])/365</f>
        <v>3.6794520547945204</v>
      </c>
      <c r="F431">
        <f>$R$2-RFMCaculation[[#This Row],[Most recent]]</f>
        <v>3</v>
      </c>
      <c r="G431" s="8">
        <f>RFMCaculation[[#This Row],[Total Orders]]/RFMCaculation[[#This Row],[Years with us]]</f>
        <v>1.6306775874906925</v>
      </c>
      <c r="H431" s="9">
        <f>SUMIF(Order[Customer ID], RFMCaculation[[#This Row],[Customer ID]], Order[Total Sales])</f>
        <v>3100.6120000000001</v>
      </c>
      <c r="I431">
        <f>RANK(RFMCaculation[[#This Row],[Recency]], RFMCaculation[Recency], 0)</f>
        <v>784</v>
      </c>
      <c r="J431">
        <f>RANK(RFMCaculation[[#This Row],[Frequency]], RFMCaculation[Frequency], 0)</f>
        <v>520</v>
      </c>
      <c r="K431">
        <f>RANK(RFMCaculation[[#This Row],[Monetary]], RFMCaculation[Monetary], 0)</f>
        <v>267</v>
      </c>
      <c r="L431">
        <f>VLOOKUP(RFMCaculation[[#This Row],[Rank R]], $R$4:$S$8, 2)</f>
        <v>5</v>
      </c>
      <c r="M431">
        <f>VLOOKUP(RFMCaculation[[#This Row],[Rank F]], $R$4:$S$8, 2)</f>
        <v>4</v>
      </c>
      <c r="N431">
        <f>VLOOKUP(RFMCaculation[[#This Row],[Rank M]], $R$4:$S$8, 2)</f>
        <v>2</v>
      </c>
      <c r="O431">
        <f>RFMCaculation[[#This Row],[R]]*100+RFMCaculation[[#This Row],[F]]*10+RFMCaculation[[#This Row],[M]]</f>
        <v>542</v>
      </c>
      <c r="P431" s="21" t="str">
        <f>VLOOKUP(RFMCaculation[[#This Row],[RFM]], RFMSegment[], 2, FALSE)</f>
        <v>Potential Loyalist</v>
      </c>
    </row>
    <row r="432" spans="1:16">
      <c r="A432" t="s">
        <v>578</v>
      </c>
      <c r="B432">
        <f>COUNTIF(Order[Customer ID], RFMCaculation[[#This Row],[Customer ID]])</f>
        <v>7</v>
      </c>
      <c r="C432" s="4" cm="1">
        <f t="array" ref="C432">MAX(_xlfn._xlws.FILTER(Order[[Order Date ]], Order[Customer ID]=RFMCaculation[[#This Row],[Customer ID]]))</f>
        <v>43077</v>
      </c>
      <c r="D432" s="4" cm="1">
        <f t="array" ref="D432">MIN(_xlfn._xlws.FILTER(Order[[Order Date ]], Order[Customer ID]=RFMCaculation[[#This Row],[Customer ID]]))</f>
        <v>41866</v>
      </c>
      <c r="E432" s="8">
        <f>($R$2-RFMCaculation[[#This Row],[Start Date]])/365</f>
        <v>3.3835616438356166</v>
      </c>
      <c r="F432">
        <f>$R$2-RFMCaculation[[#This Row],[Most recent]]</f>
        <v>24</v>
      </c>
      <c r="G432" s="8">
        <f>RFMCaculation[[#This Row],[Total Orders]]/RFMCaculation[[#This Row],[Years with us]]</f>
        <v>2.068825910931174</v>
      </c>
      <c r="H432" s="9">
        <f>SUMIF(Order[Customer ID], RFMCaculation[[#This Row],[Customer ID]], Order[Total Sales])</f>
        <v>5952.8590000000013</v>
      </c>
      <c r="I432">
        <f>RANK(RFMCaculation[[#This Row],[Recency]], RFMCaculation[Recency], 0)</f>
        <v>655</v>
      </c>
      <c r="J432">
        <f>RANK(RFMCaculation[[#This Row],[Frequency]], RFMCaculation[Frequency], 0)</f>
        <v>365</v>
      </c>
      <c r="K432">
        <f>RANK(RFMCaculation[[#This Row],[Monetary]], RFMCaculation[Monetary], 0)</f>
        <v>84</v>
      </c>
      <c r="L432">
        <f>VLOOKUP(RFMCaculation[[#This Row],[Rank R]], $R$4:$S$8, 2)</f>
        <v>5</v>
      </c>
      <c r="M432">
        <f>VLOOKUP(RFMCaculation[[#This Row],[Rank F]], $R$4:$S$8, 2)</f>
        <v>3</v>
      </c>
      <c r="N432">
        <f>VLOOKUP(RFMCaculation[[#This Row],[Rank M]], $R$4:$S$8, 2)</f>
        <v>1</v>
      </c>
      <c r="O432">
        <f>RFMCaculation[[#This Row],[R]]*100+RFMCaculation[[#This Row],[F]]*10+RFMCaculation[[#This Row],[M]]</f>
        <v>531</v>
      </c>
      <c r="P432" s="21" t="str">
        <f>VLOOKUP(RFMCaculation[[#This Row],[RFM]], RFMSegment[], 2, FALSE)</f>
        <v>Potential Loyalist</v>
      </c>
    </row>
    <row r="433" spans="1:16">
      <c r="A433" t="s">
        <v>1543</v>
      </c>
      <c r="B433">
        <f>COUNTIF(Order[Customer ID], RFMCaculation[[#This Row],[Customer ID]])</f>
        <v>9</v>
      </c>
      <c r="C433" s="4" cm="1">
        <f t="array" ref="C433">MAX(_xlfn._xlws.FILTER(Order[[Order Date ]], Order[Customer ID]=RFMCaculation[[#This Row],[Customer ID]]))</f>
        <v>43041</v>
      </c>
      <c r="D433" s="4" cm="1">
        <f t="array" ref="D433">MIN(_xlfn._xlws.FILTER(Order[[Order Date ]], Order[Customer ID]=RFMCaculation[[#This Row],[Customer ID]]))</f>
        <v>41944</v>
      </c>
      <c r="E433" s="8">
        <f>($R$2-RFMCaculation[[#This Row],[Start Date]])/365</f>
        <v>3.1698630136986301</v>
      </c>
      <c r="F433">
        <f>$R$2-RFMCaculation[[#This Row],[Most recent]]</f>
        <v>60</v>
      </c>
      <c r="G433" s="8">
        <f>RFMCaculation[[#This Row],[Total Orders]]/RFMCaculation[[#This Row],[Years with us]]</f>
        <v>2.8392394122731202</v>
      </c>
      <c r="H433" s="9">
        <f>SUMIF(Order[Customer ID], RFMCaculation[[#This Row],[Customer ID]], Order[Total Sales])</f>
        <v>3918.9659999999994</v>
      </c>
      <c r="I433">
        <f>RANK(RFMCaculation[[#This Row],[Recency]], RFMCaculation[Recency], 0)</f>
        <v>439</v>
      </c>
      <c r="J433">
        <f>RANK(RFMCaculation[[#This Row],[Frequency]], RFMCaculation[Frequency], 0)</f>
        <v>134</v>
      </c>
      <c r="K433">
        <f>RANK(RFMCaculation[[#This Row],[Monetary]], RFMCaculation[Monetary], 0)</f>
        <v>184</v>
      </c>
      <c r="L433">
        <f>VLOOKUP(RFMCaculation[[#This Row],[Rank R]], $R$4:$S$8, 2)</f>
        <v>3</v>
      </c>
      <c r="M433">
        <f>VLOOKUP(RFMCaculation[[#This Row],[Rank F]], $R$4:$S$8, 2)</f>
        <v>1</v>
      </c>
      <c r="N433">
        <f>VLOOKUP(RFMCaculation[[#This Row],[Rank M]], $R$4:$S$8, 2)</f>
        <v>2</v>
      </c>
      <c r="O433">
        <f>RFMCaculation[[#This Row],[R]]*100+RFMCaculation[[#This Row],[F]]*10+RFMCaculation[[#This Row],[M]]</f>
        <v>312</v>
      </c>
      <c r="P433" s="21" t="str">
        <f>VLOOKUP(RFMCaculation[[#This Row],[RFM]], RFMSegment[], 2, FALSE)</f>
        <v>About To Sleep</v>
      </c>
    </row>
    <row r="434" spans="1:16">
      <c r="A434" t="s">
        <v>60</v>
      </c>
      <c r="B434">
        <f>COUNTIF(Order[Customer ID], RFMCaculation[[#This Row],[Customer ID]])</f>
        <v>7</v>
      </c>
      <c r="C434" s="4" cm="1">
        <f t="array" ref="C434">MAX(_xlfn._xlws.FILTER(Order[[Order Date ]], Order[Customer ID]=RFMCaculation[[#This Row],[Customer ID]]))</f>
        <v>43097</v>
      </c>
      <c r="D434" s="4" cm="1">
        <f t="array" ref="D434">MIN(_xlfn._xlws.FILTER(Order[[Order Date ]], Order[Customer ID]=RFMCaculation[[#This Row],[Customer ID]]))</f>
        <v>41719</v>
      </c>
      <c r="E434" s="8">
        <f>($R$2-RFMCaculation[[#This Row],[Start Date]])/365</f>
        <v>3.7863013698630139</v>
      </c>
      <c r="F434">
        <f>$R$2-RFMCaculation[[#This Row],[Most recent]]</f>
        <v>4</v>
      </c>
      <c r="G434" s="8">
        <f>RFMCaculation[[#This Row],[Total Orders]]/RFMCaculation[[#This Row],[Years with us]]</f>
        <v>1.8487698986975396</v>
      </c>
      <c r="H434" s="9">
        <f>SUMIF(Order[Customer ID], RFMCaculation[[#This Row],[Customer ID]], Order[Total Sales])</f>
        <v>5990.799</v>
      </c>
      <c r="I434">
        <f>RANK(RFMCaculation[[#This Row],[Recency]], RFMCaculation[Recency], 0)</f>
        <v>774</v>
      </c>
      <c r="J434">
        <f>RANK(RFMCaculation[[#This Row],[Frequency]], RFMCaculation[Frequency], 0)</f>
        <v>434</v>
      </c>
      <c r="K434">
        <f>RANK(RFMCaculation[[#This Row],[Monetary]], RFMCaculation[Monetary], 0)</f>
        <v>82</v>
      </c>
      <c r="L434">
        <f>VLOOKUP(RFMCaculation[[#This Row],[Rank R]], $R$4:$S$8, 2)</f>
        <v>5</v>
      </c>
      <c r="M434">
        <f>VLOOKUP(RFMCaculation[[#This Row],[Rank F]], $R$4:$S$8, 2)</f>
        <v>3</v>
      </c>
      <c r="N434">
        <f>VLOOKUP(RFMCaculation[[#This Row],[Rank M]], $R$4:$S$8, 2)</f>
        <v>1</v>
      </c>
      <c r="O434">
        <f>RFMCaculation[[#This Row],[R]]*100+RFMCaculation[[#This Row],[F]]*10+RFMCaculation[[#This Row],[M]]</f>
        <v>531</v>
      </c>
      <c r="P434" s="21" t="str">
        <f>VLOOKUP(RFMCaculation[[#This Row],[RFM]], RFMSegment[], 2, FALSE)</f>
        <v>Potential Loyalist</v>
      </c>
    </row>
    <row r="435" spans="1:16">
      <c r="A435" t="s">
        <v>418</v>
      </c>
      <c r="B435">
        <f>COUNTIF(Order[Customer ID], RFMCaculation[[#This Row],[Customer ID]])</f>
        <v>8</v>
      </c>
      <c r="C435" s="4" cm="1">
        <f t="array" ref="C435">MAX(_xlfn._xlws.FILTER(Order[[Order Date ]], Order[Customer ID]=RFMCaculation[[#This Row],[Customer ID]]))</f>
        <v>43083</v>
      </c>
      <c r="D435" s="4" cm="1">
        <f t="array" ref="D435">MIN(_xlfn._xlws.FILTER(Order[[Order Date ]], Order[Customer ID]=RFMCaculation[[#This Row],[Customer ID]]))</f>
        <v>41805</v>
      </c>
      <c r="E435" s="8">
        <f>($R$2-RFMCaculation[[#This Row],[Start Date]])/365</f>
        <v>3.5506849315068494</v>
      </c>
      <c r="F435">
        <f>$R$2-RFMCaculation[[#This Row],[Most recent]]</f>
        <v>18</v>
      </c>
      <c r="G435" s="8">
        <f>RFMCaculation[[#This Row],[Total Orders]]/RFMCaculation[[#This Row],[Years with us]]</f>
        <v>2.2530864197530862</v>
      </c>
      <c r="H435" s="9">
        <f>SUMIF(Order[Customer ID], RFMCaculation[[#This Row],[Customer ID]], Order[Total Sales])</f>
        <v>5016.4880000000003</v>
      </c>
      <c r="I435">
        <f>RANK(RFMCaculation[[#This Row],[Recency]], RFMCaculation[Recency], 0)</f>
        <v>693</v>
      </c>
      <c r="J435">
        <f>RANK(RFMCaculation[[#This Row],[Frequency]], RFMCaculation[Frequency], 0)</f>
        <v>291</v>
      </c>
      <c r="K435">
        <f>RANK(RFMCaculation[[#This Row],[Monetary]], RFMCaculation[Monetary], 0)</f>
        <v>117</v>
      </c>
      <c r="L435">
        <f>VLOOKUP(RFMCaculation[[#This Row],[Rank R]], $R$4:$S$8, 2)</f>
        <v>5</v>
      </c>
      <c r="M435">
        <f>VLOOKUP(RFMCaculation[[#This Row],[Rank F]], $R$4:$S$8, 2)</f>
        <v>2</v>
      </c>
      <c r="N435">
        <f>VLOOKUP(RFMCaculation[[#This Row],[Rank M]], $R$4:$S$8, 2)</f>
        <v>1</v>
      </c>
      <c r="O435">
        <f>RFMCaculation[[#This Row],[R]]*100+RFMCaculation[[#This Row],[F]]*10+RFMCaculation[[#This Row],[M]]</f>
        <v>521</v>
      </c>
      <c r="P435" s="21" t="str">
        <f>VLOOKUP(RFMCaculation[[#This Row],[RFM]], RFMSegment[], 2, FALSE)</f>
        <v>Promising</v>
      </c>
    </row>
    <row r="436" spans="1:16">
      <c r="A436" t="s">
        <v>1278</v>
      </c>
      <c r="B436">
        <f>COUNTIF(Order[Customer ID], RFMCaculation[[#This Row],[Customer ID]])</f>
        <v>12</v>
      </c>
      <c r="C436" s="4" cm="1">
        <f t="array" ref="C436">MAX(_xlfn._xlws.FILTER(Order[[Order Date ]], Order[Customer ID]=RFMCaculation[[#This Row],[Customer ID]]))</f>
        <v>43052</v>
      </c>
      <c r="D436" s="4" cm="1">
        <f t="array" ref="D436">MIN(_xlfn._xlws.FILTER(Order[[Order Date ]], Order[Customer ID]=RFMCaculation[[#This Row],[Customer ID]]))</f>
        <v>41845</v>
      </c>
      <c r="E436" s="8">
        <f>($R$2-RFMCaculation[[#This Row],[Start Date]])/365</f>
        <v>3.441095890410959</v>
      </c>
      <c r="F436">
        <f>$R$2-RFMCaculation[[#This Row],[Most recent]]</f>
        <v>49</v>
      </c>
      <c r="G436" s="8">
        <f>RFMCaculation[[#This Row],[Total Orders]]/RFMCaculation[[#This Row],[Years with us]]</f>
        <v>3.4872611464968153</v>
      </c>
      <c r="H436" s="9">
        <f>SUMIF(Order[Customer ID], RFMCaculation[[#This Row],[Customer ID]], Order[Total Sales])</f>
        <v>14175.228999999999</v>
      </c>
      <c r="I436">
        <f>RANK(RFMCaculation[[#This Row],[Recency]], RFMCaculation[Recency], 0)</f>
        <v>500</v>
      </c>
      <c r="J436">
        <f>RANK(RFMCaculation[[#This Row],[Frequency]], RFMCaculation[Frequency], 0)</f>
        <v>48</v>
      </c>
      <c r="K436">
        <f>RANK(RFMCaculation[[#This Row],[Monetary]], RFMCaculation[Monetary], 0)</f>
        <v>6</v>
      </c>
      <c r="L436">
        <f>VLOOKUP(RFMCaculation[[#This Row],[Rank R]], $R$4:$S$8, 2)</f>
        <v>4</v>
      </c>
      <c r="M436">
        <f>VLOOKUP(RFMCaculation[[#This Row],[Rank F]], $R$4:$S$8, 2)</f>
        <v>1</v>
      </c>
      <c r="N436">
        <f>VLOOKUP(RFMCaculation[[#This Row],[Rank M]], $R$4:$S$8, 2)</f>
        <v>1</v>
      </c>
      <c r="O436">
        <f>RFMCaculation[[#This Row],[R]]*100+RFMCaculation[[#This Row],[F]]*10+RFMCaculation[[#This Row],[M]]</f>
        <v>411</v>
      </c>
      <c r="P436" s="21" t="str">
        <f>VLOOKUP(RFMCaculation[[#This Row],[RFM]], RFMSegment[], 2, FALSE)</f>
        <v>New Customers</v>
      </c>
    </row>
    <row r="437" spans="1:16">
      <c r="A437" t="s">
        <v>392</v>
      </c>
      <c r="B437">
        <f>COUNTIF(Order[Customer ID], RFMCaculation[[#This Row],[Customer ID]])</f>
        <v>6</v>
      </c>
      <c r="C437" s="4" cm="1">
        <f t="array" ref="C437">MAX(_xlfn._xlws.FILTER(Order[[Order Date ]], Order[Customer ID]=RFMCaculation[[#This Row],[Customer ID]]))</f>
        <v>43085</v>
      </c>
      <c r="D437" s="4" cm="1">
        <f t="array" ref="D437">MIN(_xlfn._xlws.FILTER(Order[[Order Date ]], Order[Customer ID]=RFMCaculation[[#This Row],[Customer ID]]))</f>
        <v>42191</v>
      </c>
      <c r="E437" s="8">
        <f>($R$2-RFMCaculation[[#This Row],[Start Date]])/365</f>
        <v>2.493150684931507</v>
      </c>
      <c r="F437">
        <f>$R$2-RFMCaculation[[#This Row],[Most recent]]</f>
        <v>16</v>
      </c>
      <c r="G437" s="8">
        <f>RFMCaculation[[#This Row],[Total Orders]]/RFMCaculation[[#This Row],[Years with us]]</f>
        <v>2.4065934065934065</v>
      </c>
      <c r="H437" s="9">
        <f>SUMIF(Order[Customer ID], RFMCaculation[[#This Row],[Customer ID]], Order[Total Sales])</f>
        <v>2260.9580000000001</v>
      </c>
      <c r="I437">
        <f>RANK(RFMCaculation[[#This Row],[Recency]], RFMCaculation[Recency], 0)</f>
        <v>702</v>
      </c>
      <c r="J437">
        <f>RANK(RFMCaculation[[#This Row],[Frequency]], RFMCaculation[Frequency], 0)</f>
        <v>248</v>
      </c>
      <c r="K437">
        <f>RANK(RFMCaculation[[#This Row],[Monetary]], RFMCaculation[Monetary], 0)</f>
        <v>395</v>
      </c>
      <c r="L437">
        <f>VLOOKUP(RFMCaculation[[#This Row],[Rank R]], $R$4:$S$8, 2)</f>
        <v>5</v>
      </c>
      <c r="M437">
        <f>VLOOKUP(RFMCaculation[[#This Row],[Rank F]], $R$4:$S$8, 2)</f>
        <v>2</v>
      </c>
      <c r="N437">
        <f>VLOOKUP(RFMCaculation[[#This Row],[Rank M]], $R$4:$S$8, 2)</f>
        <v>3</v>
      </c>
      <c r="O437">
        <f>RFMCaculation[[#This Row],[R]]*100+RFMCaculation[[#This Row],[F]]*10+RFMCaculation[[#This Row],[M]]</f>
        <v>523</v>
      </c>
      <c r="P437" s="21" t="str">
        <f>VLOOKUP(RFMCaculation[[#This Row],[RFM]], RFMSegment[], 2, FALSE)</f>
        <v>Promising</v>
      </c>
    </row>
    <row r="438" spans="1:16">
      <c r="A438" t="s">
        <v>1497</v>
      </c>
      <c r="B438">
        <f>COUNTIF(Order[Customer ID], RFMCaculation[[#This Row],[Customer ID]])</f>
        <v>8</v>
      </c>
      <c r="C438" s="4" cm="1">
        <f t="array" ref="C438">MAX(_xlfn._xlws.FILTER(Order[[Order Date ]], Order[Customer ID]=RFMCaculation[[#This Row],[Customer ID]]))</f>
        <v>43043</v>
      </c>
      <c r="D438" s="4" cm="1">
        <f t="array" ref="D438">MIN(_xlfn._xlws.FILTER(Order[[Order Date ]], Order[Customer ID]=RFMCaculation[[#This Row],[Customer ID]]))</f>
        <v>41840</v>
      </c>
      <c r="E438" s="8">
        <f>($R$2-RFMCaculation[[#This Row],[Start Date]])/365</f>
        <v>3.4547945205479453</v>
      </c>
      <c r="F438">
        <f>$R$2-RFMCaculation[[#This Row],[Most recent]]</f>
        <v>58</v>
      </c>
      <c r="G438" s="8">
        <f>RFMCaculation[[#This Row],[Total Orders]]/RFMCaculation[[#This Row],[Years with us]]</f>
        <v>2.3156225218080886</v>
      </c>
      <c r="H438" s="9">
        <f>SUMIF(Order[Customer ID], RFMCaculation[[#This Row],[Customer ID]], Order[Total Sales])</f>
        <v>5620.1859999999997</v>
      </c>
      <c r="I438">
        <f>RANK(RFMCaculation[[#This Row],[Recency]], RFMCaculation[Recency], 0)</f>
        <v>459</v>
      </c>
      <c r="J438">
        <f>RANK(RFMCaculation[[#This Row],[Frequency]], RFMCaculation[Frequency], 0)</f>
        <v>268</v>
      </c>
      <c r="K438">
        <f>RANK(RFMCaculation[[#This Row],[Monetary]], RFMCaculation[Monetary], 0)</f>
        <v>91</v>
      </c>
      <c r="L438">
        <f>VLOOKUP(RFMCaculation[[#This Row],[Rank R]], $R$4:$S$8, 2)</f>
        <v>3</v>
      </c>
      <c r="M438">
        <f>VLOOKUP(RFMCaculation[[#This Row],[Rank F]], $R$4:$S$8, 2)</f>
        <v>2</v>
      </c>
      <c r="N438">
        <f>VLOOKUP(RFMCaculation[[#This Row],[Rank M]], $R$4:$S$8, 2)</f>
        <v>1</v>
      </c>
      <c r="O438">
        <f>RFMCaculation[[#This Row],[R]]*100+RFMCaculation[[#This Row],[F]]*10+RFMCaculation[[#This Row],[M]]</f>
        <v>321</v>
      </c>
      <c r="P438" s="21" t="str">
        <f>VLOOKUP(RFMCaculation[[#This Row],[RFM]], RFMSegment[], 2, FALSE)</f>
        <v>About To Sleep</v>
      </c>
    </row>
    <row r="439" spans="1:16">
      <c r="A439" t="s">
        <v>405</v>
      </c>
      <c r="B439">
        <f>COUNTIF(Order[Customer ID], RFMCaculation[[#This Row],[Customer ID]])</f>
        <v>5</v>
      </c>
      <c r="C439" s="4" cm="1">
        <f t="array" ref="C439">MAX(_xlfn._xlws.FILTER(Order[[Order Date ]], Order[Customer ID]=RFMCaculation[[#This Row],[Customer ID]]))</f>
        <v>43084</v>
      </c>
      <c r="D439" s="4" cm="1">
        <f t="array" ref="D439">MIN(_xlfn._xlws.FILTER(Order[[Order Date ]], Order[Customer ID]=RFMCaculation[[#This Row],[Customer ID]]))</f>
        <v>41995</v>
      </c>
      <c r="E439" s="8">
        <f>($R$2-RFMCaculation[[#This Row],[Start Date]])/365</f>
        <v>3.0301369863013701</v>
      </c>
      <c r="F439">
        <f>$R$2-RFMCaculation[[#This Row],[Most recent]]</f>
        <v>17</v>
      </c>
      <c r="G439" s="8">
        <f>RFMCaculation[[#This Row],[Total Orders]]/RFMCaculation[[#This Row],[Years with us]]</f>
        <v>1.6500904159132006</v>
      </c>
      <c r="H439" s="9">
        <f>SUMIF(Order[Customer ID], RFMCaculation[[#This Row],[Customer ID]], Order[Total Sales])</f>
        <v>453.53800000000001</v>
      </c>
      <c r="I439">
        <f>RANK(RFMCaculation[[#This Row],[Recency]], RFMCaculation[Recency], 0)</f>
        <v>699</v>
      </c>
      <c r="J439">
        <f>RANK(RFMCaculation[[#This Row],[Frequency]], RFMCaculation[Frequency], 0)</f>
        <v>510</v>
      </c>
      <c r="K439">
        <f>RANK(RFMCaculation[[#This Row],[Monetary]], RFMCaculation[Monetary], 0)</f>
        <v>726</v>
      </c>
      <c r="L439">
        <f>VLOOKUP(RFMCaculation[[#This Row],[Rank R]], $R$4:$S$8, 2)</f>
        <v>5</v>
      </c>
      <c r="M439">
        <f>VLOOKUP(RFMCaculation[[#This Row],[Rank F]], $R$4:$S$8, 2)</f>
        <v>4</v>
      </c>
      <c r="N439">
        <f>VLOOKUP(RFMCaculation[[#This Row],[Rank M]], $R$4:$S$8, 2)</f>
        <v>5</v>
      </c>
      <c r="O439">
        <f>RFMCaculation[[#This Row],[R]]*100+RFMCaculation[[#This Row],[F]]*10+RFMCaculation[[#This Row],[M]]</f>
        <v>545</v>
      </c>
      <c r="P439" s="21" t="str">
        <f>VLOOKUP(RFMCaculation[[#This Row],[RFM]], RFMSegment[], 2, FALSE)</f>
        <v>Champions</v>
      </c>
    </row>
    <row r="440" spans="1:16">
      <c r="A440" t="s">
        <v>793</v>
      </c>
      <c r="B440">
        <f>COUNTIF(Order[Customer ID], RFMCaculation[[#This Row],[Customer ID]])</f>
        <v>8</v>
      </c>
      <c r="C440" s="4" cm="1">
        <f t="array" ref="C440">MAX(_xlfn._xlws.FILTER(Order[[Order Date ]], Order[Customer ID]=RFMCaculation[[#This Row],[Customer ID]]))</f>
        <v>43071</v>
      </c>
      <c r="D440" s="4" cm="1">
        <f t="array" ref="D440">MIN(_xlfn._xlws.FILTER(Order[[Order Date ]], Order[Customer ID]=RFMCaculation[[#This Row],[Customer ID]]))</f>
        <v>41728</v>
      </c>
      <c r="E440" s="8">
        <f>($R$2-RFMCaculation[[#This Row],[Start Date]])/365</f>
        <v>3.7616438356164386</v>
      </c>
      <c r="F440">
        <f>$R$2-RFMCaculation[[#This Row],[Most recent]]</f>
        <v>30</v>
      </c>
      <c r="G440" s="8">
        <f>RFMCaculation[[#This Row],[Total Orders]]/RFMCaculation[[#This Row],[Years with us]]</f>
        <v>2.1267297887836851</v>
      </c>
      <c r="H440" s="9">
        <f>SUMIF(Order[Customer ID], RFMCaculation[[#This Row],[Customer ID]], Order[Total Sales])</f>
        <v>4909.4719999999998</v>
      </c>
      <c r="I440">
        <f>RANK(RFMCaculation[[#This Row],[Recency]], RFMCaculation[Recency], 0)</f>
        <v>610</v>
      </c>
      <c r="J440">
        <f>RANK(RFMCaculation[[#This Row],[Frequency]], RFMCaculation[Frequency], 0)</f>
        <v>338</v>
      </c>
      <c r="K440">
        <f>RANK(RFMCaculation[[#This Row],[Monetary]], RFMCaculation[Monetary], 0)</f>
        <v>122</v>
      </c>
      <c r="L440">
        <f>VLOOKUP(RFMCaculation[[#This Row],[Rank R]], $R$4:$S$8, 2)</f>
        <v>4</v>
      </c>
      <c r="M440">
        <f>VLOOKUP(RFMCaculation[[#This Row],[Rank F]], $R$4:$S$8, 2)</f>
        <v>3</v>
      </c>
      <c r="N440">
        <f>VLOOKUP(RFMCaculation[[#This Row],[Rank M]], $R$4:$S$8, 2)</f>
        <v>1</v>
      </c>
      <c r="O440">
        <f>RFMCaculation[[#This Row],[R]]*100+RFMCaculation[[#This Row],[F]]*10+RFMCaculation[[#This Row],[M]]</f>
        <v>431</v>
      </c>
      <c r="P440" s="21" t="str">
        <f>VLOOKUP(RFMCaculation[[#This Row],[RFM]], RFMSegment[], 2, FALSE)</f>
        <v>Potential Loyalist</v>
      </c>
    </row>
    <row r="441" spans="1:16">
      <c r="A441" t="s">
        <v>457</v>
      </c>
      <c r="B441">
        <f>COUNTIF(Order[Customer ID], RFMCaculation[[#This Row],[Customer ID]])</f>
        <v>9</v>
      </c>
      <c r="C441" s="4" cm="1">
        <f t="array" ref="C441">MAX(_xlfn._xlws.FILTER(Order[[Order Date ]], Order[Customer ID]=RFMCaculation[[#This Row],[Customer ID]]))</f>
        <v>43080</v>
      </c>
      <c r="D441" s="4" cm="1">
        <f t="array" ref="D441">MIN(_xlfn._xlws.FILTER(Order[[Order Date ]], Order[Customer ID]=RFMCaculation[[#This Row],[Customer ID]]))</f>
        <v>41975</v>
      </c>
      <c r="E441" s="8">
        <f>($R$2-RFMCaculation[[#This Row],[Start Date]])/365</f>
        <v>3.0849315068493151</v>
      </c>
      <c r="F441">
        <f>$R$2-RFMCaculation[[#This Row],[Most recent]]</f>
        <v>21</v>
      </c>
      <c r="G441" s="8">
        <f>RFMCaculation[[#This Row],[Total Orders]]/RFMCaculation[[#This Row],[Years with us]]</f>
        <v>2.9174067495559504</v>
      </c>
      <c r="H441" s="9">
        <f>SUMIF(Order[Customer ID], RFMCaculation[[#This Row],[Customer ID]], Order[Total Sales])</f>
        <v>2617.2719999999999</v>
      </c>
      <c r="I441">
        <f>RANK(RFMCaculation[[#This Row],[Recency]], RFMCaculation[Recency], 0)</f>
        <v>681</v>
      </c>
      <c r="J441">
        <f>RANK(RFMCaculation[[#This Row],[Frequency]], RFMCaculation[Frequency], 0)</f>
        <v>125</v>
      </c>
      <c r="K441">
        <f>RANK(RFMCaculation[[#This Row],[Monetary]], RFMCaculation[Monetary], 0)</f>
        <v>336</v>
      </c>
      <c r="L441">
        <f>VLOOKUP(RFMCaculation[[#This Row],[Rank R]], $R$4:$S$8, 2)</f>
        <v>5</v>
      </c>
      <c r="M441">
        <f>VLOOKUP(RFMCaculation[[#This Row],[Rank F]], $R$4:$S$8, 2)</f>
        <v>1</v>
      </c>
      <c r="N441">
        <f>VLOOKUP(RFMCaculation[[#This Row],[Rank M]], $R$4:$S$8, 2)</f>
        <v>3</v>
      </c>
      <c r="O441">
        <f>RFMCaculation[[#This Row],[R]]*100+RFMCaculation[[#This Row],[F]]*10+RFMCaculation[[#This Row],[M]]</f>
        <v>513</v>
      </c>
      <c r="P441" s="21" t="str">
        <f>VLOOKUP(RFMCaculation[[#This Row],[RFM]], RFMSegment[], 2, FALSE)</f>
        <v>Promising</v>
      </c>
    </row>
    <row r="442" spans="1:16">
      <c r="A442" t="s">
        <v>1391</v>
      </c>
      <c r="B442">
        <f>COUNTIF(Order[Customer ID], RFMCaculation[[#This Row],[Customer ID]])</f>
        <v>5</v>
      </c>
      <c r="C442" s="4" cm="1">
        <f t="array" ref="C442">MAX(_xlfn._xlws.FILTER(Order[[Order Date ]], Order[Customer ID]=RFMCaculation[[#This Row],[Customer ID]]))</f>
        <v>43047</v>
      </c>
      <c r="D442" s="4" cm="1">
        <f t="array" ref="D442">MIN(_xlfn._xlws.FILTER(Order[[Order Date ]], Order[Customer ID]=RFMCaculation[[#This Row],[Customer ID]]))</f>
        <v>41741</v>
      </c>
      <c r="E442" s="8">
        <f>($R$2-RFMCaculation[[#This Row],[Start Date]])/365</f>
        <v>3.7260273972602738</v>
      </c>
      <c r="F442">
        <f>$R$2-RFMCaculation[[#This Row],[Most recent]]</f>
        <v>54</v>
      </c>
      <c r="G442" s="8">
        <f>RFMCaculation[[#This Row],[Total Orders]]/RFMCaculation[[#This Row],[Years with us]]</f>
        <v>1.3419117647058825</v>
      </c>
      <c r="H442" s="9">
        <f>SUMIF(Order[Customer ID], RFMCaculation[[#This Row],[Customer ID]], Order[Total Sales])</f>
        <v>2171.962</v>
      </c>
      <c r="I442">
        <f>RANK(RFMCaculation[[#This Row],[Recency]], RFMCaculation[Recency], 0)</f>
        <v>478</v>
      </c>
      <c r="J442">
        <f>RANK(RFMCaculation[[#This Row],[Frequency]], RFMCaculation[Frequency], 0)</f>
        <v>627</v>
      </c>
      <c r="K442">
        <f>RANK(RFMCaculation[[#This Row],[Monetary]], RFMCaculation[Monetary], 0)</f>
        <v>418</v>
      </c>
      <c r="L442">
        <f>VLOOKUP(RFMCaculation[[#This Row],[Rank R]], $R$4:$S$8, 2)</f>
        <v>4</v>
      </c>
      <c r="M442">
        <f>VLOOKUP(RFMCaculation[[#This Row],[Rank F]], $R$4:$S$8, 2)</f>
        <v>4</v>
      </c>
      <c r="N442">
        <f>VLOOKUP(RFMCaculation[[#This Row],[Rank M]], $R$4:$S$8, 2)</f>
        <v>3</v>
      </c>
      <c r="O442">
        <f>RFMCaculation[[#This Row],[R]]*100+RFMCaculation[[#This Row],[F]]*10+RFMCaculation[[#This Row],[M]]</f>
        <v>443</v>
      </c>
      <c r="P442" s="21" t="str">
        <f>VLOOKUP(RFMCaculation[[#This Row],[RFM]], RFMSegment[], 2, FALSE)</f>
        <v>Need Attention</v>
      </c>
    </row>
    <row r="443" spans="1:16">
      <c r="A443" t="s">
        <v>2098</v>
      </c>
      <c r="B443">
        <f>COUNTIF(Order[Customer ID], RFMCaculation[[#This Row],[Customer ID]])</f>
        <v>8</v>
      </c>
      <c r="C443" s="4" cm="1">
        <f t="array" ref="C443">MAX(_xlfn._xlws.FILTER(Order[[Order Date ]], Order[Customer ID]=RFMCaculation[[#This Row],[Customer ID]]))</f>
        <v>43001</v>
      </c>
      <c r="D443" s="4" cm="1">
        <f t="array" ref="D443">MIN(_xlfn._xlws.FILTER(Order[[Order Date ]], Order[Customer ID]=RFMCaculation[[#This Row],[Customer ID]]))</f>
        <v>41700</v>
      </c>
      <c r="E443" s="8">
        <f>($R$2-RFMCaculation[[#This Row],[Start Date]])/365</f>
        <v>3.8383561643835615</v>
      </c>
      <c r="F443">
        <f>$R$2-RFMCaculation[[#This Row],[Most recent]]</f>
        <v>100</v>
      </c>
      <c r="G443" s="8">
        <f>RFMCaculation[[#This Row],[Total Orders]]/RFMCaculation[[#This Row],[Years with us]]</f>
        <v>2.0842255531763025</v>
      </c>
      <c r="H443" s="9">
        <f>SUMIF(Order[Customer ID], RFMCaculation[[#This Row],[Customer ID]], Order[Total Sales])</f>
        <v>2280.58</v>
      </c>
      <c r="I443">
        <f>RANK(RFMCaculation[[#This Row],[Recency]], RFMCaculation[Recency], 0)</f>
        <v>328</v>
      </c>
      <c r="J443">
        <f>RANK(RFMCaculation[[#This Row],[Frequency]], RFMCaculation[Frequency], 0)</f>
        <v>355</v>
      </c>
      <c r="K443">
        <f>RANK(RFMCaculation[[#This Row],[Monetary]], RFMCaculation[Monetary], 0)</f>
        <v>390</v>
      </c>
      <c r="L443">
        <f>VLOOKUP(RFMCaculation[[#This Row],[Rank R]], $R$4:$S$8, 2)</f>
        <v>3</v>
      </c>
      <c r="M443">
        <f>VLOOKUP(RFMCaculation[[#This Row],[Rank F]], $R$4:$S$8, 2)</f>
        <v>3</v>
      </c>
      <c r="N443">
        <f>VLOOKUP(RFMCaculation[[#This Row],[Rank M]], $R$4:$S$8, 2)</f>
        <v>3</v>
      </c>
      <c r="O443">
        <f>RFMCaculation[[#This Row],[R]]*100+RFMCaculation[[#This Row],[F]]*10+RFMCaculation[[#This Row],[M]]</f>
        <v>333</v>
      </c>
      <c r="P443" s="21" t="str">
        <f>VLOOKUP(RFMCaculation[[#This Row],[RFM]], RFMSegment[], 2, FALSE)</f>
        <v>Potential Loyalist</v>
      </c>
    </row>
    <row r="444" spans="1:16">
      <c r="A444" t="s">
        <v>3690</v>
      </c>
      <c r="B444">
        <f>COUNTIF(Order[Customer ID], RFMCaculation[[#This Row],[Customer ID]])</f>
        <v>3</v>
      </c>
      <c r="C444" s="4" cm="1">
        <f t="array" ref="C444">MAX(_xlfn._xlws.FILTER(Order[[Order Date ]], Order[Customer ID]=RFMCaculation[[#This Row],[Customer ID]]))</f>
        <v>42804</v>
      </c>
      <c r="D444" s="4" cm="1">
        <f t="array" ref="D444">MIN(_xlfn._xlws.FILTER(Order[[Order Date ]], Order[Customer ID]=RFMCaculation[[#This Row],[Customer ID]]))</f>
        <v>42017</v>
      </c>
      <c r="E444" s="8">
        <f>($R$2-RFMCaculation[[#This Row],[Start Date]])/365</f>
        <v>2.9698630136986299</v>
      </c>
      <c r="F444">
        <f>$R$2-RFMCaculation[[#This Row],[Most recent]]</f>
        <v>297</v>
      </c>
      <c r="G444" s="8">
        <f>RFMCaculation[[#This Row],[Total Orders]]/RFMCaculation[[#This Row],[Years with us]]</f>
        <v>1.0101476014760149</v>
      </c>
      <c r="H444" s="9">
        <f>SUMIF(Order[Customer ID], RFMCaculation[[#This Row],[Customer ID]], Order[Total Sales])</f>
        <v>88.471999999999994</v>
      </c>
      <c r="I444">
        <f>RANK(RFMCaculation[[#This Row],[Recency]], RFMCaculation[Recency], 0)</f>
        <v>124</v>
      </c>
      <c r="J444">
        <f>RANK(RFMCaculation[[#This Row],[Frequency]], RFMCaculation[Frequency], 0)</f>
        <v>729</v>
      </c>
      <c r="K444">
        <f>RANK(RFMCaculation[[#This Row],[Monetary]], RFMCaculation[Monetary], 0)</f>
        <v>781</v>
      </c>
      <c r="L444">
        <f>VLOOKUP(RFMCaculation[[#This Row],[Rank R]], $R$4:$S$8, 2)</f>
        <v>1</v>
      </c>
      <c r="M444">
        <f>VLOOKUP(RFMCaculation[[#This Row],[Rank F]], $R$4:$S$8, 2)</f>
        <v>5</v>
      </c>
      <c r="N444">
        <f>VLOOKUP(RFMCaculation[[#This Row],[Rank M]], $R$4:$S$8, 2)</f>
        <v>5</v>
      </c>
      <c r="O444">
        <f>RFMCaculation[[#This Row],[R]]*100+RFMCaculation[[#This Row],[F]]*10+RFMCaculation[[#This Row],[M]]</f>
        <v>155</v>
      </c>
      <c r="P444" s="21" t="str">
        <f>VLOOKUP(RFMCaculation[[#This Row],[RFM]], RFMSegment[], 2, FALSE)</f>
        <v>Cannot Lose Them</v>
      </c>
    </row>
    <row r="445" spans="1:16">
      <c r="A445" t="s">
        <v>4132</v>
      </c>
      <c r="B445">
        <f>COUNTIF(Order[Customer ID], RFMCaculation[[#This Row],[Customer ID]])</f>
        <v>7</v>
      </c>
      <c r="C445" s="4" cm="1">
        <f t="array" ref="C445">MAX(_xlfn._xlws.FILTER(Order[[Order Date ]], Order[Customer ID]=RFMCaculation[[#This Row],[Customer ID]]))</f>
        <v>42708</v>
      </c>
      <c r="D445" s="4" cm="1">
        <f t="array" ref="D445">MIN(_xlfn._xlws.FILTER(Order[[Order Date ]], Order[Customer ID]=RFMCaculation[[#This Row],[Customer ID]]))</f>
        <v>41890</v>
      </c>
      <c r="E445" s="8">
        <f>($R$2-RFMCaculation[[#This Row],[Start Date]])/365</f>
        <v>3.3178082191780822</v>
      </c>
      <c r="F445">
        <f>$R$2-RFMCaculation[[#This Row],[Most recent]]</f>
        <v>393</v>
      </c>
      <c r="G445" s="8">
        <f>RFMCaculation[[#This Row],[Total Orders]]/RFMCaculation[[#This Row],[Years with us]]</f>
        <v>2.1098265895953756</v>
      </c>
      <c r="H445" s="9">
        <f>SUMIF(Order[Customer ID], RFMCaculation[[#This Row],[Customer ID]], Order[Total Sales])</f>
        <v>3057.1000000000004</v>
      </c>
      <c r="I445">
        <f>RANK(RFMCaculation[[#This Row],[Recency]], RFMCaculation[Recency], 0)</f>
        <v>88</v>
      </c>
      <c r="J445">
        <f>RANK(RFMCaculation[[#This Row],[Frequency]], RFMCaculation[Frequency], 0)</f>
        <v>345</v>
      </c>
      <c r="K445">
        <f>RANK(RFMCaculation[[#This Row],[Monetary]], RFMCaculation[Monetary], 0)</f>
        <v>274</v>
      </c>
      <c r="L445">
        <f>VLOOKUP(RFMCaculation[[#This Row],[Rank R]], $R$4:$S$8, 2)</f>
        <v>1</v>
      </c>
      <c r="M445">
        <f>VLOOKUP(RFMCaculation[[#This Row],[Rank F]], $R$4:$S$8, 2)</f>
        <v>3</v>
      </c>
      <c r="N445">
        <f>VLOOKUP(RFMCaculation[[#This Row],[Rank M]], $R$4:$S$8, 2)</f>
        <v>2</v>
      </c>
      <c r="O445">
        <f>RFMCaculation[[#This Row],[R]]*100+RFMCaculation[[#This Row],[F]]*10+RFMCaculation[[#This Row],[M]]</f>
        <v>132</v>
      </c>
      <c r="P445" s="21" t="str">
        <f>VLOOKUP(RFMCaculation[[#This Row],[RFM]], RFMSegment[], 2, FALSE)</f>
        <v>Hibernating customers</v>
      </c>
    </row>
    <row r="446" spans="1:16">
      <c r="A446" t="s">
        <v>2143</v>
      </c>
      <c r="B446">
        <f>COUNTIF(Order[Customer ID], RFMCaculation[[#This Row],[Customer ID]])</f>
        <v>10</v>
      </c>
      <c r="C446" s="4" cm="1">
        <f t="array" ref="C446">MAX(_xlfn._xlws.FILTER(Order[[Order Date ]], Order[Customer ID]=RFMCaculation[[#This Row],[Customer ID]]))</f>
        <v>42999</v>
      </c>
      <c r="D446" s="4" cm="1">
        <f t="array" ref="D446">MIN(_xlfn._xlws.FILTER(Order[[Order Date ]], Order[Customer ID]=RFMCaculation[[#This Row],[Customer ID]]))</f>
        <v>41708</v>
      </c>
      <c r="E446" s="8">
        <f>($R$2-RFMCaculation[[#This Row],[Start Date]])/365</f>
        <v>3.8164383561643835</v>
      </c>
      <c r="F446">
        <f>$R$2-RFMCaculation[[#This Row],[Most recent]]</f>
        <v>102</v>
      </c>
      <c r="G446" s="8">
        <f>RFMCaculation[[#This Row],[Total Orders]]/RFMCaculation[[#This Row],[Years with us]]</f>
        <v>2.6202440775305096</v>
      </c>
      <c r="H446" s="9">
        <f>SUMIF(Order[Customer ID], RFMCaculation[[#This Row],[Customer ID]], Order[Total Sales])</f>
        <v>4642.0884000000005</v>
      </c>
      <c r="I446">
        <f>RANK(RFMCaculation[[#This Row],[Recency]], RFMCaculation[Recency], 0)</f>
        <v>322</v>
      </c>
      <c r="J446">
        <f>RANK(RFMCaculation[[#This Row],[Frequency]], RFMCaculation[Frequency], 0)</f>
        <v>190</v>
      </c>
      <c r="K446">
        <f>RANK(RFMCaculation[[#This Row],[Monetary]], RFMCaculation[Monetary], 0)</f>
        <v>138</v>
      </c>
      <c r="L446">
        <f>VLOOKUP(RFMCaculation[[#This Row],[Rank R]], $R$4:$S$8, 2)</f>
        <v>3</v>
      </c>
      <c r="M446">
        <f>VLOOKUP(RFMCaculation[[#This Row],[Rank F]], $R$4:$S$8, 2)</f>
        <v>2</v>
      </c>
      <c r="N446">
        <f>VLOOKUP(RFMCaculation[[#This Row],[Rank M]], $R$4:$S$8, 2)</f>
        <v>1</v>
      </c>
      <c r="O446">
        <f>RFMCaculation[[#This Row],[R]]*100+RFMCaculation[[#This Row],[F]]*10+RFMCaculation[[#This Row],[M]]</f>
        <v>321</v>
      </c>
      <c r="P446" s="21" t="str">
        <f>VLOOKUP(RFMCaculation[[#This Row],[RFM]], RFMSegment[], 2, FALSE)</f>
        <v>About To Sleep</v>
      </c>
    </row>
    <row r="447" spans="1:16">
      <c r="A447" t="s">
        <v>2035</v>
      </c>
      <c r="B447">
        <f>COUNTIF(Order[Customer ID], RFMCaculation[[#This Row],[Customer ID]])</f>
        <v>5</v>
      </c>
      <c r="C447" s="4" cm="1">
        <f t="array" ref="C447">MAX(_xlfn._xlws.FILTER(Order[[Order Date ]], Order[Customer ID]=RFMCaculation[[#This Row],[Customer ID]]))</f>
        <v>43003</v>
      </c>
      <c r="D447" s="4" cm="1">
        <f t="array" ref="D447">MIN(_xlfn._xlws.FILTER(Order[[Order Date ]], Order[Customer ID]=RFMCaculation[[#This Row],[Customer ID]]))</f>
        <v>42240</v>
      </c>
      <c r="E447" s="8">
        <f>($R$2-RFMCaculation[[#This Row],[Start Date]])/365</f>
        <v>2.3589041095890413</v>
      </c>
      <c r="F447">
        <f>$R$2-RFMCaculation[[#This Row],[Most recent]]</f>
        <v>98</v>
      </c>
      <c r="G447" s="8">
        <f>RFMCaculation[[#This Row],[Total Orders]]/RFMCaculation[[#This Row],[Years with us]]</f>
        <v>2.1196283391405339</v>
      </c>
      <c r="H447" s="9">
        <f>SUMIF(Order[Customer ID], RFMCaculation[[#This Row],[Customer ID]], Order[Total Sales])</f>
        <v>4416.5200000000004</v>
      </c>
      <c r="I447">
        <f>RANK(RFMCaculation[[#This Row],[Recency]], RFMCaculation[Recency], 0)</f>
        <v>340</v>
      </c>
      <c r="J447">
        <f>RANK(RFMCaculation[[#This Row],[Frequency]], RFMCaculation[Frequency], 0)</f>
        <v>341</v>
      </c>
      <c r="K447">
        <f>RANK(RFMCaculation[[#This Row],[Monetary]], RFMCaculation[Monetary], 0)</f>
        <v>150</v>
      </c>
      <c r="L447">
        <f>VLOOKUP(RFMCaculation[[#This Row],[Rank R]], $R$4:$S$8, 2)</f>
        <v>3</v>
      </c>
      <c r="M447">
        <f>VLOOKUP(RFMCaculation[[#This Row],[Rank F]], $R$4:$S$8, 2)</f>
        <v>3</v>
      </c>
      <c r="N447">
        <f>VLOOKUP(RFMCaculation[[#This Row],[Rank M]], $R$4:$S$8, 2)</f>
        <v>1</v>
      </c>
      <c r="O447">
        <f>RFMCaculation[[#This Row],[R]]*100+RFMCaculation[[#This Row],[F]]*10+RFMCaculation[[#This Row],[M]]</f>
        <v>331</v>
      </c>
      <c r="P447" s="21" t="str">
        <f>VLOOKUP(RFMCaculation[[#This Row],[RFM]], RFMSegment[], 2, FALSE)</f>
        <v>About To Sleep</v>
      </c>
    </row>
    <row r="448" spans="1:16">
      <c r="A448" t="s">
        <v>5816</v>
      </c>
      <c r="B448">
        <f>COUNTIF(Order[Customer ID], RFMCaculation[[#This Row],[Customer ID]])</f>
        <v>4</v>
      </c>
      <c r="C448" s="4" cm="1">
        <f t="array" ref="C448">MAX(_xlfn._xlws.FILTER(Order[[Order Date ]], Order[Customer ID]=RFMCaculation[[#This Row],[Customer ID]]))</f>
        <v>42328</v>
      </c>
      <c r="D448" s="4" cm="1">
        <f t="array" ref="D448">MIN(_xlfn._xlws.FILTER(Order[[Order Date ]], Order[Customer ID]=RFMCaculation[[#This Row],[Customer ID]]))</f>
        <v>41912</v>
      </c>
      <c r="E448" s="8">
        <f>($R$2-RFMCaculation[[#This Row],[Start Date]])/365</f>
        <v>3.2575342465753425</v>
      </c>
      <c r="F448">
        <f>$R$2-RFMCaculation[[#This Row],[Most recent]]</f>
        <v>773</v>
      </c>
      <c r="G448" s="8">
        <f>RFMCaculation[[#This Row],[Total Orders]]/RFMCaculation[[#This Row],[Years with us]]</f>
        <v>1.2279226240538268</v>
      </c>
      <c r="H448" s="9">
        <f>SUMIF(Order[Customer ID], RFMCaculation[[#This Row],[Customer ID]], Order[Total Sales])</f>
        <v>449.09600000000006</v>
      </c>
      <c r="I448">
        <f>RANK(RFMCaculation[[#This Row],[Recency]], RFMCaculation[Recency], 0)</f>
        <v>14</v>
      </c>
      <c r="J448">
        <f>RANK(RFMCaculation[[#This Row],[Frequency]], RFMCaculation[Frequency], 0)</f>
        <v>675</v>
      </c>
      <c r="K448">
        <f>RANK(RFMCaculation[[#This Row],[Monetary]], RFMCaculation[Monetary], 0)</f>
        <v>727</v>
      </c>
      <c r="L448">
        <f>VLOOKUP(RFMCaculation[[#This Row],[Rank R]], $R$4:$S$8, 2)</f>
        <v>1</v>
      </c>
      <c r="M448">
        <f>VLOOKUP(RFMCaculation[[#This Row],[Rank F]], $R$4:$S$8, 2)</f>
        <v>5</v>
      </c>
      <c r="N448">
        <f>VLOOKUP(RFMCaculation[[#This Row],[Rank M]], $R$4:$S$8, 2)</f>
        <v>5</v>
      </c>
      <c r="O448">
        <f>RFMCaculation[[#This Row],[R]]*100+RFMCaculation[[#This Row],[F]]*10+RFMCaculation[[#This Row],[M]]</f>
        <v>155</v>
      </c>
      <c r="P448" s="21" t="str">
        <f>VLOOKUP(RFMCaculation[[#This Row],[RFM]], RFMSegment[], 2, FALSE)</f>
        <v>Cannot Lose Them</v>
      </c>
    </row>
    <row r="449" spans="1:16">
      <c r="A449" t="s">
        <v>2759</v>
      </c>
      <c r="B449">
        <f>COUNTIF(Order[Customer ID], RFMCaculation[[#This Row],[Customer ID]])</f>
        <v>11</v>
      </c>
      <c r="C449" s="4" cm="1">
        <f t="array" ref="C449">MAX(_xlfn._xlws.FILTER(Order[[Order Date ]], Order[Customer ID]=RFMCaculation[[#This Row],[Customer ID]]))</f>
        <v>42945</v>
      </c>
      <c r="D449" s="4" cm="1">
        <f t="array" ref="D449">MIN(_xlfn._xlws.FILTER(Order[[Order Date ]], Order[Customer ID]=RFMCaculation[[#This Row],[Customer ID]]))</f>
        <v>41758</v>
      </c>
      <c r="E449" s="8">
        <f>($R$2-RFMCaculation[[#This Row],[Start Date]])/365</f>
        <v>3.6794520547945204</v>
      </c>
      <c r="F449">
        <f>$R$2-RFMCaculation[[#This Row],[Most recent]]</f>
        <v>156</v>
      </c>
      <c r="G449" s="8">
        <f>RFMCaculation[[#This Row],[Total Orders]]/RFMCaculation[[#This Row],[Years with us]]</f>
        <v>2.9895755770662698</v>
      </c>
      <c r="H449" s="9">
        <f>SUMIF(Order[Customer ID], RFMCaculation[[#This Row],[Customer ID]], Order[Total Sales])</f>
        <v>8673.2220000000016</v>
      </c>
      <c r="I449">
        <f>RANK(RFMCaculation[[#This Row],[Recency]], RFMCaculation[Recency], 0)</f>
        <v>227</v>
      </c>
      <c r="J449">
        <f>RANK(RFMCaculation[[#This Row],[Frequency]], RFMCaculation[Frequency], 0)</f>
        <v>105</v>
      </c>
      <c r="K449">
        <f>RANK(RFMCaculation[[#This Row],[Monetary]], RFMCaculation[Monetary], 0)</f>
        <v>29</v>
      </c>
      <c r="L449">
        <f>VLOOKUP(RFMCaculation[[#This Row],[Rank R]], $R$4:$S$8, 2)</f>
        <v>2</v>
      </c>
      <c r="M449">
        <f>VLOOKUP(RFMCaculation[[#This Row],[Rank F]], $R$4:$S$8, 2)</f>
        <v>1</v>
      </c>
      <c r="N449">
        <f>VLOOKUP(RFMCaculation[[#This Row],[Rank M]], $R$4:$S$8, 2)</f>
        <v>1</v>
      </c>
      <c r="O449">
        <f>RFMCaculation[[#This Row],[R]]*100+RFMCaculation[[#This Row],[F]]*10+RFMCaculation[[#This Row],[M]]</f>
        <v>211</v>
      </c>
      <c r="P449" s="21" t="str">
        <f>VLOOKUP(RFMCaculation[[#This Row],[RFM]], RFMSegment[], 2, FALSE)</f>
        <v>Hibernating customers</v>
      </c>
    </row>
    <row r="450" spans="1:16">
      <c r="A450" t="s">
        <v>1316</v>
      </c>
      <c r="B450">
        <f>COUNTIF(Order[Customer ID], RFMCaculation[[#This Row],[Customer ID]])</f>
        <v>3</v>
      </c>
      <c r="C450" s="4" cm="1">
        <f t="array" ref="C450">MAX(_xlfn._xlws.FILTER(Order[[Order Date ]], Order[Customer ID]=RFMCaculation[[#This Row],[Customer ID]]))</f>
        <v>43051</v>
      </c>
      <c r="D450" s="4" cm="1">
        <f t="array" ref="D450">MIN(_xlfn._xlws.FILTER(Order[[Order Date ]], Order[Customer ID]=RFMCaculation[[#This Row],[Customer ID]]))</f>
        <v>42576</v>
      </c>
      <c r="E450" s="8">
        <f>($R$2-RFMCaculation[[#This Row],[Start Date]])/365</f>
        <v>1.4383561643835616</v>
      </c>
      <c r="F450">
        <f>$R$2-RFMCaculation[[#This Row],[Most recent]]</f>
        <v>50</v>
      </c>
      <c r="G450" s="8">
        <f>RFMCaculation[[#This Row],[Total Orders]]/RFMCaculation[[#This Row],[Years with us]]</f>
        <v>2.0857142857142859</v>
      </c>
      <c r="H450" s="9">
        <f>SUMIF(Order[Customer ID], RFMCaculation[[#This Row],[Customer ID]], Order[Total Sales])</f>
        <v>50.188000000000002</v>
      </c>
      <c r="I450">
        <f>RANK(RFMCaculation[[#This Row],[Recency]], RFMCaculation[Recency], 0)</f>
        <v>490</v>
      </c>
      <c r="J450">
        <f>RANK(RFMCaculation[[#This Row],[Frequency]], RFMCaculation[Frequency], 0)</f>
        <v>352</v>
      </c>
      <c r="K450">
        <f>RANK(RFMCaculation[[#This Row],[Monetary]], RFMCaculation[Monetary], 0)</f>
        <v>786</v>
      </c>
      <c r="L450">
        <f>VLOOKUP(RFMCaculation[[#This Row],[Rank R]], $R$4:$S$8, 2)</f>
        <v>4</v>
      </c>
      <c r="M450">
        <f>VLOOKUP(RFMCaculation[[#This Row],[Rank F]], $R$4:$S$8, 2)</f>
        <v>3</v>
      </c>
      <c r="N450">
        <f>VLOOKUP(RFMCaculation[[#This Row],[Rank M]], $R$4:$S$8, 2)</f>
        <v>5</v>
      </c>
      <c r="O450">
        <f>RFMCaculation[[#This Row],[R]]*100+RFMCaculation[[#This Row],[F]]*10+RFMCaculation[[#This Row],[M]]</f>
        <v>435</v>
      </c>
      <c r="P450" s="21" t="str">
        <f>VLOOKUP(RFMCaculation[[#This Row],[RFM]], RFMSegment[], 2, FALSE)</f>
        <v>Loyal</v>
      </c>
    </row>
    <row r="451" spans="1:16">
      <c r="A451" t="s">
        <v>2744</v>
      </c>
      <c r="B451">
        <f>COUNTIF(Order[Customer ID], RFMCaculation[[#This Row],[Customer ID]])</f>
        <v>8</v>
      </c>
      <c r="C451" s="4" cm="1">
        <f t="array" ref="C451">MAX(_xlfn._xlws.FILTER(Order[[Order Date ]], Order[Customer ID]=RFMCaculation[[#This Row],[Customer ID]]))</f>
        <v>42947</v>
      </c>
      <c r="D451" s="4" cm="1">
        <f t="array" ref="D451">MIN(_xlfn._xlws.FILTER(Order[[Order Date ]], Order[Customer ID]=RFMCaculation[[#This Row],[Customer ID]]))</f>
        <v>41752</v>
      </c>
      <c r="E451" s="8">
        <f>($R$2-RFMCaculation[[#This Row],[Start Date]])/365</f>
        <v>3.6958904109589041</v>
      </c>
      <c r="F451">
        <f>$R$2-RFMCaculation[[#This Row],[Most recent]]</f>
        <v>154</v>
      </c>
      <c r="G451" s="8">
        <f>RFMCaculation[[#This Row],[Total Orders]]/RFMCaculation[[#This Row],[Years with us]]</f>
        <v>2.1645663454410675</v>
      </c>
      <c r="H451" s="9">
        <f>SUMIF(Order[Customer ID], RFMCaculation[[#This Row],[Customer ID]], Order[Total Sales])</f>
        <v>4985.6760000000013</v>
      </c>
      <c r="I451">
        <f>RANK(RFMCaculation[[#This Row],[Recency]], RFMCaculation[Recency], 0)</f>
        <v>230</v>
      </c>
      <c r="J451">
        <f>RANK(RFMCaculation[[#This Row],[Frequency]], RFMCaculation[Frequency], 0)</f>
        <v>319</v>
      </c>
      <c r="K451">
        <f>RANK(RFMCaculation[[#This Row],[Monetary]], RFMCaculation[Monetary], 0)</f>
        <v>118</v>
      </c>
      <c r="L451">
        <f>VLOOKUP(RFMCaculation[[#This Row],[Rank R]], $R$4:$S$8, 2)</f>
        <v>2</v>
      </c>
      <c r="M451">
        <f>VLOOKUP(RFMCaculation[[#This Row],[Rank F]], $R$4:$S$8, 2)</f>
        <v>3</v>
      </c>
      <c r="N451">
        <f>VLOOKUP(RFMCaculation[[#This Row],[Rank M]], $R$4:$S$8, 2)</f>
        <v>1</v>
      </c>
      <c r="O451">
        <f>RFMCaculation[[#This Row],[R]]*100+RFMCaculation[[#This Row],[F]]*10+RFMCaculation[[#This Row],[M]]</f>
        <v>231</v>
      </c>
      <c r="P451" s="21" t="str">
        <f>VLOOKUP(RFMCaculation[[#This Row],[RFM]], RFMSegment[], 2, FALSE)</f>
        <v>About To Sleep</v>
      </c>
    </row>
    <row r="452" spans="1:16">
      <c r="A452" t="s">
        <v>732</v>
      </c>
      <c r="B452">
        <f>COUNTIF(Order[Customer ID], RFMCaculation[[#This Row],[Customer ID]])</f>
        <v>8</v>
      </c>
      <c r="C452" s="4" cm="1">
        <f t="array" ref="C452">MAX(_xlfn._xlws.FILTER(Order[[Order Date ]], Order[Customer ID]=RFMCaculation[[#This Row],[Customer ID]]))</f>
        <v>43072</v>
      </c>
      <c r="D452" s="4" cm="1">
        <f t="array" ref="D452">MIN(_xlfn._xlws.FILTER(Order[[Order Date ]], Order[Customer ID]=RFMCaculation[[#This Row],[Customer ID]]))</f>
        <v>42127</v>
      </c>
      <c r="E452" s="8">
        <f>($R$2-RFMCaculation[[#This Row],[Start Date]])/365</f>
        <v>2.6684931506849314</v>
      </c>
      <c r="F452">
        <f>$R$2-RFMCaculation[[#This Row],[Most recent]]</f>
        <v>29</v>
      </c>
      <c r="G452" s="8">
        <f>RFMCaculation[[#This Row],[Total Orders]]/RFMCaculation[[#This Row],[Years with us]]</f>
        <v>2.9979466119096512</v>
      </c>
      <c r="H452" s="9">
        <f>SUMIF(Order[Customer ID], RFMCaculation[[#This Row],[Customer ID]], Order[Total Sales])</f>
        <v>2580.7040000000002</v>
      </c>
      <c r="I452">
        <f>RANK(RFMCaculation[[#This Row],[Recency]], RFMCaculation[Recency], 0)</f>
        <v>624</v>
      </c>
      <c r="J452">
        <f>RANK(RFMCaculation[[#This Row],[Frequency]], RFMCaculation[Frequency], 0)</f>
        <v>102</v>
      </c>
      <c r="K452">
        <f>RANK(RFMCaculation[[#This Row],[Monetary]], RFMCaculation[Monetary], 0)</f>
        <v>341</v>
      </c>
      <c r="L452">
        <f>VLOOKUP(RFMCaculation[[#This Row],[Rank R]], $R$4:$S$8, 2)</f>
        <v>4</v>
      </c>
      <c r="M452">
        <f>VLOOKUP(RFMCaculation[[#This Row],[Rank F]], $R$4:$S$8, 2)</f>
        <v>1</v>
      </c>
      <c r="N452">
        <f>VLOOKUP(RFMCaculation[[#This Row],[Rank M]], $R$4:$S$8, 2)</f>
        <v>3</v>
      </c>
      <c r="O452">
        <f>RFMCaculation[[#This Row],[R]]*100+RFMCaculation[[#This Row],[F]]*10+RFMCaculation[[#This Row],[M]]</f>
        <v>413</v>
      </c>
      <c r="P452" s="21" t="str">
        <f>VLOOKUP(RFMCaculation[[#This Row],[RFM]], RFMSegment[], 2, FALSE)</f>
        <v>Promising</v>
      </c>
    </row>
    <row r="453" spans="1:16">
      <c r="A453" t="s">
        <v>422</v>
      </c>
      <c r="B453">
        <f>COUNTIF(Order[Customer ID], RFMCaculation[[#This Row],[Customer ID]])</f>
        <v>12</v>
      </c>
      <c r="C453" s="4" cm="1">
        <f t="array" ref="C453">MAX(_xlfn._xlws.FILTER(Order[[Order Date ]], Order[Customer ID]=RFMCaculation[[#This Row],[Customer ID]]))</f>
        <v>43083</v>
      </c>
      <c r="D453" s="4" cm="1">
        <f t="array" ref="D453">MIN(_xlfn._xlws.FILTER(Order[[Order Date ]], Order[Customer ID]=RFMCaculation[[#This Row],[Customer ID]]))</f>
        <v>41754</v>
      </c>
      <c r="E453" s="8">
        <f>($R$2-RFMCaculation[[#This Row],[Start Date]])/365</f>
        <v>3.6904109589041094</v>
      </c>
      <c r="F453">
        <f>$R$2-RFMCaculation[[#This Row],[Most recent]]</f>
        <v>18</v>
      </c>
      <c r="G453" s="8">
        <f>RFMCaculation[[#This Row],[Total Orders]]/RFMCaculation[[#This Row],[Years with us]]</f>
        <v>3.2516703786191536</v>
      </c>
      <c r="H453" s="9">
        <f>SUMIF(Order[Customer ID], RFMCaculation[[#This Row],[Customer ID]], Order[Total Sales])</f>
        <v>7663.1260000000011</v>
      </c>
      <c r="I453">
        <f>RANK(RFMCaculation[[#This Row],[Recency]], RFMCaculation[Recency], 0)</f>
        <v>693</v>
      </c>
      <c r="J453">
        <f>RANK(RFMCaculation[[#This Row],[Frequency]], RFMCaculation[Frequency], 0)</f>
        <v>72</v>
      </c>
      <c r="K453">
        <f>RANK(RFMCaculation[[#This Row],[Monetary]], RFMCaculation[Monetary], 0)</f>
        <v>45</v>
      </c>
      <c r="L453">
        <f>VLOOKUP(RFMCaculation[[#This Row],[Rank R]], $R$4:$S$8, 2)</f>
        <v>5</v>
      </c>
      <c r="M453">
        <f>VLOOKUP(RFMCaculation[[#This Row],[Rank F]], $R$4:$S$8, 2)</f>
        <v>1</v>
      </c>
      <c r="N453">
        <f>VLOOKUP(RFMCaculation[[#This Row],[Rank M]], $R$4:$S$8, 2)</f>
        <v>1</v>
      </c>
      <c r="O453">
        <f>RFMCaculation[[#This Row],[R]]*100+RFMCaculation[[#This Row],[F]]*10+RFMCaculation[[#This Row],[M]]</f>
        <v>511</v>
      </c>
      <c r="P453" s="21" t="str">
        <f>VLOOKUP(RFMCaculation[[#This Row],[RFM]], RFMSegment[], 2, FALSE)</f>
        <v>New Customers</v>
      </c>
    </row>
    <row r="454" spans="1:16">
      <c r="A454" t="s">
        <v>1112</v>
      </c>
      <c r="B454">
        <f>COUNTIF(Order[Customer ID], RFMCaculation[[#This Row],[Customer ID]])</f>
        <v>8</v>
      </c>
      <c r="C454" s="4" cm="1">
        <f t="array" ref="C454">MAX(_xlfn._xlws.FILTER(Order[[Order Date ]], Order[Customer ID]=RFMCaculation[[#This Row],[Customer ID]]))</f>
        <v>43058</v>
      </c>
      <c r="D454" s="4" cm="1">
        <f t="array" ref="D454">MIN(_xlfn._xlws.FILTER(Order[[Order Date ]], Order[Customer ID]=RFMCaculation[[#This Row],[Customer ID]]))</f>
        <v>41690</v>
      </c>
      <c r="E454" s="8">
        <f>($R$2-RFMCaculation[[#This Row],[Start Date]])/365</f>
        <v>3.8657534246575342</v>
      </c>
      <c r="F454">
        <f>$R$2-RFMCaculation[[#This Row],[Most recent]]</f>
        <v>43</v>
      </c>
      <c r="G454" s="8">
        <f>RFMCaculation[[#This Row],[Total Orders]]/RFMCaculation[[#This Row],[Years with us]]</f>
        <v>2.0694542877391919</v>
      </c>
      <c r="H454" s="9">
        <f>SUMIF(Order[Customer ID], RFMCaculation[[#This Row],[Customer ID]], Order[Total Sales])</f>
        <v>4492.945999999999</v>
      </c>
      <c r="I454">
        <f>RANK(RFMCaculation[[#This Row],[Recency]], RFMCaculation[Recency], 0)</f>
        <v>526</v>
      </c>
      <c r="J454">
        <f>RANK(RFMCaculation[[#This Row],[Frequency]], RFMCaculation[Frequency], 0)</f>
        <v>363</v>
      </c>
      <c r="K454">
        <f>RANK(RFMCaculation[[#This Row],[Monetary]], RFMCaculation[Monetary], 0)</f>
        <v>145</v>
      </c>
      <c r="L454">
        <f>VLOOKUP(RFMCaculation[[#This Row],[Rank R]], $R$4:$S$8, 2)</f>
        <v>4</v>
      </c>
      <c r="M454">
        <f>VLOOKUP(RFMCaculation[[#This Row],[Rank F]], $R$4:$S$8, 2)</f>
        <v>3</v>
      </c>
      <c r="N454">
        <f>VLOOKUP(RFMCaculation[[#This Row],[Rank M]], $R$4:$S$8, 2)</f>
        <v>1</v>
      </c>
      <c r="O454">
        <f>RFMCaculation[[#This Row],[R]]*100+RFMCaculation[[#This Row],[F]]*10+RFMCaculation[[#This Row],[M]]</f>
        <v>431</v>
      </c>
      <c r="P454" s="21" t="str">
        <f>VLOOKUP(RFMCaculation[[#This Row],[RFM]], RFMSegment[], 2, FALSE)</f>
        <v>Potential Loyalist</v>
      </c>
    </row>
    <row r="455" spans="1:16">
      <c r="A455" t="s">
        <v>4486</v>
      </c>
      <c r="B455">
        <f>COUNTIF(Order[Customer ID], RFMCaculation[[#This Row],[Customer ID]])</f>
        <v>4</v>
      </c>
      <c r="C455" s="4" cm="1">
        <f t="array" ref="C455">MAX(_xlfn._xlws.FILTER(Order[[Order Date ]], Order[Customer ID]=RFMCaculation[[#This Row],[Customer ID]]))</f>
        <v>42663</v>
      </c>
      <c r="D455" s="4" cm="1">
        <f t="array" ref="D455">MIN(_xlfn._xlws.FILTER(Order[[Order Date ]], Order[Customer ID]=RFMCaculation[[#This Row],[Customer ID]]))</f>
        <v>42058</v>
      </c>
      <c r="E455" s="8">
        <f>($R$2-RFMCaculation[[#This Row],[Start Date]])/365</f>
        <v>2.8575342465753426</v>
      </c>
      <c r="F455">
        <f>$R$2-RFMCaculation[[#This Row],[Most recent]]</f>
        <v>438</v>
      </c>
      <c r="G455" s="8">
        <f>RFMCaculation[[#This Row],[Total Orders]]/RFMCaculation[[#This Row],[Years with us]]</f>
        <v>1.3998082454458294</v>
      </c>
      <c r="H455" s="9">
        <f>SUMIF(Order[Customer ID], RFMCaculation[[#This Row],[Customer ID]], Order[Total Sales])</f>
        <v>3246.6259999999997</v>
      </c>
      <c r="I455">
        <f>RANK(RFMCaculation[[#This Row],[Recency]], RFMCaculation[Recency], 0)</f>
        <v>63</v>
      </c>
      <c r="J455">
        <f>RANK(RFMCaculation[[#This Row],[Frequency]], RFMCaculation[Frequency], 0)</f>
        <v>605</v>
      </c>
      <c r="K455">
        <f>RANK(RFMCaculation[[#This Row],[Monetary]], RFMCaculation[Monetary], 0)</f>
        <v>246</v>
      </c>
      <c r="L455">
        <f>VLOOKUP(RFMCaculation[[#This Row],[Rank R]], $R$4:$S$8, 2)</f>
        <v>1</v>
      </c>
      <c r="M455">
        <f>VLOOKUP(RFMCaculation[[#This Row],[Rank F]], $R$4:$S$8, 2)</f>
        <v>4</v>
      </c>
      <c r="N455">
        <f>VLOOKUP(RFMCaculation[[#This Row],[Rank M]], $R$4:$S$8, 2)</f>
        <v>2</v>
      </c>
      <c r="O455">
        <f>RFMCaculation[[#This Row],[R]]*100+RFMCaculation[[#This Row],[F]]*10+RFMCaculation[[#This Row],[M]]</f>
        <v>142</v>
      </c>
      <c r="P455" s="21" t="str">
        <f>VLOOKUP(RFMCaculation[[#This Row],[RFM]], RFMSegment[], 2, FALSE)</f>
        <v>At Risk</v>
      </c>
    </row>
    <row r="456" spans="1:16">
      <c r="A456" t="s">
        <v>1447</v>
      </c>
      <c r="B456">
        <f>COUNTIF(Order[Customer ID], RFMCaculation[[#This Row],[Customer ID]])</f>
        <v>5</v>
      </c>
      <c r="C456" s="4" cm="1">
        <f t="array" ref="C456">MAX(_xlfn._xlws.FILTER(Order[[Order Date ]], Order[Customer ID]=RFMCaculation[[#This Row],[Customer ID]]))</f>
        <v>43045</v>
      </c>
      <c r="D456" s="4" cm="1">
        <f t="array" ref="D456">MIN(_xlfn._xlws.FILTER(Order[[Order Date ]], Order[Customer ID]=RFMCaculation[[#This Row],[Customer ID]]))</f>
        <v>41670</v>
      </c>
      <c r="E456" s="8">
        <f>($R$2-RFMCaculation[[#This Row],[Start Date]])/365</f>
        <v>3.9205479452054797</v>
      </c>
      <c r="F456">
        <f>$R$2-RFMCaculation[[#This Row],[Most recent]]</f>
        <v>56</v>
      </c>
      <c r="G456" s="8">
        <f>RFMCaculation[[#This Row],[Total Orders]]/RFMCaculation[[#This Row],[Years with us]]</f>
        <v>1.275331935709294</v>
      </c>
      <c r="H456" s="9">
        <f>SUMIF(Order[Customer ID], RFMCaculation[[#This Row],[Customer ID]], Order[Total Sales])</f>
        <v>2095.0639999999999</v>
      </c>
      <c r="I456">
        <f>RANK(RFMCaculation[[#This Row],[Recency]], RFMCaculation[Recency], 0)</f>
        <v>466</v>
      </c>
      <c r="J456">
        <f>RANK(RFMCaculation[[#This Row],[Frequency]], RFMCaculation[Frequency], 0)</f>
        <v>661</v>
      </c>
      <c r="K456">
        <f>RANK(RFMCaculation[[#This Row],[Monetary]], RFMCaculation[Monetary], 0)</f>
        <v>430</v>
      </c>
      <c r="L456">
        <f>VLOOKUP(RFMCaculation[[#This Row],[Rank R]], $R$4:$S$8, 2)</f>
        <v>3</v>
      </c>
      <c r="M456">
        <f>VLOOKUP(RFMCaculation[[#This Row],[Rank F]], $R$4:$S$8, 2)</f>
        <v>5</v>
      </c>
      <c r="N456">
        <f>VLOOKUP(RFMCaculation[[#This Row],[Rank M]], $R$4:$S$8, 2)</f>
        <v>3</v>
      </c>
      <c r="O456">
        <f>RFMCaculation[[#This Row],[R]]*100+RFMCaculation[[#This Row],[F]]*10+RFMCaculation[[#This Row],[M]]</f>
        <v>353</v>
      </c>
      <c r="P456" s="21" t="str">
        <f>VLOOKUP(RFMCaculation[[#This Row],[RFM]], RFMSegment[], 2, FALSE)</f>
        <v>Potential Loyalist</v>
      </c>
    </row>
    <row r="457" spans="1:16">
      <c r="A457" t="s">
        <v>349</v>
      </c>
      <c r="B457">
        <f>COUNTIF(Order[Customer ID], RFMCaculation[[#This Row],[Customer ID]])</f>
        <v>9</v>
      </c>
      <c r="C457" s="4" cm="1">
        <f t="array" ref="C457">MAX(_xlfn._xlws.FILTER(Order[[Order Date ]], Order[Customer ID]=RFMCaculation[[#This Row],[Customer ID]]))</f>
        <v>43086</v>
      </c>
      <c r="D457" s="4" cm="1">
        <f t="array" ref="D457">MIN(_xlfn._xlws.FILTER(Order[[Order Date ]], Order[Customer ID]=RFMCaculation[[#This Row],[Customer ID]]))</f>
        <v>41891</v>
      </c>
      <c r="E457" s="8">
        <f>($R$2-RFMCaculation[[#This Row],[Start Date]])/365</f>
        <v>3.3150684931506849</v>
      </c>
      <c r="F457">
        <f>$R$2-RFMCaculation[[#This Row],[Most recent]]</f>
        <v>15</v>
      </c>
      <c r="G457" s="8">
        <f>RFMCaculation[[#This Row],[Total Orders]]/RFMCaculation[[#This Row],[Years with us]]</f>
        <v>2.7148760330578514</v>
      </c>
      <c r="H457" s="9">
        <f>SUMIF(Order[Customer ID], RFMCaculation[[#This Row],[Customer ID]], Order[Total Sales])</f>
        <v>2633.5820000000003</v>
      </c>
      <c r="I457">
        <f>RANK(RFMCaculation[[#This Row],[Recency]], RFMCaculation[Recency], 0)</f>
        <v>706</v>
      </c>
      <c r="J457">
        <f>RANK(RFMCaculation[[#This Row],[Frequency]], RFMCaculation[Frequency], 0)</f>
        <v>169</v>
      </c>
      <c r="K457">
        <f>RANK(RFMCaculation[[#This Row],[Monetary]], RFMCaculation[Monetary], 0)</f>
        <v>334</v>
      </c>
      <c r="L457">
        <f>VLOOKUP(RFMCaculation[[#This Row],[Rank R]], $R$4:$S$8, 2)</f>
        <v>5</v>
      </c>
      <c r="M457">
        <f>VLOOKUP(RFMCaculation[[#This Row],[Rank F]], $R$4:$S$8, 2)</f>
        <v>2</v>
      </c>
      <c r="N457">
        <f>VLOOKUP(RFMCaculation[[#This Row],[Rank M]], $R$4:$S$8, 2)</f>
        <v>3</v>
      </c>
      <c r="O457">
        <f>RFMCaculation[[#This Row],[R]]*100+RFMCaculation[[#This Row],[F]]*10+RFMCaculation[[#This Row],[M]]</f>
        <v>523</v>
      </c>
      <c r="P457" s="21" t="str">
        <f>VLOOKUP(RFMCaculation[[#This Row],[RFM]], RFMSegment[], 2, FALSE)</f>
        <v>Promising</v>
      </c>
    </row>
    <row r="458" spans="1:16">
      <c r="A458" t="s">
        <v>5023</v>
      </c>
      <c r="B458">
        <f>COUNTIF(Order[Customer ID], RFMCaculation[[#This Row],[Customer ID]])</f>
        <v>1</v>
      </c>
      <c r="C458" s="4" cm="1">
        <f t="array" ref="C458">MAX(_xlfn._xlws.FILTER(Order[[Order Date ]], Order[Customer ID]=RFMCaculation[[#This Row],[Customer ID]]))</f>
        <v>42547</v>
      </c>
      <c r="D458" s="4" cm="1">
        <f t="array" ref="D458">MIN(_xlfn._xlws.FILTER(Order[[Order Date ]], Order[Customer ID]=RFMCaculation[[#This Row],[Customer ID]]))</f>
        <v>42547</v>
      </c>
      <c r="E458" s="8">
        <f>($R$2-RFMCaculation[[#This Row],[Start Date]])/365</f>
        <v>1.5178082191780822</v>
      </c>
      <c r="F458">
        <f>$R$2-RFMCaculation[[#This Row],[Most recent]]</f>
        <v>554</v>
      </c>
      <c r="G458" s="8">
        <f>RFMCaculation[[#This Row],[Total Orders]]/RFMCaculation[[#This Row],[Years with us]]</f>
        <v>0.65884476534296033</v>
      </c>
      <c r="H458" s="9">
        <f>SUMIF(Order[Customer ID], RFMCaculation[[#This Row],[Customer ID]], Order[Total Sales])</f>
        <v>5.3040000000000003</v>
      </c>
      <c r="I458">
        <f>RANK(RFMCaculation[[#This Row],[Recency]], RFMCaculation[Recency], 0)</f>
        <v>39</v>
      </c>
      <c r="J458">
        <f>RANK(RFMCaculation[[#This Row],[Frequency]], RFMCaculation[Frequency], 0)</f>
        <v>777</v>
      </c>
      <c r="K458">
        <f>RANK(RFMCaculation[[#This Row],[Monetary]], RFMCaculation[Monetary], 0)</f>
        <v>792</v>
      </c>
      <c r="L458">
        <f>VLOOKUP(RFMCaculation[[#This Row],[Rank R]], $R$4:$S$8, 2)</f>
        <v>1</v>
      </c>
      <c r="M458">
        <f>VLOOKUP(RFMCaculation[[#This Row],[Rank F]], $R$4:$S$8, 2)</f>
        <v>5</v>
      </c>
      <c r="N458">
        <f>VLOOKUP(RFMCaculation[[#This Row],[Rank M]], $R$4:$S$8, 2)</f>
        <v>5</v>
      </c>
      <c r="O458">
        <f>RFMCaculation[[#This Row],[R]]*100+RFMCaculation[[#This Row],[F]]*10+RFMCaculation[[#This Row],[M]]</f>
        <v>155</v>
      </c>
      <c r="P458" s="21" t="str">
        <f>VLOOKUP(RFMCaculation[[#This Row],[RFM]], RFMSegment[], 2, FALSE)</f>
        <v>Cannot Lose Them</v>
      </c>
    </row>
    <row r="459" spans="1:16">
      <c r="A459" t="s">
        <v>4330</v>
      </c>
      <c r="B459">
        <f>COUNTIF(Order[Customer ID], RFMCaculation[[#This Row],[Customer ID]])</f>
        <v>4</v>
      </c>
      <c r="C459" s="4" cm="1">
        <f t="array" ref="C459">MAX(_xlfn._xlws.FILTER(Order[[Order Date ]], Order[Customer ID]=RFMCaculation[[#This Row],[Customer ID]]))</f>
        <v>42685</v>
      </c>
      <c r="D459" s="4" cm="1">
        <f t="array" ref="D459">MIN(_xlfn._xlws.FILTER(Order[[Order Date ]], Order[Customer ID]=RFMCaculation[[#This Row],[Customer ID]]))</f>
        <v>41911</v>
      </c>
      <c r="E459" s="8">
        <f>($R$2-RFMCaculation[[#This Row],[Start Date]])/365</f>
        <v>3.2602739726027399</v>
      </c>
      <c r="F459">
        <f>$R$2-RFMCaculation[[#This Row],[Most recent]]</f>
        <v>416</v>
      </c>
      <c r="G459" s="8">
        <f>RFMCaculation[[#This Row],[Total Orders]]/RFMCaculation[[#This Row],[Years with us]]</f>
        <v>1.2268907563025209</v>
      </c>
      <c r="H459" s="9">
        <f>SUMIF(Order[Customer ID], RFMCaculation[[#This Row],[Customer ID]], Order[Total Sales])</f>
        <v>1961.934</v>
      </c>
      <c r="I459">
        <f>RANK(RFMCaculation[[#This Row],[Recency]], RFMCaculation[Recency], 0)</f>
        <v>73</v>
      </c>
      <c r="J459">
        <f>RANK(RFMCaculation[[#This Row],[Frequency]], RFMCaculation[Frequency], 0)</f>
        <v>676</v>
      </c>
      <c r="K459">
        <f>RANK(RFMCaculation[[#This Row],[Monetary]], RFMCaculation[Monetary], 0)</f>
        <v>446</v>
      </c>
      <c r="L459">
        <f>VLOOKUP(RFMCaculation[[#This Row],[Rank R]], $R$4:$S$8, 2)</f>
        <v>1</v>
      </c>
      <c r="M459">
        <f>VLOOKUP(RFMCaculation[[#This Row],[Rank F]], $R$4:$S$8, 2)</f>
        <v>5</v>
      </c>
      <c r="N459">
        <f>VLOOKUP(RFMCaculation[[#This Row],[Rank M]], $R$4:$S$8, 2)</f>
        <v>3</v>
      </c>
      <c r="O459">
        <f>RFMCaculation[[#This Row],[R]]*100+RFMCaculation[[#This Row],[F]]*10+RFMCaculation[[#This Row],[M]]</f>
        <v>153</v>
      </c>
      <c r="P459" s="21" t="str">
        <f>VLOOKUP(RFMCaculation[[#This Row],[RFM]], RFMSegment[], 2, FALSE)</f>
        <v>At Risk</v>
      </c>
    </row>
    <row r="460" spans="1:16">
      <c r="A460" t="s">
        <v>527</v>
      </c>
      <c r="B460">
        <f>COUNTIF(Order[Customer ID], RFMCaculation[[#This Row],[Customer ID]])</f>
        <v>6</v>
      </c>
      <c r="C460" s="4" cm="1">
        <f t="array" ref="C460">MAX(_xlfn._xlws.FILTER(Order[[Order Date ]], Order[Customer ID]=RFMCaculation[[#This Row],[Customer ID]]))</f>
        <v>43078</v>
      </c>
      <c r="D460" s="4" cm="1">
        <f t="array" ref="D460">MIN(_xlfn._xlws.FILTER(Order[[Order Date ]], Order[Customer ID]=RFMCaculation[[#This Row],[Customer ID]]))</f>
        <v>41786</v>
      </c>
      <c r="E460" s="8">
        <f>($R$2-RFMCaculation[[#This Row],[Start Date]])/365</f>
        <v>3.6027397260273974</v>
      </c>
      <c r="F460">
        <f>$R$2-RFMCaculation[[#This Row],[Most recent]]</f>
        <v>23</v>
      </c>
      <c r="G460" s="8">
        <f>RFMCaculation[[#This Row],[Total Orders]]/RFMCaculation[[#This Row],[Years with us]]</f>
        <v>1.665399239543726</v>
      </c>
      <c r="H460" s="9">
        <f>SUMIF(Order[Customer ID], RFMCaculation[[#This Row],[Customer ID]], Order[Total Sales])</f>
        <v>1469.45</v>
      </c>
      <c r="I460">
        <f>RANK(RFMCaculation[[#This Row],[Recency]], RFMCaculation[Recency], 0)</f>
        <v>663</v>
      </c>
      <c r="J460">
        <f>RANK(RFMCaculation[[#This Row],[Frequency]], RFMCaculation[Frequency], 0)</f>
        <v>500</v>
      </c>
      <c r="K460">
        <f>RANK(RFMCaculation[[#This Row],[Monetary]], RFMCaculation[Monetary], 0)</f>
        <v>522</v>
      </c>
      <c r="L460">
        <f>VLOOKUP(RFMCaculation[[#This Row],[Rank R]], $R$4:$S$8, 2)</f>
        <v>5</v>
      </c>
      <c r="M460">
        <f>VLOOKUP(RFMCaculation[[#This Row],[Rank F]], $R$4:$S$8, 2)</f>
        <v>4</v>
      </c>
      <c r="N460">
        <f>VLOOKUP(RFMCaculation[[#This Row],[Rank M]], $R$4:$S$8, 2)</f>
        <v>4</v>
      </c>
      <c r="O460">
        <f>RFMCaculation[[#This Row],[R]]*100+RFMCaculation[[#This Row],[F]]*10+RFMCaculation[[#This Row],[M]]</f>
        <v>544</v>
      </c>
      <c r="P460" s="21" t="str">
        <f>VLOOKUP(RFMCaculation[[#This Row],[RFM]], RFMSegment[], 2, FALSE)</f>
        <v>Champions</v>
      </c>
    </row>
    <row r="461" spans="1:16">
      <c r="A461" t="s">
        <v>592</v>
      </c>
      <c r="B461">
        <f>COUNTIF(Order[Customer ID], RFMCaculation[[#This Row],[Customer ID]])</f>
        <v>7</v>
      </c>
      <c r="C461" s="4" cm="1">
        <f t="array" ref="C461">MAX(_xlfn._xlws.FILTER(Order[[Order Date ]], Order[Customer ID]=RFMCaculation[[#This Row],[Customer ID]]))</f>
        <v>43077</v>
      </c>
      <c r="D461" s="4" cm="1">
        <f t="array" ref="D461">MIN(_xlfn._xlws.FILTER(Order[[Order Date ]], Order[Customer ID]=RFMCaculation[[#This Row],[Customer ID]]))</f>
        <v>41846</v>
      </c>
      <c r="E461" s="8">
        <f>($R$2-RFMCaculation[[#This Row],[Start Date]])/365</f>
        <v>3.4383561643835616</v>
      </c>
      <c r="F461">
        <f>$R$2-RFMCaculation[[#This Row],[Most recent]]</f>
        <v>24</v>
      </c>
      <c r="G461" s="8">
        <f>RFMCaculation[[#This Row],[Total Orders]]/RFMCaculation[[#This Row],[Years with us]]</f>
        <v>2.0358565737051793</v>
      </c>
      <c r="H461" s="9">
        <f>SUMIF(Order[Customer ID], RFMCaculation[[#This Row],[Customer ID]], Order[Total Sales])</f>
        <v>3930.509</v>
      </c>
      <c r="I461">
        <f>RANK(RFMCaculation[[#This Row],[Recency]], RFMCaculation[Recency], 0)</f>
        <v>655</v>
      </c>
      <c r="J461">
        <f>RANK(RFMCaculation[[#This Row],[Frequency]], RFMCaculation[Frequency], 0)</f>
        <v>374</v>
      </c>
      <c r="K461">
        <f>RANK(RFMCaculation[[#This Row],[Monetary]], RFMCaculation[Monetary], 0)</f>
        <v>181</v>
      </c>
      <c r="L461">
        <f>VLOOKUP(RFMCaculation[[#This Row],[Rank R]], $R$4:$S$8, 2)</f>
        <v>5</v>
      </c>
      <c r="M461">
        <f>VLOOKUP(RFMCaculation[[#This Row],[Rank F]], $R$4:$S$8, 2)</f>
        <v>3</v>
      </c>
      <c r="N461">
        <f>VLOOKUP(RFMCaculation[[#This Row],[Rank M]], $R$4:$S$8, 2)</f>
        <v>2</v>
      </c>
      <c r="O461">
        <f>RFMCaculation[[#This Row],[R]]*100+RFMCaculation[[#This Row],[F]]*10+RFMCaculation[[#This Row],[M]]</f>
        <v>532</v>
      </c>
      <c r="P461" s="21" t="str">
        <f>VLOOKUP(RFMCaculation[[#This Row],[RFM]], RFMSegment[], 2, FALSE)</f>
        <v>Potential Loyalist</v>
      </c>
    </row>
    <row r="462" spans="1:16">
      <c r="A462" t="s">
        <v>2722</v>
      </c>
      <c r="B462">
        <f>COUNTIF(Order[Customer ID], RFMCaculation[[#This Row],[Customer ID]])</f>
        <v>3</v>
      </c>
      <c r="C462" s="4" cm="1">
        <f t="array" ref="C462">MAX(_xlfn._xlws.FILTER(Order[[Order Date ]], Order[Customer ID]=RFMCaculation[[#This Row],[Customer ID]]))</f>
        <v>42948</v>
      </c>
      <c r="D462" s="4" cm="1">
        <f t="array" ref="D462">MIN(_xlfn._xlws.FILTER(Order[[Order Date ]], Order[Customer ID]=RFMCaculation[[#This Row],[Customer ID]]))</f>
        <v>41903</v>
      </c>
      <c r="E462" s="8">
        <f>($R$2-RFMCaculation[[#This Row],[Start Date]])/365</f>
        <v>3.2821917808219179</v>
      </c>
      <c r="F462">
        <f>$R$2-RFMCaculation[[#This Row],[Most recent]]</f>
        <v>153</v>
      </c>
      <c r="G462" s="8">
        <f>RFMCaculation[[#This Row],[Total Orders]]/RFMCaculation[[#This Row],[Years with us]]</f>
        <v>0.91402337228714525</v>
      </c>
      <c r="H462" s="9">
        <f>SUMIF(Order[Customer ID], RFMCaculation[[#This Row],[Customer ID]], Order[Total Sales])</f>
        <v>287.42599999999999</v>
      </c>
      <c r="I462">
        <f>RANK(RFMCaculation[[#This Row],[Recency]], RFMCaculation[Recency], 0)</f>
        <v>234</v>
      </c>
      <c r="J462">
        <f>RANK(RFMCaculation[[#This Row],[Frequency]], RFMCaculation[Frequency], 0)</f>
        <v>744</v>
      </c>
      <c r="K462">
        <f>RANK(RFMCaculation[[#This Row],[Monetary]], RFMCaculation[Monetary], 0)</f>
        <v>751</v>
      </c>
      <c r="L462">
        <f>VLOOKUP(RFMCaculation[[#This Row],[Rank R]], $R$4:$S$8, 2)</f>
        <v>2</v>
      </c>
      <c r="M462">
        <f>VLOOKUP(RFMCaculation[[#This Row],[Rank F]], $R$4:$S$8, 2)</f>
        <v>5</v>
      </c>
      <c r="N462">
        <f>VLOOKUP(RFMCaculation[[#This Row],[Rank M]], $R$4:$S$8, 2)</f>
        <v>5</v>
      </c>
      <c r="O462">
        <f>RFMCaculation[[#This Row],[R]]*100+RFMCaculation[[#This Row],[F]]*10+RFMCaculation[[#This Row],[M]]</f>
        <v>255</v>
      </c>
      <c r="P462" s="21" t="str">
        <f>VLOOKUP(RFMCaculation[[#This Row],[RFM]], RFMSegment[], 2, FALSE)</f>
        <v>At Risk</v>
      </c>
    </row>
    <row r="463" spans="1:16">
      <c r="A463" t="s">
        <v>556</v>
      </c>
      <c r="B463">
        <f>COUNTIF(Order[Customer ID], RFMCaculation[[#This Row],[Customer ID]])</f>
        <v>9</v>
      </c>
      <c r="C463" s="4" cm="1">
        <f t="array" ref="C463">MAX(_xlfn._xlws.FILTER(Order[[Order Date ]], Order[Customer ID]=RFMCaculation[[#This Row],[Customer ID]]))</f>
        <v>43078</v>
      </c>
      <c r="D463" s="4" cm="1">
        <f t="array" ref="D463">MIN(_xlfn._xlws.FILTER(Order[[Order Date ]], Order[Customer ID]=RFMCaculation[[#This Row],[Customer ID]]))</f>
        <v>41870</v>
      </c>
      <c r="E463" s="8">
        <f>($R$2-RFMCaculation[[#This Row],[Start Date]])/365</f>
        <v>3.3726027397260272</v>
      </c>
      <c r="F463">
        <f>$R$2-RFMCaculation[[#This Row],[Most recent]]</f>
        <v>23</v>
      </c>
      <c r="G463" s="8">
        <f>RFMCaculation[[#This Row],[Total Orders]]/RFMCaculation[[#This Row],[Years with us]]</f>
        <v>2.668562144597888</v>
      </c>
      <c r="H463" s="9">
        <f>SUMIF(Order[Customer ID], RFMCaculation[[#This Row],[Customer ID]], Order[Total Sales])</f>
        <v>2295.3319999999999</v>
      </c>
      <c r="I463">
        <f>RANK(RFMCaculation[[#This Row],[Recency]], RFMCaculation[Recency], 0)</f>
        <v>663</v>
      </c>
      <c r="J463">
        <f>RANK(RFMCaculation[[#This Row],[Frequency]], RFMCaculation[Frequency], 0)</f>
        <v>179</v>
      </c>
      <c r="K463">
        <f>RANK(RFMCaculation[[#This Row],[Monetary]], RFMCaculation[Monetary], 0)</f>
        <v>389</v>
      </c>
      <c r="L463">
        <f>VLOOKUP(RFMCaculation[[#This Row],[Rank R]], $R$4:$S$8, 2)</f>
        <v>5</v>
      </c>
      <c r="M463">
        <f>VLOOKUP(RFMCaculation[[#This Row],[Rank F]], $R$4:$S$8, 2)</f>
        <v>2</v>
      </c>
      <c r="N463">
        <f>VLOOKUP(RFMCaculation[[#This Row],[Rank M]], $R$4:$S$8, 2)</f>
        <v>3</v>
      </c>
      <c r="O463">
        <f>RFMCaculation[[#This Row],[R]]*100+RFMCaculation[[#This Row],[F]]*10+RFMCaculation[[#This Row],[M]]</f>
        <v>523</v>
      </c>
      <c r="P463" s="21" t="str">
        <f>VLOOKUP(RFMCaculation[[#This Row],[RFM]], RFMSegment[], 2, FALSE)</f>
        <v>Promising</v>
      </c>
    </row>
    <row r="464" spans="1:16">
      <c r="A464" t="s">
        <v>3354</v>
      </c>
      <c r="B464">
        <f>COUNTIF(Order[Customer ID], RFMCaculation[[#This Row],[Customer ID]])</f>
        <v>4</v>
      </c>
      <c r="C464" s="4" cm="1">
        <f t="array" ref="C464">MAX(_xlfn._xlws.FILTER(Order[[Order Date ]], Order[Customer ID]=RFMCaculation[[#This Row],[Customer ID]]))</f>
        <v>42860</v>
      </c>
      <c r="D464" s="4" cm="1">
        <f t="array" ref="D464">MIN(_xlfn._xlws.FILTER(Order[[Order Date ]], Order[Customer ID]=RFMCaculation[[#This Row],[Customer ID]]))</f>
        <v>41890</v>
      </c>
      <c r="E464" s="8">
        <f>($R$2-RFMCaculation[[#This Row],[Start Date]])/365</f>
        <v>3.3178082191780822</v>
      </c>
      <c r="F464">
        <f>$R$2-RFMCaculation[[#This Row],[Most recent]]</f>
        <v>241</v>
      </c>
      <c r="G464" s="8">
        <f>RFMCaculation[[#This Row],[Total Orders]]/RFMCaculation[[#This Row],[Years with us]]</f>
        <v>1.2056151940545003</v>
      </c>
      <c r="H464" s="9">
        <f>SUMIF(Order[Customer ID], RFMCaculation[[#This Row],[Customer ID]], Order[Total Sales])</f>
        <v>318.23900000000003</v>
      </c>
      <c r="I464">
        <f>RANK(RFMCaculation[[#This Row],[Recency]], RFMCaculation[Recency], 0)</f>
        <v>150</v>
      </c>
      <c r="J464">
        <f>RANK(RFMCaculation[[#This Row],[Frequency]], RFMCaculation[Frequency], 0)</f>
        <v>687</v>
      </c>
      <c r="K464">
        <f>RANK(RFMCaculation[[#This Row],[Monetary]], RFMCaculation[Monetary], 0)</f>
        <v>747</v>
      </c>
      <c r="L464">
        <f>VLOOKUP(RFMCaculation[[#This Row],[Rank R]], $R$4:$S$8, 2)</f>
        <v>1</v>
      </c>
      <c r="M464">
        <f>VLOOKUP(RFMCaculation[[#This Row],[Rank F]], $R$4:$S$8, 2)</f>
        <v>5</v>
      </c>
      <c r="N464">
        <f>VLOOKUP(RFMCaculation[[#This Row],[Rank M]], $R$4:$S$8, 2)</f>
        <v>5</v>
      </c>
      <c r="O464">
        <f>RFMCaculation[[#This Row],[R]]*100+RFMCaculation[[#This Row],[F]]*10+RFMCaculation[[#This Row],[M]]</f>
        <v>155</v>
      </c>
      <c r="P464" s="21" t="str">
        <f>VLOOKUP(RFMCaculation[[#This Row],[RFM]], RFMSegment[], 2, FALSE)</f>
        <v>Cannot Lose Them</v>
      </c>
    </row>
    <row r="465" spans="1:16">
      <c r="A465" t="s">
        <v>4071</v>
      </c>
      <c r="B465">
        <f>COUNTIF(Order[Customer ID], RFMCaculation[[#This Row],[Customer ID]])</f>
        <v>9</v>
      </c>
      <c r="C465" s="4" cm="1">
        <f t="array" ref="C465">MAX(_xlfn._xlws.FILTER(Order[[Order Date ]], Order[Customer ID]=RFMCaculation[[#This Row],[Customer ID]]))</f>
        <v>42714</v>
      </c>
      <c r="D465" s="4" cm="1">
        <f t="array" ref="D465">MIN(_xlfn._xlws.FILTER(Order[[Order Date ]], Order[Customer ID]=RFMCaculation[[#This Row],[Customer ID]]))</f>
        <v>41985</v>
      </c>
      <c r="E465" s="8">
        <f>($R$2-RFMCaculation[[#This Row],[Start Date]])/365</f>
        <v>3.0575342465753423</v>
      </c>
      <c r="F465">
        <f>$R$2-RFMCaculation[[#This Row],[Most recent]]</f>
        <v>387</v>
      </c>
      <c r="G465" s="8">
        <f>RFMCaculation[[#This Row],[Total Orders]]/RFMCaculation[[#This Row],[Years with us]]</f>
        <v>2.9435483870967745</v>
      </c>
      <c r="H465" s="9">
        <f>SUMIF(Order[Customer ID], RFMCaculation[[#This Row],[Customer ID]], Order[Total Sales])</f>
        <v>1739.6889999999999</v>
      </c>
      <c r="I465">
        <f>RANK(RFMCaculation[[#This Row],[Recency]], RFMCaculation[Recency], 0)</f>
        <v>95</v>
      </c>
      <c r="J465">
        <f>RANK(RFMCaculation[[#This Row],[Frequency]], RFMCaculation[Frequency], 0)</f>
        <v>119</v>
      </c>
      <c r="K465">
        <f>RANK(RFMCaculation[[#This Row],[Monetary]], RFMCaculation[Monetary], 0)</f>
        <v>476</v>
      </c>
      <c r="L465">
        <f>VLOOKUP(RFMCaculation[[#This Row],[Rank R]], $R$4:$S$8, 2)</f>
        <v>1</v>
      </c>
      <c r="M465">
        <f>VLOOKUP(RFMCaculation[[#This Row],[Rank F]], $R$4:$S$8, 2)</f>
        <v>1</v>
      </c>
      <c r="N465">
        <f>VLOOKUP(RFMCaculation[[#This Row],[Rank M]], $R$4:$S$8, 2)</f>
        <v>4</v>
      </c>
      <c r="O465">
        <f>RFMCaculation[[#This Row],[R]]*100+RFMCaculation[[#This Row],[F]]*10+RFMCaculation[[#This Row],[M]]</f>
        <v>114</v>
      </c>
      <c r="P465" s="21" t="str">
        <f>VLOOKUP(RFMCaculation[[#This Row],[RFM]], RFMSegment[], 2, FALSE)</f>
        <v>Cannot Lose Them</v>
      </c>
    </row>
    <row r="466" spans="1:16">
      <c r="A466" t="s">
        <v>3420</v>
      </c>
      <c r="B466">
        <f>COUNTIF(Order[Customer ID], RFMCaculation[[#This Row],[Customer ID]])</f>
        <v>6</v>
      </c>
      <c r="C466" s="4" cm="1">
        <f t="array" ref="C466">MAX(_xlfn._xlws.FILTER(Order[[Order Date ]], Order[Customer ID]=RFMCaculation[[#This Row],[Customer ID]]))</f>
        <v>42850</v>
      </c>
      <c r="D466" s="4" cm="1">
        <f t="array" ref="D466">MIN(_xlfn._xlws.FILTER(Order[[Order Date ]], Order[Customer ID]=RFMCaculation[[#This Row],[Customer ID]]))</f>
        <v>41758</v>
      </c>
      <c r="E466" s="8">
        <f>($R$2-RFMCaculation[[#This Row],[Start Date]])/365</f>
        <v>3.6794520547945204</v>
      </c>
      <c r="F466">
        <f>$R$2-RFMCaculation[[#This Row],[Most recent]]</f>
        <v>251</v>
      </c>
      <c r="G466" s="8">
        <f>RFMCaculation[[#This Row],[Total Orders]]/RFMCaculation[[#This Row],[Years with us]]</f>
        <v>1.6306775874906925</v>
      </c>
      <c r="H466" s="9">
        <f>SUMIF(Order[Customer ID], RFMCaculation[[#This Row],[Customer ID]], Order[Total Sales])</f>
        <v>2741.2039999999993</v>
      </c>
      <c r="I466">
        <f>RANK(RFMCaculation[[#This Row],[Recency]], RFMCaculation[Recency], 0)</f>
        <v>144</v>
      </c>
      <c r="J466">
        <f>RANK(RFMCaculation[[#This Row],[Frequency]], RFMCaculation[Frequency], 0)</f>
        <v>520</v>
      </c>
      <c r="K466">
        <f>RANK(RFMCaculation[[#This Row],[Monetary]], RFMCaculation[Monetary], 0)</f>
        <v>320</v>
      </c>
      <c r="L466">
        <f>VLOOKUP(RFMCaculation[[#This Row],[Rank R]], $R$4:$S$8, 2)</f>
        <v>1</v>
      </c>
      <c r="M466">
        <f>VLOOKUP(RFMCaculation[[#This Row],[Rank F]], $R$4:$S$8, 2)</f>
        <v>4</v>
      </c>
      <c r="N466">
        <f>VLOOKUP(RFMCaculation[[#This Row],[Rank M]], $R$4:$S$8, 2)</f>
        <v>3</v>
      </c>
      <c r="O466">
        <f>RFMCaculation[[#This Row],[R]]*100+RFMCaculation[[#This Row],[F]]*10+RFMCaculation[[#This Row],[M]]</f>
        <v>143</v>
      </c>
      <c r="P466" s="21" t="str">
        <f>VLOOKUP(RFMCaculation[[#This Row],[RFM]], RFMSegment[], 2, FALSE)</f>
        <v>At Risk</v>
      </c>
    </row>
    <row r="467" spans="1:16">
      <c r="A467" t="s">
        <v>4130</v>
      </c>
      <c r="B467">
        <f>COUNTIF(Order[Customer ID], RFMCaculation[[#This Row],[Customer ID]])</f>
        <v>5</v>
      </c>
      <c r="C467" s="4" cm="1">
        <f t="array" ref="C467">MAX(_xlfn._xlws.FILTER(Order[[Order Date ]], Order[Customer ID]=RFMCaculation[[#This Row],[Customer ID]]))</f>
        <v>42708</v>
      </c>
      <c r="D467" s="4" cm="1">
        <f t="array" ref="D467">MIN(_xlfn._xlws.FILTER(Order[[Order Date ]], Order[Customer ID]=RFMCaculation[[#This Row],[Customer ID]]))</f>
        <v>41817</v>
      </c>
      <c r="E467" s="8">
        <f>($R$2-RFMCaculation[[#This Row],[Start Date]])/365</f>
        <v>3.5178082191780824</v>
      </c>
      <c r="F467">
        <f>$R$2-RFMCaculation[[#This Row],[Most recent]]</f>
        <v>393</v>
      </c>
      <c r="G467" s="8">
        <f>RFMCaculation[[#This Row],[Total Orders]]/RFMCaculation[[#This Row],[Years with us]]</f>
        <v>1.4213395638629283</v>
      </c>
      <c r="H467" s="9">
        <f>SUMIF(Order[Customer ID], RFMCaculation[[#This Row],[Customer ID]], Order[Total Sales])</f>
        <v>1346.7739999999999</v>
      </c>
      <c r="I467">
        <f>RANK(RFMCaculation[[#This Row],[Recency]], RFMCaculation[Recency], 0)</f>
        <v>88</v>
      </c>
      <c r="J467">
        <f>RANK(RFMCaculation[[#This Row],[Frequency]], RFMCaculation[Frequency], 0)</f>
        <v>597</v>
      </c>
      <c r="K467">
        <f>RANK(RFMCaculation[[#This Row],[Monetary]], RFMCaculation[Monetary], 0)</f>
        <v>550</v>
      </c>
      <c r="L467">
        <f>VLOOKUP(RFMCaculation[[#This Row],[Rank R]], $R$4:$S$8, 2)</f>
        <v>1</v>
      </c>
      <c r="M467">
        <f>VLOOKUP(RFMCaculation[[#This Row],[Rank F]], $R$4:$S$8, 2)</f>
        <v>4</v>
      </c>
      <c r="N467">
        <f>VLOOKUP(RFMCaculation[[#This Row],[Rank M]], $R$4:$S$8, 2)</f>
        <v>4</v>
      </c>
      <c r="O467">
        <f>RFMCaculation[[#This Row],[R]]*100+RFMCaculation[[#This Row],[F]]*10+RFMCaculation[[#This Row],[M]]</f>
        <v>144</v>
      </c>
      <c r="P467" s="21" t="str">
        <f>VLOOKUP(RFMCaculation[[#This Row],[RFM]], RFMSegment[], 2, FALSE)</f>
        <v>Cannot Lose Them</v>
      </c>
    </row>
    <row r="468" spans="1:16">
      <c r="A468" t="s">
        <v>85</v>
      </c>
      <c r="B468">
        <f>COUNTIF(Order[Customer ID], RFMCaculation[[#This Row],[Customer ID]])</f>
        <v>5</v>
      </c>
      <c r="C468" s="4" cm="1">
        <f t="array" ref="C468">MAX(_xlfn._xlws.FILTER(Order[[Order Date ]], Order[Customer ID]=RFMCaculation[[#This Row],[Customer ID]]))</f>
        <v>43097</v>
      </c>
      <c r="D468" s="4" cm="1">
        <f t="array" ref="D468">MIN(_xlfn._xlws.FILTER(Order[[Order Date ]], Order[Customer ID]=RFMCaculation[[#This Row],[Customer ID]]))</f>
        <v>42041</v>
      </c>
      <c r="E468" s="8">
        <f>($R$2-RFMCaculation[[#This Row],[Start Date]])/365</f>
        <v>2.904109589041096</v>
      </c>
      <c r="F468">
        <f>$R$2-RFMCaculation[[#This Row],[Most recent]]</f>
        <v>4</v>
      </c>
      <c r="G468" s="8">
        <f>RFMCaculation[[#This Row],[Total Orders]]/RFMCaculation[[#This Row],[Years with us]]</f>
        <v>1.7216981132075471</v>
      </c>
      <c r="H468" s="9">
        <f>SUMIF(Order[Customer ID], RFMCaculation[[#This Row],[Customer ID]], Order[Total Sales])</f>
        <v>644.35</v>
      </c>
      <c r="I468">
        <f>RANK(RFMCaculation[[#This Row],[Recency]], RFMCaculation[Recency], 0)</f>
        <v>774</v>
      </c>
      <c r="J468">
        <f>RANK(RFMCaculation[[#This Row],[Frequency]], RFMCaculation[Frequency], 0)</f>
        <v>486</v>
      </c>
      <c r="K468">
        <f>RANK(RFMCaculation[[#This Row],[Monetary]], RFMCaculation[Monetary], 0)</f>
        <v>702</v>
      </c>
      <c r="L468">
        <f>VLOOKUP(RFMCaculation[[#This Row],[Rank R]], $R$4:$S$8, 2)</f>
        <v>5</v>
      </c>
      <c r="M468">
        <f>VLOOKUP(RFMCaculation[[#This Row],[Rank F]], $R$4:$S$8, 2)</f>
        <v>4</v>
      </c>
      <c r="N468">
        <f>VLOOKUP(RFMCaculation[[#This Row],[Rank M]], $R$4:$S$8, 2)</f>
        <v>5</v>
      </c>
      <c r="O468">
        <f>RFMCaculation[[#This Row],[R]]*100+RFMCaculation[[#This Row],[F]]*10+RFMCaculation[[#This Row],[M]]</f>
        <v>545</v>
      </c>
      <c r="P468" s="21" t="str">
        <f>VLOOKUP(RFMCaculation[[#This Row],[RFM]], RFMSegment[], 2, FALSE)</f>
        <v>Champions</v>
      </c>
    </row>
    <row r="469" spans="1:16">
      <c r="A469" t="s">
        <v>1068</v>
      </c>
      <c r="B469">
        <f>COUNTIF(Order[Customer ID], RFMCaculation[[#This Row],[Customer ID]])</f>
        <v>4</v>
      </c>
      <c r="C469" s="4" cm="1">
        <f t="array" ref="C469">MAX(_xlfn._xlws.FILTER(Order[[Order Date ]], Order[Customer ID]=RFMCaculation[[#This Row],[Customer ID]]))</f>
        <v>43059</v>
      </c>
      <c r="D469" s="4" cm="1">
        <f t="array" ref="D469">MIN(_xlfn._xlws.FILTER(Order[[Order Date ]], Order[Customer ID]=RFMCaculation[[#This Row],[Customer ID]]))</f>
        <v>41814</v>
      </c>
      <c r="E469" s="8">
        <f>($R$2-RFMCaculation[[#This Row],[Start Date]])/365</f>
        <v>3.526027397260274</v>
      </c>
      <c r="F469">
        <f>$R$2-RFMCaculation[[#This Row],[Most recent]]</f>
        <v>42</v>
      </c>
      <c r="G469" s="8">
        <f>RFMCaculation[[#This Row],[Total Orders]]/RFMCaculation[[#This Row],[Years with us]]</f>
        <v>1.1344211344211343</v>
      </c>
      <c r="H469" s="9">
        <f>SUMIF(Order[Customer ID], RFMCaculation[[#This Row],[Customer ID]], Order[Total Sales])</f>
        <v>756.60600000000011</v>
      </c>
      <c r="I469">
        <f>RANK(RFMCaculation[[#This Row],[Recency]], RFMCaculation[Recency], 0)</f>
        <v>539</v>
      </c>
      <c r="J469">
        <f>RANK(RFMCaculation[[#This Row],[Frequency]], RFMCaculation[Frequency], 0)</f>
        <v>703</v>
      </c>
      <c r="K469">
        <f>RANK(RFMCaculation[[#This Row],[Monetary]], RFMCaculation[Monetary], 0)</f>
        <v>680</v>
      </c>
      <c r="L469">
        <f>VLOOKUP(RFMCaculation[[#This Row],[Rank R]], $R$4:$S$8, 2)</f>
        <v>4</v>
      </c>
      <c r="M469">
        <f>VLOOKUP(RFMCaculation[[#This Row],[Rank F]], $R$4:$S$8, 2)</f>
        <v>5</v>
      </c>
      <c r="N469">
        <f>VLOOKUP(RFMCaculation[[#This Row],[Rank M]], $R$4:$S$8, 2)</f>
        <v>5</v>
      </c>
      <c r="O469">
        <f>RFMCaculation[[#This Row],[R]]*100+RFMCaculation[[#This Row],[F]]*10+RFMCaculation[[#This Row],[M]]</f>
        <v>455</v>
      </c>
      <c r="P469" s="21" t="str">
        <f>VLOOKUP(RFMCaculation[[#This Row],[RFM]], RFMSegment[], 2, FALSE)</f>
        <v>Champions</v>
      </c>
    </row>
    <row r="470" spans="1:16">
      <c r="A470" t="s">
        <v>293</v>
      </c>
      <c r="B470">
        <f>COUNTIF(Order[Customer ID], RFMCaculation[[#This Row],[Customer ID]])</f>
        <v>7</v>
      </c>
      <c r="C470" s="4" cm="1">
        <f t="array" ref="C470">MAX(_xlfn._xlws.FILTER(Order[[Order Date ]], Order[Customer ID]=RFMCaculation[[#This Row],[Customer ID]]))</f>
        <v>43090</v>
      </c>
      <c r="D470" s="4" cm="1">
        <f t="array" ref="D470">MIN(_xlfn._xlws.FILTER(Order[[Order Date ]], Order[Customer ID]=RFMCaculation[[#This Row],[Customer ID]]))</f>
        <v>42527</v>
      </c>
      <c r="E470" s="8">
        <f>($R$2-RFMCaculation[[#This Row],[Start Date]])/365</f>
        <v>1.5726027397260274</v>
      </c>
      <c r="F470">
        <f>$R$2-RFMCaculation[[#This Row],[Most recent]]</f>
        <v>11</v>
      </c>
      <c r="G470" s="8">
        <f>RFMCaculation[[#This Row],[Total Orders]]/RFMCaculation[[#This Row],[Years with us]]</f>
        <v>4.4512195121951219</v>
      </c>
      <c r="H470" s="9">
        <f>SUMIF(Order[Customer ID], RFMCaculation[[#This Row],[Customer ID]], Order[Total Sales])</f>
        <v>3653.3990000000003</v>
      </c>
      <c r="I470">
        <f>RANK(RFMCaculation[[#This Row],[Recency]], RFMCaculation[Recency], 0)</f>
        <v>725</v>
      </c>
      <c r="J470">
        <f>RANK(RFMCaculation[[#This Row],[Frequency]], RFMCaculation[Frequency], 0)</f>
        <v>13</v>
      </c>
      <c r="K470">
        <f>RANK(RFMCaculation[[#This Row],[Monetary]], RFMCaculation[Monetary], 0)</f>
        <v>207</v>
      </c>
      <c r="L470">
        <f>VLOOKUP(RFMCaculation[[#This Row],[Rank R]], $R$4:$S$8, 2)</f>
        <v>5</v>
      </c>
      <c r="M470">
        <f>VLOOKUP(RFMCaculation[[#This Row],[Rank F]], $R$4:$S$8, 2)</f>
        <v>1</v>
      </c>
      <c r="N470">
        <f>VLOOKUP(RFMCaculation[[#This Row],[Rank M]], $R$4:$S$8, 2)</f>
        <v>2</v>
      </c>
      <c r="O470">
        <f>RFMCaculation[[#This Row],[R]]*100+RFMCaculation[[#This Row],[F]]*10+RFMCaculation[[#This Row],[M]]</f>
        <v>512</v>
      </c>
      <c r="P470" s="21" t="str">
        <f>VLOOKUP(RFMCaculation[[#This Row],[RFM]], RFMSegment[], 2, FALSE)</f>
        <v>New Customers</v>
      </c>
    </row>
    <row r="471" spans="1:16">
      <c r="A471" t="s">
        <v>692</v>
      </c>
      <c r="B471">
        <f>COUNTIF(Order[Customer ID], RFMCaculation[[#This Row],[Customer ID]])</f>
        <v>6</v>
      </c>
      <c r="C471" s="4" cm="1">
        <f t="array" ref="C471">MAX(_xlfn._xlws.FILTER(Order[[Order Date ]], Order[Customer ID]=RFMCaculation[[#This Row],[Customer ID]]))</f>
        <v>43073</v>
      </c>
      <c r="D471" s="4" cm="1">
        <f t="array" ref="D471">MIN(_xlfn._xlws.FILTER(Order[[Order Date ]], Order[Customer ID]=RFMCaculation[[#This Row],[Customer ID]]))</f>
        <v>41859</v>
      </c>
      <c r="E471" s="8">
        <f>($R$2-RFMCaculation[[#This Row],[Start Date]])/365</f>
        <v>3.4027397260273973</v>
      </c>
      <c r="F471">
        <f>$R$2-RFMCaculation[[#This Row],[Most recent]]</f>
        <v>28</v>
      </c>
      <c r="G471" s="8">
        <f>RFMCaculation[[#This Row],[Total Orders]]/RFMCaculation[[#This Row],[Years with us]]</f>
        <v>1.7632850241545894</v>
      </c>
      <c r="H471" s="9">
        <f>SUMIF(Order[Customer ID], RFMCaculation[[#This Row],[Customer ID]], Order[Total Sales])</f>
        <v>5142.8919999999998</v>
      </c>
      <c r="I471">
        <f>RANK(RFMCaculation[[#This Row],[Recency]], RFMCaculation[Recency], 0)</f>
        <v>632</v>
      </c>
      <c r="J471">
        <f>RANK(RFMCaculation[[#This Row],[Frequency]], RFMCaculation[Frequency], 0)</f>
        <v>471</v>
      </c>
      <c r="K471">
        <f>RANK(RFMCaculation[[#This Row],[Monetary]], RFMCaculation[Monetary], 0)</f>
        <v>113</v>
      </c>
      <c r="L471">
        <f>VLOOKUP(RFMCaculation[[#This Row],[Rank R]], $R$4:$S$8, 2)</f>
        <v>5</v>
      </c>
      <c r="M471">
        <f>VLOOKUP(RFMCaculation[[#This Row],[Rank F]], $R$4:$S$8, 2)</f>
        <v>3</v>
      </c>
      <c r="N471">
        <f>VLOOKUP(RFMCaculation[[#This Row],[Rank M]], $R$4:$S$8, 2)</f>
        <v>1</v>
      </c>
      <c r="O471">
        <f>RFMCaculation[[#This Row],[R]]*100+RFMCaculation[[#This Row],[F]]*10+RFMCaculation[[#This Row],[M]]</f>
        <v>531</v>
      </c>
      <c r="P471" s="21" t="str">
        <f>VLOOKUP(RFMCaculation[[#This Row],[RFM]], RFMSegment[], 2, FALSE)</f>
        <v>Potential Loyalist</v>
      </c>
    </row>
    <row r="472" spans="1:16">
      <c r="A472" t="s">
        <v>2608</v>
      </c>
      <c r="B472">
        <f>COUNTIF(Order[Customer ID], RFMCaculation[[#This Row],[Customer ID]])</f>
        <v>5</v>
      </c>
      <c r="C472" s="4" cm="1">
        <f t="array" ref="C472">MAX(_xlfn._xlws.FILTER(Order[[Order Date ]], Order[Customer ID]=RFMCaculation[[#This Row],[Customer ID]]))</f>
        <v>42967</v>
      </c>
      <c r="D472" s="4" cm="1">
        <f t="array" ref="D472">MIN(_xlfn._xlws.FILTER(Order[[Order Date ]], Order[Customer ID]=RFMCaculation[[#This Row],[Customer ID]]))</f>
        <v>41889</v>
      </c>
      <c r="E472" s="8">
        <f>($R$2-RFMCaculation[[#This Row],[Start Date]])/365</f>
        <v>3.3205479452054796</v>
      </c>
      <c r="F472">
        <f>$R$2-RFMCaculation[[#This Row],[Most recent]]</f>
        <v>134</v>
      </c>
      <c r="G472" s="8">
        <f>RFMCaculation[[#This Row],[Total Orders]]/RFMCaculation[[#This Row],[Years with us]]</f>
        <v>1.5057755775577557</v>
      </c>
      <c r="H472" s="9">
        <f>SUMIF(Order[Customer ID], RFMCaculation[[#This Row],[Customer ID]], Order[Total Sales])</f>
        <v>1879.306</v>
      </c>
      <c r="I472">
        <f>RANK(RFMCaculation[[#This Row],[Recency]], RFMCaculation[Recency], 0)</f>
        <v>248</v>
      </c>
      <c r="J472">
        <f>RANK(RFMCaculation[[#This Row],[Frequency]], RFMCaculation[Frequency], 0)</f>
        <v>573</v>
      </c>
      <c r="K472">
        <f>RANK(RFMCaculation[[#This Row],[Monetary]], RFMCaculation[Monetary], 0)</f>
        <v>456</v>
      </c>
      <c r="L472">
        <f>VLOOKUP(RFMCaculation[[#This Row],[Rank R]], $R$4:$S$8, 2)</f>
        <v>2</v>
      </c>
      <c r="M472">
        <f>VLOOKUP(RFMCaculation[[#This Row],[Rank F]], $R$4:$S$8, 2)</f>
        <v>4</v>
      </c>
      <c r="N472">
        <f>VLOOKUP(RFMCaculation[[#This Row],[Rank M]], $R$4:$S$8, 2)</f>
        <v>3</v>
      </c>
      <c r="O472">
        <f>RFMCaculation[[#This Row],[R]]*100+RFMCaculation[[#This Row],[F]]*10+RFMCaculation[[#This Row],[M]]</f>
        <v>243</v>
      </c>
      <c r="P472" s="21" t="str">
        <f>VLOOKUP(RFMCaculation[[#This Row],[RFM]], RFMSegment[], 2, FALSE)</f>
        <v>At Risk</v>
      </c>
    </row>
    <row r="473" spans="1:16">
      <c r="A473" t="s">
        <v>2917</v>
      </c>
      <c r="B473">
        <f>COUNTIF(Order[Customer ID], RFMCaculation[[#This Row],[Customer ID]])</f>
        <v>6</v>
      </c>
      <c r="C473" s="4" cm="1">
        <f t="array" ref="C473">MAX(_xlfn._xlws.FILTER(Order[[Order Date ]], Order[Customer ID]=RFMCaculation[[#This Row],[Customer ID]]))</f>
        <v>42921</v>
      </c>
      <c r="D473" s="4" cm="1">
        <f t="array" ref="D473">MIN(_xlfn._xlws.FILTER(Order[[Order Date ]], Order[Customer ID]=RFMCaculation[[#This Row],[Customer ID]]))</f>
        <v>42119</v>
      </c>
      <c r="E473" s="8">
        <f>($R$2-RFMCaculation[[#This Row],[Start Date]])/365</f>
        <v>2.6904109589041094</v>
      </c>
      <c r="F473">
        <f>$R$2-RFMCaculation[[#This Row],[Most recent]]</f>
        <v>180</v>
      </c>
      <c r="G473" s="8">
        <f>RFMCaculation[[#This Row],[Total Orders]]/RFMCaculation[[#This Row],[Years with us]]</f>
        <v>2.230142566191446</v>
      </c>
      <c r="H473" s="9">
        <f>SUMIF(Order[Customer ID], RFMCaculation[[#This Row],[Customer ID]], Order[Total Sales])</f>
        <v>2845.2700000000004</v>
      </c>
      <c r="I473">
        <f>RANK(RFMCaculation[[#This Row],[Recency]], RFMCaculation[Recency], 0)</f>
        <v>203</v>
      </c>
      <c r="J473">
        <f>RANK(RFMCaculation[[#This Row],[Frequency]], RFMCaculation[Frequency], 0)</f>
        <v>301</v>
      </c>
      <c r="K473">
        <f>RANK(RFMCaculation[[#This Row],[Monetary]], RFMCaculation[Monetary], 0)</f>
        <v>305</v>
      </c>
      <c r="L473">
        <f>VLOOKUP(RFMCaculation[[#This Row],[Rank R]], $R$4:$S$8, 2)</f>
        <v>2</v>
      </c>
      <c r="M473">
        <f>VLOOKUP(RFMCaculation[[#This Row],[Rank F]], $R$4:$S$8, 2)</f>
        <v>2</v>
      </c>
      <c r="N473">
        <f>VLOOKUP(RFMCaculation[[#This Row],[Rank M]], $R$4:$S$8, 2)</f>
        <v>2</v>
      </c>
      <c r="O473">
        <f>RFMCaculation[[#This Row],[R]]*100+RFMCaculation[[#This Row],[F]]*10+RFMCaculation[[#This Row],[M]]</f>
        <v>222</v>
      </c>
      <c r="P473" s="21" t="str">
        <f>VLOOKUP(RFMCaculation[[#This Row],[RFM]], RFMSegment[], 2, FALSE)</f>
        <v>Hibernating customers</v>
      </c>
    </row>
    <row r="474" spans="1:16">
      <c r="A474" t="s">
        <v>491</v>
      </c>
      <c r="B474">
        <f>COUNTIF(Order[Customer ID], RFMCaculation[[#This Row],[Customer ID]])</f>
        <v>9</v>
      </c>
      <c r="C474" s="4" cm="1">
        <f t="array" ref="C474">MAX(_xlfn._xlws.FILTER(Order[[Order Date ]], Order[Customer ID]=RFMCaculation[[#This Row],[Customer ID]]))</f>
        <v>43079</v>
      </c>
      <c r="D474" s="4" cm="1">
        <f t="array" ref="D474">MIN(_xlfn._xlws.FILTER(Order[[Order Date ]], Order[Customer ID]=RFMCaculation[[#This Row],[Customer ID]]))</f>
        <v>41932</v>
      </c>
      <c r="E474" s="8">
        <f>($R$2-RFMCaculation[[#This Row],[Start Date]])/365</f>
        <v>3.2027397260273971</v>
      </c>
      <c r="F474">
        <f>$R$2-RFMCaculation[[#This Row],[Most recent]]</f>
        <v>22</v>
      </c>
      <c r="G474" s="8">
        <f>RFMCaculation[[#This Row],[Total Orders]]/RFMCaculation[[#This Row],[Years with us]]</f>
        <v>2.8100940975192472</v>
      </c>
      <c r="H474" s="9">
        <f>SUMIF(Order[Customer ID], RFMCaculation[[#This Row],[Customer ID]], Order[Total Sales])</f>
        <v>2988.6740000000004</v>
      </c>
      <c r="I474">
        <f>RANK(RFMCaculation[[#This Row],[Recency]], RFMCaculation[Recency], 0)</f>
        <v>673</v>
      </c>
      <c r="J474">
        <f>RANK(RFMCaculation[[#This Row],[Frequency]], RFMCaculation[Frequency], 0)</f>
        <v>139</v>
      </c>
      <c r="K474">
        <f>RANK(RFMCaculation[[#This Row],[Monetary]], RFMCaculation[Monetary], 0)</f>
        <v>280</v>
      </c>
      <c r="L474">
        <f>VLOOKUP(RFMCaculation[[#This Row],[Rank R]], $R$4:$S$8, 2)</f>
        <v>5</v>
      </c>
      <c r="M474">
        <f>VLOOKUP(RFMCaculation[[#This Row],[Rank F]], $R$4:$S$8, 2)</f>
        <v>1</v>
      </c>
      <c r="N474">
        <f>VLOOKUP(RFMCaculation[[#This Row],[Rank M]], $R$4:$S$8, 2)</f>
        <v>2</v>
      </c>
      <c r="O474">
        <f>RFMCaculation[[#This Row],[R]]*100+RFMCaculation[[#This Row],[F]]*10+RFMCaculation[[#This Row],[M]]</f>
        <v>512</v>
      </c>
      <c r="P474" s="21" t="str">
        <f>VLOOKUP(RFMCaculation[[#This Row],[RFM]], RFMSegment[], 2, FALSE)</f>
        <v>New Customers</v>
      </c>
    </row>
    <row r="475" spans="1:16">
      <c r="A475" t="s">
        <v>2046</v>
      </c>
      <c r="B475">
        <f>COUNTIF(Order[Customer ID], RFMCaculation[[#This Row],[Customer ID]])</f>
        <v>6</v>
      </c>
      <c r="C475" s="4" cm="1">
        <f t="array" ref="C475">MAX(_xlfn._xlws.FILTER(Order[[Order Date ]], Order[Customer ID]=RFMCaculation[[#This Row],[Customer ID]]))</f>
        <v>43003</v>
      </c>
      <c r="D475" s="4" cm="1">
        <f t="array" ref="D475">MIN(_xlfn._xlws.FILTER(Order[[Order Date ]], Order[Customer ID]=RFMCaculation[[#This Row],[Customer ID]]))</f>
        <v>41930</v>
      </c>
      <c r="E475" s="8">
        <f>($R$2-RFMCaculation[[#This Row],[Start Date]])/365</f>
        <v>3.2082191780821918</v>
      </c>
      <c r="F475">
        <f>$R$2-RFMCaculation[[#This Row],[Most recent]]</f>
        <v>98</v>
      </c>
      <c r="G475" s="8">
        <f>RFMCaculation[[#This Row],[Total Orders]]/RFMCaculation[[#This Row],[Years with us]]</f>
        <v>1.8701964133219471</v>
      </c>
      <c r="H475" s="9">
        <f>SUMIF(Order[Customer ID], RFMCaculation[[#This Row],[Customer ID]], Order[Total Sales])</f>
        <v>1010.256</v>
      </c>
      <c r="I475">
        <f>RANK(RFMCaculation[[#This Row],[Recency]], RFMCaculation[Recency], 0)</f>
        <v>340</v>
      </c>
      <c r="J475">
        <f>RANK(RFMCaculation[[#This Row],[Frequency]], RFMCaculation[Frequency], 0)</f>
        <v>425</v>
      </c>
      <c r="K475">
        <f>RANK(RFMCaculation[[#This Row],[Monetary]], RFMCaculation[Monetary], 0)</f>
        <v>623</v>
      </c>
      <c r="L475">
        <f>VLOOKUP(RFMCaculation[[#This Row],[Rank R]], $R$4:$S$8, 2)</f>
        <v>3</v>
      </c>
      <c r="M475">
        <f>VLOOKUP(RFMCaculation[[#This Row],[Rank F]], $R$4:$S$8, 2)</f>
        <v>3</v>
      </c>
      <c r="N475">
        <f>VLOOKUP(RFMCaculation[[#This Row],[Rank M]], $R$4:$S$8, 2)</f>
        <v>4</v>
      </c>
      <c r="O475">
        <f>RFMCaculation[[#This Row],[R]]*100+RFMCaculation[[#This Row],[F]]*10+RFMCaculation[[#This Row],[M]]</f>
        <v>334</v>
      </c>
      <c r="P475" s="21" t="str">
        <f>VLOOKUP(RFMCaculation[[#This Row],[RFM]], RFMSegment[], 2, FALSE)</f>
        <v>Need Attention</v>
      </c>
    </row>
    <row r="476" spans="1:16">
      <c r="A476" t="s">
        <v>5837</v>
      </c>
      <c r="B476">
        <f>COUNTIF(Order[Customer ID], RFMCaculation[[#This Row],[Customer ID]])</f>
        <v>3</v>
      </c>
      <c r="C476" s="4" cm="1">
        <f t="array" ref="C476">MAX(_xlfn._xlws.FILTER(Order[[Order Date ]], Order[Customer ID]=RFMCaculation[[#This Row],[Customer ID]]))</f>
        <v>42322</v>
      </c>
      <c r="D476" s="4" cm="1">
        <f t="array" ref="D476">MIN(_xlfn._xlws.FILTER(Order[[Order Date ]], Order[Customer ID]=RFMCaculation[[#This Row],[Customer ID]]))</f>
        <v>41645</v>
      </c>
      <c r="E476" s="8">
        <f>($R$2-RFMCaculation[[#This Row],[Start Date]])/365</f>
        <v>3.989041095890411</v>
      </c>
      <c r="F476">
        <f>$R$2-RFMCaculation[[#This Row],[Most recent]]</f>
        <v>779</v>
      </c>
      <c r="G476" s="8">
        <f>RFMCaculation[[#This Row],[Total Orders]]/RFMCaculation[[#This Row],[Years with us]]</f>
        <v>0.75206043956043955</v>
      </c>
      <c r="H476" s="9">
        <f>SUMIF(Order[Customer ID], RFMCaculation[[#This Row],[Customer ID]], Order[Total Sales])</f>
        <v>368.88</v>
      </c>
      <c r="I476">
        <f>RANK(RFMCaculation[[#This Row],[Recency]], RFMCaculation[Recency], 0)</f>
        <v>12</v>
      </c>
      <c r="J476">
        <f>RANK(RFMCaculation[[#This Row],[Frequency]], RFMCaculation[Frequency], 0)</f>
        <v>773</v>
      </c>
      <c r="K476">
        <f>RANK(RFMCaculation[[#This Row],[Monetary]], RFMCaculation[Monetary], 0)</f>
        <v>740</v>
      </c>
      <c r="L476">
        <f>VLOOKUP(RFMCaculation[[#This Row],[Rank R]], $R$4:$S$8, 2)</f>
        <v>1</v>
      </c>
      <c r="M476">
        <f>VLOOKUP(RFMCaculation[[#This Row],[Rank F]], $R$4:$S$8, 2)</f>
        <v>5</v>
      </c>
      <c r="N476">
        <f>VLOOKUP(RFMCaculation[[#This Row],[Rank M]], $R$4:$S$8, 2)</f>
        <v>5</v>
      </c>
      <c r="O476">
        <f>RFMCaculation[[#This Row],[R]]*100+RFMCaculation[[#This Row],[F]]*10+RFMCaculation[[#This Row],[M]]</f>
        <v>155</v>
      </c>
      <c r="P476" s="21" t="str">
        <f>VLOOKUP(RFMCaculation[[#This Row],[RFM]], RFMSegment[], 2, FALSE)</f>
        <v>Cannot Lose Them</v>
      </c>
    </row>
    <row r="477" spans="1:16">
      <c r="A477" t="s">
        <v>924</v>
      </c>
      <c r="B477">
        <f>COUNTIF(Order[Customer ID], RFMCaculation[[#This Row],[Customer ID]])</f>
        <v>6</v>
      </c>
      <c r="C477" s="4" cm="1">
        <f t="array" ref="C477">MAX(_xlfn._xlws.FILTER(Order[[Order Date ]], Order[Customer ID]=RFMCaculation[[#This Row],[Customer ID]]))</f>
        <v>43065</v>
      </c>
      <c r="D477" s="4" cm="1">
        <f t="array" ref="D477">MIN(_xlfn._xlws.FILTER(Order[[Order Date ]], Order[Customer ID]=RFMCaculation[[#This Row],[Customer ID]]))</f>
        <v>41928</v>
      </c>
      <c r="E477" s="8">
        <f>($R$2-RFMCaculation[[#This Row],[Start Date]])/365</f>
        <v>3.2136986301369861</v>
      </c>
      <c r="F477">
        <f>$R$2-RFMCaculation[[#This Row],[Most recent]]</f>
        <v>36</v>
      </c>
      <c r="G477" s="8">
        <f>RFMCaculation[[#This Row],[Total Orders]]/RFMCaculation[[#This Row],[Years with us]]</f>
        <v>1.8670076726342713</v>
      </c>
      <c r="H477" s="9">
        <f>SUMIF(Order[Customer ID], RFMCaculation[[#This Row],[Customer ID]], Order[Total Sales])</f>
        <v>1008.136</v>
      </c>
      <c r="I477">
        <f>RANK(RFMCaculation[[#This Row],[Recency]], RFMCaculation[Recency], 0)</f>
        <v>574</v>
      </c>
      <c r="J477">
        <f>RANK(RFMCaculation[[#This Row],[Frequency]], RFMCaculation[Frequency], 0)</f>
        <v>427</v>
      </c>
      <c r="K477">
        <f>RANK(RFMCaculation[[#This Row],[Monetary]], RFMCaculation[Monetary], 0)</f>
        <v>625</v>
      </c>
      <c r="L477">
        <f>VLOOKUP(RFMCaculation[[#This Row],[Rank R]], $R$4:$S$8, 2)</f>
        <v>4</v>
      </c>
      <c r="M477">
        <f>VLOOKUP(RFMCaculation[[#This Row],[Rank F]], $R$4:$S$8, 2)</f>
        <v>3</v>
      </c>
      <c r="N477">
        <f>VLOOKUP(RFMCaculation[[#This Row],[Rank M]], $R$4:$S$8, 2)</f>
        <v>4</v>
      </c>
      <c r="O477">
        <f>RFMCaculation[[#This Row],[R]]*100+RFMCaculation[[#This Row],[F]]*10+RFMCaculation[[#This Row],[M]]</f>
        <v>434</v>
      </c>
      <c r="P477" s="21" t="str">
        <f>VLOOKUP(RFMCaculation[[#This Row],[RFM]], RFMSegment[], 2, FALSE)</f>
        <v>Need Attention</v>
      </c>
    </row>
    <row r="478" spans="1:16">
      <c r="A478" t="s">
        <v>695</v>
      </c>
      <c r="B478">
        <f>COUNTIF(Order[Customer ID], RFMCaculation[[#This Row],[Customer ID]])</f>
        <v>3</v>
      </c>
      <c r="C478" s="4" cm="1">
        <f t="array" ref="C478">MAX(_xlfn._xlws.FILTER(Order[[Order Date ]], Order[Customer ID]=RFMCaculation[[#This Row],[Customer ID]]))</f>
        <v>43073</v>
      </c>
      <c r="D478" s="4" cm="1">
        <f t="array" ref="D478">MIN(_xlfn._xlws.FILTER(Order[[Order Date ]], Order[Customer ID]=RFMCaculation[[#This Row],[Customer ID]]))</f>
        <v>41883</v>
      </c>
      <c r="E478" s="8">
        <f>($R$2-RFMCaculation[[#This Row],[Start Date]])/365</f>
        <v>3.3369863013698629</v>
      </c>
      <c r="F478">
        <f>$R$2-RFMCaculation[[#This Row],[Most recent]]</f>
        <v>28</v>
      </c>
      <c r="G478" s="8">
        <f>RFMCaculation[[#This Row],[Total Orders]]/RFMCaculation[[#This Row],[Years with us]]</f>
        <v>0.89901477832512322</v>
      </c>
      <c r="H478" s="9">
        <f>SUMIF(Order[Customer ID], RFMCaculation[[#This Row],[Customer ID]], Order[Total Sales])</f>
        <v>329.87599999999998</v>
      </c>
      <c r="I478">
        <f>RANK(RFMCaculation[[#This Row],[Recency]], RFMCaculation[Recency], 0)</f>
        <v>632</v>
      </c>
      <c r="J478">
        <f>RANK(RFMCaculation[[#This Row],[Frequency]], RFMCaculation[Frequency], 0)</f>
        <v>748</v>
      </c>
      <c r="K478">
        <f>RANK(RFMCaculation[[#This Row],[Monetary]], RFMCaculation[Monetary], 0)</f>
        <v>745</v>
      </c>
      <c r="L478">
        <f>VLOOKUP(RFMCaculation[[#This Row],[Rank R]], $R$4:$S$8, 2)</f>
        <v>5</v>
      </c>
      <c r="M478">
        <f>VLOOKUP(RFMCaculation[[#This Row],[Rank F]], $R$4:$S$8, 2)</f>
        <v>5</v>
      </c>
      <c r="N478">
        <f>VLOOKUP(RFMCaculation[[#This Row],[Rank M]], $R$4:$S$8, 2)</f>
        <v>5</v>
      </c>
      <c r="O478">
        <f>RFMCaculation[[#This Row],[R]]*100+RFMCaculation[[#This Row],[F]]*10+RFMCaculation[[#This Row],[M]]</f>
        <v>555</v>
      </c>
      <c r="P478" s="21" t="str">
        <f>VLOOKUP(RFMCaculation[[#This Row],[RFM]], RFMSegment[], 2, FALSE)</f>
        <v>Champions</v>
      </c>
    </row>
    <row r="479" spans="1:16">
      <c r="A479" t="s">
        <v>928</v>
      </c>
      <c r="B479">
        <f>COUNTIF(Order[Customer ID], RFMCaculation[[#This Row],[Customer ID]])</f>
        <v>8</v>
      </c>
      <c r="C479" s="4" cm="1">
        <f t="array" ref="C479">MAX(_xlfn._xlws.FILTER(Order[[Order Date ]], Order[Customer ID]=RFMCaculation[[#This Row],[Customer ID]]))</f>
        <v>43065</v>
      </c>
      <c r="D479" s="4" cm="1">
        <f t="array" ref="D479">MIN(_xlfn._xlws.FILTER(Order[[Order Date ]], Order[Customer ID]=RFMCaculation[[#This Row],[Customer ID]]))</f>
        <v>41791</v>
      </c>
      <c r="E479" s="8">
        <f>($R$2-RFMCaculation[[#This Row],[Start Date]])/365</f>
        <v>3.5890410958904111</v>
      </c>
      <c r="F479">
        <f>$R$2-RFMCaculation[[#This Row],[Most recent]]</f>
        <v>36</v>
      </c>
      <c r="G479" s="8">
        <f>RFMCaculation[[#This Row],[Total Orders]]/RFMCaculation[[#This Row],[Years with us]]</f>
        <v>2.229007633587786</v>
      </c>
      <c r="H479" s="9">
        <f>SUMIF(Order[Customer ID], RFMCaculation[[#This Row],[Customer ID]], Order[Total Sales])</f>
        <v>2936.252</v>
      </c>
      <c r="I479">
        <f>RANK(RFMCaculation[[#This Row],[Recency]], RFMCaculation[Recency], 0)</f>
        <v>574</v>
      </c>
      <c r="J479">
        <f>RANK(RFMCaculation[[#This Row],[Frequency]], RFMCaculation[Frequency], 0)</f>
        <v>302</v>
      </c>
      <c r="K479">
        <f>RANK(RFMCaculation[[#This Row],[Monetary]], RFMCaculation[Monetary], 0)</f>
        <v>288</v>
      </c>
      <c r="L479">
        <f>VLOOKUP(RFMCaculation[[#This Row],[Rank R]], $R$4:$S$8, 2)</f>
        <v>4</v>
      </c>
      <c r="M479">
        <f>VLOOKUP(RFMCaculation[[#This Row],[Rank F]], $R$4:$S$8, 2)</f>
        <v>2</v>
      </c>
      <c r="N479">
        <f>VLOOKUP(RFMCaculation[[#This Row],[Rank M]], $R$4:$S$8, 2)</f>
        <v>2</v>
      </c>
      <c r="O479">
        <f>RFMCaculation[[#This Row],[R]]*100+RFMCaculation[[#This Row],[F]]*10+RFMCaculation[[#This Row],[M]]</f>
        <v>422</v>
      </c>
      <c r="P479" s="21" t="str">
        <f>VLOOKUP(RFMCaculation[[#This Row],[RFM]], RFMSegment[], 2, FALSE)</f>
        <v>New Customers</v>
      </c>
    </row>
    <row r="480" spans="1:16">
      <c r="A480" t="s">
        <v>1935</v>
      </c>
      <c r="B480">
        <f>COUNTIF(Order[Customer ID], RFMCaculation[[#This Row],[Customer ID]])</f>
        <v>5</v>
      </c>
      <c r="C480" s="4" cm="1">
        <f t="array" ref="C480">MAX(_xlfn._xlws.FILTER(Order[[Order Date ]], Order[Customer ID]=RFMCaculation[[#This Row],[Customer ID]]))</f>
        <v>43011</v>
      </c>
      <c r="D480" s="4" cm="1">
        <f t="array" ref="D480">MIN(_xlfn._xlws.FILTER(Order[[Order Date ]], Order[Customer ID]=RFMCaculation[[#This Row],[Customer ID]]))</f>
        <v>41789</v>
      </c>
      <c r="E480" s="8">
        <f>($R$2-RFMCaculation[[#This Row],[Start Date]])/365</f>
        <v>3.5945205479452054</v>
      </c>
      <c r="F480">
        <f>$R$2-RFMCaculation[[#This Row],[Most recent]]</f>
        <v>90</v>
      </c>
      <c r="G480" s="8">
        <f>RFMCaculation[[#This Row],[Total Orders]]/RFMCaculation[[#This Row],[Years with us]]</f>
        <v>1.3910060975609757</v>
      </c>
      <c r="H480" s="9">
        <f>SUMIF(Order[Customer ID], RFMCaculation[[#This Row],[Customer ID]], Order[Total Sales])</f>
        <v>2238.0609999999997</v>
      </c>
      <c r="I480">
        <f>RANK(RFMCaculation[[#This Row],[Recency]], RFMCaculation[Recency], 0)</f>
        <v>365</v>
      </c>
      <c r="J480">
        <f>RANK(RFMCaculation[[#This Row],[Frequency]], RFMCaculation[Frequency], 0)</f>
        <v>610</v>
      </c>
      <c r="K480">
        <f>RANK(RFMCaculation[[#This Row],[Monetary]], RFMCaculation[Monetary], 0)</f>
        <v>402</v>
      </c>
      <c r="L480">
        <f>VLOOKUP(RFMCaculation[[#This Row],[Rank R]], $R$4:$S$8, 2)</f>
        <v>3</v>
      </c>
      <c r="M480">
        <f>VLOOKUP(RFMCaculation[[#This Row],[Rank F]], $R$4:$S$8, 2)</f>
        <v>4</v>
      </c>
      <c r="N480">
        <f>VLOOKUP(RFMCaculation[[#This Row],[Rank M]], $R$4:$S$8, 2)</f>
        <v>3</v>
      </c>
      <c r="O480">
        <f>RFMCaculation[[#This Row],[R]]*100+RFMCaculation[[#This Row],[F]]*10+RFMCaculation[[#This Row],[M]]</f>
        <v>343</v>
      </c>
      <c r="P480" s="21" t="str">
        <f>VLOOKUP(RFMCaculation[[#This Row],[RFM]], RFMSegment[], 2, FALSE)</f>
        <v>Need Attention</v>
      </c>
    </row>
    <row r="481" spans="1:16">
      <c r="A481" t="s">
        <v>904</v>
      </c>
      <c r="B481">
        <f>COUNTIF(Order[Customer ID], RFMCaculation[[#This Row],[Customer ID]])</f>
        <v>6</v>
      </c>
      <c r="C481" s="4" cm="1">
        <f t="array" ref="C481">MAX(_xlfn._xlws.FILTER(Order[[Order Date ]], Order[Customer ID]=RFMCaculation[[#This Row],[Customer ID]]))</f>
        <v>43066</v>
      </c>
      <c r="D481" s="4" cm="1">
        <f t="array" ref="D481">MIN(_xlfn._xlws.FILTER(Order[[Order Date ]], Order[Customer ID]=RFMCaculation[[#This Row],[Customer ID]]))</f>
        <v>42495</v>
      </c>
      <c r="E481" s="8">
        <f>($R$2-RFMCaculation[[#This Row],[Start Date]])/365</f>
        <v>1.6602739726027398</v>
      </c>
      <c r="F481">
        <f>$R$2-RFMCaculation[[#This Row],[Most recent]]</f>
        <v>35</v>
      </c>
      <c r="G481" s="8">
        <f>RFMCaculation[[#This Row],[Total Orders]]/RFMCaculation[[#This Row],[Years with us]]</f>
        <v>3.6138613861386135</v>
      </c>
      <c r="H481" s="9">
        <f>SUMIF(Order[Customer ID], RFMCaculation[[#This Row],[Customer ID]], Order[Total Sales])</f>
        <v>3230.308</v>
      </c>
      <c r="I481">
        <f>RANK(RFMCaculation[[#This Row],[Recency]], RFMCaculation[Recency], 0)</f>
        <v>581</v>
      </c>
      <c r="J481">
        <f>RANK(RFMCaculation[[#This Row],[Frequency]], RFMCaculation[Frequency], 0)</f>
        <v>38</v>
      </c>
      <c r="K481">
        <f>RANK(RFMCaculation[[#This Row],[Monetary]], RFMCaculation[Monetary], 0)</f>
        <v>250</v>
      </c>
      <c r="L481">
        <f>VLOOKUP(RFMCaculation[[#This Row],[Rank R]], $R$4:$S$8, 2)</f>
        <v>4</v>
      </c>
      <c r="M481">
        <f>VLOOKUP(RFMCaculation[[#This Row],[Rank F]], $R$4:$S$8, 2)</f>
        <v>1</v>
      </c>
      <c r="N481">
        <f>VLOOKUP(RFMCaculation[[#This Row],[Rank M]], $R$4:$S$8, 2)</f>
        <v>2</v>
      </c>
      <c r="O481">
        <f>RFMCaculation[[#This Row],[R]]*100+RFMCaculation[[#This Row],[F]]*10+RFMCaculation[[#This Row],[M]]</f>
        <v>412</v>
      </c>
      <c r="P481" s="21" t="str">
        <f>VLOOKUP(RFMCaculation[[#This Row],[RFM]], RFMSegment[], 2, FALSE)</f>
        <v>New Customers</v>
      </c>
    </row>
    <row r="482" spans="1:16">
      <c r="A482" t="s">
        <v>3138</v>
      </c>
      <c r="B482">
        <f>COUNTIF(Order[Customer ID], RFMCaculation[[#This Row],[Customer ID]])</f>
        <v>3</v>
      </c>
      <c r="C482" s="4" cm="1">
        <f t="array" ref="C482">MAX(_xlfn._xlws.FILTER(Order[[Order Date ]], Order[Customer ID]=RFMCaculation[[#This Row],[Customer ID]]))</f>
        <v>42894</v>
      </c>
      <c r="D482" s="4" cm="1">
        <f t="array" ref="D482">MIN(_xlfn._xlws.FILTER(Order[[Order Date ]], Order[Customer ID]=RFMCaculation[[#This Row],[Customer ID]]))</f>
        <v>41893</v>
      </c>
      <c r="E482" s="8">
        <f>($R$2-RFMCaculation[[#This Row],[Start Date]])/365</f>
        <v>3.3095890410958906</v>
      </c>
      <c r="F482">
        <f>$R$2-RFMCaculation[[#This Row],[Most recent]]</f>
        <v>207</v>
      </c>
      <c r="G482" s="8">
        <f>RFMCaculation[[#This Row],[Total Orders]]/RFMCaculation[[#This Row],[Years with us]]</f>
        <v>0.9064569536423841</v>
      </c>
      <c r="H482" s="9">
        <f>SUMIF(Order[Customer ID], RFMCaculation[[#This Row],[Customer ID]], Order[Total Sales])</f>
        <v>1259.04</v>
      </c>
      <c r="I482">
        <f>RANK(RFMCaculation[[#This Row],[Recency]], RFMCaculation[Recency], 0)</f>
        <v>171</v>
      </c>
      <c r="J482">
        <f>RANK(RFMCaculation[[#This Row],[Frequency]], RFMCaculation[Frequency], 0)</f>
        <v>747</v>
      </c>
      <c r="K482">
        <f>RANK(RFMCaculation[[#This Row],[Monetary]], RFMCaculation[Monetary], 0)</f>
        <v>572</v>
      </c>
      <c r="L482">
        <f>VLOOKUP(RFMCaculation[[#This Row],[Rank R]], $R$4:$S$8, 2)</f>
        <v>2</v>
      </c>
      <c r="M482">
        <f>VLOOKUP(RFMCaculation[[#This Row],[Rank F]], $R$4:$S$8, 2)</f>
        <v>5</v>
      </c>
      <c r="N482">
        <f>VLOOKUP(RFMCaculation[[#This Row],[Rank M]], $R$4:$S$8, 2)</f>
        <v>4</v>
      </c>
      <c r="O482">
        <f>RFMCaculation[[#This Row],[R]]*100+RFMCaculation[[#This Row],[F]]*10+RFMCaculation[[#This Row],[M]]</f>
        <v>254</v>
      </c>
      <c r="P482" s="21" t="str">
        <f>VLOOKUP(RFMCaculation[[#This Row],[RFM]], RFMSegment[], 2, FALSE)</f>
        <v>At Risk</v>
      </c>
    </row>
    <row r="483" spans="1:16">
      <c r="A483" t="s">
        <v>575</v>
      </c>
      <c r="B483">
        <f>COUNTIF(Order[Customer ID], RFMCaculation[[#This Row],[Customer ID]])</f>
        <v>7</v>
      </c>
      <c r="C483" s="4" cm="1">
        <f t="array" ref="C483">MAX(_xlfn._xlws.FILTER(Order[[Order Date ]], Order[Customer ID]=RFMCaculation[[#This Row],[Customer ID]]))</f>
        <v>43078</v>
      </c>
      <c r="D483" s="4" cm="1">
        <f t="array" ref="D483">MIN(_xlfn._xlws.FILTER(Order[[Order Date ]], Order[Customer ID]=RFMCaculation[[#This Row],[Customer ID]]))</f>
        <v>41894</v>
      </c>
      <c r="E483" s="8">
        <f>($R$2-RFMCaculation[[#This Row],[Start Date]])/365</f>
        <v>3.3068493150684932</v>
      </c>
      <c r="F483">
        <f>$R$2-RFMCaculation[[#This Row],[Most recent]]</f>
        <v>23</v>
      </c>
      <c r="G483" s="8">
        <f>RFMCaculation[[#This Row],[Total Orders]]/RFMCaculation[[#This Row],[Years with us]]</f>
        <v>2.1168185584092791</v>
      </c>
      <c r="H483" s="9">
        <f>SUMIF(Order[Customer ID], RFMCaculation[[#This Row],[Customer ID]], Order[Total Sales])</f>
        <v>5420.5139999999992</v>
      </c>
      <c r="I483">
        <f>RANK(RFMCaculation[[#This Row],[Recency]], RFMCaculation[Recency], 0)</f>
        <v>663</v>
      </c>
      <c r="J483">
        <f>RANK(RFMCaculation[[#This Row],[Frequency]], RFMCaculation[Frequency], 0)</f>
        <v>343</v>
      </c>
      <c r="K483">
        <f>RANK(RFMCaculation[[#This Row],[Monetary]], RFMCaculation[Monetary], 0)</f>
        <v>101</v>
      </c>
      <c r="L483">
        <f>VLOOKUP(RFMCaculation[[#This Row],[Rank R]], $R$4:$S$8, 2)</f>
        <v>5</v>
      </c>
      <c r="M483">
        <f>VLOOKUP(RFMCaculation[[#This Row],[Rank F]], $R$4:$S$8, 2)</f>
        <v>3</v>
      </c>
      <c r="N483">
        <f>VLOOKUP(RFMCaculation[[#This Row],[Rank M]], $R$4:$S$8, 2)</f>
        <v>1</v>
      </c>
      <c r="O483">
        <f>RFMCaculation[[#This Row],[R]]*100+RFMCaculation[[#This Row],[F]]*10+RFMCaculation[[#This Row],[M]]</f>
        <v>531</v>
      </c>
      <c r="P483" s="21" t="str">
        <f>VLOOKUP(RFMCaculation[[#This Row],[RFM]], RFMSegment[], 2, FALSE)</f>
        <v>Potential Loyalist</v>
      </c>
    </row>
    <row r="484" spans="1:16">
      <c r="A484" t="s">
        <v>1631</v>
      </c>
      <c r="B484">
        <f>COUNTIF(Order[Customer ID], RFMCaculation[[#This Row],[Customer ID]])</f>
        <v>11</v>
      </c>
      <c r="C484" s="4" cm="1">
        <f t="array" ref="C484">MAX(_xlfn._xlws.FILTER(Order[[Order Date ]], Order[Customer ID]=RFMCaculation[[#This Row],[Customer ID]]))</f>
        <v>43035</v>
      </c>
      <c r="D484" s="4" cm="1">
        <f t="array" ref="D484">MIN(_xlfn._xlws.FILTER(Order[[Order Date ]], Order[Customer ID]=RFMCaculation[[#This Row],[Customer ID]]))</f>
        <v>41859</v>
      </c>
      <c r="E484" s="8">
        <f>($R$2-RFMCaculation[[#This Row],[Start Date]])/365</f>
        <v>3.4027397260273973</v>
      </c>
      <c r="F484">
        <f>$R$2-RFMCaculation[[#This Row],[Most recent]]</f>
        <v>66</v>
      </c>
      <c r="G484" s="8">
        <f>RFMCaculation[[#This Row],[Total Orders]]/RFMCaculation[[#This Row],[Years with us]]</f>
        <v>3.2326892109500807</v>
      </c>
      <c r="H484" s="9">
        <f>SUMIF(Order[Customer ID], RFMCaculation[[#This Row],[Customer ID]], Order[Total Sales])</f>
        <v>4299.1609999999991</v>
      </c>
      <c r="I484">
        <f>RANK(RFMCaculation[[#This Row],[Recency]], RFMCaculation[Recency], 0)</f>
        <v>427</v>
      </c>
      <c r="J484">
        <f>RANK(RFMCaculation[[#This Row],[Frequency]], RFMCaculation[Frequency], 0)</f>
        <v>77</v>
      </c>
      <c r="K484">
        <f>RANK(RFMCaculation[[#This Row],[Monetary]], RFMCaculation[Monetary], 0)</f>
        <v>158</v>
      </c>
      <c r="L484">
        <f>VLOOKUP(RFMCaculation[[#This Row],[Rank R]], $R$4:$S$8, 2)</f>
        <v>3</v>
      </c>
      <c r="M484">
        <f>VLOOKUP(RFMCaculation[[#This Row],[Rank F]], $R$4:$S$8, 2)</f>
        <v>1</v>
      </c>
      <c r="N484">
        <f>VLOOKUP(RFMCaculation[[#This Row],[Rank M]], $R$4:$S$8, 2)</f>
        <v>2</v>
      </c>
      <c r="O484">
        <f>RFMCaculation[[#This Row],[R]]*100+RFMCaculation[[#This Row],[F]]*10+RFMCaculation[[#This Row],[M]]</f>
        <v>312</v>
      </c>
      <c r="P484" s="21" t="str">
        <f>VLOOKUP(RFMCaculation[[#This Row],[RFM]], RFMSegment[], 2, FALSE)</f>
        <v>About To Sleep</v>
      </c>
    </row>
    <row r="485" spans="1:16">
      <c r="A485" t="s">
        <v>2975</v>
      </c>
      <c r="B485">
        <f>COUNTIF(Order[Customer ID], RFMCaculation[[#This Row],[Customer ID]])</f>
        <v>6</v>
      </c>
      <c r="C485" s="4" cm="1">
        <f t="array" ref="C485">MAX(_xlfn._xlws.FILTER(Order[[Order Date ]], Order[Customer ID]=RFMCaculation[[#This Row],[Customer ID]]))</f>
        <v>42913</v>
      </c>
      <c r="D485" s="4" cm="1">
        <f t="array" ref="D485">MIN(_xlfn._xlws.FILTER(Order[[Order Date ]], Order[Customer ID]=RFMCaculation[[#This Row],[Customer ID]]))</f>
        <v>41902</v>
      </c>
      <c r="E485" s="8">
        <f>($R$2-RFMCaculation[[#This Row],[Start Date]])/365</f>
        <v>3.2849315068493152</v>
      </c>
      <c r="F485">
        <f>$R$2-RFMCaculation[[#This Row],[Most recent]]</f>
        <v>188</v>
      </c>
      <c r="G485" s="8">
        <f>RFMCaculation[[#This Row],[Total Orders]]/RFMCaculation[[#This Row],[Years with us]]</f>
        <v>1.8265221017514595</v>
      </c>
      <c r="H485" s="9">
        <f>SUMIF(Order[Customer ID], RFMCaculation[[#This Row],[Customer ID]], Order[Total Sales])</f>
        <v>2453.2840000000001</v>
      </c>
      <c r="I485">
        <f>RANK(RFMCaculation[[#This Row],[Recency]], RFMCaculation[Recency], 0)</f>
        <v>194</v>
      </c>
      <c r="J485">
        <f>RANK(RFMCaculation[[#This Row],[Frequency]], RFMCaculation[Frequency], 0)</f>
        <v>444</v>
      </c>
      <c r="K485">
        <f>RANK(RFMCaculation[[#This Row],[Monetary]], RFMCaculation[Monetary], 0)</f>
        <v>369</v>
      </c>
      <c r="L485">
        <f>VLOOKUP(RFMCaculation[[#This Row],[Rank R]], $R$4:$S$8, 2)</f>
        <v>2</v>
      </c>
      <c r="M485">
        <f>VLOOKUP(RFMCaculation[[#This Row],[Rank F]], $R$4:$S$8, 2)</f>
        <v>3</v>
      </c>
      <c r="N485">
        <f>VLOOKUP(RFMCaculation[[#This Row],[Rank M]], $R$4:$S$8, 2)</f>
        <v>3</v>
      </c>
      <c r="O485">
        <f>RFMCaculation[[#This Row],[R]]*100+RFMCaculation[[#This Row],[F]]*10+RFMCaculation[[#This Row],[M]]</f>
        <v>233</v>
      </c>
      <c r="P485" s="21" t="str">
        <f>VLOOKUP(RFMCaculation[[#This Row],[RFM]], RFMSegment[], 2, FALSE)</f>
        <v>Hibernating customers</v>
      </c>
    </row>
    <row r="486" spans="1:16">
      <c r="A486" t="s">
        <v>1313</v>
      </c>
      <c r="B486">
        <f>COUNTIF(Order[Customer ID], RFMCaculation[[#This Row],[Customer ID]])</f>
        <v>10</v>
      </c>
      <c r="C486" s="4" cm="1">
        <f t="array" ref="C486">MAX(_xlfn._xlws.FILTER(Order[[Order Date ]], Order[Customer ID]=RFMCaculation[[#This Row],[Customer ID]]))</f>
        <v>43051</v>
      </c>
      <c r="D486" s="4" cm="1">
        <f t="array" ref="D486">MIN(_xlfn._xlws.FILTER(Order[[Order Date ]], Order[Customer ID]=RFMCaculation[[#This Row],[Customer ID]]))</f>
        <v>41859</v>
      </c>
      <c r="E486" s="8">
        <f>($R$2-RFMCaculation[[#This Row],[Start Date]])/365</f>
        <v>3.4027397260273973</v>
      </c>
      <c r="F486">
        <f>$R$2-RFMCaculation[[#This Row],[Most recent]]</f>
        <v>50</v>
      </c>
      <c r="G486" s="8">
        <f>RFMCaculation[[#This Row],[Total Orders]]/RFMCaculation[[#This Row],[Years with us]]</f>
        <v>2.9388083735909825</v>
      </c>
      <c r="H486" s="9">
        <f>SUMIF(Order[Customer ID], RFMCaculation[[#This Row],[Customer ID]], Order[Total Sales])</f>
        <v>1548.7020000000002</v>
      </c>
      <c r="I486">
        <f>RANK(RFMCaculation[[#This Row],[Recency]], RFMCaculation[Recency], 0)</f>
        <v>490</v>
      </c>
      <c r="J486">
        <f>RANK(RFMCaculation[[#This Row],[Frequency]], RFMCaculation[Frequency], 0)</f>
        <v>123</v>
      </c>
      <c r="K486">
        <f>RANK(RFMCaculation[[#This Row],[Monetary]], RFMCaculation[Monetary], 0)</f>
        <v>511</v>
      </c>
      <c r="L486">
        <f>VLOOKUP(RFMCaculation[[#This Row],[Rank R]], $R$4:$S$8, 2)</f>
        <v>4</v>
      </c>
      <c r="M486">
        <f>VLOOKUP(RFMCaculation[[#This Row],[Rank F]], $R$4:$S$8, 2)</f>
        <v>1</v>
      </c>
      <c r="N486">
        <f>VLOOKUP(RFMCaculation[[#This Row],[Rank M]], $R$4:$S$8, 2)</f>
        <v>4</v>
      </c>
      <c r="O486">
        <f>RFMCaculation[[#This Row],[R]]*100+RFMCaculation[[#This Row],[F]]*10+RFMCaculation[[#This Row],[M]]</f>
        <v>414</v>
      </c>
      <c r="P486" s="21" t="str">
        <f>VLOOKUP(RFMCaculation[[#This Row],[RFM]], RFMSegment[], 2, FALSE)</f>
        <v>Promising</v>
      </c>
    </row>
    <row r="487" spans="1:16">
      <c r="A487" t="s">
        <v>1216</v>
      </c>
      <c r="B487">
        <f>COUNTIF(Order[Customer ID], RFMCaculation[[#This Row],[Customer ID]])</f>
        <v>7</v>
      </c>
      <c r="C487" s="4" cm="1">
        <f t="array" ref="C487">MAX(_xlfn._xlws.FILTER(Order[[Order Date ]], Order[Customer ID]=RFMCaculation[[#This Row],[Customer ID]]))</f>
        <v>43055</v>
      </c>
      <c r="D487" s="4" cm="1">
        <f t="array" ref="D487">MIN(_xlfn._xlws.FILTER(Order[[Order Date ]], Order[Customer ID]=RFMCaculation[[#This Row],[Customer ID]]))</f>
        <v>41644</v>
      </c>
      <c r="E487" s="8">
        <f>($R$2-RFMCaculation[[#This Row],[Start Date]])/365</f>
        <v>3.9917808219178084</v>
      </c>
      <c r="F487">
        <f>$R$2-RFMCaculation[[#This Row],[Most recent]]</f>
        <v>46</v>
      </c>
      <c r="G487" s="8">
        <f>RFMCaculation[[#This Row],[Total Orders]]/RFMCaculation[[#This Row],[Years with us]]</f>
        <v>1.7536032944406315</v>
      </c>
      <c r="H487" s="9">
        <f>SUMIF(Order[Customer ID], RFMCaculation[[#This Row],[Customer ID]], Order[Total Sales])</f>
        <v>1428.2310000000002</v>
      </c>
      <c r="I487">
        <f>RANK(RFMCaculation[[#This Row],[Recency]], RFMCaculation[Recency], 0)</f>
        <v>509</v>
      </c>
      <c r="J487">
        <f>RANK(RFMCaculation[[#This Row],[Frequency]], RFMCaculation[Frequency], 0)</f>
        <v>481</v>
      </c>
      <c r="K487">
        <f>RANK(RFMCaculation[[#This Row],[Monetary]], RFMCaculation[Monetary], 0)</f>
        <v>534</v>
      </c>
      <c r="L487">
        <f>VLOOKUP(RFMCaculation[[#This Row],[Rank R]], $R$4:$S$8, 2)</f>
        <v>4</v>
      </c>
      <c r="M487">
        <f>VLOOKUP(RFMCaculation[[#This Row],[Rank F]], $R$4:$S$8, 2)</f>
        <v>4</v>
      </c>
      <c r="N487">
        <f>VLOOKUP(RFMCaculation[[#This Row],[Rank M]], $R$4:$S$8, 2)</f>
        <v>4</v>
      </c>
      <c r="O487">
        <f>RFMCaculation[[#This Row],[R]]*100+RFMCaculation[[#This Row],[F]]*10+RFMCaculation[[#This Row],[M]]</f>
        <v>444</v>
      </c>
      <c r="P487" s="21" t="str">
        <f>VLOOKUP(RFMCaculation[[#This Row],[RFM]], RFMSegment[], 2, FALSE)</f>
        <v>Loyal</v>
      </c>
    </row>
    <row r="488" spans="1:16">
      <c r="A488" t="s">
        <v>1798</v>
      </c>
      <c r="B488">
        <f>COUNTIF(Order[Customer ID], RFMCaculation[[#This Row],[Customer ID]])</f>
        <v>8</v>
      </c>
      <c r="C488" s="4" cm="1">
        <f t="array" ref="C488">MAX(_xlfn._xlws.FILTER(Order[[Order Date ]], Order[Customer ID]=RFMCaculation[[#This Row],[Customer ID]]))</f>
        <v>43023</v>
      </c>
      <c r="D488" s="4" cm="1">
        <f t="array" ref="D488">MIN(_xlfn._xlws.FILTER(Order[[Order Date ]], Order[Customer ID]=RFMCaculation[[#This Row],[Customer ID]]))</f>
        <v>41890</v>
      </c>
      <c r="E488" s="8">
        <f>($R$2-RFMCaculation[[#This Row],[Start Date]])/365</f>
        <v>3.3178082191780822</v>
      </c>
      <c r="F488">
        <f>$R$2-RFMCaculation[[#This Row],[Most recent]]</f>
        <v>78</v>
      </c>
      <c r="G488" s="8">
        <f>RFMCaculation[[#This Row],[Total Orders]]/RFMCaculation[[#This Row],[Years with us]]</f>
        <v>2.4112303881090007</v>
      </c>
      <c r="H488" s="9">
        <f>SUMIF(Order[Customer ID], RFMCaculation[[#This Row],[Customer ID]], Order[Total Sales])</f>
        <v>2725.9820000000004</v>
      </c>
      <c r="I488">
        <f>RANK(RFMCaculation[[#This Row],[Recency]], RFMCaculation[Recency], 0)</f>
        <v>393</v>
      </c>
      <c r="J488">
        <f>RANK(RFMCaculation[[#This Row],[Frequency]], RFMCaculation[Frequency], 0)</f>
        <v>246</v>
      </c>
      <c r="K488">
        <f>RANK(RFMCaculation[[#This Row],[Monetary]], RFMCaculation[Monetary], 0)</f>
        <v>321</v>
      </c>
      <c r="L488">
        <f>VLOOKUP(RFMCaculation[[#This Row],[Rank R]], $R$4:$S$8, 2)</f>
        <v>3</v>
      </c>
      <c r="M488">
        <f>VLOOKUP(RFMCaculation[[#This Row],[Rank F]], $R$4:$S$8, 2)</f>
        <v>2</v>
      </c>
      <c r="N488">
        <f>VLOOKUP(RFMCaculation[[#This Row],[Rank M]], $R$4:$S$8, 2)</f>
        <v>3</v>
      </c>
      <c r="O488">
        <f>RFMCaculation[[#This Row],[R]]*100+RFMCaculation[[#This Row],[F]]*10+RFMCaculation[[#This Row],[M]]</f>
        <v>323</v>
      </c>
      <c r="P488" s="21" t="str">
        <f>VLOOKUP(RFMCaculation[[#This Row],[RFM]], RFMSegment[], 2, FALSE)</f>
        <v>Potential Loyalist</v>
      </c>
    </row>
    <row r="489" spans="1:16">
      <c r="A489" t="s">
        <v>4190</v>
      </c>
      <c r="B489">
        <f>COUNTIF(Order[Customer ID], RFMCaculation[[#This Row],[Customer ID]])</f>
        <v>5</v>
      </c>
      <c r="C489" s="4" cm="1">
        <f t="array" ref="C489">MAX(_xlfn._xlws.FILTER(Order[[Order Date ]], Order[Customer ID]=RFMCaculation[[#This Row],[Customer ID]]))</f>
        <v>42700</v>
      </c>
      <c r="D489" s="4" cm="1">
        <f t="array" ref="D489">MIN(_xlfn._xlws.FILTER(Order[[Order Date ]], Order[Customer ID]=RFMCaculation[[#This Row],[Customer ID]]))</f>
        <v>41789</v>
      </c>
      <c r="E489" s="8">
        <f>($R$2-RFMCaculation[[#This Row],[Start Date]])/365</f>
        <v>3.5945205479452054</v>
      </c>
      <c r="F489">
        <f>$R$2-RFMCaculation[[#This Row],[Most recent]]</f>
        <v>401</v>
      </c>
      <c r="G489" s="8">
        <f>RFMCaculation[[#This Row],[Total Orders]]/RFMCaculation[[#This Row],[Years with us]]</f>
        <v>1.3910060975609757</v>
      </c>
      <c r="H489" s="9">
        <f>SUMIF(Order[Customer ID], RFMCaculation[[#This Row],[Customer ID]], Order[Total Sales])</f>
        <v>4432.1379999999999</v>
      </c>
      <c r="I489">
        <f>RANK(RFMCaculation[[#This Row],[Recency]], RFMCaculation[Recency], 0)</f>
        <v>84</v>
      </c>
      <c r="J489">
        <f>RANK(RFMCaculation[[#This Row],[Frequency]], RFMCaculation[Frequency], 0)</f>
        <v>610</v>
      </c>
      <c r="K489">
        <f>RANK(RFMCaculation[[#This Row],[Monetary]], RFMCaculation[Monetary], 0)</f>
        <v>148</v>
      </c>
      <c r="L489">
        <f>VLOOKUP(RFMCaculation[[#This Row],[Rank R]], $R$4:$S$8, 2)</f>
        <v>1</v>
      </c>
      <c r="M489">
        <f>VLOOKUP(RFMCaculation[[#This Row],[Rank F]], $R$4:$S$8, 2)</f>
        <v>4</v>
      </c>
      <c r="N489">
        <f>VLOOKUP(RFMCaculation[[#This Row],[Rank M]], $R$4:$S$8, 2)</f>
        <v>1</v>
      </c>
      <c r="O489">
        <f>RFMCaculation[[#This Row],[R]]*100+RFMCaculation[[#This Row],[F]]*10+RFMCaculation[[#This Row],[M]]</f>
        <v>141</v>
      </c>
      <c r="P489" s="21" t="str">
        <f>VLOOKUP(RFMCaculation[[#This Row],[RFM]], RFMSegment[], 2, FALSE)</f>
        <v>Lost customers</v>
      </c>
    </row>
    <row r="490" spans="1:16">
      <c r="A490" t="s">
        <v>718</v>
      </c>
      <c r="B490">
        <f>COUNTIF(Order[Customer ID], RFMCaculation[[#This Row],[Customer ID]])</f>
        <v>8</v>
      </c>
      <c r="C490" s="4" cm="1">
        <f t="array" ref="C490">MAX(_xlfn._xlws.FILTER(Order[[Order Date ]], Order[Customer ID]=RFMCaculation[[#This Row],[Customer ID]]))</f>
        <v>43072</v>
      </c>
      <c r="D490" s="4" cm="1">
        <f t="array" ref="D490">MIN(_xlfn._xlws.FILTER(Order[[Order Date ]], Order[Customer ID]=RFMCaculation[[#This Row],[Customer ID]]))</f>
        <v>41975</v>
      </c>
      <c r="E490" s="8">
        <f>($R$2-RFMCaculation[[#This Row],[Start Date]])/365</f>
        <v>3.0849315068493151</v>
      </c>
      <c r="F490">
        <f>$R$2-RFMCaculation[[#This Row],[Most recent]]</f>
        <v>29</v>
      </c>
      <c r="G490" s="8">
        <f>RFMCaculation[[#This Row],[Total Orders]]/RFMCaculation[[#This Row],[Years with us]]</f>
        <v>2.5932504440497337</v>
      </c>
      <c r="H490" s="9">
        <f>SUMIF(Order[Customer ID], RFMCaculation[[#This Row],[Customer ID]], Order[Total Sales])</f>
        <v>1303.893</v>
      </c>
      <c r="I490">
        <f>RANK(RFMCaculation[[#This Row],[Recency]], RFMCaculation[Recency], 0)</f>
        <v>624</v>
      </c>
      <c r="J490">
        <f>RANK(RFMCaculation[[#This Row],[Frequency]], RFMCaculation[Frequency], 0)</f>
        <v>199</v>
      </c>
      <c r="K490">
        <f>RANK(RFMCaculation[[#This Row],[Monetary]], RFMCaculation[Monetary], 0)</f>
        <v>561</v>
      </c>
      <c r="L490">
        <f>VLOOKUP(RFMCaculation[[#This Row],[Rank R]], $R$4:$S$8, 2)</f>
        <v>4</v>
      </c>
      <c r="M490">
        <f>VLOOKUP(RFMCaculation[[#This Row],[Rank F]], $R$4:$S$8, 2)</f>
        <v>2</v>
      </c>
      <c r="N490">
        <f>VLOOKUP(RFMCaculation[[#This Row],[Rank M]], $R$4:$S$8, 2)</f>
        <v>4</v>
      </c>
      <c r="O490">
        <f>RFMCaculation[[#This Row],[R]]*100+RFMCaculation[[#This Row],[F]]*10+RFMCaculation[[#This Row],[M]]</f>
        <v>424</v>
      </c>
      <c r="P490" s="21" t="str">
        <f>VLOOKUP(RFMCaculation[[#This Row],[RFM]], RFMSegment[], 2, FALSE)</f>
        <v>Promising</v>
      </c>
    </row>
    <row r="491" spans="1:16">
      <c r="A491" t="s">
        <v>1377</v>
      </c>
      <c r="B491">
        <f>COUNTIF(Order[Customer ID], RFMCaculation[[#This Row],[Customer ID]])</f>
        <v>6</v>
      </c>
      <c r="C491" s="4" cm="1">
        <f t="array" ref="C491">MAX(_xlfn._xlws.FILTER(Order[[Order Date ]], Order[Customer ID]=RFMCaculation[[#This Row],[Customer ID]]))</f>
        <v>43048</v>
      </c>
      <c r="D491" s="4" cm="1">
        <f t="array" ref="D491">MIN(_xlfn._xlws.FILTER(Order[[Order Date ]], Order[Customer ID]=RFMCaculation[[#This Row],[Customer ID]]))</f>
        <v>41779</v>
      </c>
      <c r="E491" s="8">
        <f>($R$2-RFMCaculation[[#This Row],[Start Date]])/365</f>
        <v>3.6219178082191781</v>
      </c>
      <c r="F491">
        <f>$R$2-RFMCaculation[[#This Row],[Most recent]]</f>
        <v>53</v>
      </c>
      <c r="G491" s="8">
        <f>RFMCaculation[[#This Row],[Total Orders]]/RFMCaculation[[#This Row],[Years with us]]</f>
        <v>1.6565809379727685</v>
      </c>
      <c r="H491" s="9">
        <f>SUMIF(Order[Customer ID], RFMCaculation[[#This Row],[Customer ID]], Order[Total Sales])</f>
        <v>2426.067</v>
      </c>
      <c r="I491">
        <f>RANK(RFMCaculation[[#This Row],[Recency]], RFMCaculation[Recency], 0)</f>
        <v>479</v>
      </c>
      <c r="J491">
        <f>RANK(RFMCaculation[[#This Row],[Frequency]], RFMCaculation[Frequency], 0)</f>
        <v>507</v>
      </c>
      <c r="K491">
        <f>RANK(RFMCaculation[[#This Row],[Monetary]], RFMCaculation[Monetary], 0)</f>
        <v>371</v>
      </c>
      <c r="L491">
        <f>VLOOKUP(RFMCaculation[[#This Row],[Rank R]], $R$4:$S$8, 2)</f>
        <v>4</v>
      </c>
      <c r="M491">
        <f>VLOOKUP(RFMCaculation[[#This Row],[Rank F]], $R$4:$S$8, 2)</f>
        <v>4</v>
      </c>
      <c r="N491">
        <f>VLOOKUP(RFMCaculation[[#This Row],[Rank M]], $R$4:$S$8, 2)</f>
        <v>3</v>
      </c>
      <c r="O491">
        <f>RFMCaculation[[#This Row],[R]]*100+RFMCaculation[[#This Row],[F]]*10+RFMCaculation[[#This Row],[M]]</f>
        <v>443</v>
      </c>
      <c r="P491" s="21" t="str">
        <f>VLOOKUP(RFMCaculation[[#This Row],[RFM]], RFMSegment[], 2, FALSE)</f>
        <v>Need Attention</v>
      </c>
    </row>
    <row r="492" spans="1:16">
      <c r="A492" t="s">
        <v>2354</v>
      </c>
      <c r="B492">
        <f>COUNTIF(Order[Customer ID], RFMCaculation[[#This Row],[Customer ID]])</f>
        <v>8</v>
      </c>
      <c r="C492" s="4" cm="1">
        <f t="array" ref="C492">MAX(_xlfn._xlws.FILTER(Order[[Order Date ]], Order[Customer ID]=RFMCaculation[[#This Row],[Customer ID]]))</f>
        <v>42987</v>
      </c>
      <c r="D492" s="4" cm="1">
        <f t="array" ref="D492">MIN(_xlfn._xlws.FILTER(Order[[Order Date ]], Order[Customer ID]=RFMCaculation[[#This Row],[Customer ID]]))</f>
        <v>41717</v>
      </c>
      <c r="E492" s="8">
        <f>($R$2-RFMCaculation[[#This Row],[Start Date]])/365</f>
        <v>3.7917808219178082</v>
      </c>
      <c r="F492">
        <f>$R$2-RFMCaculation[[#This Row],[Most recent]]</f>
        <v>114</v>
      </c>
      <c r="G492" s="8">
        <f>RFMCaculation[[#This Row],[Total Orders]]/RFMCaculation[[#This Row],[Years with us]]</f>
        <v>2.1098265895953756</v>
      </c>
      <c r="H492" s="9">
        <f>SUMIF(Order[Customer ID], RFMCaculation[[#This Row],[Customer ID]], Order[Total Sales])</f>
        <v>2258.192</v>
      </c>
      <c r="I492">
        <f>RANK(RFMCaculation[[#This Row],[Recency]], RFMCaculation[Recency], 0)</f>
        <v>294</v>
      </c>
      <c r="J492">
        <f>RANK(RFMCaculation[[#This Row],[Frequency]], RFMCaculation[Frequency], 0)</f>
        <v>345</v>
      </c>
      <c r="K492">
        <f>RANK(RFMCaculation[[#This Row],[Monetary]], RFMCaculation[Monetary], 0)</f>
        <v>396</v>
      </c>
      <c r="L492">
        <f>VLOOKUP(RFMCaculation[[#This Row],[Rank R]], $R$4:$S$8, 2)</f>
        <v>2</v>
      </c>
      <c r="M492">
        <f>VLOOKUP(RFMCaculation[[#This Row],[Rank F]], $R$4:$S$8, 2)</f>
        <v>3</v>
      </c>
      <c r="N492">
        <f>VLOOKUP(RFMCaculation[[#This Row],[Rank M]], $R$4:$S$8, 2)</f>
        <v>3</v>
      </c>
      <c r="O492">
        <f>RFMCaculation[[#This Row],[R]]*100+RFMCaculation[[#This Row],[F]]*10+RFMCaculation[[#This Row],[M]]</f>
        <v>233</v>
      </c>
      <c r="P492" s="21" t="str">
        <f>VLOOKUP(RFMCaculation[[#This Row],[RFM]], RFMSegment[], 2, FALSE)</f>
        <v>Hibernating customers</v>
      </c>
    </row>
    <row r="493" spans="1:16">
      <c r="A493" t="s">
        <v>3010</v>
      </c>
      <c r="B493">
        <f>COUNTIF(Order[Customer ID], RFMCaculation[[#This Row],[Customer ID]])</f>
        <v>4</v>
      </c>
      <c r="C493" s="4" cm="1">
        <f t="array" ref="C493">MAX(_xlfn._xlws.FILTER(Order[[Order Date ]], Order[Customer ID]=RFMCaculation[[#This Row],[Customer ID]]))</f>
        <v>42910</v>
      </c>
      <c r="D493" s="4" cm="1">
        <f t="array" ref="D493">MIN(_xlfn._xlws.FILTER(Order[[Order Date ]], Order[Customer ID]=RFMCaculation[[#This Row],[Customer ID]]))</f>
        <v>41971</v>
      </c>
      <c r="E493" s="8">
        <f>($R$2-RFMCaculation[[#This Row],[Start Date]])/365</f>
        <v>3.095890410958904</v>
      </c>
      <c r="F493">
        <f>$R$2-RFMCaculation[[#This Row],[Most recent]]</f>
        <v>191</v>
      </c>
      <c r="G493" s="8">
        <f>RFMCaculation[[#This Row],[Total Orders]]/RFMCaculation[[#This Row],[Years with us]]</f>
        <v>1.2920353982300885</v>
      </c>
      <c r="H493" s="9">
        <f>SUMIF(Order[Customer ID], RFMCaculation[[#This Row],[Customer ID]], Order[Total Sales])</f>
        <v>795.15399999999988</v>
      </c>
      <c r="I493">
        <f>RANK(RFMCaculation[[#This Row],[Recency]], RFMCaculation[Recency], 0)</f>
        <v>187</v>
      </c>
      <c r="J493">
        <f>RANK(RFMCaculation[[#This Row],[Frequency]], RFMCaculation[Frequency], 0)</f>
        <v>653</v>
      </c>
      <c r="K493">
        <f>RANK(RFMCaculation[[#This Row],[Monetary]], RFMCaculation[Monetary], 0)</f>
        <v>673</v>
      </c>
      <c r="L493">
        <f>VLOOKUP(RFMCaculation[[#This Row],[Rank R]], $R$4:$S$8, 2)</f>
        <v>2</v>
      </c>
      <c r="M493">
        <f>VLOOKUP(RFMCaculation[[#This Row],[Rank F]], $R$4:$S$8, 2)</f>
        <v>5</v>
      </c>
      <c r="N493">
        <f>VLOOKUP(RFMCaculation[[#This Row],[Rank M]], $R$4:$S$8, 2)</f>
        <v>5</v>
      </c>
      <c r="O493">
        <f>RFMCaculation[[#This Row],[R]]*100+RFMCaculation[[#This Row],[F]]*10+RFMCaculation[[#This Row],[M]]</f>
        <v>255</v>
      </c>
      <c r="P493" s="21" t="str">
        <f>VLOOKUP(RFMCaculation[[#This Row],[RFM]], RFMSegment[], 2, FALSE)</f>
        <v>At Risk</v>
      </c>
    </row>
    <row r="494" spans="1:16">
      <c r="A494" t="s">
        <v>39</v>
      </c>
      <c r="B494">
        <f>COUNTIF(Order[Customer ID], RFMCaculation[[#This Row],[Customer ID]])</f>
        <v>7</v>
      </c>
      <c r="C494" s="4" cm="1">
        <f t="array" ref="C494">MAX(_xlfn._xlws.FILTER(Order[[Order Date ]], Order[Customer ID]=RFMCaculation[[#This Row],[Customer ID]]))</f>
        <v>43098</v>
      </c>
      <c r="D494" s="4" cm="1">
        <f t="array" ref="D494">MIN(_xlfn._xlws.FILTER(Order[[Order Date ]], Order[Customer ID]=RFMCaculation[[#This Row],[Customer ID]]))</f>
        <v>41825</v>
      </c>
      <c r="E494" s="8">
        <f>($R$2-RFMCaculation[[#This Row],[Start Date]])/365</f>
        <v>3.495890410958904</v>
      </c>
      <c r="F494">
        <f>$R$2-RFMCaculation[[#This Row],[Most recent]]</f>
        <v>3</v>
      </c>
      <c r="G494" s="8">
        <f>RFMCaculation[[#This Row],[Total Orders]]/RFMCaculation[[#This Row],[Years with us]]</f>
        <v>2.0023510971786833</v>
      </c>
      <c r="H494" s="9">
        <f>SUMIF(Order[Customer ID], RFMCaculation[[#This Row],[Customer ID]], Order[Total Sales])</f>
        <v>3805.7140000000004</v>
      </c>
      <c r="I494">
        <f>RANK(RFMCaculation[[#This Row],[Recency]], RFMCaculation[Recency], 0)</f>
        <v>784</v>
      </c>
      <c r="J494">
        <f>RANK(RFMCaculation[[#This Row],[Frequency]], RFMCaculation[Frequency], 0)</f>
        <v>383</v>
      </c>
      <c r="K494">
        <f>RANK(RFMCaculation[[#This Row],[Monetary]], RFMCaculation[Monetary], 0)</f>
        <v>196</v>
      </c>
      <c r="L494">
        <f>VLOOKUP(RFMCaculation[[#This Row],[Rank R]], $R$4:$S$8, 2)</f>
        <v>5</v>
      </c>
      <c r="M494">
        <f>VLOOKUP(RFMCaculation[[#This Row],[Rank F]], $R$4:$S$8, 2)</f>
        <v>3</v>
      </c>
      <c r="N494">
        <f>VLOOKUP(RFMCaculation[[#This Row],[Rank M]], $R$4:$S$8, 2)</f>
        <v>2</v>
      </c>
      <c r="O494">
        <f>RFMCaculation[[#This Row],[R]]*100+RFMCaculation[[#This Row],[F]]*10+RFMCaculation[[#This Row],[M]]</f>
        <v>532</v>
      </c>
      <c r="P494" s="21" t="str">
        <f>VLOOKUP(RFMCaculation[[#This Row],[RFM]], RFMSegment[], 2, FALSE)</f>
        <v>Potential Loyalist</v>
      </c>
    </row>
    <row r="495" spans="1:16">
      <c r="A495" t="s">
        <v>1118</v>
      </c>
      <c r="B495">
        <f>COUNTIF(Order[Customer ID], RFMCaculation[[#This Row],[Customer ID]])</f>
        <v>10</v>
      </c>
      <c r="C495" s="4" cm="1">
        <f t="array" ref="C495">MAX(_xlfn._xlws.FILTER(Order[[Order Date ]], Order[Customer ID]=RFMCaculation[[#This Row],[Customer ID]]))</f>
        <v>43058</v>
      </c>
      <c r="D495" s="4" cm="1">
        <f t="array" ref="D495">MIN(_xlfn._xlws.FILTER(Order[[Order Date ]], Order[Customer ID]=RFMCaculation[[#This Row],[Customer ID]]))</f>
        <v>41808</v>
      </c>
      <c r="E495" s="8">
        <f>($R$2-RFMCaculation[[#This Row],[Start Date]])/365</f>
        <v>3.5424657534246577</v>
      </c>
      <c r="F495">
        <f>$R$2-RFMCaculation[[#This Row],[Most recent]]</f>
        <v>43</v>
      </c>
      <c r="G495" s="8">
        <f>RFMCaculation[[#This Row],[Total Orders]]/RFMCaculation[[#This Row],[Years with us]]</f>
        <v>2.822892498066512</v>
      </c>
      <c r="H495" s="9">
        <f>SUMIF(Order[Customer ID], RFMCaculation[[#This Row],[Customer ID]], Order[Total Sales])</f>
        <v>2218.98</v>
      </c>
      <c r="I495">
        <f>RANK(RFMCaculation[[#This Row],[Recency]], RFMCaculation[Recency], 0)</f>
        <v>526</v>
      </c>
      <c r="J495">
        <f>RANK(RFMCaculation[[#This Row],[Frequency]], RFMCaculation[Frequency], 0)</f>
        <v>137</v>
      </c>
      <c r="K495">
        <f>RANK(RFMCaculation[[#This Row],[Monetary]], RFMCaculation[Monetary], 0)</f>
        <v>406</v>
      </c>
      <c r="L495">
        <f>VLOOKUP(RFMCaculation[[#This Row],[Rank R]], $R$4:$S$8, 2)</f>
        <v>4</v>
      </c>
      <c r="M495">
        <f>VLOOKUP(RFMCaculation[[#This Row],[Rank F]], $R$4:$S$8, 2)</f>
        <v>1</v>
      </c>
      <c r="N495">
        <f>VLOOKUP(RFMCaculation[[#This Row],[Rank M]], $R$4:$S$8, 2)</f>
        <v>3</v>
      </c>
      <c r="O495">
        <f>RFMCaculation[[#This Row],[R]]*100+RFMCaculation[[#This Row],[F]]*10+RFMCaculation[[#This Row],[M]]</f>
        <v>413</v>
      </c>
      <c r="P495" s="21" t="str">
        <f>VLOOKUP(RFMCaculation[[#This Row],[RFM]], RFMSegment[], 2, FALSE)</f>
        <v>Promising</v>
      </c>
    </row>
    <row r="496" spans="1:16">
      <c r="A496" t="s">
        <v>3966</v>
      </c>
      <c r="B496">
        <f>COUNTIF(Order[Customer ID], RFMCaculation[[#This Row],[Customer ID]])</f>
        <v>5</v>
      </c>
      <c r="C496" s="4" cm="1">
        <f t="array" ref="C496">MAX(_xlfn._xlws.FILTER(Order[[Order Date ]], Order[Customer ID]=RFMCaculation[[#This Row],[Customer ID]]))</f>
        <v>42730</v>
      </c>
      <c r="D496" s="4" cm="1">
        <f t="array" ref="D496">MIN(_xlfn._xlws.FILTER(Order[[Order Date ]], Order[Customer ID]=RFMCaculation[[#This Row],[Customer ID]]))</f>
        <v>41901</v>
      </c>
      <c r="E496" s="8">
        <f>($R$2-RFMCaculation[[#This Row],[Start Date]])/365</f>
        <v>3.2876712328767121</v>
      </c>
      <c r="F496">
        <f>$R$2-RFMCaculation[[#This Row],[Most recent]]</f>
        <v>371</v>
      </c>
      <c r="G496" s="8">
        <f>RFMCaculation[[#This Row],[Total Orders]]/RFMCaculation[[#This Row],[Years with us]]</f>
        <v>1.5208333333333335</v>
      </c>
      <c r="H496" s="9">
        <f>SUMIF(Order[Customer ID], RFMCaculation[[#This Row],[Customer ID]], Order[Total Sales])</f>
        <v>1581.998</v>
      </c>
      <c r="I496">
        <f>RANK(RFMCaculation[[#This Row],[Recency]], RFMCaculation[Recency], 0)</f>
        <v>98</v>
      </c>
      <c r="J496">
        <f>RANK(RFMCaculation[[#This Row],[Frequency]], RFMCaculation[Frequency], 0)</f>
        <v>567</v>
      </c>
      <c r="K496">
        <f>RANK(RFMCaculation[[#This Row],[Monetary]], RFMCaculation[Monetary], 0)</f>
        <v>505</v>
      </c>
      <c r="L496">
        <f>VLOOKUP(RFMCaculation[[#This Row],[Rank R]], $R$4:$S$8, 2)</f>
        <v>1</v>
      </c>
      <c r="M496">
        <f>VLOOKUP(RFMCaculation[[#This Row],[Rank F]], $R$4:$S$8, 2)</f>
        <v>4</v>
      </c>
      <c r="N496">
        <f>VLOOKUP(RFMCaculation[[#This Row],[Rank M]], $R$4:$S$8, 2)</f>
        <v>4</v>
      </c>
      <c r="O496">
        <f>RFMCaculation[[#This Row],[R]]*100+RFMCaculation[[#This Row],[F]]*10+RFMCaculation[[#This Row],[M]]</f>
        <v>144</v>
      </c>
      <c r="P496" s="21" t="str">
        <f>VLOOKUP(RFMCaculation[[#This Row],[RFM]], RFMSegment[], 2, FALSE)</f>
        <v>Cannot Lose Them</v>
      </c>
    </row>
    <row r="497" spans="1:16">
      <c r="A497" t="s">
        <v>2428</v>
      </c>
      <c r="B497">
        <f>COUNTIF(Order[Customer ID], RFMCaculation[[#This Row],[Customer ID]])</f>
        <v>7</v>
      </c>
      <c r="C497" s="4" cm="1">
        <f t="array" ref="C497">MAX(_xlfn._xlws.FILTER(Order[[Order Date ]], Order[Customer ID]=RFMCaculation[[#This Row],[Customer ID]]))</f>
        <v>42982</v>
      </c>
      <c r="D497" s="4" cm="1">
        <f t="array" ref="D497">MIN(_xlfn._xlws.FILTER(Order[[Order Date ]], Order[Customer ID]=RFMCaculation[[#This Row],[Customer ID]]))</f>
        <v>41948</v>
      </c>
      <c r="E497" s="8">
        <f>($R$2-RFMCaculation[[#This Row],[Start Date]])/365</f>
        <v>3.1589041095890411</v>
      </c>
      <c r="F497">
        <f>$R$2-RFMCaculation[[#This Row],[Most recent]]</f>
        <v>119</v>
      </c>
      <c r="G497" s="8">
        <f>RFMCaculation[[#This Row],[Total Orders]]/RFMCaculation[[#This Row],[Years with us]]</f>
        <v>2.2159583694709455</v>
      </c>
      <c r="H497" s="9">
        <f>SUMIF(Order[Customer ID], RFMCaculation[[#This Row],[Customer ID]], Order[Total Sales])</f>
        <v>3766.3820000000005</v>
      </c>
      <c r="I497">
        <f>RANK(RFMCaculation[[#This Row],[Recency]], RFMCaculation[Recency], 0)</f>
        <v>275</v>
      </c>
      <c r="J497">
        <f>RANK(RFMCaculation[[#This Row],[Frequency]], RFMCaculation[Frequency], 0)</f>
        <v>305</v>
      </c>
      <c r="K497">
        <f>RANK(RFMCaculation[[#This Row],[Monetary]], RFMCaculation[Monetary], 0)</f>
        <v>200</v>
      </c>
      <c r="L497">
        <f>VLOOKUP(RFMCaculation[[#This Row],[Rank R]], $R$4:$S$8, 2)</f>
        <v>2</v>
      </c>
      <c r="M497">
        <f>VLOOKUP(RFMCaculation[[#This Row],[Rank F]], $R$4:$S$8, 2)</f>
        <v>2</v>
      </c>
      <c r="N497">
        <f>VLOOKUP(RFMCaculation[[#This Row],[Rank M]], $R$4:$S$8, 2)</f>
        <v>2</v>
      </c>
      <c r="O497">
        <f>RFMCaculation[[#This Row],[R]]*100+RFMCaculation[[#This Row],[F]]*10+RFMCaculation[[#This Row],[M]]</f>
        <v>222</v>
      </c>
      <c r="P497" s="21" t="str">
        <f>VLOOKUP(RFMCaculation[[#This Row],[RFM]], RFMSegment[], 2, FALSE)</f>
        <v>Hibernating customers</v>
      </c>
    </row>
    <row r="498" spans="1:16">
      <c r="A498" t="s">
        <v>989</v>
      </c>
      <c r="B498">
        <f>COUNTIF(Order[Customer ID], RFMCaculation[[#This Row],[Customer ID]])</f>
        <v>5</v>
      </c>
      <c r="C498" s="4" cm="1">
        <f t="array" ref="C498">MAX(_xlfn._xlws.FILTER(Order[[Order Date ]], Order[Customer ID]=RFMCaculation[[#This Row],[Customer ID]]))</f>
        <v>43063</v>
      </c>
      <c r="D498" s="4" cm="1">
        <f t="array" ref="D498">MIN(_xlfn._xlws.FILTER(Order[[Order Date ]], Order[Customer ID]=RFMCaculation[[#This Row],[Customer ID]]))</f>
        <v>41975</v>
      </c>
      <c r="E498" s="8">
        <f>($R$2-RFMCaculation[[#This Row],[Start Date]])/365</f>
        <v>3.0849315068493151</v>
      </c>
      <c r="F498">
        <f>$R$2-RFMCaculation[[#This Row],[Most recent]]</f>
        <v>38</v>
      </c>
      <c r="G498" s="8">
        <f>RFMCaculation[[#This Row],[Total Orders]]/RFMCaculation[[#This Row],[Years with us]]</f>
        <v>1.6207815275310835</v>
      </c>
      <c r="H498" s="9">
        <f>SUMIF(Order[Customer ID], RFMCaculation[[#This Row],[Customer ID]], Order[Total Sales])</f>
        <v>1204.9099999999999</v>
      </c>
      <c r="I498">
        <f>RANK(RFMCaculation[[#This Row],[Recency]], RFMCaculation[Recency], 0)</f>
        <v>557</v>
      </c>
      <c r="J498">
        <f>RANK(RFMCaculation[[#This Row],[Frequency]], RFMCaculation[Frequency], 0)</f>
        <v>524</v>
      </c>
      <c r="K498">
        <f>RANK(RFMCaculation[[#This Row],[Monetary]], RFMCaculation[Monetary], 0)</f>
        <v>586</v>
      </c>
      <c r="L498">
        <f>VLOOKUP(RFMCaculation[[#This Row],[Rank R]], $R$4:$S$8, 2)</f>
        <v>4</v>
      </c>
      <c r="M498">
        <f>VLOOKUP(RFMCaculation[[#This Row],[Rank F]], $R$4:$S$8, 2)</f>
        <v>4</v>
      </c>
      <c r="N498">
        <f>VLOOKUP(RFMCaculation[[#This Row],[Rank M]], $R$4:$S$8, 2)</f>
        <v>4</v>
      </c>
      <c r="O498">
        <f>RFMCaculation[[#This Row],[R]]*100+RFMCaculation[[#This Row],[F]]*10+RFMCaculation[[#This Row],[M]]</f>
        <v>444</v>
      </c>
      <c r="P498" s="21" t="str">
        <f>VLOOKUP(RFMCaculation[[#This Row],[RFM]], RFMSegment[], 2, FALSE)</f>
        <v>Loyal</v>
      </c>
    </row>
    <row r="499" spans="1:16">
      <c r="A499" t="s">
        <v>1147</v>
      </c>
      <c r="B499">
        <f>COUNTIF(Order[Customer ID], RFMCaculation[[#This Row],[Customer ID]])</f>
        <v>10</v>
      </c>
      <c r="C499" s="4" cm="1">
        <f t="array" ref="C499">MAX(_xlfn._xlws.FILTER(Order[[Order Date ]], Order[Customer ID]=RFMCaculation[[#This Row],[Customer ID]]))</f>
        <v>43057</v>
      </c>
      <c r="D499" s="4" cm="1">
        <f t="array" ref="D499">MIN(_xlfn._xlws.FILTER(Order[[Order Date ]], Order[Customer ID]=RFMCaculation[[#This Row],[Customer ID]]))</f>
        <v>41645</v>
      </c>
      <c r="E499" s="8">
        <f>($R$2-RFMCaculation[[#This Row],[Start Date]])/365</f>
        <v>3.989041095890411</v>
      </c>
      <c r="F499">
        <f>$R$2-RFMCaculation[[#This Row],[Most recent]]</f>
        <v>44</v>
      </c>
      <c r="G499" s="8">
        <f>RFMCaculation[[#This Row],[Total Orders]]/RFMCaculation[[#This Row],[Years with us]]</f>
        <v>2.5068681318681318</v>
      </c>
      <c r="H499" s="9">
        <f>SUMIF(Order[Customer ID], RFMCaculation[[#This Row],[Customer ID]], Order[Total Sales])</f>
        <v>10663.728000000001</v>
      </c>
      <c r="I499">
        <f>RANK(RFMCaculation[[#This Row],[Recency]], RFMCaculation[Recency], 0)</f>
        <v>520</v>
      </c>
      <c r="J499">
        <f>RANK(RFMCaculation[[#This Row],[Frequency]], RFMCaculation[Frequency], 0)</f>
        <v>227</v>
      </c>
      <c r="K499">
        <f>RANK(RFMCaculation[[#This Row],[Monetary]], RFMCaculation[Monetary], 0)</f>
        <v>17</v>
      </c>
      <c r="L499">
        <f>VLOOKUP(RFMCaculation[[#This Row],[Rank R]], $R$4:$S$8, 2)</f>
        <v>4</v>
      </c>
      <c r="M499">
        <f>VLOOKUP(RFMCaculation[[#This Row],[Rank F]], $R$4:$S$8, 2)</f>
        <v>2</v>
      </c>
      <c r="N499">
        <f>VLOOKUP(RFMCaculation[[#This Row],[Rank M]], $R$4:$S$8, 2)</f>
        <v>1</v>
      </c>
      <c r="O499">
        <f>RFMCaculation[[#This Row],[R]]*100+RFMCaculation[[#This Row],[F]]*10+RFMCaculation[[#This Row],[M]]</f>
        <v>421</v>
      </c>
      <c r="P499" s="21" t="str">
        <f>VLOOKUP(RFMCaculation[[#This Row],[RFM]], RFMSegment[], 2, FALSE)</f>
        <v>New Customers</v>
      </c>
    </row>
    <row r="500" spans="1:16">
      <c r="A500" t="s">
        <v>772</v>
      </c>
      <c r="B500">
        <f>COUNTIF(Order[Customer ID], RFMCaculation[[#This Row],[Customer ID]])</f>
        <v>8</v>
      </c>
      <c r="C500" s="4" cm="1">
        <f t="array" ref="C500">MAX(_xlfn._xlws.FILTER(Order[[Order Date ]], Order[Customer ID]=RFMCaculation[[#This Row],[Customer ID]]))</f>
        <v>43071</v>
      </c>
      <c r="D500" s="4" cm="1">
        <f t="array" ref="D500">MIN(_xlfn._xlws.FILTER(Order[[Order Date ]], Order[Customer ID]=RFMCaculation[[#This Row],[Customer ID]]))</f>
        <v>41832</v>
      </c>
      <c r="E500" s="8">
        <f>($R$2-RFMCaculation[[#This Row],[Start Date]])/365</f>
        <v>3.4767123287671233</v>
      </c>
      <c r="F500">
        <f>$R$2-RFMCaculation[[#This Row],[Most recent]]</f>
        <v>30</v>
      </c>
      <c r="G500" s="8">
        <f>RFMCaculation[[#This Row],[Total Orders]]/RFMCaculation[[#This Row],[Years with us]]</f>
        <v>2.3010244286840029</v>
      </c>
      <c r="H500" s="9">
        <f>SUMIF(Order[Customer ID], RFMCaculation[[#This Row],[Customer ID]], Order[Total Sales])</f>
        <v>1908.4532000000002</v>
      </c>
      <c r="I500">
        <f>RANK(RFMCaculation[[#This Row],[Recency]], RFMCaculation[Recency], 0)</f>
        <v>610</v>
      </c>
      <c r="J500">
        <f>RANK(RFMCaculation[[#This Row],[Frequency]], RFMCaculation[Frequency], 0)</f>
        <v>277</v>
      </c>
      <c r="K500">
        <f>RANK(RFMCaculation[[#This Row],[Monetary]], RFMCaculation[Monetary], 0)</f>
        <v>451</v>
      </c>
      <c r="L500">
        <f>VLOOKUP(RFMCaculation[[#This Row],[Rank R]], $R$4:$S$8, 2)</f>
        <v>4</v>
      </c>
      <c r="M500">
        <f>VLOOKUP(RFMCaculation[[#This Row],[Rank F]], $R$4:$S$8, 2)</f>
        <v>2</v>
      </c>
      <c r="N500">
        <f>VLOOKUP(RFMCaculation[[#This Row],[Rank M]], $R$4:$S$8, 2)</f>
        <v>3</v>
      </c>
      <c r="O500">
        <f>RFMCaculation[[#This Row],[R]]*100+RFMCaculation[[#This Row],[F]]*10+RFMCaculation[[#This Row],[M]]</f>
        <v>423</v>
      </c>
      <c r="P500" s="21" t="str">
        <f>VLOOKUP(RFMCaculation[[#This Row],[RFM]], RFMSegment[], 2, FALSE)</f>
        <v>Potential Loyalist</v>
      </c>
    </row>
    <row r="501" spans="1:16">
      <c r="A501" t="s">
        <v>2009</v>
      </c>
      <c r="B501">
        <f>COUNTIF(Order[Customer ID], RFMCaculation[[#This Row],[Customer ID]])</f>
        <v>4</v>
      </c>
      <c r="C501" s="4" cm="1">
        <f t="array" ref="C501">MAX(_xlfn._xlws.FILTER(Order[[Order Date ]], Order[Customer ID]=RFMCaculation[[#This Row],[Customer ID]]))</f>
        <v>43007</v>
      </c>
      <c r="D501" s="4" cm="1">
        <f t="array" ref="D501">MIN(_xlfn._xlws.FILTER(Order[[Order Date ]], Order[Customer ID]=RFMCaculation[[#This Row],[Customer ID]]))</f>
        <v>41841</v>
      </c>
      <c r="E501" s="8">
        <f>($R$2-RFMCaculation[[#This Row],[Start Date]])/365</f>
        <v>3.452054794520548</v>
      </c>
      <c r="F501">
        <f>$R$2-RFMCaculation[[#This Row],[Most recent]]</f>
        <v>94</v>
      </c>
      <c r="G501" s="8">
        <f>RFMCaculation[[#This Row],[Total Orders]]/RFMCaculation[[#This Row],[Years with us]]</f>
        <v>1.1587301587301586</v>
      </c>
      <c r="H501" s="9">
        <f>SUMIF(Order[Customer ID], RFMCaculation[[#This Row],[Customer ID]], Order[Total Sales])</f>
        <v>1256.9439999999997</v>
      </c>
      <c r="I501">
        <f>RANK(RFMCaculation[[#This Row],[Recency]], RFMCaculation[Recency], 0)</f>
        <v>349</v>
      </c>
      <c r="J501">
        <f>RANK(RFMCaculation[[#This Row],[Frequency]], RFMCaculation[Frequency], 0)</f>
        <v>700</v>
      </c>
      <c r="K501">
        <f>RANK(RFMCaculation[[#This Row],[Monetary]], RFMCaculation[Monetary], 0)</f>
        <v>573</v>
      </c>
      <c r="L501">
        <f>VLOOKUP(RFMCaculation[[#This Row],[Rank R]], $R$4:$S$8, 2)</f>
        <v>3</v>
      </c>
      <c r="M501">
        <f>VLOOKUP(RFMCaculation[[#This Row],[Rank F]], $R$4:$S$8, 2)</f>
        <v>5</v>
      </c>
      <c r="N501">
        <f>VLOOKUP(RFMCaculation[[#This Row],[Rank M]], $R$4:$S$8, 2)</f>
        <v>4</v>
      </c>
      <c r="O501">
        <f>RFMCaculation[[#This Row],[R]]*100+RFMCaculation[[#This Row],[F]]*10+RFMCaculation[[#This Row],[M]]</f>
        <v>354</v>
      </c>
      <c r="P501" s="21" t="str">
        <f>VLOOKUP(RFMCaculation[[#This Row],[RFM]], RFMSegment[], 2, FALSE)</f>
        <v>Loyal</v>
      </c>
    </row>
    <row r="502" spans="1:16">
      <c r="A502" t="s">
        <v>4394</v>
      </c>
      <c r="B502">
        <f>COUNTIF(Order[Customer ID], RFMCaculation[[#This Row],[Customer ID]])</f>
        <v>5</v>
      </c>
      <c r="C502" s="4" cm="1">
        <f t="array" ref="C502">MAX(_xlfn._xlws.FILTER(Order[[Order Date ]], Order[Customer ID]=RFMCaculation[[#This Row],[Customer ID]]))</f>
        <v>42678</v>
      </c>
      <c r="D502" s="4" cm="1">
        <f t="array" ref="D502">MIN(_xlfn._xlws.FILTER(Order[[Order Date ]], Order[Customer ID]=RFMCaculation[[#This Row],[Customer ID]]))</f>
        <v>42003</v>
      </c>
      <c r="E502" s="8">
        <f>($R$2-RFMCaculation[[#This Row],[Start Date]])/365</f>
        <v>3.0082191780821916</v>
      </c>
      <c r="F502">
        <f>$R$2-RFMCaculation[[#This Row],[Most recent]]</f>
        <v>423</v>
      </c>
      <c r="G502" s="8">
        <f>RFMCaculation[[#This Row],[Total Orders]]/RFMCaculation[[#This Row],[Years with us]]</f>
        <v>1.6621129326047359</v>
      </c>
      <c r="H502" s="9">
        <f>SUMIF(Order[Customer ID], RFMCaculation[[#This Row],[Customer ID]], Order[Total Sales])</f>
        <v>937.03899999999999</v>
      </c>
      <c r="I502">
        <f>RANK(RFMCaculation[[#This Row],[Recency]], RFMCaculation[Recency], 0)</f>
        <v>68</v>
      </c>
      <c r="J502">
        <f>RANK(RFMCaculation[[#This Row],[Frequency]], RFMCaculation[Frequency], 0)</f>
        <v>504</v>
      </c>
      <c r="K502">
        <f>RANK(RFMCaculation[[#This Row],[Monetary]], RFMCaculation[Monetary], 0)</f>
        <v>641</v>
      </c>
      <c r="L502">
        <f>VLOOKUP(RFMCaculation[[#This Row],[Rank R]], $R$4:$S$8, 2)</f>
        <v>1</v>
      </c>
      <c r="M502">
        <f>VLOOKUP(RFMCaculation[[#This Row],[Rank F]], $R$4:$S$8, 2)</f>
        <v>4</v>
      </c>
      <c r="N502">
        <f>VLOOKUP(RFMCaculation[[#This Row],[Rank M]], $R$4:$S$8, 2)</f>
        <v>5</v>
      </c>
      <c r="O502">
        <f>RFMCaculation[[#This Row],[R]]*100+RFMCaculation[[#This Row],[F]]*10+RFMCaculation[[#This Row],[M]]</f>
        <v>145</v>
      </c>
      <c r="P502" s="21" t="str">
        <f>VLOOKUP(RFMCaculation[[#This Row],[RFM]], RFMSegment[], 2, FALSE)</f>
        <v>At Risk</v>
      </c>
    </row>
    <row r="503" spans="1:16">
      <c r="A503" t="s">
        <v>206</v>
      </c>
      <c r="B503">
        <f>COUNTIF(Order[Customer ID], RFMCaculation[[#This Row],[Customer ID]])</f>
        <v>5</v>
      </c>
      <c r="C503" s="4" cm="1">
        <f t="array" ref="C503">MAX(_xlfn._xlws.FILTER(Order[[Order Date ]], Order[Customer ID]=RFMCaculation[[#This Row],[Customer ID]]))</f>
        <v>43092</v>
      </c>
      <c r="D503" s="4" cm="1">
        <f t="array" ref="D503">MIN(_xlfn._xlws.FILTER(Order[[Order Date ]], Order[Customer ID]=RFMCaculation[[#This Row],[Customer ID]]))</f>
        <v>41897</v>
      </c>
      <c r="E503" s="8">
        <f>($R$2-RFMCaculation[[#This Row],[Start Date]])/365</f>
        <v>3.2986301369863016</v>
      </c>
      <c r="F503">
        <f>$R$2-RFMCaculation[[#This Row],[Most recent]]</f>
        <v>9</v>
      </c>
      <c r="G503" s="8">
        <f>RFMCaculation[[#This Row],[Total Orders]]/RFMCaculation[[#This Row],[Years with us]]</f>
        <v>1.5157807308970099</v>
      </c>
      <c r="H503" s="9">
        <f>SUMIF(Order[Customer ID], RFMCaculation[[#This Row],[Customer ID]], Order[Total Sales])</f>
        <v>1758.3000000000002</v>
      </c>
      <c r="I503">
        <f>RANK(RFMCaculation[[#This Row],[Recency]], RFMCaculation[Recency], 0)</f>
        <v>743</v>
      </c>
      <c r="J503">
        <f>RANK(RFMCaculation[[#This Row],[Frequency]], RFMCaculation[Frequency], 0)</f>
        <v>570</v>
      </c>
      <c r="K503">
        <f>RANK(RFMCaculation[[#This Row],[Monetary]], RFMCaculation[Monetary], 0)</f>
        <v>474</v>
      </c>
      <c r="L503">
        <f>VLOOKUP(RFMCaculation[[#This Row],[Rank R]], $R$4:$S$8, 2)</f>
        <v>5</v>
      </c>
      <c r="M503">
        <f>VLOOKUP(RFMCaculation[[#This Row],[Rank F]], $R$4:$S$8, 2)</f>
        <v>4</v>
      </c>
      <c r="N503">
        <f>VLOOKUP(RFMCaculation[[#This Row],[Rank M]], $R$4:$S$8, 2)</f>
        <v>4</v>
      </c>
      <c r="O503">
        <f>RFMCaculation[[#This Row],[R]]*100+RFMCaculation[[#This Row],[F]]*10+RFMCaculation[[#This Row],[M]]</f>
        <v>544</v>
      </c>
      <c r="P503" s="21" t="str">
        <f>VLOOKUP(RFMCaculation[[#This Row],[RFM]], RFMSegment[], 2, FALSE)</f>
        <v>Champions</v>
      </c>
    </row>
    <row r="504" spans="1:16">
      <c r="A504" t="s">
        <v>826</v>
      </c>
      <c r="B504">
        <f>COUNTIF(Order[Customer ID], RFMCaculation[[#This Row],[Customer ID]])</f>
        <v>7</v>
      </c>
      <c r="C504" s="4" cm="1">
        <f t="array" ref="C504">MAX(_xlfn._xlws.FILTER(Order[[Order Date ]], Order[Customer ID]=RFMCaculation[[#This Row],[Customer ID]]))</f>
        <v>43070</v>
      </c>
      <c r="D504" s="4" cm="1">
        <f t="array" ref="D504">MIN(_xlfn._xlws.FILTER(Order[[Order Date ]], Order[Customer ID]=RFMCaculation[[#This Row],[Customer ID]]))</f>
        <v>41860</v>
      </c>
      <c r="E504" s="8">
        <f>($R$2-RFMCaculation[[#This Row],[Start Date]])/365</f>
        <v>3.4</v>
      </c>
      <c r="F504">
        <f>$R$2-RFMCaculation[[#This Row],[Most recent]]</f>
        <v>31</v>
      </c>
      <c r="G504" s="8">
        <f>RFMCaculation[[#This Row],[Total Orders]]/RFMCaculation[[#This Row],[Years with us]]</f>
        <v>2.0588235294117649</v>
      </c>
      <c r="H504" s="9">
        <f>SUMIF(Order[Customer ID], RFMCaculation[[#This Row],[Customer ID]], Order[Total Sales])</f>
        <v>3785.2759999999994</v>
      </c>
      <c r="I504">
        <f>RANK(RFMCaculation[[#This Row],[Recency]], RFMCaculation[Recency], 0)</f>
        <v>599</v>
      </c>
      <c r="J504">
        <f>RANK(RFMCaculation[[#This Row],[Frequency]], RFMCaculation[Frequency], 0)</f>
        <v>368</v>
      </c>
      <c r="K504">
        <f>RANK(RFMCaculation[[#This Row],[Monetary]], RFMCaculation[Monetary], 0)</f>
        <v>199</v>
      </c>
      <c r="L504">
        <f>VLOOKUP(RFMCaculation[[#This Row],[Rank R]], $R$4:$S$8, 2)</f>
        <v>4</v>
      </c>
      <c r="M504">
        <f>VLOOKUP(RFMCaculation[[#This Row],[Rank F]], $R$4:$S$8, 2)</f>
        <v>3</v>
      </c>
      <c r="N504">
        <f>VLOOKUP(RFMCaculation[[#This Row],[Rank M]], $R$4:$S$8, 2)</f>
        <v>2</v>
      </c>
      <c r="O504">
        <f>RFMCaculation[[#This Row],[R]]*100+RFMCaculation[[#This Row],[F]]*10+RFMCaculation[[#This Row],[M]]</f>
        <v>432</v>
      </c>
      <c r="P504" s="21" t="str">
        <f>VLOOKUP(RFMCaculation[[#This Row],[RFM]], RFMSegment[], 2, FALSE)</f>
        <v>Potential Loyalist</v>
      </c>
    </row>
    <row r="505" spans="1:16">
      <c r="A505" t="s">
        <v>1993</v>
      </c>
      <c r="B505">
        <f>COUNTIF(Order[Customer ID], RFMCaculation[[#This Row],[Customer ID]])</f>
        <v>4</v>
      </c>
      <c r="C505" s="4" cm="1">
        <f t="array" ref="C505">MAX(_xlfn._xlws.FILTER(Order[[Order Date ]], Order[Customer ID]=RFMCaculation[[#This Row],[Customer ID]]))</f>
        <v>43007</v>
      </c>
      <c r="D505" s="4" cm="1">
        <f t="array" ref="D505">MIN(_xlfn._xlws.FILTER(Order[[Order Date ]], Order[Customer ID]=RFMCaculation[[#This Row],[Customer ID]]))</f>
        <v>41934</v>
      </c>
      <c r="E505" s="8">
        <f>($R$2-RFMCaculation[[#This Row],[Start Date]])/365</f>
        <v>3.1972602739726028</v>
      </c>
      <c r="F505">
        <f>$R$2-RFMCaculation[[#This Row],[Most recent]]</f>
        <v>94</v>
      </c>
      <c r="G505" s="8">
        <f>RFMCaculation[[#This Row],[Total Orders]]/RFMCaculation[[#This Row],[Years with us]]</f>
        <v>1.2510711225364182</v>
      </c>
      <c r="H505" s="9">
        <f>SUMIF(Order[Customer ID], RFMCaculation[[#This Row],[Customer ID]], Order[Total Sales])</f>
        <v>2350.1880000000001</v>
      </c>
      <c r="I505">
        <f>RANK(RFMCaculation[[#This Row],[Recency]], RFMCaculation[Recency], 0)</f>
        <v>349</v>
      </c>
      <c r="J505">
        <f>RANK(RFMCaculation[[#This Row],[Frequency]], RFMCaculation[Frequency], 0)</f>
        <v>671</v>
      </c>
      <c r="K505">
        <f>RANK(RFMCaculation[[#This Row],[Monetary]], RFMCaculation[Monetary], 0)</f>
        <v>383</v>
      </c>
      <c r="L505">
        <f>VLOOKUP(RFMCaculation[[#This Row],[Rank R]], $R$4:$S$8, 2)</f>
        <v>3</v>
      </c>
      <c r="M505">
        <f>VLOOKUP(RFMCaculation[[#This Row],[Rank F]], $R$4:$S$8, 2)</f>
        <v>5</v>
      </c>
      <c r="N505">
        <f>VLOOKUP(RFMCaculation[[#This Row],[Rank M]], $R$4:$S$8, 2)</f>
        <v>3</v>
      </c>
      <c r="O505">
        <f>RFMCaculation[[#This Row],[R]]*100+RFMCaculation[[#This Row],[F]]*10+RFMCaculation[[#This Row],[M]]</f>
        <v>353</v>
      </c>
      <c r="P505" s="21" t="str">
        <f>VLOOKUP(RFMCaculation[[#This Row],[RFM]], RFMSegment[], 2, FALSE)</f>
        <v>Potential Loyalist</v>
      </c>
    </row>
    <row r="506" spans="1:16">
      <c r="A506" t="s">
        <v>5039</v>
      </c>
      <c r="B506">
        <f>COUNTIF(Order[Customer ID], RFMCaculation[[#This Row],[Customer ID]])</f>
        <v>3</v>
      </c>
      <c r="C506" s="4" cm="1">
        <f t="array" ref="C506">MAX(_xlfn._xlws.FILTER(Order[[Order Date ]], Order[Customer ID]=RFMCaculation[[#This Row],[Customer ID]]))</f>
        <v>42544</v>
      </c>
      <c r="D506" s="4" cm="1">
        <f t="array" ref="D506">MIN(_xlfn._xlws.FILTER(Order[[Order Date ]], Order[Customer ID]=RFMCaculation[[#This Row],[Customer ID]]))</f>
        <v>41999</v>
      </c>
      <c r="E506" s="8">
        <f>($R$2-RFMCaculation[[#This Row],[Start Date]])/365</f>
        <v>3.0191780821917806</v>
      </c>
      <c r="F506">
        <f>$R$2-RFMCaculation[[#This Row],[Most recent]]</f>
        <v>557</v>
      </c>
      <c r="G506" s="8">
        <f>RFMCaculation[[#This Row],[Total Orders]]/RFMCaculation[[#This Row],[Years with us]]</f>
        <v>0.99364791288566245</v>
      </c>
      <c r="H506" s="9">
        <f>SUMIF(Order[Customer ID], RFMCaculation[[#This Row],[Customer ID]], Order[Total Sales])</f>
        <v>1342.2819999999999</v>
      </c>
      <c r="I506">
        <f>RANK(RFMCaculation[[#This Row],[Recency]], RFMCaculation[Recency], 0)</f>
        <v>38</v>
      </c>
      <c r="J506">
        <f>RANK(RFMCaculation[[#This Row],[Frequency]], RFMCaculation[Frequency], 0)</f>
        <v>733</v>
      </c>
      <c r="K506">
        <f>RANK(RFMCaculation[[#This Row],[Monetary]], RFMCaculation[Monetary], 0)</f>
        <v>551</v>
      </c>
      <c r="L506">
        <f>VLOOKUP(RFMCaculation[[#This Row],[Rank R]], $R$4:$S$8, 2)</f>
        <v>1</v>
      </c>
      <c r="M506">
        <f>VLOOKUP(RFMCaculation[[#This Row],[Rank F]], $R$4:$S$8, 2)</f>
        <v>5</v>
      </c>
      <c r="N506">
        <f>VLOOKUP(RFMCaculation[[#This Row],[Rank M]], $R$4:$S$8, 2)</f>
        <v>4</v>
      </c>
      <c r="O506">
        <f>RFMCaculation[[#This Row],[R]]*100+RFMCaculation[[#This Row],[F]]*10+RFMCaculation[[#This Row],[M]]</f>
        <v>154</v>
      </c>
      <c r="P506" s="21" t="str">
        <f>VLOOKUP(RFMCaculation[[#This Row],[RFM]], RFMSegment[], 2, FALSE)</f>
        <v>Cannot Lose Them</v>
      </c>
    </row>
    <row r="507" spans="1:16">
      <c r="A507" t="s">
        <v>2410</v>
      </c>
      <c r="B507">
        <f>COUNTIF(Order[Customer ID], RFMCaculation[[#This Row],[Customer ID]])</f>
        <v>5</v>
      </c>
      <c r="C507" s="4" cm="1">
        <f t="array" ref="C507">MAX(_xlfn._xlws.FILTER(Order[[Order Date ]], Order[Customer ID]=RFMCaculation[[#This Row],[Customer ID]]))</f>
        <v>42983</v>
      </c>
      <c r="D507" s="4" cm="1">
        <f t="array" ref="D507">MIN(_xlfn._xlws.FILTER(Order[[Order Date ]], Order[Customer ID]=RFMCaculation[[#This Row],[Customer ID]]))</f>
        <v>41693</v>
      </c>
      <c r="E507" s="8">
        <f>($R$2-RFMCaculation[[#This Row],[Start Date]])/365</f>
        <v>3.8575342465753426</v>
      </c>
      <c r="F507">
        <f>$R$2-RFMCaculation[[#This Row],[Most recent]]</f>
        <v>118</v>
      </c>
      <c r="G507" s="8">
        <f>RFMCaculation[[#This Row],[Total Orders]]/RFMCaculation[[#This Row],[Years with us]]</f>
        <v>1.2961647727272727</v>
      </c>
      <c r="H507" s="9">
        <f>SUMIF(Order[Customer ID], RFMCaculation[[#This Row],[Customer ID]], Order[Total Sales])</f>
        <v>1242.8329999999999</v>
      </c>
      <c r="I507">
        <f>RANK(RFMCaculation[[#This Row],[Recency]], RFMCaculation[Recency], 0)</f>
        <v>283</v>
      </c>
      <c r="J507">
        <f>RANK(RFMCaculation[[#This Row],[Frequency]], RFMCaculation[Frequency], 0)</f>
        <v>652</v>
      </c>
      <c r="K507">
        <f>RANK(RFMCaculation[[#This Row],[Monetary]], RFMCaculation[Monetary], 0)</f>
        <v>580</v>
      </c>
      <c r="L507">
        <f>VLOOKUP(RFMCaculation[[#This Row],[Rank R]], $R$4:$S$8, 2)</f>
        <v>2</v>
      </c>
      <c r="M507">
        <f>VLOOKUP(RFMCaculation[[#This Row],[Rank F]], $R$4:$S$8, 2)</f>
        <v>5</v>
      </c>
      <c r="N507">
        <f>VLOOKUP(RFMCaculation[[#This Row],[Rank M]], $R$4:$S$8, 2)</f>
        <v>4</v>
      </c>
      <c r="O507">
        <f>RFMCaculation[[#This Row],[R]]*100+RFMCaculation[[#This Row],[F]]*10+RFMCaculation[[#This Row],[M]]</f>
        <v>254</v>
      </c>
      <c r="P507" s="21" t="str">
        <f>VLOOKUP(RFMCaculation[[#This Row],[RFM]], RFMSegment[], 2, FALSE)</f>
        <v>At Risk</v>
      </c>
    </row>
    <row r="508" spans="1:16">
      <c r="A508" t="s">
        <v>2131</v>
      </c>
      <c r="B508">
        <f>COUNTIF(Order[Customer ID], RFMCaculation[[#This Row],[Customer ID]])</f>
        <v>9</v>
      </c>
      <c r="C508" s="4" cm="1">
        <f t="array" ref="C508">MAX(_xlfn._xlws.FILTER(Order[[Order Date ]], Order[Customer ID]=RFMCaculation[[#This Row],[Customer ID]]))</f>
        <v>43000</v>
      </c>
      <c r="D508" s="4" cm="1">
        <f t="array" ref="D508">MIN(_xlfn._xlws.FILTER(Order[[Order Date ]], Order[Customer ID]=RFMCaculation[[#This Row],[Customer ID]]))</f>
        <v>42002</v>
      </c>
      <c r="E508" s="8">
        <f>($R$2-RFMCaculation[[#This Row],[Start Date]])/365</f>
        <v>3.010958904109589</v>
      </c>
      <c r="F508">
        <f>$R$2-RFMCaculation[[#This Row],[Most recent]]</f>
        <v>101</v>
      </c>
      <c r="G508" s="8">
        <f>RFMCaculation[[#This Row],[Total Orders]]/RFMCaculation[[#This Row],[Years with us]]</f>
        <v>2.9890809827115561</v>
      </c>
      <c r="H508" s="9">
        <f>SUMIF(Order[Customer ID], RFMCaculation[[#This Row],[Customer ID]], Order[Total Sales])</f>
        <v>776.38400000000001</v>
      </c>
      <c r="I508">
        <f>RANK(RFMCaculation[[#This Row],[Recency]], RFMCaculation[Recency], 0)</f>
        <v>327</v>
      </c>
      <c r="J508">
        <f>RANK(RFMCaculation[[#This Row],[Frequency]], RFMCaculation[Frequency], 0)</f>
        <v>106</v>
      </c>
      <c r="K508">
        <f>RANK(RFMCaculation[[#This Row],[Monetary]], RFMCaculation[Monetary], 0)</f>
        <v>676</v>
      </c>
      <c r="L508">
        <f>VLOOKUP(RFMCaculation[[#This Row],[Rank R]], $R$4:$S$8, 2)</f>
        <v>3</v>
      </c>
      <c r="M508">
        <f>VLOOKUP(RFMCaculation[[#This Row],[Rank F]], $R$4:$S$8, 2)</f>
        <v>1</v>
      </c>
      <c r="N508">
        <f>VLOOKUP(RFMCaculation[[#This Row],[Rank M]], $R$4:$S$8, 2)</f>
        <v>5</v>
      </c>
      <c r="O508">
        <f>RFMCaculation[[#This Row],[R]]*100+RFMCaculation[[#This Row],[F]]*10+RFMCaculation[[#This Row],[M]]</f>
        <v>315</v>
      </c>
      <c r="P508" s="21" t="str">
        <f>VLOOKUP(RFMCaculation[[#This Row],[RFM]], RFMSegment[], 2, FALSE)</f>
        <v>Promising</v>
      </c>
    </row>
    <row r="509" spans="1:16">
      <c r="A509" t="s">
        <v>1881</v>
      </c>
      <c r="B509">
        <f>COUNTIF(Order[Customer ID], RFMCaculation[[#This Row],[Customer ID]])</f>
        <v>4</v>
      </c>
      <c r="C509" s="4" cm="1">
        <f t="array" ref="C509">MAX(_xlfn._xlws.FILTER(Order[[Order Date ]], Order[Customer ID]=RFMCaculation[[#This Row],[Customer ID]]))</f>
        <v>43015</v>
      </c>
      <c r="D509" s="4" cm="1">
        <f t="array" ref="D509">MIN(_xlfn._xlws.FILTER(Order[[Order Date ]], Order[Customer ID]=RFMCaculation[[#This Row],[Customer ID]]))</f>
        <v>41727</v>
      </c>
      <c r="E509" s="8">
        <f>($R$2-RFMCaculation[[#This Row],[Start Date]])/365</f>
        <v>3.7643835616438355</v>
      </c>
      <c r="F509">
        <f>$R$2-RFMCaculation[[#This Row],[Most recent]]</f>
        <v>86</v>
      </c>
      <c r="G509" s="8">
        <f>RFMCaculation[[#This Row],[Total Orders]]/RFMCaculation[[#This Row],[Years with us]]</f>
        <v>1.0625909752547307</v>
      </c>
      <c r="H509" s="9">
        <f>SUMIF(Order[Customer ID], RFMCaculation[[#This Row],[Customer ID]], Order[Total Sales])</f>
        <v>3061.5430000000001</v>
      </c>
      <c r="I509">
        <f>RANK(RFMCaculation[[#This Row],[Recency]], RFMCaculation[Recency], 0)</f>
        <v>373</v>
      </c>
      <c r="J509">
        <f>RANK(RFMCaculation[[#This Row],[Frequency]], RFMCaculation[Frequency], 0)</f>
        <v>718</v>
      </c>
      <c r="K509">
        <f>RANK(RFMCaculation[[#This Row],[Monetary]], RFMCaculation[Monetary], 0)</f>
        <v>272</v>
      </c>
      <c r="L509">
        <f>VLOOKUP(RFMCaculation[[#This Row],[Rank R]], $R$4:$S$8, 2)</f>
        <v>3</v>
      </c>
      <c r="M509">
        <f>VLOOKUP(RFMCaculation[[#This Row],[Rank F]], $R$4:$S$8, 2)</f>
        <v>5</v>
      </c>
      <c r="N509">
        <f>VLOOKUP(RFMCaculation[[#This Row],[Rank M]], $R$4:$S$8, 2)</f>
        <v>2</v>
      </c>
      <c r="O509">
        <f>RFMCaculation[[#This Row],[R]]*100+RFMCaculation[[#This Row],[F]]*10+RFMCaculation[[#This Row],[M]]</f>
        <v>352</v>
      </c>
      <c r="P509" s="21" t="str">
        <f>VLOOKUP(RFMCaculation[[#This Row],[RFM]], RFMSegment[], 2, FALSE)</f>
        <v>Potential Loyalist</v>
      </c>
    </row>
    <row r="510" spans="1:16">
      <c r="A510" t="s">
        <v>3506</v>
      </c>
      <c r="B510">
        <f>COUNTIF(Order[Customer ID], RFMCaculation[[#This Row],[Customer ID]])</f>
        <v>1</v>
      </c>
      <c r="C510" s="4" cm="1">
        <f t="array" ref="C510">MAX(_xlfn._xlws.FILTER(Order[[Order Date ]], Order[Customer ID]=RFMCaculation[[#This Row],[Customer ID]]))</f>
        <v>42835</v>
      </c>
      <c r="D510" s="4" cm="1">
        <f t="array" ref="D510">MIN(_xlfn._xlws.FILTER(Order[[Order Date ]], Order[Customer ID]=RFMCaculation[[#This Row],[Customer ID]]))</f>
        <v>42835</v>
      </c>
      <c r="E510" s="8">
        <f>($R$2-RFMCaculation[[#This Row],[Start Date]])/365</f>
        <v>0.72876712328767124</v>
      </c>
      <c r="F510">
        <f>$R$2-RFMCaculation[[#This Row],[Most recent]]</f>
        <v>266</v>
      </c>
      <c r="G510" s="8">
        <f>RFMCaculation[[#This Row],[Total Orders]]/RFMCaculation[[#This Row],[Years with us]]</f>
        <v>1.3721804511278195</v>
      </c>
      <c r="H510" s="9">
        <f>SUMIF(Order[Customer ID], RFMCaculation[[#This Row],[Customer ID]], Order[Total Sales])</f>
        <v>16.739000000000001</v>
      </c>
      <c r="I510">
        <f>RANK(RFMCaculation[[#This Row],[Recency]], RFMCaculation[Recency], 0)</f>
        <v>138</v>
      </c>
      <c r="J510">
        <f>RANK(RFMCaculation[[#This Row],[Frequency]], RFMCaculation[Frequency], 0)</f>
        <v>617</v>
      </c>
      <c r="K510">
        <f>RANK(RFMCaculation[[#This Row],[Monetary]], RFMCaculation[Monetary], 0)</f>
        <v>790</v>
      </c>
      <c r="L510">
        <f>VLOOKUP(RFMCaculation[[#This Row],[Rank R]], $R$4:$S$8, 2)</f>
        <v>1</v>
      </c>
      <c r="M510">
        <f>VLOOKUP(RFMCaculation[[#This Row],[Rank F]], $R$4:$S$8, 2)</f>
        <v>4</v>
      </c>
      <c r="N510">
        <f>VLOOKUP(RFMCaculation[[#This Row],[Rank M]], $R$4:$S$8, 2)</f>
        <v>5</v>
      </c>
      <c r="O510">
        <f>RFMCaculation[[#This Row],[R]]*100+RFMCaculation[[#This Row],[F]]*10+RFMCaculation[[#This Row],[M]]</f>
        <v>145</v>
      </c>
      <c r="P510" s="21" t="str">
        <f>VLOOKUP(RFMCaculation[[#This Row],[RFM]], RFMSegment[], 2, FALSE)</f>
        <v>At Risk</v>
      </c>
    </row>
    <row r="511" spans="1:16">
      <c r="A511" t="s">
        <v>2499</v>
      </c>
      <c r="B511">
        <f>COUNTIF(Order[Customer ID], RFMCaculation[[#This Row],[Customer ID]])</f>
        <v>6</v>
      </c>
      <c r="C511" s="4" cm="1">
        <f t="array" ref="C511">MAX(_xlfn._xlws.FILTER(Order[[Order Date ]], Order[Customer ID]=RFMCaculation[[#This Row],[Customer ID]]))</f>
        <v>42980</v>
      </c>
      <c r="D511" s="4" cm="1">
        <f t="array" ref="D511">MIN(_xlfn._xlws.FILTER(Order[[Order Date ]], Order[Customer ID]=RFMCaculation[[#This Row],[Customer ID]]))</f>
        <v>41755</v>
      </c>
      <c r="E511" s="8">
        <f>($R$2-RFMCaculation[[#This Row],[Start Date]])/365</f>
        <v>3.6876712328767125</v>
      </c>
      <c r="F511">
        <f>$R$2-RFMCaculation[[#This Row],[Most recent]]</f>
        <v>121</v>
      </c>
      <c r="G511" s="8">
        <f>RFMCaculation[[#This Row],[Total Orders]]/RFMCaculation[[#This Row],[Years with us]]</f>
        <v>1.6270430906389302</v>
      </c>
      <c r="H511" s="9">
        <f>SUMIF(Order[Customer ID], RFMCaculation[[#This Row],[Customer ID]], Order[Total Sales])</f>
        <v>2394.0250000000001</v>
      </c>
      <c r="I511">
        <f>RANK(RFMCaculation[[#This Row],[Recency]], RFMCaculation[Recency], 0)</f>
        <v>267</v>
      </c>
      <c r="J511">
        <f>RANK(RFMCaculation[[#This Row],[Frequency]], RFMCaculation[Frequency], 0)</f>
        <v>522</v>
      </c>
      <c r="K511">
        <f>RANK(RFMCaculation[[#This Row],[Monetary]], RFMCaculation[Monetary], 0)</f>
        <v>373</v>
      </c>
      <c r="L511">
        <f>VLOOKUP(RFMCaculation[[#This Row],[Rank R]], $R$4:$S$8, 2)</f>
        <v>2</v>
      </c>
      <c r="M511">
        <f>VLOOKUP(RFMCaculation[[#This Row],[Rank F]], $R$4:$S$8, 2)</f>
        <v>4</v>
      </c>
      <c r="N511">
        <f>VLOOKUP(RFMCaculation[[#This Row],[Rank M]], $R$4:$S$8, 2)</f>
        <v>3</v>
      </c>
      <c r="O511">
        <f>RFMCaculation[[#This Row],[R]]*100+RFMCaculation[[#This Row],[F]]*10+RFMCaculation[[#This Row],[M]]</f>
        <v>243</v>
      </c>
      <c r="P511" s="21" t="str">
        <f>VLOOKUP(RFMCaculation[[#This Row],[RFM]], RFMSegment[], 2, FALSE)</f>
        <v>At Risk</v>
      </c>
    </row>
    <row r="512" spans="1:16">
      <c r="A512" t="s">
        <v>4011</v>
      </c>
      <c r="B512">
        <f>COUNTIF(Order[Customer ID], RFMCaculation[[#This Row],[Customer ID]])</f>
        <v>4</v>
      </c>
      <c r="C512" s="4" cm="1">
        <f t="array" ref="C512">MAX(_xlfn._xlws.FILTER(Order[[Order Date ]], Order[Customer ID]=RFMCaculation[[#This Row],[Customer ID]]))</f>
        <v>42723</v>
      </c>
      <c r="D512" s="4" cm="1">
        <f t="array" ref="D512">MIN(_xlfn._xlws.FILTER(Order[[Order Date ]], Order[Customer ID]=RFMCaculation[[#This Row],[Customer ID]]))</f>
        <v>41674</v>
      </c>
      <c r="E512" s="8">
        <f>($R$2-RFMCaculation[[#This Row],[Start Date]])/365</f>
        <v>3.9095890410958902</v>
      </c>
      <c r="F512">
        <f>$R$2-RFMCaculation[[#This Row],[Most recent]]</f>
        <v>378</v>
      </c>
      <c r="G512" s="8">
        <f>RFMCaculation[[#This Row],[Total Orders]]/RFMCaculation[[#This Row],[Years with us]]</f>
        <v>1.02312543798178</v>
      </c>
      <c r="H512" s="9">
        <f>SUMIF(Order[Customer ID], RFMCaculation[[#This Row],[Customer ID]], Order[Total Sales])</f>
        <v>400.01600000000002</v>
      </c>
      <c r="I512">
        <f>RANK(RFMCaculation[[#This Row],[Recency]], RFMCaculation[Recency], 0)</f>
        <v>97</v>
      </c>
      <c r="J512">
        <f>RANK(RFMCaculation[[#This Row],[Frequency]], RFMCaculation[Frequency], 0)</f>
        <v>725</v>
      </c>
      <c r="K512">
        <f>RANK(RFMCaculation[[#This Row],[Monetary]], RFMCaculation[Monetary], 0)</f>
        <v>733</v>
      </c>
      <c r="L512">
        <f>VLOOKUP(RFMCaculation[[#This Row],[Rank R]], $R$4:$S$8, 2)</f>
        <v>1</v>
      </c>
      <c r="M512">
        <f>VLOOKUP(RFMCaculation[[#This Row],[Rank F]], $R$4:$S$8, 2)</f>
        <v>5</v>
      </c>
      <c r="N512">
        <f>VLOOKUP(RFMCaculation[[#This Row],[Rank M]], $R$4:$S$8, 2)</f>
        <v>5</v>
      </c>
      <c r="O512">
        <f>RFMCaculation[[#This Row],[R]]*100+RFMCaculation[[#This Row],[F]]*10+RFMCaculation[[#This Row],[M]]</f>
        <v>155</v>
      </c>
      <c r="P512" s="21" t="str">
        <f>VLOOKUP(RFMCaculation[[#This Row],[RFM]], RFMSegment[], 2, FALSE)</f>
        <v>Cannot Lose Them</v>
      </c>
    </row>
    <row r="513" spans="1:16">
      <c r="A513" t="s">
        <v>1903</v>
      </c>
      <c r="B513">
        <f>COUNTIF(Order[Customer ID], RFMCaculation[[#This Row],[Customer ID]])</f>
        <v>8</v>
      </c>
      <c r="C513" s="4" cm="1">
        <f t="array" ref="C513">MAX(_xlfn._xlws.FILTER(Order[[Order Date ]], Order[Customer ID]=RFMCaculation[[#This Row],[Customer ID]]))</f>
        <v>43014</v>
      </c>
      <c r="D513" s="4" cm="1">
        <f t="array" ref="D513">MIN(_xlfn._xlws.FILTER(Order[[Order Date ]], Order[Customer ID]=RFMCaculation[[#This Row],[Customer ID]]))</f>
        <v>41831</v>
      </c>
      <c r="E513" s="8">
        <f>($R$2-RFMCaculation[[#This Row],[Start Date]])/365</f>
        <v>3.4794520547945207</v>
      </c>
      <c r="F513">
        <f>$R$2-RFMCaculation[[#This Row],[Most recent]]</f>
        <v>87</v>
      </c>
      <c r="G513" s="8">
        <f>RFMCaculation[[#This Row],[Total Orders]]/RFMCaculation[[#This Row],[Years with us]]</f>
        <v>2.2992125984251968</v>
      </c>
      <c r="H513" s="9">
        <f>SUMIF(Order[Customer ID], RFMCaculation[[#This Row],[Customer ID]], Order[Total Sales])</f>
        <v>2456.1820000000002</v>
      </c>
      <c r="I513">
        <f>RANK(RFMCaculation[[#This Row],[Recency]], RFMCaculation[Recency], 0)</f>
        <v>368</v>
      </c>
      <c r="J513">
        <f>RANK(RFMCaculation[[#This Row],[Frequency]], RFMCaculation[Frequency], 0)</f>
        <v>278</v>
      </c>
      <c r="K513">
        <f>RANK(RFMCaculation[[#This Row],[Monetary]], RFMCaculation[Monetary], 0)</f>
        <v>365</v>
      </c>
      <c r="L513">
        <f>VLOOKUP(RFMCaculation[[#This Row],[Rank R]], $R$4:$S$8, 2)</f>
        <v>3</v>
      </c>
      <c r="M513">
        <f>VLOOKUP(RFMCaculation[[#This Row],[Rank F]], $R$4:$S$8, 2)</f>
        <v>2</v>
      </c>
      <c r="N513">
        <f>VLOOKUP(RFMCaculation[[#This Row],[Rank M]], $R$4:$S$8, 2)</f>
        <v>3</v>
      </c>
      <c r="O513">
        <f>RFMCaculation[[#This Row],[R]]*100+RFMCaculation[[#This Row],[F]]*10+RFMCaculation[[#This Row],[M]]</f>
        <v>323</v>
      </c>
      <c r="P513" s="21" t="str">
        <f>VLOOKUP(RFMCaculation[[#This Row],[RFM]], RFMSegment[], 2, FALSE)</f>
        <v>Potential Loyalist</v>
      </c>
    </row>
    <row r="514" spans="1:16">
      <c r="A514" t="s">
        <v>2766</v>
      </c>
      <c r="B514">
        <f>COUNTIF(Order[Customer ID], RFMCaculation[[#This Row],[Customer ID]])</f>
        <v>4</v>
      </c>
      <c r="C514" s="4" cm="1">
        <f t="array" ref="C514">MAX(_xlfn._xlws.FILTER(Order[[Order Date ]], Order[Customer ID]=RFMCaculation[[#This Row],[Customer ID]]))</f>
        <v>42944</v>
      </c>
      <c r="D514" s="4" cm="1">
        <f t="array" ref="D514">MIN(_xlfn._xlws.FILTER(Order[[Order Date ]], Order[Customer ID]=RFMCaculation[[#This Row],[Customer ID]]))</f>
        <v>42343</v>
      </c>
      <c r="E514" s="8">
        <f>($R$2-RFMCaculation[[#This Row],[Start Date]])/365</f>
        <v>2.0767123287671234</v>
      </c>
      <c r="F514">
        <f>$R$2-RFMCaculation[[#This Row],[Most recent]]</f>
        <v>157</v>
      </c>
      <c r="G514" s="8">
        <f>RFMCaculation[[#This Row],[Total Orders]]/RFMCaculation[[#This Row],[Years with us]]</f>
        <v>1.9261213720316621</v>
      </c>
      <c r="H514" s="9">
        <f>SUMIF(Order[Customer ID], RFMCaculation[[#This Row],[Customer ID]], Order[Total Sales])</f>
        <v>1252.8</v>
      </c>
      <c r="I514">
        <f>RANK(RFMCaculation[[#This Row],[Recency]], RFMCaculation[Recency], 0)</f>
        <v>226</v>
      </c>
      <c r="J514">
        <f>RANK(RFMCaculation[[#This Row],[Frequency]], RFMCaculation[Frequency], 0)</f>
        <v>404</v>
      </c>
      <c r="K514">
        <f>RANK(RFMCaculation[[#This Row],[Monetary]], RFMCaculation[Monetary], 0)</f>
        <v>576</v>
      </c>
      <c r="L514">
        <f>VLOOKUP(RFMCaculation[[#This Row],[Rank R]], $R$4:$S$8, 2)</f>
        <v>2</v>
      </c>
      <c r="M514">
        <f>VLOOKUP(RFMCaculation[[#This Row],[Rank F]], $R$4:$S$8, 2)</f>
        <v>3</v>
      </c>
      <c r="N514">
        <f>VLOOKUP(RFMCaculation[[#This Row],[Rank M]], $R$4:$S$8, 2)</f>
        <v>4</v>
      </c>
      <c r="O514">
        <f>RFMCaculation[[#This Row],[R]]*100+RFMCaculation[[#This Row],[F]]*10+RFMCaculation[[#This Row],[M]]</f>
        <v>234</v>
      </c>
      <c r="P514" s="21" t="str">
        <f>VLOOKUP(RFMCaculation[[#This Row],[RFM]], RFMSegment[], 2, FALSE)</f>
        <v>At Risk</v>
      </c>
    </row>
    <row r="515" spans="1:16">
      <c r="A515" t="s">
        <v>2116</v>
      </c>
      <c r="B515">
        <f>COUNTIF(Order[Customer ID], RFMCaculation[[#This Row],[Customer ID]])</f>
        <v>7</v>
      </c>
      <c r="C515" s="4" cm="1">
        <f t="array" ref="C515">MAX(_xlfn._xlws.FILTER(Order[[Order Date ]], Order[Customer ID]=RFMCaculation[[#This Row],[Customer ID]]))</f>
        <v>43001</v>
      </c>
      <c r="D515" s="4" cm="1">
        <f t="array" ref="D515">MIN(_xlfn._xlws.FILTER(Order[[Order Date ]], Order[Customer ID]=RFMCaculation[[#This Row],[Customer ID]]))</f>
        <v>41786</v>
      </c>
      <c r="E515" s="8">
        <f>($R$2-RFMCaculation[[#This Row],[Start Date]])/365</f>
        <v>3.6027397260273974</v>
      </c>
      <c r="F515">
        <f>$R$2-RFMCaculation[[#This Row],[Most recent]]</f>
        <v>100</v>
      </c>
      <c r="G515" s="8">
        <f>RFMCaculation[[#This Row],[Total Orders]]/RFMCaculation[[#This Row],[Years with us]]</f>
        <v>1.9429657794676805</v>
      </c>
      <c r="H515" s="9">
        <f>SUMIF(Order[Customer ID], RFMCaculation[[#This Row],[Customer ID]], Order[Total Sales])</f>
        <v>2203.7779999999998</v>
      </c>
      <c r="I515">
        <f>RANK(RFMCaculation[[#This Row],[Recency]], RFMCaculation[Recency], 0)</f>
        <v>328</v>
      </c>
      <c r="J515">
        <f>RANK(RFMCaculation[[#This Row],[Frequency]], RFMCaculation[Frequency], 0)</f>
        <v>395</v>
      </c>
      <c r="K515">
        <f>RANK(RFMCaculation[[#This Row],[Monetary]], RFMCaculation[Monetary], 0)</f>
        <v>409</v>
      </c>
      <c r="L515">
        <f>VLOOKUP(RFMCaculation[[#This Row],[Rank R]], $R$4:$S$8, 2)</f>
        <v>3</v>
      </c>
      <c r="M515">
        <f>VLOOKUP(RFMCaculation[[#This Row],[Rank F]], $R$4:$S$8, 2)</f>
        <v>3</v>
      </c>
      <c r="N515">
        <f>VLOOKUP(RFMCaculation[[#This Row],[Rank M]], $R$4:$S$8, 2)</f>
        <v>3</v>
      </c>
      <c r="O515">
        <f>RFMCaculation[[#This Row],[R]]*100+RFMCaculation[[#This Row],[F]]*10+RFMCaculation[[#This Row],[M]]</f>
        <v>333</v>
      </c>
      <c r="P515" s="21" t="str">
        <f>VLOOKUP(RFMCaculation[[#This Row],[RFM]], RFMSegment[], 2, FALSE)</f>
        <v>Potential Loyalist</v>
      </c>
    </row>
    <row r="516" spans="1:16">
      <c r="A516" t="s">
        <v>1343</v>
      </c>
      <c r="B516">
        <f>COUNTIF(Order[Customer ID], RFMCaculation[[#This Row],[Customer ID]])</f>
        <v>5</v>
      </c>
      <c r="C516" s="4" cm="1">
        <f t="array" ref="C516">MAX(_xlfn._xlws.FILTER(Order[[Order Date ]], Order[Customer ID]=RFMCaculation[[#This Row],[Customer ID]]))</f>
        <v>43050</v>
      </c>
      <c r="D516" s="4" cm="1">
        <f t="array" ref="D516">MIN(_xlfn._xlws.FILTER(Order[[Order Date ]], Order[Customer ID]=RFMCaculation[[#This Row],[Customer ID]]))</f>
        <v>41828</v>
      </c>
      <c r="E516" s="8">
        <f>($R$2-RFMCaculation[[#This Row],[Start Date]])/365</f>
        <v>3.4876712328767123</v>
      </c>
      <c r="F516">
        <f>$R$2-RFMCaculation[[#This Row],[Most recent]]</f>
        <v>51</v>
      </c>
      <c r="G516" s="8">
        <f>RFMCaculation[[#This Row],[Total Orders]]/RFMCaculation[[#This Row],[Years with us]]</f>
        <v>1.4336213668499607</v>
      </c>
      <c r="H516" s="9">
        <f>SUMIF(Order[Customer ID], RFMCaculation[[#This Row],[Customer ID]], Order[Total Sales])</f>
        <v>2984.9479999999999</v>
      </c>
      <c r="I516">
        <f>RANK(RFMCaculation[[#This Row],[Recency]], RFMCaculation[Recency], 0)</f>
        <v>485</v>
      </c>
      <c r="J516">
        <f>RANK(RFMCaculation[[#This Row],[Frequency]], RFMCaculation[Frequency], 0)</f>
        <v>595</v>
      </c>
      <c r="K516">
        <f>RANK(RFMCaculation[[#This Row],[Monetary]], RFMCaculation[Monetary], 0)</f>
        <v>281</v>
      </c>
      <c r="L516">
        <f>VLOOKUP(RFMCaculation[[#This Row],[Rank R]], $R$4:$S$8, 2)</f>
        <v>4</v>
      </c>
      <c r="M516">
        <f>VLOOKUP(RFMCaculation[[#This Row],[Rank F]], $R$4:$S$8, 2)</f>
        <v>4</v>
      </c>
      <c r="N516">
        <f>VLOOKUP(RFMCaculation[[#This Row],[Rank M]], $R$4:$S$8, 2)</f>
        <v>2</v>
      </c>
      <c r="O516">
        <f>RFMCaculation[[#This Row],[R]]*100+RFMCaculation[[#This Row],[F]]*10+RFMCaculation[[#This Row],[M]]</f>
        <v>442</v>
      </c>
      <c r="P516" s="21" t="str">
        <f>VLOOKUP(RFMCaculation[[#This Row],[RFM]], RFMSegment[], 2, FALSE)</f>
        <v>Potential Loyalist</v>
      </c>
    </row>
    <row r="517" spans="1:16">
      <c r="A517" t="s">
        <v>130</v>
      </c>
      <c r="B517">
        <f>COUNTIF(Order[Customer ID], RFMCaculation[[#This Row],[Customer ID]])</f>
        <v>9</v>
      </c>
      <c r="C517" s="4" cm="1">
        <f t="array" ref="C517">MAX(_xlfn._xlws.FILTER(Order[[Order Date ]], Order[Customer ID]=RFMCaculation[[#This Row],[Customer ID]]))</f>
        <v>43094</v>
      </c>
      <c r="D517" s="4" cm="1">
        <f t="array" ref="D517">MIN(_xlfn._xlws.FILTER(Order[[Order Date ]], Order[Customer ID]=RFMCaculation[[#This Row],[Customer ID]]))</f>
        <v>42605</v>
      </c>
      <c r="E517" s="8">
        <f>($R$2-RFMCaculation[[#This Row],[Start Date]])/365</f>
        <v>1.3589041095890411</v>
      </c>
      <c r="F517">
        <f>$R$2-RFMCaculation[[#This Row],[Most recent]]</f>
        <v>7</v>
      </c>
      <c r="G517" s="8">
        <f>RFMCaculation[[#This Row],[Total Orders]]/RFMCaculation[[#This Row],[Years with us]]</f>
        <v>6.622983870967742</v>
      </c>
      <c r="H517" s="9">
        <f>SUMIF(Order[Customer ID], RFMCaculation[[#This Row],[Customer ID]], Order[Total Sales])</f>
        <v>5503.0929999999998</v>
      </c>
      <c r="I517">
        <f>RANK(RFMCaculation[[#This Row],[Recency]], RFMCaculation[Recency], 0)</f>
        <v>761</v>
      </c>
      <c r="J517">
        <f>RANK(RFMCaculation[[#This Row],[Frequency]], RFMCaculation[Frequency], 0)</f>
        <v>2</v>
      </c>
      <c r="K517">
        <f>RANK(RFMCaculation[[#This Row],[Monetary]], RFMCaculation[Monetary], 0)</f>
        <v>96</v>
      </c>
      <c r="L517">
        <f>VLOOKUP(RFMCaculation[[#This Row],[Rank R]], $R$4:$S$8, 2)</f>
        <v>5</v>
      </c>
      <c r="M517">
        <f>VLOOKUP(RFMCaculation[[#This Row],[Rank F]], $R$4:$S$8, 2)</f>
        <v>1</v>
      </c>
      <c r="N517">
        <f>VLOOKUP(RFMCaculation[[#This Row],[Rank M]], $R$4:$S$8, 2)</f>
        <v>1</v>
      </c>
      <c r="O517">
        <f>RFMCaculation[[#This Row],[R]]*100+RFMCaculation[[#This Row],[F]]*10+RFMCaculation[[#This Row],[M]]</f>
        <v>511</v>
      </c>
      <c r="P517" s="21" t="str">
        <f>VLOOKUP(RFMCaculation[[#This Row],[RFM]], RFMSegment[], 2, FALSE)</f>
        <v>New Customers</v>
      </c>
    </row>
    <row r="518" spans="1:16">
      <c r="A518" t="s">
        <v>617</v>
      </c>
      <c r="B518">
        <f>COUNTIF(Order[Customer ID], RFMCaculation[[#This Row],[Customer ID]])</f>
        <v>7</v>
      </c>
      <c r="C518" s="4" cm="1">
        <f t="array" ref="C518">MAX(_xlfn._xlws.FILTER(Order[[Order Date ]], Order[Customer ID]=RFMCaculation[[#This Row],[Customer ID]]))</f>
        <v>43077</v>
      </c>
      <c r="D518" s="4" cm="1">
        <f t="array" ref="D518">MIN(_xlfn._xlws.FILTER(Order[[Order Date ]], Order[Customer ID]=RFMCaculation[[#This Row],[Customer ID]]))</f>
        <v>42164</v>
      </c>
      <c r="E518" s="8">
        <f>($R$2-RFMCaculation[[#This Row],[Start Date]])/365</f>
        <v>2.5671232876712327</v>
      </c>
      <c r="F518">
        <f>$R$2-RFMCaculation[[#This Row],[Most recent]]</f>
        <v>24</v>
      </c>
      <c r="G518" s="8">
        <f>RFMCaculation[[#This Row],[Total Orders]]/RFMCaculation[[#This Row],[Years with us]]</f>
        <v>2.7267876200640342</v>
      </c>
      <c r="H518" s="9">
        <f>SUMIF(Order[Customer ID], RFMCaculation[[#This Row],[Customer ID]], Order[Total Sales])</f>
        <v>6320.7460000000001</v>
      </c>
      <c r="I518">
        <f>RANK(RFMCaculation[[#This Row],[Recency]], RFMCaculation[Recency], 0)</f>
        <v>655</v>
      </c>
      <c r="J518">
        <f>RANK(RFMCaculation[[#This Row],[Frequency]], RFMCaculation[Frequency], 0)</f>
        <v>163</v>
      </c>
      <c r="K518">
        <f>RANK(RFMCaculation[[#This Row],[Monetary]], RFMCaculation[Monetary], 0)</f>
        <v>71</v>
      </c>
      <c r="L518">
        <f>VLOOKUP(RFMCaculation[[#This Row],[Rank R]], $R$4:$S$8, 2)</f>
        <v>5</v>
      </c>
      <c r="M518">
        <f>VLOOKUP(RFMCaculation[[#This Row],[Rank F]], $R$4:$S$8, 2)</f>
        <v>2</v>
      </c>
      <c r="N518">
        <f>VLOOKUP(RFMCaculation[[#This Row],[Rank M]], $R$4:$S$8, 2)</f>
        <v>1</v>
      </c>
      <c r="O518">
        <f>RFMCaculation[[#This Row],[R]]*100+RFMCaculation[[#This Row],[F]]*10+RFMCaculation[[#This Row],[M]]</f>
        <v>521</v>
      </c>
      <c r="P518" s="21" t="str">
        <f>VLOOKUP(RFMCaculation[[#This Row],[RFM]], RFMSegment[], 2, FALSE)</f>
        <v>Promising</v>
      </c>
    </row>
    <row r="519" spans="1:16">
      <c r="A519" t="s">
        <v>751</v>
      </c>
      <c r="B519">
        <f>COUNTIF(Order[Customer ID], RFMCaculation[[#This Row],[Customer ID]])</f>
        <v>8</v>
      </c>
      <c r="C519" s="4" cm="1">
        <f t="array" ref="C519">MAX(_xlfn._xlws.FILTER(Order[[Order Date ]], Order[Customer ID]=RFMCaculation[[#This Row],[Customer ID]]))</f>
        <v>43071</v>
      </c>
      <c r="D519" s="4" cm="1">
        <f t="array" ref="D519">MIN(_xlfn._xlws.FILTER(Order[[Order Date ]], Order[Customer ID]=RFMCaculation[[#This Row],[Customer ID]]))</f>
        <v>41961</v>
      </c>
      <c r="E519" s="8">
        <f>($R$2-RFMCaculation[[#This Row],[Start Date]])/365</f>
        <v>3.1232876712328768</v>
      </c>
      <c r="F519">
        <f>$R$2-RFMCaculation[[#This Row],[Most recent]]</f>
        <v>30</v>
      </c>
      <c r="G519" s="8">
        <f>RFMCaculation[[#This Row],[Total Orders]]/RFMCaculation[[#This Row],[Years with us]]</f>
        <v>2.5614035087719298</v>
      </c>
      <c r="H519" s="9">
        <f>SUMIF(Order[Customer ID], RFMCaculation[[#This Row],[Customer ID]], Order[Total Sales])</f>
        <v>2302.3680000000004</v>
      </c>
      <c r="I519">
        <f>RANK(RFMCaculation[[#This Row],[Recency]], RFMCaculation[Recency], 0)</f>
        <v>610</v>
      </c>
      <c r="J519">
        <f>RANK(RFMCaculation[[#This Row],[Frequency]], RFMCaculation[Frequency], 0)</f>
        <v>213</v>
      </c>
      <c r="K519">
        <f>RANK(RFMCaculation[[#This Row],[Monetary]], RFMCaculation[Monetary], 0)</f>
        <v>388</v>
      </c>
      <c r="L519">
        <f>VLOOKUP(RFMCaculation[[#This Row],[Rank R]], $R$4:$S$8, 2)</f>
        <v>4</v>
      </c>
      <c r="M519">
        <f>VLOOKUP(RFMCaculation[[#This Row],[Rank F]], $R$4:$S$8, 2)</f>
        <v>2</v>
      </c>
      <c r="N519">
        <f>VLOOKUP(RFMCaculation[[#This Row],[Rank M]], $R$4:$S$8, 2)</f>
        <v>3</v>
      </c>
      <c r="O519">
        <f>RFMCaculation[[#This Row],[R]]*100+RFMCaculation[[#This Row],[F]]*10+RFMCaculation[[#This Row],[M]]</f>
        <v>423</v>
      </c>
      <c r="P519" s="21" t="str">
        <f>VLOOKUP(RFMCaculation[[#This Row],[RFM]], RFMSegment[], 2, FALSE)</f>
        <v>Potential Loyalist</v>
      </c>
    </row>
    <row r="520" spans="1:16">
      <c r="A520" t="s">
        <v>3360</v>
      </c>
      <c r="B520">
        <f>COUNTIF(Order[Customer ID], RFMCaculation[[#This Row],[Customer ID]])</f>
        <v>4</v>
      </c>
      <c r="C520" s="4" cm="1">
        <f t="array" ref="C520">MAX(_xlfn._xlws.FILTER(Order[[Order Date ]], Order[Customer ID]=RFMCaculation[[#This Row],[Customer ID]]))</f>
        <v>42859</v>
      </c>
      <c r="D520" s="4" cm="1">
        <f t="array" ref="D520">MIN(_xlfn._xlws.FILTER(Order[[Order Date ]], Order[Customer ID]=RFMCaculation[[#This Row],[Customer ID]]))</f>
        <v>41992</v>
      </c>
      <c r="E520" s="8">
        <f>($R$2-RFMCaculation[[#This Row],[Start Date]])/365</f>
        <v>3.0383561643835617</v>
      </c>
      <c r="F520">
        <f>$R$2-RFMCaculation[[#This Row],[Most recent]]</f>
        <v>242</v>
      </c>
      <c r="G520" s="8">
        <f>RFMCaculation[[#This Row],[Total Orders]]/RFMCaculation[[#This Row],[Years with us]]</f>
        <v>1.3165013525698828</v>
      </c>
      <c r="H520" s="9">
        <f>SUMIF(Order[Customer ID], RFMCaculation[[#This Row],[Customer ID]], Order[Total Sales])</f>
        <v>1031.6020000000001</v>
      </c>
      <c r="I520">
        <f>RANK(RFMCaculation[[#This Row],[Recency]], RFMCaculation[Recency], 0)</f>
        <v>149</v>
      </c>
      <c r="J520">
        <f>RANK(RFMCaculation[[#This Row],[Frequency]], RFMCaculation[Frequency], 0)</f>
        <v>641</v>
      </c>
      <c r="K520">
        <f>RANK(RFMCaculation[[#This Row],[Monetary]], RFMCaculation[Monetary], 0)</f>
        <v>620</v>
      </c>
      <c r="L520">
        <f>VLOOKUP(RFMCaculation[[#This Row],[Rank R]], $R$4:$S$8, 2)</f>
        <v>1</v>
      </c>
      <c r="M520">
        <f>VLOOKUP(RFMCaculation[[#This Row],[Rank F]], $R$4:$S$8, 2)</f>
        <v>5</v>
      </c>
      <c r="N520">
        <f>VLOOKUP(RFMCaculation[[#This Row],[Rank M]], $R$4:$S$8, 2)</f>
        <v>4</v>
      </c>
      <c r="O520">
        <f>RFMCaculation[[#This Row],[R]]*100+RFMCaculation[[#This Row],[F]]*10+RFMCaculation[[#This Row],[M]]</f>
        <v>154</v>
      </c>
      <c r="P520" s="21" t="str">
        <f>VLOOKUP(RFMCaculation[[#This Row],[RFM]], RFMSegment[], 2, FALSE)</f>
        <v>Cannot Lose Them</v>
      </c>
    </row>
    <row r="521" spans="1:16">
      <c r="A521" t="s">
        <v>1699</v>
      </c>
      <c r="B521">
        <f>COUNTIF(Order[Customer ID], RFMCaculation[[#This Row],[Customer ID]])</f>
        <v>9</v>
      </c>
      <c r="C521" s="4" cm="1">
        <f t="array" ref="C521">MAX(_xlfn._xlws.FILTER(Order[[Order Date ]], Order[Customer ID]=RFMCaculation[[#This Row],[Customer ID]]))</f>
        <v>43030</v>
      </c>
      <c r="D521" s="4" cm="1">
        <f t="array" ref="D521">MIN(_xlfn._xlws.FILTER(Order[[Order Date ]], Order[Customer ID]=RFMCaculation[[#This Row],[Customer ID]]))</f>
        <v>41684</v>
      </c>
      <c r="E521" s="8">
        <f>($R$2-RFMCaculation[[#This Row],[Start Date]])/365</f>
        <v>3.882191780821918</v>
      </c>
      <c r="F521">
        <f>$R$2-RFMCaculation[[#This Row],[Most recent]]</f>
        <v>71</v>
      </c>
      <c r="G521" s="8">
        <f>RFMCaculation[[#This Row],[Total Orders]]/RFMCaculation[[#This Row],[Years with us]]</f>
        <v>2.3182780522230062</v>
      </c>
      <c r="H521" s="9">
        <f>SUMIF(Order[Customer ID], RFMCaculation[[#This Row],[Customer ID]], Order[Total Sales])</f>
        <v>2722.8429999999998</v>
      </c>
      <c r="I521">
        <f>RANK(RFMCaculation[[#This Row],[Recency]], RFMCaculation[Recency], 0)</f>
        <v>416</v>
      </c>
      <c r="J521">
        <f>RANK(RFMCaculation[[#This Row],[Frequency]], RFMCaculation[Frequency], 0)</f>
        <v>266</v>
      </c>
      <c r="K521">
        <f>RANK(RFMCaculation[[#This Row],[Monetary]], RFMCaculation[Monetary], 0)</f>
        <v>323</v>
      </c>
      <c r="L521">
        <f>VLOOKUP(RFMCaculation[[#This Row],[Rank R]], $R$4:$S$8, 2)</f>
        <v>3</v>
      </c>
      <c r="M521">
        <f>VLOOKUP(RFMCaculation[[#This Row],[Rank F]], $R$4:$S$8, 2)</f>
        <v>2</v>
      </c>
      <c r="N521">
        <f>VLOOKUP(RFMCaculation[[#This Row],[Rank M]], $R$4:$S$8, 2)</f>
        <v>3</v>
      </c>
      <c r="O521">
        <f>RFMCaculation[[#This Row],[R]]*100+RFMCaculation[[#This Row],[F]]*10+RFMCaculation[[#This Row],[M]]</f>
        <v>323</v>
      </c>
      <c r="P521" s="21" t="str">
        <f>VLOOKUP(RFMCaculation[[#This Row],[RFM]], RFMSegment[], 2, FALSE)</f>
        <v>Potential Loyalist</v>
      </c>
    </row>
    <row r="522" spans="1:16">
      <c r="A522" t="s">
        <v>1432</v>
      </c>
      <c r="B522">
        <f>COUNTIF(Order[Customer ID], RFMCaculation[[#This Row],[Customer ID]])</f>
        <v>6</v>
      </c>
      <c r="C522" s="4" cm="1">
        <f t="array" ref="C522">MAX(_xlfn._xlws.FILTER(Order[[Order Date ]], Order[Customer ID]=RFMCaculation[[#This Row],[Customer ID]]))</f>
        <v>43045</v>
      </c>
      <c r="D522" s="4" cm="1">
        <f t="array" ref="D522">MIN(_xlfn._xlws.FILTER(Order[[Order Date ]], Order[Customer ID]=RFMCaculation[[#This Row],[Customer ID]]))</f>
        <v>41957</v>
      </c>
      <c r="E522" s="8">
        <f>($R$2-RFMCaculation[[#This Row],[Start Date]])/365</f>
        <v>3.1342465753424658</v>
      </c>
      <c r="F522">
        <f>$R$2-RFMCaculation[[#This Row],[Most recent]]</f>
        <v>56</v>
      </c>
      <c r="G522" s="8">
        <f>RFMCaculation[[#This Row],[Total Orders]]/RFMCaculation[[#This Row],[Years with us]]</f>
        <v>1.9143356643356644</v>
      </c>
      <c r="H522" s="9">
        <f>SUMIF(Order[Customer ID], RFMCaculation[[#This Row],[Customer ID]], Order[Total Sales])</f>
        <v>2921.5</v>
      </c>
      <c r="I522">
        <f>RANK(RFMCaculation[[#This Row],[Recency]], RFMCaculation[Recency], 0)</f>
        <v>466</v>
      </c>
      <c r="J522">
        <f>RANK(RFMCaculation[[#This Row],[Frequency]], RFMCaculation[Frequency], 0)</f>
        <v>411</v>
      </c>
      <c r="K522">
        <f>RANK(RFMCaculation[[#This Row],[Monetary]], RFMCaculation[Monetary], 0)</f>
        <v>292</v>
      </c>
      <c r="L522">
        <f>VLOOKUP(RFMCaculation[[#This Row],[Rank R]], $R$4:$S$8, 2)</f>
        <v>3</v>
      </c>
      <c r="M522">
        <f>VLOOKUP(RFMCaculation[[#This Row],[Rank F]], $R$4:$S$8, 2)</f>
        <v>3</v>
      </c>
      <c r="N522">
        <f>VLOOKUP(RFMCaculation[[#This Row],[Rank M]], $R$4:$S$8, 2)</f>
        <v>2</v>
      </c>
      <c r="O522">
        <f>RFMCaculation[[#This Row],[R]]*100+RFMCaculation[[#This Row],[F]]*10+RFMCaculation[[#This Row],[M]]</f>
        <v>332</v>
      </c>
      <c r="P522" s="21" t="str">
        <f>VLOOKUP(RFMCaculation[[#This Row],[RFM]], RFMSegment[], 2, FALSE)</f>
        <v>Hibernating customers</v>
      </c>
    </row>
    <row r="523" spans="1:16">
      <c r="A523" t="s">
        <v>839</v>
      </c>
      <c r="B523">
        <f>COUNTIF(Order[Customer ID], RFMCaculation[[#This Row],[Customer ID]])</f>
        <v>7</v>
      </c>
      <c r="C523" s="4" cm="1">
        <f t="array" ref="C523">MAX(_xlfn._xlws.FILTER(Order[[Order Date ]], Order[Customer ID]=RFMCaculation[[#This Row],[Customer ID]]))</f>
        <v>43070</v>
      </c>
      <c r="D523" s="4" cm="1">
        <f t="array" ref="D523">MIN(_xlfn._xlws.FILTER(Order[[Order Date ]], Order[Customer ID]=RFMCaculation[[#This Row],[Customer ID]]))</f>
        <v>42586</v>
      </c>
      <c r="E523" s="8">
        <f>($R$2-RFMCaculation[[#This Row],[Start Date]])/365</f>
        <v>1.4109589041095891</v>
      </c>
      <c r="F523">
        <f>$R$2-RFMCaculation[[#This Row],[Most recent]]</f>
        <v>31</v>
      </c>
      <c r="G523" s="8">
        <f>RFMCaculation[[#This Row],[Total Orders]]/RFMCaculation[[#This Row],[Years with us]]</f>
        <v>4.9611650485436893</v>
      </c>
      <c r="H523" s="9">
        <f>SUMIF(Order[Customer ID], RFMCaculation[[#This Row],[Customer ID]], Order[Total Sales])</f>
        <v>2071.9140000000002</v>
      </c>
      <c r="I523">
        <f>RANK(RFMCaculation[[#This Row],[Recency]], RFMCaculation[Recency], 0)</f>
        <v>599</v>
      </c>
      <c r="J523">
        <f>RANK(RFMCaculation[[#This Row],[Frequency]], RFMCaculation[Frequency], 0)</f>
        <v>9</v>
      </c>
      <c r="K523">
        <f>RANK(RFMCaculation[[#This Row],[Monetary]], RFMCaculation[Monetary], 0)</f>
        <v>433</v>
      </c>
      <c r="L523">
        <f>VLOOKUP(RFMCaculation[[#This Row],[Rank R]], $R$4:$S$8, 2)</f>
        <v>4</v>
      </c>
      <c r="M523">
        <f>VLOOKUP(RFMCaculation[[#This Row],[Rank F]], $R$4:$S$8, 2)</f>
        <v>1</v>
      </c>
      <c r="N523">
        <f>VLOOKUP(RFMCaculation[[#This Row],[Rank M]], $R$4:$S$8, 2)</f>
        <v>3</v>
      </c>
      <c r="O523">
        <f>RFMCaculation[[#This Row],[R]]*100+RFMCaculation[[#This Row],[F]]*10+RFMCaculation[[#This Row],[M]]</f>
        <v>413</v>
      </c>
      <c r="P523" s="21" t="str">
        <f>VLOOKUP(RFMCaculation[[#This Row],[RFM]], RFMSegment[], 2, FALSE)</f>
        <v>Promising</v>
      </c>
    </row>
    <row r="524" spans="1:16">
      <c r="A524" t="s">
        <v>1832</v>
      </c>
      <c r="B524">
        <f>COUNTIF(Order[Customer ID], RFMCaculation[[#This Row],[Customer ID]])</f>
        <v>3</v>
      </c>
      <c r="C524" s="4" cm="1">
        <f t="array" ref="C524">MAX(_xlfn._xlws.FILTER(Order[[Order Date ]], Order[Customer ID]=RFMCaculation[[#This Row],[Customer ID]]))</f>
        <v>43020</v>
      </c>
      <c r="D524" s="4" cm="1">
        <f t="array" ref="D524">MIN(_xlfn._xlws.FILTER(Order[[Order Date ]], Order[Customer ID]=RFMCaculation[[#This Row],[Customer ID]]))</f>
        <v>42820</v>
      </c>
      <c r="E524" s="8">
        <f>($R$2-RFMCaculation[[#This Row],[Start Date]])/365</f>
        <v>0.76986301369863008</v>
      </c>
      <c r="F524">
        <f>$R$2-RFMCaculation[[#This Row],[Most recent]]</f>
        <v>81</v>
      </c>
      <c r="G524" s="8">
        <f>RFMCaculation[[#This Row],[Total Orders]]/RFMCaculation[[#This Row],[Years with us]]</f>
        <v>3.8967971530249113</v>
      </c>
      <c r="H524" s="9">
        <f>SUMIF(Order[Customer ID], RFMCaculation[[#This Row],[Customer ID]], Order[Total Sales])</f>
        <v>742.08199999999999</v>
      </c>
      <c r="I524">
        <f>RANK(RFMCaculation[[#This Row],[Recency]], RFMCaculation[Recency], 0)</f>
        <v>382</v>
      </c>
      <c r="J524">
        <f>RANK(RFMCaculation[[#This Row],[Frequency]], RFMCaculation[Frequency], 0)</f>
        <v>24</v>
      </c>
      <c r="K524">
        <f>RANK(RFMCaculation[[#This Row],[Monetary]], RFMCaculation[Monetary], 0)</f>
        <v>685</v>
      </c>
      <c r="L524">
        <f>VLOOKUP(RFMCaculation[[#This Row],[Rank R]], $R$4:$S$8, 2)</f>
        <v>3</v>
      </c>
      <c r="M524">
        <f>VLOOKUP(RFMCaculation[[#This Row],[Rank F]], $R$4:$S$8, 2)</f>
        <v>1</v>
      </c>
      <c r="N524">
        <f>VLOOKUP(RFMCaculation[[#This Row],[Rank M]], $R$4:$S$8, 2)</f>
        <v>5</v>
      </c>
      <c r="O524">
        <f>RFMCaculation[[#This Row],[R]]*100+RFMCaculation[[#This Row],[F]]*10+RFMCaculation[[#This Row],[M]]</f>
        <v>315</v>
      </c>
      <c r="P524" s="21" t="str">
        <f>VLOOKUP(RFMCaculation[[#This Row],[RFM]], RFMSegment[], 2, FALSE)</f>
        <v>Promising</v>
      </c>
    </row>
    <row r="525" spans="1:16">
      <c r="A525" t="s">
        <v>2148</v>
      </c>
      <c r="B525">
        <f>COUNTIF(Order[Customer ID], RFMCaculation[[#This Row],[Customer ID]])</f>
        <v>2</v>
      </c>
      <c r="C525" s="4" cm="1">
        <f t="array" ref="C525">MAX(_xlfn._xlws.FILTER(Order[[Order Date ]], Order[Customer ID]=RFMCaculation[[#This Row],[Customer ID]]))</f>
        <v>42999</v>
      </c>
      <c r="D525" s="4" cm="1">
        <f t="array" ref="D525">MIN(_xlfn._xlws.FILTER(Order[[Order Date ]], Order[Customer ID]=RFMCaculation[[#This Row],[Customer ID]]))</f>
        <v>42155</v>
      </c>
      <c r="E525" s="8">
        <f>($R$2-RFMCaculation[[#This Row],[Start Date]])/365</f>
        <v>2.591780821917808</v>
      </c>
      <c r="F525">
        <f>$R$2-RFMCaculation[[#This Row],[Most recent]]</f>
        <v>102</v>
      </c>
      <c r="G525" s="8">
        <f>RFMCaculation[[#This Row],[Total Orders]]/RFMCaculation[[#This Row],[Years with us]]</f>
        <v>0.77167019027484152</v>
      </c>
      <c r="H525" s="9">
        <f>SUMIF(Order[Customer ID], RFMCaculation[[#This Row],[Customer ID]], Order[Total Sales])</f>
        <v>162.232</v>
      </c>
      <c r="I525">
        <f>RANK(RFMCaculation[[#This Row],[Recency]], RFMCaculation[Recency], 0)</f>
        <v>322</v>
      </c>
      <c r="J525">
        <f>RANK(RFMCaculation[[#This Row],[Frequency]], RFMCaculation[Frequency], 0)</f>
        <v>770</v>
      </c>
      <c r="K525">
        <f>RANK(RFMCaculation[[#This Row],[Monetary]], RFMCaculation[Monetary], 0)</f>
        <v>770</v>
      </c>
      <c r="L525">
        <f>VLOOKUP(RFMCaculation[[#This Row],[Rank R]], $R$4:$S$8, 2)</f>
        <v>3</v>
      </c>
      <c r="M525">
        <f>VLOOKUP(RFMCaculation[[#This Row],[Rank F]], $R$4:$S$8, 2)</f>
        <v>5</v>
      </c>
      <c r="N525">
        <f>VLOOKUP(RFMCaculation[[#This Row],[Rank M]], $R$4:$S$8, 2)</f>
        <v>5</v>
      </c>
      <c r="O525">
        <f>RFMCaculation[[#This Row],[R]]*100+RFMCaculation[[#This Row],[F]]*10+RFMCaculation[[#This Row],[M]]</f>
        <v>355</v>
      </c>
      <c r="P525" s="21" t="str">
        <f>VLOOKUP(RFMCaculation[[#This Row],[RFM]], RFMSegment[], 2, FALSE)</f>
        <v>Loyal</v>
      </c>
    </row>
    <row r="526" spans="1:16">
      <c r="A526" t="s">
        <v>2854</v>
      </c>
      <c r="B526">
        <f>COUNTIF(Order[Customer ID], RFMCaculation[[#This Row],[Customer ID]])</f>
        <v>4</v>
      </c>
      <c r="C526" s="4" cm="1">
        <f t="array" ref="C526">MAX(_xlfn._xlws.FILTER(Order[[Order Date ]], Order[Customer ID]=RFMCaculation[[#This Row],[Customer ID]]))</f>
        <v>42931</v>
      </c>
      <c r="D526" s="4" cm="1">
        <f t="array" ref="D526">MIN(_xlfn._xlws.FILTER(Order[[Order Date ]], Order[Customer ID]=RFMCaculation[[#This Row],[Customer ID]]))</f>
        <v>41787</v>
      </c>
      <c r="E526" s="8">
        <f>($R$2-RFMCaculation[[#This Row],[Start Date]])/365</f>
        <v>3.6</v>
      </c>
      <c r="F526">
        <f>$R$2-RFMCaculation[[#This Row],[Most recent]]</f>
        <v>170</v>
      </c>
      <c r="G526" s="8">
        <f>RFMCaculation[[#This Row],[Total Orders]]/RFMCaculation[[#This Row],[Years with us]]</f>
        <v>1.1111111111111112</v>
      </c>
      <c r="H526" s="9">
        <f>SUMIF(Order[Customer ID], RFMCaculation[[#This Row],[Customer ID]], Order[Total Sales])</f>
        <v>1314.0230000000001</v>
      </c>
      <c r="I526">
        <f>RANK(RFMCaculation[[#This Row],[Recency]], RFMCaculation[Recency], 0)</f>
        <v>210</v>
      </c>
      <c r="J526">
        <f>RANK(RFMCaculation[[#This Row],[Frequency]], RFMCaculation[Frequency], 0)</f>
        <v>707</v>
      </c>
      <c r="K526">
        <f>RANK(RFMCaculation[[#This Row],[Monetary]], RFMCaculation[Monetary], 0)</f>
        <v>559</v>
      </c>
      <c r="L526">
        <f>VLOOKUP(RFMCaculation[[#This Row],[Rank R]], $R$4:$S$8, 2)</f>
        <v>2</v>
      </c>
      <c r="M526">
        <f>VLOOKUP(RFMCaculation[[#This Row],[Rank F]], $R$4:$S$8, 2)</f>
        <v>5</v>
      </c>
      <c r="N526">
        <f>VLOOKUP(RFMCaculation[[#This Row],[Rank M]], $R$4:$S$8, 2)</f>
        <v>4</v>
      </c>
      <c r="O526">
        <f>RFMCaculation[[#This Row],[R]]*100+RFMCaculation[[#This Row],[F]]*10+RFMCaculation[[#This Row],[M]]</f>
        <v>254</v>
      </c>
      <c r="P526" s="21" t="str">
        <f>VLOOKUP(RFMCaculation[[#This Row],[RFM]], RFMSegment[], 2, FALSE)</f>
        <v>At Risk</v>
      </c>
    </row>
    <row r="527" spans="1:16">
      <c r="A527" t="s">
        <v>197</v>
      </c>
      <c r="B527">
        <f>COUNTIF(Order[Customer ID], RFMCaculation[[#This Row],[Customer ID]])</f>
        <v>11</v>
      </c>
      <c r="C527" s="4" cm="1">
        <f t="array" ref="C527">MAX(_xlfn._xlws.FILTER(Order[[Order Date ]], Order[Customer ID]=RFMCaculation[[#This Row],[Customer ID]]))</f>
        <v>43092</v>
      </c>
      <c r="D527" s="4" cm="1">
        <f t="array" ref="D527">MIN(_xlfn._xlws.FILTER(Order[[Order Date ]], Order[Customer ID]=RFMCaculation[[#This Row],[Customer ID]]))</f>
        <v>41652</v>
      </c>
      <c r="E527" s="8">
        <f>($R$2-RFMCaculation[[#This Row],[Start Date]])/365</f>
        <v>3.9698630136986299</v>
      </c>
      <c r="F527">
        <f>$R$2-RFMCaculation[[#This Row],[Most recent]]</f>
        <v>9</v>
      </c>
      <c r="G527" s="8">
        <f>RFMCaculation[[#This Row],[Total Orders]]/RFMCaculation[[#This Row],[Years with us]]</f>
        <v>2.7708764665286405</v>
      </c>
      <c r="H527" s="9">
        <f>SUMIF(Order[Customer ID], RFMCaculation[[#This Row],[Customer ID]], Order[Total Sales])</f>
        <v>3794.08</v>
      </c>
      <c r="I527">
        <f>RANK(RFMCaculation[[#This Row],[Recency]], RFMCaculation[Recency], 0)</f>
        <v>743</v>
      </c>
      <c r="J527">
        <f>RANK(RFMCaculation[[#This Row],[Frequency]], RFMCaculation[Frequency], 0)</f>
        <v>147</v>
      </c>
      <c r="K527">
        <f>RANK(RFMCaculation[[#This Row],[Monetary]], RFMCaculation[Monetary], 0)</f>
        <v>197</v>
      </c>
      <c r="L527">
        <f>VLOOKUP(RFMCaculation[[#This Row],[Rank R]], $R$4:$S$8, 2)</f>
        <v>5</v>
      </c>
      <c r="M527">
        <f>VLOOKUP(RFMCaculation[[#This Row],[Rank F]], $R$4:$S$8, 2)</f>
        <v>1</v>
      </c>
      <c r="N527">
        <f>VLOOKUP(RFMCaculation[[#This Row],[Rank M]], $R$4:$S$8, 2)</f>
        <v>2</v>
      </c>
      <c r="O527">
        <f>RFMCaculation[[#This Row],[R]]*100+RFMCaculation[[#This Row],[F]]*10+RFMCaculation[[#This Row],[M]]</f>
        <v>512</v>
      </c>
      <c r="P527" s="21" t="str">
        <f>VLOOKUP(RFMCaculation[[#This Row],[RFM]], RFMSegment[], 2, FALSE)</f>
        <v>New Customers</v>
      </c>
    </row>
    <row r="528" spans="1:16">
      <c r="A528" t="s">
        <v>1593</v>
      </c>
      <c r="B528">
        <f>COUNTIF(Order[Customer ID], RFMCaculation[[#This Row],[Customer ID]])</f>
        <v>8</v>
      </c>
      <c r="C528" s="4" cm="1">
        <f t="array" ref="C528">MAX(_xlfn._xlws.FILTER(Order[[Order Date ]], Order[Customer ID]=RFMCaculation[[#This Row],[Customer ID]]))</f>
        <v>43038</v>
      </c>
      <c r="D528" s="4" cm="1">
        <f t="array" ref="D528">MIN(_xlfn._xlws.FILTER(Order[[Order Date ]], Order[Customer ID]=RFMCaculation[[#This Row],[Customer ID]]))</f>
        <v>41740</v>
      </c>
      <c r="E528" s="8">
        <f>($R$2-RFMCaculation[[#This Row],[Start Date]])/365</f>
        <v>3.7287671232876711</v>
      </c>
      <c r="F528">
        <f>$R$2-RFMCaculation[[#This Row],[Most recent]]</f>
        <v>63</v>
      </c>
      <c r="G528" s="8">
        <f>RFMCaculation[[#This Row],[Total Orders]]/RFMCaculation[[#This Row],[Years with us]]</f>
        <v>2.145481263776635</v>
      </c>
      <c r="H528" s="9">
        <f>SUMIF(Order[Customer ID], RFMCaculation[[#This Row],[Customer ID]], Order[Total Sales])</f>
        <v>2749.8809999999999</v>
      </c>
      <c r="I528">
        <f>RANK(RFMCaculation[[#This Row],[Recency]], RFMCaculation[Recency], 0)</f>
        <v>431</v>
      </c>
      <c r="J528">
        <f>RANK(RFMCaculation[[#This Row],[Frequency]], RFMCaculation[Frequency], 0)</f>
        <v>326</v>
      </c>
      <c r="K528">
        <f>RANK(RFMCaculation[[#This Row],[Monetary]], RFMCaculation[Monetary], 0)</f>
        <v>318</v>
      </c>
      <c r="L528">
        <f>VLOOKUP(RFMCaculation[[#This Row],[Rank R]], $R$4:$S$8, 2)</f>
        <v>3</v>
      </c>
      <c r="M528">
        <f>VLOOKUP(RFMCaculation[[#This Row],[Rank F]], $R$4:$S$8, 2)</f>
        <v>3</v>
      </c>
      <c r="N528">
        <f>VLOOKUP(RFMCaculation[[#This Row],[Rank M]], $R$4:$S$8, 2)</f>
        <v>3</v>
      </c>
      <c r="O528">
        <f>RFMCaculation[[#This Row],[R]]*100+RFMCaculation[[#This Row],[F]]*10+RFMCaculation[[#This Row],[M]]</f>
        <v>333</v>
      </c>
      <c r="P528" s="21" t="str">
        <f>VLOOKUP(RFMCaculation[[#This Row],[RFM]], RFMSegment[], 2, FALSE)</f>
        <v>Potential Loyalist</v>
      </c>
    </row>
    <row r="529" spans="1:16">
      <c r="A529" t="s">
        <v>1898</v>
      </c>
      <c r="B529">
        <f>COUNTIF(Order[Customer ID], RFMCaculation[[#This Row],[Customer ID]])</f>
        <v>9</v>
      </c>
      <c r="C529" s="4" cm="1">
        <f t="array" ref="C529">MAX(_xlfn._xlws.FILTER(Order[[Order Date ]], Order[Customer ID]=RFMCaculation[[#This Row],[Customer ID]]))</f>
        <v>43014</v>
      </c>
      <c r="D529" s="4" cm="1">
        <f t="array" ref="D529">MIN(_xlfn._xlws.FILTER(Order[[Order Date ]], Order[Customer ID]=RFMCaculation[[#This Row],[Customer ID]]))</f>
        <v>41659</v>
      </c>
      <c r="E529" s="8">
        <f>($R$2-RFMCaculation[[#This Row],[Start Date]])/365</f>
        <v>3.9506849315068493</v>
      </c>
      <c r="F529">
        <f>$R$2-RFMCaculation[[#This Row],[Most recent]]</f>
        <v>87</v>
      </c>
      <c r="G529" s="8">
        <f>RFMCaculation[[#This Row],[Total Orders]]/RFMCaculation[[#This Row],[Years with us]]</f>
        <v>2.2780859916782248</v>
      </c>
      <c r="H529" s="9">
        <f>SUMIF(Order[Customer ID], RFMCaculation[[#This Row],[Customer ID]], Order[Total Sales])</f>
        <v>775.41399999999987</v>
      </c>
      <c r="I529">
        <f>RANK(RFMCaculation[[#This Row],[Recency]], RFMCaculation[Recency], 0)</f>
        <v>368</v>
      </c>
      <c r="J529">
        <f>RANK(RFMCaculation[[#This Row],[Frequency]], RFMCaculation[Frequency], 0)</f>
        <v>284</v>
      </c>
      <c r="K529">
        <f>RANK(RFMCaculation[[#This Row],[Monetary]], RFMCaculation[Monetary], 0)</f>
        <v>677</v>
      </c>
      <c r="L529">
        <f>VLOOKUP(RFMCaculation[[#This Row],[Rank R]], $R$4:$S$8, 2)</f>
        <v>3</v>
      </c>
      <c r="M529">
        <f>VLOOKUP(RFMCaculation[[#This Row],[Rank F]], $R$4:$S$8, 2)</f>
        <v>2</v>
      </c>
      <c r="N529">
        <f>VLOOKUP(RFMCaculation[[#This Row],[Rank M]], $R$4:$S$8, 2)</f>
        <v>5</v>
      </c>
      <c r="O529">
        <f>RFMCaculation[[#This Row],[R]]*100+RFMCaculation[[#This Row],[F]]*10+RFMCaculation[[#This Row],[M]]</f>
        <v>325</v>
      </c>
      <c r="P529" s="21" t="str">
        <f>VLOOKUP(RFMCaculation[[#This Row],[RFM]], RFMSegment[], 2, FALSE)</f>
        <v>Need Attention</v>
      </c>
    </row>
    <row r="530" spans="1:16">
      <c r="A530" t="s">
        <v>947</v>
      </c>
      <c r="B530">
        <f>COUNTIF(Order[Customer ID], RFMCaculation[[#This Row],[Customer ID]])</f>
        <v>6</v>
      </c>
      <c r="C530" s="4" cm="1">
        <f t="array" ref="C530">MAX(_xlfn._xlws.FILTER(Order[[Order Date ]], Order[Customer ID]=RFMCaculation[[#This Row],[Customer ID]]))</f>
        <v>43065</v>
      </c>
      <c r="D530" s="4" cm="1">
        <f t="array" ref="D530">MIN(_xlfn._xlws.FILTER(Order[[Order Date ]], Order[Customer ID]=RFMCaculation[[#This Row],[Customer ID]]))</f>
        <v>41686</v>
      </c>
      <c r="E530" s="8">
        <f>($R$2-RFMCaculation[[#This Row],[Start Date]])/365</f>
        <v>3.8767123287671232</v>
      </c>
      <c r="F530">
        <f>$R$2-RFMCaculation[[#This Row],[Most recent]]</f>
        <v>36</v>
      </c>
      <c r="G530" s="8">
        <f>RFMCaculation[[#This Row],[Total Orders]]/RFMCaculation[[#This Row],[Years with us]]</f>
        <v>1.5477031802120143</v>
      </c>
      <c r="H530" s="9">
        <f>SUMIF(Order[Customer ID], RFMCaculation[[#This Row],[Customer ID]], Order[Total Sales])</f>
        <v>2477.9459999999999</v>
      </c>
      <c r="I530">
        <f>RANK(RFMCaculation[[#This Row],[Recency]], RFMCaculation[Recency], 0)</f>
        <v>574</v>
      </c>
      <c r="J530">
        <f>RANK(RFMCaculation[[#This Row],[Frequency]], RFMCaculation[Frequency], 0)</f>
        <v>555</v>
      </c>
      <c r="K530">
        <f>RANK(RFMCaculation[[#This Row],[Monetary]], RFMCaculation[Monetary], 0)</f>
        <v>360</v>
      </c>
      <c r="L530">
        <f>VLOOKUP(RFMCaculation[[#This Row],[Rank R]], $R$4:$S$8, 2)</f>
        <v>4</v>
      </c>
      <c r="M530">
        <f>VLOOKUP(RFMCaculation[[#This Row],[Rank F]], $R$4:$S$8, 2)</f>
        <v>4</v>
      </c>
      <c r="N530">
        <f>VLOOKUP(RFMCaculation[[#This Row],[Rank M]], $R$4:$S$8, 2)</f>
        <v>3</v>
      </c>
      <c r="O530">
        <f>RFMCaculation[[#This Row],[R]]*100+RFMCaculation[[#This Row],[F]]*10+RFMCaculation[[#This Row],[M]]</f>
        <v>443</v>
      </c>
      <c r="P530" s="21" t="str">
        <f>VLOOKUP(RFMCaculation[[#This Row],[RFM]], RFMSegment[], 2, FALSE)</f>
        <v>Need Attention</v>
      </c>
    </row>
    <row r="531" spans="1:16">
      <c r="A531" t="s">
        <v>1764</v>
      </c>
      <c r="B531">
        <f>COUNTIF(Order[Customer ID], RFMCaculation[[#This Row],[Customer ID]])</f>
        <v>4</v>
      </c>
      <c r="C531" s="4" cm="1">
        <f t="array" ref="C531">MAX(_xlfn._xlws.FILTER(Order[[Order Date ]], Order[Customer ID]=RFMCaculation[[#This Row],[Customer ID]]))</f>
        <v>43027</v>
      </c>
      <c r="D531" s="4" cm="1">
        <f t="array" ref="D531">MIN(_xlfn._xlws.FILTER(Order[[Order Date ]], Order[Customer ID]=RFMCaculation[[#This Row],[Customer ID]]))</f>
        <v>41971</v>
      </c>
      <c r="E531" s="8">
        <f>($R$2-RFMCaculation[[#This Row],[Start Date]])/365</f>
        <v>3.095890410958904</v>
      </c>
      <c r="F531">
        <f>$R$2-RFMCaculation[[#This Row],[Most recent]]</f>
        <v>74</v>
      </c>
      <c r="G531" s="8">
        <f>RFMCaculation[[#This Row],[Total Orders]]/RFMCaculation[[#This Row],[Years with us]]</f>
        <v>1.2920353982300885</v>
      </c>
      <c r="H531" s="9">
        <f>SUMIF(Order[Customer ID], RFMCaculation[[#This Row],[Customer ID]], Order[Total Sales])</f>
        <v>922.48699999999997</v>
      </c>
      <c r="I531">
        <f>RANK(RFMCaculation[[#This Row],[Recency]], RFMCaculation[Recency], 0)</f>
        <v>403</v>
      </c>
      <c r="J531">
        <f>RANK(RFMCaculation[[#This Row],[Frequency]], RFMCaculation[Frequency], 0)</f>
        <v>653</v>
      </c>
      <c r="K531">
        <f>RANK(RFMCaculation[[#This Row],[Monetary]], RFMCaculation[Monetary], 0)</f>
        <v>645</v>
      </c>
      <c r="L531">
        <f>VLOOKUP(RFMCaculation[[#This Row],[Rank R]], $R$4:$S$8, 2)</f>
        <v>3</v>
      </c>
      <c r="M531">
        <f>VLOOKUP(RFMCaculation[[#This Row],[Rank F]], $R$4:$S$8, 2)</f>
        <v>5</v>
      </c>
      <c r="N531">
        <f>VLOOKUP(RFMCaculation[[#This Row],[Rank M]], $R$4:$S$8, 2)</f>
        <v>5</v>
      </c>
      <c r="O531">
        <f>RFMCaculation[[#This Row],[R]]*100+RFMCaculation[[#This Row],[F]]*10+RFMCaculation[[#This Row],[M]]</f>
        <v>355</v>
      </c>
      <c r="P531" s="21" t="str">
        <f>VLOOKUP(RFMCaculation[[#This Row],[RFM]], RFMSegment[], 2, FALSE)</f>
        <v>Loyal</v>
      </c>
    </row>
    <row r="532" spans="1:16">
      <c r="A532" t="s">
        <v>2207</v>
      </c>
      <c r="B532">
        <f>COUNTIF(Order[Customer ID], RFMCaculation[[#This Row],[Customer ID]])</f>
        <v>8</v>
      </c>
      <c r="C532" s="4" cm="1">
        <f t="array" ref="C532">MAX(_xlfn._xlws.FILTER(Order[[Order Date ]], Order[Customer ID]=RFMCaculation[[#This Row],[Customer ID]]))</f>
        <v>42995</v>
      </c>
      <c r="D532" s="4" cm="1">
        <f t="array" ref="D532">MIN(_xlfn._xlws.FILTER(Order[[Order Date ]], Order[Customer ID]=RFMCaculation[[#This Row],[Customer ID]]))</f>
        <v>42264</v>
      </c>
      <c r="E532" s="8">
        <f>($R$2-RFMCaculation[[#This Row],[Start Date]])/365</f>
        <v>2.2931506849315069</v>
      </c>
      <c r="F532">
        <f>$R$2-RFMCaculation[[#This Row],[Most recent]]</f>
        <v>106</v>
      </c>
      <c r="G532" s="8">
        <f>RFMCaculation[[#This Row],[Total Orders]]/RFMCaculation[[#This Row],[Years with us]]</f>
        <v>3.4886499402628433</v>
      </c>
      <c r="H532" s="9">
        <f>SUMIF(Order[Customer ID], RFMCaculation[[#This Row],[Customer ID]], Order[Total Sales])</f>
        <v>1687.027</v>
      </c>
      <c r="I532">
        <f>RANK(RFMCaculation[[#This Row],[Recency]], RFMCaculation[Recency], 0)</f>
        <v>315</v>
      </c>
      <c r="J532">
        <f>RANK(RFMCaculation[[#This Row],[Frequency]], RFMCaculation[Frequency], 0)</f>
        <v>47</v>
      </c>
      <c r="K532">
        <f>RANK(RFMCaculation[[#This Row],[Monetary]], RFMCaculation[Monetary], 0)</f>
        <v>488</v>
      </c>
      <c r="L532">
        <f>VLOOKUP(RFMCaculation[[#This Row],[Rank R]], $R$4:$S$8, 2)</f>
        <v>2</v>
      </c>
      <c r="M532">
        <f>VLOOKUP(RFMCaculation[[#This Row],[Rank F]], $R$4:$S$8, 2)</f>
        <v>1</v>
      </c>
      <c r="N532">
        <f>VLOOKUP(RFMCaculation[[#This Row],[Rank M]], $R$4:$S$8, 2)</f>
        <v>4</v>
      </c>
      <c r="O532">
        <f>RFMCaculation[[#This Row],[R]]*100+RFMCaculation[[#This Row],[F]]*10+RFMCaculation[[#This Row],[M]]</f>
        <v>214</v>
      </c>
      <c r="P532" s="21" t="str">
        <f>VLOOKUP(RFMCaculation[[#This Row],[RFM]], RFMSegment[], 2, FALSE)</f>
        <v>Cannot Lose Them</v>
      </c>
    </row>
    <row r="533" spans="1:16">
      <c r="A533" t="s">
        <v>2938</v>
      </c>
      <c r="B533">
        <f>COUNTIF(Order[Customer ID], RFMCaculation[[#This Row],[Customer ID]])</f>
        <v>2</v>
      </c>
      <c r="C533" s="4" cm="1">
        <f t="array" ref="C533">MAX(_xlfn._xlws.FILTER(Order[[Order Date ]], Order[Customer ID]=RFMCaculation[[#This Row],[Customer ID]]))</f>
        <v>42919</v>
      </c>
      <c r="D533" s="4" cm="1">
        <f t="array" ref="D533">MIN(_xlfn._xlws.FILTER(Order[[Order Date ]], Order[Customer ID]=RFMCaculation[[#This Row],[Customer ID]]))</f>
        <v>42096</v>
      </c>
      <c r="E533" s="8">
        <f>($R$2-RFMCaculation[[#This Row],[Start Date]])/365</f>
        <v>2.7534246575342465</v>
      </c>
      <c r="F533">
        <f>$R$2-RFMCaculation[[#This Row],[Most recent]]</f>
        <v>182</v>
      </c>
      <c r="G533" s="8">
        <f>RFMCaculation[[#This Row],[Total Orders]]/RFMCaculation[[#This Row],[Years with us]]</f>
        <v>0.72636815920398012</v>
      </c>
      <c r="H533" s="9">
        <f>SUMIF(Order[Customer ID], RFMCaculation[[#This Row],[Customer ID]], Order[Total Sales])</f>
        <v>154.28800000000001</v>
      </c>
      <c r="I533">
        <f>RANK(RFMCaculation[[#This Row],[Recency]], RFMCaculation[Recency], 0)</f>
        <v>200</v>
      </c>
      <c r="J533">
        <f>RANK(RFMCaculation[[#This Row],[Frequency]], RFMCaculation[Frequency], 0)</f>
        <v>774</v>
      </c>
      <c r="K533">
        <f>RANK(RFMCaculation[[#This Row],[Monetary]], RFMCaculation[Monetary], 0)</f>
        <v>774</v>
      </c>
      <c r="L533">
        <f>VLOOKUP(RFMCaculation[[#This Row],[Rank R]], $R$4:$S$8, 2)</f>
        <v>2</v>
      </c>
      <c r="M533">
        <f>VLOOKUP(RFMCaculation[[#This Row],[Rank F]], $R$4:$S$8, 2)</f>
        <v>5</v>
      </c>
      <c r="N533">
        <f>VLOOKUP(RFMCaculation[[#This Row],[Rank M]], $R$4:$S$8, 2)</f>
        <v>5</v>
      </c>
      <c r="O533">
        <f>RFMCaculation[[#This Row],[R]]*100+RFMCaculation[[#This Row],[F]]*10+RFMCaculation[[#This Row],[M]]</f>
        <v>255</v>
      </c>
      <c r="P533" s="21" t="str">
        <f>VLOOKUP(RFMCaculation[[#This Row],[RFM]], RFMSegment[], 2, FALSE)</f>
        <v>At Risk</v>
      </c>
    </row>
    <row r="534" spans="1:16">
      <c r="A534" t="s">
        <v>5536</v>
      </c>
      <c r="B534">
        <f>COUNTIF(Order[Customer ID], RFMCaculation[[#This Row],[Customer ID]])</f>
        <v>7</v>
      </c>
      <c r="C534" s="4" cm="1">
        <f t="array" ref="C534">MAX(_xlfn._xlws.FILTER(Order[[Order Date ]], Order[Customer ID]=RFMCaculation[[#This Row],[Customer ID]]))</f>
        <v>42380</v>
      </c>
      <c r="D534" s="4" cm="1">
        <f t="array" ref="D534">MIN(_xlfn._xlws.FILTER(Order[[Order Date ]], Order[Customer ID]=RFMCaculation[[#This Row],[Customer ID]]))</f>
        <v>41728</v>
      </c>
      <c r="E534" s="8">
        <f>($R$2-RFMCaculation[[#This Row],[Start Date]])/365</f>
        <v>3.7616438356164386</v>
      </c>
      <c r="F534">
        <f>$R$2-RFMCaculation[[#This Row],[Most recent]]</f>
        <v>721</v>
      </c>
      <c r="G534" s="8">
        <f>RFMCaculation[[#This Row],[Total Orders]]/RFMCaculation[[#This Row],[Years with us]]</f>
        <v>1.8608885651857245</v>
      </c>
      <c r="H534" s="9">
        <f>SUMIF(Order[Customer ID], RFMCaculation[[#This Row],[Customer ID]], Order[Total Sales])</f>
        <v>3206.1320000000001</v>
      </c>
      <c r="I534">
        <f>RANK(RFMCaculation[[#This Row],[Recency]], RFMCaculation[Recency], 0)</f>
        <v>21</v>
      </c>
      <c r="J534">
        <f>RANK(RFMCaculation[[#This Row],[Frequency]], RFMCaculation[Frequency], 0)</f>
        <v>430</v>
      </c>
      <c r="K534">
        <f>RANK(RFMCaculation[[#This Row],[Monetary]], RFMCaculation[Monetary], 0)</f>
        <v>253</v>
      </c>
      <c r="L534">
        <f>VLOOKUP(RFMCaculation[[#This Row],[Rank R]], $R$4:$S$8, 2)</f>
        <v>1</v>
      </c>
      <c r="M534">
        <f>VLOOKUP(RFMCaculation[[#This Row],[Rank F]], $R$4:$S$8, 2)</f>
        <v>3</v>
      </c>
      <c r="N534">
        <f>VLOOKUP(RFMCaculation[[#This Row],[Rank M]], $R$4:$S$8, 2)</f>
        <v>2</v>
      </c>
      <c r="O534">
        <f>RFMCaculation[[#This Row],[R]]*100+RFMCaculation[[#This Row],[F]]*10+RFMCaculation[[#This Row],[M]]</f>
        <v>132</v>
      </c>
      <c r="P534" s="21" t="str">
        <f>VLOOKUP(RFMCaculation[[#This Row],[RFM]], RFMSegment[], 2, FALSE)</f>
        <v>Hibernating customers</v>
      </c>
    </row>
    <row r="535" spans="1:16">
      <c r="A535" t="s">
        <v>1746</v>
      </c>
      <c r="B535">
        <f>COUNTIF(Order[Customer ID], RFMCaculation[[#This Row],[Customer ID]])</f>
        <v>9</v>
      </c>
      <c r="C535" s="4" cm="1">
        <f t="array" ref="C535">MAX(_xlfn._xlws.FILTER(Order[[Order Date ]], Order[Customer ID]=RFMCaculation[[#This Row],[Customer ID]]))</f>
        <v>43027</v>
      </c>
      <c r="D535" s="4" cm="1">
        <f t="array" ref="D535">MIN(_xlfn._xlws.FILTER(Order[[Order Date ]], Order[Customer ID]=RFMCaculation[[#This Row],[Customer ID]]))</f>
        <v>42112</v>
      </c>
      <c r="E535" s="8">
        <f>($R$2-RFMCaculation[[#This Row],[Start Date]])/365</f>
        <v>2.7095890410958905</v>
      </c>
      <c r="F535">
        <f>$R$2-RFMCaculation[[#This Row],[Most recent]]</f>
        <v>74</v>
      </c>
      <c r="G535" s="8">
        <f>RFMCaculation[[#This Row],[Total Orders]]/RFMCaculation[[#This Row],[Years with us]]</f>
        <v>3.3215369059656217</v>
      </c>
      <c r="H535" s="9">
        <f>SUMIF(Order[Customer ID], RFMCaculation[[#This Row],[Customer ID]], Order[Total Sales])</f>
        <v>3983.6420000000003</v>
      </c>
      <c r="I535">
        <f>RANK(RFMCaculation[[#This Row],[Recency]], RFMCaculation[Recency], 0)</f>
        <v>403</v>
      </c>
      <c r="J535">
        <f>RANK(RFMCaculation[[#This Row],[Frequency]], RFMCaculation[Frequency], 0)</f>
        <v>63</v>
      </c>
      <c r="K535">
        <f>RANK(RFMCaculation[[#This Row],[Monetary]], RFMCaculation[Monetary], 0)</f>
        <v>178</v>
      </c>
      <c r="L535">
        <f>VLOOKUP(RFMCaculation[[#This Row],[Rank R]], $R$4:$S$8, 2)</f>
        <v>3</v>
      </c>
      <c r="M535">
        <f>VLOOKUP(RFMCaculation[[#This Row],[Rank F]], $R$4:$S$8, 2)</f>
        <v>1</v>
      </c>
      <c r="N535">
        <f>VLOOKUP(RFMCaculation[[#This Row],[Rank M]], $R$4:$S$8, 2)</f>
        <v>2</v>
      </c>
      <c r="O535">
        <f>RFMCaculation[[#This Row],[R]]*100+RFMCaculation[[#This Row],[F]]*10+RFMCaculation[[#This Row],[M]]</f>
        <v>312</v>
      </c>
      <c r="P535" s="21" t="str">
        <f>VLOOKUP(RFMCaculation[[#This Row],[RFM]], RFMSegment[], 2, FALSE)</f>
        <v>About To Sleep</v>
      </c>
    </row>
    <row r="536" spans="1:16">
      <c r="A536" t="s">
        <v>410</v>
      </c>
      <c r="B536">
        <f>COUNTIF(Order[Customer ID], RFMCaculation[[#This Row],[Customer ID]])</f>
        <v>9</v>
      </c>
      <c r="C536" s="4" cm="1">
        <f t="array" ref="C536">MAX(_xlfn._xlws.FILTER(Order[[Order Date ]], Order[Customer ID]=RFMCaculation[[#This Row],[Customer ID]]))</f>
        <v>43083</v>
      </c>
      <c r="D536" s="4" cm="1">
        <f t="array" ref="D536">MIN(_xlfn._xlws.FILTER(Order[[Order Date ]], Order[Customer ID]=RFMCaculation[[#This Row],[Customer ID]]))</f>
        <v>41726</v>
      </c>
      <c r="E536" s="8">
        <f>($R$2-RFMCaculation[[#This Row],[Start Date]])/365</f>
        <v>3.7671232876712328</v>
      </c>
      <c r="F536">
        <f>$R$2-RFMCaculation[[#This Row],[Most recent]]</f>
        <v>18</v>
      </c>
      <c r="G536" s="8">
        <f>RFMCaculation[[#This Row],[Total Orders]]/RFMCaculation[[#This Row],[Years with us]]</f>
        <v>2.3890909090909092</v>
      </c>
      <c r="H536" s="9">
        <f>SUMIF(Order[Customer ID], RFMCaculation[[#This Row],[Customer ID]], Order[Total Sales])</f>
        <v>5087.92</v>
      </c>
      <c r="I536">
        <f>RANK(RFMCaculation[[#This Row],[Recency]], RFMCaculation[Recency], 0)</f>
        <v>693</v>
      </c>
      <c r="J536">
        <f>RANK(RFMCaculation[[#This Row],[Frequency]], RFMCaculation[Frequency], 0)</f>
        <v>252</v>
      </c>
      <c r="K536">
        <f>RANK(RFMCaculation[[#This Row],[Monetary]], RFMCaculation[Monetary], 0)</f>
        <v>114</v>
      </c>
      <c r="L536">
        <f>VLOOKUP(RFMCaculation[[#This Row],[Rank R]], $R$4:$S$8, 2)</f>
        <v>5</v>
      </c>
      <c r="M536">
        <f>VLOOKUP(RFMCaculation[[#This Row],[Rank F]], $R$4:$S$8, 2)</f>
        <v>2</v>
      </c>
      <c r="N536">
        <f>VLOOKUP(RFMCaculation[[#This Row],[Rank M]], $R$4:$S$8, 2)</f>
        <v>1</v>
      </c>
      <c r="O536">
        <f>RFMCaculation[[#This Row],[R]]*100+RFMCaculation[[#This Row],[F]]*10+RFMCaculation[[#This Row],[M]]</f>
        <v>521</v>
      </c>
      <c r="P536" s="21" t="str">
        <f>VLOOKUP(RFMCaculation[[#This Row],[RFM]], RFMSegment[], 2, FALSE)</f>
        <v>Promising</v>
      </c>
    </row>
    <row r="537" spans="1:16">
      <c r="A537" t="s">
        <v>2545</v>
      </c>
      <c r="B537">
        <f>COUNTIF(Order[Customer ID], RFMCaculation[[#This Row],[Customer ID]])</f>
        <v>4</v>
      </c>
      <c r="C537" s="4" cm="1">
        <f t="array" ref="C537">MAX(_xlfn._xlws.FILTER(Order[[Order Date ]], Order[Customer ID]=RFMCaculation[[#This Row],[Customer ID]]))</f>
        <v>42974</v>
      </c>
      <c r="D537" s="4" cm="1">
        <f t="array" ref="D537">MIN(_xlfn._xlws.FILTER(Order[[Order Date ]], Order[Customer ID]=RFMCaculation[[#This Row],[Customer ID]]))</f>
        <v>41885</v>
      </c>
      <c r="E537" s="8">
        <f>($R$2-RFMCaculation[[#This Row],[Start Date]])/365</f>
        <v>3.3315068493150686</v>
      </c>
      <c r="F537">
        <f>$R$2-RFMCaculation[[#This Row],[Most recent]]</f>
        <v>127</v>
      </c>
      <c r="G537" s="8">
        <f>RFMCaculation[[#This Row],[Total Orders]]/RFMCaculation[[#This Row],[Years with us]]</f>
        <v>1.200657894736842</v>
      </c>
      <c r="H537" s="9">
        <f>SUMIF(Order[Customer ID], RFMCaculation[[#This Row],[Customer ID]], Order[Total Sales])</f>
        <v>639.178</v>
      </c>
      <c r="I537">
        <f>RANK(RFMCaculation[[#This Row],[Recency]], RFMCaculation[Recency], 0)</f>
        <v>256</v>
      </c>
      <c r="J537">
        <f>RANK(RFMCaculation[[#This Row],[Frequency]], RFMCaculation[Frequency], 0)</f>
        <v>690</v>
      </c>
      <c r="K537">
        <f>RANK(RFMCaculation[[#This Row],[Monetary]], RFMCaculation[Monetary], 0)</f>
        <v>705</v>
      </c>
      <c r="L537">
        <f>VLOOKUP(RFMCaculation[[#This Row],[Rank R]], $R$4:$S$8, 2)</f>
        <v>2</v>
      </c>
      <c r="M537">
        <f>VLOOKUP(RFMCaculation[[#This Row],[Rank F]], $R$4:$S$8, 2)</f>
        <v>5</v>
      </c>
      <c r="N537">
        <f>VLOOKUP(RFMCaculation[[#This Row],[Rank M]], $R$4:$S$8, 2)</f>
        <v>5</v>
      </c>
      <c r="O537">
        <f>RFMCaculation[[#This Row],[R]]*100+RFMCaculation[[#This Row],[F]]*10+RFMCaculation[[#This Row],[M]]</f>
        <v>255</v>
      </c>
      <c r="P537" s="21" t="str">
        <f>VLOOKUP(RFMCaculation[[#This Row],[RFM]], RFMSegment[], 2, FALSE)</f>
        <v>At Risk</v>
      </c>
    </row>
    <row r="538" spans="1:16">
      <c r="A538" t="s">
        <v>3546</v>
      </c>
      <c r="B538">
        <f>COUNTIF(Order[Customer ID], RFMCaculation[[#This Row],[Customer ID]])</f>
        <v>10</v>
      </c>
      <c r="C538" s="4" cm="1">
        <f t="array" ref="C538">MAX(_xlfn._xlws.FILTER(Order[[Order Date ]], Order[Customer ID]=RFMCaculation[[#This Row],[Customer ID]]))</f>
        <v>42826</v>
      </c>
      <c r="D538" s="4" cm="1">
        <f t="array" ref="D538">MIN(_xlfn._xlws.FILTER(Order[[Order Date ]], Order[Customer ID]=RFMCaculation[[#This Row],[Customer ID]]))</f>
        <v>41891</v>
      </c>
      <c r="E538" s="8">
        <f>($R$2-RFMCaculation[[#This Row],[Start Date]])/365</f>
        <v>3.3150684931506849</v>
      </c>
      <c r="F538">
        <f>$R$2-RFMCaculation[[#This Row],[Most recent]]</f>
        <v>275</v>
      </c>
      <c r="G538" s="8">
        <f>RFMCaculation[[#This Row],[Total Orders]]/RFMCaculation[[#This Row],[Years with us]]</f>
        <v>3.0165289256198347</v>
      </c>
      <c r="H538" s="9">
        <f>SUMIF(Order[Customer ID], RFMCaculation[[#This Row],[Customer ID]], Order[Total Sales])</f>
        <v>7443.69</v>
      </c>
      <c r="I538">
        <f>RANK(RFMCaculation[[#This Row],[Recency]], RFMCaculation[Recency], 0)</f>
        <v>136</v>
      </c>
      <c r="J538">
        <f>RANK(RFMCaculation[[#This Row],[Frequency]], RFMCaculation[Frequency], 0)</f>
        <v>101</v>
      </c>
      <c r="K538">
        <f>RANK(RFMCaculation[[#This Row],[Monetary]], RFMCaculation[Monetary], 0)</f>
        <v>49</v>
      </c>
      <c r="L538">
        <f>VLOOKUP(RFMCaculation[[#This Row],[Rank R]], $R$4:$S$8, 2)</f>
        <v>1</v>
      </c>
      <c r="M538">
        <f>VLOOKUP(RFMCaculation[[#This Row],[Rank F]], $R$4:$S$8, 2)</f>
        <v>1</v>
      </c>
      <c r="N538">
        <f>VLOOKUP(RFMCaculation[[#This Row],[Rank M]], $R$4:$S$8, 2)</f>
        <v>1</v>
      </c>
      <c r="O538">
        <f>RFMCaculation[[#This Row],[R]]*100+RFMCaculation[[#This Row],[F]]*10+RFMCaculation[[#This Row],[M]]</f>
        <v>111</v>
      </c>
      <c r="P538" s="21" t="str">
        <f>VLOOKUP(RFMCaculation[[#This Row],[RFM]], RFMSegment[], 2, FALSE)</f>
        <v>Lost customers</v>
      </c>
    </row>
    <row r="539" spans="1:16">
      <c r="A539" t="s">
        <v>4461</v>
      </c>
      <c r="B539">
        <f>COUNTIF(Order[Customer ID], RFMCaculation[[#This Row],[Customer ID]])</f>
        <v>4</v>
      </c>
      <c r="C539" s="4" cm="1">
        <f t="array" ref="C539">MAX(_xlfn._xlws.FILTER(Order[[Order Date ]], Order[Customer ID]=RFMCaculation[[#This Row],[Customer ID]]))</f>
        <v>42665</v>
      </c>
      <c r="D539" s="4" cm="1">
        <f t="array" ref="D539">MIN(_xlfn._xlws.FILTER(Order[[Order Date ]], Order[Customer ID]=RFMCaculation[[#This Row],[Customer ID]]))</f>
        <v>41947</v>
      </c>
      <c r="E539" s="8">
        <f>($R$2-RFMCaculation[[#This Row],[Start Date]])/365</f>
        <v>3.1616438356164385</v>
      </c>
      <c r="F539">
        <f>$R$2-RFMCaculation[[#This Row],[Most recent]]</f>
        <v>436</v>
      </c>
      <c r="G539" s="8">
        <f>RFMCaculation[[#This Row],[Total Orders]]/RFMCaculation[[#This Row],[Years with us]]</f>
        <v>1.2651646447140381</v>
      </c>
      <c r="H539" s="9">
        <f>SUMIF(Order[Customer ID], RFMCaculation[[#This Row],[Customer ID]], Order[Total Sales])</f>
        <v>475.65599999999995</v>
      </c>
      <c r="I539">
        <f>RANK(RFMCaculation[[#This Row],[Recency]], RFMCaculation[Recency], 0)</f>
        <v>65</v>
      </c>
      <c r="J539">
        <f>RANK(RFMCaculation[[#This Row],[Frequency]], RFMCaculation[Frequency], 0)</f>
        <v>665</v>
      </c>
      <c r="K539">
        <f>RANK(RFMCaculation[[#This Row],[Monetary]], RFMCaculation[Monetary], 0)</f>
        <v>723</v>
      </c>
      <c r="L539">
        <f>VLOOKUP(RFMCaculation[[#This Row],[Rank R]], $R$4:$S$8, 2)</f>
        <v>1</v>
      </c>
      <c r="M539">
        <f>VLOOKUP(RFMCaculation[[#This Row],[Rank F]], $R$4:$S$8, 2)</f>
        <v>5</v>
      </c>
      <c r="N539">
        <f>VLOOKUP(RFMCaculation[[#This Row],[Rank M]], $R$4:$S$8, 2)</f>
        <v>5</v>
      </c>
      <c r="O539">
        <f>RFMCaculation[[#This Row],[R]]*100+RFMCaculation[[#This Row],[F]]*10+RFMCaculation[[#This Row],[M]]</f>
        <v>155</v>
      </c>
      <c r="P539" s="21" t="str">
        <f>VLOOKUP(RFMCaculation[[#This Row],[RFM]], RFMSegment[], 2, FALSE)</f>
        <v>Cannot Lose Them</v>
      </c>
    </row>
    <row r="540" spans="1:16">
      <c r="A540" t="s">
        <v>4320</v>
      </c>
      <c r="B540">
        <f>COUNTIF(Order[Customer ID], RFMCaculation[[#This Row],[Customer ID]])</f>
        <v>6</v>
      </c>
      <c r="C540" s="4" cm="1">
        <f t="array" ref="C540">MAX(_xlfn._xlws.FILTER(Order[[Order Date ]], Order[Customer ID]=RFMCaculation[[#This Row],[Customer ID]]))</f>
        <v>42686</v>
      </c>
      <c r="D540" s="4" cm="1">
        <f t="array" ref="D540">MIN(_xlfn._xlws.FILTER(Order[[Order Date ]], Order[Customer ID]=RFMCaculation[[#This Row],[Customer ID]]))</f>
        <v>41722</v>
      </c>
      <c r="E540" s="8">
        <f>($R$2-RFMCaculation[[#This Row],[Start Date]])/365</f>
        <v>3.7780821917808218</v>
      </c>
      <c r="F540">
        <f>$R$2-RFMCaculation[[#This Row],[Most recent]]</f>
        <v>415</v>
      </c>
      <c r="G540" s="8">
        <f>RFMCaculation[[#This Row],[Total Orders]]/RFMCaculation[[#This Row],[Years with us]]</f>
        <v>1.5881073241479333</v>
      </c>
      <c r="H540" s="9">
        <f>SUMIF(Order[Customer ID], RFMCaculation[[#This Row],[Customer ID]], Order[Total Sales])</f>
        <v>1613.4020000000003</v>
      </c>
      <c r="I540">
        <f>RANK(RFMCaculation[[#This Row],[Recency]], RFMCaculation[Recency], 0)</f>
        <v>74</v>
      </c>
      <c r="J540">
        <f>RANK(RFMCaculation[[#This Row],[Frequency]], RFMCaculation[Frequency], 0)</f>
        <v>542</v>
      </c>
      <c r="K540">
        <f>RANK(RFMCaculation[[#This Row],[Monetary]], RFMCaculation[Monetary], 0)</f>
        <v>499</v>
      </c>
      <c r="L540">
        <f>VLOOKUP(RFMCaculation[[#This Row],[Rank R]], $R$4:$S$8, 2)</f>
        <v>1</v>
      </c>
      <c r="M540">
        <f>VLOOKUP(RFMCaculation[[#This Row],[Rank F]], $R$4:$S$8, 2)</f>
        <v>4</v>
      </c>
      <c r="N540">
        <f>VLOOKUP(RFMCaculation[[#This Row],[Rank M]], $R$4:$S$8, 2)</f>
        <v>4</v>
      </c>
      <c r="O540">
        <f>RFMCaculation[[#This Row],[R]]*100+RFMCaculation[[#This Row],[F]]*10+RFMCaculation[[#This Row],[M]]</f>
        <v>144</v>
      </c>
      <c r="P540" s="21" t="str">
        <f>VLOOKUP(RFMCaculation[[#This Row],[RFM]], RFMSegment[], 2, FALSE)</f>
        <v>Cannot Lose Them</v>
      </c>
    </row>
    <row r="541" spans="1:16">
      <c r="A541" t="s">
        <v>2530</v>
      </c>
      <c r="B541">
        <f>COUNTIF(Order[Customer ID], RFMCaculation[[#This Row],[Customer ID]])</f>
        <v>9</v>
      </c>
      <c r="C541" s="4" cm="1">
        <f t="array" ref="C541">MAX(_xlfn._xlws.FILTER(Order[[Order Date ]], Order[Customer ID]=RFMCaculation[[#This Row],[Customer ID]]))</f>
        <v>42978</v>
      </c>
      <c r="D541" s="4" cm="1">
        <f t="array" ref="D541">MIN(_xlfn._xlws.FILTER(Order[[Order Date ]], Order[Customer ID]=RFMCaculation[[#This Row],[Customer ID]]))</f>
        <v>41824</v>
      </c>
      <c r="E541" s="8">
        <f>($R$2-RFMCaculation[[#This Row],[Start Date]])/365</f>
        <v>3.4986301369863013</v>
      </c>
      <c r="F541">
        <f>$R$2-RFMCaculation[[#This Row],[Most recent]]</f>
        <v>123</v>
      </c>
      <c r="G541" s="8">
        <f>RFMCaculation[[#This Row],[Total Orders]]/RFMCaculation[[#This Row],[Years with us]]</f>
        <v>2.572435395458105</v>
      </c>
      <c r="H541" s="9">
        <f>SUMIF(Order[Customer ID], RFMCaculation[[#This Row],[Customer ID]], Order[Total Sales])</f>
        <v>3144.6779999999999</v>
      </c>
      <c r="I541">
        <f>RANK(RFMCaculation[[#This Row],[Recency]], RFMCaculation[Recency], 0)</f>
        <v>259</v>
      </c>
      <c r="J541">
        <f>RANK(RFMCaculation[[#This Row],[Frequency]], RFMCaculation[Frequency], 0)</f>
        <v>210</v>
      </c>
      <c r="K541">
        <f>RANK(RFMCaculation[[#This Row],[Monetary]], RFMCaculation[Monetary], 0)</f>
        <v>262</v>
      </c>
      <c r="L541">
        <f>VLOOKUP(RFMCaculation[[#This Row],[Rank R]], $R$4:$S$8, 2)</f>
        <v>2</v>
      </c>
      <c r="M541">
        <f>VLOOKUP(RFMCaculation[[#This Row],[Rank F]], $R$4:$S$8, 2)</f>
        <v>2</v>
      </c>
      <c r="N541">
        <f>VLOOKUP(RFMCaculation[[#This Row],[Rank M]], $R$4:$S$8, 2)</f>
        <v>2</v>
      </c>
      <c r="O541">
        <f>RFMCaculation[[#This Row],[R]]*100+RFMCaculation[[#This Row],[F]]*10+RFMCaculation[[#This Row],[M]]</f>
        <v>222</v>
      </c>
      <c r="P541" s="21" t="str">
        <f>VLOOKUP(RFMCaculation[[#This Row],[RFM]], RFMSegment[], 2, FALSE)</f>
        <v>Hibernating customers</v>
      </c>
    </row>
    <row r="542" spans="1:16">
      <c r="A542" t="s">
        <v>4533</v>
      </c>
      <c r="B542">
        <f>COUNTIF(Order[Customer ID], RFMCaculation[[#This Row],[Customer ID]])</f>
        <v>4</v>
      </c>
      <c r="C542" s="4" cm="1">
        <f t="array" ref="C542">MAX(_xlfn._xlws.FILTER(Order[[Order Date ]], Order[Customer ID]=RFMCaculation[[#This Row],[Customer ID]]))</f>
        <v>42647</v>
      </c>
      <c r="D542" s="4" cm="1">
        <f t="array" ref="D542">MIN(_xlfn._xlws.FILTER(Order[[Order Date ]], Order[Customer ID]=RFMCaculation[[#This Row],[Customer ID]]))</f>
        <v>41648</v>
      </c>
      <c r="E542" s="8">
        <f>($R$2-RFMCaculation[[#This Row],[Start Date]])/365</f>
        <v>3.9808219178082194</v>
      </c>
      <c r="F542">
        <f>$R$2-RFMCaculation[[#This Row],[Most recent]]</f>
        <v>454</v>
      </c>
      <c r="G542" s="8">
        <f>RFMCaculation[[#This Row],[Total Orders]]/RFMCaculation[[#This Row],[Years with us]]</f>
        <v>1.0048176187198898</v>
      </c>
      <c r="H542" s="9">
        <f>SUMIF(Order[Customer ID], RFMCaculation[[#This Row],[Customer ID]], Order[Total Sales])</f>
        <v>370.34800000000001</v>
      </c>
      <c r="I542">
        <f>RANK(RFMCaculation[[#This Row],[Recency]], RFMCaculation[Recency], 0)</f>
        <v>62</v>
      </c>
      <c r="J542">
        <f>RANK(RFMCaculation[[#This Row],[Frequency]], RFMCaculation[Frequency], 0)</f>
        <v>730</v>
      </c>
      <c r="K542">
        <f>RANK(RFMCaculation[[#This Row],[Monetary]], RFMCaculation[Monetary], 0)</f>
        <v>739</v>
      </c>
      <c r="L542">
        <f>VLOOKUP(RFMCaculation[[#This Row],[Rank R]], $R$4:$S$8, 2)</f>
        <v>1</v>
      </c>
      <c r="M542">
        <f>VLOOKUP(RFMCaculation[[#This Row],[Rank F]], $R$4:$S$8, 2)</f>
        <v>5</v>
      </c>
      <c r="N542">
        <f>VLOOKUP(RFMCaculation[[#This Row],[Rank M]], $R$4:$S$8, 2)</f>
        <v>5</v>
      </c>
      <c r="O542">
        <f>RFMCaculation[[#This Row],[R]]*100+RFMCaculation[[#This Row],[F]]*10+RFMCaculation[[#This Row],[M]]</f>
        <v>155</v>
      </c>
      <c r="P542" s="21" t="str">
        <f>VLOOKUP(RFMCaculation[[#This Row],[RFM]], RFMSegment[], 2, FALSE)</f>
        <v>Cannot Lose Them</v>
      </c>
    </row>
    <row r="543" spans="1:16">
      <c r="A543" t="s">
        <v>680</v>
      </c>
      <c r="B543">
        <f>COUNTIF(Order[Customer ID], RFMCaculation[[#This Row],[Customer ID]])</f>
        <v>6</v>
      </c>
      <c r="C543" s="4" cm="1">
        <f t="array" ref="C543">MAX(_xlfn._xlws.FILTER(Order[[Order Date ]], Order[Customer ID]=RFMCaculation[[#This Row],[Customer ID]]))</f>
        <v>43073</v>
      </c>
      <c r="D543" s="4" cm="1">
        <f t="array" ref="D543">MIN(_xlfn._xlws.FILTER(Order[[Order Date ]], Order[Customer ID]=RFMCaculation[[#This Row],[Customer ID]]))</f>
        <v>41820</v>
      </c>
      <c r="E543" s="8">
        <f>($R$2-RFMCaculation[[#This Row],[Start Date]])/365</f>
        <v>3.5095890410958903</v>
      </c>
      <c r="F543">
        <f>$R$2-RFMCaculation[[#This Row],[Most recent]]</f>
        <v>28</v>
      </c>
      <c r="G543" s="8">
        <f>RFMCaculation[[#This Row],[Total Orders]]/RFMCaculation[[#This Row],[Years with us]]</f>
        <v>1.7096018735362999</v>
      </c>
      <c r="H543" s="9">
        <f>SUMIF(Order[Customer ID], RFMCaculation[[#This Row],[Customer ID]], Order[Total Sales])</f>
        <v>855.11599999999999</v>
      </c>
      <c r="I543">
        <f>RANK(RFMCaculation[[#This Row],[Recency]], RFMCaculation[Recency], 0)</f>
        <v>632</v>
      </c>
      <c r="J543">
        <f>RANK(RFMCaculation[[#This Row],[Frequency]], RFMCaculation[Frequency], 0)</f>
        <v>488</v>
      </c>
      <c r="K543">
        <f>RANK(RFMCaculation[[#This Row],[Monetary]], RFMCaculation[Monetary], 0)</f>
        <v>662</v>
      </c>
      <c r="L543">
        <f>VLOOKUP(RFMCaculation[[#This Row],[Rank R]], $R$4:$S$8, 2)</f>
        <v>5</v>
      </c>
      <c r="M543">
        <f>VLOOKUP(RFMCaculation[[#This Row],[Rank F]], $R$4:$S$8, 2)</f>
        <v>4</v>
      </c>
      <c r="N543">
        <f>VLOOKUP(RFMCaculation[[#This Row],[Rank M]], $R$4:$S$8, 2)</f>
        <v>5</v>
      </c>
      <c r="O543">
        <f>RFMCaculation[[#This Row],[R]]*100+RFMCaculation[[#This Row],[F]]*10+RFMCaculation[[#This Row],[M]]</f>
        <v>545</v>
      </c>
      <c r="P543" s="21" t="str">
        <f>VLOOKUP(RFMCaculation[[#This Row],[RFM]], RFMSegment[], 2, FALSE)</f>
        <v>Champions</v>
      </c>
    </row>
    <row r="544" spans="1:16">
      <c r="A544" t="s">
        <v>1338</v>
      </c>
      <c r="B544">
        <f>COUNTIF(Order[Customer ID], RFMCaculation[[#This Row],[Customer ID]])</f>
        <v>6</v>
      </c>
      <c r="C544" s="4" cm="1">
        <f t="array" ref="C544">MAX(_xlfn._xlws.FILTER(Order[[Order Date ]], Order[Customer ID]=RFMCaculation[[#This Row],[Customer ID]]))</f>
        <v>43050</v>
      </c>
      <c r="D544" s="4" cm="1">
        <f t="array" ref="D544">MIN(_xlfn._xlws.FILTER(Order[[Order Date ]], Order[Customer ID]=RFMCaculation[[#This Row],[Customer ID]]))</f>
        <v>42314</v>
      </c>
      <c r="E544" s="8">
        <f>($R$2-RFMCaculation[[#This Row],[Start Date]])/365</f>
        <v>2.1561643835616437</v>
      </c>
      <c r="F544">
        <f>$R$2-RFMCaculation[[#This Row],[Most recent]]</f>
        <v>51</v>
      </c>
      <c r="G544" s="8">
        <f>RFMCaculation[[#This Row],[Total Orders]]/RFMCaculation[[#This Row],[Years with us]]</f>
        <v>2.7827191867852608</v>
      </c>
      <c r="H544" s="9">
        <f>SUMIF(Order[Customer ID], RFMCaculation[[#This Row],[Customer ID]], Order[Total Sales])</f>
        <v>2890.1390000000001</v>
      </c>
      <c r="I544">
        <f>RANK(RFMCaculation[[#This Row],[Recency]], RFMCaculation[Recency], 0)</f>
        <v>485</v>
      </c>
      <c r="J544">
        <f>RANK(RFMCaculation[[#This Row],[Frequency]], RFMCaculation[Frequency], 0)</f>
        <v>145</v>
      </c>
      <c r="K544">
        <f>RANK(RFMCaculation[[#This Row],[Monetary]], RFMCaculation[Monetary], 0)</f>
        <v>296</v>
      </c>
      <c r="L544">
        <f>VLOOKUP(RFMCaculation[[#This Row],[Rank R]], $R$4:$S$8, 2)</f>
        <v>4</v>
      </c>
      <c r="M544">
        <f>VLOOKUP(RFMCaculation[[#This Row],[Rank F]], $R$4:$S$8, 2)</f>
        <v>1</v>
      </c>
      <c r="N544">
        <f>VLOOKUP(RFMCaculation[[#This Row],[Rank M]], $R$4:$S$8, 2)</f>
        <v>2</v>
      </c>
      <c r="O544">
        <f>RFMCaculation[[#This Row],[R]]*100+RFMCaculation[[#This Row],[F]]*10+RFMCaculation[[#This Row],[M]]</f>
        <v>412</v>
      </c>
      <c r="P544" s="21" t="str">
        <f>VLOOKUP(RFMCaculation[[#This Row],[RFM]], RFMSegment[], 2, FALSE)</f>
        <v>New Customers</v>
      </c>
    </row>
    <row r="545" spans="1:16">
      <c r="A545" t="s">
        <v>3115</v>
      </c>
      <c r="B545">
        <f>COUNTIF(Order[Customer ID], RFMCaculation[[#This Row],[Customer ID]])</f>
        <v>4</v>
      </c>
      <c r="C545" s="4" cm="1">
        <f t="array" ref="C545">MAX(_xlfn._xlws.FILTER(Order[[Order Date ]], Order[Customer ID]=RFMCaculation[[#This Row],[Customer ID]]))</f>
        <v>42896</v>
      </c>
      <c r="D545" s="4" cm="1">
        <f t="array" ref="D545">MIN(_xlfn._xlws.FILTER(Order[[Order Date ]], Order[Customer ID]=RFMCaculation[[#This Row],[Customer ID]]))</f>
        <v>41907</v>
      </c>
      <c r="E545" s="8">
        <f>($R$2-RFMCaculation[[#This Row],[Start Date]])/365</f>
        <v>3.2712328767123289</v>
      </c>
      <c r="F545">
        <f>$R$2-RFMCaculation[[#This Row],[Most recent]]</f>
        <v>205</v>
      </c>
      <c r="G545" s="8">
        <f>RFMCaculation[[#This Row],[Total Orders]]/RFMCaculation[[#This Row],[Years with us]]</f>
        <v>1.2227805695142377</v>
      </c>
      <c r="H545" s="9">
        <f>SUMIF(Order[Customer ID], RFMCaculation[[#This Row],[Customer ID]], Order[Total Sales])</f>
        <v>1319.4497999999999</v>
      </c>
      <c r="I545">
        <f>RANK(RFMCaculation[[#This Row],[Recency]], RFMCaculation[Recency], 0)</f>
        <v>173</v>
      </c>
      <c r="J545">
        <f>RANK(RFMCaculation[[#This Row],[Frequency]], RFMCaculation[Frequency], 0)</f>
        <v>678</v>
      </c>
      <c r="K545">
        <f>RANK(RFMCaculation[[#This Row],[Monetary]], RFMCaculation[Monetary], 0)</f>
        <v>557</v>
      </c>
      <c r="L545">
        <f>VLOOKUP(RFMCaculation[[#This Row],[Rank R]], $R$4:$S$8, 2)</f>
        <v>2</v>
      </c>
      <c r="M545">
        <f>VLOOKUP(RFMCaculation[[#This Row],[Rank F]], $R$4:$S$8, 2)</f>
        <v>5</v>
      </c>
      <c r="N545">
        <f>VLOOKUP(RFMCaculation[[#This Row],[Rank M]], $R$4:$S$8, 2)</f>
        <v>4</v>
      </c>
      <c r="O545">
        <f>RFMCaculation[[#This Row],[R]]*100+RFMCaculation[[#This Row],[F]]*10+RFMCaculation[[#This Row],[M]]</f>
        <v>254</v>
      </c>
      <c r="P545" s="21" t="str">
        <f>VLOOKUP(RFMCaculation[[#This Row],[RFM]], RFMSegment[], 2, FALSE)</f>
        <v>At Risk</v>
      </c>
    </row>
    <row r="546" spans="1:16">
      <c r="A546" t="s">
        <v>726</v>
      </c>
      <c r="B546">
        <f>COUNTIF(Order[Customer ID], RFMCaculation[[#This Row],[Customer ID]])</f>
        <v>9</v>
      </c>
      <c r="C546" s="4" cm="1">
        <f t="array" ref="C546">MAX(_xlfn._xlws.FILTER(Order[[Order Date ]], Order[Customer ID]=RFMCaculation[[#This Row],[Customer ID]]))</f>
        <v>43072</v>
      </c>
      <c r="D546" s="4" cm="1">
        <f t="array" ref="D546">MIN(_xlfn._xlws.FILTER(Order[[Order Date ]], Order[Customer ID]=RFMCaculation[[#This Row],[Customer ID]]))</f>
        <v>41659</v>
      </c>
      <c r="E546" s="8">
        <f>($R$2-RFMCaculation[[#This Row],[Start Date]])/365</f>
        <v>3.9506849315068493</v>
      </c>
      <c r="F546">
        <f>$R$2-RFMCaculation[[#This Row],[Most recent]]</f>
        <v>29</v>
      </c>
      <c r="G546" s="8">
        <f>RFMCaculation[[#This Row],[Total Orders]]/RFMCaculation[[#This Row],[Years with us]]</f>
        <v>2.2780859916782248</v>
      </c>
      <c r="H546" s="9">
        <f>SUMIF(Order[Customer ID], RFMCaculation[[#This Row],[Customer ID]], Order[Total Sales])</f>
        <v>1560.05</v>
      </c>
      <c r="I546">
        <f>RANK(RFMCaculation[[#This Row],[Recency]], RFMCaculation[Recency], 0)</f>
        <v>624</v>
      </c>
      <c r="J546">
        <f>RANK(RFMCaculation[[#This Row],[Frequency]], RFMCaculation[Frequency], 0)</f>
        <v>284</v>
      </c>
      <c r="K546">
        <f>RANK(RFMCaculation[[#This Row],[Monetary]], RFMCaculation[Monetary], 0)</f>
        <v>510</v>
      </c>
      <c r="L546">
        <f>VLOOKUP(RFMCaculation[[#This Row],[Rank R]], $R$4:$S$8, 2)</f>
        <v>4</v>
      </c>
      <c r="M546">
        <f>VLOOKUP(RFMCaculation[[#This Row],[Rank F]], $R$4:$S$8, 2)</f>
        <v>2</v>
      </c>
      <c r="N546">
        <f>VLOOKUP(RFMCaculation[[#This Row],[Rank M]], $R$4:$S$8, 2)</f>
        <v>4</v>
      </c>
      <c r="O546">
        <f>RFMCaculation[[#This Row],[R]]*100+RFMCaculation[[#This Row],[F]]*10+RFMCaculation[[#This Row],[M]]</f>
        <v>424</v>
      </c>
      <c r="P546" s="21" t="str">
        <f>VLOOKUP(RFMCaculation[[#This Row],[RFM]], RFMSegment[], 2, FALSE)</f>
        <v>Promising</v>
      </c>
    </row>
    <row r="547" spans="1:16">
      <c r="A547" t="s">
        <v>446</v>
      </c>
      <c r="B547">
        <f>COUNTIF(Order[Customer ID], RFMCaculation[[#This Row],[Customer ID]])</f>
        <v>7</v>
      </c>
      <c r="C547" s="4" cm="1">
        <f t="array" ref="C547">MAX(_xlfn._xlws.FILTER(Order[[Order Date ]], Order[Customer ID]=RFMCaculation[[#This Row],[Customer ID]]))</f>
        <v>43080</v>
      </c>
      <c r="D547" s="4" cm="1">
        <f t="array" ref="D547">MIN(_xlfn._xlws.FILTER(Order[[Order Date ]], Order[Customer ID]=RFMCaculation[[#This Row],[Customer ID]]))</f>
        <v>41669</v>
      </c>
      <c r="E547" s="8">
        <f>($R$2-RFMCaculation[[#This Row],[Start Date]])/365</f>
        <v>3.9232876712328766</v>
      </c>
      <c r="F547">
        <f>$R$2-RFMCaculation[[#This Row],[Most recent]]</f>
        <v>21</v>
      </c>
      <c r="G547" s="8">
        <f>RFMCaculation[[#This Row],[Total Orders]]/RFMCaculation[[#This Row],[Years with us]]</f>
        <v>1.7842178770949721</v>
      </c>
      <c r="H547" s="9">
        <f>SUMIF(Order[Customer ID], RFMCaculation[[#This Row],[Customer ID]], Order[Total Sales])</f>
        <v>1734.5739999999998</v>
      </c>
      <c r="I547">
        <f>RANK(RFMCaculation[[#This Row],[Recency]], RFMCaculation[Recency], 0)</f>
        <v>681</v>
      </c>
      <c r="J547">
        <f>RANK(RFMCaculation[[#This Row],[Frequency]], RFMCaculation[Frequency], 0)</f>
        <v>462</v>
      </c>
      <c r="K547">
        <f>RANK(RFMCaculation[[#This Row],[Monetary]], RFMCaculation[Monetary], 0)</f>
        <v>480</v>
      </c>
      <c r="L547">
        <f>VLOOKUP(RFMCaculation[[#This Row],[Rank R]], $R$4:$S$8, 2)</f>
        <v>5</v>
      </c>
      <c r="M547">
        <f>VLOOKUP(RFMCaculation[[#This Row],[Rank F]], $R$4:$S$8, 2)</f>
        <v>3</v>
      </c>
      <c r="N547">
        <f>VLOOKUP(RFMCaculation[[#This Row],[Rank M]], $R$4:$S$8, 2)</f>
        <v>4</v>
      </c>
      <c r="O547">
        <f>RFMCaculation[[#This Row],[R]]*100+RFMCaculation[[#This Row],[F]]*10+RFMCaculation[[#This Row],[M]]</f>
        <v>534</v>
      </c>
      <c r="P547" s="21" t="str">
        <f>VLOOKUP(RFMCaculation[[#This Row],[RFM]], RFMSegment[], 2, FALSE)</f>
        <v>Need Attention</v>
      </c>
    </row>
    <row r="548" spans="1:16">
      <c r="A548" t="s">
        <v>438</v>
      </c>
      <c r="B548">
        <f>COUNTIF(Order[Customer ID], RFMCaculation[[#This Row],[Customer ID]])</f>
        <v>7</v>
      </c>
      <c r="C548" s="4" cm="1">
        <f t="array" ref="C548">MAX(_xlfn._xlws.FILTER(Order[[Order Date ]], Order[Customer ID]=RFMCaculation[[#This Row],[Customer ID]]))</f>
        <v>43082</v>
      </c>
      <c r="D548" s="4" cm="1">
        <f t="array" ref="D548">MIN(_xlfn._xlws.FILTER(Order[[Order Date ]], Order[Customer ID]=RFMCaculation[[#This Row],[Customer ID]]))</f>
        <v>41876</v>
      </c>
      <c r="E548" s="8">
        <f>($R$2-RFMCaculation[[#This Row],[Start Date]])/365</f>
        <v>3.3561643835616439</v>
      </c>
      <c r="F548">
        <f>$R$2-RFMCaculation[[#This Row],[Most recent]]</f>
        <v>19</v>
      </c>
      <c r="G548" s="8">
        <f>RFMCaculation[[#This Row],[Total Orders]]/RFMCaculation[[#This Row],[Years with us]]</f>
        <v>2.0857142857142859</v>
      </c>
      <c r="H548" s="9">
        <f>SUMIF(Order[Customer ID], RFMCaculation[[#This Row],[Customer ID]], Order[Total Sales])</f>
        <v>5341.9</v>
      </c>
      <c r="I548">
        <f>RANK(RFMCaculation[[#This Row],[Recency]], RFMCaculation[Recency], 0)</f>
        <v>691</v>
      </c>
      <c r="J548">
        <f>RANK(RFMCaculation[[#This Row],[Frequency]], RFMCaculation[Frequency], 0)</f>
        <v>352</v>
      </c>
      <c r="K548">
        <f>RANK(RFMCaculation[[#This Row],[Monetary]], RFMCaculation[Monetary], 0)</f>
        <v>105</v>
      </c>
      <c r="L548">
        <f>VLOOKUP(RFMCaculation[[#This Row],[Rank R]], $R$4:$S$8, 2)</f>
        <v>5</v>
      </c>
      <c r="M548">
        <f>VLOOKUP(RFMCaculation[[#This Row],[Rank F]], $R$4:$S$8, 2)</f>
        <v>3</v>
      </c>
      <c r="N548">
        <f>VLOOKUP(RFMCaculation[[#This Row],[Rank M]], $R$4:$S$8, 2)</f>
        <v>1</v>
      </c>
      <c r="O548">
        <f>RFMCaculation[[#This Row],[R]]*100+RFMCaculation[[#This Row],[F]]*10+RFMCaculation[[#This Row],[M]]</f>
        <v>531</v>
      </c>
      <c r="P548" s="21" t="str">
        <f>VLOOKUP(RFMCaculation[[#This Row],[RFM]], RFMSegment[], 2, FALSE)</f>
        <v>Potential Loyalist</v>
      </c>
    </row>
    <row r="549" spans="1:16">
      <c r="A549" t="s">
        <v>1200</v>
      </c>
      <c r="B549">
        <f>COUNTIF(Order[Customer ID], RFMCaculation[[#This Row],[Customer ID]])</f>
        <v>2</v>
      </c>
      <c r="C549" s="4" cm="1">
        <f t="array" ref="C549">MAX(_xlfn._xlws.FILTER(Order[[Order Date ]], Order[Customer ID]=RFMCaculation[[#This Row],[Customer ID]]))</f>
        <v>43055</v>
      </c>
      <c r="D549" s="4" cm="1">
        <f t="array" ref="D549">MIN(_xlfn._xlws.FILTER(Order[[Order Date ]], Order[Customer ID]=RFMCaculation[[#This Row],[Customer ID]]))</f>
        <v>41780</v>
      </c>
      <c r="E549" s="8">
        <f>($R$2-RFMCaculation[[#This Row],[Start Date]])/365</f>
        <v>3.6191780821917807</v>
      </c>
      <c r="F549">
        <f>$R$2-RFMCaculation[[#This Row],[Most recent]]</f>
        <v>46</v>
      </c>
      <c r="G549" s="8">
        <f>RFMCaculation[[#This Row],[Total Orders]]/RFMCaculation[[#This Row],[Years with us]]</f>
        <v>0.55261165783497357</v>
      </c>
      <c r="H549" s="9">
        <f>SUMIF(Order[Customer ID], RFMCaculation[[#This Row],[Customer ID]], Order[Total Sales])</f>
        <v>5253.8760000000002</v>
      </c>
      <c r="I549">
        <f>RANK(RFMCaculation[[#This Row],[Recency]], RFMCaculation[Recency], 0)</f>
        <v>509</v>
      </c>
      <c r="J549">
        <f>RANK(RFMCaculation[[#This Row],[Frequency]], RFMCaculation[Frequency], 0)</f>
        <v>789</v>
      </c>
      <c r="K549">
        <f>RANK(RFMCaculation[[#This Row],[Monetary]], RFMCaculation[Monetary], 0)</f>
        <v>109</v>
      </c>
      <c r="L549">
        <f>VLOOKUP(RFMCaculation[[#This Row],[Rank R]], $R$4:$S$8, 2)</f>
        <v>4</v>
      </c>
      <c r="M549">
        <f>VLOOKUP(RFMCaculation[[#This Row],[Rank F]], $R$4:$S$8, 2)</f>
        <v>5</v>
      </c>
      <c r="N549">
        <f>VLOOKUP(RFMCaculation[[#This Row],[Rank M]], $R$4:$S$8, 2)</f>
        <v>1</v>
      </c>
      <c r="O549">
        <f>RFMCaculation[[#This Row],[R]]*100+RFMCaculation[[#This Row],[F]]*10+RFMCaculation[[#This Row],[M]]</f>
        <v>451</v>
      </c>
      <c r="P549" s="21" t="str">
        <f>VLOOKUP(RFMCaculation[[#This Row],[RFM]], RFMSegment[], 2, FALSE)</f>
        <v>Potential Loyalist</v>
      </c>
    </row>
    <row r="550" spans="1:16">
      <c r="A550" t="s">
        <v>829</v>
      </c>
      <c r="B550">
        <f>COUNTIF(Order[Customer ID], RFMCaculation[[#This Row],[Customer ID]])</f>
        <v>7</v>
      </c>
      <c r="C550" s="4" cm="1">
        <f t="array" ref="C550">MAX(_xlfn._xlws.FILTER(Order[[Order Date ]], Order[Customer ID]=RFMCaculation[[#This Row],[Customer ID]]))</f>
        <v>43070</v>
      </c>
      <c r="D550" s="4" cm="1">
        <f t="array" ref="D550">MIN(_xlfn._xlws.FILTER(Order[[Order Date ]], Order[Customer ID]=RFMCaculation[[#This Row],[Customer ID]]))</f>
        <v>42303</v>
      </c>
      <c r="E550" s="8">
        <f>($R$2-RFMCaculation[[#This Row],[Start Date]])/365</f>
        <v>2.1863013698630138</v>
      </c>
      <c r="F550">
        <f>$R$2-RFMCaculation[[#This Row],[Most recent]]</f>
        <v>31</v>
      </c>
      <c r="G550" s="8">
        <f>RFMCaculation[[#This Row],[Total Orders]]/RFMCaculation[[#This Row],[Years with us]]</f>
        <v>3.2017543859649122</v>
      </c>
      <c r="H550" s="9">
        <f>SUMIF(Order[Customer ID], RFMCaculation[[#This Row],[Customer ID]], Order[Total Sales])</f>
        <v>2254.2850000000003</v>
      </c>
      <c r="I550">
        <f>RANK(RFMCaculation[[#This Row],[Recency]], RFMCaculation[Recency], 0)</f>
        <v>599</v>
      </c>
      <c r="J550">
        <f>RANK(RFMCaculation[[#This Row],[Frequency]], RFMCaculation[Frequency], 0)</f>
        <v>80</v>
      </c>
      <c r="K550">
        <f>RANK(RFMCaculation[[#This Row],[Monetary]], RFMCaculation[Monetary], 0)</f>
        <v>398</v>
      </c>
      <c r="L550">
        <f>VLOOKUP(RFMCaculation[[#This Row],[Rank R]], $R$4:$S$8, 2)</f>
        <v>4</v>
      </c>
      <c r="M550">
        <f>VLOOKUP(RFMCaculation[[#This Row],[Rank F]], $R$4:$S$8, 2)</f>
        <v>1</v>
      </c>
      <c r="N550">
        <f>VLOOKUP(RFMCaculation[[#This Row],[Rank M]], $R$4:$S$8, 2)</f>
        <v>3</v>
      </c>
      <c r="O550">
        <f>RFMCaculation[[#This Row],[R]]*100+RFMCaculation[[#This Row],[F]]*10+RFMCaculation[[#This Row],[M]]</f>
        <v>413</v>
      </c>
      <c r="P550" s="21" t="str">
        <f>VLOOKUP(RFMCaculation[[#This Row],[RFM]], RFMSegment[], 2, FALSE)</f>
        <v>Promising</v>
      </c>
    </row>
    <row r="551" spans="1:16">
      <c r="A551" t="s">
        <v>1741</v>
      </c>
      <c r="B551">
        <f>COUNTIF(Order[Customer ID], RFMCaculation[[#This Row],[Customer ID]])</f>
        <v>11</v>
      </c>
      <c r="C551" s="4" cm="1">
        <f t="array" ref="C551">MAX(_xlfn._xlws.FILTER(Order[[Order Date ]], Order[Customer ID]=RFMCaculation[[#This Row],[Customer ID]]))</f>
        <v>43028</v>
      </c>
      <c r="D551" s="4" cm="1">
        <f t="array" ref="D551">MIN(_xlfn._xlws.FILTER(Order[[Order Date ]], Order[Customer ID]=RFMCaculation[[#This Row],[Customer ID]]))</f>
        <v>41757</v>
      </c>
      <c r="E551" s="8">
        <f>($R$2-RFMCaculation[[#This Row],[Start Date]])/365</f>
        <v>3.6821917808219178</v>
      </c>
      <c r="F551">
        <f>$R$2-RFMCaculation[[#This Row],[Most recent]]</f>
        <v>73</v>
      </c>
      <c r="G551" s="8">
        <f>RFMCaculation[[#This Row],[Total Orders]]/RFMCaculation[[#This Row],[Years with us]]</f>
        <v>2.9873511904761907</v>
      </c>
      <c r="H551" s="9">
        <f>SUMIF(Order[Customer ID], RFMCaculation[[#This Row],[Customer ID]], Order[Total Sales])</f>
        <v>4152.6959999999999</v>
      </c>
      <c r="I551">
        <f>RANK(RFMCaculation[[#This Row],[Recency]], RFMCaculation[Recency], 0)</f>
        <v>408</v>
      </c>
      <c r="J551">
        <f>RANK(RFMCaculation[[#This Row],[Frequency]], RFMCaculation[Frequency], 0)</f>
        <v>107</v>
      </c>
      <c r="K551">
        <f>RANK(RFMCaculation[[#This Row],[Monetary]], RFMCaculation[Monetary], 0)</f>
        <v>171</v>
      </c>
      <c r="L551">
        <f>VLOOKUP(RFMCaculation[[#This Row],[Rank R]], $R$4:$S$8, 2)</f>
        <v>3</v>
      </c>
      <c r="M551">
        <f>VLOOKUP(RFMCaculation[[#This Row],[Rank F]], $R$4:$S$8, 2)</f>
        <v>1</v>
      </c>
      <c r="N551">
        <f>VLOOKUP(RFMCaculation[[#This Row],[Rank M]], $R$4:$S$8, 2)</f>
        <v>2</v>
      </c>
      <c r="O551">
        <f>RFMCaculation[[#This Row],[R]]*100+RFMCaculation[[#This Row],[F]]*10+RFMCaculation[[#This Row],[M]]</f>
        <v>312</v>
      </c>
      <c r="P551" s="21" t="str">
        <f>VLOOKUP(RFMCaculation[[#This Row],[RFM]], RFMSegment[], 2, FALSE)</f>
        <v>About To Sleep</v>
      </c>
    </row>
    <row r="552" spans="1:16">
      <c r="A552" t="s">
        <v>872</v>
      </c>
      <c r="B552">
        <f>COUNTIF(Order[Customer ID], RFMCaculation[[#This Row],[Customer ID]])</f>
        <v>4</v>
      </c>
      <c r="C552" s="4" cm="1">
        <f t="array" ref="C552">MAX(_xlfn._xlws.FILTER(Order[[Order Date ]], Order[Customer ID]=RFMCaculation[[#This Row],[Customer ID]]))</f>
        <v>43069</v>
      </c>
      <c r="D552" s="4" cm="1">
        <f t="array" ref="D552">MIN(_xlfn._xlws.FILTER(Order[[Order Date ]], Order[Customer ID]=RFMCaculation[[#This Row],[Customer ID]]))</f>
        <v>42316</v>
      </c>
      <c r="E552" s="8">
        <f>($R$2-RFMCaculation[[#This Row],[Start Date]])/365</f>
        <v>2.1506849315068495</v>
      </c>
      <c r="F552">
        <f>$R$2-RFMCaculation[[#This Row],[Most recent]]</f>
        <v>32</v>
      </c>
      <c r="G552" s="8">
        <f>RFMCaculation[[#This Row],[Total Orders]]/RFMCaculation[[#This Row],[Years with us]]</f>
        <v>1.859872611464968</v>
      </c>
      <c r="H552" s="9">
        <f>SUMIF(Order[Customer ID], RFMCaculation[[#This Row],[Customer ID]], Order[Total Sales])</f>
        <v>593.60600000000011</v>
      </c>
      <c r="I552">
        <f>RANK(RFMCaculation[[#This Row],[Recency]], RFMCaculation[Recency], 0)</f>
        <v>591</v>
      </c>
      <c r="J552">
        <f>RANK(RFMCaculation[[#This Row],[Frequency]], RFMCaculation[Frequency], 0)</f>
        <v>431</v>
      </c>
      <c r="K552">
        <f>RANK(RFMCaculation[[#This Row],[Monetary]], RFMCaculation[Monetary], 0)</f>
        <v>711</v>
      </c>
      <c r="L552">
        <f>VLOOKUP(RFMCaculation[[#This Row],[Rank R]], $R$4:$S$8, 2)</f>
        <v>4</v>
      </c>
      <c r="M552">
        <f>VLOOKUP(RFMCaculation[[#This Row],[Rank F]], $R$4:$S$8, 2)</f>
        <v>3</v>
      </c>
      <c r="N552">
        <f>VLOOKUP(RFMCaculation[[#This Row],[Rank M]], $R$4:$S$8, 2)</f>
        <v>5</v>
      </c>
      <c r="O552">
        <f>RFMCaculation[[#This Row],[R]]*100+RFMCaculation[[#This Row],[F]]*10+RFMCaculation[[#This Row],[M]]</f>
        <v>435</v>
      </c>
      <c r="P552" s="21" t="str">
        <f>VLOOKUP(RFMCaculation[[#This Row],[RFM]], RFMSegment[], 2, FALSE)</f>
        <v>Loyal</v>
      </c>
    </row>
    <row r="553" spans="1:16">
      <c r="A553" t="s">
        <v>3614</v>
      </c>
      <c r="B553">
        <f>COUNTIF(Order[Customer ID], RFMCaculation[[#This Row],[Customer ID]])</f>
        <v>6</v>
      </c>
      <c r="C553" s="4" cm="1">
        <f t="array" ref="C553">MAX(_xlfn._xlws.FILTER(Order[[Order Date ]], Order[Customer ID]=RFMCaculation[[#This Row],[Customer ID]]))</f>
        <v>42817</v>
      </c>
      <c r="D553" s="4" cm="1">
        <f t="array" ref="D553">MIN(_xlfn._xlws.FILTER(Order[[Order Date ]], Order[Customer ID]=RFMCaculation[[#This Row],[Customer ID]]))</f>
        <v>41733</v>
      </c>
      <c r="E553" s="8">
        <f>($R$2-RFMCaculation[[#This Row],[Start Date]])/365</f>
        <v>3.7479452054794522</v>
      </c>
      <c r="F553">
        <f>$R$2-RFMCaculation[[#This Row],[Most recent]]</f>
        <v>284</v>
      </c>
      <c r="G553" s="8">
        <f>RFMCaculation[[#This Row],[Total Orders]]/RFMCaculation[[#This Row],[Years with us]]</f>
        <v>1.6008771929824561</v>
      </c>
      <c r="H553" s="9">
        <f>SUMIF(Order[Customer ID], RFMCaculation[[#This Row],[Customer ID]], Order[Total Sales])</f>
        <v>2564.9059999999999</v>
      </c>
      <c r="I553">
        <f>RANK(RFMCaculation[[#This Row],[Recency]], RFMCaculation[Recency], 0)</f>
        <v>131</v>
      </c>
      <c r="J553">
        <f>RANK(RFMCaculation[[#This Row],[Frequency]], RFMCaculation[Frequency], 0)</f>
        <v>533</v>
      </c>
      <c r="K553">
        <f>RANK(RFMCaculation[[#This Row],[Monetary]], RFMCaculation[Monetary], 0)</f>
        <v>346</v>
      </c>
      <c r="L553">
        <f>VLOOKUP(RFMCaculation[[#This Row],[Rank R]], $R$4:$S$8, 2)</f>
        <v>1</v>
      </c>
      <c r="M553">
        <f>VLOOKUP(RFMCaculation[[#This Row],[Rank F]], $R$4:$S$8, 2)</f>
        <v>4</v>
      </c>
      <c r="N553">
        <f>VLOOKUP(RFMCaculation[[#This Row],[Rank M]], $R$4:$S$8, 2)</f>
        <v>3</v>
      </c>
      <c r="O553">
        <f>RFMCaculation[[#This Row],[R]]*100+RFMCaculation[[#This Row],[F]]*10+RFMCaculation[[#This Row],[M]]</f>
        <v>143</v>
      </c>
      <c r="P553" s="21" t="str">
        <f>VLOOKUP(RFMCaculation[[#This Row],[RFM]], RFMSegment[], 2, FALSE)</f>
        <v>At Risk</v>
      </c>
    </row>
    <row r="554" spans="1:16">
      <c r="A554" t="s">
        <v>7000</v>
      </c>
      <c r="B554">
        <f>COUNTIF(Order[Customer ID], RFMCaculation[[#This Row],[Customer ID]])</f>
        <v>2</v>
      </c>
      <c r="C554" s="4" cm="1">
        <f t="array" ref="C554">MAX(_xlfn._xlws.FILTER(Order[[Order Date ]], Order[Customer ID]=RFMCaculation[[#This Row],[Customer ID]]))</f>
        <v>41934</v>
      </c>
      <c r="D554" s="4" cm="1">
        <f t="array" ref="D554">MIN(_xlfn._xlws.FILTER(Order[[Order Date ]], Order[Customer ID]=RFMCaculation[[#This Row],[Customer ID]]))</f>
        <v>41908</v>
      </c>
      <c r="E554" s="8">
        <f>($R$2-RFMCaculation[[#This Row],[Start Date]])/365</f>
        <v>3.2684931506849315</v>
      </c>
      <c r="F554">
        <f>$R$2-RFMCaculation[[#This Row],[Most recent]]</f>
        <v>1167</v>
      </c>
      <c r="G554" s="8">
        <f>RFMCaculation[[#This Row],[Total Orders]]/RFMCaculation[[#This Row],[Years with us]]</f>
        <v>0.61190276613579209</v>
      </c>
      <c r="H554" s="9">
        <f>SUMIF(Order[Customer ID], RFMCaculation[[#This Row],[Customer ID]], Order[Total Sales])</f>
        <v>273.87199999999996</v>
      </c>
      <c r="I554">
        <f>RANK(RFMCaculation[[#This Row],[Recency]], RFMCaculation[Recency], 0)</f>
        <v>1</v>
      </c>
      <c r="J554">
        <f>RANK(RFMCaculation[[#This Row],[Frequency]], RFMCaculation[Frequency], 0)</f>
        <v>785</v>
      </c>
      <c r="K554">
        <f>RANK(RFMCaculation[[#This Row],[Monetary]], RFMCaculation[Monetary], 0)</f>
        <v>754</v>
      </c>
      <c r="L554">
        <f>VLOOKUP(RFMCaculation[[#This Row],[Rank R]], $R$4:$S$8, 2)</f>
        <v>1</v>
      </c>
      <c r="M554">
        <f>VLOOKUP(RFMCaculation[[#This Row],[Rank F]], $R$4:$S$8, 2)</f>
        <v>5</v>
      </c>
      <c r="N554">
        <f>VLOOKUP(RFMCaculation[[#This Row],[Rank M]], $R$4:$S$8, 2)</f>
        <v>5</v>
      </c>
      <c r="O554">
        <f>RFMCaculation[[#This Row],[R]]*100+RFMCaculation[[#This Row],[F]]*10+RFMCaculation[[#This Row],[M]]</f>
        <v>155</v>
      </c>
      <c r="P554" s="21" t="str">
        <f>VLOOKUP(RFMCaculation[[#This Row],[RFM]], RFMSegment[], 2, FALSE)</f>
        <v>Cannot Lose Them</v>
      </c>
    </row>
    <row r="555" spans="1:16">
      <c r="A555" t="s">
        <v>480</v>
      </c>
      <c r="B555">
        <f>COUNTIF(Order[Customer ID], RFMCaculation[[#This Row],[Customer ID]])</f>
        <v>9</v>
      </c>
      <c r="C555" s="4" cm="1">
        <f t="array" ref="C555">MAX(_xlfn._xlws.FILTER(Order[[Order Date ]], Order[Customer ID]=RFMCaculation[[#This Row],[Customer ID]]))</f>
        <v>43080</v>
      </c>
      <c r="D555" s="4" cm="1">
        <f t="array" ref="D555">MIN(_xlfn._xlws.FILTER(Order[[Order Date ]], Order[Customer ID]=RFMCaculation[[#This Row],[Customer ID]]))</f>
        <v>41978</v>
      </c>
      <c r="E555" s="8">
        <f>($R$2-RFMCaculation[[#This Row],[Start Date]])/365</f>
        <v>3.0767123287671234</v>
      </c>
      <c r="F555">
        <f>$R$2-RFMCaculation[[#This Row],[Most recent]]</f>
        <v>21</v>
      </c>
      <c r="G555" s="8">
        <f>RFMCaculation[[#This Row],[Total Orders]]/RFMCaculation[[#This Row],[Years with us]]</f>
        <v>2.92520035618878</v>
      </c>
      <c r="H555" s="9">
        <f>SUMIF(Order[Customer ID], RFMCaculation[[#This Row],[Customer ID]], Order[Total Sales])</f>
        <v>1972.5990000000002</v>
      </c>
      <c r="I555">
        <f>RANK(RFMCaculation[[#This Row],[Recency]], RFMCaculation[Recency], 0)</f>
        <v>681</v>
      </c>
      <c r="J555">
        <f>RANK(RFMCaculation[[#This Row],[Frequency]], RFMCaculation[Frequency], 0)</f>
        <v>124</v>
      </c>
      <c r="K555">
        <f>RANK(RFMCaculation[[#This Row],[Monetary]], RFMCaculation[Monetary], 0)</f>
        <v>444</v>
      </c>
      <c r="L555">
        <f>VLOOKUP(RFMCaculation[[#This Row],[Rank R]], $R$4:$S$8, 2)</f>
        <v>5</v>
      </c>
      <c r="M555">
        <f>VLOOKUP(RFMCaculation[[#This Row],[Rank F]], $R$4:$S$8, 2)</f>
        <v>1</v>
      </c>
      <c r="N555">
        <f>VLOOKUP(RFMCaculation[[#This Row],[Rank M]], $R$4:$S$8, 2)</f>
        <v>3</v>
      </c>
      <c r="O555">
        <f>RFMCaculation[[#This Row],[R]]*100+RFMCaculation[[#This Row],[F]]*10+RFMCaculation[[#This Row],[M]]</f>
        <v>513</v>
      </c>
      <c r="P555" s="21" t="str">
        <f>VLOOKUP(RFMCaculation[[#This Row],[RFM]], RFMSegment[], 2, FALSE)</f>
        <v>Promising</v>
      </c>
    </row>
    <row r="556" spans="1:16">
      <c r="A556" t="s">
        <v>3246</v>
      </c>
      <c r="B556">
        <f>COUNTIF(Order[Customer ID], RFMCaculation[[#This Row],[Customer ID]])</f>
        <v>5</v>
      </c>
      <c r="C556" s="4" cm="1">
        <f t="array" ref="C556">MAX(_xlfn._xlws.FILTER(Order[[Order Date ]], Order[Customer ID]=RFMCaculation[[#This Row],[Customer ID]]))</f>
        <v>42875</v>
      </c>
      <c r="D556" s="4" cm="1">
        <f t="array" ref="D556">MIN(_xlfn._xlws.FILTER(Order[[Order Date ]], Order[Customer ID]=RFMCaculation[[#This Row],[Customer ID]]))</f>
        <v>41728</v>
      </c>
      <c r="E556" s="8">
        <f>($R$2-RFMCaculation[[#This Row],[Start Date]])/365</f>
        <v>3.7616438356164386</v>
      </c>
      <c r="F556">
        <f>$R$2-RFMCaculation[[#This Row],[Most recent]]</f>
        <v>226</v>
      </c>
      <c r="G556" s="8">
        <f>RFMCaculation[[#This Row],[Total Orders]]/RFMCaculation[[#This Row],[Years with us]]</f>
        <v>1.3292061179898034</v>
      </c>
      <c r="H556" s="9">
        <f>SUMIF(Order[Customer ID], RFMCaculation[[#This Row],[Customer ID]], Order[Total Sales])</f>
        <v>2461.4040000000005</v>
      </c>
      <c r="I556">
        <f>RANK(RFMCaculation[[#This Row],[Recency]], RFMCaculation[Recency], 0)</f>
        <v>160</v>
      </c>
      <c r="J556">
        <f>RANK(RFMCaculation[[#This Row],[Frequency]], RFMCaculation[Frequency], 0)</f>
        <v>633</v>
      </c>
      <c r="K556">
        <f>RANK(RFMCaculation[[#This Row],[Monetary]], RFMCaculation[Monetary], 0)</f>
        <v>363</v>
      </c>
      <c r="L556">
        <f>VLOOKUP(RFMCaculation[[#This Row],[Rank R]], $R$4:$S$8, 2)</f>
        <v>2</v>
      </c>
      <c r="M556">
        <f>VLOOKUP(RFMCaculation[[#This Row],[Rank F]], $R$4:$S$8, 2)</f>
        <v>5</v>
      </c>
      <c r="N556">
        <f>VLOOKUP(RFMCaculation[[#This Row],[Rank M]], $R$4:$S$8, 2)</f>
        <v>3</v>
      </c>
      <c r="O556">
        <f>RFMCaculation[[#This Row],[R]]*100+RFMCaculation[[#This Row],[F]]*10+RFMCaculation[[#This Row],[M]]</f>
        <v>253</v>
      </c>
      <c r="P556" s="21" t="str">
        <f>VLOOKUP(RFMCaculation[[#This Row],[RFM]], RFMSegment[], 2, FALSE)</f>
        <v>At Risk</v>
      </c>
    </row>
    <row r="557" spans="1:16">
      <c r="A557" t="s">
        <v>1133</v>
      </c>
      <c r="B557">
        <f>COUNTIF(Order[Customer ID], RFMCaculation[[#This Row],[Customer ID]])</f>
        <v>6</v>
      </c>
      <c r="C557" s="4" cm="1">
        <f t="array" ref="C557">MAX(_xlfn._xlws.FILTER(Order[[Order Date ]], Order[Customer ID]=RFMCaculation[[#This Row],[Customer ID]]))</f>
        <v>43058</v>
      </c>
      <c r="D557" s="4" cm="1">
        <f t="array" ref="D557">MIN(_xlfn._xlws.FILTER(Order[[Order Date ]], Order[Customer ID]=RFMCaculation[[#This Row],[Customer ID]]))</f>
        <v>41762</v>
      </c>
      <c r="E557" s="8">
        <f>($R$2-RFMCaculation[[#This Row],[Start Date]])/365</f>
        <v>3.6684931506849314</v>
      </c>
      <c r="F557">
        <f>$R$2-RFMCaculation[[#This Row],[Most recent]]</f>
        <v>43</v>
      </c>
      <c r="G557" s="8">
        <f>RFMCaculation[[#This Row],[Total Orders]]/RFMCaculation[[#This Row],[Years with us]]</f>
        <v>1.6355489171023152</v>
      </c>
      <c r="H557" s="9">
        <f>SUMIF(Order[Customer ID], RFMCaculation[[#This Row],[Customer ID]], Order[Total Sales])</f>
        <v>2218.9900000000002</v>
      </c>
      <c r="I557">
        <f>RANK(RFMCaculation[[#This Row],[Recency]], RFMCaculation[Recency], 0)</f>
        <v>526</v>
      </c>
      <c r="J557">
        <f>RANK(RFMCaculation[[#This Row],[Frequency]], RFMCaculation[Frequency], 0)</f>
        <v>518</v>
      </c>
      <c r="K557">
        <f>RANK(RFMCaculation[[#This Row],[Monetary]], RFMCaculation[Monetary], 0)</f>
        <v>405</v>
      </c>
      <c r="L557">
        <f>VLOOKUP(RFMCaculation[[#This Row],[Rank R]], $R$4:$S$8, 2)</f>
        <v>4</v>
      </c>
      <c r="M557">
        <f>VLOOKUP(RFMCaculation[[#This Row],[Rank F]], $R$4:$S$8, 2)</f>
        <v>4</v>
      </c>
      <c r="N557">
        <f>VLOOKUP(RFMCaculation[[#This Row],[Rank M]], $R$4:$S$8, 2)</f>
        <v>3</v>
      </c>
      <c r="O557">
        <f>RFMCaculation[[#This Row],[R]]*100+RFMCaculation[[#This Row],[F]]*10+RFMCaculation[[#This Row],[M]]</f>
        <v>443</v>
      </c>
      <c r="P557" s="21" t="str">
        <f>VLOOKUP(RFMCaculation[[#This Row],[RFM]], RFMSegment[], 2, FALSE)</f>
        <v>Need Attention</v>
      </c>
    </row>
    <row r="558" spans="1:16">
      <c r="A558" t="s">
        <v>187</v>
      </c>
      <c r="B558">
        <f>COUNTIF(Order[Customer ID], RFMCaculation[[#This Row],[Customer ID]])</f>
        <v>7</v>
      </c>
      <c r="C558" s="4" cm="1">
        <f t="array" ref="C558">MAX(_xlfn._xlws.FILTER(Order[[Order Date ]], Order[Customer ID]=RFMCaculation[[#This Row],[Customer ID]]))</f>
        <v>43093</v>
      </c>
      <c r="D558" s="4" cm="1">
        <f t="array" ref="D558">MIN(_xlfn._xlws.FILTER(Order[[Order Date ]], Order[Customer ID]=RFMCaculation[[#This Row],[Customer ID]]))</f>
        <v>41843</v>
      </c>
      <c r="E558" s="8">
        <f>($R$2-RFMCaculation[[#This Row],[Start Date]])/365</f>
        <v>3.4465753424657533</v>
      </c>
      <c r="F558">
        <f>$R$2-RFMCaculation[[#This Row],[Most recent]]</f>
        <v>8</v>
      </c>
      <c r="G558" s="8">
        <f>RFMCaculation[[#This Row],[Total Orders]]/RFMCaculation[[#This Row],[Years with us]]</f>
        <v>2.0310015898251192</v>
      </c>
      <c r="H558" s="9">
        <f>SUMIF(Order[Customer ID], RFMCaculation[[#This Row],[Customer ID]], Order[Total Sales])</f>
        <v>8241.7389999999996</v>
      </c>
      <c r="I558">
        <f>RANK(RFMCaculation[[#This Row],[Recency]], RFMCaculation[Recency], 0)</f>
        <v>750</v>
      </c>
      <c r="J558">
        <f>RANK(RFMCaculation[[#This Row],[Frequency]], RFMCaculation[Frequency], 0)</f>
        <v>375</v>
      </c>
      <c r="K558">
        <f>RANK(RFMCaculation[[#This Row],[Monetary]], RFMCaculation[Monetary], 0)</f>
        <v>34</v>
      </c>
      <c r="L558">
        <f>VLOOKUP(RFMCaculation[[#This Row],[Rank R]], $R$4:$S$8, 2)</f>
        <v>5</v>
      </c>
      <c r="M558">
        <f>VLOOKUP(RFMCaculation[[#This Row],[Rank F]], $R$4:$S$8, 2)</f>
        <v>3</v>
      </c>
      <c r="N558">
        <f>VLOOKUP(RFMCaculation[[#This Row],[Rank M]], $R$4:$S$8, 2)</f>
        <v>1</v>
      </c>
      <c r="O558">
        <f>RFMCaculation[[#This Row],[R]]*100+RFMCaculation[[#This Row],[F]]*10+RFMCaculation[[#This Row],[M]]</f>
        <v>531</v>
      </c>
      <c r="P558" s="21" t="str">
        <f>VLOOKUP(RFMCaculation[[#This Row],[RFM]], RFMSegment[], 2, FALSE)</f>
        <v>Potential Loyalist</v>
      </c>
    </row>
    <row r="559" spans="1:16">
      <c r="A559" t="s">
        <v>3131</v>
      </c>
      <c r="B559">
        <f>COUNTIF(Order[Customer ID], RFMCaculation[[#This Row],[Customer ID]])</f>
        <v>5</v>
      </c>
      <c r="C559" s="4" cm="1">
        <f t="array" ref="C559">MAX(_xlfn._xlws.FILTER(Order[[Order Date ]], Order[Customer ID]=RFMCaculation[[#This Row],[Customer ID]]))</f>
        <v>42895</v>
      </c>
      <c r="D559" s="4" cm="1">
        <f t="array" ref="D559">MIN(_xlfn._xlws.FILTER(Order[[Order Date ]], Order[Customer ID]=RFMCaculation[[#This Row],[Customer ID]]))</f>
        <v>41941</v>
      </c>
      <c r="E559" s="8">
        <f>($R$2-RFMCaculation[[#This Row],[Start Date]])/365</f>
        <v>3.1780821917808217</v>
      </c>
      <c r="F559">
        <f>$R$2-RFMCaculation[[#This Row],[Most recent]]</f>
        <v>206</v>
      </c>
      <c r="G559" s="8">
        <f>RFMCaculation[[#This Row],[Total Orders]]/RFMCaculation[[#This Row],[Years with us]]</f>
        <v>1.5732758620689655</v>
      </c>
      <c r="H559" s="9">
        <f>SUMIF(Order[Customer ID], RFMCaculation[[#This Row],[Customer ID]], Order[Total Sales])</f>
        <v>1821.742</v>
      </c>
      <c r="I559">
        <f>RANK(RFMCaculation[[#This Row],[Recency]], RFMCaculation[Recency], 0)</f>
        <v>172</v>
      </c>
      <c r="J559">
        <f>RANK(RFMCaculation[[#This Row],[Frequency]], RFMCaculation[Frequency], 0)</f>
        <v>548</v>
      </c>
      <c r="K559">
        <f>RANK(RFMCaculation[[#This Row],[Monetary]], RFMCaculation[Monetary], 0)</f>
        <v>468</v>
      </c>
      <c r="L559">
        <f>VLOOKUP(RFMCaculation[[#This Row],[Rank R]], $R$4:$S$8, 2)</f>
        <v>2</v>
      </c>
      <c r="M559">
        <f>VLOOKUP(RFMCaculation[[#This Row],[Rank F]], $R$4:$S$8, 2)</f>
        <v>4</v>
      </c>
      <c r="N559">
        <f>VLOOKUP(RFMCaculation[[#This Row],[Rank M]], $R$4:$S$8, 2)</f>
        <v>3</v>
      </c>
      <c r="O559">
        <f>RFMCaculation[[#This Row],[R]]*100+RFMCaculation[[#This Row],[F]]*10+RFMCaculation[[#This Row],[M]]</f>
        <v>243</v>
      </c>
      <c r="P559" s="21" t="str">
        <f>VLOOKUP(RFMCaculation[[#This Row],[RFM]], RFMSegment[], 2, FALSE)</f>
        <v>At Risk</v>
      </c>
    </row>
    <row r="560" spans="1:16">
      <c r="A560" t="s">
        <v>715</v>
      </c>
      <c r="B560">
        <f>COUNTIF(Order[Customer ID], RFMCaculation[[#This Row],[Customer ID]])</f>
        <v>9</v>
      </c>
      <c r="C560" s="4" cm="1">
        <f t="array" ref="C560">MAX(_xlfn._xlws.FILTER(Order[[Order Date ]], Order[Customer ID]=RFMCaculation[[#This Row],[Customer ID]]))</f>
        <v>43072</v>
      </c>
      <c r="D560" s="4" cm="1">
        <f t="array" ref="D560">MIN(_xlfn._xlws.FILTER(Order[[Order Date ]], Order[Customer ID]=RFMCaculation[[#This Row],[Customer ID]]))</f>
        <v>41652</v>
      </c>
      <c r="E560" s="8">
        <f>($R$2-RFMCaculation[[#This Row],[Start Date]])/365</f>
        <v>3.9698630136986299</v>
      </c>
      <c r="F560">
        <f>$R$2-RFMCaculation[[#This Row],[Most recent]]</f>
        <v>29</v>
      </c>
      <c r="G560" s="8">
        <f>RFMCaculation[[#This Row],[Total Orders]]/RFMCaculation[[#This Row],[Years with us]]</f>
        <v>2.2670807453416151</v>
      </c>
      <c r="H560" s="9">
        <f>SUMIF(Order[Customer ID], RFMCaculation[[#This Row],[Customer ID]], Order[Total Sales])</f>
        <v>4326.1390000000001</v>
      </c>
      <c r="I560">
        <f>RANK(RFMCaculation[[#This Row],[Recency]], RFMCaculation[Recency], 0)</f>
        <v>624</v>
      </c>
      <c r="J560">
        <f>RANK(RFMCaculation[[#This Row],[Frequency]], RFMCaculation[Frequency], 0)</f>
        <v>287</v>
      </c>
      <c r="K560">
        <f>RANK(RFMCaculation[[#This Row],[Monetary]], RFMCaculation[Monetary], 0)</f>
        <v>157</v>
      </c>
      <c r="L560">
        <f>VLOOKUP(RFMCaculation[[#This Row],[Rank R]], $R$4:$S$8, 2)</f>
        <v>4</v>
      </c>
      <c r="M560">
        <f>VLOOKUP(RFMCaculation[[#This Row],[Rank F]], $R$4:$S$8, 2)</f>
        <v>2</v>
      </c>
      <c r="N560">
        <f>VLOOKUP(RFMCaculation[[#This Row],[Rank M]], $R$4:$S$8, 2)</f>
        <v>1</v>
      </c>
      <c r="O560">
        <f>RFMCaculation[[#This Row],[R]]*100+RFMCaculation[[#This Row],[F]]*10+RFMCaculation[[#This Row],[M]]</f>
        <v>421</v>
      </c>
      <c r="P560" s="21" t="str">
        <f>VLOOKUP(RFMCaculation[[#This Row],[RFM]], RFMSegment[], 2, FALSE)</f>
        <v>New Customers</v>
      </c>
    </row>
    <row r="561" spans="1:16">
      <c r="A561" t="s">
        <v>2959</v>
      </c>
      <c r="B561">
        <f>COUNTIF(Order[Customer ID], RFMCaculation[[#This Row],[Customer ID]])</f>
        <v>6</v>
      </c>
      <c r="C561" s="4" cm="1">
        <f t="array" ref="C561">MAX(_xlfn._xlws.FILTER(Order[[Order Date ]], Order[Customer ID]=RFMCaculation[[#This Row],[Customer ID]]))</f>
        <v>42916</v>
      </c>
      <c r="D561" s="4" cm="1">
        <f t="array" ref="D561">MIN(_xlfn._xlws.FILTER(Order[[Order Date ]], Order[Customer ID]=RFMCaculation[[#This Row],[Customer ID]]))</f>
        <v>41676</v>
      </c>
      <c r="E561" s="8">
        <f>($R$2-RFMCaculation[[#This Row],[Start Date]])/365</f>
        <v>3.904109589041096</v>
      </c>
      <c r="F561">
        <f>$R$2-RFMCaculation[[#This Row],[Most recent]]</f>
        <v>185</v>
      </c>
      <c r="G561" s="8">
        <f>RFMCaculation[[#This Row],[Total Orders]]/RFMCaculation[[#This Row],[Years with us]]</f>
        <v>1.5368421052631578</v>
      </c>
      <c r="H561" s="9">
        <f>SUMIF(Order[Customer ID], RFMCaculation[[#This Row],[Customer ID]], Order[Total Sales])</f>
        <v>2893.4549999999999</v>
      </c>
      <c r="I561">
        <f>RANK(RFMCaculation[[#This Row],[Recency]], RFMCaculation[Recency], 0)</f>
        <v>197</v>
      </c>
      <c r="J561">
        <f>RANK(RFMCaculation[[#This Row],[Frequency]], RFMCaculation[Frequency], 0)</f>
        <v>559</v>
      </c>
      <c r="K561">
        <f>RANK(RFMCaculation[[#This Row],[Monetary]], RFMCaculation[Monetary], 0)</f>
        <v>295</v>
      </c>
      <c r="L561">
        <f>VLOOKUP(RFMCaculation[[#This Row],[Rank R]], $R$4:$S$8, 2)</f>
        <v>2</v>
      </c>
      <c r="M561">
        <f>VLOOKUP(RFMCaculation[[#This Row],[Rank F]], $R$4:$S$8, 2)</f>
        <v>4</v>
      </c>
      <c r="N561">
        <f>VLOOKUP(RFMCaculation[[#This Row],[Rank M]], $R$4:$S$8, 2)</f>
        <v>2</v>
      </c>
      <c r="O561">
        <f>RFMCaculation[[#This Row],[R]]*100+RFMCaculation[[#This Row],[F]]*10+RFMCaculation[[#This Row],[M]]</f>
        <v>242</v>
      </c>
      <c r="P561" s="21" t="str">
        <f>VLOOKUP(RFMCaculation[[#This Row],[RFM]], RFMSegment[], 2, FALSE)</f>
        <v>At Risk</v>
      </c>
    </row>
    <row r="562" spans="1:16">
      <c r="A562" t="s">
        <v>1851</v>
      </c>
      <c r="B562">
        <f>COUNTIF(Order[Customer ID], RFMCaculation[[#This Row],[Customer ID]])</f>
        <v>7</v>
      </c>
      <c r="C562" s="4" cm="1">
        <f t="array" ref="C562">MAX(_xlfn._xlws.FILTER(Order[[Order Date ]], Order[Customer ID]=RFMCaculation[[#This Row],[Customer ID]]))</f>
        <v>43020</v>
      </c>
      <c r="D562" s="4" cm="1">
        <f t="array" ref="D562">MIN(_xlfn._xlws.FILTER(Order[[Order Date ]], Order[Customer ID]=RFMCaculation[[#This Row],[Customer ID]]))</f>
        <v>41681</v>
      </c>
      <c r="E562" s="8">
        <f>($R$2-RFMCaculation[[#This Row],[Start Date]])/365</f>
        <v>3.8904109589041096</v>
      </c>
      <c r="F562">
        <f>$R$2-RFMCaculation[[#This Row],[Most recent]]</f>
        <v>81</v>
      </c>
      <c r="G562" s="8">
        <f>RFMCaculation[[#This Row],[Total Orders]]/RFMCaculation[[#This Row],[Years with us]]</f>
        <v>1.7992957746478873</v>
      </c>
      <c r="H562" s="9">
        <f>SUMIF(Order[Customer ID], RFMCaculation[[#This Row],[Customer ID]], Order[Total Sales])</f>
        <v>8322.8259999999991</v>
      </c>
      <c r="I562">
        <f>RANK(RFMCaculation[[#This Row],[Recency]], RFMCaculation[Recency], 0)</f>
        <v>382</v>
      </c>
      <c r="J562">
        <f>RANK(RFMCaculation[[#This Row],[Frequency]], RFMCaculation[Frequency], 0)</f>
        <v>458</v>
      </c>
      <c r="K562">
        <f>RANK(RFMCaculation[[#This Row],[Monetary]], RFMCaculation[Monetary], 0)</f>
        <v>32</v>
      </c>
      <c r="L562">
        <f>VLOOKUP(RFMCaculation[[#This Row],[Rank R]], $R$4:$S$8, 2)</f>
        <v>3</v>
      </c>
      <c r="M562">
        <f>VLOOKUP(RFMCaculation[[#This Row],[Rank F]], $R$4:$S$8, 2)</f>
        <v>3</v>
      </c>
      <c r="N562">
        <f>VLOOKUP(RFMCaculation[[#This Row],[Rank M]], $R$4:$S$8, 2)</f>
        <v>1</v>
      </c>
      <c r="O562">
        <f>RFMCaculation[[#This Row],[R]]*100+RFMCaculation[[#This Row],[F]]*10+RFMCaculation[[#This Row],[M]]</f>
        <v>331</v>
      </c>
      <c r="P562" s="21" t="str">
        <f>VLOOKUP(RFMCaculation[[#This Row],[RFM]], RFMSegment[], 2, FALSE)</f>
        <v>About To Sleep</v>
      </c>
    </row>
    <row r="563" spans="1:16">
      <c r="A563" t="s">
        <v>4925</v>
      </c>
      <c r="B563">
        <f>COUNTIF(Order[Customer ID], RFMCaculation[[#This Row],[Customer ID]])</f>
        <v>4</v>
      </c>
      <c r="C563" s="4" cm="1">
        <f t="array" ref="C563">MAX(_xlfn._xlws.FILTER(Order[[Order Date ]], Order[Customer ID]=RFMCaculation[[#This Row],[Customer ID]]))</f>
        <v>42574</v>
      </c>
      <c r="D563" s="4" cm="1">
        <f t="array" ref="D563">MIN(_xlfn._xlws.FILTER(Order[[Order Date ]], Order[Customer ID]=RFMCaculation[[#This Row],[Customer ID]]))</f>
        <v>41712</v>
      </c>
      <c r="E563" s="8">
        <f>($R$2-RFMCaculation[[#This Row],[Start Date]])/365</f>
        <v>3.8054794520547945</v>
      </c>
      <c r="F563">
        <f>$R$2-RFMCaculation[[#This Row],[Most recent]]</f>
        <v>527</v>
      </c>
      <c r="G563" s="8">
        <f>RFMCaculation[[#This Row],[Total Orders]]/RFMCaculation[[#This Row],[Years with us]]</f>
        <v>1.0511159107271417</v>
      </c>
      <c r="H563" s="9">
        <f>SUMIF(Order[Customer ID], RFMCaculation[[#This Row],[Customer ID]], Order[Total Sales])</f>
        <v>377.16200000000003</v>
      </c>
      <c r="I563">
        <f>RANK(RFMCaculation[[#This Row],[Recency]], RFMCaculation[Recency], 0)</f>
        <v>45</v>
      </c>
      <c r="J563">
        <f>RANK(RFMCaculation[[#This Row],[Frequency]], RFMCaculation[Frequency], 0)</f>
        <v>721</v>
      </c>
      <c r="K563">
        <f>RANK(RFMCaculation[[#This Row],[Monetary]], RFMCaculation[Monetary], 0)</f>
        <v>738</v>
      </c>
      <c r="L563">
        <f>VLOOKUP(RFMCaculation[[#This Row],[Rank R]], $R$4:$S$8, 2)</f>
        <v>1</v>
      </c>
      <c r="M563">
        <f>VLOOKUP(RFMCaculation[[#This Row],[Rank F]], $R$4:$S$8, 2)</f>
        <v>5</v>
      </c>
      <c r="N563">
        <f>VLOOKUP(RFMCaculation[[#This Row],[Rank M]], $R$4:$S$8, 2)</f>
        <v>5</v>
      </c>
      <c r="O563">
        <f>RFMCaculation[[#This Row],[R]]*100+RFMCaculation[[#This Row],[F]]*10+RFMCaculation[[#This Row],[M]]</f>
        <v>155</v>
      </c>
      <c r="P563" s="21" t="str">
        <f>VLOOKUP(RFMCaculation[[#This Row],[RFM]], RFMSegment[], 2, FALSE)</f>
        <v>Cannot Lose Them</v>
      </c>
    </row>
    <row r="564" spans="1:16">
      <c r="A564" t="s">
        <v>2386</v>
      </c>
      <c r="B564">
        <f>COUNTIF(Order[Customer ID], RFMCaculation[[#This Row],[Customer ID]])</f>
        <v>7</v>
      </c>
      <c r="C564" s="4" cm="1">
        <f t="array" ref="C564">MAX(_xlfn._xlws.FILTER(Order[[Order Date ]], Order[Customer ID]=RFMCaculation[[#This Row],[Customer ID]]))</f>
        <v>42985</v>
      </c>
      <c r="D564" s="4" cm="1">
        <f t="array" ref="D564">MIN(_xlfn._xlws.FILTER(Order[[Order Date ]], Order[Customer ID]=RFMCaculation[[#This Row],[Customer ID]]))</f>
        <v>41748</v>
      </c>
      <c r="E564" s="8">
        <f>($R$2-RFMCaculation[[#This Row],[Start Date]])/365</f>
        <v>3.7068493150684931</v>
      </c>
      <c r="F564">
        <f>$R$2-RFMCaculation[[#This Row],[Most recent]]</f>
        <v>116</v>
      </c>
      <c r="G564" s="8">
        <f>RFMCaculation[[#This Row],[Total Orders]]/RFMCaculation[[#This Row],[Years with us]]</f>
        <v>1.8883961566888396</v>
      </c>
      <c r="H564" s="9">
        <f>SUMIF(Order[Customer ID], RFMCaculation[[#This Row],[Customer ID]], Order[Total Sales])</f>
        <v>2031.472</v>
      </c>
      <c r="I564">
        <f>RANK(RFMCaculation[[#This Row],[Recency]], RFMCaculation[Recency], 0)</f>
        <v>284</v>
      </c>
      <c r="J564">
        <f>RANK(RFMCaculation[[#This Row],[Frequency]], RFMCaculation[Frequency], 0)</f>
        <v>418</v>
      </c>
      <c r="K564">
        <f>RANK(RFMCaculation[[#This Row],[Monetary]], RFMCaculation[Monetary], 0)</f>
        <v>438</v>
      </c>
      <c r="L564">
        <f>VLOOKUP(RFMCaculation[[#This Row],[Rank R]], $R$4:$S$8, 2)</f>
        <v>2</v>
      </c>
      <c r="M564">
        <f>VLOOKUP(RFMCaculation[[#This Row],[Rank F]], $R$4:$S$8, 2)</f>
        <v>3</v>
      </c>
      <c r="N564">
        <f>VLOOKUP(RFMCaculation[[#This Row],[Rank M]], $R$4:$S$8, 2)</f>
        <v>3</v>
      </c>
      <c r="O564">
        <f>RFMCaculation[[#This Row],[R]]*100+RFMCaculation[[#This Row],[F]]*10+RFMCaculation[[#This Row],[M]]</f>
        <v>233</v>
      </c>
      <c r="P564" s="21" t="str">
        <f>VLOOKUP(RFMCaculation[[#This Row],[RFM]], RFMSegment[], 2, FALSE)</f>
        <v>Hibernating customers</v>
      </c>
    </row>
    <row r="565" spans="1:16">
      <c r="A565" t="s">
        <v>1289</v>
      </c>
      <c r="B565">
        <f>COUNTIF(Order[Customer ID], RFMCaculation[[#This Row],[Customer ID]])</f>
        <v>5</v>
      </c>
      <c r="C565" s="4" cm="1">
        <f t="array" ref="C565">MAX(_xlfn._xlws.FILTER(Order[[Order Date ]], Order[Customer ID]=RFMCaculation[[#This Row],[Customer ID]]))</f>
        <v>43051</v>
      </c>
      <c r="D565" s="4" cm="1">
        <f t="array" ref="D565">MIN(_xlfn._xlws.FILTER(Order[[Order Date ]], Order[Customer ID]=RFMCaculation[[#This Row],[Customer ID]]))</f>
        <v>41967</v>
      </c>
      <c r="E565" s="8">
        <f>($R$2-RFMCaculation[[#This Row],[Start Date]])/365</f>
        <v>3.106849315068493</v>
      </c>
      <c r="F565">
        <f>$R$2-RFMCaculation[[#This Row],[Most recent]]</f>
        <v>50</v>
      </c>
      <c r="G565" s="8">
        <f>RFMCaculation[[#This Row],[Total Orders]]/RFMCaculation[[#This Row],[Years with us]]</f>
        <v>1.6093474426807761</v>
      </c>
      <c r="H565" s="9">
        <f>SUMIF(Order[Customer ID], RFMCaculation[[#This Row],[Customer ID]], Order[Total Sales])</f>
        <v>1869.58</v>
      </c>
      <c r="I565">
        <f>RANK(RFMCaculation[[#This Row],[Recency]], RFMCaculation[Recency], 0)</f>
        <v>490</v>
      </c>
      <c r="J565">
        <f>RANK(RFMCaculation[[#This Row],[Frequency]], RFMCaculation[Frequency], 0)</f>
        <v>527</v>
      </c>
      <c r="K565">
        <f>RANK(RFMCaculation[[#This Row],[Monetary]], RFMCaculation[Monetary], 0)</f>
        <v>460</v>
      </c>
      <c r="L565">
        <f>VLOOKUP(RFMCaculation[[#This Row],[Rank R]], $R$4:$S$8, 2)</f>
        <v>4</v>
      </c>
      <c r="M565">
        <f>VLOOKUP(RFMCaculation[[#This Row],[Rank F]], $R$4:$S$8, 2)</f>
        <v>4</v>
      </c>
      <c r="N565">
        <f>VLOOKUP(RFMCaculation[[#This Row],[Rank M]], $R$4:$S$8, 2)</f>
        <v>3</v>
      </c>
      <c r="O565">
        <f>RFMCaculation[[#This Row],[R]]*100+RFMCaculation[[#This Row],[F]]*10+RFMCaculation[[#This Row],[M]]</f>
        <v>443</v>
      </c>
      <c r="P565" s="21" t="str">
        <f>VLOOKUP(RFMCaculation[[#This Row],[RFM]], RFMSegment[], 2, FALSE)</f>
        <v>Need Attention</v>
      </c>
    </row>
    <row r="566" spans="1:16">
      <c r="A566" t="s">
        <v>1285</v>
      </c>
      <c r="B566">
        <f>COUNTIF(Order[Customer ID], RFMCaculation[[#This Row],[Customer ID]])</f>
        <v>5</v>
      </c>
      <c r="C566" s="4" cm="1">
        <f t="array" ref="C566">MAX(_xlfn._xlws.FILTER(Order[[Order Date ]], Order[Customer ID]=RFMCaculation[[#This Row],[Customer ID]]))</f>
        <v>43051</v>
      </c>
      <c r="D566" s="4" cm="1">
        <f t="array" ref="D566">MIN(_xlfn._xlws.FILTER(Order[[Order Date ]], Order[Customer ID]=RFMCaculation[[#This Row],[Customer ID]]))</f>
        <v>41967</v>
      </c>
      <c r="E566" s="8">
        <f>($R$2-RFMCaculation[[#This Row],[Start Date]])/365</f>
        <v>3.106849315068493</v>
      </c>
      <c r="F566">
        <f>$R$2-RFMCaculation[[#This Row],[Most recent]]</f>
        <v>50</v>
      </c>
      <c r="G566" s="8">
        <f>RFMCaculation[[#This Row],[Total Orders]]/RFMCaculation[[#This Row],[Years with us]]</f>
        <v>1.6093474426807761</v>
      </c>
      <c r="H566" s="9">
        <f>SUMIF(Order[Customer ID], RFMCaculation[[#This Row],[Customer ID]], Order[Total Sales])</f>
        <v>1395.9380000000001</v>
      </c>
      <c r="I566">
        <f>RANK(RFMCaculation[[#This Row],[Recency]], RFMCaculation[Recency], 0)</f>
        <v>490</v>
      </c>
      <c r="J566">
        <f>RANK(RFMCaculation[[#This Row],[Frequency]], RFMCaculation[Frequency], 0)</f>
        <v>527</v>
      </c>
      <c r="K566">
        <f>RANK(RFMCaculation[[#This Row],[Monetary]], RFMCaculation[Monetary], 0)</f>
        <v>543</v>
      </c>
      <c r="L566">
        <f>VLOOKUP(RFMCaculation[[#This Row],[Rank R]], $R$4:$S$8, 2)</f>
        <v>4</v>
      </c>
      <c r="M566">
        <f>VLOOKUP(RFMCaculation[[#This Row],[Rank F]], $R$4:$S$8, 2)</f>
        <v>4</v>
      </c>
      <c r="N566">
        <f>VLOOKUP(RFMCaculation[[#This Row],[Rank M]], $R$4:$S$8, 2)</f>
        <v>4</v>
      </c>
      <c r="O566">
        <f>RFMCaculation[[#This Row],[R]]*100+RFMCaculation[[#This Row],[F]]*10+RFMCaculation[[#This Row],[M]]</f>
        <v>444</v>
      </c>
      <c r="P566" s="21" t="str">
        <f>VLOOKUP(RFMCaculation[[#This Row],[RFM]], RFMSegment[], 2, FALSE)</f>
        <v>Loyal</v>
      </c>
    </row>
    <row r="567" spans="1:16">
      <c r="A567" t="s">
        <v>3006</v>
      </c>
      <c r="B567">
        <f>COUNTIF(Order[Customer ID], RFMCaculation[[#This Row],[Customer ID]])</f>
        <v>7</v>
      </c>
      <c r="C567" s="4" cm="1">
        <f t="array" ref="C567">MAX(_xlfn._xlws.FILTER(Order[[Order Date ]], Order[Customer ID]=RFMCaculation[[#This Row],[Customer ID]]))</f>
        <v>42910</v>
      </c>
      <c r="D567" s="4" cm="1">
        <f t="array" ref="D567">MIN(_xlfn._xlws.FILTER(Order[[Order Date ]], Order[Customer ID]=RFMCaculation[[#This Row],[Customer ID]]))</f>
        <v>41700</v>
      </c>
      <c r="E567" s="8">
        <f>($R$2-RFMCaculation[[#This Row],[Start Date]])/365</f>
        <v>3.8383561643835615</v>
      </c>
      <c r="F567">
        <f>$R$2-RFMCaculation[[#This Row],[Most recent]]</f>
        <v>191</v>
      </c>
      <c r="G567" s="8">
        <f>RFMCaculation[[#This Row],[Total Orders]]/RFMCaculation[[#This Row],[Years with us]]</f>
        <v>1.8236973590292649</v>
      </c>
      <c r="H567" s="9">
        <f>SUMIF(Order[Customer ID], RFMCaculation[[#This Row],[Customer ID]], Order[Total Sales])</f>
        <v>2673.29</v>
      </c>
      <c r="I567">
        <f>RANK(RFMCaculation[[#This Row],[Recency]], RFMCaculation[Recency], 0)</f>
        <v>187</v>
      </c>
      <c r="J567">
        <f>RANK(RFMCaculation[[#This Row],[Frequency]], RFMCaculation[Frequency], 0)</f>
        <v>448</v>
      </c>
      <c r="K567">
        <f>RANK(RFMCaculation[[#This Row],[Monetary]], RFMCaculation[Monetary], 0)</f>
        <v>329</v>
      </c>
      <c r="L567">
        <f>VLOOKUP(RFMCaculation[[#This Row],[Rank R]], $R$4:$S$8, 2)</f>
        <v>2</v>
      </c>
      <c r="M567">
        <f>VLOOKUP(RFMCaculation[[#This Row],[Rank F]], $R$4:$S$8, 2)</f>
        <v>3</v>
      </c>
      <c r="N567">
        <f>VLOOKUP(RFMCaculation[[#This Row],[Rank M]], $R$4:$S$8, 2)</f>
        <v>3</v>
      </c>
      <c r="O567">
        <f>RFMCaculation[[#This Row],[R]]*100+RFMCaculation[[#This Row],[F]]*10+RFMCaculation[[#This Row],[M]]</f>
        <v>233</v>
      </c>
      <c r="P567" s="21" t="str">
        <f>VLOOKUP(RFMCaculation[[#This Row],[RFM]], RFMSegment[], 2, FALSE)</f>
        <v>Hibernating customers</v>
      </c>
    </row>
    <row r="568" spans="1:16">
      <c r="A568" t="s">
        <v>1711</v>
      </c>
      <c r="B568">
        <f>COUNTIF(Order[Customer ID], RFMCaculation[[#This Row],[Customer ID]])</f>
        <v>7</v>
      </c>
      <c r="C568" s="4" cm="1">
        <f t="array" ref="C568">MAX(_xlfn._xlws.FILTER(Order[[Order Date ]], Order[Customer ID]=RFMCaculation[[#This Row],[Customer ID]]))</f>
        <v>43029</v>
      </c>
      <c r="D568" s="4" cm="1">
        <f t="array" ref="D568">MIN(_xlfn._xlws.FILTER(Order[[Order Date ]], Order[Customer ID]=RFMCaculation[[#This Row],[Customer ID]]))</f>
        <v>42152</v>
      </c>
      <c r="E568" s="8">
        <f>($R$2-RFMCaculation[[#This Row],[Start Date]])/365</f>
        <v>2.6</v>
      </c>
      <c r="F568">
        <f>$R$2-RFMCaculation[[#This Row],[Most recent]]</f>
        <v>72</v>
      </c>
      <c r="G568" s="8">
        <f>RFMCaculation[[#This Row],[Total Orders]]/RFMCaculation[[#This Row],[Years with us]]</f>
        <v>2.6923076923076921</v>
      </c>
      <c r="H568" s="9">
        <f>SUMIF(Order[Customer ID], RFMCaculation[[#This Row],[Customer ID]], Order[Total Sales])</f>
        <v>572.048</v>
      </c>
      <c r="I568">
        <f>RANK(RFMCaculation[[#This Row],[Recency]], RFMCaculation[Recency], 0)</f>
        <v>411</v>
      </c>
      <c r="J568">
        <f>RANK(RFMCaculation[[#This Row],[Frequency]], RFMCaculation[Frequency], 0)</f>
        <v>173</v>
      </c>
      <c r="K568">
        <f>RANK(RFMCaculation[[#This Row],[Monetary]], RFMCaculation[Monetary], 0)</f>
        <v>715</v>
      </c>
      <c r="L568">
        <f>VLOOKUP(RFMCaculation[[#This Row],[Rank R]], $R$4:$S$8, 2)</f>
        <v>3</v>
      </c>
      <c r="M568">
        <f>VLOOKUP(RFMCaculation[[#This Row],[Rank F]], $R$4:$S$8, 2)</f>
        <v>2</v>
      </c>
      <c r="N568">
        <f>VLOOKUP(RFMCaculation[[#This Row],[Rank M]], $R$4:$S$8, 2)</f>
        <v>5</v>
      </c>
      <c r="O568">
        <f>RFMCaculation[[#This Row],[R]]*100+RFMCaculation[[#This Row],[F]]*10+RFMCaculation[[#This Row],[M]]</f>
        <v>325</v>
      </c>
      <c r="P568" s="21" t="str">
        <f>VLOOKUP(RFMCaculation[[#This Row],[RFM]], RFMSegment[], 2, FALSE)</f>
        <v>Need Attention</v>
      </c>
    </row>
    <row r="569" spans="1:16">
      <c r="A569" t="s">
        <v>1548</v>
      </c>
      <c r="B569">
        <f>COUNTIF(Order[Customer ID], RFMCaculation[[#This Row],[Customer ID]])</f>
        <v>4</v>
      </c>
      <c r="C569" s="4" cm="1">
        <f t="array" ref="C569">MAX(_xlfn._xlws.FILTER(Order[[Order Date ]], Order[Customer ID]=RFMCaculation[[#This Row],[Customer ID]]))</f>
        <v>43041</v>
      </c>
      <c r="D569" s="4" cm="1">
        <f t="array" ref="D569">MIN(_xlfn._xlws.FILTER(Order[[Order Date ]], Order[Customer ID]=RFMCaculation[[#This Row],[Customer ID]]))</f>
        <v>41943</v>
      </c>
      <c r="E569" s="8">
        <f>($R$2-RFMCaculation[[#This Row],[Start Date]])/365</f>
        <v>3.1726027397260275</v>
      </c>
      <c r="F569">
        <f>$R$2-RFMCaculation[[#This Row],[Most recent]]</f>
        <v>60</v>
      </c>
      <c r="G569" s="8">
        <f>RFMCaculation[[#This Row],[Total Orders]]/RFMCaculation[[#This Row],[Years with us]]</f>
        <v>1.2607944732297063</v>
      </c>
      <c r="H569" s="9">
        <f>SUMIF(Order[Customer ID], RFMCaculation[[#This Row],[Customer ID]], Order[Total Sales])</f>
        <v>1418.0900000000001</v>
      </c>
      <c r="I569">
        <f>RANK(RFMCaculation[[#This Row],[Recency]], RFMCaculation[Recency], 0)</f>
        <v>439</v>
      </c>
      <c r="J569">
        <f>RANK(RFMCaculation[[#This Row],[Frequency]], RFMCaculation[Frequency], 0)</f>
        <v>667</v>
      </c>
      <c r="K569">
        <f>RANK(RFMCaculation[[#This Row],[Monetary]], RFMCaculation[Monetary], 0)</f>
        <v>538</v>
      </c>
      <c r="L569">
        <f>VLOOKUP(RFMCaculation[[#This Row],[Rank R]], $R$4:$S$8, 2)</f>
        <v>3</v>
      </c>
      <c r="M569">
        <f>VLOOKUP(RFMCaculation[[#This Row],[Rank F]], $R$4:$S$8, 2)</f>
        <v>5</v>
      </c>
      <c r="N569">
        <f>VLOOKUP(RFMCaculation[[#This Row],[Rank M]], $R$4:$S$8, 2)</f>
        <v>4</v>
      </c>
      <c r="O569">
        <f>RFMCaculation[[#This Row],[R]]*100+RFMCaculation[[#This Row],[F]]*10+RFMCaculation[[#This Row],[M]]</f>
        <v>354</v>
      </c>
      <c r="P569" s="21" t="str">
        <f>VLOOKUP(RFMCaculation[[#This Row],[RFM]], RFMSegment[], 2, FALSE)</f>
        <v>Loyal</v>
      </c>
    </row>
    <row r="570" spans="1:16">
      <c r="A570" t="s">
        <v>2795</v>
      </c>
      <c r="B570">
        <f>COUNTIF(Order[Customer ID], RFMCaculation[[#This Row],[Customer ID]])</f>
        <v>7</v>
      </c>
      <c r="C570" s="4" cm="1">
        <f t="array" ref="C570">MAX(_xlfn._xlws.FILTER(Order[[Order Date ]], Order[Customer ID]=RFMCaculation[[#This Row],[Customer ID]]))</f>
        <v>42939</v>
      </c>
      <c r="D570" s="4" cm="1">
        <f t="array" ref="D570">MIN(_xlfn._xlws.FILTER(Order[[Order Date ]], Order[Customer ID]=RFMCaculation[[#This Row],[Customer ID]]))</f>
        <v>41678</v>
      </c>
      <c r="E570" s="8">
        <f>($R$2-RFMCaculation[[#This Row],[Start Date]])/365</f>
        <v>3.8986301369863012</v>
      </c>
      <c r="F570">
        <f>$R$2-RFMCaculation[[#This Row],[Most recent]]</f>
        <v>162</v>
      </c>
      <c r="G570" s="8">
        <f>RFMCaculation[[#This Row],[Total Orders]]/RFMCaculation[[#This Row],[Years with us]]</f>
        <v>1.7955024595924105</v>
      </c>
      <c r="H570" s="9">
        <f>SUMIF(Order[Customer ID], RFMCaculation[[#This Row],[Customer ID]], Order[Total Sales])</f>
        <v>6459.3439999999991</v>
      </c>
      <c r="I570">
        <f>RANK(RFMCaculation[[#This Row],[Recency]], RFMCaculation[Recency], 0)</f>
        <v>218</v>
      </c>
      <c r="J570">
        <f>RANK(RFMCaculation[[#This Row],[Frequency]], RFMCaculation[Frequency], 0)</f>
        <v>459</v>
      </c>
      <c r="K570">
        <f>RANK(RFMCaculation[[#This Row],[Monetary]], RFMCaculation[Monetary], 0)</f>
        <v>65</v>
      </c>
      <c r="L570">
        <f>VLOOKUP(RFMCaculation[[#This Row],[Rank R]], $R$4:$S$8, 2)</f>
        <v>2</v>
      </c>
      <c r="M570">
        <f>VLOOKUP(RFMCaculation[[#This Row],[Rank F]], $R$4:$S$8, 2)</f>
        <v>3</v>
      </c>
      <c r="N570">
        <f>VLOOKUP(RFMCaculation[[#This Row],[Rank M]], $R$4:$S$8, 2)</f>
        <v>1</v>
      </c>
      <c r="O570">
        <f>RFMCaculation[[#This Row],[R]]*100+RFMCaculation[[#This Row],[F]]*10+RFMCaculation[[#This Row],[M]]</f>
        <v>231</v>
      </c>
      <c r="P570" s="21" t="str">
        <f>VLOOKUP(RFMCaculation[[#This Row],[RFM]], RFMSegment[], 2, FALSE)</f>
        <v>About To Sleep</v>
      </c>
    </row>
    <row r="571" spans="1:16">
      <c r="A571" t="s">
        <v>3389</v>
      </c>
      <c r="B571">
        <f>COUNTIF(Order[Customer ID], RFMCaculation[[#This Row],[Customer ID]])</f>
        <v>10</v>
      </c>
      <c r="C571" s="4" cm="1">
        <f t="array" ref="C571">MAX(_xlfn._xlws.FILTER(Order[[Order Date ]], Order[Customer ID]=RFMCaculation[[#This Row],[Customer ID]]))</f>
        <v>42855</v>
      </c>
      <c r="D571" s="4" cm="1">
        <f t="array" ref="D571">MIN(_xlfn._xlws.FILTER(Order[[Order Date ]], Order[Customer ID]=RFMCaculation[[#This Row],[Customer ID]]))</f>
        <v>42255</v>
      </c>
      <c r="E571" s="8">
        <f>($R$2-RFMCaculation[[#This Row],[Start Date]])/365</f>
        <v>2.3178082191780822</v>
      </c>
      <c r="F571">
        <f>$R$2-RFMCaculation[[#This Row],[Most recent]]</f>
        <v>246</v>
      </c>
      <c r="G571" s="8">
        <f>RFMCaculation[[#This Row],[Total Orders]]/RFMCaculation[[#This Row],[Years with us]]</f>
        <v>4.3144208037825056</v>
      </c>
      <c r="H571" s="9">
        <f>SUMIF(Order[Customer ID], RFMCaculation[[#This Row],[Customer ID]], Order[Total Sales])</f>
        <v>2161.9790000000003</v>
      </c>
      <c r="I571">
        <f>RANK(RFMCaculation[[#This Row],[Recency]], RFMCaculation[Recency], 0)</f>
        <v>146</v>
      </c>
      <c r="J571">
        <f>RANK(RFMCaculation[[#This Row],[Frequency]], RFMCaculation[Frequency], 0)</f>
        <v>15</v>
      </c>
      <c r="K571">
        <f>RANK(RFMCaculation[[#This Row],[Monetary]], RFMCaculation[Monetary], 0)</f>
        <v>424</v>
      </c>
      <c r="L571">
        <f>VLOOKUP(RFMCaculation[[#This Row],[Rank R]], $R$4:$S$8, 2)</f>
        <v>1</v>
      </c>
      <c r="M571">
        <f>VLOOKUP(RFMCaculation[[#This Row],[Rank F]], $R$4:$S$8, 2)</f>
        <v>1</v>
      </c>
      <c r="N571">
        <f>VLOOKUP(RFMCaculation[[#This Row],[Rank M]], $R$4:$S$8, 2)</f>
        <v>3</v>
      </c>
      <c r="O571">
        <f>RFMCaculation[[#This Row],[R]]*100+RFMCaculation[[#This Row],[F]]*10+RFMCaculation[[#This Row],[M]]</f>
        <v>113</v>
      </c>
      <c r="P571" s="21" t="str">
        <f>VLOOKUP(RFMCaculation[[#This Row],[RFM]], RFMSegment[], 2, FALSE)</f>
        <v>Cannot Lose Them</v>
      </c>
    </row>
    <row r="572" spans="1:16">
      <c r="A572" t="s">
        <v>650</v>
      </c>
      <c r="B572">
        <f>COUNTIF(Order[Customer ID], RFMCaculation[[#This Row],[Customer ID]])</f>
        <v>6</v>
      </c>
      <c r="C572" s="4" cm="1">
        <f t="array" ref="C572">MAX(_xlfn._xlws.FILTER(Order[[Order Date ]], Order[Customer ID]=RFMCaculation[[#This Row],[Customer ID]]))</f>
        <v>43074</v>
      </c>
      <c r="D572" s="4" cm="1">
        <f t="array" ref="D572">MIN(_xlfn._xlws.FILTER(Order[[Order Date ]], Order[Customer ID]=RFMCaculation[[#This Row],[Customer ID]]))</f>
        <v>41772</v>
      </c>
      <c r="E572" s="8">
        <f>($R$2-RFMCaculation[[#This Row],[Start Date]])/365</f>
        <v>3.6410958904109587</v>
      </c>
      <c r="F572">
        <f>$R$2-RFMCaculation[[#This Row],[Most recent]]</f>
        <v>27</v>
      </c>
      <c r="G572" s="8">
        <f>RFMCaculation[[#This Row],[Total Orders]]/RFMCaculation[[#This Row],[Years with us]]</f>
        <v>1.6478555304740408</v>
      </c>
      <c r="H572" s="9">
        <f>SUMIF(Order[Customer ID], RFMCaculation[[#This Row],[Customer ID]], Order[Total Sales])</f>
        <v>5529.62</v>
      </c>
      <c r="I572">
        <f>RANK(RFMCaculation[[#This Row],[Recency]], RFMCaculation[Recency], 0)</f>
        <v>640</v>
      </c>
      <c r="J572">
        <f>RANK(RFMCaculation[[#This Row],[Frequency]], RFMCaculation[Frequency], 0)</f>
        <v>511</v>
      </c>
      <c r="K572">
        <f>RANK(RFMCaculation[[#This Row],[Monetary]], RFMCaculation[Monetary], 0)</f>
        <v>94</v>
      </c>
      <c r="L572">
        <f>VLOOKUP(RFMCaculation[[#This Row],[Rank R]], $R$4:$S$8, 2)</f>
        <v>5</v>
      </c>
      <c r="M572">
        <f>VLOOKUP(RFMCaculation[[#This Row],[Rank F]], $R$4:$S$8, 2)</f>
        <v>4</v>
      </c>
      <c r="N572">
        <f>VLOOKUP(RFMCaculation[[#This Row],[Rank M]], $R$4:$S$8, 2)</f>
        <v>1</v>
      </c>
      <c r="O572">
        <f>RFMCaculation[[#This Row],[R]]*100+RFMCaculation[[#This Row],[F]]*10+RFMCaculation[[#This Row],[M]]</f>
        <v>541</v>
      </c>
      <c r="P572" s="21" t="str">
        <f>VLOOKUP(RFMCaculation[[#This Row],[RFM]], RFMSegment[], 2, FALSE)</f>
        <v>Potential Loyalist</v>
      </c>
    </row>
    <row r="573" spans="1:16">
      <c r="A573" t="s">
        <v>1573</v>
      </c>
      <c r="B573">
        <f>COUNTIF(Order[Customer ID], RFMCaculation[[#This Row],[Customer ID]])</f>
        <v>5</v>
      </c>
      <c r="C573" s="4" cm="1">
        <f t="array" ref="C573">MAX(_xlfn._xlws.FILTER(Order[[Order Date ]], Order[Customer ID]=RFMCaculation[[#This Row],[Customer ID]]))</f>
        <v>43041</v>
      </c>
      <c r="D573" s="4" cm="1">
        <f t="array" ref="D573">MIN(_xlfn._xlws.FILTER(Order[[Order Date ]], Order[Customer ID]=RFMCaculation[[#This Row],[Customer ID]]))</f>
        <v>42062</v>
      </c>
      <c r="E573" s="8">
        <f>($R$2-RFMCaculation[[#This Row],[Start Date]])/365</f>
        <v>2.8465753424657536</v>
      </c>
      <c r="F573">
        <f>$R$2-RFMCaculation[[#This Row],[Most recent]]</f>
        <v>60</v>
      </c>
      <c r="G573" s="8">
        <f>RFMCaculation[[#This Row],[Total Orders]]/RFMCaculation[[#This Row],[Years with us]]</f>
        <v>1.7564966313763233</v>
      </c>
      <c r="H573" s="9">
        <f>SUMIF(Order[Customer ID], RFMCaculation[[#This Row],[Customer ID]], Order[Total Sales])</f>
        <v>3908.402</v>
      </c>
      <c r="I573">
        <f>RANK(RFMCaculation[[#This Row],[Recency]], RFMCaculation[Recency], 0)</f>
        <v>439</v>
      </c>
      <c r="J573">
        <f>RANK(RFMCaculation[[#This Row],[Frequency]], RFMCaculation[Frequency], 0)</f>
        <v>478</v>
      </c>
      <c r="K573">
        <f>RANK(RFMCaculation[[#This Row],[Monetary]], RFMCaculation[Monetary], 0)</f>
        <v>187</v>
      </c>
      <c r="L573">
        <f>VLOOKUP(RFMCaculation[[#This Row],[Rank R]], $R$4:$S$8, 2)</f>
        <v>3</v>
      </c>
      <c r="M573">
        <f>VLOOKUP(RFMCaculation[[#This Row],[Rank F]], $R$4:$S$8, 2)</f>
        <v>4</v>
      </c>
      <c r="N573">
        <f>VLOOKUP(RFMCaculation[[#This Row],[Rank M]], $R$4:$S$8, 2)</f>
        <v>2</v>
      </c>
      <c r="O573">
        <f>RFMCaculation[[#This Row],[R]]*100+RFMCaculation[[#This Row],[F]]*10+RFMCaculation[[#This Row],[M]]</f>
        <v>342</v>
      </c>
      <c r="P573" s="21" t="str">
        <f>VLOOKUP(RFMCaculation[[#This Row],[RFM]], RFMSegment[], 2, FALSE)</f>
        <v>Potential Loyalist</v>
      </c>
    </row>
    <row r="574" spans="1:16">
      <c r="A574" t="s">
        <v>4266</v>
      </c>
      <c r="B574">
        <f>COUNTIF(Order[Customer ID], RFMCaculation[[#This Row],[Customer ID]])</f>
        <v>6</v>
      </c>
      <c r="C574" s="4" cm="1">
        <f t="array" ref="C574">MAX(_xlfn._xlws.FILTER(Order[[Order Date ]], Order[Customer ID]=RFMCaculation[[#This Row],[Customer ID]]))</f>
        <v>42693</v>
      </c>
      <c r="D574" s="4" cm="1">
        <f t="array" ref="D574">MIN(_xlfn._xlws.FILTER(Order[[Order Date ]], Order[Customer ID]=RFMCaculation[[#This Row],[Customer ID]]))</f>
        <v>41705</v>
      </c>
      <c r="E574" s="8">
        <f>($R$2-RFMCaculation[[#This Row],[Start Date]])/365</f>
        <v>3.8246575342465752</v>
      </c>
      <c r="F574">
        <f>$R$2-RFMCaculation[[#This Row],[Most recent]]</f>
        <v>408</v>
      </c>
      <c r="G574" s="8">
        <f>RFMCaculation[[#This Row],[Total Orders]]/RFMCaculation[[#This Row],[Years with us]]</f>
        <v>1.5687679083094557</v>
      </c>
      <c r="H574" s="9">
        <f>SUMIF(Order[Customer ID], RFMCaculation[[#This Row],[Customer ID]], Order[Total Sales])</f>
        <v>1228.6980000000001</v>
      </c>
      <c r="I574">
        <f>RANK(RFMCaculation[[#This Row],[Recency]], RFMCaculation[Recency], 0)</f>
        <v>79</v>
      </c>
      <c r="J574">
        <f>RANK(RFMCaculation[[#This Row],[Frequency]], RFMCaculation[Frequency], 0)</f>
        <v>550</v>
      </c>
      <c r="K574">
        <f>RANK(RFMCaculation[[#This Row],[Monetary]], RFMCaculation[Monetary], 0)</f>
        <v>581</v>
      </c>
      <c r="L574">
        <f>VLOOKUP(RFMCaculation[[#This Row],[Rank R]], $R$4:$S$8, 2)</f>
        <v>1</v>
      </c>
      <c r="M574">
        <f>VLOOKUP(RFMCaculation[[#This Row],[Rank F]], $R$4:$S$8, 2)</f>
        <v>4</v>
      </c>
      <c r="N574">
        <f>VLOOKUP(RFMCaculation[[#This Row],[Rank M]], $R$4:$S$8, 2)</f>
        <v>4</v>
      </c>
      <c r="O574">
        <f>RFMCaculation[[#This Row],[R]]*100+RFMCaculation[[#This Row],[F]]*10+RFMCaculation[[#This Row],[M]]</f>
        <v>144</v>
      </c>
      <c r="P574" s="21" t="str">
        <f>VLOOKUP(RFMCaculation[[#This Row],[RFM]], RFMSegment[], 2, FALSE)</f>
        <v>Cannot Lose Them</v>
      </c>
    </row>
    <row r="575" spans="1:16">
      <c r="A575" t="s">
        <v>2655</v>
      </c>
      <c r="B575">
        <f>COUNTIF(Order[Customer ID], RFMCaculation[[#This Row],[Customer ID]])</f>
        <v>7</v>
      </c>
      <c r="C575" s="4" cm="1">
        <f t="array" ref="C575">MAX(_xlfn._xlws.FILTER(Order[[Order Date ]], Order[Customer ID]=RFMCaculation[[#This Row],[Customer ID]]))</f>
        <v>42961</v>
      </c>
      <c r="D575" s="4" cm="1">
        <f t="array" ref="D575">MIN(_xlfn._xlws.FILTER(Order[[Order Date ]], Order[Customer ID]=RFMCaculation[[#This Row],[Customer ID]]))</f>
        <v>41887</v>
      </c>
      <c r="E575" s="8">
        <f>($R$2-RFMCaculation[[#This Row],[Start Date]])/365</f>
        <v>3.3260273972602739</v>
      </c>
      <c r="F575">
        <f>$R$2-RFMCaculation[[#This Row],[Most recent]]</f>
        <v>140</v>
      </c>
      <c r="G575" s="8">
        <f>RFMCaculation[[#This Row],[Total Orders]]/RFMCaculation[[#This Row],[Years with us]]</f>
        <v>2.1046128500823724</v>
      </c>
      <c r="H575" s="9">
        <f>SUMIF(Order[Customer ID], RFMCaculation[[#This Row],[Customer ID]], Order[Total Sales])</f>
        <v>7903.1824999999999</v>
      </c>
      <c r="I575">
        <f>RANK(RFMCaculation[[#This Row],[Recency]], RFMCaculation[Recency], 0)</f>
        <v>242</v>
      </c>
      <c r="J575">
        <f>RANK(RFMCaculation[[#This Row],[Frequency]], RFMCaculation[Frequency], 0)</f>
        <v>349</v>
      </c>
      <c r="K575">
        <f>RANK(RFMCaculation[[#This Row],[Monetary]], RFMCaculation[Monetary], 0)</f>
        <v>40</v>
      </c>
      <c r="L575">
        <f>VLOOKUP(RFMCaculation[[#This Row],[Rank R]], $R$4:$S$8, 2)</f>
        <v>2</v>
      </c>
      <c r="M575">
        <f>VLOOKUP(RFMCaculation[[#This Row],[Rank F]], $R$4:$S$8, 2)</f>
        <v>3</v>
      </c>
      <c r="N575">
        <f>VLOOKUP(RFMCaculation[[#This Row],[Rank M]], $R$4:$S$8, 2)</f>
        <v>1</v>
      </c>
      <c r="O575">
        <f>RFMCaculation[[#This Row],[R]]*100+RFMCaculation[[#This Row],[F]]*10+RFMCaculation[[#This Row],[M]]</f>
        <v>231</v>
      </c>
      <c r="P575" s="21" t="str">
        <f>VLOOKUP(RFMCaculation[[#This Row],[RFM]], RFMSegment[], 2, FALSE)</f>
        <v>About To Sleep</v>
      </c>
    </row>
    <row r="576" spans="1:16">
      <c r="A576" t="s">
        <v>3164</v>
      </c>
      <c r="B576">
        <f>COUNTIF(Order[Customer ID], RFMCaculation[[#This Row],[Customer ID]])</f>
        <v>5</v>
      </c>
      <c r="C576" s="4" cm="1">
        <f t="array" ref="C576">MAX(_xlfn._xlws.FILTER(Order[[Order Date ]], Order[Customer ID]=RFMCaculation[[#This Row],[Customer ID]]))</f>
        <v>42889</v>
      </c>
      <c r="D576" s="4" cm="1">
        <f t="array" ref="D576">MIN(_xlfn._xlws.FILTER(Order[[Order Date ]], Order[Customer ID]=RFMCaculation[[#This Row],[Customer ID]]))</f>
        <v>41797</v>
      </c>
      <c r="E576" s="8">
        <f>($R$2-RFMCaculation[[#This Row],[Start Date]])/365</f>
        <v>3.5726027397260274</v>
      </c>
      <c r="F576">
        <f>$R$2-RFMCaculation[[#This Row],[Most recent]]</f>
        <v>212</v>
      </c>
      <c r="G576" s="8">
        <f>RFMCaculation[[#This Row],[Total Orders]]/RFMCaculation[[#This Row],[Years with us]]</f>
        <v>1.3995398773006136</v>
      </c>
      <c r="H576" s="9">
        <f>SUMIF(Order[Customer ID], RFMCaculation[[#This Row],[Customer ID]], Order[Total Sales])</f>
        <v>2367.277</v>
      </c>
      <c r="I576">
        <f>RANK(RFMCaculation[[#This Row],[Recency]], RFMCaculation[Recency], 0)</f>
        <v>170</v>
      </c>
      <c r="J576">
        <f>RANK(RFMCaculation[[#This Row],[Frequency]], RFMCaculation[Frequency], 0)</f>
        <v>606</v>
      </c>
      <c r="K576">
        <f>RANK(RFMCaculation[[#This Row],[Monetary]], RFMCaculation[Monetary], 0)</f>
        <v>379</v>
      </c>
      <c r="L576">
        <f>VLOOKUP(RFMCaculation[[#This Row],[Rank R]], $R$4:$S$8, 2)</f>
        <v>2</v>
      </c>
      <c r="M576">
        <f>VLOOKUP(RFMCaculation[[#This Row],[Rank F]], $R$4:$S$8, 2)</f>
        <v>4</v>
      </c>
      <c r="N576">
        <f>VLOOKUP(RFMCaculation[[#This Row],[Rank M]], $R$4:$S$8, 2)</f>
        <v>3</v>
      </c>
      <c r="O576">
        <f>RFMCaculation[[#This Row],[R]]*100+RFMCaculation[[#This Row],[F]]*10+RFMCaculation[[#This Row],[M]]</f>
        <v>243</v>
      </c>
      <c r="P576" s="21" t="str">
        <f>VLOOKUP(RFMCaculation[[#This Row],[RFM]], RFMSegment[], 2, FALSE)</f>
        <v>At Risk</v>
      </c>
    </row>
    <row r="577" spans="1:16">
      <c r="A577" t="s">
        <v>181</v>
      </c>
      <c r="B577">
        <f>COUNTIF(Order[Customer ID], RFMCaculation[[#This Row],[Customer ID]])</f>
        <v>4</v>
      </c>
      <c r="C577" s="4" cm="1">
        <f t="array" ref="C577">MAX(_xlfn._xlws.FILTER(Order[[Order Date ]], Order[Customer ID]=RFMCaculation[[#This Row],[Customer ID]]))</f>
        <v>43093</v>
      </c>
      <c r="D577" s="4" cm="1">
        <f t="array" ref="D577">MIN(_xlfn._xlws.FILTER(Order[[Order Date ]], Order[Customer ID]=RFMCaculation[[#This Row],[Customer ID]]))</f>
        <v>42698</v>
      </c>
      <c r="E577" s="8">
        <f>($R$2-RFMCaculation[[#This Row],[Start Date]])/365</f>
        <v>1.1041095890410959</v>
      </c>
      <c r="F577">
        <f>$R$2-RFMCaculation[[#This Row],[Most recent]]</f>
        <v>8</v>
      </c>
      <c r="G577" s="8">
        <f>RFMCaculation[[#This Row],[Total Orders]]/RFMCaculation[[#This Row],[Years with us]]</f>
        <v>3.6228287841191067</v>
      </c>
      <c r="H577" s="9">
        <f>SUMIF(Order[Customer ID], RFMCaculation[[#This Row],[Customer ID]], Order[Total Sales])</f>
        <v>2575.8629999999998</v>
      </c>
      <c r="I577">
        <f>RANK(RFMCaculation[[#This Row],[Recency]], RFMCaculation[Recency], 0)</f>
        <v>750</v>
      </c>
      <c r="J577">
        <f>RANK(RFMCaculation[[#This Row],[Frequency]], RFMCaculation[Frequency], 0)</f>
        <v>36</v>
      </c>
      <c r="K577">
        <f>RANK(RFMCaculation[[#This Row],[Monetary]], RFMCaculation[Monetary], 0)</f>
        <v>343</v>
      </c>
      <c r="L577">
        <f>VLOOKUP(RFMCaculation[[#This Row],[Rank R]], $R$4:$S$8, 2)</f>
        <v>5</v>
      </c>
      <c r="M577">
        <f>VLOOKUP(RFMCaculation[[#This Row],[Rank F]], $R$4:$S$8, 2)</f>
        <v>1</v>
      </c>
      <c r="N577">
        <f>VLOOKUP(RFMCaculation[[#This Row],[Rank M]], $R$4:$S$8, 2)</f>
        <v>3</v>
      </c>
      <c r="O577">
        <f>RFMCaculation[[#This Row],[R]]*100+RFMCaculation[[#This Row],[F]]*10+RFMCaculation[[#This Row],[M]]</f>
        <v>513</v>
      </c>
      <c r="P577" s="21" t="str">
        <f>VLOOKUP(RFMCaculation[[#This Row],[RFM]], RFMSegment[], 2, FALSE)</f>
        <v>Promising</v>
      </c>
    </row>
    <row r="578" spans="1:16">
      <c r="A578" t="s">
        <v>2885</v>
      </c>
      <c r="B578">
        <f>COUNTIF(Order[Customer ID], RFMCaculation[[#This Row],[Customer ID]])</f>
        <v>13</v>
      </c>
      <c r="C578" s="4" cm="1">
        <f t="array" ref="C578">MAX(_xlfn._xlws.FILTER(Order[[Order Date ]], Order[Customer ID]=RFMCaculation[[#This Row],[Customer ID]]))</f>
        <v>42925</v>
      </c>
      <c r="D578" s="4" cm="1">
        <f t="array" ref="D578">MIN(_xlfn._xlws.FILTER(Order[[Order Date ]], Order[Customer ID]=RFMCaculation[[#This Row],[Customer ID]]))</f>
        <v>41815</v>
      </c>
      <c r="E578" s="8">
        <f>($R$2-RFMCaculation[[#This Row],[Start Date]])/365</f>
        <v>3.5232876712328767</v>
      </c>
      <c r="F578">
        <f>$R$2-RFMCaculation[[#This Row],[Most recent]]</f>
        <v>176</v>
      </c>
      <c r="G578" s="8">
        <f>RFMCaculation[[#This Row],[Total Orders]]/RFMCaculation[[#This Row],[Years with us]]</f>
        <v>3.6897356143079314</v>
      </c>
      <c r="H578" s="9">
        <f>SUMIF(Order[Customer ID], RFMCaculation[[#This Row],[Customer ID]], Order[Total Sales])</f>
        <v>2964.8230000000003</v>
      </c>
      <c r="I578">
        <f>RANK(RFMCaculation[[#This Row],[Recency]], RFMCaculation[Recency], 0)</f>
        <v>205</v>
      </c>
      <c r="J578">
        <f>RANK(RFMCaculation[[#This Row],[Frequency]], RFMCaculation[Frequency], 0)</f>
        <v>29</v>
      </c>
      <c r="K578">
        <f>RANK(RFMCaculation[[#This Row],[Monetary]], RFMCaculation[Monetary], 0)</f>
        <v>284</v>
      </c>
      <c r="L578">
        <f>VLOOKUP(RFMCaculation[[#This Row],[Rank R]], $R$4:$S$8, 2)</f>
        <v>2</v>
      </c>
      <c r="M578">
        <f>VLOOKUP(RFMCaculation[[#This Row],[Rank F]], $R$4:$S$8, 2)</f>
        <v>1</v>
      </c>
      <c r="N578">
        <f>VLOOKUP(RFMCaculation[[#This Row],[Rank M]], $R$4:$S$8, 2)</f>
        <v>2</v>
      </c>
      <c r="O578">
        <f>RFMCaculation[[#This Row],[R]]*100+RFMCaculation[[#This Row],[F]]*10+RFMCaculation[[#This Row],[M]]</f>
        <v>212</v>
      </c>
      <c r="P578" s="21" t="str">
        <f>VLOOKUP(RFMCaculation[[#This Row],[RFM]], RFMSegment[], 2, FALSE)</f>
        <v>Hibernating customers</v>
      </c>
    </row>
    <row r="579" spans="1:16">
      <c r="A579" t="s">
        <v>2875</v>
      </c>
      <c r="B579">
        <f>COUNTIF(Order[Customer ID], RFMCaculation[[#This Row],[Customer ID]])</f>
        <v>7</v>
      </c>
      <c r="C579" s="4" cm="1">
        <f t="array" ref="C579">MAX(_xlfn._xlws.FILTER(Order[[Order Date ]], Order[Customer ID]=RFMCaculation[[#This Row],[Customer ID]]))</f>
        <v>42927</v>
      </c>
      <c r="D579" s="4" cm="1">
        <f t="array" ref="D579">MIN(_xlfn._xlws.FILTER(Order[[Order Date ]], Order[Customer ID]=RFMCaculation[[#This Row],[Customer ID]]))</f>
        <v>41811</v>
      </c>
      <c r="E579" s="8">
        <f>($R$2-RFMCaculation[[#This Row],[Start Date]])/365</f>
        <v>3.5342465753424657</v>
      </c>
      <c r="F579">
        <f>$R$2-RFMCaculation[[#This Row],[Most recent]]</f>
        <v>174</v>
      </c>
      <c r="G579" s="8">
        <f>RFMCaculation[[#This Row],[Total Orders]]/RFMCaculation[[#This Row],[Years with us]]</f>
        <v>1.9806201550387597</v>
      </c>
      <c r="H579" s="9">
        <f>SUMIF(Order[Customer ID], RFMCaculation[[#This Row],[Customer ID]], Order[Total Sales])</f>
        <v>7234.0140000000001</v>
      </c>
      <c r="I579">
        <f>RANK(RFMCaculation[[#This Row],[Recency]], RFMCaculation[Recency], 0)</f>
        <v>207</v>
      </c>
      <c r="J579">
        <f>RANK(RFMCaculation[[#This Row],[Frequency]], RFMCaculation[Frequency], 0)</f>
        <v>386</v>
      </c>
      <c r="K579">
        <f>RANK(RFMCaculation[[#This Row],[Monetary]], RFMCaculation[Monetary], 0)</f>
        <v>53</v>
      </c>
      <c r="L579">
        <f>VLOOKUP(RFMCaculation[[#This Row],[Rank R]], $R$4:$S$8, 2)</f>
        <v>2</v>
      </c>
      <c r="M579">
        <f>VLOOKUP(RFMCaculation[[#This Row],[Rank F]], $R$4:$S$8, 2)</f>
        <v>3</v>
      </c>
      <c r="N579">
        <f>VLOOKUP(RFMCaculation[[#This Row],[Rank M]], $R$4:$S$8, 2)</f>
        <v>1</v>
      </c>
      <c r="O579">
        <f>RFMCaculation[[#This Row],[R]]*100+RFMCaculation[[#This Row],[F]]*10+RFMCaculation[[#This Row],[M]]</f>
        <v>231</v>
      </c>
      <c r="P579" s="21" t="str">
        <f>VLOOKUP(RFMCaculation[[#This Row],[RFM]], RFMSegment[], 2, FALSE)</f>
        <v>About To Sleep</v>
      </c>
    </row>
    <row r="580" spans="1:16">
      <c r="A580" t="s">
        <v>1891</v>
      </c>
      <c r="B580">
        <f>COUNTIF(Order[Customer ID], RFMCaculation[[#This Row],[Customer ID]])</f>
        <v>9</v>
      </c>
      <c r="C580" s="4" cm="1">
        <f t="array" ref="C580">MAX(_xlfn._xlws.FILTER(Order[[Order Date ]], Order[Customer ID]=RFMCaculation[[#This Row],[Customer ID]]))</f>
        <v>43014</v>
      </c>
      <c r="D580" s="4" cm="1">
        <f t="array" ref="D580">MIN(_xlfn._xlws.FILTER(Order[[Order Date ]], Order[Customer ID]=RFMCaculation[[#This Row],[Customer ID]]))</f>
        <v>41853</v>
      </c>
      <c r="E580" s="8">
        <f>($R$2-RFMCaculation[[#This Row],[Start Date]])/365</f>
        <v>3.419178082191781</v>
      </c>
      <c r="F580">
        <f>$R$2-RFMCaculation[[#This Row],[Most recent]]</f>
        <v>87</v>
      </c>
      <c r="G580" s="8">
        <f>RFMCaculation[[#This Row],[Total Orders]]/RFMCaculation[[#This Row],[Years with us]]</f>
        <v>2.6322115384615383</v>
      </c>
      <c r="H580" s="9">
        <f>SUMIF(Order[Customer ID], RFMCaculation[[#This Row],[Customer ID]], Order[Total Sales])</f>
        <v>2488.3100000000004</v>
      </c>
      <c r="I580">
        <f>RANK(RFMCaculation[[#This Row],[Recency]], RFMCaculation[Recency], 0)</f>
        <v>368</v>
      </c>
      <c r="J580">
        <f>RANK(RFMCaculation[[#This Row],[Frequency]], RFMCaculation[Frequency], 0)</f>
        <v>187</v>
      </c>
      <c r="K580">
        <f>RANK(RFMCaculation[[#This Row],[Monetary]], RFMCaculation[Monetary], 0)</f>
        <v>359</v>
      </c>
      <c r="L580">
        <f>VLOOKUP(RFMCaculation[[#This Row],[Rank R]], $R$4:$S$8, 2)</f>
        <v>3</v>
      </c>
      <c r="M580">
        <f>VLOOKUP(RFMCaculation[[#This Row],[Rank F]], $R$4:$S$8, 2)</f>
        <v>2</v>
      </c>
      <c r="N580">
        <f>VLOOKUP(RFMCaculation[[#This Row],[Rank M]], $R$4:$S$8, 2)</f>
        <v>3</v>
      </c>
      <c r="O580">
        <f>RFMCaculation[[#This Row],[R]]*100+RFMCaculation[[#This Row],[F]]*10+RFMCaculation[[#This Row],[M]]</f>
        <v>323</v>
      </c>
      <c r="P580" s="21" t="str">
        <f>VLOOKUP(RFMCaculation[[#This Row],[RFM]], RFMSegment[], 2, FALSE)</f>
        <v>Potential Loyalist</v>
      </c>
    </row>
    <row r="581" spans="1:16">
      <c r="A581" t="s">
        <v>4295</v>
      </c>
      <c r="B581">
        <f>COUNTIF(Order[Customer ID], RFMCaculation[[#This Row],[Customer ID]])</f>
        <v>9</v>
      </c>
      <c r="C581" s="4" cm="1">
        <f t="array" ref="C581">MAX(_xlfn._xlws.FILTER(Order[[Order Date ]], Order[Customer ID]=RFMCaculation[[#This Row],[Customer ID]]))</f>
        <v>42689</v>
      </c>
      <c r="D581" s="4" cm="1">
        <f t="array" ref="D581">MIN(_xlfn._xlws.FILTER(Order[[Order Date ]], Order[Customer ID]=RFMCaculation[[#This Row],[Customer ID]]))</f>
        <v>41895</v>
      </c>
      <c r="E581" s="8">
        <f>($R$2-RFMCaculation[[#This Row],[Start Date]])/365</f>
        <v>3.3041095890410959</v>
      </c>
      <c r="F581">
        <f>$R$2-RFMCaculation[[#This Row],[Most recent]]</f>
        <v>412</v>
      </c>
      <c r="G581" s="8">
        <f>RFMCaculation[[#This Row],[Total Orders]]/RFMCaculation[[#This Row],[Years with us]]</f>
        <v>2.7238805970149254</v>
      </c>
      <c r="H581" s="9">
        <f>SUMIF(Order[Customer ID], RFMCaculation[[#This Row],[Customer ID]], Order[Total Sales])</f>
        <v>1567.52</v>
      </c>
      <c r="I581">
        <f>RANK(RFMCaculation[[#This Row],[Recency]], RFMCaculation[Recency], 0)</f>
        <v>75</v>
      </c>
      <c r="J581">
        <f>RANK(RFMCaculation[[#This Row],[Frequency]], RFMCaculation[Frequency], 0)</f>
        <v>165</v>
      </c>
      <c r="K581">
        <f>RANK(RFMCaculation[[#This Row],[Monetary]], RFMCaculation[Monetary], 0)</f>
        <v>509</v>
      </c>
      <c r="L581">
        <f>VLOOKUP(RFMCaculation[[#This Row],[Rank R]], $R$4:$S$8, 2)</f>
        <v>1</v>
      </c>
      <c r="M581">
        <f>VLOOKUP(RFMCaculation[[#This Row],[Rank F]], $R$4:$S$8, 2)</f>
        <v>2</v>
      </c>
      <c r="N581">
        <f>VLOOKUP(RFMCaculation[[#This Row],[Rank M]], $R$4:$S$8, 2)</f>
        <v>4</v>
      </c>
      <c r="O581">
        <f>RFMCaculation[[#This Row],[R]]*100+RFMCaculation[[#This Row],[F]]*10+RFMCaculation[[#This Row],[M]]</f>
        <v>124</v>
      </c>
      <c r="P581" s="21" t="str">
        <f>VLOOKUP(RFMCaculation[[#This Row],[RFM]], RFMSegment[], 2, FALSE)</f>
        <v>At Risk</v>
      </c>
    </row>
    <row r="582" spans="1:16">
      <c r="A582" t="s">
        <v>1648</v>
      </c>
      <c r="B582">
        <f>COUNTIF(Order[Customer ID], RFMCaculation[[#This Row],[Customer ID]])</f>
        <v>5</v>
      </c>
      <c r="C582" s="4" cm="1">
        <f t="array" ref="C582">MAX(_xlfn._xlws.FILTER(Order[[Order Date ]], Order[Customer ID]=RFMCaculation[[#This Row],[Customer ID]]))</f>
        <v>43034</v>
      </c>
      <c r="D582" s="4" cm="1">
        <f t="array" ref="D582">MIN(_xlfn._xlws.FILTER(Order[[Order Date ]], Order[Customer ID]=RFMCaculation[[#This Row],[Customer ID]]))</f>
        <v>42114</v>
      </c>
      <c r="E582" s="8">
        <f>($R$2-RFMCaculation[[#This Row],[Start Date]])/365</f>
        <v>2.7041095890410958</v>
      </c>
      <c r="F582">
        <f>$R$2-RFMCaculation[[#This Row],[Most recent]]</f>
        <v>67</v>
      </c>
      <c r="G582" s="8">
        <f>RFMCaculation[[#This Row],[Total Orders]]/RFMCaculation[[#This Row],[Years with us]]</f>
        <v>1.8490374873353597</v>
      </c>
      <c r="H582" s="9">
        <f>SUMIF(Order[Customer ID], RFMCaculation[[#This Row],[Customer ID]], Order[Total Sales])</f>
        <v>3818.6240000000007</v>
      </c>
      <c r="I582">
        <f>RANK(RFMCaculation[[#This Row],[Recency]], RFMCaculation[Recency], 0)</f>
        <v>424</v>
      </c>
      <c r="J582">
        <f>RANK(RFMCaculation[[#This Row],[Frequency]], RFMCaculation[Frequency], 0)</f>
        <v>433</v>
      </c>
      <c r="K582">
        <f>RANK(RFMCaculation[[#This Row],[Monetary]], RFMCaculation[Monetary], 0)</f>
        <v>194</v>
      </c>
      <c r="L582">
        <f>VLOOKUP(RFMCaculation[[#This Row],[Rank R]], $R$4:$S$8, 2)</f>
        <v>3</v>
      </c>
      <c r="M582">
        <f>VLOOKUP(RFMCaculation[[#This Row],[Rank F]], $R$4:$S$8, 2)</f>
        <v>3</v>
      </c>
      <c r="N582">
        <f>VLOOKUP(RFMCaculation[[#This Row],[Rank M]], $R$4:$S$8, 2)</f>
        <v>2</v>
      </c>
      <c r="O582">
        <f>RFMCaculation[[#This Row],[R]]*100+RFMCaculation[[#This Row],[F]]*10+RFMCaculation[[#This Row],[M]]</f>
        <v>332</v>
      </c>
      <c r="P582" s="21" t="str">
        <f>VLOOKUP(RFMCaculation[[#This Row],[RFM]], RFMSegment[], 2, FALSE)</f>
        <v>Hibernating customers</v>
      </c>
    </row>
    <row r="583" spans="1:16">
      <c r="A583" t="s">
        <v>2201</v>
      </c>
      <c r="B583">
        <f>COUNTIF(Order[Customer ID], RFMCaculation[[#This Row],[Customer ID]])</f>
        <v>6</v>
      </c>
      <c r="C583" s="4" cm="1">
        <f t="array" ref="C583">MAX(_xlfn._xlws.FILTER(Order[[Order Date ]], Order[Customer ID]=RFMCaculation[[#This Row],[Customer ID]]))</f>
        <v>42996</v>
      </c>
      <c r="D583" s="4" cm="1">
        <f t="array" ref="D583">MIN(_xlfn._xlws.FILTER(Order[[Order Date ]], Order[Customer ID]=RFMCaculation[[#This Row],[Customer ID]]))</f>
        <v>41776</v>
      </c>
      <c r="E583" s="8">
        <f>($R$2-RFMCaculation[[#This Row],[Start Date]])/365</f>
        <v>3.6301369863013697</v>
      </c>
      <c r="F583">
        <f>$R$2-RFMCaculation[[#This Row],[Most recent]]</f>
        <v>105</v>
      </c>
      <c r="G583" s="8">
        <f>RFMCaculation[[#This Row],[Total Orders]]/RFMCaculation[[#This Row],[Years with us]]</f>
        <v>1.6528301886792454</v>
      </c>
      <c r="H583" s="9">
        <f>SUMIF(Order[Customer ID], RFMCaculation[[#This Row],[Customer ID]], Order[Total Sales])</f>
        <v>729.4079999999999</v>
      </c>
      <c r="I583">
        <f>RANK(RFMCaculation[[#This Row],[Recency]], RFMCaculation[Recency], 0)</f>
        <v>317</v>
      </c>
      <c r="J583">
        <f>RANK(RFMCaculation[[#This Row],[Frequency]], RFMCaculation[Frequency], 0)</f>
        <v>509</v>
      </c>
      <c r="K583">
        <f>RANK(RFMCaculation[[#This Row],[Monetary]], RFMCaculation[Monetary], 0)</f>
        <v>691</v>
      </c>
      <c r="L583">
        <f>VLOOKUP(RFMCaculation[[#This Row],[Rank R]], $R$4:$S$8, 2)</f>
        <v>3</v>
      </c>
      <c r="M583">
        <f>VLOOKUP(RFMCaculation[[#This Row],[Rank F]], $R$4:$S$8, 2)</f>
        <v>4</v>
      </c>
      <c r="N583">
        <f>VLOOKUP(RFMCaculation[[#This Row],[Rank M]], $R$4:$S$8, 2)</f>
        <v>5</v>
      </c>
      <c r="O583">
        <f>RFMCaculation[[#This Row],[R]]*100+RFMCaculation[[#This Row],[F]]*10+RFMCaculation[[#This Row],[M]]</f>
        <v>345</v>
      </c>
      <c r="P583" s="21" t="str">
        <f>VLOOKUP(RFMCaculation[[#This Row],[RFM]], RFMSegment[], 2, FALSE)</f>
        <v>Loyal</v>
      </c>
    </row>
    <row r="584" spans="1:16">
      <c r="A584" t="s">
        <v>666</v>
      </c>
      <c r="B584">
        <f>COUNTIF(Order[Customer ID], RFMCaculation[[#This Row],[Customer ID]])</f>
        <v>3</v>
      </c>
      <c r="C584" s="4" cm="1">
        <f t="array" ref="C584">MAX(_xlfn._xlws.FILTER(Order[[Order Date ]], Order[Customer ID]=RFMCaculation[[#This Row],[Customer ID]]))</f>
        <v>43074</v>
      </c>
      <c r="D584" s="4" cm="1">
        <f t="array" ref="D584">MIN(_xlfn._xlws.FILTER(Order[[Order Date ]], Order[Customer ID]=RFMCaculation[[#This Row],[Customer ID]]))</f>
        <v>42328</v>
      </c>
      <c r="E584" s="8">
        <f>($R$2-RFMCaculation[[#This Row],[Start Date]])/365</f>
        <v>2.117808219178082</v>
      </c>
      <c r="F584">
        <f>$R$2-RFMCaculation[[#This Row],[Most recent]]</f>
        <v>27</v>
      </c>
      <c r="G584" s="8">
        <f>RFMCaculation[[#This Row],[Total Orders]]/RFMCaculation[[#This Row],[Years with us]]</f>
        <v>1.4165588615782665</v>
      </c>
      <c r="H584" s="9">
        <f>SUMIF(Order[Customer ID], RFMCaculation[[#This Row],[Customer ID]], Order[Total Sales])</f>
        <v>740.35599999999999</v>
      </c>
      <c r="I584">
        <f>RANK(RFMCaculation[[#This Row],[Recency]], RFMCaculation[Recency], 0)</f>
        <v>640</v>
      </c>
      <c r="J584">
        <f>RANK(RFMCaculation[[#This Row],[Frequency]], RFMCaculation[Frequency], 0)</f>
        <v>598</v>
      </c>
      <c r="K584">
        <f>RANK(RFMCaculation[[#This Row],[Monetary]], RFMCaculation[Monetary], 0)</f>
        <v>687</v>
      </c>
      <c r="L584">
        <f>VLOOKUP(RFMCaculation[[#This Row],[Rank R]], $R$4:$S$8, 2)</f>
        <v>5</v>
      </c>
      <c r="M584">
        <f>VLOOKUP(RFMCaculation[[#This Row],[Rank F]], $R$4:$S$8, 2)</f>
        <v>4</v>
      </c>
      <c r="N584">
        <f>VLOOKUP(RFMCaculation[[#This Row],[Rank M]], $R$4:$S$8, 2)</f>
        <v>5</v>
      </c>
      <c r="O584">
        <f>RFMCaculation[[#This Row],[R]]*100+RFMCaculation[[#This Row],[F]]*10+RFMCaculation[[#This Row],[M]]</f>
        <v>545</v>
      </c>
      <c r="P584" s="21" t="str">
        <f>VLOOKUP(RFMCaculation[[#This Row],[RFM]], RFMSegment[], 2, FALSE)</f>
        <v>Champions</v>
      </c>
    </row>
    <row r="585" spans="1:16">
      <c r="A585" t="s">
        <v>1525</v>
      </c>
      <c r="B585">
        <f>COUNTIF(Order[Customer ID], RFMCaculation[[#This Row],[Customer ID]])</f>
        <v>4</v>
      </c>
      <c r="C585" s="4" cm="1">
        <f t="array" ref="C585">MAX(_xlfn._xlws.FILTER(Order[[Order Date ]], Order[Customer ID]=RFMCaculation[[#This Row],[Customer ID]]))</f>
        <v>43042</v>
      </c>
      <c r="D585" s="4" cm="1">
        <f t="array" ref="D585">MIN(_xlfn._xlws.FILTER(Order[[Order Date ]], Order[Customer ID]=RFMCaculation[[#This Row],[Customer ID]]))</f>
        <v>41958</v>
      </c>
      <c r="E585" s="8">
        <f>($R$2-RFMCaculation[[#This Row],[Start Date]])/365</f>
        <v>3.1315068493150684</v>
      </c>
      <c r="F585">
        <f>$R$2-RFMCaculation[[#This Row],[Most recent]]</f>
        <v>59</v>
      </c>
      <c r="G585" s="8">
        <f>RFMCaculation[[#This Row],[Total Orders]]/RFMCaculation[[#This Row],[Years with us]]</f>
        <v>1.2773403324584427</v>
      </c>
      <c r="H585" s="9">
        <f>SUMIF(Order[Customer ID], RFMCaculation[[#This Row],[Customer ID]], Order[Total Sales])</f>
        <v>688.32399999999984</v>
      </c>
      <c r="I585">
        <f>RANK(RFMCaculation[[#This Row],[Recency]], RFMCaculation[Recency], 0)</f>
        <v>446</v>
      </c>
      <c r="J585">
        <f>RANK(RFMCaculation[[#This Row],[Frequency]], RFMCaculation[Frequency], 0)</f>
        <v>658</v>
      </c>
      <c r="K585">
        <f>RANK(RFMCaculation[[#This Row],[Monetary]], RFMCaculation[Monetary], 0)</f>
        <v>694</v>
      </c>
      <c r="L585">
        <f>VLOOKUP(RFMCaculation[[#This Row],[Rank R]], $R$4:$S$8, 2)</f>
        <v>3</v>
      </c>
      <c r="M585">
        <f>VLOOKUP(RFMCaculation[[#This Row],[Rank F]], $R$4:$S$8, 2)</f>
        <v>5</v>
      </c>
      <c r="N585">
        <f>VLOOKUP(RFMCaculation[[#This Row],[Rank M]], $R$4:$S$8, 2)</f>
        <v>5</v>
      </c>
      <c r="O585">
        <f>RFMCaculation[[#This Row],[R]]*100+RFMCaculation[[#This Row],[F]]*10+RFMCaculation[[#This Row],[M]]</f>
        <v>355</v>
      </c>
      <c r="P585" s="21" t="str">
        <f>VLOOKUP(RFMCaculation[[#This Row],[RFM]], RFMSegment[], 2, FALSE)</f>
        <v>Loyal</v>
      </c>
    </row>
    <row r="586" spans="1:16">
      <c r="A586" t="s">
        <v>2079</v>
      </c>
      <c r="B586">
        <f>COUNTIF(Order[Customer ID], RFMCaculation[[#This Row],[Customer ID]])</f>
        <v>8</v>
      </c>
      <c r="C586" s="4" cm="1">
        <f t="array" ref="C586">MAX(_xlfn._xlws.FILTER(Order[[Order Date ]], Order[Customer ID]=RFMCaculation[[#This Row],[Customer ID]]))</f>
        <v>43002</v>
      </c>
      <c r="D586" s="4" cm="1">
        <f t="array" ref="D586">MIN(_xlfn._xlws.FILTER(Order[[Order Date ]], Order[Customer ID]=RFMCaculation[[#This Row],[Customer ID]]))</f>
        <v>41834</v>
      </c>
      <c r="E586" s="8">
        <f>($R$2-RFMCaculation[[#This Row],[Start Date]])/365</f>
        <v>3.4712328767123286</v>
      </c>
      <c r="F586">
        <f>$R$2-RFMCaculation[[#This Row],[Most recent]]</f>
        <v>99</v>
      </c>
      <c r="G586" s="8">
        <f>RFMCaculation[[#This Row],[Total Orders]]/RFMCaculation[[#This Row],[Years with us]]</f>
        <v>2.3046566692975534</v>
      </c>
      <c r="H586" s="9">
        <f>SUMIF(Order[Customer ID], RFMCaculation[[#This Row],[Customer ID]], Order[Total Sales])</f>
        <v>1456.95</v>
      </c>
      <c r="I586">
        <f>RANK(RFMCaculation[[#This Row],[Recency]], RFMCaculation[Recency], 0)</f>
        <v>333</v>
      </c>
      <c r="J586">
        <f>RANK(RFMCaculation[[#This Row],[Frequency]], RFMCaculation[Frequency], 0)</f>
        <v>275</v>
      </c>
      <c r="K586">
        <f>RANK(RFMCaculation[[#This Row],[Monetary]], RFMCaculation[Monetary], 0)</f>
        <v>528</v>
      </c>
      <c r="L586">
        <f>VLOOKUP(RFMCaculation[[#This Row],[Rank R]], $R$4:$S$8, 2)</f>
        <v>3</v>
      </c>
      <c r="M586">
        <f>VLOOKUP(RFMCaculation[[#This Row],[Rank F]], $R$4:$S$8, 2)</f>
        <v>2</v>
      </c>
      <c r="N586">
        <f>VLOOKUP(RFMCaculation[[#This Row],[Rank M]], $R$4:$S$8, 2)</f>
        <v>4</v>
      </c>
      <c r="O586">
        <f>RFMCaculation[[#This Row],[R]]*100+RFMCaculation[[#This Row],[F]]*10+RFMCaculation[[#This Row],[M]]</f>
        <v>324</v>
      </c>
      <c r="P586" s="21" t="str">
        <f>VLOOKUP(RFMCaculation[[#This Row],[RFM]], RFMSegment[], 2, FALSE)</f>
        <v>Need Attention</v>
      </c>
    </row>
    <row r="587" spans="1:16">
      <c r="A587" t="s">
        <v>5477</v>
      </c>
      <c r="B587">
        <f>COUNTIF(Order[Customer ID], RFMCaculation[[#This Row],[Customer ID]])</f>
        <v>2</v>
      </c>
      <c r="C587" s="4" cm="1">
        <f t="array" ref="C587">MAX(_xlfn._xlws.FILTER(Order[[Order Date ]], Order[Customer ID]=RFMCaculation[[#This Row],[Customer ID]]))</f>
        <v>42411</v>
      </c>
      <c r="D587" s="4" cm="1">
        <f t="array" ref="D587">MIN(_xlfn._xlws.FILTER(Order[[Order Date ]], Order[Customer ID]=RFMCaculation[[#This Row],[Customer ID]]))</f>
        <v>41966</v>
      </c>
      <c r="E587" s="8">
        <f>($R$2-RFMCaculation[[#This Row],[Start Date]])/365</f>
        <v>3.1095890410958904</v>
      </c>
      <c r="F587">
        <f>$R$2-RFMCaculation[[#This Row],[Most recent]]</f>
        <v>690</v>
      </c>
      <c r="G587" s="8">
        <f>RFMCaculation[[#This Row],[Total Orders]]/RFMCaculation[[#This Row],[Years with us]]</f>
        <v>0.64317180616740088</v>
      </c>
      <c r="H587" s="9">
        <f>SUMIF(Order[Customer ID], RFMCaculation[[#This Row],[Customer ID]], Order[Total Sales])</f>
        <v>132.738</v>
      </c>
      <c r="I587">
        <f>RANK(RFMCaculation[[#This Row],[Recency]], RFMCaculation[Recency], 0)</f>
        <v>26</v>
      </c>
      <c r="J587">
        <f>RANK(RFMCaculation[[#This Row],[Frequency]], RFMCaculation[Frequency], 0)</f>
        <v>781</v>
      </c>
      <c r="K587">
        <f>RANK(RFMCaculation[[#This Row],[Monetary]], RFMCaculation[Monetary], 0)</f>
        <v>776</v>
      </c>
      <c r="L587">
        <f>VLOOKUP(RFMCaculation[[#This Row],[Rank R]], $R$4:$S$8, 2)</f>
        <v>1</v>
      </c>
      <c r="M587">
        <f>VLOOKUP(RFMCaculation[[#This Row],[Rank F]], $R$4:$S$8, 2)</f>
        <v>5</v>
      </c>
      <c r="N587">
        <f>VLOOKUP(RFMCaculation[[#This Row],[Rank M]], $R$4:$S$8, 2)</f>
        <v>5</v>
      </c>
      <c r="O587">
        <f>RFMCaculation[[#This Row],[R]]*100+RFMCaculation[[#This Row],[F]]*10+RFMCaculation[[#This Row],[M]]</f>
        <v>155</v>
      </c>
      <c r="P587" s="21" t="str">
        <f>VLOOKUP(RFMCaculation[[#This Row],[RFM]], RFMSegment[], 2, FALSE)</f>
        <v>Cannot Lose Them</v>
      </c>
    </row>
    <row r="588" spans="1:16">
      <c r="A588" t="s">
        <v>79</v>
      </c>
      <c r="B588">
        <f>COUNTIF(Order[Customer ID], RFMCaculation[[#This Row],[Customer ID]])</f>
        <v>4</v>
      </c>
      <c r="C588" s="4" cm="1">
        <f t="array" ref="C588">MAX(_xlfn._xlws.FILTER(Order[[Order Date ]], Order[Customer ID]=RFMCaculation[[#This Row],[Customer ID]]))</f>
        <v>43097</v>
      </c>
      <c r="D588" s="4" cm="1">
        <f t="array" ref="D588">MIN(_xlfn._xlws.FILTER(Order[[Order Date ]], Order[Customer ID]=RFMCaculation[[#This Row],[Customer ID]]))</f>
        <v>42004</v>
      </c>
      <c r="E588" s="8">
        <f>($R$2-RFMCaculation[[#This Row],[Start Date]])/365</f>
        <v>3.0054794520547947</v>
      </c>
      <c r="F588">
        <f>$R$2-RFMCaculation[[#This Row],[Most recent]]</f>
        <v>4</v>
      </c>
      <c r="G588" s="8">
        <f>RFMCaculation[[#This Row],[Total Orders]]/RFMCaculation[[#This Row],[Years with us]]</f>
        <v>1.3309024612579763</v>
      </c>
      <c r="H588" s="9">
        <f>SUMIF(Order[Customer ID], RFMCaculation[[#This Row],[Customer ID]], Order[Total Sales])</f>
        <v>1832.0640000000001</v>
      </c>
      <c r="I588">
        <f>RANK(RFMCaculation[[#This Row],[Recency]], RFMCaculation[Recency], 0)</f>
        <v>774</v>
      </c>
      <c r="J588">
        <f>RANK(RFMCaculation[[#This Row],[Frequency]], RFMCaculation[Frequency], 0)</f>
        <v>630</v>
      </c>
      <c r="K588">
        <f>RANK(RFMCaculation[[#This Row],[Monetary]], RFMCaculation[Monetary], 0)</f>
        <v>465</v>
      </c>
      <c r="L588">
        <f>VLOOKUP(RFMCaculation[[#This Row],[Rank R]], $R$4:$S$8, 2)</f>
        <v>5</v>
      </c>
      <c r="M588">
        <f>VLOOKUP(RFMCaculation[[#This Row],[Rank F]], $R$4:$S$8, 2)</f>
        <v>4</v>
      </c>
      <c r="N588">
        <f>VLOOKUP(RFMCaculation[[#This Row],[Rank M]], $R$4:$S$8, 2)</f>
        <v>3</v>
      </c>
      <c r="O588">
        <f>RFMCaculation[[#This Row],[R]]*100+RFMCaculation[[#This Row],[F]]*10+RFMCaculation[[#This Row],[M]]</f>
        <v>543</v>
      </c>
      <c r="P588" s="21" t="str">
        <f>VLOOKUP(RFMCaculation[[#This Row],[RFM]], RFMSegment[], 2, FALSE)</f>
        <v>Loyal</v>
      </c>
    </row>
    <row r="589" spans="1:16">
      <c r="A589" t="s">
        <v>6232</v>
      </c>
      <c r="B589">
        <f>COUNTIF(Order[Customer ID], RFMCaculation[[#This Row],[Customer ID]])</f>
        <v>2</v>
      </c>
      <c r="C589" s="4" cm="1">
        <f t="array" ref="C589">MAX(_xlfn._xlws.FILTER(Order[[Order Date ]], Order[Customer ID]=RFMCaculation[[#This Row],[Customer ID]]))</f>
        <v>42217</v>
      </c>
      <c r="D589" s="4" cm="1">
        <f t="array" ref="D589">MIN(_xlfn._xlws.FILTER(Order[[Order Date ]], Order[Customer ID]=RFMCaculation[[#This Row],[Customer ID]]))</f>
        <v>41737</v>
      </c>
      <c r="E589" s="8">
        <f>($R$2-RFMCaculation[[#This Row],[Start Date]])/365</f>
        <v>3.7369863013698632</v>
      </c>
      <c r="F589">
        <f>$R$2-RFMCaculation[[#This Row],[Most recent]]</f>
        <v>884</v>
      </c>
      <c r="G589" s="8">
        <f>RFMCaculation[[#This Row],[Total Orders]]/RFMCaculation[[#This Row],[Years with us]]</f>
        <v>0.53519061583577709</v>
      </c>
      <c r="H589" s="9">
        <f>SUMIF(Order[Customer ID], RFMCaculation[[#This Row],[Customer ID]], Order[Total Sales])</f>
        <v>1061.4880000000001</v>
      </c>
      <c r="I589">
        <f>RANK(RFMCaculation[[#This Row],[Recency]], RFMCaculation[Recency], 0)</f>
        <v>6</v>
      </c>
      <c r="J589">
        <f>RANK(RFMCaculation[[#This Row],[Frequency]], RFMCaculation[Frequency], 0)</f>
        <v>790</v>
      </c>
      <c r="K589">
        <f>RANK(RFMCaculation[[#This Row],[Monetary]], RFMCaculation[Monetary], 0)</f>
        <v>608</v>
      </c>
      <c r="L589">
        <f>VLOOKUP(RFMCaculation[[#This Row],[Rank R]], $R$4:$S$8, 2)</f>
        <v>1</v>
      </c>
      <c r="M589">
        <f>VLOOKUP(RFMCaculation[[#This Row],[Rank F]], $R$4:$S$8, 2)</f>
        <v>5</v>
      </c>
      <c r="N589">
        <f>VLOOKUP(RFMCaculation[[#This Row],[Rank M]], $R$4:$S$8, 2)</f>
        <v>4</v>
      </c>
      <c r="O589">
        <f>RFMCaculation[[#This Row],[R]]*100+RFMCaculation[[#This Row],[F]]*10+RFMCaculation[[#This Row],[M]]</f>
        <v>154</v>
      </c>
      <c r="P589" s="21" t="str">
        <f>VLOOKUP(RFMCaculation[[#This Row],[RFM]], RFMSegment[], 2, FALSE)</f>
        <v>Cannot Lose Them</v>
      </c>
    </row>
    <row r="590" spans="1:16">
      <c r="A590" t="s">
        <v>6087</v>
      </c>
      <c r="B590">
        <f>COUNTIF(Order[Customer ID], RFMCaculation[[#This Row],[Customer ID]])</f>
        <v>4</v>
      </c>
      <c r="C590" s="4" cm="1">
        <f t="array" ref="C590">MAX(_xlfn._xlws.FILTER(Order[[Order Date ]], Order[Customer ID]=RFMCaculation[[#This Row],[Customer ID]]))</f>
        <v>42264</v>
      </c>
      <c r="D590" s="4" cm="1">
        <f t="array" ref="D590">MIN(_xlfn._xlws.FILTER(Order[[Order Date ]], Order[Customer ID]=RFMCaculation[[#This Row],[Customer ID]]))</f>
        <v>41764</v>
      </c>
      <c r="E590" s="8">
        <f>($R$2-RFMCaculation[[#This Row],[Start Date]])/365</f>
        <v>3.6630136986301371</v>
      </c>
      <c r="F590">
        <f>$R$2-RFMCaculation[[#This Row],[Most recent]]</f>
        <v>837</v>
      </c>
      <c r="G590" s="8">
        <f>RFMCaculation[[#This Row],[Total Orders]]/RFMCaculation[[#This Row],[Years with us]]</f>
        <v>1.0919970082273747</v>
      </c>
      <c r="H590" s="9">
        <f>SUMIF(Order[Customer ID], RFMCaculation[[#This Row],[Customer ID]], Order[Total Sales])</f>
        <v>9062.8639999999996</v>
      </c>
      <c r="I590">
        <f>RANK(RFMCaculation[[#This Row],[Recency]], RFMCaculation[Recency], 0)</f>
        <v>8</v>
      </c>
      <c r="J590">
        <f>RANK(RFMCaculation[[#This Row],[Frequency]], RFMCaculation[Frequency], 0)</f>
        <v>710</v>
      </c>
      <c r="K590">
        <f>RANK(RFMCaculation[[#This Row],[Monetary]], RFMCaculation[Monetary], 0)</f>
        <v>25</v>
      </c>
      <c r="L590">
        <f>VLOOKUP(RFMCaculation[[#This Row],[Rank R]], $R$4:$S$8, 2)</f>
        <v>1</v>
      </c>
      <c r="M590">
        <f>VLOOKUP(RFMCaculation[[#This Row],[Rank F]], $R$4:$S$8, 2)</f>
        <v>5</v>
      </c>
      <c r="N590">
        <f>VLOOKUP(RFMCaculation[[#This Row],[Rank M]], $R$4:$S$8, 2)</f>
        <v>1</v>
      </c>
      <c r="O590">
        <f>RFMCaculation[[#This Row],[R]]*100+RFMCaculation[[#This Row],[F]]*10+RFMCaculation[[#This Row],[M]]</f>
        <v>151</v>
      </c>
      <c r="P590" s="21" t="str">
        <f>VLOOKUP(RFMCaculation[[#This Row],[RFM]], RFMSegment[], 2, FALSE)</f>
        <v>Lost customers</v>
      </c>
    </row>
    <row r="591" spans="1:16">
      <c r="A591" t="s">
        <v>3050</v>
      </c>
      <c r="B591">
        <f>COUNTIF(Order[Customer ID], RFMCaculation[[#This Row],[Customer ID]])</f>
        <v>6</v>
      </c>
      <c r="C591" s="4" cm="1">
        <f t="array" ref="C591">MAX(_xlfn._xlws.FILTER(Order[[Order Date ]], Order[Customer ID]=RFMCaculation[[#This Row],[Customer ID]]))</f>
        <v>42903</v>
      </c>
      <c r="D591" s="4" cm="1">
        <f t="array" ref="D591">MIN(_xlfn._xlws.FILTER(Order[[Order Date ]], Order[Customer ID]=RFMCaculation[[#This Row],[Customer ID]]))</f>
        <v>41902</v>
      </c>
      <c r="E591" s="8">
        <f>($R$2-RFMCaculation[[#This Row],[Start Date]])/365</f>
        <v>3.2849315068493152</v>
      </c>
      <c r="F591">
        <f>$R$2-RFMCaculation[[#This Row],[Most recent]]</f>
        <v>198</v>
      </c>
      <c r="G591" s="8">
        <f>RFMCaculation[[#This Row],[Total Orders]]/RFMCaculation[[#This Row],[Years with us]]</f>
        <v>1.8265221017514595</v>
      </c>
      <c r="H591" s="9">
        <f>SUMIF(Order[Customer ID], RFMCaculation[[#This Row],[Customer ID]], Order[Total Sales])</f>
        <v>2770</v>
      </c>
      <c r="I591">
        <f>RANK(RFMCaculation[[#This Row],[Recency]], RFMCaculation[Recency], 0)</f>
        <v>182</v>
      </c>
      <c r="J591">
        <f>RANK(RFMCaculation[[#This Row],[Frequency]], RFMCaculation[Frequency], 0)</f>
        <v>444</v>
      </c>
      <c r="K591">
        <f>RANK(RFMCaculation[[#This Row],[Monetary]], RFMCaculation[Monetary], 0)</f>
        <v>315</v>
      </c>
      <c r="L591">
        <f>VLOOKUP(RFMCaculation[[#This Row],[Rank R]], $R$4:$S$8, 2)</f>
        <v>2</v>
      </c>
      <c r="M591">
        <f>VLOOKUP(RFMCaculation[[#This Row],[Rank F]], $R$4:$S$8, 2)</f>
        <v>3</v>
      </c>
      <c r="N591">
        <f>VLOOKUP(RFMCaculation[[#This Row],[Rank M]], $R$4:$S$8, 2)</f>
        <v>2</v>
      </c>
      <c r="O591">
        <f>RFMCaculation[[#This Row],[R]]*100+RFMCaculation[[#This Row],[F]]*10+RFMCaculation[[#This Row],[M]]</f>
        <v>232</v>
      </c>
      <c r="P591" s="21" t="str">
        <f>VLOOKUP(RFMCaculation[[#This Row],[RFM]], RFMSegment[], 2, FALSE)</f>
        <v>Hibernating customers</v>
      </c>
    </row>
    <row r="592" spans="1:16">
      <c r="A592" t="s">
        <v>2405</v>
      </c>
      <c r="B592">
        <f>COUNTIF(Order[Customer ID], RFMCaculation[[#This Row],[Customer ID]])</f>
        <v>5</v>
      </c>
      <c r="C592" s="4" cm="1">
        <f t="array" ref="C592">MAX(_xlfn._xlws.FILTER(Order[[Order Date ]], Order[Customer ID]=RFMCaculation[[#This Row],[Customer ID]]))</f>
        <v>42985</v>
      </c>
      <c r="D592" s="4" cm="1">
        <f t="array" ref="D592">MIN(_xlfn._xlws.FILTER(Order[[Order Date ]], Order[Customer ID]=RFMCaculation[[#This Row],[Customer ID]]))</f>
        <v>42547</v>
      </c>
      <c r="E592" s="8">
        <f>($R$2-RFMCaculation[[#This Row],[Start Date]])/365</f>
        <v>1.5178082191780822</v>
      </c>
      <c r="F592">
        <f>$R$2-RFMCaculation[[#This Row],[Most recent]]</f>
        <v>116</v>
      </c>
      <c r="G592" s="8">
        <f>RFMCaculation[[#This Row],[Total Orders]]/RFMCaculation[[#This Row],[Years with us]]</f>
        <v>3.2942238267148016</v>
      </c>
      <c r="H592" s="9">
        <f>SUMIF(Order[Customer ID], RFMCaculation[[#This Row],[Customer ID]], Order[Total Sales])</f>
        <v>2206.1279999999997</v>
      </c>
      <c r="I592">
        <f>RANK(RFMCaculation[[#This Row],[Recency]], RFMCaculation[Recency], 0)</f>
        <v>284</v>
      </c>
      <c r="J592">
        <f>RANK(RFMCaculation[[#This Row],[Frequency]], RFMCaculation[Frequency], 0)</f>
        <v>67</v>
      </c>
      <c r="K592">
        <f>RANK(RFMCaculation[[#This Row],[Monetary]], RFMCaculation[Monetary], 0)</f>
        <v>408</v>
      </c>
      <c r="L592">
        <f>VLOOKUP(RFMCaculation[[#This Row],[Rank R]], $R$4:$S$8, 2)</f>
        <v>2</v>
      </c>
      <c r="M592">
        <f>VLOOKUP(RFMCaculation[[#This Row],[Rank F]], $R$4:$S$8, 2)</f>
        <v>1</v>
      </c>
      <c r="N592">
        <f>VLOOKUP(RFMCaculation[[#This Row],[Rank M]], $R$4:$S$8, 2)</f>
        <v>3</v>
      </c>
      <c r="O592">
        <f>RFMCaculation[[#This Row],[R]]*100+RFMCaculation[[#This Row],[F]]*10+RFMCaculation[[#This Row],[M]]</f>
        <v>213</v>
      </c>
      <c r="P592" s="21" t="str">
        <f>VLOOKUP(RFMCaculation[[#This Row],[RFM]], RFMSegment[], 2, FALSE)</f>
        <v>About To Sleep</v>
      </c>
    </row>
    <row r="593" spans="1:16">
      <c r="A593" t="s">
        <v>997</v>
      </c>
      <c r="B593">
        <f>COUNTIF(Order[Customer ID], RFMCaculation[[#This Row],[Customer ID]])</f>
        <v>13</v>
      </c>
      <c r="C593" s="4" cm="1">
        <f t="array" ref="C593">MAX(_xlfn._xlws.FILTER(Order[[Order Date ]], Order[Customer ID]=RFMCaculation[[#This Row],[Customer ID]]))</f>
        <v>43063</v>
      </c>
      <c r="D593" s="4" cm="1">
        <f t="array" ref="D593">MIN(_xlfn._xlws.FILTER(Order[[Order Date ]], Order[Customer ID]=RFMCaculation[[#This Row],[Customer ID]]))</f>
        <v>41768</v>
      </c>
      <c r="E593" s="8">
        <f>($R$2-RFMCaculation[[#This Row],[Start Date]])/365</f>
        <v>3.6520547945205482</v>
      </c>
      <c r="F593">
        <f>$R$2-RFMCaculation[[#This Row],[Most recent]]</f>
        <v>38</v>
      </c>
      <c r="G593" s="8">
        <f>RFMCaculation[[#This Row],[Total Orders]]/RFMCaculation[[#This Row],[Years with us]]</f>
        <v>3.559639909977494</v>
      </c>
      <c r="H593" s="9">
        <f>SUMIF(Order[Customer ID], RFMCaculation[[#This Row],[Customer ID]], Order[Total Sales])</f>
        <v>3086.9070000000002</v>
      </c>
      <c r="I593">
        <f>RANK(RFMCaculation[[#This Row],[Recency]], RFMCaculation[Recency], 0)</f>
        <v>557</v>
      </c>
      <c r="J593">
        <f>RANK(RFMCaculation[[#This Row],[Frequency]], RFMCaculation[Frequency], 0)</f>
        <v>40</v>
      </c>
      <c r="K593">
        <f>RANK(RFMCaculation[[#This Row],[Monetary]], RFMCaculation[Monetary], 0)</f>
        <v>268</v>
      </c>
      <c r="L593">
        <f>VLOOKUP(RFMCaculation[[#This Row],[Rank R]], $R$4:$S$8, 2)</f>
        <v>4</v>
      </c>
      <c r="M593">
        <f>VLOOKUP(RFMCaculation[[#This Row],[Rank F]], $R$4:$S$8, 2)</f>
        <v>1</v>
      </c>
      <c r="N593">
        <f>VLOOKUP(RFMCaculation[[#This Row],[Rank M]], $R$4:$S$8, 2)</f>
        <v>2</v>
      </c>
      <c r="O593">
        <f>RFMCaculation[[#This Row],[R]]*100+RFMCaculation[[#This Row],[F]]*10+RFMCaculation[[#This Row],[M]]</f>
        <v>412</v>
      </c>
      <c r="P593" s="21" t="str">
        <f>VLOOKUP(RFMCaculation[[#This Row],[RFM]], RFMSegment[], 2, FALSE)</f>
        <v>New Customers</v>
      </c>
    </row>
    <row r="594" spans="1:16">
      <c r="A594" t="s">
        <v>1520</v>
      </c>
      <c r="B594">
        <f>COUNTIF(Order[Customer ID], RFMCaculation[[#This Row],[Customer ID]])</f>
        <v>9</v>
      </c>
      <c r="C594" s="4" cm="1">
        <f t="array" ref="C594">MAX(_xlfn._xlws.FILTER(Order[[Order Date ]], Order[Customer ID]=RFMCaculation[[#This Row],[Customer ID]]))</f>
        <v>43042</v>
      </c>
      <c r="D594" s="4" cm="1">
        <f t="array" ref="D594">MIN(_xlfn._xlws.FILTER(Order[[Order Date ]], Order[Customer ID]=RFMCaculation[[#This Row],[Customer ID]]))</f>
        <v>41770</v>
      </c>
      <c r="E594" s="8">
        <f>($R$2-RFMCaculation[[#This Row],[Start Date]])/365</f>
        <v>3.6465753424657534</v>
      </c>
      <c r="F594">
        <f>$R$2-RFMCaculation[[#This Row],[Most recent]]</f>
        <v>59</v>
      </c>
      <c r="G594" s="8">
        <f>RFMCaculation[[#This Row],[Total Orders]]/RFMCaculation[[#This Row],[Years with us]]</f>
        <v>2.4680691209616827</v>
      </c>
      <c r="H594" s="9">
        <f>SUMIF(Order[Customer ID], RFMCaculation[[#This Row],[Customer ID]], Order[Total Sales])</f>
        <v>1987.1640000000002</v>
      </c>
      <c r="I594">
        <f>RANK(RFMCaculation[[#This Row],[Recency]], RFMCaculation[Recency], 0)</f>
        <v>446</v>
      </c>
      <c r="J594">
        <f>RANK(RFMCaculation[[#This Row],[Frequency]], RFMCaculation[Frequency], 0)</f>
        <v>237</v>
      </c>
      <c r="K594">
        <f>RANK(RFMCaculation[[#This Row],[Monetary]], RFMCaculation[Monetary], 0)</f>
        <v>443</v>
      </c>
      <c r="L594">
        <f>VLOOKUP(RFMCaculation[[#This Row],[Rank R]], $R$4:$S$8, 2)</f>
        <v>3</v>
      </c>
      <c r="M594">
        <f>VLOOKUP(RFMCaculation[[#This Row],[Rank F]], $R$4:$S$8, 2)</f>
        <v>2</v>
      </c>
      <c r="N594">
        <f>VLOOKUP(RFMCaculation[[#This Row],[Rank M]], $R$4:$S$8, 2)</f>
        <v>3</v>
      </c>
      <c r="O594">
        <f>RFMCaculation[[#This Row],[R]]*100+RFMCaculation[[#This Row],[F]]*10+RFMCaculation[[#This Row],[M]]</f>
        <v>323</v>
      </c>
      <c r="P594" s="21" t="str">
        <f>VLOOKUP(RFMCaculation[[#This Row],[RFM]], RFMSegment[], 2, FALSE)</f>
        <v>Potential Loyalist</v>
      </c>
    </row>
    <row r="595" spans="1:16">
      <c r="A595" t="s">
        <v>1701</v>
      </c>
      <c r="B595">
        <f>COUNTIF(Order[Customer ID], RFMCaculation[[#This Row],[Customer ID]])</f>
        <v>1</v>
      </c>
      <c r="C595" s="4" cm="1">
        <f t="array" ref="C595">MAX(_xlfn._xlws.FILTER(Order[[Order Date ]], Order[Customer ID]=RFMCaculation[[#This Row],[Customer ID]]))</f>
        <v>43029</v>
      </c>
      <c r="D595" s="4" cm="1">
        <f t="array" ref="D595">MIN(_xlfn._xlws.FILTER(Order[[Order Date ]], Order[Customer ID]=RFMCaculation[[#This Row],[Customer ID]]))</f>
        <v>43029</v>
      </c>
      <c r="E595" s="8">
        <f>($R$2-RFMCaculation[[#This Row],[Start Date]])/365</f>
        <v>0.19726027397260273</v>
      </c>
      <c r="F595">
        <f>$R$2-RFMCaculation[[#This Row],[Most recent]]</f>
        <v>72</v>
      </c>
      <c r="G595" s="8">
        <f>RFMCaculation[[#This Row],[Total Orders]]/RFMCaculation[[#This Row],[Years with us]]</f>
        <v>5.0694444444444446</v>
      </c>
      <c r="H595" s="9">
        <f>SUMIF(Order[Customer ID], RFMCaculation[[#This Row],[Customer ID]], Order[Total Sales])</f>
        <v>729.64800000000002</v>
      </c>
      <c r="I595">
        <f>RANK(RFMCaculation[[#This Row],[Recency]], RFMCaculation[Recency], 0)</f>
        <v>411</v>
      </c>
      <c r="J595">
        <f>RANK(RFMCaculation[[#This Row],[Frequency]], RFMCaculation[Frequency], 0)</f>
        <v>7</v>
      </c>
      <c r="K595">
        <f>RANK(RFMCaculation[[#This Row],[Monetary]], RFMCaculation[Monetary], 0)</f>
        <v>690</v>
      </c>
      <c r="L595">
        <f>VLOOKUP(RFMCaculation[[#This Row],[Rank R]], $R$4:$S$8, 2)</f>
        <v>3</v>
      </c>
      <c r="M595">
        <f>VLOOKUP(RFMCaculation[[#This Row],[Rank F]], $R$4:$S$8, 2)</f>
        <v>1</v>
      </c>
      <c r="N595">
        <f>VLOOKUP(RFMCaculation[[#This Row],[Rank M]], $R$4:$S$8, 2)</f>
        <v>5</v>
      </c>
      <c r="O595">
        <f>RFMCaculation[[#This Row],[R]]*100+RFMCaculation[[#This Row],[F]]*10+RFMCaculation[[#This Row],[M]]</f>
        <v>315</v>
      </c>
      <c r="P595" s="21" t="str">
        <f>VLOOKUP(RFMCaculation[[#This Row],[RFM]], RFMSegment[], 2, FALSE)</f>
        <v>Promising</v>
      </c>
    </row>
    <row r="596" spans="1:16">
      <c r="A596" t="s">
        <v>1059</v>
      </c>
      <c r="B596">
        <f>COUNTIF(Order[Customer ID], RFMCaculation[[#This Row],[Customer ID]])</f>
        <v>8</v>
      </c>
      <c r="C596" s="4" cm="1">
        <f t="array" ref="C596">MAX(_xlfn._xlws.FILTER(Order[[Order Date ]], Order[Customer ID]=RFMCaculation[[#This Row],[Customer ID]]))</f>
        <v>43060</v>
      </c>
      <c r="D596" s="4" cm="1">
        <f t="array" ref="D596">MIN(_xlfn._xlws.FILTER(Order[[Order Date ]], Order[Customer ID]=RFMCaculation[[#This Row],[Customer ID]]))</f>
        <v>41787</v>
      </c>
      <c r="E596" s="8">
        <f>($R$2-RFMCaculation[[#This Row],[Start Date]])/365</f>
        <v>3.6</v>
      </c>
      <c r="F596">
        <f>$R$2-RFMCaculation[[#This Row],[Most recent]]</f>
        <v>41</v>
      </c>
      <c r="G596" s="8">
        <f>RFMCaculation[[#This Row],[Total Orders]]/RFMCaculation[[#This Row],[Years with us]]</f>
        <v>2.2222222222222223</v>
      </c>
      <c r="H596" s="9">
        <f>SUMIF(Order[Customer ID], RFMCaculation[[#This Row],[Customer ID]], Order[Total Sales])</f>
        <v>1220.0900000000004</v>
      </c>
      <c r="I596">
        <f>RANK(RFMCaculation[[#This Row],[Recency]], RFMCaculation[Recency], 0)</f>
        <v>544</v>
      </c>
      <c r="J596">
        <f>RANK(RFMCaculation[[#This Row],[Frequency]], RFMCaculation[Frequency], 0)</f>
        <v>303</v>
      </c>
      <c r="K596">
        <f>RANK(RFMCaculation[[#This Row],[Monetary]], RFMCaculation[Monetary], 0)</f>
        <v>582</v>
      </c>
      <c r="L596">
        <f>VLOOKUP(RFMCaculation[[#This Row],[Rank R]], $R$4:$S$8, 2)</f>
        <v>4</v>
      </c>
      <c r="M596">
        <f>VLOOKUP(RFMCaculation[[#This Row],[Rank F]], $R$4:$S$8, 2)</f>
        <v>2</v>
      </c>
      <c r="N596">
        <f>VLOOKUP(RFMCaculation[[#This Row],[Rank M]], $R$4:$S$8, 2)</f>
        <v>4</v>
      </c>
      <c r="O596">
        <f>RFMCaculation[[#This Row],[R]]*100+RFMCaculation[[#This Row],[F]]*10+RFMCaculation[[#This Row],[M]]</f>
        <v>424</v>
      </c>
      <c r="P596" s="21" t="str">
        <f>VLOOKUP(RFMCaculation[[#This Row],[RFM]], RFMSegment[], 2, FALSE)</f>
        <v>Promising</v>
      </c>
    </row>
    <row r="597" spans="1:16">
      <c r="A597" t="s">
        <v>2630</v>
      </c>
      <c r="B597">
        <f>COUNTIF(Order[Customer ID], RFMCaculation[[#This Row],[Customer ID]])</f>
        <v>7</v>
      </c>
      <c r="C597" s="4" cm="1">
        <f t="array" ref="C597">MAX(_xlfn._xlws.FILTER(Order[[Order Date ]], Order[Customer ID]=RFMCaculation[[#This Row],[Customer ID]]))</f>
        <v>42965</v>
      </c>
      <c r="D597" s="4" cm="1">
        <f t="array" ref="D597">MIN(_xlfn._xlws.FILTER(Order[[Order Date ]], Order[Customer ID]=RFMCaculation[[#This Row],[Customer ID]]))</f>
        <v>41736</v>
      </c>
      <c r="E597" s="8">
        <f>($R$2-RFMCaculation[[#This Row],[Start Date]])/365</f>
        <v>3.7397260273972601</v>
      </c>
      <c r="F597">
        <f>$R$2-RFMCaculation[[#This Row],[Most recent]]</f>
        <v>136</v>
      </c>
      <c r="G597" s="8">
        <f>RFMCaculation[[#This Row],[Total Orders]]/RFMCaculation[[#This Row],[Years with us]]</f>
        <v>1.8717948717948718</v>
      </c>
      <c r="H597" s="9">
        <f>SUMIF(Order[Customer ID], RFMCaculation[[#This Row],[Customer ID]], Order[Total Sales])</f>
        <v>1824.2340000000002</v>
      </c>
      <c r="I597">
        <f>RANK(RFMCaculation[[#This Row],[Recency]], RFMCaculation[Recency], 0)</f>
        <v>246</v>
      </c>
      <c r="J597">
        <f>RANK(RFMCaculation[[#This Row],[Frequency]], RFMCaculation[Frequency], 0)</f>
        <v>423</v>
      </c>
      <c r="K597">
        <f>RANK(RFMCaculation[[#This Row],[Monetary]], RFMCaculation[Monetary], 0)</f>
        <v>467</v>
      </c>
      <c r="L597">
        <f>VLOOKUP(RFMCaculation[[#This Row],[Rank R]], $R$4:$S$8, 2)</f>
        <v>2</v>
      </c>
      <c r="M597">
        <f>VLOOKUP(RFMCaculation[[#This Row],[Rank F]], $R$4:$S$8, 2)</f>
        <v>3</v>
      </c>
      <c r="N597">
        <f>VLOOKUP(RFMCaculation[[#This Row],[Rank M]], $R$4:$S$8, 2)</f>
        <v>3</v>
      </c>
      <c r="O597">
        <f>RFMCaculation[[#This Row],[R]]*100+RFMCaculation[[#This Row],[F]]*10+RFMCaculation[[#This Row],[M]]</f>
        <v>233</v>
      </c>
      <c r="P597" s="21" t="str">
        <f>VLOOKUP(RFMCaculation[[#This Row],[RFM]], RFMSegment[], 2, FALSE)</f>
        <v>Hibernating customers</v>
      </c>
    </row>
    <row r="598" spans="1:16">
      <c r="A598" t="s">
        <v>4751</v>
      </c>
      <c r="B598">
        <f>COUNTIF(Order[Customer ID], RFMCaculation[[#This Row],[Customer ID]])</f>
        <v>2</v>
      </c>
      <c r="C598" s="4" cm="1">
        <f t="array" ref="C598">MAX(_xlfn._xlws.FILTER(Order[[Order Date ]], Order[Customer ID]=RFMCaculation[[#This Row],[Customer ID]]))</f>
        <v>42616</v>
      </c>
      <c r="D598" s="4" cm="1">
        <f t="array" ref="D598">MIN(_xlfn._xlws.FILTER(Order[[Order Date ]], Order[Customer ID]=RFMCaculation[[#This Row],[Customer ID]]))</f>
        <v>41733</v>
      </c>
      <c r="E598" s="8">
        <f>($R$2-RFMCaculation[[#This Row],[Start Date]])/365</f>
        <v>3.7479452054794522</v>
      </c>
      <c r="F598">
        <f>$R$2-RFMCaculation[[#This Row],[Most recent]]</f>
        <v>485</v>
      </c>
      <c r="G598" s="8">
        <f>RFMCaculation[[#This Row],[Total Orders]]/RFMCaculation[[#This Row],[Years with us]]</f>
        <v>0.533625730994152</v>
      </c>
      <c r="H598" s="9">
        <f>SUMIF(Order[Customer ID], RFMCaculation[[#This Row],[Customer ID]], Order[Total Sales])</f>
        <v>1441.152</v>
      </c>
      <c r="I598">
        <f>RANK(RFMCaculation[[#This Row],[Recency]], RFMCaculation[Recency], 0)</f>
        <v>53</v>
      </c>
      <c r="J598">
        <f>RANK(RFMCaculation[[#This Row],[Frequency]], RFMCaculation[Frequency], 0)</f>
        <v>792</v>
      </c>
      <c r="K598">
        <f>RANK(RFMCaculation[[#This Row],[Monetary]], RFMCaculation[Monetary], 0)</f>
        <v>531</v>
      </c>
      <c r="L598">
        <f>VLOOKUP(RFMCaculation[[#This Row],[Rank R]], $R$4:$S$8, 2)</f>
        <v>1</v>
      </c>
      <c r="M598">
        <f>VLOOKUP(RFMCaculation[[#This Row],[Rank F]], $R$4:$S$8, 2)</f>
        <v>5</v>
      </c>
      <c r="N598">
        <f>VLOOKUP(RFMCaculation[[#This Row],[Rank M]], $R$4:$S$8, 2)</f>
        <v>4</v>
      </c>
      <c r="O598">
        <f>RFMCaculation[[#This Row],[R]]*100+RFMCaculation[[#This Row],[F]]*10+RFMCaculation[[#This Row],[M]]</f>
        <v>154</v>
      </c>
      <c r="P598" s="21" t="str">
        <f>VLOOKUP(RFMCaculation[[#This Row],[RFM]], RFMSegment[], 2, FALSE)</f>
        <v>Cannot Lose Them</v>
      </c>
    </row>
    <row r="599" spans="1:16">
      <c r="A599" t="s">
        <v>287</v>
      </c>
      <c r="B599">
        <f>COUNTIF(Order[Customer ID], RFMCaculation[[#This Row],[Customer ID]])</f>
        <v>12</v>
      </c>
      <c r="C599" s="4" cm="1">
        <f t="array" ref="C599">MAX(_xlfn._xlws.FILTER(Order[[Order Date ]], Order[Customer ID]=RFMCaculation[[#This Row],[Customer ID]]))</f>
        <v>43090</v>
      </c>
      <c r="D599" s="4" cm="1">
        <f t="array" ref="D599">MIN(_xlfn._xlws.FILTER(Order[[Order Date ]], Order[Customer ID]=RFMCaculation[[#This Row],[Customer ID]]))</f>
        <v>41954</v>
      </c>
      <c r="E599" s="8">
        <f>($R$2-RFMCaculation[[#This Row],[Start Date]])/365</f>
        <v>3.1424657534246574</v>
      </c>
      <c r="F599">
        <f>$R$2-RFMCaculation[[#This Row],[Most recent]]</f>
        <v>11</v>
      </c>
      <c r="G599" s="8">
        <f>RFMCaculation[[#This Row],[Total Orders]]/RFMCaculation[[#This Row],[Years with us]]</f>
        <v>3.8186573670444641</v>
      </c>
      <c r="H599" s="9">
        <f>SUMIF(Order[Customer ID], RFMCaculation[[#This Row],[Customer ID]], Order[Total Sales])</f>
        <v>8646.9340000000011</v>
      </c>
      <c r="I599">
        <f>RANK(RFMCaculation[[#This Row],[Recency]], RFMCaculation[Recency], 0)</f>
        <v>725</v>
      </c>
      <c r="J599">
        <f>RANK(RFMCaculation[[#This Row],[Frequency]], RFMCaculation[Frequency], 0)</f>
        <v>25</v>
      </c>
      <c r="K599">
        <f>RANK(RFMCaculation[[#This Row],[Monetary]], RFMCaculation[Monetary], 0)</f>
        <v>30</v>
      </c>
      <c r="L599">
        <f>VLOOKUP(RFMCaculation[[#This Row],[Rank R]], $R$4:$S$8, 2)</f>
        <v>5</v>
      </c>
      <c r="M599">
        <f>VLOOKUP(RFMCaculation[[#This Row],[Rank F]], $R$4:$S$8, 2)</f>
        <v>1</v>
      </c>
      <c r="N599">
        <f>VLOOKUP(RFMCaculation[[#This Row],[Rank M]], $R$4:$S$8, 2)</f>
        <v>1</v>
      </c>
      <c r="O599">
        <f>RFMCaculation[[#This Row],[R]]*100+RFMCaculation[[#This Row],[F]]*10+RFMCaculation[[#This Row],[M]]</f>
        <v>511</v>
      </c>
      <c r="P599" s="21" t="str">
        <f>VLOOKUP(RFMCaculation[[#This Row],[RFM]], RFMSegment[], 2, FALSE)</f>
        <v>New Customers</v>
      </c>
    </row>
    <row r="600" spans="1:16">
      <c r="A600" t="s">
        <v>399</v>
      </c>
      <c r="B600">
        <f>COUNTIF(Order[Customer ID], RFMCaculation[[#This Row],[Customer ID]])</f>
        <v>5</v>
      </c>
      <c r="C600" s="4" cm="1">
        <f t="array" ref="C600">MAX(_xlfn._xlws.FILTER(Order[[Order Date ]], Order[Customer ID]=RFMCaculation[[#This Row],[Customer ID]]))</f>
        <v>43084</v>
      </c>
      <c r="D600" s="4" cm="1">
        <f t="array" ref="D600">MIN(_xlfn._xlws.FILTER(Order[[Order Date ]], Order[Customer ID]=RFMCaculation[[#This Row],[Customer ID]]))</f>
        <v>41944</v>
      </c>
      <c r="E600" s="8">
        <f>($R$2-RFMCaculation[[#This Row],[Start Date]])/365</f>
        <v>3.1698630136986301</v>
      </c>
      <c r="F600">
        <f>$R$2-RFMCaculation[[#This Row],[Most recent]]</f>
        <v>17</v>
      </c>
      <c r="G600" s="8">
        <f>RFMCaculation[[#This Row],[Total Orders]]/RFMCaculation[[#This Row],[Years with us]]</f>
        <v>1.5773552290406223</v>
      </c>
      <c r="H600" s="9">
        <f>SUMIF(Order[Customer ID], RFMCaculation[[#This Row],[Customer ID]], Order[Total Sales])</f>
        <v>239.48099999999999</v>
      </c>
      <c r="I600">
        <f>RANK(RFMCaculation[[#This Row],[Recency]], RFMCaculation[Recency], 0)</f>
        <v>699</v>
      </c>
      <c r="J600">
        <f>RANK(RFMCaculation[[#This Row],[Frequency]], RFMCaculation[Frequency], 0)</f>
        <v>546</v>
      </c>
      <c r="K600">
        <f>RANK(RFMCaculation[[#This Row],[Monetary]], RFMCaculation[Monetary], 0)</f>
        <v>761</v>
      </c>
      <c r="L600">
        <f>VLOOKUP(RFMCaculation[[#This Row],[Rank R]], $R$4:$S$8, 2)</f>
        <v>5</v>
      </c>
      <c r="M600">
        <f>VLOOKUP(RFMCaculation[[#This Row],[Rank F]], $R$4:$S$8, 2)</f>
        <v>4</v>
      </c>
      <c r="N600">
        <f>VLOOKUP(RFMCaculation[[#This Row],[Rank M]], $R$4:$S$8, 2)</f>
        <v>5</v>
      </c>
      <c r="O600">
        <f>RFMCaculation[[#This Row],[R]]*100+RFMCaculation[[#This Row],[F]]*10+RFMCaculation[[#This Row],[M]]</f>
        <v>545</v>
      </c>
      <c r="P600" s="21" t="str">
        <f>VLOOKUP(RFMCaculation[[#This Row],[RFM]], RFMSegment[], 2, FALSE)</f>
        <v>Champions</v>
      </c>
    </row>
    <row r="601" spans="1:16">
      <c r="A601" t="s">
        <v>4092</v>
      </c>
      <c r="B601">
        <f>COUNTIF(Order[Customer ID], RFMCaculation[[#This Row],[Customer ID]])</f>
        <v>3</v>
      </c>
      <c r="C601" s="4" cm="1">
        <f t="array" ref="C601">MAX(_xlfn._xlws.FILTER(Order[[Order Date ]], Order[Customer ID]=RFMCaculation[[#This Row],[Customer ID]]))</f>
        <v>42713</v>
      </c>
      <c r="D601" s="4" cm="1">
        <f t="array" ref="D601">MIN(_xlfn._xlws.FILTER(Order[[Order Date ]], Order[Customer ID]=RFMCaculation[[#This Row],[Customer ID]]))</f>
        <v>41763</v>
      </c>
      <c r="E601" s="8">
        <f>($R$2-RFMCaculation[[#This Row],[Start Date]])/365</f>
        <v>3.6657534246575341</v>
      </c>
      <c r="F601">
        <f>$R$2-RFMCaculation[[#This Row],[Most recent]]</f>
        <v>388</v>
      </c>
      <c r="G601" s="8">
        <f>RFMCaculation[[#This Row],[Total Orders]]/RFMCaculation[[#This Row],[Years with us]]</f>
        <v>0.81838565022421528</v>
      </c>
      <c r="H601" s="9">
        <f>SUMIF(Order[Customer ID], RFMCaculation[[#This Row],[Customer ID]], Order[Total Sales])</f>
        <v>1405.402</v>
      </c>
      <c r="I601">
        <f>RANK(RFMCaculation[[#This Row],[Recency]], RFMCaculation[Recency], 0)</f>
        <v>93</v>
      </c>
      <c r="J601">
        <f>RANK(RFMCaculation[[#This Row],[Frequency]], RFMCaculation[Frequency], 0)</f>
        <v>764</v>
      </c>
      <c r="K601">
        <f>RANK(RFMCaculation[[#This Row],[Monetary]], RFMCaculation[Monetary], 0)</f>
        <v>540</v>
      </c>
      <c r="L601">
        <f>VLOOKUP(RFMCaculation[[#This Row],[Rank R]], $R$4:$S$8, 2)</f>
        <v>1</v>
      </c>
      <c r="M601">
        <f>VLOOKUP(RFMCaculation[[#This Row],[Rank F]], $R$4:$S$8, 2)</f>
        <v>5</v>
      </c>
      <c r="N601">
        <f>VLOOKUP(RFMCaculation[[#This Row],[Rank M]], $R$4:$S$8, 2)</f>
        <v>4</v>
      </c>
      <c r="O601">
        <f>RFMCaculation[[#This Row],[R]]*100+RFMCaculation[[#This Row],[F]]*10+RFMCaculation[[#This Row],[M]]</f>
        <v>154</v>
      </c>
      <c r="P601" s="21" t="str">
        <f>VLOOKUP(RFMCaculation[[#This Row],[RFM]], RFMSegment[], 2, FALSE)</f>
        <v>Cannot Lose Them</v>
      </c>
    </row>
    <row r="602" spans="1:16">
      <c r="A602" t="s">
        <v>1386</v>
      </c>
      <c r="B602">
        <f>COUNTIF(Order[Customer ID], RFMCaculation[[#This Row],[Customer ID]])</f>
        <v>4</v>
      </c>
      <c r="C602" s="4" cm="1">
        <f t="array" ref="C602">MAX(_xlfn._xlws.FILTER(Order[[Order Date ]], Order[Customer ID]=RFMCaculation[[#This Row],[Customer ID]]))</f>
        <v>43048</v>
      </c>
      <c r="D602" s="4" cm="1">
        <f t="array" ref="D602">MIN(_xlfn._xlws.FILTER(Order[[Order Date ]], Order[Customer ID]=RFMCaculation[[#This Row],[Customer ID]]))</f>
        <v>42357</v>
      </c>
      <c r="E602" s="8">
        <f>($R$2-RFMCaculation[[#This Row],[Start Date]])/365</f>
        <v>2.0383561643835617</v>
      </c>
      <c r="F602">
        <f>$R$2-RFMCaculation[[#This Row],[Most recent]]</f>
        <v>53</v>
      </c>
      <c r="G602" s="8">
        <f>RFMCaculation[[#This Row],[Total Orders]]/RFMCaculation[[#This Row],[Years with us]]</f>
        <v>1.9623655913978495</v>
      </c>
      <c r="H602" s="9">
        <f>SUMIF(Order[Customer ID], RFMCaculation[[#This Row],[Customer ID]], Order[Total Sales])</f>
        <v>4115.6620000000003</v>
      </c>
      <c r="I602">
        <f>RANK(RFMCaculation[[#This Row],[Recency]], RFMCaculation[Recency], 0)</f>
        <v>479</v>
      </c>
      <c r="J602">
        <f>RANK(RFMCaculation[[#This Row],[Frequency]], RFMCaculation[Frequency], 0)</f>
        <v>390</v>
      </c>
      <c r="K602">
        <f>RANK(RFMCaculation[[#This Row],[Monetary]], RFMCaculation[Monetary], 0)</f>
        <v>172</v>
      </c>
      <c r="L602">
        <f>VLOOKUP(RFMCaculation[[#This Row],[Rank R]], $R$4:$S$8, 2)</f>
        <v>4</v>
      </c>
      <c r="M602">
        <f>VLOOKUP(RFMCaculation[[#This Row],[Rank F]], $R$4:$S$8, 2)</f>
        <v>3</v>
      </c>
      <c r="N602">
        <f>VLOOKUP(RFMCaculation[[#This Row],[Rank M]], $R$4:$S$8, 2)</f>
        <v>2</v>
      </c>
      <c r="O602">
        <f>RFMCaculation[[#This Row],[R]]*100+RFMCaculation[[#This Row],[F]]*10+RFMCaculation[[#This Row],[M]]</f>
        <v>432</v>
      </c>
      <c r="P602" s="21" t="str">
        <f>VLOOKUP(RFMCaculation[[#This Row],[RFM]], RFMSegment[], 2, FALSE)</f>
        <v>Potential Loyalist</v>
      </c>
    </row>
    <row r="603" spans="1:16">
      <c r="A603" t="s">
        <v>858</v>
      </c>
      <c r="B603">
        <f>COUNTIF(Order[Customer ID], RFMCaculation[[#This Row],[Customer ID]])</f>
        <v>8</v>
      </c>
      <c r="C603" s="4" cm="1">
        <f t="array" ref="C603">MAX(_xlfn._xlws.FILTER(Order[[Order Date ]], Order[Customer ID]=RFMCaculation[[#This Row],[Customer ID]]))</f>
        <v>43069</v>
      </c>
      <c r="D603" s="4" cm="1">
        <f t="array" ref="D603">MIN(_xlfn._xlws.FILTER(Order[[Order Date ]], Order[Customer ID]=RFMCaculation[[#This Row],[Customer ID]]))</f>
        <v>42223</v>
      </c>
      <c r="E603" s="8">
        <f>($R$2-RFMCaculation[[#This Row],[Start Date]])/365</f>
        <v>2.4054794520547946</v>
      </c>
      <c r="F603">
        <f>$R$2-RFMCaculation[[#This Row],[Most recent]]</f>
        <v>32</v>
      </c>
      <c r="G603" s="8">
        <f>RFMCaculation[[#This Row],[Total Orders]]/RFMCaculation[[#This Row],[Years with us]]</f>
        <v>3.3257403189066057</v>
      </c>
      <c r="H603" s="9">
        <f>SUMIF(Order[Customer ID], RFMCaculation[[#This Row],[Customer ID]], Order[Total Sales])</f>
        <v>1467.152</v>
      </c>
      <c r="I603">
        <f>RANK(RFMCaculation[[#This Row],[Recency]], RFMCaculation[Recency], 0)</f>
        <v>591</v>
      </c>
      <c r="J603">
        <f>RANK(RFMCaculation[[#This Row],[Frequency]], RFMCaculation[Frequency], 0)</f>
        <v>61</v>
      </c>
      <c r="K603">
        <f>RANK(RFMCaculation[[#This Row],[Monetary]], RFMCaculation[Monetary], 0)</f>
        <v>524</v>
      </c>
      <c r="L603">
        <f>VLOOKUP(RFMCaculation[[#This Row],[Rank R]], $R$4:$S$8, 2)</f>
        <v>4</v>
      </c>
      <c r="M603">
        <f>VLOOKUP(RFMCaculation[[#This Row],[Rank F]], $R$4:$S$8, 2)</f>
        <v>1</v>
      </c>
      <c r="N603">
        <f>VLOOKUP(RFMCaculation[[#This Row],[Rank M]], $R$4:$S$8, 2)</f>
        <v>4</v>
      </c>
      <c r="O603">
        <f>RFMCaculation[[#This Row],[R]]*100+RFMCaculation[[#This Row],[F]]*10+RFMCaculation[[#This Row],[M]]</f>
        <v>414</v>
      </c>
      <c r="P603" s="21" t="str">
        <f>VLOOKUP(RFMCaculation[[#This Row],[RFM]], RFMSegment[], 2, FALSE)</f>
        <v>Promising</v>
      </c>
    </row>
    <row r="604" spans="1:16">
      <c r="A604" t="s">
        <v>103</v>
      </c>
      <c r="B604">
        <f>COUNTIF(Order[Customer ID], RFMCaculation[[#This Row],[Customer ID]])</f>
        <v>11</v>
      </c>
      <c r="C604" s="4" cm="1">
        <f t="array" ref="C604">MAX(_xlfn._xlws.FILTER(Order[[Order Date ]], Order[Customer ID]=RFMCaculation[[#This Row],[Customer ID]]))</f>
        <v>43095</v>
      </c>
      <c r="D604" s="4" cm="1">
        <f t="array" ref="D604">MIN(_xlfn._xlws.FILTER(Order[[Order Date ]], Order[Customer ID]=RFMCaculation[[#This Row],[Customer ID]]))</f>
        <v>41945</v>
      </c>
      <c r="E604" s="8">
        <f>($R$2-RFMCaculation[[#This Row],[Start Date]])/365</f>
        <v>3.1671232876712327</v>
      </c>
      <c r="F604">
        <f>$R$2-RFMCaculation[[#This Row],[Most recent]]</f>
        <v>6</v>
      </c>
      <c r="G604" s="8">
        <f>RFMCaculation[[#This Row],[Total Orders]]/RFMCaculation[[#This Row],[Years with us]]</f>
        <v>3.4731833910034604</v>
      </c>
      <c r="H604" s="9">
        <f>SUMIF(Order[Customer ID], RFMCaculation[[#This Row],[Customer ID]], Order[Total Sales])</f>
        <v>7473.8281999999999</v>
      </c>
      <c r="I604">
        <f>RANK(RFMCaculation[[#This Row],[Recency]], RFMCaculation[Recency], 0)</f>
        <v>769</v>
      </c>
      <c r="J604">
        <f>RANK(RFMCaculation[[#This Row],[Frequency]], RFMCaculation[Frequency], 0)</f>
        <v>50</v>
      </c>
      <c r="K604">
        <f>RANK(RFMCaculation[[#This Row],[Monetary]], RFMCaculation[Monetary], 0)</f>
        <v>48</v>
      </c>
      <c r="L604">
        <f>VLOOKUP(RFMCaculation[[#This Row],[Rank R]], $R$4:$S$8, 2)</f>
        <v>5</v>
      </c>
      <c r="M604">
        <f>VLOOKUP(RFMCaculation[[#This Row],[Rank F]], $R$4:$S$8, 2)</f>
        <v>1</v>
      </c>
      <c r="N604">
        <f>VLOOKUP(RFMCaculation[[#This Row],[Rank M]], $R$4:$S$8, 2)</f>
        <v>1</v>
      </c>
      <c r="O604">
        <f>RFMCaculation[[#This Row],[R]]*100+RFMCaculation[[#This Row],[F]]*10+RFMCaculation[[#This Row],[M]]</f>
        <v>511</v>
      </c>
      <c r="P604" s="21" t="str">
        <f>VLOOKUP(RFMCaculation[[#This Row],[RFM]], RFMSegment[], 2, FALSE)</f>
        <v>New Customers</v>
      </c>
    </row>
    <row r="605" spans="1:16">
      <c r="A605" t="s">
        <v>20</v>
      </c>
      <c r="B605">
        <f>COUNTIF(Order[Customer ID], RFMCaculation[[#This Row],[Customer ID]])</f>
        <v>7</v>
      </c>
      <c r="C605" s="4" cm="1">
        <f t="array" ref="C605">MAX(_xlfn._xlws.FILTER(Order[[Order Date ]], Order[Customer ID]=RFMCaculation[[#This Row],[Customer ID]]))</f>
        <v>43099</v>
      </c>
      <c r="D605" s="4" cm="1">
        <f t="array" ref="D605">MIN(_xlfn._xlws.FILTER(Order[[Order Date ]], Order[Customer ID]=RFMCaculation[[#This Row],[Customer ID]]))</f>
        <v>41721</v>
      </c>
      <c r="E605" s="8">
        <f>($R$2-RFMCaculation[[#This Row],[Start Date]])/365</f>
        <v>3.7808219178082192</v>
      </c>
      <c r="F605">
        <f>$R$2-RFMCaculation[[#This Row],[Most recent]]</f>
        <v>2</v>
      </c>
      <c r="G605" s="8">
        <f>RFMCaculation[[#This Row],[Total Orders]]/RFMCaculation[[#This Row],[Years with us]]</f>
        <v>1.8514492753623188</v>
      </c>
      <c r="H605" s="9">
        <f>SUMIF(Order[Customer ID], RFMCaculation[[#This Row],[Customer ID]], Order[Total Sales])</f>
        <v>2493.2139999999999</v>
      </c>
      <c r="I605">
        <f>RANK(RFMCaculation[[#This Row],[Recency]], RFMCaculation[Recency], 0)</f>
        <v>790</v>
      </c>
      <c r="J605">
        <f>RANK(RFMCaculation[[#This Row],[Frequency]], RFMCaculation[Frequency], 0)</f>
        <v>432</v>
      </c>
      <c r="K605">
        <f>RANK(RFMCaculation[[#This Row],[Monetary]], RFMCaculation[Monetary], 0)</f>
        <v>358</v>
      </c>
      <c r="L605">
        <f>VLOOKUP(RFMCaculation[[#This Row],[Rank R]], $R$4:$S$8, 2)</f>
        <v>5</v>
      </c>
      <c r="M605">
        <f>VLOOKUP(RFMCaculation[[#This Row],[Rank F]], $R$4:$S$8, 2)</f>
        <v>3</v>
      </c>
      <c r="N605">
        <f>VLOOKUP(RFMCaculation[[#This Row],[Rank M]], $R$4:$S$8, 2)</f>
        <v>3</v>
      </c>
      <c r="O605">
        <f>RFMCaculation[[#This Row],[R]]*100+RFMCaculation[[#This Row],[F]]*10+RFMCaculation[[#This Row],[M]]</f>
        <v>533</v>
      </c>
      <c r="P605" s="21" t="str">
        <f>VLOOKUP(RFMCaculation[[#This Row],[RFM]], RFMSegment[], 2, FALSE)</f>
        <v>Potential Loyalist</v>
      </c>
    </row>
    <row r="606" spans="1:16">
      <c r="A606" t="s">
        <v>2798</v>
      </c>
      <c r="B606">
        <f>COUNTIF(Order[Customer ID], RFMCaculation[[#This Row],[Customer ID]])</f>
        <v>9</v>
      </c>
      <c r="C606" s="4" cm="1">
        <f t="array" ref="C606">MAX(_xlfn._xlws.FILTER(Order[[Order Date ]], Order[Customer ID]=RFMCaculation[[#This Row],[Customer ID]]))</f>
        <v>42939</v>
      </c>
      <c r="D606" s="4" cm="1">
        <f t="array" ref="D606">MIN(_xlfn._xlws.FILTER(Order[[Order Date ]], Order[Customer ID]=RFMCaculation[[#This Row],[Customer ID]]))</f>
        <v>42227</v>
      </c>
      <c r="E606" s="8">
        <f>($R$2-RFMCaculation[[#This Row],[Start Date]])/365</f>
        <v>2.3945205479452056</v>
      </c>
      <c r="F606">
        <f>$R$2-RFMCaculation[[#This Row],[Most recent]]</f>
        <v>162</v>
      </c>
      <c r="G606" s="8">
        <f>RFMCaculation[[#This Row],[Total Orders]]/RFMCaculation[[#This Row],[Years with us]]</f>
        <v>3.7585812356979402</v>
      </c>
      <c r="H606" s="9">
        <f>SUMIF(Order[Customer ID], RFMCaculation[[#This Row],[Customer ID]], Order[Total Sales])</f>
        <v>4893.0429999999997</v>
      </c>
      <c r="I606">
        <f>RANK(RFMCaculation[[#This Row],[Recency]], RFMCaculation[Recency], 0)</f>
        <v>218</v>
      </c>
      <c r="J606">
        <f>RANK(RFMCaculation[[#This Row],[Frequency]], RFMCaculation[Frequency], 0)</f>
        <v>26</v>
      </c>
      <c r="K606">
        <f>RANK(RFMCaculation[[#This Row],[Monetary]], RFMCaculation[Monetary], 0)</f>
        <v>123</v>
      </c>
      <c r="L606">
        <f>VLOOKUP(RFMCaculation[[#This Row],[Rank R]], $R$4:$S$8, 2)</f>
        <v>2</v>
      </c>
      <c r="M606">
        <f>VLOOKUP(RFMCaculation[[#This Row],[Rank F]], $R$4:$S$8, 2)</f>
        <v>1</v>
      </c>
      <c r="N606">
        <f>VLOOKUP(RFMCaculation[[#This Row],[Rank M]], $R$4:$S$8, 2)</f>
        <v>1</v>
      </c>
      <c r="O606">
        <f>RFMCaculation[[#This Row],[R]]*100+RFMCaculation[[#This Row],[F]]*10+RFMCaculation[[#This Row],[M]]</f>
        <v>211</v>
      </c>
      <c r="P606" s="21" t="str">
        <f>VLOOKUP(RFMCaculation[[#This Row],[RFM]], RFMSegment[], 2, FALSE)</f>
        <v>Hibernating customers</v>
      </c>
    </row>
    <row r="607" spans="1:16">
      <c r="A607" t="s">
        <v>1907</v>
      </c>
      <c r="B607">
        <f>COUNTIF(Order[Customer ID], RFMCaculation[[#This Row],[Customer ID]])</f>
        <v>5</v>
      </c>
      <c r="C607" s="4" cm="1">
        <f t="array" ref="C607">MAX(_xlfn._xlws.FILTER(Order[[Order Date ]], Order[Customer ID]=RFMCaculation[[#This Row],[Customer ID]]))</f>
        <v>43013</v>
      </c>
      <c r="D607" s="4" cm="1">
        <f t="array" ref="D607">MIN(_xlfn._xlws.FILTER(Order[[Order Date ]], Order[Customer ID]=RFMCaculation[[#This Row],[Customer ID]]))</f>
        <v>41643</v>
      </c>
      <c r="E607" s="8">
        <f>($R$2-RFMCaculation[[#This Row],[Start Date]])/365</f>
        <v>3.9945205479452053</v>
      </c>
      <c r="F607">
        <f>$R$2-RFMCaculation[[#This Row],[Most recent]]</f>
        <v>88</v>
      </c>
      <c r="G607" s="8">
        <f>RFMCaculation[[#This Row],[Total Orders]]/RFMCaculation[[#This Row],[Years with us]]</f>
        <v>1.2517146776406036</v>
      </c>
      <c r="H607" s="9">
        <f>SUMIF(Order[Customer ID], RFMCaculation[[#This Row],[Customer ID]], Order[Total Sales])</f>
        <v>1056.8579999999999</v>
      </c>
      <c r="I607">
        <f>RANK(RFMCaculation[[#This Row],[Recency]], RFMCaculation[Recency], 0)</f>
        <v>367</v>
      </c>
      <c r="J607">
        <f>RANK(RFMCaculation[[#This Row],[Frequency]], RFMCaculation[Frequency], 0)</f>
        <v>670</v>
      </c>
      <c r="K607">
        <f>RANK(RFMCaculation[[#This Row],[Monetary]], RFMCaculation[Monetary], 0)</f>
        <v>611</v>
      </c>
      <c r="L607">
        <f>VLOOKUP(RFMCaculation[[#This Row],[Rank R]], $R$4:$S$8, 2)</f>
        <v>3</v>
      </c>
      <c r="M607">
        <f>VLOOKUP(RFMCaculation[[#This Row],[Rank F]], $R$4:$S$8, 2)</f>
        <v>5</v>
      </c>
      <c r="N607">
        <f>VLOOKUP(RFMCaculation[[#This Row],[Rank M]], $R$4:$S$8, 2)</f>
        <v>4</v>
      </c>
      <c r="O607">
        <f>RFMCaculation[[#This Row],[R]]*100+RFMCaculation[[#This Row],[F]]*10+RFMCaculation[[#This Row],[M]]</f>
        <v>354</v>
      </c>
      <c r="P607" s="21" t="str">
        <f>VLOOKUP(RFMCaculation[[#This Row],[RFM]], RFMSegment[], 2, FALSE)</f>
        <v>Loyal</v>
      </c>
    </row>
    <row r="608" spans="1:16">
      <c r="A608" t="s">
        <v>2076</v>
      </c>
      <c r="B608">
        <f>COUNTIF(Order[Customer ID], RFMCaculation[[#This Row],[Customer ID]])</f>
        <v>10</v>
      </c>
      <c r="C608" s="4" cm="1">
        <f t="array" ref="C608">MAX(_xlfn._xlws.FILTER(Order[[Order Date ]], Order[Customer ID]=RFMCaculation[[#This Row],[Customer ID]]))</f>
        <v>43002</v>
      </c>
      <c r="D608" s="4" cm="1">
        <f t="array" ref="D608">MIN(_xlfn._xlws.FILTER(Order[[Order Date ]], Order[Customer ID]=RFMCaculation[[#This Row],[Customer ID]]))</f>
        <v>41877</v>
      </c>
      <c r="E608" s="8">
        <f>($R$2-RFMCaculation[[#This Row],[Start Date]])/365</f>
        <v>3.3534246575342466</v>
      </c>
      <c r="F608">
        <f>$R$2-RFMCaculation[[#This Row],[Most recent]]</f>
        <v>99</v>
      </c>
      <c r="G608" s="8">
        <f>RFMCaculation[[#This Row],[Total Orders]]/RFMCaculation[[#This Row],[Years with us]]</f>
        <v>2.9820261437908497</v>
      </c>
      <c r="H608" s="9">
        <f>SUMIF(Order[Customer ID], RFMCaculation[[#This Row],[Customer ID]], Order[Total Sales])</f>
        <v>7252.6080000000002</v>
      </c>
      <c r="I608">
        <f>RANK(RFMCaculation[[#This Row],[Recency]], RFMCaculation[Recency], 0)</f>
        <v>333</v>
      </c>
      <c r="J608">
        <f>RANK(RFMCaculation[[#This Row],[Frequency]], RFMCaculation[Frequency], 0)</f>
        <v>109</v>
      </c>
      <c r="K608">
        <f>RANK(RFMCaculation[[#This Row],[Monetary]], RFMCaculation[Monetary], 0)</f>
        <v>52</v>
      </c>
      <c r="L608">
        <f>VLOOKUP(RFMCaculation[[#This Row],[Rank R]], $R$4:$S$8, 2)</f>
        <v>3</v>
      </c>
      <c r="M608">
        <f>VLOOKUP(RFMCaculation[[#This Row],[Rank F]], $R$4:$S$8, 2)</f>
        <v>1</v>
      </c>
      <c r="N608">
        <f>VLOOKUP(RFMCaculation[[#This Row],[Rank M]], $R$4:$S$8, 2)</f>
        <v>1</v>
      </c>
      <c r="O608">
        <f>RFMCaculation[[#This Row],[R]]*100+RFMCaculation[[#This Row],[F]]*10+RFMCaculation[[#This Row],[M]]</f>
        <v>311</v>
      </c>
      <c r="P608" s="21" t="str">
        <f>VLOOKUP(RFMCaculation[[#This Row],[RFM]], RFMSegment[], 2, FALSE)</f>
        <v>New Customers</v>
      </c>
    </row>
    <row r="609" spans="1:16">
      <c r="A609" t="s">
        <v>1005</v>
      </c>
      <c r="B609">
        <f>COUNTIF(Order[Customer ID], RFMCaculation[[#This Row],[Customer ID]])</f>
        <v>5</v>
      </c>
      <c r="C609" s="4" cm="1">
        <f t="array" ref="C609">MAX(_xlfn._xlws.FILTER(Order[[Order Date ]], Order[Customer ID]=RFMCaculation[[#This Row],[Customer ID]]))</f>
        <v>43063</v>
      </c>
      <c r="D609" s="4" cm="1">
        <f t="array" ref="D609">MIN(_xlfn._xlws.FILTER(Order[[Order Date ]], Order[Customer ID]=RFMCaculation[[#This Row],[Customer ID]]))</f>
        <v>41887</v>
      </c>
      <c r="E609" s="8">
        <f>($R$2-RFMCaculation[[#This Row],[Start Date]])/365</f>
        <v>3.3260273972602739</v>
      </c>
      <c r="F609">
        <f>$R$2-RFMCaculation[[#This Row],[Most recent]]</f>
        <v>38</v>
      </c>
      <c r="G609" s="8">
        <f>RFMCaculation[[#This Row],[Total Orders]]/RFMCaculation[[#This Row],[Years with us]]</f>
        <v>1.5032948929159802</v>
      </c>
      <c r="H609" s="9">
        <f>SUMIF(Order[Customer ID], RFMCaculation[[#This Row],[Customer ID]], Order[Total Sales])</f>
        <v>1840.1779999999999</v>
      </c>
      <c r="I609">
        <f>RANK(RFMCaculation[[#This Row],[Recency]], RFMCaculation[Recency], 0)</f>
        <v>557</v>
      </c>
      <c r="J609">
        <f>RANK(RFMCaculation[[#This Row],[Frequency]], RFMCaculation[Frequency], 0)</f>
        <v>574</v>
      </c>
      <c r="K609">
        <f>RANK(RFMCaculation[[#This Row],[Monetary]], RFMCaculation[Monetary], 0)</f>
        <v>463</v>
      </c>
      <c r="L609">
        <f>VLOOKUP(RFMCaculation[[#This Row],[Rank R]], $R$4:$S$8, 2)</f>
        <v>4</v>
      </c>
      <c r="M609">
        <f>VLOOKUP(RFMCaculation[[#This Row],[Rank F]], $R$4:$S$8, 2)</f>
        <v>4</v>
      </c>
      <c r="N609">
        <f>VLOOKUP(RFMCaculation[[#This Row],[Rank M]], $R$4:$S$8, 2)</f>
        <v>3</v>
      </c>
      <c r="O609">
        <f>RFMCaculation[[#This Row],[R]]*100+RFMCaculation[[#This Row],[F]]*10+RFMCaculation[[#This Row],[M]]</f>
        <v>443</v>
      </c>
      <c r="P609" s="21" t="str">
        <f>VLOOKUP(RFMCaculation[[#This Row],[RFM]], RFMSegment[], 2, FALSE)</f>
        <v>Need Attention</v>
      </c>
    </row>
    <row r="610" spans="1:16">
      <c r="A610" t="s">
        <v>2271</v>
      </c>
      <c r="B610">
        <f>COUNTIF(Order[Customer ID], RFMCaculation[[#This Row],[Customer ID]])</f>
        <v>6</v>
      </c>
      <c r="C610" s="4" cm="1">
        <f t="array" ref="C610">MAX(_xlfn._xlws.FILTER(Order[[Order Date ]], Order[Customer ID]=RFMCaculation[[#This Row],[Customer ID]]))</f>
        <v>42992</v>
      </c>
      <c r="D610" s="4" cm="1">
        <f t="array" ref="D610">MIN(_xlfn._xlws.FILTER(Order[[Order Date ]], Order[Customer ID]=RFMCaculation[[#This Row],[Customer ID]]))</f>
        <v>41805</v>
      </c>
      <c r="E610" s="8">
        <f>($R$2-RFMCaculation[[#This Row],[Start Date]])/365</f>
        <v>3.5506849315068494</v>
      </c>
      <c r="F610">
        <f>$R$2-RFMCaculation[[#This Row],[Most recent]]</f>
        <v>109</v>
      </c>
      <c r="G610" s="8">
        <f>RFMCaculation[[#This Row],[Total Orders]]/RFMCaculation[[#This Row],[Years with us]]</f>
        <v>1.6898148148148149</v>
      </c>
      <c r="H610" s="9">
        <f>SUMIF(Order[Customer ID], RFMCaculation[[#This Row],[Customer ID]], Order[Total Sales])</f>
        <v>2181.4789999999998</v>
      </c>
      <c r="I610">
        <f>RANK(RFMCaculation[[#This Row],[Recency]], RFMCaculation[Recency], 0)</f>
        <v>304</v>
      </c>
      <c r="J610">
        <f>RANK(RFMCaculation[[#This Row],[Frequency]], RFMCaculation[Frequency], 0)</f>
        <v>496</v>
      </c>
      <c r="K610">
        <f>RANK(RFMCaculation[[#This Row],[Monetary]], RFMCaculation[Monetary], 0)</f>
        <v>416</v>
      </c>
      <c r="L610">
        <f>VLOOKUP(RFMCaculation[[#This Row],[Rank R]], $R$4:$S$8, 2)</f>
        <v>2</v>
      </c>
      <c r="M610">
        <f>VLOOKUP(RFMCaculation[[#This Row],[Rank F]], $R$4:$S$8, 2)</f>
        <v>4</v>
      </c>
      <c r="N610">
        <f>VLOOKUP(RFMCaculation[[#This Row],[Rank M]], $R$4:$S$8, 2)</f>
        <v>3</v>
      </c>
      <c r="O610">
        <f>RFMCaculation[[#This Row],[R]]*100+RFMCaculation[[#This Row],[F]]*10+RFMCaculation[[#This Row],[M]]</f>
        <v>243</v>
      </c>
      <c r="P610" s="21" t="str">
        <f>VLOOKUP(RFMCaculation[[#This Row],[RFM]], RFMSegment[], 2, FALSE)</f>
        <v>At Risk</v>
      </c>
    </row>
    <row r="611" spans="1:16">
      <c r="A611" t="s">
        <v>1692</v>
      </c>
      <c r="B611">
        <f>COUNTIF(Order[Customer ID], RFMCaculation[[#This Row],[Customer ID]])</f>
        <v>8</v>
      </c>
      <c r="C611" s="4" cm="1">
        <f t="array" ref="C611">MAX(_xlfn._xlws.FILTER(Order[[Order Date ]], Order[Customer ID]=RFMCaculation[[#This Row],[Customer ID]]))</f>
        <v>43030</v>
      </c>
      <c r="D611" s="4" cm="1">
        <f t="array" ref="D611">MIN(_xlfn._xlws.FILTER(Order[[Order Date ]], Order[Customer ID]=RFMCaculation[[#This Row],[Customer ID]]))</f>
        <v>41744</v>
      </c>
      <c r="E611" s="8">
        <f>($R$2-RFMCaculation[[#This Row],[Start Date]])/365</f>
        <v>3.7178082191780821</v>
      </c>
      <c r="F611">
        <f>$R$2-RFMCaculation[[#This Row],[Most recent]]</f>
        <v>71</v>
      </c>
      <c r="G611" s="8">
        <f>RFMCaculation[[#This Row],[Total Orders]]/RFMCaculation[[#This Row],[Years with us]]</f>
        <v>2.1518054532056006</v>
      </c>
      <c r="H611" s="9">
        <f>SUMIF(Order[Customer ID], RFMCaculation[[#This Row],[Customer ID]], Order[Total Sales])</f>
        <v>1278.6390000000001</v>
      </c>
      <c r="I611">
        <f>RANK(RFMCaculation[[#This Row],[Recency]], RFMCaculation[Recency], 0)</f>
        <v>416</v>
      </c>
      <c r="J611">
        <f>RANK(RFMCaculation[[#This Row],[Frequency]], RFMCaculation[Frequency], 0)</f>
        <v>321</v>
      </c>
      <c r="K611">
        <f>RANK(RFMCaculation[[#This Row],[Monetary]], RFMCaculation[Monetary], 0)</f>
        <v>568</v>
      </c>
      <c r="L611">
        <f>VLOOKUP(RFMCaculation[[#This Row],[Rank R]], $R$4:$S$8, 2)</f>
        <v>3</v>
      </c>
      <c r="M611">
        <f>VLOOKUP(RFMCaculation[[#This Row],[Rank F]], $R$4:$S$8, 2)</f>
        <v>3</v>
      </c>
      <c r="N611">
        <f>VLOOKUP(RFMCaculation[[#This Row],[Rank M]], $R$4:$S$8, 2)</f>
        <v>4</v>
      </c>
      <c r="O611">
        <f>RFMCaculation[[#This Row],[R]]*100+RFMCaculation[[#This Row],[F]]*10+RFMCaculation[[#This Row],[M]]</f>
        <v>334</v>
      </c>
      <c r="P611" s="21" t="str">
        <f>VLOOKUP(RFMCaculation[[#This Row],[RFM]], RFMSegment[], 2, FALSE)</f>
        <v>Need Attention</v>
      </c>
    </row>
    <row r="612" spans="1:16">
      <c r="A612" t="s">
        <v>3331</v>
      </c>
      <c r="B612">
        <f>COUNTIF(Order[Customer ID], RFMCaculation[[#This Row],[Customer ID]])</f>
        <v>7</v>
      </c>
      <c r="C612" s="4" cm="1">
        <f t="array" ref="C612">MAX(_xlfn._xlws.FILTER(Order[[Order Date ]], Order[Customer ID]=RFMCaculation[[#This Row],[Customer ID]]))</f>
        <v>42863</v>
      </c>
      <c r="D612" s="4" cm="1">
        <f t="array" ref="D612">MIN(_xlfn._xlws.FILTER(Order[[Order Date ]], Order[Customer ID]=RFMCaculation[[#This Row],[Customer ID]]))</f>
        <v>41993</v>
      </c>
      <c r="E612" s="8">
        <f>($R$2-RFMCaculation[[#This Row],[Start Date]])/365</f>
        <v>3.0356164383561643</v>
      </c>
      <c r="F612">
        <f>$R$2-RFMCaculation[[#This Row],[Most recent]]</f>
        <v>238</v>
      </c>
      <c r="G612" s="8">
        <f>RFMCaculation[[#This Row],[Total Orders]]/RFMCaculation[[#This Row],[Years with us]]</f>
        <v>2.3059566787003609</v>
      </c>
      <c r="H612" s="9">
        <f>SUMIF(Order[Customer ID], RFMCaculation[[#This Row],[Customer ID]], Order[Total Sales])</f>
        <v>6843.634</v>
      </c>
      <c r="I612">
        <f>RANK(RFMCaculation[[#This Row],[Recency]], RFMCaculation[Recency], 0)</f>
        <v>152</v>
      </c>
      <c r="J612">
        <f>RANK(RFMCaculation[[#This Row],[Frequency]], RFMCaculation[Frequency], 0)</f>
        <v>274</v>
      </c>
      <c r="K612">
        <f>RANK(RFMCaculation[[#This Row],[Monetary]], RFMCaculation[Monetary], 0)</f>
        <v>57</v>
      </c>
      <c r="L612">
        <f>VLOOKUP(RFMCaculation[[#This Row],[Rank R]], $R$4:$S$8, 2)</f>
        <v>1</v>
      </c>
      <c r="M612">
        <f>VLOOKUP(RFMCaculation[[#This Row],[Rank F]], $R$4:$S$8, 2)</f>
        <v>2</v>
      </c>
      <c r="N612">
        <f>VLOOKUP(RFMCaculation[[#This Row],[Rank M]], $R$4:$S$8, 2)</f>
        <v>1</v>
      </c>
      <c r="O612">
        <f>RFMCaculation[[#This Row],[R]]*100+RFMCaculation[[#This Row],[F]]*10+RFMCaculation[[#This Row],[M]]</f>
        <v>121</v>
      </c>
      <c r="P612" s="21" t="str">
        <f>VLOOKUP(RFMCaculation[[#This Row],[RFM]], RFMSegment[], 2, FALSE)</f>
        <v>Lost customers</v>
      </c>
    </row>
    <row r="613" spans="1:16">
      <c r="A613" t="s">
        <v>1737</v>
      </c>
      <c r="B613">
        <f>COUNTIF(Order[Customer ID], RFMCaculation[[#This Row],[Customer ID]])</f>
        <v>4</v>
      </c>
      <c r="C613" s="4" cm="1">
        <f t="array" ref="C613">MAX(_xlfn._xlws.FILTER(Order[[Order Date ]], Order[Customer ID]=RFMCaculation[[#This Row],[Customer ID]]))</f>
        <v>43028</v>
      </c>
      <c r="D613" s="4" cm="1">
        <f t="array" ref="D613">MIN(_xlfn._xlws.FILTER(Order[[Order Date ]], Order[Customer ID]=RFMCaculation[[#This Row],[Customer ID]]))</f>
        <v>41894</v>
      </c>
      <c r="E613" s="8">
        <f>($R$2-RFMCaculation[[#This Row],[Start Date]])/365</f>
        <v>3.3068493150684932</v>
      </c>
      <c r="F613">
        <f>$R$2-RFMCaculation[[#This Row],[Most recent]]</f>
        <v>73</v>
      </c>
      <c r="G613" s="8">
        <f>RFMCaculation[[#This Row],[Total Orders]]/RFMCaculation[[#This Row],[Years with us]]</f>
        <v>1.2096106048053024</v>
      </c>
      <c r="H613" s="9">
        <f>SUMIF(Order[Customer ID], RFMCaculation[[#This Row],[Customer ID]], Order[Total Sales])</f>
        <v>160.572</v>
      </c>
      <c r="I613">
        <f>RANK(RFMCaculation[[#This Row],[Recency]], RFMCaculation[Recency], 0)</f>
        <v>408</v>
      </c>
      <c r="J613">
        <f>RANK(RFMCaculation[[#This Row],[Frequency]], RFMCaculation[Frequency], 0)</f>
        <v>684</v>
      </c>
      <c r="K613">
        <f>RANK(RFMCaculation[[#This Row],[Monetary]], RFMCaculation[Monetary], 0)</f>
        <v>772</v>
      </c>
      <c r="L613">
        <f>VLOOKUP(RFMCaculation[[#This Row],[Rank R]], $R$4:$S$8, 2)</f>
        <v>3</v>
      </c>
      <c r="M613">
        <f>VLOOKUP(RFMCaculation[[#This Row],[Rank F]], $R$4:$S$8, 2)</f>
        <v>5</v>
      </c>
      <c r="N613">
        <f>VLOOKUP(RFMCaculation[[#This Row],[Rank M]], $R$4:$S$8, 2)</f>
        <v>5</v>
      </c>
      <c r="O613">
        <f>RFMCaculation[[#This Row],[R]]*100+RFMCaculation[[#This Row],[F]]*10+RFMCaculation[[#This Row],[M]]</f>
        <v>355</v>
      </c>
      <c r="P613" s="21" t="str">
        <f>VLOOKUP(RFMCaculation[[#This Row],[RFM]], RFMSegment[], 2, FALSE)</f>
        <v>Loyal</v>
      </c>
    </row>
    <row r="614" spans="1:16">
      <c r="A614" t="s">
        <v>1949</v>
      </c>
      <c r="B614">
        <f>COUNTIF(Order[Customer ID], RFMCaculation[[#This Row],[Customer ID]])</f>
        <v>5</v>
      </c>
      <c r="C614" s="4" cm="1">
        <f t="array" ref="C614">MAX(_xlfn._xlws.FILTER(Order[[Order Date ]], Order[Customer ID]=RFMCaculation[[#This Row],[Customer ID]]))</f>
        <v>43010</v>
      </c>
      <c r="D614" s="4" cm="1">
        <f t="array" ref="D614">MIN(_xlfn._xlws.FILTER(Order[[Order Date ]], Order[Customer ID]=RFMCaculation[[#This Row],[Customer ID]]))</f>
        <v>41832</v>
      </c>
      <c r="E614" s="8">
        <f>($R$2-RFMCaculation[[#This Row],[Start Date]])/365</f>
        <v>3.4767123287671233</v>
      </c>
      <c r="F614">
        <f>$R$2-RFMCaculation[[#This Row],[Most recent]]</f>
        <v>91</v>
      </c>
      <c r="G614" s="8">
        <f>RFMCaculation[[#This Row],[Total Orders]]/RFMCaculation[[#This Row],[Years with us]]</f>
        <v>1.4381402679275019</v>
      </c>
      <c r="H614" s="9">
        <f>SUMIF(Order[Customer ID], RFMCaculation[[#This Row],[Customer ID]], Order[Total Sales])</f>
        <v>2876.0460000000003</v>
      </c>
      <c r="I614">
        <f>RANK(RFMCaculation[[#This Row],[Recency]], RFMCaculation[Recency], 0)</f>
        <v>360</v>
      </c>
      <c r="J614">
        <f>RANK(RFMCaculation[[#This Row],[Frequency]], RFMCaculation[Frequency], 0)</f>
        <v>592</v>
      </c>
      <c r="K614">
        <f>RANK(RFMCaculation[[#This Row],[Monetary]], RFMCaculation[Monetary], 0)</f>
        <v>299</v>
      </c>
      <c r="L614">
        <f>VLOOKUP(RFMCaculation[[#This Row],[Rank R]], $R$4:$S$8, 2)</f>
        <v>3</v>
      </c>
      <c r="M614">
        <f>VLOOKUP(RFMCaculation[[#This Row],[Rank F]], $R$4:$S$8, 2)</f>
        <v>4</v>
      </c>
      <c r="N614">
        <f>VLOOKUP(RFMCaculation[[#This Row],[Rank M]], $R$4:$S$8, 2)</f>
        <v>2</v>
      </c>
      <c r="O614">
        <f>RFMCaculation[[#This Row],[R]]*100+RFMCaculation[[#This Row],[F]]*10+RFMCaculation[[#This Row],[M]]</f>
        <v>342</v>
      </c>
      <c r="P614" s="21" t="str">
        <f>VLOOKUP(RFMCaculation[[#This Row],[RFM]], RFMSegment[], 2, FALSE)</f>
        <v>Potential Loyalist</v>
      </c>
    </row>
    <row r="615" spans="1:16">
      <c r="A615" t="s">
        <v>1237</v>
      </c>
      <c r="B615">
        <f>COUNTIF(Order[Customer ID], RFMCaculation[[#This Row],[Customer ID]])</f>
        <v>10</v>
      </c>
      <c r="C615" s="4" cm="1">
        <f t="array" ref="C615">MAX(_xlfn._xlws.FILTER(Order[[Order Date ]], Order[Customer ID]=RFMCaculation[[#This Row],[Customer ID]]))</f>
        <v>43053</v>
      </c>
      <c r="D615" s="4" cm="1">
        <f t="array" ref="D615">MIN(_xlfn._xlws.FILTER(Order[[Order Date ]], Order[Customer ID]=RFMCaculation[[#This Row],[Customer ID]]))</f>
        <v>41775</v>
      </c>
      <c r="E615" s="8">
        <f>($R$2-RFMCaculation[[#This Row],[Start Date]])/365</f>
        <v>3.6328767123287671</v>
      </c>
      <c r="F615">
        <f>$R$2-RFMCaculation[[#This Row],[Most recent]]</f>
        <v>48</v>
      </c>
      <c r="G615" s="8">
        <f>RFMCaculation[[#This Row],[Total Orders]]/RFMCaculation[[#This Row],[Years with us]]</f>
        <v>2.7526395173453997</v>
      </c>
      <c r="H615" s="9">
        <f>SUMIF(Order[Customer ID], RFMCaculation[[#This Row],[Customer ID]], Order[Total Sales])</f>
        <v>3454.9160000000006</v>
      </c>
      <c r="I615">
        <f>RANK(RFMCaculation[[#This Row],[Recency]], RFMCaculation[Recency], 0)</f>
        <v>505</v>
      </c>
      <c r="J615">
        <f>RANK(RFMCaculation[[#This Row],[Frequency]], RFMCaculation[Frequency], 0)</f>
        <v>153</v>
      </c>
      <c r="K615">
        <f>RANK(RFMCaculation[[#This Row],[Monetary]], RFMCaculation[Monetary], 0)</f>
        <v>220</v>
      </c>
      <c r="L615">
        <f>VLOOKUP(RFMCaculation[[#This Row],[Rank R]], $R$4:$S$8, 2)</f>
        <v>4</v>
      </c>
      <c r="M615">
        <f>VLOOKUP(RFMCaculation[[#This Row],[Rank F]], $R$4:$S$8, 2)</f>
        <v>1</v>
      </c>
      <c r="N615">
        <f>VLOOKUP(RFMCaculation[[#This Row],[Rank M]], $R$4:$S$8, 2)</f>
        <v>2</v>
      </c>
      <c r="O615">
        <f>RFMCaculation[[#This Row],[R]]*100+RFMCaculation[[#This Row],[F]]*10+RFMCaculation[[#This Row],[M]]</f>
        <v>412</v>
      </c>
      <c r="P615" s="21" t="str">
        <f>VLOOKUP(RFMCaculation[[#This Row],[RFM]], RFMSegment[], 2, FALSE)</f>
        <v>New Customers</v>
      </c>
    </row>
    <row r="616" spans="1:16">
      <c r="A616" t="s">
        <v>4609</v>
      </c>
      <c r="B616">
        <f>COUNTIF(Order[Customer ID], RFMCaculation[[#This Row],[Customer ID]])</f>
        <v>7</v>
      </c>
      <c r="C616" s="4" cm="1">
        <f t="array" ref="C616">MAX(_xlfn._xlws.FILTER(Order[[Order Date ]], Order[Customer ID]=RFMCaculation[[#This Row],[Customer ID]]))</f>
        <v>42635</v>
      </c>
      <c r="D616" s="4" cm="1">
        <f t="array" ref="D616">MIN(_xlfn._xlws.FILTER(Order[[Order Date ]], Order[Customer ID]=RFMCaculation[[#This Row],[Customer ID]]))</f>
        <v>41961</v>
      </c>
      <c r="E616" s="8">
        <f>($R$2-RFMCaculation[[#This Row],[Start Date]])/365</f>
        <v>3.1232876712328768</v>
      </c>
      <c r="F616">
        <f>$R$2-RFMCaculation[[#This Row],[Most recent]]</f>
        <v>466</v>
      </c>
      <c r="G616" s="8">
        <f>RFMCaculation[[#This Row],[Total Orders]]/RFMCaculation[[#This Row],[Years with us]]</f>
        <v>2.2412280701754383</v>
      </c>
      <c r="H616" s="9">
        <f>SUMIF(Order[Customer ID], RFMCaculation[[#This Row],[Customer ID]], Order[Total Sales])</f>
        <v>3922.415</v>
      </c>
      <c r="I616">
        <f>RANK(RFMCaculation[[#This Row],[Recency]], RFMCaculation[Recency], 0)</f>
        <v>58</v>
      </c>
      <c r="J616">
        <f>RANK(RFMCaculation[[#This Row],[Frequency]], RFMCaculation[Frequency], 0)</f>
        <v>297</v>
      </c>
      <c r="K616">
        <f>RANK(RFMCaculation[[#This Row],[Monetary]], RFMCaculation[Monetary], 0)</f>
        <v>182</v>
      </c>
      <c r="L616">
        <f>VLOOKUP(RFMCaculation[[#This Row],[Rank R]], $R$4:$S$8, 2)</f>
        <v>1</v>
      </c>
      <c r="M616">
        <f>VLOOKUP(RFMCaculation[[#This Row],[Rank F]], $R$4:$S$8, 2)</f>
        <v>2</v>
      </c>
      <c r="N616">
        <f>VLOOKUP(RFMCaculation[[#This Row],[Rank M]], $R$4:$S$8, 2)</f>
        <v>2</v>
      </c>
      <c r="O616">
        <f>RFMCaculation[[#This Row],[R]]*100+RFMCaculation[[#This Row],[F]]*10+RFMCaculation[[#This Row],[M]]</f>
        <v>122</v>
      </c>
      <c r="P616" s="21" t="str">
        <f>VLOOKUP(RFMCaculation[[#This Row],[RFM]], RFMSegment[], 2, FALSE)</f>
        <v>Hibernating customers</v>
      </c>
    </row>
    <row r="617" spans="1:16">
      <c r="A617" t="s">
        <v>653</v>
      </c>
      <c r="B617">
        <f>COUNTIF(Order[Customer ID], RFMCaculation[[#This Row],[Customer ID]])</f>
        <v>9</v>
      </c>
      <c r="C617" s="4" cm="1">
        <f t="array" ref="C617">MAX(_xlfn._xlws.FILTER(Order[[Order Date ]], Order[Customer ID]=RFMCaculation[[#This Row],[Customer ID]]))</f>
        <v>43074</v>
      </c>
      <c r="D617" s="4" cm="1">
        <f t="array" ref="D617">MIN(_xlfn._xlws.FILTER(Order[[Order Date ]], Order[Customer ID]=RFMCaculation[[#This Row],[Customer ID]]))</f>
        <v>41715</v>
      </c>
      <c r="E617" s="8">
        <f>($R$2-RFMCaculation[[#This Row],[Start Date]])/365</f>
        <v>3.7972602739726029</v>
      </c>
      <c r="F617">
        <f>$R$2-RFMCaculation[[#This Row],[Most recent]]</f>
        <v>27</v>
      </c>
      <c r="G617" s="8">
        <f>RFMCaculation[[#This Row],[Total Orders]]/RFMCaculation[[#This Row],[Years with us]]</f>
        <v>2.3701298701298699</v>
      </c>
      <c r="H617" s="9">
        <f>SUMIF(Order[Customer ID], RFMCaculation[[#This Row],[Customer ID]], Order[Total Sales])</f>
        <v>6108.3379999999988</v>
      </c>
      <c r="I617">
        <f>RANK(RFMCaculation[[#This Row],[Recency]], RFMCaculation[Recency], 0)</f>
        <v>640</v>
      </c>
      <c r="J617">
        <f>RANK(RFMCaculation[[#This Row],[Frequency]], RFMCaculation[Frequency], 0)</f>
        <v>256</v>
      </c>
      <c r="K617">
        <f>RANK(RFMCaculation[[#This Row],[Monetary]], RFMCaculation[Monetary], 0)</f>
        <v>77</v>
      </c>
      <c r="L617">
        <f>VLOOKUP(RFMCaculation[[#This Row],[Rank R]], $R$4:$S$8, 2)</f>
        <v>5</v>
      </c>
      <c r="M617">
        <f>VLOOKUP(RFMCaculation[[#This Row],[Rank F]], $R$4:$S$8, 2)</f>
        <v>2</v>
      </c>
      <c r="N617">
        <f>VLOOKUP(RFMCaculation[[#This Row],[Rank M]], $R$4:$S$8, 2)</f>
        <v>1</v>
      </c>
      <c r="O617">
        <f>RFMCaculation[[#This Row],[R]]*100+RFMCaculation[[#This Row],[F]]*10+RFMCaculation[[#This Row],[M]]</f>
        <v>521</v>
      </c>
      <c r="P617" s="21" t="str">
        <f>VLOOKUP(RFMCaculation[[#This Row],[RFM]], RFMSegment[], 2, FALSE)</f>
        <v>Promising</v>
      </c>
    </row>
    <row r="618" spans="1:16">
      <c r="A618" t="s">
        <v>118</v>
      </c>
      <c r="B618">
        <f>COUNTIF(Order[Customer ID], RFMCaculation[[#This Row],[Customer ID]])</f>
        <v>9</v>
      </c>
      <c r="C618" s="4" cm="1">
        <f t="array" ref="C618">MAX(_xlfn._xlws.FILTER(Order[[Order Date ]], Order[Customer ID]=RFMCaculation[[#This Row],[Customer ID]]))</f>
        <v>43094</v>
      </c>
      <c r="D618" s="4" cm="1">
        <f t="array" ref="D618">MIN(_xlfn._xlws.FILTER(Order[[Order Date ]], Order[Customer ID]=RFMCaculation[[#This Row],[Customer ID]]))</f>
        <v>41986</v>
      </c>
      <c r="E618" s="8">
        <f>($R$2-RFMCaculation[[#This Row],[Start Date]])/365</f>
        <v>3.0547945205479454</v>
      </c>
      <c r="F618">
        <f>$R$2-RFMCaculation[[#This Row],[Most recent]]</f>
        <v>7</v>
      </c>
      <c r="G618" s="8">
        <f>RFMCaculation[[#This Row],[Total Orders]]/RFMCaculation[[#This Row],[Years with us]]</f>
        <v>2.9461883408071747</v>
      </c>
      <c r="H618" s="9">
        <f>SUMIF(Order[Customer ID], RFMCaculation[[#This Row],[Customer ID]], Order[Total Sales])</f>
        <v>2617.9059999999999</v>
      </c>
      <c r="I618">
        <f>RANK(RFMCaculation[[#This Row],[Recency]], RFMCaculation[Recency], 0)</f>
        <v>761</v>
      </c>
      <c r="J618">
        <f>RANK(RFMCaculation[[#This Row],[Frequency]], RFMCaculation[Frequency], 0)</f>
        <v>118</v>
      </c>
      <c r="K618">
        <f>RANK(RFMCaculation[[#This Row],[Monetary]], RFMCaculation[Monetary], 0)</f>
        <v>335</v>
      </c>
      <c r="L618">
        <f>VLOOKUP(RFMCaculation[[#This Row],[Rank R]], $R$4:$S$8, 2)</f>
        <v>5</v>
      </c>
      <c r="M618">
        <f>VLOOKUP(RFMCaculation[[#This Row],[Rank F]], $R$4:$S$8, 2)</f>
        <v>1</v>
      </c>
      <c r="N618">
        <f>VLOOKUP(RFMCaculation[[#This Row],[Rank M]], $R$4:$S$8, 2)</f>
        <v>3</v>
      </c>
      <c r="O618">
        <f>RFMCaculation[[#This Row],[R]]*100+RFMCaculation[[#This Row],[F]]*10+RFMCaculation[[#This Row],[M]]</f>
        <v>513</v>
      </c>
      <c r="P618" s="21" t="str">
        <f>VLOOKUP(RFMCaculation[[#This Row],[RFM]], RFMSegment[], 2, FALSE)</f>
        <v>Promising</v>
      </c>
    </row>
    <row r="619" spans="1:16">
      <c r="A619" t="s">
        <v>1193</v>
      </c>
      <c r="B619">
        <f>COUNTIF(Order[Customer ID], RFMCaculation[[#This Row],[Customer ID]])</f>
        <v>7</v>
      </c>
      <c r="C619" s="4" cm="1">
        <f t="array" ref="C619">MAX(_xlfn._xlws.FILTER(Order[[Order Date ]], Order[Customer ID]=RFMCaculation[[#This Row],[Customer ID]]))</f>
        <v>43056</v>
      </c>
      <c r="D619" s="4" cm="1">
        <f t="array" ref="D619">MIN(_xlfn._xlws.FILTER(Order[[Order Date ]], Order[Customer ID]=RFMCaculation[[#This Row],[Customer ID]]))</f>
        <v>41737</v>
      </c>
      <c r="E619" s="8">
        <f>($R$2-RFMCaculation[[#This Row],[Start Date]])/365</f>
        <v>3.7369863013698632</v>
      </c>
      <c r="F619">
        <f>$R$2-RFMCaculation[[#This Row],[Most recent]]</f>
        <v>45</v>
      </c>
      <c r="G619" s="8">
        <f>RFMCaculation[[#This Row],[Total Orders]]/RFMCaculation[[#This Row],[Years with us]]</f>
        <v>1.8731671554252198</v>
      </c>
      <c r="H619" s="9">
        <f>SUMIF(Order[Customer ID], RFMCaculation[[#This Row],[Customer ID]], Order[Total Sales])</f>
        <v>3832.3140000000003</v>
      </c>
      <c r="I619">
        <f>RANK(RFMCaculation[[#This Row],[Recency]], RFMCaculation[Recency], 0)</f>
        <v>513</v>
      </c>
      <c r="J619">
        <f>RANK(RFMCaculation[[#This Row],[Frequency]], RFMCaculation[Frequency], 0)</f>
        <v>422</v>
      </c>
      <c r="K619">
        <f>RANK(RFMCaculation[[#This Row],[Monetary]], RFMCaculation[Monetary], 0)</f>
        <v>192</v>
      </c>
      <c r="L619">
        <f>VLOOKUP(RFMCaculation[[#This Row],[Rank R]], $R$4:$S$8, 2)</f>
        <v>4</v>
      </c>
      <c r="M619">
        <f>VLOOKUP(RFMCaculation[[#This Row],[Rank F]], $R$4:$S$8, 2)</f>
        <v>3</v>
      </c>
      <c r="N619">
        <f>VLOOKUP(RFMCaculation[[#This Row],[Rank M]], $R$4:$S$8, 2)</f>
        <v>2</v>
      </c>
      <c r="O619">
        <f>RFMCaculation[[#This Row],[R]]*100+RFMCaculation[[#This Row],[F]]*10+RFMCaculation[[#This Row],[M]]</f>
        <v>432</v>
      </c>
      <c r="P619" s="21" t="str">
        <f>VLOOKUP(RFMCaculation[[#This Row],[RFM]], RFMSegment[], 2, FALSE)</f>
        <v>Potential Loyalist</v>
      </c>
    </row>
    <row r="620" spans="1:16">
      <c r="A620" t="s">
        <v>314</v>
      </c>
      <c r="B620">
        <f>COUNTIF(Order[Customer ID], RFMCaculation[[#This Row],[Customer ID]])</f>
        <v>9</v>
      </c>
      <c r="C620" s="4" cm="1">
        <f t="array" ref="C620">MAX(_xlfn._xlws.FILTER(Order[[Order Date ]], Order[Customer ID]=RFMCaculation[[#This Row],[Customer ID]]))</f>
        <v>43087</v>
      </c>
      <c r="D620" s="4" cm="1">
        <f t="array" ref="D620">MIN(_xlfn._xlws.FILTER(Order[[Order Date ]], Order[Customer ID]=RFMCaculation[[#This Row],[Customer ID]]))</f>
        <v>41820</v>
      </c>
      <c r="E620" s="8">
        <f>($R$2-RFMCaculation[[#This Row],[Start Date]])/365</f>
        <v>3.5095890410958903</v>
      </c>
      <c r="F620">
        <f>$R$2-RFMCaculation[[#This Row],[Most recent]]</f>
        <v>14</v>
      </c>
      <c r="G620" s="8">
        <f>RFMCaculation[[#This Row],[Total Orders]]/RFMCaculation[[#This Row],[Years with us]]</f>
        <v>2.5644028103044496</v>
      </c>
      <c r="H620" s="9">
        <f>SUMIF(Order[Customer ID], RFMCaculation[[#This Row],[Customer ID]], Order[Total Sales])</f>
        <v>4793.5430000000006</v>
      </c>
      <c r="I620">
        <f>RANK(RFMCaculation[[#This Row],[Recency]], RFMCaculation[Recency], 0)</f>
        <v>713</v>
      </c>
      <c r="J620">
        <f>RANK(RFMCaculation[[#This Row],[Frequency]], RFMCaculation[Frequency], 0)</f>
        <v>211</v>
      </c>
      <c r="K620">
        <f>RANK(RFMCaculation[[#This Row],[Monetary]], RFMCaculation[Monetary], 0)</f>
        <v>129</v>
      </c>
      <c r="L620">
        <f>VLOOKUP(RFMCaculation[[#This Row],[Rank R]], $R$4:$S$8, 2)</f>
        <v>5</v>
      </c>
      <c r="M620">
        <f>VLOOKUP(RFMCaculation[[#This Row],[Rank F]], $R$4:$S$8, 2)</f>
        <v>2</v>
      </c>
      <c r="N620">
        <f>VLOOKUP(RFMCaculation[[#This Row],[Rank M]], $R$4:$S$8, 2)</f>
        <v>1</v>
      </c>
      <c r="O620">
        <f>RFMCaculation[[#This Row],[R]]*100+RFMCaculation[[#This Row],[F]]*10+RFMCaculation[[#This Row],[M]]</f>
        <v>521</v>
      </c>
      <c r="P620" s="21" t="str">
        <f>VLOOKUP(RFMCaculation[[#This Row],[RFM]], RFMSegment[], 2, FALSE)</f>
        <v>Promising</v>
      </c>
    </row>
    <row r="621" spans="1:16">
      <c r="A621" t="s">
        <v>1611</v>
      </c>
      <c r="B621">
        <f>COUNTIF(Order[Customer ID], RFMCaculation[[#This Row],[Customer ID]])</f>
        <v>5</v>
      </c>
      <c r="C621" s="4" cm="1">
        <f t="array" ref="C621">MAX(_xlfn._xlws.FILTER(Order[[Order Date ]], Order[Customer ID]=RFMCaculation[[#This Row],[Customer ID]]))</f>
        <v>43038</v>
      </c>
      <c r="D621" s="4" cm="1">
        <f t="array" ref="D621">MIN(_xlfn._xlws.FILTER(Order[[Order Date ]], Order[Customer ID]=RFMCaculation[[#This Row],[Customer ID]]))</f>
        <v>41880</v>
      </c>
      <c r="E621" s="8">
        <f>($R$2-RFMCaculation[[#This Row],[Start Date]])/365</f>
        <v>3.3452054794520549</v>
      </c>
      <c r="F621">
        <f>$R$2-RFMCaculation[[#This Row],[Most recent]]</f>
        <v>63</v>
      </c>
      <c r="G621" s="8">
        <f>RFMCaculation[[#This Row],[Total Orders]]/RFMCaculation[[#This Row],[Years with us]]</f>
        <v>1.4946764946764945</v>
      </c>
      <c r="H621" s="9">
        <f>SUMIF(Order[Customer ID], RFMCaculation[[#This Row],[Customer ID]], Order[Total Sales])</f>
        <v>1686.9225000000001</v>
      </c>
      <c r="I621">
        <f>RANK(RFMCaculation[[#This Row],[Recency]], RFMCaculation[Recency], 0)</f>
        <v>431</v>
      </c>
      <c r="J621">
        <f>RANK(RFMCaculation[[#This Row],[Frequency]], RFMCaculation[Frequency], 0)</f>
        <v>577</v>
      </c>
      <c r="K621">
        <f>RANK(RFMCaculation[[#This Row],[Monetary]], RFMCaculation[Monetary], 0)</f>
        <v>489</v>
      </c>
      <c r="L621">
        <f>VLOOKUP(RFMCaculation[[#This Row],[Rank R]], $R$4:$S$8, 2)</f>
        <v>3</v>
      </c>
      <c r="M621">
        <f>VLOOKUP(RFMCaculation[[#This Row],[Rank F]], $R$4:$S$8, 2)</f>
        <v>4</v>
      </c>
      <c r="N621">
        <f>VLOOKUP(RFMCaculation[[#This Row],[Rank M]], $R$4:$S$8, 2)</f>
        <v>4</v>
      </c>
      <c r="O621">
        <f>RFMCaculation[[#This Row],[R]]*100+RFMCaculation[[#This Row],[F]]*10+RFMCaculation[[#This Row],[M]]</f>
        <v>344</v>
      </c>
      <c r="P621" s="21" t="str">
        <f>VLOOKUP(RFMCaculation[[#This Row],[RFM]], RFMSegment[], 2, FALSE)</f>
        <v>Loyal</v>
      </c>
    </row>
    <row r="622" spans="1:16">
      <c r="A622" t="s">
        <v>1673</v>
      </c>
      <c r="B622">
        <f>COUNTIF(Order[Customer ID], RFMCaculation[[#This Row],[Customer ID]])</f>
        <v>2</v>
      </c>
      <c r="C622" s="4" cm="1">
        <f t="array" ref="C622">MAX(_xlfn._xlws.FILTER(Order[[Order Date ]], Order[Customer ID]=RFMCaculation[[#This Row],[Customer ID]]))</f>
        <v>43031</v>
      </c>
      <c r="D622" s="4" cm="1">
        <f t="array" ref="D622">MIN(_xlfn._xlws.FILTER(Order[[Order Date ]], Order[Customer ID]=RFMCaculation[[#This Row],[Customer ID]]))</f>
        <v>41960</v>
      </c>
      <c r="E622" s="8">
        <f>($R$2-RFMCaculation[[#This Row],[Start Date]])/365</f>
        <v>3.1260273972602741</v>
      </c>
      <c r="F622">
        <f>$R$2-RFMCaculation[[#This Row],[Most recent]]</f>
        <v>70</v>
      </c>
      <c r="G622" s="8">
        <f>RFMCaculation[[#This Row],[Total Orders]]/RFMCaculation[[#This Row],[Years with us]]</f>
        <v>0.63978965819456612</v>
      </c>
      <c r="H622" s="9">
        <f>SUMIF(Order[Customer ID], RFMCaculation[[#This Row],[Customer ID]], Order[Total Sales])</f>
        <v>1008.1959999999999</v>
      </c>
      <c r="I622">
        <f>RANK(RFMCaculation[[#This Row],[Recency]], RFMCaculation[Recency], 0)</f>
        <v>422</v>
      </c>
      <c r="J622">
        <f>RANK(RFMCaculation[[#This Row],[Frequency]], RFMCaculation[Frequency], 0)</f>
        <v>783</v>
      </c>
      <c r="K622">
        <f>RANK(RFMCaculation[[#This Row],[Monetary]], RFMCaculation[Monetary], 0)</f>
        <v>624</v>
      </c>
      <c r="L622">
        <f>VLOOKUP(RFMCaculation[[#This Row],[Rank R]], $R$4:$S$8, 2)</f>
        <v>3</v>
      </c>
      <c r="M622">
        <f>VLOOKUP(RFMCaculation[[#This Row],[Rank F]], $R$4:$S$8, 2)</f>
        <v>5</v>
      </c>
      <c r="N622">
        <f>VLOOKUP(RFMCaculation[[#This Row],[Rank M]], $R$4:$S$8, 2)</f>
        <v>4</v>
      </c>
      <c r="O622">
        <f>RFMCaculation[[#This Row],[R]]*100+RFMCaculation[[#This Row],[F]]*10+RFMCaculation[[#This Row],[M]]</f>
        <v>354</v>
      </c>
      <c r="P622" s="21" t="str">
        <f>VLOOKUP(RFMCaculation[[#This Row],[RFM]], RFMSegment[], 2, FALSE)</f>
        <v>Loyal</v>
      </c>
    </row>
    <row r="623" spans="1:16">
      <c r="A623" t="s">
        <v>2042</v>
      </c>
      <c r="B623">
        <f>COUNTIF(Order[Customer ID], RFMCaculation[[#This Row],[Customer ID]])</f>
        <v>6</v>
      </c>
      <c r="C623" s="4" cm="1">
        <f t="array" ref="C623">MAX(_xlfn._xlws.FILTER(Order[[Order Date ]], Order[Customer ID]=RFMCaculation[[#This Row],[Customer ID]]))</f>
        <v>43003</v>
      </c>
      <c r="D623" s="4" cm="1">
        <f t="array" ref="D623">MIN(_xlfn._xlws.FILTER(Order[[Order Date ]], Order[Customer ID]=RFMCaculation[[#This Row],[Customer ID]]))</f>
        <v>42461</v>
      </c>
      <c r="E623" s="8">
        <f>($R$2-RFMCaculation[[#This Row],[Start Date]])/365</f>
        <v>1.7534246575342465</v>
      </c>
      <c r="F623">
        <f>$R$2-RFMCaculation[[#This Row],[Most recent]]</f>
        <v>98</v>
      </c>
      <c r="G623" s="8">
        <f>RFMCaculation[[#This Row],[Total Orders]]/RFMCaculation[[#This Row],[Years with us]]</f>
        <v>3.421875</v>
      </c>
      <c r="H623" s="9">
        <f>SUMIF(Order[Customer ID], RFMCaculation[[#This Row],[Customer ID]], Order[Total Sales])</f>
        <v>15117.338999999998</v>
      </c>
      <c r="I623">
        <f>RANK(RFMCaculation[[#This Row],[Recency]], RFMCaculation[Recency], 0)</f>
        <v>340</v>
      </c>
      <c r="J623">
        <f>RANK(RFMCaculation[[#This Row],[Frequency]], RFMCaculation[Frequency], 0)</f>
        <v>52</v>
      </c>
      <c r="K623">
        <f>RANK(RFMCaculation[[#This Row],[Monetary]], RFMCaculation[Monetary], 0)</f>
        <v>3</v>
      </c>
      <c r="L623">
        <f>VLOOKUP(RFMCaculation[[#This Row],[Rank R]], $R$4:$S$8, 2)</f>
        <v>3</v>
      </c>
      <c r="M623">
        <f>VLOOKUP(RFMCaculation[[#This Row],[Rank F]], $R$4:$S$8, 2)</f>
        <v>1</v>
      </c>
      <c r="N623">
        <f>VLOOKUP(RFMCaculation[[#This Row],[Rank M]], $R$4:$S$8, 2)</f>
        <v>1</v>
      </c>
      <c r="O623">
        <f>RFMCaculation[[#This Row],[R]]*100+RFMCaculation[[#This Row],[F]]*10+RFMCaculation[[#This Row],[M]]</f>
        <v>311</v>
      </c>
      <c r="P623" s="21" t="str">
        <f>VLOOKUP(RFMCaculation[[#This Row],[RFM]], RFMSegment[], 2, FALSE)</f>
        <v>New Customers</v>
      </c>
    </row>
    <row r="624" spans="1:16">
      <c r="A624" t="s">
        <v>483</v>
      </c>
      <c r="B624">
        <f>COUNTIF(Order[Customer ID], RFMCaculation[[#This Row],[Customer ID]])</f>
        <v>8</v>
      </c>
      <c r="C624" s="4" cm="1">
        <f t="array" ref="C624">MAX(_xlfn._xlws.FILTER(Order[[Order Date ]], Order[Customer ID]=RFMCaculation[[#This Row],[Customer ID]]))</f>
        <v>43080</v>
      </c>
      <c r="D624" s="4" cm="1">
        <f t="array" ref="D624">MIN(_xlfn._xlws.FILTER(Order[[Order Date ]], Order[Customer ID]=RFMCaculation[[#This Row],[Customer ID]]))</f>
        <v>41709</v>
      </c>
      <c r="E624" s="8">
        <f>($R$2-RFMCaculation[[#This Row],[Start Date]])/365</f>
        <v>3.8136986301369862</v>
      </c>
      <c r="F624">
        <f>$R$2-RFMCaculation[[#This Row],[Most recent]]</f>
        <v>21</v>
      </c>
      <c r="G624" s="8">
        <f>RFMCaculation[[#This Row],[Total Orders]]/RFMCaculation[[#This Row],[Years with us]]</f>
        <v>2.0977011494252875</v>
      </c>
      <c r="H624" s="9">
        <f>SUMIF(Order[Customer ID], RFMCaculation[[#This Row],[Customer ID]], Order[Total Sales])</f>
        <v>2663.0859999999998</v>
      </c>
      <c r="I624">
        <f>RANK(RFMCaculation[[#This Row],[Recency]], RFMCaculation[Recency], 0)</f>
        <v>681</v>
      </c>
      <c r="J624">
        <f>RANK(RFMCaculation[[#This Row],[Frequency]], RFMCaculation[Frequency], 0)</f>
        <v>350</v>
      </c>
      <c r="K624">
        <f>RANK(RFMCaculation[[#This Row],[Monetary]], RFMCaculation[Monetary], 0)</f>
        <v>330</v>
      </c>
      <c r="L624">
        <f>VLOOKUP(RFMCaculation[[#This Row],[Rank R]], $R$4:$S$8, 2)</f>
        <v>5</v>
      </c>
      <c r="M624">
        <f>VLOOKUP(RFMCaculation[[#This Row],[Rank F]], $R$4:$S$8, 2)</f>
        <v>3</v>
      </c>
      <c r="N624">
        <f>VLOOKUP(RFMCaculation[[#This Row],[Rank M]], $R$4:$S$8, 2)</f>
        <v>3</v>
      </c>
      <c r="O624">
        <f>RFMCaculation[[#This Row],[R]]*100+RFMCaculation[[#This Row],[F]]*10+RFMCaculation[[#This Row],[M]]</f>
        <v>533</v>
      </c>
      <c r="P624" s="21" t="str">
        <f>VLOOKUP(RFMCaculation[[#This Row],[RFM]], RFMSegment[], 2, FALSE)</f>
        <v>Potential Loyalist</v>
      </c>
    </row>
    <row r="625" spans="1:16">
      <c r="A625" t="s">
        <v>290</v>
      </c>
      <c r="B625">
        <f>COUNTIF(Order[Customer ID], RFMCaculation[[#This Row],[Customer ID]])</f>
        <v>12</v>
      </c>
      <c r="C625" s="4" cm="1">
        <f t="array" ref="C625">MAX(_xlfn._xlws.FILTER(Order[[Order Date ]], Order[Customer ID]=RFMCaculation[[#This Row],[Customer ID]]))</f>
        <v>43090</v>
      </c>
      <c r="D625" s="4" cm="1">
        <f t="array" ref="D625">MIN(_xlfn._xlws.FILTER(Order[[Order Date ]], Order[Customer ID]=RFMCaculation[[#This Row],[Customer ID]]))</f>
        <v>41712</v>
      </c>
      <c r="E625" s="8">
        <f>($R$2-RFMCaculation[[#This Row],[Start Date]])/365</f>
        <v>3.8054794520547945</v>
      </c>
      <c r="F625">
        <f>$R$2-RFMCaculation[[#This Row],[Most recent]]</f>
        <v>11</v>
      </c>
      <c r="G625" s="8">
        <f>RFMCaculation[[#This Row],[Total Orders]]/RFMCaculation[[#This Row],[Years with us]]</f>
        <v>3.1533477321814254</v>
      </c>
      <c r="H625" s="9">
        <f>SUMIF(Order[Customer ID], RFMCaculation[[#This Row],[Customer ID]], Order[Total Sales])</f>
        <v>4715.4660000000003</v>
      </c>
      <c r="I625">
        <f>RANK(RFMCaculation[[#This Row],[Recency]], RFMCaculation[Recency], 0)</f>
        <v>725</v>
      </c>
      <c r="J625">
        <f>RANK(RFMCaculation[[#This Row],[Frequency]], RFMCaculation[Frequency], 0)</f>
        <v>89</v>
      </c>
      <c r="K625">
        <f>RANK(RFMCaculation[[#This Row],[Monetary]], RFMCaculation[Monetary], 0)</f>
        <v>135</v>
      </c>
      <c r="L625">
        <f>VLOOKUP(RFMCaculation[[#This Row],[Rank R]], $R$4:$S$8, 2)</f>
        <v>5</v>
      </c>
      <c r="M625">
        <f>VLOOKUP(RFMCaculation[[#This Row],[Rank F]], $R$4:$S$8, 2)</f>
        <v>1</v>
      </c>
      <c r="N625">
        <f>VLOOKUP(RFMCaculation[[#This Row],[Rank M]], $R$4:$S$8, 2)</f>
        <v>1</v>
      </c>
      <c r="O625">
        <f>RFMCaculation[[#This Row],[R]]*100+RFMCaculation[[#This Row],[F]]*10+RFMCaculation[[#This Row],[M]]</f>
        <v>511</v>
      </c>
      <c r="P625" s="21" t="str">
        <f>VLOOKUP(RFMCaculation[[#This Row],[RFM]], RFMSegment[], 2, FALSE)</f>
        <v>New Customers</v>
      </c>
    </row>
    <row r="626" spans="1:16">
      <c r="A626" t="s">
        <v>645</v>
      </c>
      <c r="B626">
        <f>COUNTIF(Order[Customer ID], RFMCaculation[[#This Row],[Customer ID]])</f>
        <v>5</v>
      </c>
      <c r="C626" s="4" cm="1">
        <f t="array" ref="C626">MAX(_xlfn._xlws.FILTER(Order[[Order Date ]], Order[Customer ID]=RFMCaculation[[#This Row],[Customer ID]]))</f>
        <v>43074</v>
      </c>
      <c r="D626" s="4" cm="1">
        <f t="array" ref="D626">MIN(_xlfn._xlws.FILTER(Order[[Order Date ]], Order[Customer ID]=RFMCaculation[[#This Row],[Customer ID]]))</f>
        <v>42488</v>
      </c>
      <c r="E626" s="8">
        <f>($R$2-RFMCaculation[[#This Row],[Start Date]])/365</f>
        <v>1.6794520547945206</v>
      </c>
      <c r="F626">
        <f>$R$2-RFMCaculation[[#This Row],[Most recent]]</f>
        <v>27</v>
      </c>
      <c r="G626" s="8">
        <f>RFMCaculation[[#This Row],[Total Orders]]/RFMCaculation[[#This Row],[Years with us]]</f>
        <v>2.9771615008156607</v>
      </c>
      <c r="H626" s="9">
        <f>SUMIF(Order[Customer ID], RFMCaculation[[#This Row],[Customer ID]], Order[Total Sales])</f>
        <v>528.54599999999994</v>
      </c>
      <c r="I626">
        <f>RANK(RFMCaculation[[#This Row],[Recency]], RFMCaculation[Recency], 0)</f>
        <v>640</v>
      </c>
      <c r="J626">
        <f>RANK(RFMCaculation[[#This Row],[Frequency]], RFMCaculation[Frequency], 0)</f>
        <v>111</v>
      </c>
      <c r="K626">
        <f>RANK(RFMCaculation[[#This Row],[Monetary]], RFMCaculation[Monetary], 0)</f>
        <v>720</v>
      </c>
      <c r="L626">
        <f>VLOOKUP(RFMCaculation[[#This Row],[Rank R]], $R$4:$S$8, 2)</f>
        <v>5</v>
      </c>
      <c r="M626">
        <f>VLOOKUP(RFMCaculation[[#This Row],[Rank F]], $R$4:$S$8, 2)</f>
        <v>1</v>
      </c>
      <c r="N626">
        <f>VLOOKUP(RFMCaculation[[#This Row],[Rank M]], $R$4:$S$8, 2)</f>
        <v>5</v>
      </c>
      <c r="O626">
        <f>RFMCaculation[[#This Row],[R]]*100+RFMCaculation[[#This Row],[F]]*10+RFMCaculation[[#This Row],[M]]</f>
        <v>515</v>
      </c>
      <c r="P626" s="21" t="str">
        <f>VLOOKUP(RFMCaculation[[#This Row],[RFM]], RFMSegment[], 2, FALSE)</f>
        <v>Promising</v>
      </c>
    </row>
    <row r="627" spans="1:16">
      <c r="A627" t="s">
        <v>5369</v>
      </c>
      <c r="B627">
        <f>COUNTIF(Order[Customer ID], RFMCaculation[[#This Row],[Customer ID]])</f>
        <v>5</v>
      </c>
      <c r="C627" s="4" cm="1">
        <f t="array" ref="C627">MAX(_xlfn._xlws.FILTER(Order[[Order Date ]], Order[Customer ID]=RFMCaculation[[#This Row],[Customer ID]]))</f>
        <v>42451</v>
      </c>
      <c r="D627" s="4" cm="1">
        <f t="array" ref="D627">MIN(_xlfn._xlws.FILTER(Order[[Order Date ]], Order[Customer ID]=RFMCaculation[[#This Row],[Customer ID]]))</f>
        <v>41874</v>
      </c>
      <c r="E627" s="8">
        <f>($R$2-RFMCaculation[[#This Row],[Start Date]])/365</f>
        <v>3.3616438356164382</v>
      </c>
      <c r="F627">
        <f>$R$2-RFMCaculation[[#This Row],[Most recent]]</f>
        <v>650</v>
      </c>
      <c r="G627" s="8">
        <f>RFMCaculation[[#This Row],[Total Orders]]/RFMCaculation[[#This Row],[Years with us]]</f>
        <v>1.4873675631621843</v>
      </c>
      <c r="H627" s="9">
        <f>SUMIF(Order[Customer ID], RFMCaculation[[#This Row],[Customer ID]], Order[Total Sales])</f>
        <v>221.084</v>
      </c>
      <c r="I627">
        <f>RANK(RFMCaculation[[#This Row],[Recency]], RFMCaculation[Recency], 0)</f>
        <v>28</v>
      </c>
      <c r="J627">
        <f>RANK(RFMCaculation[[#This Row],[Frequency]], RFMCaculation[Frequency], 0)</f>
        <v>580</v>
      </c>
      <c r="K627">
        <f>RANK(RFMCaculation[[#This Row],[Monetary]], RFMCaculation[Monetary], 0)</f>
        <v>765</v>
      </c>
      <c r="L627">
        <f>VLOOKUP(RFMCaculation[[#This Row],[Rank R]], $R$4:$S$8, 2)</f>
        <v>1</v>
      </c>
      <c r="M627">
        <f>VLOOKUP(RFMCaculation[[#This Row],[Rank F]], $R$4:$S$8, 2)</f>
        <v>4</v>
      </c>
      <c r="N627">
        <f>VLOOKUP(RFMCaculation[[#This Row],[Rank M]], $R$4:$S$8, 2)</f>
        <v>5</v>
      </c>
      <c r="O627">
        <f>RFMCaculation[[#This Row],[R]]*100+RFMCaculation[[#This Row],[F]]*10+RFMCaculation[[#This Row],[M]]</f>
        <v>145</v>
      </c>
      <c r="P627" s="21" t="str">
        <f>VLOOKUP(RFMCaculation[[#This Row],[RFM]], RFMSegment[], 2, FALSE)</f>
        <v>At Risk</v>
      </c>
    </row>
    <row r="628" spans="1:16">
      <c r="A628" t="s">
        <v>1411</v>
      </c>
      <c r="B628">
        <f>COUNTIF(Order[Customer ID], RFMCaculation[[#This Row],[Customer ID]])</f>
        <v>4</v>
      </c>
      <c r="C628" s="4" cm="1">
        <f t="array" ref="C628">MAX(_xlfn._xlws.FILTER(Order[[Order Date ]], Order[Customer ID]=RFMCaculation[[#This Row],[Customer ID]]))</f>
        <v>43045</v>
      </c>
      <c r="D628" s="4" cm="1">
        <f t="array" ref="D628">MIN(_xlfn._xlws.FILTER(Order[[Order Date ]], Order[Customer ID]=RFMCaculation[[#This Row],[Customer ID]]))</f>
        <v>42238</v>
      </c>
      <c r="E628" s="8">
        <f>($R$2-RFMCaculation[[#This Row],[Start Date]])/365</f>
        <v>2.3643835616438356</v>
      </c>
      <c r="F628">
        <f>$R$2-RFMCaculation[[#This Row],[Most recent]]</f>
        <v>56</v>
      </c>
      <c r="G628" s="8">
        <f>RFMCaculation[[#This Row],[Total Orders]]/RFMCaculation[[#This Row],[Years with us]]</f>
        <v>1.6917728852838934</v>
      </c>
      <c r="H628" s="9">
        <f>SUMIF(Order[Customer ID], RFMCaculation[[#This Row],[Customer ID]], Order[Total Sales])</f>
        <v>2067.4499999999998</v>
      </c>
      <c r="I628">
        <f>RANK(RFMCaculation[[#This Row],[Recency]], RFMCaculation[Recency], 0)</f>
        <v>466</v>
      </c>
      <c r="J628">
        <f>RANK(RFMCaculation[[#This Row],[Frequency]], RFMCaculation[Frequency], 0)</f>
        <v>495</v>
      </c>
      <c r="K628">
        <f>RANK(RFMCaculation[[#This Row],[Monetary]], RFMCaculation[Monetary], 0)</f>
        <v>434</v>
      </c>
      <c r="L628">
        <f>VLOOKUP(RFMCaculation[[#This Row],[Rank R]], $R$4:$S$8, 2)</f>
        <v>3</v>
      </c>
      <c r="M628">
        <f>VLOOKUP(RFMCaculation[[#This Row],[Rank F]], $R$4:$S$8, 2)</f>
        <v>4</v>
      </c>
      <c r="N628">
        <f>VLOOKUP(RFMCaculation[[#This Row],[Rank M]], $R$4:$S$8, 2)</f>
        <v>3</v>
      </c>
      <c r="O628">
        <f>RFMCaculation[[#This Row],[R]]*100+RFMCaculation[[#This Row],[F]]*10+RFMCaculation[[#This Row],[M]]</f>
        <v>343</v>
      </c>
      <c r="P628" s="21" t="str">
        <f>VLOOKUP(RFMCaculation[[#This Row],[RFM]], RFMSegment[], 2, FALSE)</f>
        <v>Need Attention</v>
      </c>
    </row>
    <row r="629" spans="1:16">
      <c r="A629" t="s">
        <v>884</v>
      </c>
      <c r="B629">
        <f>COUNTIF(Order[Customer ID], RFMCaculation[[#This Row],[Customer ID]])</f>
        <v>8</v>
      </c>
      <c r="C629" s="4" cm="1">
        <f t="array" ref="C629">MAX(_xlfn._xlws.FILTER(Order[[Order Date ]], Order[Customer ID]=RFMCaculation[[#This Row],[Customer ID]]))</f>
        <v>43067</v>
      </c>
      <c r="D629" s="4" cm="1">
        <f t="array" ref="D629">MIN(_xlfn._xlws.FILTER(Order[[Order Date ]], Order[Customer ID]=RFMCaculation[[#This Row],[Customer ID]]))</f>
        <v>41793</v>
      </c>
      <c r="E629" s="8">
        <f>($R$2-RFMCaculation[[#This Row],[Start Date]])/365</f>
        <v>3.5835616438356164</v>
      </c>
      <c r="F629">
        <f>$R$2-RFMCaculation[[#This Row],[Most recent]]</f>
        <v>34</v>
      </c>
      <c r="G629" s="8">
        <f>RFMCaculation[[#This Row],[Total Orders]]/RFMCaculation[[#This Row],[Years with us]]</f>
        <v>2.2324159021406729</v>
      </c>
      <c r="H629" s="9">
        <f>SUMIF(Order[Customer ID], RFMCaculation[[#This Row],[Customer ID]], Order[Total Sales])</f>
        <v>5633.3159999999998</v>
      </c>
      <c r="I629">
        <f>RANK(RFMCaculation[[#This Row],[Recency]], RFMCaculation[Recency], 0)</f>
        <v>587</v>
      </c>
      <c r="J629">
        <f>RANK(RFMCaculation[[#This Row],[Frequency]], RFMCaculation[Frequency], 0)</f>
        <v>300</v>
      </c>
      <c r="K629">
        <f>RANK(RFMCaculation[[#This Row],[Monetary]], RFMCaculation[Monetary], 0)</f>
        <v>90</v>
      </c>
      <c r="L629">
        <f>VLOOKUP(RFMCaculation[[#This Row],[Rank R]], $R$4:$S$8, 2)</f>
        <v>4</v>
      </c>
      <c r="M629">
        <f>VLOOKUP(RFMCaculation[[#This Row],[Rank F]], $R$4:$S$8, 2)</f>
        <v>2</v>
      </c>
      <c r="N629">
        <f>VLOOKUP(RFMCaculation[[#This Row],[Rank M]], $R$4:$S$8, 2)</f>
        <v>1</v>
      </c>
      <c r="O629">
        <f>RFMCaculation[[#This Row],[R]]*100+RFMCaculation[[#This Row],[F]]*10+RFMCaculation[[#This Row],[M]]</f>
        <v>421</v>
      </c>
      <c r="P629" s="21" t="str">
        <f>VLOOKUP(RFMCaculation[[#This Row],[RFM]], RFMSegment[], 2, FALSE)</f>
        <v>New Customers</v>
      </c>
    </row>
    <row r="630" spans="1:16">
      <c r="A630" t="s">
        <v>3964</v>
      </c>
      <c r="B630">
        <f>COUNTIF(Order[Customer ID], RFMCaculation[[#This Row],[Customer ID]])</f>
        <v>6</v>
      </c>
      <c r="C630" s="4" cm="1">
        <f t="array" ref="C630">MAX(_xlfn._xlws.FILTER(Order[[Order Date ]], Order[Customer ID]=RFMCaculation[[#This Row],[Customer ID]]))</f>
        <v>42730</v>
      </c>
      <c r="D630" s="4" cm="1">
        <f t="array" ref="D630">MIN(_xlfn._xlws.FILTER(Order[[Order Date ]], Order[Customer ID]=RFMCaculation[[#This Row],[Customer ID]]))</f>
        <v>41978</v>
      </c>
      <c r="E630" s="8">
        <f>($R$2-RFMCaculation[[#This Row],[Start Date]])/365</f>
        <v>3.0767123287671234</v>
      </c>
      <c r="F630">
        <f>$R$2-RFMCaculation[[#This Row],[Most recent]]</f>
        <v>371</v>
      </c>
      <c r="G630" s="8">
        <f>RFMCaculation[[#This Row],[Total Orders]]/RFMCaculation[[#This Row],[Years with us]]</f>
        <v>1.95013357079252</v>
      </c>
      <c r="H630" s="9">
        <f>SUMIF(Order[Customer ID], RFMCaculation[[#This Row],[Customer ID]], Order[Total Sales])</f>
        <v>966.40899999999999</v>
      </c>
      <c r="I630">
        <f>RANK(RFMCaculation[[#This Row],[Recency]], RFMCaculation[Recency], 0)</f>
        <v>98</v>
      </c>
      <c r="J630">
        <f>RANK(RFMCaculation[[#This Row],[Frequency]], RFMCaculation[Frequency], 0)</f>
        <v>392</v>
      </c>
      <c r="K630">
        <f>RANK(RFMCaculation[[#This Row],[Monetary]], RFMCaculation[Monetary], 0)</f>
        <v>633</v>
      </c>
      <c r="L630">
        <f>VLOOKUP(RFMCaculation[[#This Row],[Rank R]], $R$4:$S$8, 2)</f>
        <v>1</v>
      </c>
      <c r="M630">
        <f>VLOOKUP(RFMCaculation[[#This Row],[Rank F]], $R$4:$S$8, 2)</f>
        <v>3</v>
      </c>
      <c r="N630">
        <f>VLOOKUP(RFMCaculation[[#This Row],[Rank M]], $R$4:$S$8, 2)</f>
        <v>5</v>
      </c>
      <c r="O630">
        <f>RFMCaculation[[#This Row],[R]]*100+RFMCaculation[[#This Row],[F]]*10+RFMCaculation[[#This Row],[M]]</f>
        <v>135</v>
      </c>
      <c r="P630" s="21" t="str">
        <f>VLOOKUP(RFMCaculation[[#This Row],[RFM]], RFMSegment[], 2, FALSE)</f>
        <v>At Risk</v>
      </c>
    </row>
    <row r="631" spans="1:16">
      <c r="A631" t="s">
        <v>2290</v>
      </c>
      <c r="B631">
        <f>COUNTIF(Order[Customer ID], RFMCaculation[[#This Row],[Customer ID]])</f>
        <v>6</v>
      </c>
      <c r="C631" s="4" cm="1">
        <f t="array" ref="C631">MAX(_xlfn._xlws.FILTER(Order[[Order Date ]], Order[Customer ID]=RFMCaculation[[#This Row],[Customer ID]]))</f>
        <v>42989</v>
      </c>
      <c r="D631" s="4" cm="1">
        <f t="array" ref="D631">MIN(_xlfn._xlws.FILTER(Order[[Order Date ]], Order[Customer ID]=RFMCaculation[[#This Row],[Customer ID]]))</f>
        <v>41876</v>
      </c>
      <c r="E631" s="8">
        <f>($R$2-RFMCaculation[[#This Row],[Start Date]])/365</f>
        <v>3.3561643835616439</v>
      </c>
      <c r="F631">
        <f>$R$2-RFMCaculation[[#This Row],[Most recent]]</f>
        <v>112</v>
      </c>
      <c r="G631" s="8">
        <f>RFMCaculation[[#This Row],[Total Orders]]/RFMCaculation[[#This Row],[Years with us]]</f>
        <v>1.7877551020408162</v>
      </c>
      <c r="H631" s="9">
        <f>SUMIF(Order[Customer ID], RFMCaculation[[#This Row],[Customer ID]], Order[Total Sales])</f>
        <v>885.75199999999995</v>
      </c>
      <c r="I631">
        <f>RANK(RFMCaculation[[#This Row],[Recency]], RFMCaculation[Recency], 0)</f>
        <v>300</v>
      </c>
      <c r="J631">
        <f>RANK(RFMCaculation[[#This Row],[Frequency]], RFMCaculation[Frequency], 0)</f>
        <v>461</v>
      </c>
      <c r="K631">
        <f>RANK(RFMCaculation[[#This Row],[Monetary]], RFMCaculation[Monetary], 0)</f>
        <v>653</v>
      </c>
      <c r="L631">
        <f>VLOOKUP(RFMCaculation[[#This Row],[Rank R]], $R$4:$S$8, 2)</f>
        <v>2</v>
      </c>
      <c r="M631">
        <f>VLOOKUP(RFMCaculation[[#This Row],[Rank F]], $R$4:$S$8, 2)</f>
        <v>3</v>
      </c>
      <c r="N631">
        <f>VLOOKUP(RFMCaculation[[#This Row],[Rank M]], $R$4:$S$8, 2)</f>
        <v>5</v>
      </c>
      <c r="O631">
        <f>RFMCaculation[[#This Row],[R]]*100+RFMCaculation[[#This Row],[F]]*10+RFMCaculation[[#This Row],[M]]</f>
        <v>235</v>
      </c>
      <c r="P631" s="21" t="str">
        <f>VLOOKUP(RFMCaculation[[#This Row],[RFM]], RFMSegment[], 2, FALSE)</f>
        <v>At Risk</v>
      </c>
    </row>
    <row r="632" spans="1:16">
      <c r="A632" t="s">
        <v>1753</v>
      </c>
      <c r="B632">
        <f>COUNTIF(Order[Customer ID], RFMCaculation[[#This Row],[Customer ID]])</f>
        <v>8</v>
      </c>
      <c r="C632" s="4" cm="1">
        <f t="array" ref="C632">MAX(_xlfn._xlws.FILTER(Order[[Order Date ]], Order[Customer ID]=RFMCaculation[[#This Row],[Customer ID]]))</f>
        <v>43027</v>
      </c>
      <c r="D632" s="4" cm="1">
        <f t="array" ref="D632">MIN(_xlfn._xlws.FILTER(Order[[Order Date ]], Order[Customer ID]=RFMCaculation[[#This Row],[Customer ID]]))</f>
        <v>41798</v>
      </c>
      <c r="E632" s="8">
        <f>($R$2-RFMCaculation[[#This Row],[Start Date]])/365</f>
        <v>3.56986301369863</v>
      </c>
      <c r="F632">
        <f>$R$2-RFMCaculation[[#This Row],[Most recent]]</f>
        <v>74</v>
      </c>
      <c r="G632" s="8">
        <f>RFMCaculation[[#This Row],[Total Orders]]/RFMCaculation[[#This Row],[Years with us]]</f>
        <v>2.2409823484267077</v>
      </c>
      <c r="H632" s="9">
        <f>SUMIF(Order[Customer ID], RFMCaculation[[#This Row],[Customer ID]], Order[Total Sales])</f>
        <v>4272.9299999999994</v>
      </c>
      <c r="I632">
        <f>RANK(RFMCaculation[[#This Row],[Recency]], RFMCaculation[Recency], 0)</f>
        <v>403</v>
      </c>
      <c r="J632">
        <f>RANK(RFMCaculation[[#This Row],[Frequency]], RFMCaculation[Frequency], 0)</f>
        <v>298</v>
      </c>
      <c r="K632">
        <f>RANK(RFMCaculation[[#This Row],[Monetary]], RFMCaculation[Monetary], 0)</f>
        <v>161</v>
      </c>
      <c r="L632">
        <f>VLOOKUP(RFMCaculation[[#This Row],[Rank R]], $R$4:$S$8, 2)</f>
        <v>3</v>
      </c>
      <c r="M632">
        <f>VLOOKUP(RFMCaculation[[#This Row],[Rank F]], $R$4:$S$8, 2)</f>
        <v>2</v>
      </c>
      <c r="N632">
        <f>VLOOKUP(RFMCaculation[[#This Row],[Rank M]], $R$4:$S$8, 2)</f>
        <v>2</v>
      </c>
      <c r="O632">
        <f>RFMCaculation[[#This Row],[R]]*100+RFMCaculation[[#This Row],[F]]*10+RFMCaculation[[#This Row],[M]]</f>
        <v>322</v>
      </c>
      <c r="P632" s="21" t="str">
        <f>VLOOKUP(RFMCaculation[[#This Row],[RFM]], RFMSegment[], 2, FALSE)</f>
        <v>Hibernating customers</v>
      </c>
    </row>
    <row r="633" spans="1:16">
      <c r="A633" t="s">
        <v>2924</v>
      </c>
      <c r="B633">
        <f>COUNTIF(Order[Customer ID], RFMCaculation[[#This Row],[Customer ID]])</f>
        <v>10</v>
      </c>
      <c r="C633" s="4" cm="1">
        <f t="array" ref="C633">MAX(_xlfn._xlws.FILTER(Order[[Order Date ]], Order[Customer ID]=RFMCaculation[[#This Row],[Customer ID]]))</f>
        <v>42919</v>
      </c>
      <c r="D633" s="4" cm="1">
        <f t="array" ref="D633">MIN(_xlfn._xlws.FILTER(Order[[Order Date ]], Order[Customer ID]=RFMCaculation[[#This Row],[Customer ID]]))</f>
        <v>41731</v>
      </c>
      <c r="E633" s="8">
        <f>($R$2-RFMCaculation[[#This Row],[Start Date]])/365</f>
        <v>3.7534246575342465</v>
      </c>
      <c r="F633">
        <f>$R$2-RFMCaculation[[#This Row],[Most recent]]</f>
        <v>182</v>
      </c>
      <c r="G633" s="8">
        <f>RFMCaculation[[#This Row],[Total Orders]]/RFMCaculation[[#This Row],[Years with us]]</f>
        <v>2.664233576642336</v>
      </c>
      <c r="H633" s="9">
        <f>SUMIF(Order[Customer ID], RFMCaculation[[#This Row],[Customer ID]], Order[Total Sales])</f>
        <v>2912.8940000000002</v>
      </c>
      <c r="I633">
        <f>RANK(RFMCaculation[[#This Row],[Recency]], RFMCaculation[Recency], 0)</f>
        <v>200</v>
      </c>
      <c r="J633">
        <f>RANK(RFMCaculation[[#This Row],[Frequency]], RFMCaculation[Frequency], 0)</f>
        <v>181</v>
      </c>
      <c r="K633">
        <f>RANK(RFMCaculation[[#This Row],[Monetary]], RFMCaculation[Monetary], 0)</f>
        <v>293</v>
      </c>
      <c r="L633">
        <f>VLOOKUP(RFMCaculation[[#This Row],[Rank R]], $R$4:$S$8, 2)</f>
        <v>2</v>
      </c>
      <c r="M633">
        <f>VLOOKUP(RFMCaculation[[#This Row],[Rank F]], $R$4:$S$8, 2)</f>
        <v>2</v>
      </c>
      <c r="N633">
        <f>VLOOKUP(RFMCaculation[[#This Row],[Rank M]], $R$4:$S$8, 2)</f>
        <v>2</v>
      </c>
      <c r="O633">
        <f>RFMCaculation[[#This Row],[R]]*100+RFMCaculation[[#This Row],[F]]*10+RFMCaculation[[#This Row],[M]]</f>
        <v>222</v>
      </c>
      <c r="P633" s="21" t="str">
        <f>VLOOKUP(RFMCaculation[[#This Row],[RFM]], RFMSegment[], 2, FALSE)</f>
        <v>Hibernating customers</v>
      </c>
    </row>
    <row r="634" spans="1:16">
      <c r="A634" t="s">
        <v>2388</v>
      </c>
      <c r="B634">
        <f>COUNTIF(Order[Customer ID], RFMCaculation[[#This Row],[Customer ID]])</f>
        <v>5</v>
      </c>
      <c r="C634" s="4" cm="1">
        <f t="array" ref="C634">MAX(_xlfn._xlws.FILTER(Order[[Order Date ]], Order[Customer ID]=RFMCaculation[[#This Row],[Customer ID]]))</f>
        <v>42985</v>
      </c>
      <c r="D634" s="4" cm="1">
        <f t="array" ref="D634">MIN(_xlfn._xlws.FILTER(Order[[Order Date ]], Order[Customer ID]=RFMCaculation[[#This Row],[Customer ID]]))</f>
        <v>42106</v>
      </c>
      <c r="E634" s="8">
        <f>($R$2-RFMCaculation[[#This Row],[Start Date]])/365</f>
        <v>2.7260273972602738</v>
      </c>
      <c r="F634">
        <f>$R$2-RFMCaculation[[#This Row],[Most recent]]</f>
        <v>116</v>
      </c>
      <c r="G634" s="8">
        <f>RFMCaculation[[#This Row],[Total Orders]]/RFMCaculation[[#This Row],[Years with us]]</f>
        <v>1.8341708542713568</v>
      </c>
      <c r="H634" s="9">
        <f>SUMIF(Order[Customer ID], RFMCaculation[[#This Row],[Customer ID]], Order[Total Sales])</f>
        <v>2786.6320000000001</v>
      </c>
      <c r="I634">
        <f>RANK(RFMCaculation[[#This Row],[Recency]], RFMCaculation[Recency], 0)</f>
        <v>284</v>
      </c>
      <c r="J634">
        <f>RANK(RFMCaculation[[#This Row],[Frequency]], RFMCaculation[Frequency], 0)</f>
        <v>443</v>
      </c>
      <c r="K634">
        <f>RANK(RFMCaculation[[#This Row],[Monetary]], RFMCaculation[Monetary], 0)</f>
        <v>313</v>
      </c>
      <c r="L634">
        <f>VLOOKUP(RFMCaculation[[#This Row],[Rank R]], $R$4:$S$8, 2)</f>
        <v>2</v>
      </c>
      <c r="M634">
        <f>VLOOKUP(RFMCaculation[[#This Row],[Rank F]], $R$4:$S$8, 2)</f>
        <v>3</v>
      </c>
      <c r="N634">
        <f>VLOOKUP(RFMCaculation[[#This Row],[Rank M]], $R$4:$S$8, 2)</f>
        <v>2</v>
      </c>
      <c r="O634">
        <f>RFMCaculation[[#This Row],[R]]*100+RFMCaculation[[#This Row],[F]]*10+RFMCaculation[[#This Row],[M]]</f>
        <v>232</v>
      </c>
      <c r="P634" s="21" t="str">
        <f>VLOOKUP(RFMCaculation[[#This Row],[RFM]], RFMSegment[], 2, FALSE)</f>
        <v>Hibernating customers</v>
      </c>
    </row>
    <row r="635" spans="1:16">
      <c r="A635" t="s">
        <v>573</v>
      </c>
      <c r="B635">
        <f>COUNTIF(Order[Customer ID], RFMCaculation[[#This Row],[Customer ID]])</f>
        <v>10</v>
      </c>
      <c r="C635" s="4" cm="1">
        <f t="array" ref="C635">MAX(_xlfn._xlws.FILTER(Order[[Order Date ]], Order[Customer ID]=RFMCaculation[[#This Row],[Customer ID]]))</f>
        <v>43078</v>
      </c>
      <c r="D635" s="4" cm="1">
        <f t="array" ref="D635">MIN(_xlfn._xlws.FILTER(Order[[Order Date ]], Order[Customer ID]=RFMCaculation[[#This Row],[Customer ID]]))</f>
        <v>41840</v>
      </c>
      <c r="E635" s="8">
        <f>($R$2-RFMCaculation[[#This Row],[Start Date]])/365</f>
        <v>3.4547945205479453</v>
      </c>
      <c r="F635">
        <f>$R$2-RFMCaculation[[#This Row],[Most recent]]</f>
        <v>23</v>
      </c>
      <c r="G635" s="8">
        <f>RFMCaculation[[#This Row],[Total Orders]]/RFMCaculation[[#This Row],[Years with us]]</f>
        <v>2.894528152260111</v>
      </c>
      <c r="H635" s="9">
        <f>SUMIF(Order[Customer ID], RFMCaculation[[#This Row],[Customer ID]], Order[Total Sales])</f>
        <v>1419.7370000000001</v>
      </c>
      <c r="I635">
        <f>RANK(RFMCaculation[[#This Row],[Recency]], RFMCaculation[Recency], 0)</f>
        <v>663</v>
      </c>
      <c r="J635">
        <f>RANK(RFMCaculation[[#This Row],[Frequency]], RFMCaculation[Frequency], 0)</f>
        <v>131</v>
      </c>
      <c r="K635">
        <f>RANK(RFMCaculation[[#This Row],[Monetary]], RFMCaculation[Monetary], 0)</f>
        <v>537</v>
      </c>
      <c r="L635">
        <f>VLOOKUP(RFMCaculation[[#This Row],[Rank R]], $R$4:$S$8, 2)</f>
        <v>5</v>
      </c>
      <c r="M635">
        <f>VLOOKUP(RFMCaculation[[#This Row],[Rank F]], $R$4:$S$8, 2)</f>
        <v>1</v>
      </c>
      <c r="N635">
        <f>VLOOKUP(RFMCaculation[[#This Row],[Rank M]], $R$4:$S$8, 2)</f>
        <v>4</v>
      </c>
      <c r="O635">
        <f>RFMCaculation[[#This Row],[R]]*100+RFMCaculation[[#This Row],[F]]*10+RFMCaculation[[#This Row],[M]]</f>
        <v>514</v>
      </c>
      <c r="P635" s="21" t="str">
        <f>VLOOKUP(RFMCaculation[[#This Row],[RFM]], RFMSegment[], 2, FALSE)</f>
        <v>Promising</v>
      </c>
    </row>
    <row r="636" spans="1:16">
      <c r="A636" t="s">
        <v>386</v>
      </c>
      <c r="B636">
        <f>COUNTIF(Order[Customer ID], RFMCaculation[[#This Row],[Customer ID]])</f>
        <v>8</v>
      </c>
      <c r="C636" s="4" cm="1">
        <f t="array" ref="C636">MAX(_xlfn._xlws.FILTER(Order[[Order Date ]], Order[Customer ID]=RFMCaculation[[#This Row],[Customer ID]]))</f>
        <v>43085</v>
      </c>
      <c r="D636" s="4" cm="1">
        <f t="array" ref="D636">MIN(_xlfn._xlws.FILTER(Order[[Order Date ]], Order[Customer ID]=RFMCaculation[[#This Row],[Customer ID]]))</f>
        <v>41939</v>
      </c>
      <c r="E636" s="8">
        <f>($R$2-RFMCaculation[[#This Row],[Start Date]])/365</f>
        <v>3.1835616438356165</v>
      </c>
      <c r="F636">
        <f>$R$2-RFMCaculation[[#This Row],[Most recent]]</f>
        <v>16</v>
      </c>
      <c r="G636" s="8">
        <f>RFMCaculation[[#This Row],[Total Orders]]/RFMCaculation[[#This Row],[Years with us]]</f>
        <v>2.5129087779690189</v>
      </c>
      <c r="H636" s="9">
        <f>SUMIF(Order[Customer ID], RFMCaculation[[#This Row],[Customer ID]], Order[Total Sales])</f>
        <v>1137.616</v>
      </c>
      <c r="I636">
        <f>RANK(RFMCaculation[[#This Row],[Recency]], RFMCaculation[Recency], 0)</f>
        <v>702</v>
      </c>
      <c r="J636">
        <f>RANK(RFMCaculation[[#This Row],[Frequency]], RFMCaculation[Frequency], 0)</f>
        <v>226</v>
      </c>
      <c r="K636">
        <f>RANK(RFMCaculation[[#This Row],[Monetary]], RFMCaculation[Monetary], 0)</f>
        <v>596</v>
      </c>
      <c r="L636">
        <f>VLOOKUP(RFMCaculation[[#This Row],[Rank R]], $R$4:$S$8, 2)</f>
        <v>5</v>
      </c>
      <c r="M636">
        <f>VLOOKUP(RFMCaculation[[#This Row],[Rank F]], $R$4:$S$8, 2)</f>
        <v>2</v>
      </c>
      <c r="N636">
        <f>VLOOKUP(RFMCaculation[[#This Row],[Rank M]], $R$4:$S$8, 2)</f>
        <v>4</v>
      </c>
      <c r="O636">
        <f>RFMCaculation[[#This Row],[R]]*100+RFMCaculation[[#This Row],[F]]*10+RFMCaculation[[#This Row],[M]]</f>
        <v>524</v>
      </c>
      <c r="P636" s="21" t="str">
        <f>VLOOKUP(RFMCaculation[[#This Row],[RFM]], RFMSegment[], 2, FALSE)</f>
        <v>Promising</v>
      </c>
    </row>
    <row r="637" spans="1:16">
      <c r="A637" t="s">
        <v>2382</v>
      </c>
      <c r="B637">
        <f>COUNTIF(Order[Customer ID], RFMCaculation[[#This Row],[Customer ID]])</f>
        <v>9</v>
      </c>
      <c r="C637" s="4" cm="1">
        <f t="array" ref="C637">MAX(_xlfn._xlws.FILTER(Order[[Order Date ]], Order[Customer ID]=RFMCaculation[[#This Row],[Customer ID]]))</f>
        <v>42985</v>
      </c>
      <c r="D637" s="4" cm="1">
        <f t="array" ref="D637">MIN(_xlfn._xlws.FILTER(Order[[Order Date ]], Order[Customer ID]=RFMCaculation[[#This Row],[Customer ID]]))</f>
        <v>41734</v>
      </c>
      <c r="E637" s="8">
        <f>($R$2-RFMCaculation[[#This Row],[Start Date]])/365</f>
        <v>3.7452054794520548</v>
      </c>
      <c r="F637">
        <f>$R$2-RFMCaculation[[#This Row],[Most recent]]</f>
        <v>116</v>
      </c>
      <c r="G637" s="8">
        <f>RFMCaculation[[#This Row],[Total Orders]]/RFMCaculation[[#This Row],[Years with us]]</f>
        <v>2.4030724213606436</v>
      </c>
      <c r="H637" s="9">
        <f>SUMIF(Order[Customer ID], RFMCaculation[[#This Row],[Customer ID]], Order[Total Sales])</f>
        <v>3133.924</v>
      </c>
      <c r="I637">
        <f>RANK(RFMCaculation[[#This Row],[Recency]], RFMCaculation[Recency], 0)</f>
        <v>284</v>
      </c>
      <c r="J637">
        <f>RANK(RFMCaculation[[#This Row],[Frequency]], RFMCaculation[Frequency], 0)</f>
        <v>250</v>
      </c>
      <c r="K637">
        <f>RANK(RFMCaculation[[#This Row],[Monetary]], RFMCaculation[Monetary], 0)</f>
        <v>263</v>
      </c>
      <c r="L637">
        <f>VLOOKUP(RFMCaculation[[#This Row],[Rank R]], $R$4:$S$8, 2)</f>
        <v>2</v>
      </c>
      <c r="M637">
        <f>VLOOKUP(RFMCaculation[[#This Row],[Rank F]], $R$4:$S$8, 2)</f>
        <v>2</v>
      </c>
      <c r="N637">
        <f>VLOOKUP(RFMCaculation[[#This Row],[Rank M]], $R$4:$S$8, 2)</f>
        <v>2</v>
      </c>
      <c r="O637">
        <f>RFMCaculation[[#This Row],[R]]*100+RFMCaculation[[#This Row],[F]]*10+RFMCaculation[[#This Row],[M]]</f>
        <v>222</v>
      </c>
      <c r="P637" s="21" t="str">
        <f>VLOOKUP(RFMCaculation[[#This Row],[RFM]], RFMSegment[], 2, FALSE)</f>
        <v>Hibernating customers</v>
      </c>
    </row>
    <row r="638" spans="1:16">
      <c r="A638" t="s">
        <v>1161</v>
      </c>
      <c r="B638">
        <f>COUNTIF(Order[Customer ID], RFMCaculation[[#This Row],[Customer ID]])</f>
        <v>4</v>
      </c>
      <c r="C638" s="4" cm="1">
        <f t="array" ref="C638">MAX(_xlfn._xlws.FILTER(Order[[Order Date ]], Order[Customer ID]=RFMCaculation[[#This Row],[Customer ID]]))</f>
        <v>43057</v>
      </c>
      <c r="D638" s="4" cm="1">
        <f t="array" ref="D638">MIN(_xlfn._xlws.FILTER(Order[[Order Date ]], Order[Customer ID]=RFMCaculation[[#This Row],[Customer ID]]))</f>
        <v>41915</v>
      </c>
      <c r="E638" s="8">
        <f>($R$2-RFMCaculation[[#This Row],[Start Date]])/365</f>
        <v>3.2493150684931509</v>
      </c>
      <c r="F638">
        <f>$R$2-RFMCaculation[[#This Row],[Most recent]]</f>
        <v>44</v>
      </c>
      <c r="G638" s="8">
        <f>RFMCaculation[[#This Row],[Total Orders]]/RFMCaculation[[#This Row],[Years with us]]</f>
        <v>1.2310286677908937</v>
      </c>
      <c r="H638" s="9">
        <f>SUMIF(Order[Customer ID], RFMCaculation[[#This Row],[Customer ID]], Order[Total Sales])</f>
        <v>970.94200000000012</v>
      </c>
      <c r="I638">
        <f>RANK(RFMCaculation[[#This Row],[Recency]], RFMCaculation[Recency], 0)</f>
        <v>520</v>
      </c>
      <c r="J638">
        <f>RANK(RFMCaculation[[#This Row],[Frequency]], RFMCaculation[Frequency], 0)</f>
        <v>674</v>
      </c>
      <c r="K638">
        <f>RANK(RFMCaculation[[#This Row],[Monetary]], RFMCaculation[Monetary], 0)</f>
        <v>631</v>
      </c>
      <c r="L638">
        <f>VLOOKUP(RFMCaculation[[#This Row],[Rank R]], $R$4:$S$8, 2)</f>
        <v>4</v>
      </c>
      <c r="M638">
        <f>VLOOKUP(RFMCaculation[[#This Row],[Rank F]], $R$4:$S$8, 2)</f>
        <v>5</v>
      </c>
      <c r="N638">
        <f>VLOOKUP(RFMCaculation[[#This Row],[Rank M]], $R$4:$S$8, 2)</f>
        <v>4</v>
      </c>
      <c r="O638">
        <f>RFMCaculation[[#This Row],[R]]*100+RFMCaculation[[#This Row],[F]]*10+RFMCaculation[[#This Row],[M]]</f>
        <v>454</v>
      </c>
      <c r="P638" s="21" t="str">
        <f>VLOOKUP(RFMCaculation[[#This Row],[RFM]], RFMSegment[], 2, FALSE)</f>
        <v>Champions</v>
      </c>
    </row>
    <row r="639" spans="1:16">
      <c r="A639" t="s">
        <v>6696</v>
      </c>
      <c r="B639">
        <f>COUNTIF(Order[Customer ID], RFMCaculation[[#This Row],[Customer ID]])</f>
        <v>1</v>
      </c>
      <c r="C639" s="4" cm="1">
        <f t="array" ref="C639">MAX(_xlfn._xlws.FILTER(Order[[Order Date ]], Order[Customer ID]=RFMCaculation[[#This Row],[Customer ID]]))</f>
        <v>42002</v>
      </c>
      <c r="D639" s="4" cm="1">
        <f t="array" ref="D639">MIN(_xlfn._xlws.FILTER(Order[[Order Date ]], Order[Customer ID]=RFMCaculation[[#This Row],[Customer ID]]))</f>
        <v>42002</v>
      </c>
      <c r="E639" s="8">
        <f>($R$2-RFMCaculation[[#This Row],[Start Date]])/365</f>
        <v>3.010958904109589</v>
      </c>
      <c r="F639">
        <f>$R$2-RFMCaculation[[#This Row],[Most recent]]</f>
        <v>1099</v>
      </c>
      <c r="G639" s="8">
        <f>RFMCaculation[[#This Row],[Total Orders]]/RFMCaculation[[#This Row],[Years with us]]</f>
        <v>0.33212010919017287</v>
      </c>
      <c r="H639" s="9">
        <f>SUMIF(Order[Customer ID], RFMCaculation[[#This Row],[Customer ID]], Order[Total Sales])</f>
        <v>48.36</v>
      </c>
      <c r="I639">
        <f>RANK(RFMCaculation[[#This Row],[Recency]], RFMCaculation[Recency], 0)</f>
        <v>3</v>
      </c>
      <c r="J639">
        <f>RANK(RFMCaculation[[#This Row],[Frequency]], RFMCaculation[Frequency], 0)</f>
        <v>793</v>
      </c>
      <c r="K639">
        <f>RANK(RFMCaculation[[#This Row],[Monetary]], RFMCaculation[Monetary], 0)</f>
        <v>787</v>
      </c>
      <c r="L639">
        <f>VLOOKUP(RFMCaculation[[#This Row],[Rank R]], $R$4:$S$8, 2)</f>
        <v>1</v>
      </c>
      <c r="M639">
        <f>VLOOKUP(RFMCaculation[[#This Row],[Rank F]], $R$4:$S$8, 2)</f>
        <v>5</v>
      </c>
      <c r="N639">
        <f>VLOOKUP(RFMCaculation[[#This Row],[Rank M]], $R$4:$S$8, 2)</f>
        <v>5</v>
      </c>
      <c r="O639">
        <f>RFMCaculation[[#This Row],[R]]*100+RFMCaculation[[#This Row],[F]]*10+RFMCaculation[[#This Row],[M]]</f>
        <v>155</v>
      </c>
      <c r="P639" s="21" t="str">
        <f>VLOOKUP(RFMCaculation[[#This Row],[RFM]], RFMSegment[], 2, FALSE)</f>
        <v>Cannot Lose Them</v>
      </c>
    </row>
    <row r="640" spans="1:16">
      <c r="A640" t="s">
        <v>3726</v>
      </c>
      <c r="B640">
        <f>COUNTIF(Order[Customer ID], RFMCaculation[[#This Row],[Customer ID]])</f>
        <v>5</v>
      </c>
      <c r="C640" s="4" cm="1">
        <f t="array" ref="C640">MAX(_xlfn._xlws.FILTER(Order[[Order Date ]], Order[Customer ID]=RFMCaculation[[#This Row],[Customer ID]]))</f>
        <v>42797</v>
      </c>
      <c r="D640" s="4" cm="1">
        <f t="array" ref="D640">MIN(_xlfn._xlws.FILTER(Order[[Order Date ]], Order[Customer ID]=RFMCaculation[[#This Row],[Customer ID]]))</f>
        <v>41793</v>
      </c>
      <c r="E640" s="8">
        <f>($R$2-RFMCaculation[[#This Row],[Start Date]])/365</f>
        <v>3.5835616438356164</v>
      </c>
      <c r="F640">
        <f>$R$2-RFMCaculation[[#This Row],[Most recent]]</f>
        <v>304</v>
      </c>
      <c r="G640" s="8">
        <f>RFMCaculation[[#This Row],[Total Orders]]/RFMCaculation[[#This Row],[Years with us]]</f>
        <v>1.3952599388379205</v>
      </c>
      <c r="H640" s="9">
        <f>SUMIF(Order[Customer ID], RFMCaculation[[#This Row],[Customer ID]], Order[Total Sales])</f>
        <v>876.69599999999991</v>
      </c>
      <c r="I640">
        <f>RANK(RFMCaculation[[#This Row],[Recency]], RFMCaculation[Recency], 0)</f>
        <v>118</v>
      </c>
      <c r="J640">
        <f>RANK(RFMCaculation[[#This Row],[Frequency]], RFMCaculation[Frequency], 0)</f>
        <v>607</v>
      </c>
      <c r="K640">
        <f>RANK(RFMCaculation[[#This Row],[Monetary]], RFMCaculation[Monetary], 0)</f>
        <v>657</v>
      </c>
      <c r="L640">
        <f>VLOOKUP(RFMCaculation[[#This Row],[Rank R]], $R$4:$S$8, 2)</f>
        <v>1</v>
      </c>
      <c r="M640">
        <f>VLOOKUP(RFMCaculation[[#This Row],[Rank F]], $R$4:$S$8, 2)</f>
        <v>4</v>
      </c>
      <c r="N640">
        <f>VLOOKUP(RFMCaculation[[#This Row],[Rank M]], $R$4:$S$8, 2)</f>
        <v>5</v>
      </c>
      <c r="O640">
        <f>RFMCaculation[[#This Row],[R]]*100+RFMCaculation[[#This Row],[F]]*10+RFMCaculation[[#This Row],[M]]</f>
        <v>145</v>
      </c>
      <c r="P640" s="21" t="str">
        <f>VLOOKUP(RFMCaculation[[#This Row],[RFM]], RFMSegment[], 2, FALSE)</f>
        <v>At Risk</v>
      </c>
    </row>
    <row r="641" spans="1:16">
      <c r="A641" t="s">
        <v>4122</v>
      </c>
      <c r="B641">
        <f>COUNTIF(Order[Customer ID], RFMCaculation[[#This Row],[Customer ID]])</f>
        <v>8</v>
      </c>
      <c r="C641" s="4" cm="1">
        <f t="array" ref="C641">MAX(_xlfn._xlws.FILTER(Order[[Order Date ]], Order[Customer ID]=RFMCaculation[[#This Row],[Customer ID]]))</f>
        <v>42709</v>
      </c>
      <c r="D641" s="4" cm="1">
        <f t="array" ref="D641">MIN(_xlfn._xlws.FILTER(Order[[Order Date ]], Order[Customer ID]=RFMCaculation[[#This Row],[Customer ID]]))</f>
        <v>41779</v>
      </c>
      <c r="E641" s="8">
        <f>($R$2-RFMCaculation[[#This Row],[Start Date]])/365</f>
        <v>3.6219178082191781</v>
      </c>
      <c r="F641">
        <f>$R$2-RFMCaculation[[#This Row],[Most recent]]</f>
        <v>392</v>
      </c>
      <c r="G641" s="8">
        <f>RFMCaculation[[#This Row],[Total Orders]]/RFMCaculation[[#This Row],[Years with us]]</f>
        <v>2.2087745839636912</v>
      </c>
      <c r="H641" s="9">
        <f>SUMIF(Order[Customer ID], RFMCaculation[[#This Row],[Customer ID]], Order[Total Sales])</f>
        <v>3309.1499999999996</v>
      </c>
      <c r="I641">
        <f>RANK(RFMCaculation[[#This Row],[Recency]], RFMCaculation[Recency], 0)</f>
        <v>90</v>
      </c>
      <c r="J641">
        <f>RANK(RFMCaculation[[#This Row],[Frequency]], RFMCaculation[Frequency], 0)</f>
        <v>307</v>
      </c>
      <c r="K641">
        <f>RANK(RFMCaculation[[#This Row],[Monetary]], RFMCaculation[Monetary], 0)</f>
        <v>235</v>
      </c>
      <c r="L641">
        <f>VLOOKUP(RFMCaculation[[#This Row],[Rank R]], $R$4:$S$8, 2)</f>
        <v>1</v>
      </c>
      <c r="M641">
        <f>VLOOKUP(RFMCaculation[[#This Row],[Rank F]], $R$4:$S$8, 2)</f>
        <v>2</v>
      </c>
      <c r="N641">
        <f>VLOOKUP(RFMCaculation[[#This Row],[Rank M]], $R$4:$S$8, 2)</f>
        <v>2</v>
      </c>
      <c r="O641">
        <f>RFMCaculation[[#This Row],[R]]*100+RFMCaculation[[#This Row],[F]]*10+RFMCaculation[[#This Row],[M]]</f>
        <v>122</v>
      </c>
      <c r="P641" s="21" t="str">
        <f>VLOOKUP(RFMCaculation[[#This Row],[RFM]], RFMSegment[], 2, FALSE)</f>
        <v>Hibernating customers</v>
      </c>
    </row>
    <row r="642" spans="1:16">
      <c r="A642" t="s">
        <v>1938</v>
      </c>
      <c r="B642">
        <f>COUNTIF(Order[Customer ID], RFMCaculation[[#This Row],[Customer ID]])</f>
        <v>7</v>
      </c>
      <c r="C642" s="4" cm="1">
        <f t="array" ref="C642">MAX(_xlfn._xlws.FILTER(Order[[Order Date ]], Order[Customer ID]=RFMCaculation[[#This Row],[Customer ID]]))</f>
        <v>43010</v>
      </c>
      <c r="D642" s="4" cm="1">
        <f t="array" ref="D642">MIN(_xlfn._xlws.FILTER(Order[[Order Date ]], Order[Customer ID]=RFMCaculation[[#This Row],[Customer ID]]))</f>
        <v>41857</v>
      </c>
      <c r="E642" s="8">
        <f>($R$2-RFMCaculation[[#This Row],[Start Date]])/365</f>
        <v>3.408219178082192</v>
      </c>
      <c r="F642">
        <f>$R$2-RFMCaculation[[#This Row],[Most recent]]</f>
        <v>91</v>
      </c>
      <c r="G642" s="8">
        <f>RFMCaculation[[#This Row],[Total Orders]]/RFMCaculation[[#This Row],[Years with us]]</f>
        <v>2.0538585209003215</v>
      </c>
      <c r="H642" s="9">
        <f>SUMIF(Order[Customer ID], RFMCaculation[[#This Row],[Customer ID]], Order[Total Sales])</f>
        <v>2341.2960000000003</v>
      </c>
      <c r="I642">
        <f>RANK(RFMCaculation[[#This Row],[Recency]], RFMCaculation[Recency], 0)</f>
        <v>360</v>
      </c>
      <c r="J642">
        <f>RANK(RFMCaculation[[#This Row],[Frequency]], RFMCaculation[Frequency], 0)</f>
        <v>369</v>
      </c>
      <c r="K642">
        <f>RANK(RFMCaculation[[#This Row],[Monetary]], RFMCaculation[Monetary], 0)</f>
        <v>384</v>
      </c>
      <c r="L642">
        <f>VLOOKUP(RFMCaculation[[#This Row],[Rank R]], $R$4:$S$8, 2)</f>
        <v>3</v>
      </c>
      <c r="M642">
        <f>VLOOKUP(RFMCaculation[[#This Row],[Rank F]], $R$4:$S$8, 2)</f>
        <v>3</v>
      </c>
      <c r="N642">
        <f>VLOOKUP(RFMCaculation[[#This Row],[Rank M]], $R$4:$S$8, 2)</f>
        <v>3</v>
      </c>
      <c r="O642">
        <f>RFMCaculation[[#This Row],[R]]*100+RFMCaculation[[#This Row],[F]]*10+RFMCaculation[[#This Row],[M]]</f>
        <v>333</v>
      </c>
      <c r="P642" s="21" t="str">
        <f>VLOOKUP(RFMCaculation[[#This Row],[RFM]], RFMSegment[], 2, FALSE)</f>
        <v>Potential Loyalist</v>
      </c>
    </row>
    <row r="643" spans="1:16">
      <c r="A643" t="s">
        <v>154</v>
      </c>
      <c r="B643">
        <f>COUNTIF(Order[Customer ID], RFMCaculation[[#This Row],[Customer ID]])</f>
        <v>8</v>
      </c>
      <c r="C643" s="4" cm="1">
        <f t="array" ref="C643">MAX(_xlfn._xlws.FILTER(Order[[Order Date ]], Order[Customer ID]=RFMCaculation[[#This Row],[Customer ID]]))</f>
        <v>43093</v>
      </c>
      <c r="D643" s="4" cm="1">
        <f t="array" ref="D643">MIN(_xlfn._xlws.FILTER(Order[[Order Date ]], Order[Customer ID]=RFMCaculation[[#This Row],[Customer ID]]))</f>
        <v>41955</v>
      </c>
      <c r="E643" s="8">
        <f>($R$2-RFMCaculation[[#This Row],[Start Date]])/365</f>
        <v>3.1397260273972605</v>
      </c>
      <c r="F643">
        <f>$R$2-RFMCaculation[[#This Row],[Most recent]]</f>
        <v>8</v>
      </c>
      <c r="G643" s="8">
        <f>RFMCaculation[[#This Row],[Total Orders]]/RFMCaculation[[#This Row],[Years with us]]</f>
        <v>2.5479930191972073</v>
      </c>
      <c r="H643" s="9">
        <f>SUMIF(Order[Customer ID], RFMCaculation[[#This Row],[Customer ID]], Order[Total Sales])</f>
        <v>945.22199999999998</v>
      </c>
      <c r="I643">
        <f>RANK(RFMCaculation[[#This Row],[Recency]], RFMCaculation[Recency], 0)</f>
        <v>750</v>
      </c>
      <c r="J643">
        <f>RANK(RFMCaculation[[#This Row],[Frequency]], RFMCaculation[Frequency], 0)</f>
        <v>218</v>
      </c>
      <c r="K643">
        <f>RANK(RFMCaculation[[#This Row],[Monetary]], RFMCaculation[Monetary], 0)</f>
        <v>639</v>
      </c>
      <c r="L643">
        <f>VLOOKUP(RFMCaculation[[#This Row],[Rank R]], $R$4:$S$8, 2)</f>
        <v>5</v>
      </c>
      <c r="M643">
        <f>VLOOKUP(RFMCaculation[[#This Row],[Rank F]], $R$4:$S$8, 2)</f>
        <v>2</v>
      </c>
      <c r="N643">
        <f>VLOOKUP(RFMCaculation[[#This Row],[Rank M]], $R$4:$S$8, 2)</f>
        <v>5</v>
      </c>
      <c r="O643">
        <f>RFMCaculation[[#This Row],[R]]*100+RFMCaculation[[#This Row],[F]]*10+RFMCaculation[[#This Row],[M]]</f>
        <v>525</v>
      </c>
      <c r="P643" s="21" t="str">
        <f>VLOOKUP(RFMCaculation[[#This Row],[RFM]], RFMSegment[], 2, FALSE)</f>
        <v>Promising</v>
      </c>
    </row>
    <row r="644" spans="1:16">
      <c r="A644" t="s">
        <v>890</v>
      </c>
      <c r="B644">
        <f>COUNTIF(Order[Customer ID], RFMCaculation[[#This Row],[Customer ID]])</f>
        <v>5</v>
      </c>
      <c r="C644" s="4" cm="1">
        <f t="array" ref="C644">MAX(_xlfn._xlws.FILTER(Order[[Order Date ]], Order[Customer ID]=RFMCaculation[[#This Row],[Customer ID]]))</f>
        <v>43067</v>
      </c>
      <c r="D644" s="4" cm="1">
        <f t="array" ref="D644">MIN(_xlfn._xlws.FILTER(Order[[Order Date ]], Order[Customer ID]=RFMCaculation[[#This Row],[Customer ID]]))</f>
        <v>41874</v>
      </c>
      <c r="E644" s="8">
        <f>($R$2-RFMCaculation[[#This Row],[Start Date]])/365</f>
        <v>3.3616438356164382</v>
      </c>
      <c r="F644">
        <f>$R$2-RFMCaculation[[#This Row],[Most recent]]</f>
        <v>34</v>
      </c>
      <c r="G644" s="8">
        <f>RFMCaculation[[#This Row],[Total Orders]]/RFMCaculation[[#This Row],[Years with us]]</f>
        <v>1.4873675631621843</v>
      </c>
      <c r="H644" s="9">
        <f>SUMIF(Order[Customer ID], RFMCaculation[[#This Row],[Customer ID]], Order[Total Sales])</f>
        <v>3621.3759999999997</v>
      </c>
      <c r="I644">
        <f>RANK(RFMCaculation[[#This Row],[Recency]], RFMCaculation[Recency], 0)</f>
        <v>587</v>
      </c>
      <c r="J644">
        <f>RANK(RFMCaculation[[#This Row],[Frequency]], RFMCaculation[Frequency], 0)</f>
        <v>580</v>
      </c>
      <c r="K644">
        <f>RANK(RFMCaculation[[#This Row],[Monetary]], RFMCaculation[Monetary], 0)</f>
        <v>212</v>
      </c>
      <c r="L644">
        <f>VLOOKUP(RFMCaculation[[#This Row],[Rank R]], $R$4:$S$8, 2)</f>
        <v>4</v>
      </c>
      <c r="M644">
        <f>VLOOKUP(RFMCaculation[[#This Row],[Rank F]], $R$4:$S$8, 2)</f>
        <v>4</v>
      </c>
      <c r="N644">
        <f>VLOOKUP(RFMCaculation[[#This Row],[Rank M]], $R$4:$S$8, 2)</f>
        <v>2</v>
      </c>
      <c r="O644">
        <f>RFMCaculation[[#This Row],[R]]*100+RFMCaculation[[#This Row],[F]]*10+RFMCaculation[[#This Row],[M]]</f>
        <v>442</v>
      </c>
      <c r="P644" s="21" t="str">
        <f>VLOOKUP(RFMCaculation[[#This Row],[RFM]], RFMSegment[], 2, FALSE)</f>
        <v>Potential Loyalist</v>
      </c>
    </row>
    <row r="645" spans="1:16">
      <c r="A645" t="s">
        <v>4626</v>
      </c>
      <c r="B645">
        <f>COUNTIF(Order[Customer ID], RFMCaculation[[#This Row],[Customer ID]])</f>
        <v>6</v>
      </c>
      <c r="C645" s="4" cm="1">
        <f t="array" ref="C645">MAX(_xlfn._xlws.FILTER(Order[[Order Date ]], Order[Customer ID]=RFMCaculation[[#This Row],[Customer ID]]))</f>
        <v>42632</v>
      </c>
      <c r="D645" s="4" cm="1">
        <f t="array" ref="D645">MIN(_xlfn._xlws.FILTER(Order[[Order Date ]], Order[Customer ID]=RFMCaculation[[#This Row],[Customer ID]]))</f>
        <v>41959</v>
      </c>
      <c r="E645" s="8">
        <f>($R$2-RFMCaculation[[#This Row],[Start Date]])/365</f>
        <v>3.128767123287671</v>
      </c>
      <c r="F645">
        <f>$R$2-RFMCaculation[[#This Row],[Most recent]]</f>
        <v>469</v>
      </c>
      <c r="G645" s="8">
        <f>RFMCaculation[[#This Row],[Total Orders]]/RFMCaculation[[#This Row],[Years with us]]</f>
        <v>1.9176882661996499</v>
      </c>
      <c r="H645" s="9">
        <f>SUMIF(Order[Customer ID], RFMCaculation[[#This Row],[Customer ID]], Order[Total Sales])</f>
        <v>6979.18</v>
      </c>
      <c r="I645">
        <f>RANK(RFMCaculation[[#This Row],[Recency]], RFMCaculation[Recency], 0)</f>
        <v>57</v>
      </c>
      <c r="J645">
        <f>RANK(RFMCaculation[[#This Row],[Frequency]], RFMCaculation[Frequency], 0)</f>
        <v>409</v>
      </c>
      <c r="K645">
        <f>RANK(RFMCaculation[[#This Row],[Monetary]], RFMCaculation[Monetary], 0)</f>
        <v>56</v>
      </c>
      <c r="L645">
        <f>VLOOKUP(RFMCaculation[[#This Row],[Rank R]], $R$4:$S$8, 2)</f>
        <v>1</v>
      </c>
      <c r="M645">
        <f>VLOOKUP(RFMCaculation[[#This Row],[Rank F]], $R$4:$S$8, 2)</f>
        <v>3</v>
      </c>
      <c r="N645">
        <f>VLOOKUP(RFMCaculation[[#This Row],[Rank M]], $R$4:$S$8, 2)</f>
        <v>1</v>
      </c>
      <c r="O645">
        <f>RFMCaculation[[#This Row],[R]]*100+RFMCaculation[[#This Row],[F]]*10+RFMCaculation[[#This Row],[M]]</f>
        <v>131</v>
      </c>
      <c r="P645" s="21" t="str">
        <f>VLOOKUP(RFMCaculation[[#This Row],[RFM]], RFMSegment[], 2, FALSE)</f>
        <v>Lost customers</v>
      </c>
    </row>
    <row r="646" spans="1:16">
      <c r="A646" t="s">
        <v>4902</v>
      </c>
      <c r="B646">
        <f>COUNTIF(Order[Customer ID], RFMCaculation[[#This Row],[Customer ID]])</f>
        <v>2</v>
      </c>
      <c r="C646" s="4" cm="1">
        <f t="array" ref="C646">MAX(_xlfn._xlws.FILTER(Order[[Order Date ]], Order[Customer ID]=RFMCaculation[[#This Row],[Customer ID]]))</f>
        <v>42580</v>
      </c>
      <c r="D646" s="4" cm="1">
        <f t="array" ref="D646">MIN(_xlfn._xlws.FILTER(Order[[Order Date ]], Order[Customer ID]=RFMCaculation[[#This Row],[Customer ID]]))</f>
        <v>42342</v>
      </c>
      <c r="E646" s="8">
        <f>($R$2-RFMCaculation[[#This Row],[Start Date]])/365</f>
        <v>2.0794520547945203</v>
      </c>
      <c r="F646">
        <f>$R$2-RFMCaculation[[#This Row],[Most recent]]</f>
        <v>521</v>
      </c>
      <c r="G646" s="8">
        <f>RFMCaculation[[#This Row],[Total Orders]]/RFMCaculation[[#This Row],[Years with us]]</f>
        <v>0.96179183135704882</v>
      </c>
      <c r="H646" s="9">
        <f>SUMIF(Order[Customer ID], RFMCaculation[[#This Row],[Customer ID]], Order[Total Sales])</f>
        <v>740.38199999999995</v>
      </c>
      <c r="I646">
        <f>RANK(RFMCaculation[[#This Row],[Recency]], RFMCaculation[Recency], 0)</f>
        <v>46</v>
      </c>
      <c r="J646">
        <f>RANK(RFMCaculation[[#This Row],[Frequency]], RFMCaculation[Frequency], 0)</f>
        <v>739</v>
      </c>
      <c r="K646">
        <f>RANK(RFMCaculation[[#This Row],[Monetary]], RFMCaculation[Monetary], 0)</f>
        <v>686</v>
      </c>
      <c r="L646">
        <f>VLOOKUP(RFMCaculation[[#This Row],[Rank R]], $R$4:$S$8, 2)</f>
        <v>1</v>
      </c>
      <c r="M646">
        <f>VLOOKUP(RFMCaculation[[#This Row],[Rank F]], $R$4:$S$8, 2)</f>
        <v>5</v>
      </c>
      <c r="N646">
        <f>VLOOKUP(RFMCaculation[[#This Row],[Rank M]], $R$4:$S$8, 2)</f>
        <v>5</v>
      </c>
      <c r="O646">
        <f>RFMCaculation[[#This Row],[R]]*100+RFMCaculation[[#This Row],[F]]*10+RFMCaculation[[#This Row],[M]]</f>
        <v>155</v>
      </c>
      <c r="P646" s="21" t="str">
        <f>VLOOKUP(RFMCaculation[[#This Row],[RFM]], RFMSegment[], 2, FALSE)</f>
        <v>Cannot Lose Them</v>
      </c>
    </row>
    <row r="647" spans="1:16">
      <c r="A647" t="s">
        <v>4968</v>
      </c>
      <c r="B647">
        <f>COUNTIF(Order[Customer ID], RFMCaculation[[#This Row],[Customer ID]])</f>
        <v>3</v>
      </c>
      <c r="C647" s="4" cm="1">
        <f t="array" ref="C647">MAX(_xlfn._xlws.FILTER(Order[[Order Date ]], Order[Customer ID]=RFMCaculation[[#This Row],[Customer ID]]))</f>
        <v>42565</v>
      </c>
      <c r="D647" s="4" cm="1">
        <f t="array" ref="D647">MIN(_xlfn._xlws.FILTER(Order[[Order Date ]], Order[Customer ID]=RFMCaculation[[#This Row],[Customer ID]]))</f>
        <v>42187</v>
      </c>
      <c r="E647" s="8">
        <f>($R$2-RFMCaculation[[#This Row],[Start Date]])/365</f>
        <v>2.504109589041096</v>
      </c>
      <c r="F647">
        <f>$R$2-RFMCaculation[[#This Row],[Most recent]]</f>
        <v>536</v>
      </c>
      <c r="G647" s="8">
        <f>RFMCaculation[[#This Row],[Total Orders]]/RFMCaculation[[#This Row],[Years with us]]</f>
        <v>1.1980306345733041</v>
      </c>
      <c r="H647" s="9">
        <f>SUMIF(Order[Customer ID], RFMCaculation[[#This Row],[Customer ID]], Order[Total Sales])</f>
        <v>2085.7399999999998</v>
      </c>
      <c r="I647">
        <f>RANK(RFMCaculation[[#This Row],[Recency]], RFMCaculation[Recency], 0)</f>
        <v>41</v>
      </c>
      <c r="J647">
        <f>RANK(RFMCaculation[[#This Row],[Frequency]], RFMCaculation[Frequency], 0)</f>
        <v>691</v>
      </c>
      <c r="K647">
        <f>RANK(RFMCaculation[[#This Row],[Monetary]], RFMCaculation[Monetary], 0)</f>
        <v>431</v>
      </c>
      <c r="L647">
        <f>VLOOKUP(RFMCaculation[[#This Row],[Rank R]], $R$4:$S$8, 2)</f>
        <v>1</v>
      </c>
      <c r="M647">
        <f>VLOOKUP(RFMCaculation[[#This Row],[Rank F]], $R$4:$S$8, 2)</f>
        <v>5</v>
      </c>
      <c r="N647">
        <f>VLOOKUP(RFMCaculation[[#This Row],[Rank M]], $R$4:$S$8, 2)</f>
        <v>3</v>
      </c>
      <c r="O647">
        <f>RFMCaculation[[#This Row],[R]]*100+RFMCaculation[[#This Row],[F]]*10+RFMCaculation[[#This Row],[M]]</f>
        <v>153</v>
      </c>
      <c r="P647" s="21" t="str">
        <f>VLOOKUP(RFMCaculation[[#This Row],[RFM]], RFMSegment[], 2, FALSE)</f>
        <v>At Risk</v>
      </c>
    </row>
    <row r="648" spans="1:16">
      <c r="A648" t="s">
        <v>2475</v>
      </c>
      <c r="B648">
        <f>COUNTIF(Order[Customer ID], RFMCaculation[[#This Row],[Customer ID]])</f>
        <v>3</v>
      </c>
      <c r="C648" s="4" cm="1">
        <f t="array" ref="C648">MAX(_xlfn._xlws.FILTER(Order[[Order Date ]], Order[Customer ID]=RFMCaculation[[#This Row],[Customer ID]]))</f>
        <v>42980</v>
      </c>
      <c r="D648" s="4" cm="1">
        <f t="array" ref="D648">MIN(_xlfn._xlws.FILTER(Order[[Order Date ]], Order[Customer ID]=RFMCaculation[[#This Row],[Customer ID]]))</f>
        <v>42205</v>
      </c>
      <c r="E648" s="8">
        <f>($R$2-RFMCaculation[[#This Row],[Start Date]])/365</f>
        <v>2.4547945205479453</v>
      </c>
      <c r="F648">
        <f>$R$2-RFMCaculation[[#This Row],[Most recent]]</f>
        <v>121</v>
      </c>
      <c r="G648" s="8">
        <f>RFMCaculation[[#This Row],[Total Orders]]/RFMCaculation[[#This Row],[Years with us]]</f>
        <v>1.2220982142857142</v>
      </c>
      <c r="H648" s="9">
        <f>SUMIF(Order[Customer ID], RFMCaculation[[#This Row],[Customer ID]], Order[Total Sales])</f>
        <v>1460.1920000000002</v>
      </c>
      <c r="I648">
        <f>RANK(RFMCaculation[[#This Row],[Recency]], RFMCaculation[Recency], 0)</f>
        <v>267</v>
      </c>
      <c r="J648">
        <f>RANK(RFMCaculation[[#This Row],[Frequency]], RFMCaculation[Frequency], 0)</f>
        <v>680</v>
      </c>
      <c r="K648">
        <f>RANK(RFMCaculation[[#This Row],[Monetary]], RFMCaculation[Monetary], 0)</f>
        <v>525</v>
      </c>
      <c r="L648">
        <f>VLOOKUP(RFMCaculation[[#This Row],[Rank R]], $R$4:$S$8, 2)</f>
        <v>2</v>
      </c>
      <c r="M648">
        <f>VLOOKUP(RFMCaculation[[#This Row],[Rank F]], $R$4:$S$8, 2)</f>
        <v>5</v>
      </c>
      <c r="N648">
        <f>VLOOKUP(RFMCaculation[[#This Row],[Rank M]], $R$4:$S$8, 2)</f>
        <v>4</v>
      </c>
      <c r="O648">
        <f>RFMCaculation[[#This Row],[R]]*100+RFMCaculation[[#This Row],[F]]*10+RFMCaculation[[#This Row],[M]]</f>
        <v>254</v>
      </c>
      <c r="P648" s="21" t="str">
        <f>VLOOKUP(RFMCaculation[[#This Row],[RFM]], RFMSegment[], 2, FALSE)</f>
        <v>At Risk</v>
      </c>
    </row>
    <row r="649" spans="1:16">
      <c r="A649" t="s">
        <v>2517</v>
      </c>
      <c r="B649">
        <f>COUNTIF(Order[Customer ID], RFMCaculation[[#This Row],[Customer ID]])</f>
        <v>8</v>
      </c>
      <c r="C649" s="4" cm="1">
        <f t="array" ref="C649">MAX(_xlfn._xlws.FILTER(Order[[Order Date ]], Order[Customer ID]=RFMCaculation[[#This Row],[Customer ID]]))</f>
        <v>42978</v>
      </c>
      <c r="D649" s="4" cm="1">
        <f t="array" ref="D649">MIN(_xlfn._xlws.FILTER(Order[[Order Date ]], Order[Customer ID]=RFMCaculation[[#This Row],[Customer ID]]))</f>
        <v>41978</v>
      </c>
      <c r="E649" s="8">
        <f>($R$2-RFMCaculation[[#This Row],[Start Date]])/365</f>
        <v>3.0767123287671234</v>
      </c>
      <c r="F649">
        <f>$R$2-RFMCaculation[[#This Row],[Most recent]]</f>
        <v>123</v>
      </c>
      <c r="G649" s="8">
        <f>RFMCaculation[[#This Row],[Total Orders]]/RFMCaculation[[#This Row],[Years with us]]</f>
        <v>2.6001780943900266</v>
      </c>
      <c r="H649" s="9">
        <f>SUMIF(Order[Customer ID], RFMCaculation[[#This Row],[Customer ID]], Order[Total Sales])</f>
        <v>6234.91</v>
      </c>
      <c r="I649">
        <f>RANK(RFMCaculation[[#This Row],[Recency]], RFMCaculation[Recency], 0)</f>
        <v>259</v>
      </c>
      <c r="J649">
        <f>RANK(RFMCaculation[[#This Row],[Frequency]], RFMCaculation[Frequency], 0)</f>
        <v>197</v>
      </c>
      <c r="K649">
        <f>RANK(RFMCaculation[[#This Row],[Monetary]], RFMCaculation[Monetary], 0)</f>
        <v>73</v>
      </c>
      <c r="L649">
        <f>VLOOKUP(RFMCaculation[[#This Row],[Rank R]], $R$4:$S$8, 2)</f>
        <v>2</v>
      </c>
      <c r="M649">
        <f>VLOOKUP(RFMCaculation[[#This Row],[Rank F]], $R$4:$S$8, 2)</f>
        <v>2</v>
      </c>
      <c r="N649">
        <f>VLOOKUP(RFMCaculation[[#This Row],[Rank M]], $R$4:$S$8, 2)</f>
        <v>1</v>
      </c>
      <c r="O649">
        <f>RFMCaculation[[#This Row],[R]]*100+RFMCaculation[[#This Row],[F]]*10+RFMCaculation[[#This Row],[M]]</f>
        <v>221</v>
      </c>
      <c r="P649" s="21" t="str">
        <f>VLOOKUP(RFMCaculation[[#This Row],[RFM]], RFMSegment[], 2, FALSE)</f>
        <v>About To Sleep</v>
      </c>
    </row>
    <row r="650" spans="1:16">
      <c r="A650" t="s">
        <v>3877</v>
      </c>
      <c r="B650">
        <f>COUNTIF(Order[Customer ID], RFMCaculation[[#This Row],[Customer ID]])</f>
        <v>6</v>
      </c>
      <c r="C650" s="4" cm="1">
        <f t="array" ref="C650">MAX(_xlfn._xlws.FILTER(Order[[Order Date ]], Order[Customer ID]=RFMCaculation[[#This Row],[Customer ID]]))</f>
        <v>42754</v>
      </c>
      <c r="D650" s="4" cm="1">
        <f t="array" ref="D650">MIN(_xlfn._xlws.FILTER(Order[[Order Date ]], Order[Customer ID]=RFMCaculation[[#This Row],[Customer ID]]))</f>
        <v>41770</v>
      </c>
      <c r="E650" s="8">
        <f>($R$2-RFMCaculation[[#This Row],[Start Date]])/365</f>
        <v>3.6465753424657534</v>
      </c>
      <c r="F650">
        <f>$R$2-RFMCaculation[[#This Row],[Most recent]]</f>
        <v>347</v>
      </c>
      <c r="G650" s="8">
        <f>RFMCaculation[[#This Row],[Total Orders]]/RFMCaculation[[#This Row],[Years with us]]</f>
        <v>1.6453794139744553</v>
      </c>
      <c r="H650" s="9">
        <f>SUMIF(Order[Customer ID], RFMCaculation[[#This Row],[Customer ID]], Order[Total Sales])</f>
        <v>1453.4740000000002</v>
      </c>
      <c r="I650">
        <f>RANK(RFMCaculation[[#This Row],[Recency]], RFMCaculation[Recency], 0)</f>
        <v>108</v>
      </c>
      <c r="J650">
        <f>RANK(RFMCaculation[[#This Row],[Frequency]], RFMCaculation[Frequency], 0)</f>
        <v>512</v>
      </c>
      <c r="K650">
        <f>RANK(RFMCaculation[[#This Row],[Monetary]], RFMCaculation[Monetary], 0)</f>
        <v>530</v>
      </c>
      <c r="L650">
        <f>VLOOKUP(RFMCaculation[[#This Row],[Rank R]], $R$4:$S$8, 2)</f>
        <v>1</v>
      </c>
      <c r="M650">
        <f>VLOOKUP(RFMCaculation[[#This Row],[Rank F]], $R$4:$S$8, 2)</f>
        <v>4</v>
      </c>
      <c r="N650">
        <f>VLOOKUP(RFMCaculation[[#This Row],[Rank M]], $R$4:$S$8, 2)</f>
        <v>4</v>
      </c>
      <c r="O650">
        <f>RFMCaculation[[#This Row],[R]]*100+RFMCaculation[[#This Row],[F]]*10+RFMCaculation[[#This Row],[M]]</f>
        <v>144</v>
      </c>
      <c r="P650" s="21" t="str">
        <f>VLOOKUP(RFMCaculation[[#This Row],[RFM]], RFMSegment[], 2, FALSE)</f>
        <v>Cannot Lose Them</v>
      </c>
    </row>
    <row r="651" spans="1:16">
      <c r="A651" t="s">
        <v>173</v>
      </c>
      <c r="B651">
        <f>COUNTIF(Order[Customer ID], RFMCaculation[[#This Row],[Customer ID]])</f>
        <v>5</v>
      </c>
      <c r="C651" s="4" cm="1">
        <f t="array" ref="C651">MAX(_xlfn._xlws.FILTER(Order[[Order Date ]], Order[Customer ID]=RFMCaculation[[#This Row],[Customer ID]]))</f>
        <v>43093</v>
      </c>
      <c r="D651" s="4" cm="1">
        <f t="array" ref="D651">MIN(_xlfn._xlws.FILTER(Order[[Order Date ]], Order[Customer ID]=RFMCaculation[[#This Row],[Customer ID]]))</f>
        <v>41957</v>
      </c>
      <c r="E651" s="8">
        <f>($R$2-RFMCaculation[[#This Row],[Start Date]])/365</f>
        <v>3.1342465753424658</v>
      </c>
      <c r="F651">
        <f>$R$2-RFMCaculation[[#This Row],[Most recent]]</f>
        <v>8</v>
      </c>
      <c r="G651" s="8">
        <f>RFMCaculation[[#This Row],[Total Orders]]/RFMCaculation[[#This Row],[Years with us]]</f>
        <v>1.5952797202797202</v>
      </c>
      <c r="H651" s="9">
        <f>SUMIF(Order[Customer ID], RFMCaculation[[#This Row],[Customer ID]], Order[Total Sales])</f>
        <v>5979.0959999999995</v>
      </c>
      <c r="I651">
        <f>RANK(RFMCaculation[[#This Row],[Recency]], RFMCaculation[Recency], 0)</f>
        <v>750</v>
      </c>
      <c r="J651">
        <f>RANK(RFMCaculation[[#This Row],[Frequency]], RFMCaculation[Frequency], 0)</f>
        <v>538</v>
      </c>
      <c r="K651">
        <f>RANK(RFMCaculation[[#This Row],[Monetary]], RFMCaculation[Monetary], 0)</f>
        <v>83</v>
      </c>
      <c r="L651">
        <f>VLOOKUP(RFMCaculation[[#This Row],[Rank R]], $R$4:$S$8, 2)</f>
        <v>5</v>
      </c>
      <c r="M651">
        <f>VLOOKUP(RFMCaculation[[#This Row],[Rank F]], $R$4:$S$8, 2)</f>
        <v>4</v>
      </c>
      <c r="N651">
        <f>VLOOKUP(RFMCaculation[[#This Row],[Rank M]], $R$4:$S$8, 2)</f>
        <v>1</v>
      </c>
      <c r="O651">
        <f>RFMCaculation[[#This Row],[R]]*100+RFMCaculation[[#This Row],[F]]*10+RFMCaculation[[#This Row],[M]]</f>
        <v>541</v>
      </c>
      <c r="P651" s="21" t="str">
        <f>VLOOKUP(RFMCaculation[[#This Row],[RFM]], RFMSegment[], 2, FALSE)</f>
        <v>Potential Loyalist</v>
      </c>
    </row>
    <row r="652" spans="1:16">
      <c r="A652" t="s">
        <v>3704</v>
      </c>
      <c r="B652">
        <f>COUNTIF(Order[Customer ID], RFMCaculation[[#This Row],[Customer ID]])</f>
        <v>1</v>
      </c>
      <c r="C652" s="4" cm="1">
        <f t="array" ref="C652">MAX(_xlfn._xlws.FILTER(Order[[Order Date ]], Order[Customer ID]=RFMCaculation[[#This Row],[Customer ID]]))</f>
        <v>42800</v>
      </c>
      <c r="D652" s="4" cm="1">
        <f t="array" ref="D652">MIN(_xlfn._xlws.FILTER(Order[[Order Date ]], Order[Customer ID]=RFMCaculation[[#This Row],[Customer ID]]))</f>
        <v>42800</v>
      </c>
      <c r="E652" s="8">
        <f>($R$2-RFMCaculation[[#This Row],[Start Date]])/365</f>
        <v>0.8246575342465754</v>
      </c>
      <c r="F652">
        <f>$R$2-RFMCaculation[[#This Row],[Most recent]]</f>
        <v>301</v>
      </c>
      <c r="G652" s="8">
        <f>RFMCaculation[[#This Row],[Total Orders]]/RFMCaculation[[#This Row],[Years with us]]</f>
        <v>1.2126245847176078</v>
      </c>
      <c r="H652" s="9">
        <f>SUMIF(Order[Customer ID], RFMCaculation[[#This Row],[Customer ID]], Order[Total Sales])</f>
        <v>98.35</v>
      </c>
      <c r="I652">
        <f>RANK(RFMCaculation[[#This Row],[Recency]], RFMCaculation[Recency], 0)</f>
        <v>122</v>
      </c>
      <c r="J652">
        <f>RANK(RFMCaculation[[#This Row],[Frequency]], RFMCaculation[Frequency], 0)</f>
        <v>683</v>
      </c>
      <c r="K652">
        <f>RANK(RFMCaculation[[#This Row],[Monetary]], RFMCaculation[Monetary], 0)</f>
        <v>780</v>
      </c>
      <c r="L652">
        <f>VLOOKUP(RFMCaculation[[#This Row],[Rank R]], $R$4:$S$8, 2)</f>
        <v>1</v>
      </c>
      <c r="M652">
        <f>VLOOKUP(RFMCaculation[[#This Row],[Rank F]], $R$4:$S$8, 2)</f>
        <v>5</v>
      </c>
      <c r="N652">
        <f>VLOOKUP(RFMCaculation[[#This Row],[Rank M]], $R$4:$S$8, 2)</f>
        <v>5</v>
      </c>
      <c r="O652">
        <f>RFMCaculation[[#This Row],[R]]*100+RFMCaculation[[#This Row],[F]]*10+RFMCaculation[[#This Row],[M]]</f>
        <v>155</v>
      </c>
      <c r="P652" s="21" t="str">
        <f>VLOOKUP(RFMCaculation[[#This Row],[RFM]], RFMSegment[], 2, FALSE)</f>
        <v>Cannot Lose Them</v>
      </c>
    </row>
    <row r="653" spans="1:16">
      <c r="A653" t="s">
        <v>967</v>
      </c>
      <c r="B653">
        <f>COUNTIF(Order[Customer ID], RFMCaculation[[#This Row],[Customer ID]])</f>
        <v>7</v>
      </c>
      <c r="C653" s="4" cm="1">
        <f t="array" ref="C653">MAX(_xlfn._xlws.FILTER(Order[[Order Date ]], Order[Customer ID]=RFMCaculation[[#This Row],[Customer ID]]))</f>
        <v>43064</v>
      </c>
      <c r="D653" s="4" cm="1">
        <f t="array" ref="D653">MIN(_xlfn._xlws.FILTER(Order[[Order Date ]], Order[Customer ID]=RFMCaculation[[#This Row],[Customer ID]]))</f>
        <v>42136</v>
      </c>
      <c r="E653" s="8">
        <f>($R$2-RFMCaculation[[#This Row],[Start Date]])/365</f>
        <v>2.6438356164383561</v>
      </c>
      <c r="F653">
        <f>$R$2-RFMCaculation[[#This Row],[Most recent]]</f>
        <v>37</v>
      </c>
      <c r="G653" s="8">
        <f>RFMCaculation[[#This Row],[Total Orders]]/RFMCaculation[[#This Row],[Years with us]]</f>
        <v>2.6476683937823835</v>
      </c>
      <c r="H653" s="9">
        <f>SUMIF(Order[Customer ID], RFMCaculation[[#This Row],[Customer ID]], Order[Total Sales])</f>
        <v>3815.4780000000005</v>
      </c>
      <c r="I653">
        <f>RANK(RFMCaculation[[#This Row],[Recency]], RFMCaculation[Recency], 0)</f>
        <v>567</v>
      </c>
      <c r="J653">
        <f>RANK(RFMCaculation[[#This Row],[Frequency]], RFMCaculation[Frequency], 0)</f>
        <v>182</v>
      </c>
      <c r="K653">
        <f>RANK(RFMCaculation[[#This Row],[Monetary]], RFMCaculation[Monetary], 0)</f>
        <v>195</v>
      </c>
      <c r="L653">
        <f>VLOOKUP(RFMCaculation[[#This Row],[Rank R]], $R$4:$S$8, 2)</f>
        <v>4</v>
      </c>
      <c r="M653">
        <f>VLOOKUP(RFMCaculation[[#This Row],[Rank F]], $R$4:$S$8, 2)</f>
        <v>2</v>
      </c>
      <c r="N653">
        <f>VLOOKUP(RFMCaculation[[#This Row],[Rank M]], $R$4:$S$8, 2)</f>
        <v>2</v>
      </c>
      <c r="O653">
        <f>RFMCaculation[[#This Row],[R]]*100+RFMCaculation[[#This Row],[F]]*10+RFMCaculation[[#This Row],[M]]</f>
        <v>422</v>
      </c>
      <c r="P653" s="21" t="str">
        <f>VLOOKUP(RFMCaculation[[#This Row],[RFM]], RFMSegment[], 2, FALSE)</f>
        <v>New Customers</v>
      </c>
    </row>
    <row r="654" spans="1:16">
      <c r="A654" t="s">
        <v>4830</v>
      </c>
      <c r="B654">
        <f>COUNTIF(Order[Customer ID], RFMCaculation[[#This Row],[Customer ID]])</f>
        <v>4</v>
      </c>
      <c r="C654" s="4" cm="1">
        <f t="array" ref="C654">MAX(_xlfn._xlws.FILTER(Order[[Order Date ]], Order[Customer ID]=RFMCaculation[[#This Row],[Customer ID]]))</f>
        <v>42603</v>
      </c>
      <c r="D654" s="4" cm="1">
        <f t="array" ref="D654">MIN(_xlfn._xlws.FILTER(Order[[Order Date ]], Order[Customer ID]=RFMCaculation[[#This Row],[Customer ID]]))</f>
        <v>41931</v>
      </c>
      <c r="E654" s="8">
        <f>($R$2-RFMCaculation[[#This Row],[Start Date]])/365</f>
        <v>3.2054794520547945</v>
      </c>
      <c r="F654">
        <f>$R$2-RFMCaculation[[#This Row],[Most recent]]</f>
        <v>498</v>
      </c>
      <c r="G654" s="8">
        <f>RFMCaculation[[#This Row],[Total Orders]]/RFMCaculation[[#This Row],[Years with us]]</f>
        <v>1.2478632478632479</v>
      </c>
      <c r="H654" s="9">
        <f>SUMIF(Order[Customer ID], RFMCaculation[[#This Row],[Customer ID]], Order[Total Sales])</f>
        <v>954.64520000000016</v>
      </c>
      <c r="I654">
        <f>RANK(RFMCaculation[[#This Row],[Recency]], RFMCaculation[Recency], 0)</f>
        <v>49</v>
      </c>
      <c r="J654">
        <f>RANK(RFMCaculation[[#This Row],[Frequency]], RFMCaculation[Frequency], 0)</f>
        <v>672</v>
      </c>
      <c r="K654">
        <f>RANK(RFMCaculation[[#This Row],[Monetary]], RFMCaculation[Monetary], 0)</f>
        <v>637</v>
      </c>
      <c r="L654">
        <f>VLOOKUP(RFMCaculation[[#This Row],[Rank R]], $R$4:$S$8, 2)</f>
        <v>1</v>
      </c>
      <c r="M654">
        <f>VLOOKUP(RFMCaculation[[#This Row],[Rank F]], $R$4:$S$8, 2)</f>
        <v>5</v>
      </c>
      <c r="N654">
        <f>VLOOKUP(RFMCaculation[[#This Row],[Rank M]], $R$4:$S$8, 2)</f>
        <v>5</v>
      </c>
      <c r="O654">
        <f>RFMCaculation[[#This Row],[R]]*100+RFMCaculation[[#This Row],[F]]*10+RFMCaculation[[#This Row],[M]]</f>
        <v>155</v>
      </c>
      <c r="P654" s="21" t="str">
        <f>VLOOKUP(RFMCaculation[[#This Row],[RFM]], RFMSegment[], 2, FALSE)</f>
        <v>Cannot Lose Them</v>
      </c>
    </row>
    <row r="655" spans="1:16">
      <c r="A655" t="s">
        <v>916</v>
      </c>
      <c r="B655">
        <f>COUNTIF(Order[Customer ID], RFMCaculation[[#This Row],[Customer ID]])</f>
        <v>12</v>
      </c>
      <c r="C655" s="4" cm="1">
        <f t="array" ref="C655">MAX(_xlfn._xlws.FILTER(Order[[Order Date ]], Order[Customer ID]=RFMCaculation[[#This Row],[Customer ID]]))</f>
        <v>43066</v>
      </c>
      <c r="D655" s="4" cm="1">
        <f t="array" ref="D655">MIN(_xlfn._xlws.FILTER(Order[[Order Date ]], Order[Customer ID]=RFMCaculation[[#This Row],[Customer ID]]))</f>
        <v>41783</v>
      </c>
      <c r="E655" s="8">
        <f>($R$2-RFMCaculation[[#This Row],[Start Date]])/365</f>
        <v>3.6109589041095891</v>
      </c>
      <c r="F655">
        <f>$R$2-RFMCaculation[[#This Row],[Most recent]]</f>
        <v>35</v>
      </c>
      <c r="G655" s="8">
        <f>RFMCaculation[[#This Row],[Total Orders]]/RFMCaculation[[#This Row],[Years with us]]</f>
        <v>3.3232169954476478</v>
      </c>
      <c r="H655" s="9">
        <f>SUMIF(Order[Customer ID], RFMCaculation[[#This Row],[Customer ID]], Order[Total Sales])</f>
        <v>5153.0839999999998</v>
      </c>
      <c r="I655">
        <f>RANK(RFMCaculation[[#This Row],[Recency]], RFMCaculation[Recency], 0)</f>
        <v>581</v>
      </c>
      <c r="J655">
        <f>RANK(RFMCaculation[[#This Row],[Frequency]], RFMCaculation[Frequency], 0)</f>
        <v>62</v>
      </c>
      <c r="K655">
        <f>RANK(RFMCaculation[[#This Row],[Monetary]], RFMCaculation[Monetary], 0)</f>
        <v>112</v>
      </c>
      <c r="L655">
        <f>VLOOKUP(RFMCaculation[[#This Row],[Rank R]], $R$4:$S$8, 2)</f>
        <v>4</v>
      </c>
      <c r="M655">
        <f>VLOOKUP(RFMCaculation[[#This Row],[Rank F]], $R$4:$S$8, 2)</f>
        <v>1</v>
      </c>
      <c r="N655">
        <f>VLOOKUP(RFMCaculation[[#This Row],[Rank M]], $R$4:$S$8, 2)</f>
        <v>1</v>
      </c>
      <c r="O655">
        <f>RFMCaculation[[#This Row],[R]]*100+RFMCaculation[[#This Row],[F]]*10+RFMCaculation[[#This Row],[M]]</f>
        <v>411</v>
      </c>
      <c r="P655" s="21" t="str">
        <f>VLOOKUP(RFMCaculation[[#This Row],[RFM]], RFMSegment[], 2, FALSE)</f>
        <v>New Customers</v>
      </c>
    </row>
    <row r="656" spans="1:16">
      <c r="A656" t="s">
        <v>775</v>
      </c>
      <c r="B656">
        <f>COUNTIF(Order[Customer ID], RFMCaculation[[#This Row],[Customer ID]])</f>
        <v>8</v>
      </c>
      <c r="C656" s="4" cm="1">
        <f t="array" ref="C656">MAX(_xlfn._xlws.FILTER(Order[[Order Date ]], Order[Customer ID]=RFMCaculation[[#This Row],[Customer ID]]))</f>
        <v>43071</v>
      </c>
      <c r="D656" s="4" cm="1">
        <f t="array" ref="D656">MIN(_xlfn._xlws.FILTER(Order[[Order Date ]], Order[Customer ID]=RFMCaculation[[#This Row],[Customer ID]]))</f>
        <v>41734</v>
      </c>
      <c r="E656" s="8">
        <f>($R$2-RFMCaculation[[#This Row],[Start Date]])/365</f>
        <v>3.7452054794520548</v>
      </c>
      <c r="F656">
        <f>$R$2-RFMCaculation[[#This Row],[Most recent]]</f>
        <v>30</v>
      </c>
      <c r="G656" s="8">
        <f>RFMCaculation[[#This Row],[Total Orders]]/RFMCaculation[[#This Row],[Years with us]]</f>
        <v>2.1360643745427943</v>
      </c>
      <c r="H656" s="9">
        <f>SUMIF(Order[Customer ID], RFMCaculation[[#This Row],[Customer ID]], Order[Total Sales])</f>
        <v>2170.7159999999999</v>
      </c>
      <c r="I656">
        <f>RANK(RFMCaculation[[#This Row],[Recency]], RFMCaculation[Recency], 0)</f>
        <v>610</v>
      </c>
      <c r="J656">
        <f>RANK(RFMCaculation[[#This Row],[Frequency]], RFMCaculation[Frequency], 0)</f>
        <v>332</v>
      </c>
      <c r="K656">
        <f>RANK(RFMCaculation[[#This Row],[Monetary]], RFMCaculation[Monetary], 0)</f>
        <v>420</v>
      </c>
      <c r="L656">
        <f>VLOOKUP(RFMCaculation[[#This Row],[Rank R]], $R$4:$S$8, 2)</f>
        <v>4</v>
      </c>
      <c r="M656">
        <f>VLOOKUP(RFMCaculation[[#This Row],[Rank F]], $R$4:$S$8, 2)</f>
        <v>3</v>
      </c>
      <c r="N656">
        <f>VLOOKUP(RFMCaculation[[#This Row],[Rank M]], $R$4:$S$8, 2)</f>
        <v>3</v>
      </c>
      <c r="O656">
        <f>RFMCaculation[[#This Row],[R]]*100+RFMCaculation[[#This Row],[F]]*10+RFMCaculation[[#This Row],[M]]</f>
        <v>433</v>
      </c>
      <c r="P656" s="21" t="str">
        <f>VLOOKUP(RFMCaculation[[#This Row],[RFM]], RFMSegment[], 2, FALSE)</f>
        <v>Potential Loyalist</v>
      </c>
    </row>
    <row r="657" spans="1:16">
      <c r="A657" t="s">
        <v>452</v>
      </c>
      <c r="B657">
        <f>COUNTIF(Order[Customer ID], RFMCaculation[[#This Row],[Customer ID]])</f>
        <v>2</v>
      </c>
      <c r="C657" s="4" cm="1">
        <f t="array" ref="C657">MAX(_xlfn._xlws.FILTER(Order[[Order Date ]], Order[Customer ID]=RFMCaculation[[#This Row],[Customer ID]]))</f>
        <v>43080</v>
      </c>
      <c r="D657" s="4" cm="1">
        <f t="array" ref="D657">MIN(_xlfn._xlws.FILTER(Order[[Order Date ]], Order[Customer ID]=RFMCaculation[[#This Row],[Customer ID]]))</f>
        <v>42688</v>
      </c>
      <c r="E657" s="8">
        <f>($R$2-RFMCaculation[[#This Row],[Start Date]])/365</f>
        <v>1.1315068493150684</v>
      </c>
      <c r="F657">
        <f>$R$2-RFMCaculation[[#This Row],[Most recent]]</f>
        <v>21</v>
      </c>
      <c r="G657" s="8">
        <f>RFMCaculation[[#This Row],[Total Orders]]/RFMCaculation[[#This Row],[Years with us]]</f>
        <v>1.7675544794188864</v>
      </c>
      <c r="H657" s="9">
        <f>SUMIF(Order[Customer ID], RFMCaculation[[#This Row],[Customer ID]], Order[Total Sales])</f>
        <v>615.93200000000002</v>
      </c>
      <c r="I657">
        <f>RANK(RFMCaculation[[#This Row],[Recency]], RFMCaculation[Recency], 0)</f>
        <v>681</v>
      </c>
      <c r="J657">
        <f>RANK(RFMCaculation[[#This Row],[Frequency]], RFMCaculation[Frequency], 0)</f>
        <v>468</v>
      </c>
      <c r="K657">
        <f>RANK(RFMCaculation[[#This Row],[Monetary]], RFMCaculation[Monetary], 0)</f>
        <v>707</v>
      </c>
      <c r="L657">
        <f>VLOOKUP(RFMCaculation[[#This Row],[Rank R]], $R$4:$S$8, 2)</f>
        <v>5</v>
      </c>
      <c r="M657">
        <f>VLOOKUP(RFMCaculation[[#This Row],[Rank F]], $R$4:$S$8, 2)</f>
        <v>3</v>
      </c>
      <c r="N657">
        <f>VLOOKUP(RFMCaculation[[#This Row],[Rank M]], $R$4:$S$8, 2)</f>
        <v>5</v>
      </c>
      <c r="O657">
        <f>RFMCaculation[[#This Row],[R]]*100+RFMCaculation[[#This Row],[F]]*10+RFMCaculation[[#This Row],[M]]</f>
        <v>535</v>
      </c>
      <c r="P657" s="21" t="str">
        <f>VLOOKUP(RFMCaculation[[#This Row],[RFM]], RFMSegment[], 2, FALSE)</f>
        <v>Need Attention</v>
      </c>
    </row>
    <row r="658" spans="1:16">
      <c r="A658" t="s">
        <v>2869</v>
      </c>
      <c r="B658">
        <f>COUNTIF(Order[Customer ID], RFMCaculation[[#This Row],[Customer ID]])</f>
        <v>6</v>
      </c>
      <c r="C658" s="4" cm="1">
        <f t="array" ref="C658">MAX(_xlfn._xlws.FILTER(Order[[Order Date ]], Order[Customer ID]=RFMCaculation[[#This Row],[Customer ID]]))</f>
        <v>42929</v>
      </c>
      <c r="D658" s="4" cm="1">
        <f t="array" ref="D658">MIN(_xlfn._xlws.FILTER(Order[[Order Date ]], Order[Customer ID]=RFMCaculation[[#This Row],[Customer ID]]))</f>
        <v>41891</v>
      </c>
      <c r="E658" s="8">
        <f>($R$2-RFMCaculation[[#This Row],[Start Date]])/365</f>
        <v>3.3150684931506849</v>
      </c>
      <c r="F658">
        <f>$R$2-RFMCaculation[[#This Row],[Most recent]]</f>
        <v>172</v>
      </c>
      <c r="G658" s="8">
        <f>RFMCaculation[[#This Row],[Total Orders]]/RFMCaculation[[#This Row],[Years with us]]</f>
        <v>1.8099173553719008</v>
      </c>
      <c r="H658" s="9">
        <f>SUMIF(Order[Customer ID], RFMCaculation[[#This Row],[Customer ID]], Order[Total Sales])</f>
        <v>3302.2620000000002</v>
      </c>
      <c r="I658">
        <f>RANK(RFMCaculation[[#This Row],[Recency]], RFMCaculation[Recency], 0)</f>
        <v>209</v>
      </c>
      <c r="J658">
        <f>RANK(RFMCaculation[[#This Row],[Frequency]], RFMCaculation[Frequency], 0)</f>
        <v>452</v>
      </c>
      <c r="K658">
        <f>RANK(RFMCaculation[[#This Row],[Monetary]], RFMCaculation[Monetary], 0)</f>
        <v>236</v>
      </c>
      <c r="L658">
        <f>VLOOKUP(RFMCaculation[[#This Row],[Rank R]], $R$4:$S$8, 2)</f>
        <v>2</v>
      </c>
      <c r="M658">
        <f>VLOOKUP(RFMCaculation[[#This Row],[Rank F]], $R$4:$S$8, 2)</f>
        <v>3</v>
      </c>
      <c r="N658">
        <f>VLOOKUP(RFMCaculation[[#This Row],[Rank M]], $R$4:$S$8, 2)</f>
        <v>2</v>
      </c>
      <c r="O658">
        <f>RFMCaculation[[#This Row],[R]]*100+RFMCaculation[[#This Row],[F]]*10+RFMCaculation[[#This Row],[M]]</f>
        <v>232</v>
      </c>
      <c r="P658" s="21" t="str">
        <f>VLOOKUP(RFMCaculation[[#This Row],[RFM]], RFMSegment[], 2, FALSE)</f>
        <v>Hibernating customers</v>
      </c>
    </row>
    <row r="659" spans="1:16">
      <c r="A659" t="s">
        <v>1794</v>
      </c>
      <c r="B659">
        <f>COUNTIF(Order[Customer ID], RFMCaculation[[#This Row],[Customer ID]])</f>
        <v>5</v>
      </c>
      <c r="C659" s="4" cm="1">
        <f t="array" ref="C659">MAX(_xlfn._xlws.FILTER(Order[[Order Date ]], Order[Customer ID]=RFMCaculation[[#This Row],[Customer ID]]))</f>
        <v>43023</v>
      </c>
      <c r="D659" s="4" cm="1">
        <f t="array" ref="D659">MIN(_xlfn._xlws.FILTER(Order[[Order Date ]], Order[Customer ID]=RFMCaculation[[#This Row],[Customer ID]]))</f>
        <v>41856</v>
      </c>
      <c r="E659" s="8">
        <f>($R$2-RFMCaculation[[#This Row],[Start Date]])/365</f>
        <v>3.4109589041095889</v>
      </c>
      <c r="F659">
        <f>$R$2-RFMCaculation[[#This Row],[Most recent]]</f>
        <v>78</v>
      </c>
      <c r="G659" s="8">
        <f>RFMCaculation[[#This Row],[Total Orders]]/RFMCaculation[[#This Row],[Years with us]]</f>
        <v>1.4658634538152611</v>
      </c>
      <c r="H659" s="9">
        <f>SUMIF(Order[Customer ID], RFMCaculation[[#This Row],[Customer ID]], Order[Total Sales])</f>
        <v>3221.29</v>
      </c>
      <c r="I659">
        <f>RANK(RFMCaculation[[#This Row],[Recency]], RFMCaculation[Recency], 0)</f>
        <v>393</v>
      </c>
      <c r="J659">
        <f>RANK(RFMCaculation[[#This Row],[Frequency]], RFMCaculation[Frequency], 0)</f>
        <v>587</v>
      </c>
      <c r="K659">
        <f>RANK(RFMCaculation[[#This Row],[Monetary]], RFMCaculation[Monetary], 0)</f>
        <v>251</v>
      </c>
      <c r="L659">
        <f>VLOOKUP(RFMCaculation[[#This Row],[Rank R]], $R$4:$S$8, 2)</f>
        <v>3</v>
      </c>
      <c r="M659">
        <f>VLOOKUP(RFMCaculation[[#This Row],[Rank F]], $R$4:$S$8, 2)</f>
        <v>4</v>
      </c>
      <c r="N659">
        <f>VLOOKUP(RFMCaculation[[#This Row],[Rank M]], $R$4:$S$8, 2)</f>
        <v>2</v>
      </c>
      <c r="O659">
        <f>RFMCaculation[[#This Row],[R]]*100+RFMCaculation[[#This Row],[F]]*10+RFMCaculation[[#This Row],[M]]</f>
        <v>342</v>
      </c>
      <c r="P659" s="21" t="str">
        <f>VLOOKUP(RFMCaculation[[#This Row],[RFM]], RFMSegment[], 2, FALSE)</f>
        <v>Potential Loyalist</v>
      </c>
    </row>
    <row r="660" spans="1:16">
      <c r="A660" t="s">
        <v>981</v>
      </c>
      <c r="B660">
        <f>COUNTIF(Order[Customer ID], RFMCaculation[[#This Row],[Customer ID]])</f>
        <v>8</v>
      </c>
      <c r="C660" s="4" cm="1">
        <f t="array" ref="C660">MAX(_xlfn._xlws.FILTER(Order[[Order Date ]], Order[Customer ID]=RFMCaculation[[#This Row],[Customer ID]]))</f>
        <v>43063</v>
      </c>
      <c r="D660" s="4" cm="1">
        <f t="array" ref="D660">MIN(_xlfn._xlws.FILTER(Order[[Order Date ]], Order[Customer ID]=RFMCaculation[[#This Row],[Customer ID]]))</f>
        <v>41736</v>
      </c>
      <c r="E660" s="8">
        <f>($R$2-RFMCaculation[[#This Row],[Start Date]])/365</f>
        <v>3.7397260273972601</v>
      </c>
      <c r="F660">
        <f>$R$2-RFMCaculation[[#This Row],[Most recent]]</f>
        <v>38</v>
      </c>
      <c r="G660" s="8">
        <f>RFMCaculation[[#This Row],[Total Orders]]/RFMCaculation[[#This Row],[Years with us]]</f>
        <v>2.1391941391941391</v>
      </c>
      <c r="H660" s="9">
        <f>SUMIF(Order[Customer ID], RFMCaculation[[#This Row],[Customer ID]], Order[Total Sales])</f>
        <v>4159.7700000000004</v>
      </c>
      <c r="I660">
        <f>RANK(RFMCaculation[[#This Row],[Recency]], RFMCaculation[Recency], 0)</f>
        <v>557</v>
      </c>
      <c r="J660">
        <f>RANK(RFMCaculation[[#This Row],[Frequency]], RFMCaculation[Frequency], 0)</f>
        <v>330</v>
      </c>
      <c r="K660">
        <f>RANK(RFMCaculation[[#This Row],[Monetary]], RFMCaculation[Monetary], 0)</f>
        <v>170</v>
      </c>
      <c r="L660">
        <f>VLOOKUP(RFMCaculation[[#This Row],[Rank R]], $R$4:$S$8, 2)</f>
        <v>4</v>
      </c>
      <c r="M660">
        <f>VLOOKUP(RFMCaculation[[#This Row],[Rank F]], $R$4:$S$8, 2)</f>
        <v>3</v>
      </c>
      <c r="N660">
        <f>VLOOKUP(RFMCaculation[[#This Row],[Rank M]], $R$4:$S$8, 2)</f>
        <v>2</v>
      </c>
      <c r="O660">
        <f>RFMCaculation[[#This Row],[R]]*100+RFMCaculation[[#This Row],[F]]*10+RFMCaculation[[#This Row],[M]]</f>
        <v>432</v>
      </c>
      <c r="P660" s="21" t="str">
        <f>VLOOKUP(RFMCaculation[[#This Row],[RFM]], RFMSegment[], 2, FALSE)</f>
        <v>Potential Loyalist</v>
      </c>
    </row>
    <row r="661" spans="1:16">
      <c r="A661" t="s">
        <v>476</v>
      </c>
      <c r="B661">
        <f>COUNTIF(Order[Customer ID], RFMCaculation[[#This Row],[Customer ID]])</f>
        <v>2</v>
      </c>
      <c r="C661" s="4" cm="1">
        <f t="array" ref="C661">MAX(_xlfn._xlws.FILTER(Order[[Order Date ]], Order[Customer ID]=RFMCaculation[[#This Row],[Customer ID]]))</f>
        <v>43080</v>
      </c>
      <c r="D661" s="4" cm="1">
        <f t="array" ref="D661">MIN(_xlfn._xlws.FILTER(Order[[Order Date ]], Order[Customer ID]=RFMCaculation[[#This Row],[Customer ID]]))</f>
        <v>42528</v>
      </c>
      <c r="E661" s="8">
        <f>($R$2-RFMCaculation[[#This Row],[Start Date]])/365</f>
        <v>1.5698630136986302</v>
      </c>
      <c r="F661">
        <f>$R$2-RFMCaculation[[#This Row],[Most recent]]</f>
        <v>21</v>
      </c>
      <c r="G661" s="8">
        <f>RFMCaculation[[#This Row],[Total Orders]]/RFMCaculation[[#This Row],[Years with us]]</f>
        <v>1.2739965095986037</v>
      </c>
      <c r="H661" s="9">
        <f>SUMIF(Order[Customer ID], RFMCaculation[[#This Row],[Customer ID]], Order[Total Sales])</f>
        <v>22.327999999999999</v>
      </c>
      <c r="I661">
        <f>RANK(RFMCaculation[[#This Row],[Recency]], RFMCaculation[Recency], 0)</f>
        <v>681</v>
      </c>
      <c r="J661">
        <f>RANK(RFMCaculation[[#This Row],[Frequency]], RFMCaculation[Frequency], 0)</f>
        <v>662</v>
      </c>
      <c r="K661">
        <f>RANK(RFMCaculation[[#This Row],[Monetary]], RFMCaculation[Monetary], 0)</f>
        <v>789</v>
      </c>
      <c r="L661">
        <f>VLOOKUP(RFMCaculation[[#This Row],[Rank R]], $R$4:$S$8, 2)</f>
        <v>5</v>
      </c>
      <c r="M661">
        <f>VLOOKUP(RFMCaculation[[#This Row],[Rank F]], $R$4:$S$8, 2)</f>
        <v>5</v>
      </c>
      <c r="N661">
        <f>VLOOKUP(RFMCaculation[[#This Row],[Rank M]], $R$4:$S$8, 2)</f>
        <v>5</v>
      </c>
      <c r="O661">
        <f>RFMCaculation[[#This Row],[R]]*100+RFMCaculation[[#This Row],[F]]*10+RFMCaculation[[#This Row],[M]]</f>
        <v>555</v>
      </c>
      <c r="P661" s="21" t="str">
        <f>VLOOKUP(RFMCaculation[[#This Row],[RFM]], RFMSegment[], 2, FALSE)</f>
        <v>Champions</v>
      </c>
    </row>
    <row r="662" spans="1:16">
      <c r="A662" t="s">
        <v>2511</v>
      </c>
      <c r="B662">
        <f>COUNTIF(Order[Customer ID], RFMCaculation[[#This Row],[Customer ID]])</f>
        <v>7</v>
      </c>
      <c r="C662" s="4" cm="1">
        <f t="array" ref="C662">MAX(_xlfn._xlws.FILTER(Order[[Order Date ]], Order[Customer ID]=RFMCaculation[[#This Row],[Customer ID]]))</f>
        <v>42979</v>
      </c>
      <c r="D662" s="4" cm="1">
        <f t="array" ref="D662">MIN(_xlfn._xlws.FILTER(Order[[Order Date ]], Order[Customer ID]=RFMCaculation[[#This Row],[Customer ID]]))</f>
        <v>42038</v>
      </c>
      <c r="E662" s="8">
        <f>($R$2-RFMCaculation[[#This Row],[Start Date]])/365</f>
        <v>2.9123287671232876</v>
      </c>
      <c r="F662">
        <f>$R$2-RFMCaculation[[#This Row],[Most recent]]</f>
        <v>122</v>
      </c>
      <c r="G662" s="8">
        <f>RFMCaculation[[#This Row],[Total Orders]]/RFMCaculation[[#This Row],[Years with us]]</f>
        <v>2.4035747883349012</v>
      </c>
      <c r="H662" s="9">
        <f>SUMIF(Order[Customer ID], RFMCaculation[[#This Row],[Customer ID]], Order[Total Sales])</f>
        <v>7397.4009999999998</v>
      </c>
      <c r="I662">
        <f>RANK(RFMCaculation[[#This Row],[Recency]], RFMCaculation[Recency], 0)</f>
        <v>263</v>
      </c>
      <c r="J662">
        <f>RANK(RFMCaculation[[#This Row],[Frequency]], RFMCaculation[Frequency], 0)</f>
        <v>249</v>
      </c>
      <c r="K662">
        <f>RANK(RFMCaculation[[#This Row],[Monetary]], RFMCaculation[Monetary], 0)</f>
        <v>50</v>
      </c>
      <c r="L662">
        <f>VLOOKUP(RFMCaculation[[#This Row],[Rank R]], $R$4:$S$8, 2)</f>
        <v>2</v>
      </c>
      <c r="M662">
        <f>VLOOKUP(RFMCaculation[[#This Row],[Rank F]], $R$4:$S$8, 2)</f>
        <v>2</v>
      </c>
      <c r="N662">
        <f>VLOOKUP(RFMCaculation[[#This Row],[Rank M]], $R$4:$S$8, 2)</f>
        <v>1</v>
      </c>
      <c r="O662">
        <f>RFMCaculation[[#This Row],[R]]*100+RFMCaculation[[#This Row],[F]]*10+RFMCaculation[[#This Row],[M]]</f>
        <v>221</v>
      </c>
      <c r="P662" s="21" t="str">
        <f>VLOOKUP(RFMCaculation[[#This Row],[RFM]], RFMSegment[], 2, FALSE)</f>
        <v>About To Sleep</v>
      </c>
    </row>
    <row r="663" spans="1:16">
      <c r="A663" t="s">
        <v>1945</v>
      </c>
      <c r="B663">
        <f>COUNTIF(Order[Customer ID], RFMCaculation[[#This Row],[Customer ID]])</f>
        <v>9</v>
      </c>
      <c r="C663" s="4" cm="1">
        <f t="array" ref="C663">MAX(_xlfn._xlws.FILTER(Order[[Order Date ]], Order[Customer ID]=RFMCaculation[[#This Row],[Customer ID]]))</f>
        <v>43010</v>
      </c>
      <c r="D663" s="4" cm="1">
        <f t="array" ref="D663">MIN(_xlfn._xlws.FILTER(Order[[Order Date ]], Order[Customer ID]=RFMCaculation[[#This Row],[Customer ID]]))</f>
        <v>41818</v>
      </c>
      <c r="E663" s="8">
        <f>($R$2-RFMCaculation[[#This Row],[Start Date]])/365</f>
        <v>3.515068493150685</v>
      </c>
      <c r="F663">
        <f>$R$2-RFMCaculation[[#This Row],[Most recent]]</f>
        <v>91</v>
      </c>
      <c r="G663" s="8">
        <f>RFMCaculation[[#This Row],[Total Orders]]/RFMCaculation[[#This Row],[Years with us]]</f>
        <v>2.5604053000779423</v>
      </c>
      <c r="H663" s="9">
        <f>SUMIF(Order[Customer ID], RFMCaculation[[#This Row],[Customer ID]], Order[Total Sales])</f>
        <v>3279.7459999999992</v>
      </c>
      <c r="I663">
        <f>RANK(RFMCaculation[[#This Row],[Recency]], RFMCaculation[Recency], 0)</f>
        <v>360</v>
      </c>
      <c r="J663">
        <f>RANK(RFMCaculation[[#This Row],[Frequency]], RFMCaculation[Frequency], 0)</f>
        <v>214</v>
      </c>
      <c r="K663">
        <f>RANK(RFMCaculation[[#This Row],[Monetary]], RFMCaculation[Monetary], 0)</f>
        <v>239</v>
      </c>
      <c r="L663">
        <f>VLOOKUP(RFMCaculation[[#This Row],[Rank R]], $R$4:$S$8, 2)</f>
        <v>3</v>
      </c>
      <c r="M663">
        <f>VLOOKUP(RFMCaculation[[#This Row],[Rank F]], $R$4:$S$8, 2)</f>
        <v>2</v>
      </c>
      <c r="N663">
        <f>VLOOKUP(RFMCaculation[[#This Row],[Rank M]], $R$4:$S$8, 2)</f>
        <v>2</v>
      </c>
      <c r="O663">
        <f>RFMCaculation[[#This Row],[R]]*100+RFMCaculation[[#This Row],[F]]*10+RFMCaculation[[#This Row],[M]]</f>
        <v>322</v>
      </c>
      <c r="P663" s="21" t="str">
        <f>VLOOKUP(RFMCaculation[[#This Row],[RFM]], RFMSegment[], 2, FALSE)</f>
        <v>Hibernating customers</v>
      </c>
    </row>
    <row r="664" spans="1:16">
      <c r="A664" t="s">
        <v>1838</v>
      </c>
      <c r="B664">
        <f>COUNTIF(Order[Customer ID], RFMCaculation[[#This Row],[Customer ID]])</f>
        <v>5</v>
      </c>
      <c r="C664" s="4" cm="1">
        <f t="array" ref="C664">MAX(_xlfn._xlws.FILTER(Order[[Order Date ]], Order[Customer ID]=RFMCaculation[[#This Row],[Customer ID]]))</f>
        <v>43020</v>
      </c>
      <c r="D664" s="4" cm="1">
        <f t="array" ref="D664">MIN(_xlfn._xlws.FILTER(Order[[Order Date ]], Order[Customer ID]=RFMCaculation[[#This Row],[Customer ID]]))</f>
        <v>42520</v>
      </c>
      <c r="E664" s="8">
        <f>($R$2-RFMCaculation[[#This Row],[Start Date]])/365</f>
        <v>1.5917808219178082</v>
      </c>
      <c r="F664">
        <f>$R$2-RFMCaculation[[#This Row],[Most recent]]</f>
        <v>81</v>
      </c>
      <c r="G664" s="8">
        <f>RFMCaculation[[#This Row],[Total Orders]]/RFMCaculation[[#This Row],[Years with us]]</f>
        <v>3.1411359724612735</v>
      </c>
      <c r="H664" s="9">
        <f>SUMIF(Order[Customer ID], RFMCaculation[[#This Row],[Customer ID]], Order[Total Sales])</f>
        <v>3495.6460000000002</v>
      </c>
      <c r="I664">
        <f>RANK(RFMCaculation[[#This Row],[Recency]], RFMCaculation[Recency], 0)</f>
        <v>382</v>
      </c>
      <c r="J664">
        <f>RANK(RFMCaculation[[#This Row],[Frequency]], RFMCaculation[Frequency], 0)</f>
        <v>90</v>
      </c>
      <c r="K664">
        <f>RANK(RFMCaculation[[#This Row],[Monetary]], RFMCaculation[Monetary], 0)</f>
        <v>217</v>
      </c>
      <c r="L664">
        <f>VLOOKUP(RFMCaculation[[#This Row],[Rank R]], $R$4:$S$8, 2)</f>
        <v>3</v>
      </c>
      <c r="M664">
        <f>VLOOKUP(RFMCaculation[[#This Row],[Rank F]], $R$4:$S$8, 2)</f>
        <v>1</v>
      </c>
      <c r="N664">
        <f>VLOOKUP(RFMCaculation[[#This Row],[Rank M]], $R$4:$S$8, 2)</f>
        <v>2</v>
      </c>
      <c r="O664">
        <f>RFMCaculation[[#This Row],[R]]*100+RFMCaculation[[#This Row],[F]]*10+RFMCaculation[[#This Row],[M]]</f>
        <v>312</v>
      </c>
      <c r="P664" s="21" t="str">
        <f>VLOOKUP(RFMCaculation[[#This Row],[RFM]], RFMSegment[], 2, FALSE)</f>
        <v>About To Sleep</v>
      </c>
    </row>
    <row r="665" spans="1:16">
      <c r="A665" t="s">
        <v>1628</v>
      </c>
      <c r="B665">
        <f>COUNTIF(Order[Customer ID], RFMCaculation[[#This Row],[Customer ID]])</f>
        <v>10</v>
      </c>
      <c r="C665" s="4" cm="1">
        <f t="array" ref="C665">MAX(_xlfn._xlws.FILTER(Order[[Order Date ]], Order[Customer ID]=RFMCaculation[[#This Row],[Customer ID]]))</f>
        <v>43036</v>
      </c>
      <c r="D665" s="4" cm="1">
        <f t="array" ref="D665">MIN(_xlfn._xlws.FILTER(Order[[Order Date ]], Order[Customer ID]=RFMCaculation[[#This Row],[Customer ID]]))</f>
        <v>41692</v>
      </c>
      <c r="E665" s="8">
        <f>($R$2-RFMCaculation[[#This Row],[Start Date]])/365</f>
        <v>3.8602739726027395</v>
      </c>
      <c r="F665">
        <f>$R$2-RFMCaculation[[#This Row],[Most recent]]</f>
        <v>65</v>
      </c>
      <c r="G665" s="8">
        <f>RFMCaculation[[#This Row],[Total Orders]]/RFMCaculation[[#This Row],[Years with us]]</f>
        <v>2.5904897090134851</v>
      </c>
      <c r="H665" s="9">
        <f>SUMIF(Order[Customer ID], RFMCaculation[[#This Row],[Customer ID]], Order[Total Sales])</f>
        <v>4767.3415000000005</v>
      </c>
      <c r="I665">
        <f>RANK(RFMCaculation[[#This Row],[Recency]], RFMCaculation[Recency], 0)</f>
        <v>429</v>
      </c>
      <c r="J665">
        <f>RANK(RFMCaculation[[#This Row],[Frequency]], RFMCaculation[Frequency], 0)</f>
        <v>201</v>
      </c>
      <c r="K665">
        <f>RANK(RFMCaculation[[#This Row],[Monetary]], RFMCaculation[Monetary], 0)</f>
        <v>130</v>
      </c>
      <c r="L665">
        <f>VLOOKUP(RFMCaculation[[#This Row],[Rank R]], $R$4:$S$8, 2)</f>
        <v>3</v>
      </c>
      <c r="M665">
        <f>VLOOKUP(RFMCaculation[[#This Row],[Rank F]], $R$4:$S$8, 2)</f>
        <v>2</v>
      </c>
      <c r="N665">
        <f>VLOOKUP(RFMCaculation[[#This Row],[Rank M]], $R$4:$S$8, 2)</f>
        <v>1</v>
      </c>
      <c r="O665">
        <f>RFMCaculation[[#This Row],[R]]*100+RFMCaculation[[#This Row],[F]]*10+RFMCaculation[[#This Row],[M]]</f>
        <v>321</v>
      </c>
      <c r="P665" s="21" t="str">
        <f>VLOOKUP(RFMCaculation[[#This Row],[RFM]], RFMSegment[], 2, FALSE)</f>
        <v>About To Sleep</v>
      </c>
    </row>
    <row r="666" spans="1:16">
      <c r="A666" t="s">
        <v>3093</v>
      </c>
      <c r="B666">
        <f>COUNTIF(Order[Customer ID], RFMCaculation[[#This Row],[Customer ID]])</f>
        <v>3</v>
      </c>
      <c r="C666" s="4" cm="1">
        <f t="array" ref="C666">MAX(_xlfn._xlws.FILTER(Order[[Order Date ]], Order[Customer ID]=RFMCaculation[[#This Row],[Customer ID]]))</f>
        <v>42898</v>
      </c>
      <c r="D666" s="4" cm="1">
        <f t="array" ref="D666">MIN(_xlfn._xlws.FILTER(Order[[Order Date ]], Order[Customer ID]=RFMCaculation[[#This Row],[Customer ID]]))</f>
        <v>41796</v>
      </c>
      <c r="E666" s="8">
        <f>($R$2-RFMCaculation[[#This Row],[Start Date]])/365</f>
        <v>3.5753424657534247</v>
      </c>
      <c r="F666">
        <f>$R$2-RFMCaculation[[#This Row],[Most recent]]</f>
        <v>203</v>
      </c>
      <c r="G666" s="8">
        <f>RFMCaculation[[#This Row],[Total Orders]]/RFMCaculation[[#This Row],[Years with us]]</f>
        <v>0.83908045977011492</v>
      </c>
      <c r="H666" s="9">
        <f>SUMIF(Order[Customer ID], RFMCaculation[[#This Row],[Customer ID]], Order[Total Sales])</f>
        <v>1348.02</v>
      </c>
      <c r="I666">
        <f>RANK(RFMCaculation[[#This Row],[Recency]], RFMCaculation[Recency], 0)</f>
        <v>178</v>
      </c>
      <c r="J666">
        <f>RANK(RFMCaculation[[#This Row],[Frequency]], RFMCaculation[Frequency], 0)</f>
        <v>759</v>
      </c>
      <c r="K666">
        <f>RANK(RFMCaculation[[#This Row],[Monetary]], RFMCaculation[Monetary], 0)</f>
        <v>549</v>
      </c>
      <c r="L666">
        <f>VLOOKUP(RFMCaculation[[#This Row],[Rank R]], $R$4:$S$8, 2)</f>
        <v>2</v>
      </c>
      <c r="M666">
        <f>VLOOKUP(RFMCaculation[[#This Row],[Rank F]], $R$4:$S$8, 2)</f>
        <v>5</v>
      </c>
      <c r="N666">
        <f>VLOOKUP(RFMCaculation[[#This Row],[Rank M]], $R$4:$S$8, 2)</f>
        <v>4</v>
      </c>
      <c r="O666">
        <f>RFMCaculation[[#This Row],[R]]*100+RFMCaculation[[#This Row],[F]]*10+RFMCaculation[[#This Row],[M]]</f>
        <v>254</v>
      </c>
      <c r="P666" s="21" t="str">
        <f>VLOOKUP(RFMCaculation[[#This Row],[RFM]], RFMSegment[], 2, FALSE)</f>
        <v>At Risk</v>
      </c>
    </row>
    <row r="667" spans="1:16">
      <c r="A667" t="s">
        <v>3001</v>
      </c>
      <c r="B667">
        <f>COUNTIF(Order[Customer ID], RFMCaculation[[#This Row],[Customer ID]])</f>
        <v>6</v>
      </c>
      <c r="C667" s="4" cm="1">
        <f t="array" ref="C667">MAX(_xlfn._xlws.FILTER(Order[[Order Date ]], Order[Customer ID]=RFMCaculation[[#This Row],[Customer ID]]))</f>
        <v>42911</v>
      </c>
      <c r="D667" s="4" cm="1">
        <f t="array" ref="D667">MIN(_xlfn._xlws.FILTER(Order[[Order Date ]], Order[Customer ID]=RFMCaculation[[#This Row],[Customer ID]]))</f>
        <v>41902</v>
      </c>
      <c r="E667" s="8">
        <f>($R$2-RFMCaculation[[#This Row],[Start Date]])/365</f>
        <v>3.2849315068493152</v>
      </c>
      <c r="F667">
        <f>$R$2-RFMCaculation[[#This Row],[Most recent]]</f>
        <v>190</v>
      </c>
      <c r="G667" s="8">
        <f>RFMCaculation[[#This Row],[Total Orders]]/RFMCaculation[[#This Row],[Years with us]]</f>
        <v>1.8265221017514595</v>
      </c>
      <c r="H667" s="9">
        <f>SUMIF(Order[Customer ID], RFMCaculation[[#This Row],[Customer ID]], Order[Total Sales])</f>
        <v>6410.9960000000001</v>
      </c>
      <c r="I667">
        <f>RANK(RFMCaculation[[#This Row],[Recency]], RFMCaculation[Recency], 0)</f>
        <v>190</v>
      </c>
      <c r="J667">
        <f>RANK(RFMCaculation[[#This Row],[Frequency]], RFMCaculation[Frequency], 0)</f>
        <v>444</v>
      </c>
      <c r="K667">
        <f>RANK(RFMCaculation[[#This Row],[Monetary]], RFMCaculation[Monetary], 0)</f>
        <v>67</v>
      </c>
      <c r="L667">
        <f>VLOOKUP(RFMCaculation[[#This Row],[Rank R]], $R$4:$S$8, 2)</f>
        <v>2</v>
      </c>
      <c r="M667">
        <f>VLOOKUP(RFMCaculation[[#This Row],[Rank F]], $R$4:$S$8, 2)</f>
        <v>3</v>
      </c>
      <c r="N667">
        <f>VLOOKUP(RFMCaculation[[#This Row],[Rank M]], $R$4:$S$8, 2)</f>
        <v>1</v>
      </c>
      <c r="O667">
        <f>RFMCaculation[[#This Row],[R]]*100+RFMCaculation[[#This Row],[F]]*10+RFMCaculation[[#This Row],[M]]</f>
        <v>231</v>
      </c>
      <c r="P667" s="21" t="str">
        <f>VLOOKUP(RFMCaculation[[#This Row],[RFM]], RFMSegment[], 2, FALSE)</f>
        <v>About To Sleep</v>
      </c>
    </row>
    <row r="668" spans="1:16">
      <c r="A668" t="s">
        <v>1250</v>
      </c>
      <c r="B668">
        <f>COUNTIF(Order[Customer ID], RFMCaculation[[#This Row],[Customer ID]])</f>
        <v>7</v>
      </c>
      <c r="C668" s="4" cm="1">
        <f t="array" ref="C668">MAX(_xlfn._xlws.FILTER(Order[[Order Date ]], Order[Customer ID]=RFMCaculation[[#This Row],[Customer ID]]))</f>
        <v>43052</v>
      </c>
      <c r="D668" s="4" cm="1">
        <f t="array" ref="D668">MIN(_xlfn._xlws.FILTER(Order[[Order Date ]], Order[Customer ID]=RFMCaculation[[#This Row],[Customer ID]]))</f>
        <v>41768</v>
      </c>
      <c r="E668" s="8">
        <f>($R$2-RFMCaculation[[#This Row],[Start Date]])/365</f>
        <v>3.6520547945205482</v>
      </c>
      <c r="F668">
        <f>$R$2-RFMCaculation[[#This Row],[Most recent]]</f>
        <v>49</v>
      </c>
      <c r="G668" s="8">
        <f>RFMCaculation[[#This Row],[Total Orders]]/RFMCaculation[[#This Row],[Years with us]]</f>
        <v>1.9167291822955739</v>
      </c>
      <c r="H668" s="9">
        <f>SUMIF(Order[Customer ID], RFMCaculation[[#This Row],[Customer ID]], Order[Total Sales])</f>
        <v>8057.8910000000005</v>
      </c>
      <c r="I668">
        <f>RANK(RFMCaculation[[#This Row],[Recency]], RFMCaculation[Recency], 0)</f>
        <v>500</v>
      </c>
      <c r="J668">
        <f>RANK(RFMCaculation[[#This Row],[Frequency]], RFMCaculation[Frequency], 0)</f>
        <v>410</v>
      </c>
      <c r="K668">
        <f>RANK(RFMCaculation[[#This Row],[Monetary]], RFMCaculation[Monetary], 0)</f>
        <v>37</v>
      </c>
      <c r="L668">
        <f>VLOOKUP(RFMCaculation[[#This Row],[Rank R]], $R$4:$S$8, 2)</f>
        <v>4</v>
      </c>
      <c r="M668">
        <f>VLOOKUP(RFMCaculation[[#This Row],[Rank F]], $R$4:$S$8, 2)</f>
        <v>3</v>
      </c>
      <c r="N668">
        <f>VLOOKUP(RFMCaculation[[#This Row],[Rank M]], $R$4:$S$8, 2)</f>
        <v>1</v>
      </c>
      <c r="O668">
        <f>RFMCaculation[[#This Row],[R]]*100+RFMCaculation[[#This Row],[F]]*10+RFMCaculation[[#This Row],[M]]</f>
        <v>431</v>
      </c>
      <c r="P668" s="21" t="str">
        <f>VLOOKUP(RFMCaculation[[#This Row],[RFM]], RFMSegment[], 2, FALSE)</f>
        <v>Potential Loyalist</v>
      </c>
    </row>
    <row r="669" spans="1:16">
      <c r="A669" t="s">
        <v>5860</v>
      </c>
      <c r="B669">
        <f>COUNTIF(Order[Customer ID], RFMCaculation[[#This Row],[Customer ID]])</f>
        <v>5</v>
      </c>
      <c r="C669" s="4" cm="1">
        <f t="array" ref="C669">MAX(_xlfn._xlws.FILTER(Order[[Order Date ]], Order[Customer ID]=RFMCaculation[[#This Row],[Customer ID]]))</f>
        <v>42318</v>
      </c>
      <c r="D669" s="4" cm="1">
        <f t="array" ref="D669">MIN(_xlfn._xlws.FILTER(Order[[Order Date ]], Order[Customer ID]=RFMCaculation[[#This Row],[Customer ID]]))</f>
        <v>41701</v>
      </c>
      <c r="E669" s="8">
        <f>($R$2-RFMCaculation[[#This Row],[Start Date]])/365</f>
        <v>3.8356164383561642</v>
      </c>
      <c r="F669">
        <f>$R$2-RFMCaculation[[#This Row],[Most recent]]</f>
        <v>783</v>
      </c>
      <c r="G669" s="8">
        <f>RFMCaculation[[#This Row],[Total Orders]]/RFMCaculation[[#This Row],[Years with us]]</f>
        <v>1.3035714285714286</v>
      </c>
      <c r="H669" s="9">
        <f>SUMIF(Order[Customer ID], RFMCaculation[[#This Row],[Customer ID]], Order[Total Sales])</f>
        <v>3362.9635999999996</v>
      </c>
      <c r="I669">
        <f>RANK(RFMCaculation[[#This Row],[Recency]], RFMCaculation[Recency], 0)</f>
        <v>11</v>
      </c>
      <c r="J669">
        <f>RANK(RFMCaculation[[#This Row],[Frequency]], RFMCaculation[Frequency], 0)</f>
        <v>646</v>
      </c>
      <c r="K669">
        <f>RANK(RFMCaculation[[#This Row],[Monetary]], RFMCaculation[Monetary], 0)</f>
        <v>226</v>
      </c>
      <c r="L669">
        <f>VLOOKUP(RFMCaculation[[#This Row],[Rank R]], $R$4:$S$8, 2)</f>
        <v>1</v>
      </c>
      <c r="M669">
        <f>VLOOKUP(RFMCaculation[[#This Row],[Rank F]], $R$4:$S$8, 2)</f>
        <v>5</v>
      </c>
      <c r="N669">
        <f>VLOOKUP(RFMCaculation[[#This Row],[Rank M]], $R$4:$S$8, 2)</f>
        <v>2</v>
      </c>
      <c r="O669">
        <f>RFMCaculation[[#This Row],[R]]*100+RFMCaculation[[#This Row],[F]]*10+RFMCaculation[[#This Row],[M]]</f>
        <v>152</v>
      </c>
      <c r="P669" s="21" t="str">
        <f>VLOOKUP(RFMCaculation[[#This Row],[RFM]], RFMSegment[], 2, FALSE)</f>
        <v>At Risk</v>
      </c>
    </row>
    <row r="670" spans="1:16">
      <c r="A670" t="s">
        <v>1087</v>
      </c>
      <c r="B670">
        <f>COUNTIF(Order[Customer ID], RFMCaculation[[#This Row],[Customer ID]])</f>
        <v>9</v>
      </c>
      <c r="C670" s="4" cm="1">
        <f t="array" ref="C670">MAX(_xlfn._xlws.FILTER(Order[[Order Date ]], Order[Customer ID]=RFMCaculation[[#This Row],[Customer ID]]))</f>
        <v>43059</v>
      </c>
      <c r="D670" s="4" cm="1">
        <f t="array" ref="D670">MIN(_xlfn._xlws.FILTER(Order[[Order Date ]], Order[Customer ID]=RFMCaculation[[#This Row],[Customer ID]]))</f>
        <v>41716</v>
      </c>
      <c r="E670" s="8">
        <f>($R$2-RFMCaculation[[#This Row],[Start Date]])/365</f>
        <v>3.7945205479452055</v>
      </c>
      <c r="F670">
        <f>$R$2-RFMCaculation[[#This Row],[Most recent]]</f>
        <v>42</v>
      </c>
      <c r="G670" s="8">
        <f>RFMCaculation[[#This Row],[Total Orders]]/RFMCaculation[[#This Row],[Years with us]]</f>
        <v>2.371841155234657</v>
      </c>
      <c r="H670" s="9">
        <f>SUMIF(Order[Customer ID], RFMCaculation[[#This Row],[Customer ID]], Order[Total Sales])</f>
        <v>4624.5719999999992</v>
      </c>
      <c r="I670">
        <f>RANK(RFMCaculation[[#This Row],[Recency]], RFMCaculation[Recency], 0)</f>
        <v>539</v>
      </c>
      <c r="J670">
        <f>RANK(RFMCaculation[[#This Row],[Frequency]], RFMCaculation[Frequency], 0)</f>
        <v>255</v>
      </c>
      <c r="K670">
        <f>RANK(RFMCaculation[[#This Row],[Monetary]], RFMCaculation[Monetary], 0)</f>
        <v>139</v>
      </c>
      <c r="L670">
        <f>VLOOKUP(RFMCaculation[[#This Row],[Rank R]], $R$4:$S$8, 2)</f>
        <v>4</v>
      </c>
      <c r="M670">
        <f>VLOOKUP(RFMCaculation[[#This Row],[Rank F]], $R$4:$S$8, 2)</f>
        <v>2</v>
      </c>
      <c r="N670">
        <f>VLOOKUP(RFMCaculation[[#This Row],[Rank M]], $R$4:$S$8, 2)</f>
        <v>1</v>
      </c>
      <c r="O670">
        <f>RFMCaculation[[#This Row],[R]]*100+RFMCaculation[[#This Row],[F]]*10+RFMCaculation[[#This Row],[M]]</f>
        <v>421</v>
      </c>
      <c r="P670" s="21" t="str">
        <f>VLOOKUP(RFMCaculation[[#This Row],[RFM]], RFMSegment[], 2, FALSE)</f>
        <v>New Customers</v>
      </c>
    </row>
    <row r="671" spans="1:16">
      <c r="A671" t="s">
        <v>3883</v>
      </c>
      <c r="B671">
        <f>COUNTIF(Order[Customer ID], RFMCaculation[[#This Row],[Customer ID]])</f>
        <v>9</v>
      </c>
      <c r="C671" s="4" cm="1">
        <f t="array" ref="C671">MAX(_xlfn._xlws.FILTER(Order[[Order Date ]], Order[Customer ID]=RFMCaculation[[#This Row],[Customer ID]]))</f>
        <v>42750</v>
      </c>
      <c r="D671" s="4" cm="1">
        <f t="array" ref="D671">MIN(_xlfn._xlws.FILTER(Order[[Order Date ]], Order[Customer ID]=RFMCaculation[[#This Row],[Customer ID]]))</f>
        <v>41682</v>
      </c>
      <c r="E671" s="8">
        <f>($R$2-RFMCaculation[[#This Row],[Start Date]])/365</f>
        <v>3.8876712328767122</v>
      </c>
      <c r="F671">
        <f>$R$2-RFMCaculation[[#This Row],[Most recent]]</f>
        <v>351</v>
      </c>
      <c r="G671" s="8">
        <f>RFMCaculation[[#This Row],[Total Orders]]/RFMCaculation[[#This Row],[Years with us]]</f>
        <v>2.3150105708245245</v>
      </c>
      <c r="H671" s="9">
        <f>SUMIF(Order[Customer ID], RFMCaculation[[#This Row],[Customer ID]], Order[Total Sales])</f>
        <v>14142.334000000001</v>
      </c>
      <c r="I671">
        <f>RANK(RFMCaculation[[#This Row],[Recency]], RFMCaculation[Recency], 0)</f>
        <v>106</v>
      </c>
      <c r="J671">
        <f>RANK(RFMCaculation[[#This Row],[Frequency]], RFMCaculation[Frequency], 0)</f>
        <v>269</v>
      </c>
      <c r="K671">
        <f>RANK(RFMCaculation[[#This Row],[Monetary]], RFMCaculation[Monetary], 0)</f>
        <v>7</v>
      </c>
      <c r="L671">
        <f>VLOOKUP(RFMCaculation[[#This Row],[Rank R]], $R$4:$S$8, 2)</f>
        <v>1</v>
      </c>
      <c r="M671">
        <f>VLOOKUP(RFMCaculation[[#This Row],[Rank F]], $R$4:$S$8, 2)</f>
        <v>2</v>
      </c>
      <c r="N671">
        <f>VLOOKUP(RFMCaculation[[#This Row],[Rank M]], $R$4:$S$8, 2)</f>
        <v>1</v>
      </c>
      <c r="O671">
        <f>RFMCaculation[[#This Row],[R]]*100+RFMCaculation[[#This Row],[F]]*10+RFMCaculation[[#This Row],[M]]</f>
        <v>121</v>
      </c>
      <c r="P671" s="21" t="str">
        <f>VLOOKUP(RFMCaculation[[#This Row],[RFM]], RFMSegment[], 2, FALSE)</f>
        <v>Lost customers</v>
      </c>
    </row>
    <row r="672" spans="1:16">
      <c r="A672" t="s">
        <v>2717</v>
      </c>
      <c r="B672">
        <f>COUNTIF(Order[Customer ID], RFMCaculation[[#This Row],[Customer ID]])</f>
        <v>4</v>
      </c>
      <c r="C672" s="4" cm="1">
        <f t="array" ref="C672">MAX(_xlfn._xlws.FILTER(Order[[Order Date ]], Order[Customer ID]=RFMCaculation[[#This Row],[Customer ID]]))</f>
        <v>42950</v>
      </c>
      <c r="D672" s="4" cm="1">
        <f t="array" ref="D672">MIN(_xlfn._xlws.FILTER(Order[[Order Date ]], Order[Customer ID]=RFMCaculation[[#This Row],[Customer ID]]))</f>
        <v>42527</v>
      </c>
      <c r="E672" s="8">
        <f>($R$2-RFMCaculation[[#This Row],[Start Date]])/365</f>
        <v>1.5726027397260274</v>
      </c>
      <c r="F672">
        <f>$R$2-RFMCaculation[[#This Row],[Most recent]]</f>
        <v>151</v>
      </c>
      <c r="G672" s="8">
        <f>RFMCaculation[[#This Row],[Total Orders]]/RFMCaculation[[#This Row],[Years with us]]</f>
        <v>2.5435540069686411</v>
      </c>
      <c r="H672" s="9">
        <f>SUMIF(Order[Customer ID], RFMCaculation[[#This Row],[Customer ID]], Order[Total Sales])</f>
        <v>4371.9579999999996</v>
      </c>
      <c r="I672">
        <f>RANK(RFMCaculation[[#This Row],[Recency]], RFMCaculation[Recency], 0)</f>
        <v>237</v>
      </c>
      <c r="J672">
        <f>RANK(RFMCaculation[[#This Row],[Frequency]], RFMCaculation[Frequency], 0)</f>
        <v>220</v>
      </c>
      <c r="K672">
        <f>RANK(RFMCaculation[[#This Row],[Monetary]], RFMCaculation[Monetary], 0)</f>
        <v>153</v>
      </c>
      <c r="L672">
        <f>VLOOKUP(RFMCaculation[[#This Row],[Rank R]], $R$4:$S$8, 2)</f>
        <v>2</v>
      </c>
      <c r="M672">
        <f>VLOOKUP(RFMCaculation[[#This Row],[Rank F]], $R$4:$S$8, 2)</f>
        <v>2</v>
      </c>
      <c r="N672">
        <f>VLOOKUP(RFMCaculation[[#This Row],[Rank M]], $R$4:$S$8, 2)</f>
        <v>1</v>
      </c>
      <c r="O672">
        <f>RFMCaculation[[#This Row],[R]]*100+RFMCaculation[[#This Row],[F]]*10+RFMCaculation[[#This Row],[M]]</f>
        <v>221</v>
      </c>
      <c r="P672" s="21" t="str">
        <f>VLOOKUP(RFMCaculation[[#This Row],[RFM]], RFMSegment[], 2, FALSE)</f>
        <v>About To Sleep</v>
      </c>
    </row>
    <row r="673" spans="1:16">
      <c r="A673" t="s">
        <v>2993</v>
      </c>
      <c r="B673">
        <f>COUNTIF(Order[Customer ID], RFMCaculation[[#This Row],[Customer ID]])</f>
        <v>8</v>
      </c>
      <c r="C673" s="4" cm="1">
        <f t="array" ref="C673">MAX(_xlfn._xlws.FILTER(Order[[Order Date ]], Order[Customer ID]=RFMCaculation[[#This Row],[Customer ID]]))</f>
        <v>42912</v>
      </c>
      <c r="D673" s="4" cm="1">
        <f t="array" ref="D673">MIN(_xlfn._xlws.FILTER(Order[[Order Date ]], Order[Customer ID]=RFMCaculation[[#This Row],[Customer ID]]))</f>
        <v>41735</v>
      </c>
      <c r="E673" s="8">
        <f>($R$2-RFMCaculation[[#This Row],[Start Date]])/365</f>
        <v>3.7424657534246575</v>
      </c>
      <c r="F673">
        <f>$R$2-RFMCaculation[[#This Row],[Most recent]]</f>
        <v>189</v>
      </c>
      <c r="G673" s="8">
        <f>RFMCaculation[[#This Row],[Total Orders]]/RFMCaculation[[#This Row],[Years with us]]</f>
        <v>2.1376281112737923</v>
      </c>
      <c r="H673" s="9">
        <f>SUMIF(Order[Customer ID], RFMCaculation[[#This Row],[Customer ID]], Order[Total Sales])</f>
        <v>3729.7929999999997</v>
      </c>
      <c r="I673">
        <f>RANK(RFMCaculation[[#This Row],[Recency]], RFMCaculation[Recency], 0)</f>
        <v>191</v>
      </c>
      <c r="J673">
        <f>RANK(RFMCaculation[[#This Row],[Frequency]], RFMCaculation[Frequency], 0)</f>
        <v>331</v>
      </c>
      <c r="K673">
        <f>RANK(RFMCaculation[[#This Row],[Monetary]], RFMCaculation[Monetary], 0)</f>
        <v>204</v>
      </c>
      <c r="L673">
        <f>VLOOKUP(RFMCaculation[[#This Row],[Rank R]], $R$4:$S$8, 2)</f>
        <v>2</v>
      </c>
      <c r="M673">
        <f>VLOOKUP(RFMCaculation[[#This Row],[Rank F]], $R$4:$S$8, 2)</f>
        <v>3</v>
      </c>
      <c r="N673">
        <f>VLOOKUP(RFMCaculation[[#This Row],[Rank M]], $R$4:$S$8, 2)</f>
        <v>2</v>
      </c>
      <c r="O673">
        <f>RFMCaculation[[#This Row],[R]]*100+RFMCaculation[[#This Row],[F]]*10+RFMCaculation[[#This Row],[M]]</f>
        <v>232</v>
      </c>
      <c r="P673" s="21" t="str">
        <f>VLOOKUP(RFMCaculation[[#This Row],[RFM]], RFMSegment[], 2, FALSE)</f>
        <v>Hibernating customers</v>
      </c>
    </row>
    <row r="674" spans="1:16">
      <c r="A674" t="s">
        <v>842</v>
      </c>
      <c r="B674">
        <f>COUNTIF(Order[Customer ID], RFMCaculation[[#This Row],[Customer ID]])</f>
        <v>7</v>
      </c>
      <c r="C674" s="4" cm="1">
        <f t="array" ref="C674">MAX(_xlfn._xlws.FILTER(Order[[Order Date ]], Order[Customer ID]=RFMCaculation[[#This Row],[Customer ID]]))</f>
        <v>43070</v>
      </c>
      <c r="D674" s="4" cm="1">
        <f t="array" ref="D674">MIN(_xlfn._xlws.FILTER(Order[[Order Date ]], Order[Customer ID]=RFMCaculation[[#This Row],[Customer ID]]))</f>
        <v>41989</v>
      </c>
      <c r="E674" s="8">
        <f>($R$2-RFMCaculation[[#This Row],[Start Date]])/365</f>
        <v>3.0465753424657533</v>
      </c>
      <c r="F674">
        <f>$R$2-RFMCaculation[[#This Row],[Most recent]]</f>
        <v>31</v>
      </c>
      <c r="G674" s="8">
        <f>RFMCaculation[[#This Row],[Total Orders]]/RFMCaculation[[#This Row],[Years with us]]</f>
        <v>2.2976618705035974</v>
      </c>
      <c r="H674" s="9">
        <f>SUMIF(Order[Customer ID], RFMCaculation[[#This Row],[Customer ID]], Order[Total Sales])</f>
        <v>3979.0650000000001</v>
      </c>
      <c r="I674">
        <f>RANK(RFMCaculation[[#This Row],[Recency]], RFMCaculation[Recency], 0)</f>
        <v>599</v>
      </c>
      <c r="J674">
        <f>RANK(RFMCaculation[[#This Row],[Frequency]], RFMCaculation[Frequency], 0)</f>
        <v>279</v>
      </c>
      <c r="K674">
        <f>RANK(RFMCaculation[[#This Row],[Monetary]], RFMCaculation[Monetary], 0)</f>
        <v>179</v>
      </c>
      <c r="L674">
        <f>VLOOKUP(RFMCaculation[[#This Row],[Rank R]], $R$4:$S$8, 2)</f>
        <v>4</v>
      </c>
      <c r="M674">
        <f>VLOOKUP(RFMCaculation[[#This Row],[Rank F]], $R$4:$S$8, 2)</f>
        <v>2</v>
      </c>
      <c r="N674">
        <f>VLOOKUP(RFMCaculation[[#This Row],[Rank M]], $R$4:$S$8, 2)</f>
        <v>2</v>
      </c>
      <c r="O674">
        <f>RFMCaculation[[#This Row],[R]]*100+RFMCaculation[[#This Row],[F]]*10+RFMCaculation[[#This Row],[M]]</f>
        <v>422</v>
      </c>
      <c r="P674" s="21" t="str">
        <f>VLOOKUP(RFMCaculation[[#This Row],[RFM]], RFMSegment[], 2, FALSE)</f>
        <v>New Customers</v>
      </c>
    </row>
    <row r="675" spans="1:16">
      <c r="A675" t="s">
        <v>863</v>
      </c>
      <c r="B675">
        <f>COUNTIF(Order[Customer ID], RFMCaculation[[#This Row],[Customer ID]])</f>
        <v>9</v>
      </c>
      <c r="C675" s="4" cm="1">
        <f t="array" ref="C675">MAX(_xlfn._xlws.FILTER(Order[[Order Date ]], Order[Customer ID]=RFMCaculation[[#This Row],[Customer ID]]))</f>
        <v>43069</v>
      </c>
      <c r="D675" s="4" cm="1">
        <f t="array" ref="D675">MIN(_xlfn._xlws.FILTER(Order[[Order Date ]], Order[Customer ID]=RFMCaculation[[#This Row],[Customer ID]]))</f>
        <v>41699</v>
      </c>
      <c r="E675" s="8">
        <f>($R$2-RFMCaculation[[#This Row],[Start Date]])/365</f>
        <v>3.8410958904109589</v>
      </c>
      <c r="F675">
        <f>$R$2-RFMCaculation[[#This Row],[Most recent]]</f>
        <v>32</v>
      </c>
      <c r="G675" s="8">
        <f>RFMCaculation[[#This Row],[Total Orders]]/RFMCaculation[[#This Row],[Years with us]]</f>
        <v>2.3430813124108418</v>
      </c>
      <c r="H675" s="9">
        <f>SUMIF(Order[Customer ID], RFMCaculation[[#This Row],[Customer ID]], Order[Total Sales])</f>
        <v>5992.5359999999991</v>
      </c>
      <c r="I675">
        <f>RANK(RFMCaculation[[#This Row],[Recency]], RFMCaculation[Recency], 0)</f>
        <v>591</v>
      </c>
      <c r="J675">
        <f>RANK(RFMCaculation[[#This Row],[Frequency]], RFMCaculation[Frequency], 0)</f>
        <v>262</v>
      </c>
      <c r="K675">
        <f>RANK(RFMCaculation[[#This Row],[Monetary]], RFMCaculation[Monetary], 0)</f>
        <v>81</v>
      </c>
      <c r="L675">
        <f>VLOOKUP(RFMCaculation[[#This Row],[Rank R]], $R$4:$S$8, 2)</f>
        <v>4</v>
      </c>
      <c r="M675">
        <f>VLOOKUP(RFMCaculation[[#This Row],[Rank F]], $R$4:$S$8, 2)</f>
        <v>2</v>
      </c>
      <c r="N675">
        <f>VLOOKUP(RFMCaculation[[#This Row],[Rank M]], $R$4:$S$8, 2)</f>
        <v>1</v>
      </c>
      <c r="O675">
        <f>RFMCaculation[[#This Row],[R]]*100+RFMCaculation[[#This Row],[F]]*10+RFMCaculation[[#This Row],[M]]</f>
        <v>421</v>
      </c>
      <c r="P675" s="21" t="str">
        <f>VLOOKUP(RFMCaculation[[#This Row],[RFM]], RFMSegment[], 2, FALSE)</f>
        <v>New Customers</v>
      </c>
    </row>
    <row r="676" spans="1:16">
      <c r="A676" t="s">
        <v>999</v>
      </c>
      <c r="B676">
        <f>COUNTIF(Order[Customer ID], RFMCaculation[[#This Row],[Customer ID]])</f>
        <v>7</v>
      </c>
      <c r="C676" s="4" cm="1">
        <f t="array" ref="C676">MAX(_xlfn._xlws.FILTER(Order[[Order Date ]], Order[Customer ID]=RFMCaculation[[#This Row],[Customer ID]]))</f>
        <v>43063</v>
      </c>
      <c r="D676" s="4" cm="1">
        <f t="array" ref="D676">MIN(_xlfn._xlws.FILTER(Order[[Order Date ]], Order[Customer ID]=RFMCaculation[[#This Row],[Customer ID]]))</f>
        <v>42233</v>
      </c>
      <c r="E676" s="8">
        <f>($R$2-RFMCaculation[[#This Row],[Start Date]])/365</f>
        <v>2.3780821917808219</v>
      </c>
      <c r="F676">
        <f>$R$2-RFMCaculation[[#This Row],[Most recent]]</f>
        <v>38</v>
      </c>
      <c r="G676" s="8">
        <f>RFMCaculation[[#This Row],[Total Orders]]/RFMCaculation[[#This Row],[Years with us]]</f>
        <v>2.943548387096774</v>
      </c>
      <c r="H676" s="9">
        <f>SUMIF(Order[Customer ID], RFMCaculation[[#This Row],[Customer ID]], Order[Total Sales])</f>
        <v>1874.998</v>
      </c>
      <c r="I676">
        <f>RANK(RFMCaculation[[#This Row],[Recency]], RFMCaculation[Recency], 0)</f>
        <v>557</v>
      </c>
      <c r="J676">
        <f>RANK(RFMCaculation[[#This Row],[Frequency]], RFMCaculation[Frequency], 0)</f>
        <v>120</v>
      </c>
      <c r="K676">
        <f>RANK(RFMCaculation[[#This Row],[Monetary]], RFMCaculation[Monetary], 0)</f>
        <v>457</v>
      </c>
      <c r="L676">
        <f>VLOOKUP(RFMCaculation[[#This Row],[Rank R]], $R$4:$S$8, 2)</f>
        <v>4</v>
      </c>
      <c r="M676">
        <f>VLOOKUP(RFMCaculation[[#This Row],[Rank F]], $R$4:$S$8, 2)</f>
        <v>1</v>
      </c>
      <c r="N676">
        <f>VLOOKUP(RFMCaculation[[#This Row],[Rank M]], $R$4:$S$8, 2)</f>
        <v>3</v>
      </c>
      <c r="O676">
        <f>RFMCaculation[[#This Row],[R]]*100+RFMCaculation[[#This Row],[F]]*10+RFMCaculation[[#This Row],[M]]</f>
        <v>413</v>
      </c>
      <c r="P676" s="21" t="str">
        <f>VLOOKUP(RFMCaculation[[#This Row],[RFM]], RFMSegment[], 2, FALSE)</f>
        <v>Promising</v>
      </c>
    </row>
    <row r="677" spans="1:16">
      <c r="A677" t="s">
        <v>2011</v>
      </c>
      <c r="B677">
        <f>COUNTIF(Order[Customer ID], RFMCaculation[[#This Row],[Customer ID]])</f>
        <v>5</v>
      </c>
      <c r="C677" s="4" cm="1">
        <f t="array" ref="C677">MAX(_xlfn._xlws.FILTER(Order[[Order Date ]], Order[Customer ID]=RFMCaculation[[#This Row],[Customer ID]]))</f>
        <v>43007</v>
      </c>
      <c r="D677" s="4" cm="1">
        <f t="array" ref="D677">MIN(_xlfn._xlws.FILTER(Order[[Order Date ]], Order[Customer ID]=RFMCaculation[[#This Row],[Customer ID]]))</f>
        <v>41806</v>
      </c>
      <c r="E677" s="8">
        <f>($R$2-RFMCaculation[[#This Row],[Start Date]])/365</f>
        <v>3.547945205479452</v>
      </c>
      <c r="F677">
        <f>$R$2-RFMCaculation[[#This Row],[Most recent]]</f>
        <v>94</v>
      </c>
      <c r="G677" s="8">
        <f>RFMCaculation[[#This Row],[Total Orders]]/RFMCaculation[[#This Row],[Years with us]]</f>
        <v>1.4092664092664093</v>
      </c>
      <c r="H677" s="9">
        <f>SUMIF(Order[Customer ID], RFMCaculation[[#This Row],[Customer ID]], Order[Total Sales])</f>
        <v>902.72800000000007</v>
      </c>
      <c r="I677">
        <f>RANK(RFMCaculation[[#This Row],[Recency]], RFMCaculation[Recency], 0)</f>
        <v>349</v>
      </c>
      <c r="J677">
        <f>RANK(RFMCaculation[[#This Row],[Frequency]], RFMCaculation[Frequency], 0)</f>
        <v>602</v>
      </c>
      <c r="K677">
        <f>RANK(RFMCaculation[[#This Row],[Monetary]], RFMCaculation[Monetary], 0)</f>
        <v>649</v>
      </c>
      <c r="L677">
        <f>VLOOKUP(RFMCaculation[[#This Row],[Rank R]], $R$4:$S$8, 2)</f>
        <v>3</v>
      </c>
      <c r="M677">
        <f>VLOOKUP(RFMCaculation[[#This Row],[Rank F]], $R$4:$S$8, 2)</f>
        <v>4</v>
      </c>
      <c r="N677">
        <f>VLOOKUP(RFMCaculation[[#This Row],[Rank M]], $R$4:$S$8, 2)</f>
        <v>5</v>
      </c>
      <c r="O677">
        <f>RFMCaculation[[#This Row],[R]]*100+RFMCaculation[[#This Row],[F]]*10+RFMCaculation[[#This Row],[M]]</f>
        <v>345</v>
      </c>
      <c r="P677" s="21" t="str">
        <f>VLOOKUP(RFMCaculation[[#This Row],[RFM]], RFMSegment[], 2, FALSE)</f>
        <v>Loyal</v>
      </c>
    </row>
    <row r="678" spans="1:16">
      <c r="A678" t="s">
        <v>2565</v>
      </c>
      <c r="B678">
        <f>COUNTIF(Order[Customer ID], RFMCaculation[[#This Row],[Customer ID]])</f>
        <v>6</v>
      </c>
      <c r="C678" s="4" cm="1">
        <f t="array" ref="C678">MAX(_xlfn._xlws.FILTER(Order[[Order Date ]], Order[Customer ID]=RFMCaculation[[#This Row],[Customer ID]]))</f>
        <v>42973</v>
      </c>
      <c r="D678" s="4" cm="1">
        <f t="array" ref="D678">MIN(_xlfn._xlws.FILTER(Order[[Order Date ]], Order[Customer ID]=RFMCaculation[[#This Row],[Customer ID]]))</f>
        <v>41964</v>
      </c>
      <c r="E678" s="8">
        <f>($R$2-RFMCaculation[[#This Row],[Start Date]])/365</f>
        <v>3.1150684931506851</v>
      </c>
      <c r="F678">
        <f>$R$2-RFMCaculation[[#This Row],[Most recent]]</f>
        <v>128</v>
      </c>
      <c r="G678" s="8">
        <f>RFMCaculation[[#This Row],[Total Orders]]/RFMCaculation[[#This Row],[Years with us]]</f>
        <v>1.9261213720316621</v>
      </c>
      <c r="H678" s="9">
        <f>SUMIF(Order[Customer ID], RFMCaculation[[#This Row],[Customer ID]], Order[Total Sales])</f>
        <v>1254.6400000000001</v>
      </c>
      <c r="I678">
        <f>RANK(RFMCaculation[[#This Row],[Recency]], RFMCaculation[Recency], 0)</f>
        <v>253</v>
      </c>
      <c r="J678">
        <f>RANK(RFMCaculation[[#This Row],[Frequency]], RFMCaculation[Frequency], 0)</f>
        <v>404</v>
      </c>
      <c r="K678">
        <f>RANK(RFMCaculation[[#This Row],[Monetary]], RFMCaculation[Monetary], 0)</f>
        <v>575</v>
      </c>
      <c r="L678">
        <f>VLOOKUP(RFMCaculation[[#This Row],[Rank R]], $R$4:$S$8, 2)</f>
        <v>2</v>
      </c>
      <c r="M678">
        <f>VLOOKUP(RFMCaculation[[#This Row],[Rank F]], $R$4:$S$8, 2)</f>
        <v>3</v>
      </c>
      <c r="N678">
        <f>VLOOKUP(RFMCaculation[[#This Row],[Rank M]], $R$4:$S$8, 2)</f>
        <v>4</v>
      </c>
      <c r="O678">
        <f>RFMCaculation[[#This Row],[R]]*100+RFMCaculation[[#This Row],[F]]*10+RFMCaculation[[#This Row],[M]]</f>
        <v>234</v>
      </c>
      <c r="P678" s="21" t="str">
        <f>VLOOKUP(RFMCaculation[[#This Row],[RFM]], RFMSegment[], 2, FALSE)</f>
        <v>At Risk</v>
      </c>
    </row>
    <row r="679" spans="1:16">
      <c r="A679" t="s">
        <v>1962</v>
      </c>
      <c r="B679">
        <f>COUNTIF(Order[Customer ID], RFMCaculation[[#This Row],[Customer ID]])</f>
        <v>10</v>
      </c>
      <c r="C679" s="4" cm="1">
        <f t="array" ref="C679">MAX(_xlfn._xlws.FILTER(Order[[Order Date ]], Order[Customer ID]=RFMCaculation[[#This Row],[Customer ID]]))</f>
        <v>43010</v>
      </c>
      <c r="D679" s="4" cm="1">
        <f t="array" ref="D679">MIN(_xlfn._xlws.FILTER(Order[[Order Date ]], Order[Customer ID]=RFMCaculation[[#This Row],[Customer ID]]))</f>
        <v>41989</v>
      </c>
      <c r="E679" s="8">
        <f>($R$2-RFMCaculation[[#This Row],[Start Date]])/365</f>
        <v>3.0465753424657533</v>
      </c>
      <c r="F679">
        <f>$R$2-RFMCaculation[[#This Row],[Most recent]]</f>
        <v>91</v>
      </c>
      <c r="G679" s="8">
        <f>RFMCaculation[[#This Row],[Total Orders]]/RFMCaculation[[#This Row],[Years with us]]</f>
        <v>3.2823741007194247</v>
      </c>
      <c r="H679" s="9">
        <f>SUMIF(Order[Customer ID], RFMCaculation[[#This Row],[Customer ID]], Order[Total Sales])</f>
        <v>2576.4080000000004</v>
      </c>
      <c r="I679">
        <f>RANK(RFMCaculation[[#This Row],[Recency]], RFMCaculation[Recency], 0)</f>
        <v>360</v>
      </c>
      <c r="J679">
        <f>RANK(RFMCaculation[[#This Row],[Frequency]], RFMCaculation[Frequency], 0)</f>
        <v>69</v>
      </c>
      <c r="K679">
        <f>RANK(RFMCaculation[[#This Row],[Monetary]], RFMCaculation[Monetary], 0)</f>
        <v>342</v>
      </c>
      <c r="L679">
        <f>VLOOKUP(RFMCaculation[[#This Row],[Rank R]], $R$4:$S$8, 2)</f>
        <v>3</v>
      </c>
      <c r="M679">
        <f>VLOOKUP(RFMCaculation[[#This Row],[Rank F]], $R$4:$S$8, 2)</f>
        <v>1</v>
      </c>
      <c r="N679">
        <f>VLOOKUP(RFMCaculation[[#This Row],[Rank M]], $R$4:$S$8, 2)</f>
        <v>3</v>
      </c>
      <c r="O679">
        <f>RFMCaculation[[#This Row],[R]]*100+RFMCaculation[[#This Row],[F]]*10+RFMCaculation[[#This Row],[M]]</f>
        <v>313</v>
      </c>
      <c r="P679" s="21" t="str">
        <f>VLOOKUP(RFMCaculation[[#This Row],[RFM]], RFMSegment[], 2, FALSE)</f>
        <v>Promising</v>
      </c>
    </row>
    <row r="680" spans="1:16">
      <c r="A680" t="s">
        <v>2985</v>
      </c>
      <c r="B680">
        <f>COUNTIF(Order[Customer ID], RFMCaculation[[#This Row],[Customer ID]])</f>
        <v>11</v>
      </c>
      <c r="C680" s="4" cm="1">
        <f t="array" ref="C680">MAX(_xlfn._xlws.FILTER(Order[[Order Date ]], Order[Customer ID]=RFMCaculation[[#This Row],[Customer ID]]))</f>
        <v>42912</v>
      </c>
      <c r="D680" s="4" cm="1">
        <f t="array" ref="D680">MIN(_xlfn._xlws.FILTER(Order[[Order Date ]], Order[Customer ID]=RFMCaculation[[#This Row],[Customer ID]]))</f>
        <v>41793</v>
      </c>
      <c r="E680" s="8">
        <f>($R$2-RFMCaculation[[#This Row],[Start Date]])/365</f>
        <v>3.5835616438356164</v>
      </c>
      <c r="F680">
        <f>$R$2-RFMCaculation[[#This Row],[Most recent]]</f>
        <v>189</v>
      </c>
      <c r="G680" s="8">
        <f>RFMCaculation[[#This Row],[Total Orders]]/RFMCaculation[[#This Row],[Years with us]]</f>
        <v>3.0695718654434252</v>
      </c>
      <c r="H680" s="9">
        <f>SUMIF(Order[Customer ID], RFMCaculation[[#This Row],[Customer ID]], Order[Total Sales])</f>
        <v>5226.2099999999991</v>
      </c>
      <c r="I680">
        <f>RANK(RFMCaculation[[#This Row],[Recency]], RFMCaculation[Recency], 0)</f>
        <v>191</v>
      </c>
      <c r="J680">
        <f>RANK(RFMCaculation[[#This Row],[Frequency]], RFMCaculation[Frequency], 0)</f>
        <v>95</v>
      </c>
      <c r="K680">
        <f>RANK(RFMCaculation[[#This Row],[Monetary]], RFMCaculation[Monetary], 0)</f>
        <v>111</v>
      </c>
      <c r="L680">
        <f>VLOOKUP(RFMCaculation[[#This Row],[Rank R]], $R$4:$S$8, 2)</f>
        <v>2</v>
      </c>
      <c r="M680">
        <f>VLOOKUP(RFMCaculation[[#This Row],[Rank F]], $R$4:$S$8, 2)</f>
        <v>1</v>
      </c>
      <c r="N680">
        <f>VLOOKUP(RFMCaculation[[#This Row],[Rank M]], $R$4:$S$8, 2)</f>
        <v>1</v>
      </c>
      <c r="O680">
        <f>RFMCaculation[[#This Row],[R]]*100+RFMCaculation[[#This Row],[F]]*10+RFMCaculation[[#This Row],[M]]</f>
        <v>211</v>
      </c>
      <c r="P680" s="21" t="str">
        <f>VLOOKUP(RFMCaculation[[#This Row],[RFM]], RFMSegment[], 2, FALSE)</f>
        <v>Hibernating customers</v>
      </c>
    </row>
    <row r="681" spans="1:16">
      <c r="A681" t="s">
        <v>1126</v>
      </c>
      <c r="B681">
        <f>COUNTIF(Order[Customer ID], RFMCaculation[[#This Row],[Customer ID]])</f>
        <v>7</v>
      </c>
      <c r="C681" s="4" cm="1">
        <f t="array" ref="C681">MAX(_xlfn._xlws.FILTER(Order[[Order Date ]], Order[Customer ID]=RFMCaculation[[#This Row],[Customer ID]]))</f>
        <v>43058</v>
      </c>
      <c r="D681" s="4" cm="1">
        <f t="array" ref="D681">MIN(_xlfn._xlws.FILTER(Order[[Order Date ]], Order[Customer ID]=RFMCaculation[[#This Row],[Customer ID]]))</f>
        <v>42175</v>
      </c>
      <c r="E681" s="8">
        <f>($R$2-RFMCaculation[[#This Row],[Start Date]])/365</f>
        <v>2.536986301369863</v>
      </c>
      <c r="F681">
        <f>$R$2-RFMCaculation[[#This Row],[Most recent]]</f>
        <v>43</v>
      </c>
      <c r="G681" s="8">
        <f>RFMCaculation[[#This Row],[Total Orders]]/RFMCaculation[[#This Row],[Years with us]]</f>
        <v>2.7591792656587475</v>
      </c>
      <c r="H681" s="9">
        <f>SUMIF(Order[Customer ID], RFMCaculation[[#This Row],[Customer ID]], Order[Total Sales])</f>
        <v>4492.6570000000002</v>
      </c>
      <c r="I681">
        <f>RANK(RFMCaculation[[#This Row],[Recency]], RFMCaculation[Recency], 0)</f>
        <v>526</v>
      </c>
      <c r="J681">
        <f>RANK(RFMCaculation[[#This Row],[Frequency]], RFMCaculation[Frequency], 0)</f>
        <v>151</v>
      </c>
      <c r="K681">
        <f>RANK(RFMCaculation[[#This Row],[Monetary]], RFMCaculation[Monetary], 0)</f>
        <v>146</v>
      </c>
      <c r="L681">
        <f>VLOOKUP(RFMCaculation[[#This Row],[Rank R]], $R$4:$S$8, 2)</f>
        <v>4</v>
      </c>
      <c r="M681">
        <f>VLOOKUP(RFMCaculation[[#This Row],[Rank F]], $R$4:$S$8, 2)</f>
        <v>1</v>
      </c>
      <c r="N681">
        <f>VLOOKUP(RFMCaculation[[#This Row],[Rank M]], $R$4:$S$8, 2)</f>
        <v>1</v>
      </c>
      <c r="O681">
        <f>RFMCaculation[[#This Row],[R]]*100+RFMCaculation[[#This Row],[F]]*10+RFMCaculation[[#This Row],[M]]</f>
        <v>411</v>
      </c>
      <c r="P681" s="21" t="str">
        <f>VLOOKUP(RFMCaculation[[#This Row],[RFM]], RFMSegment[], 2, FALSE)</f>
        <v>New Customers</v>
      </c>
    </row>
    <row r="682" spans="1:16">
      <c r="A682" t="s">
        <v>861</v>
      </c>
      <c r="B682">
        <f>COUNTIF(Order[Customer ID], RFMCaculation[[#This Row],[Customer ID]])</f>
        <v>4</v>
      </c>
      <c r="C682" s="4" cm="1">
        <f t="array" ref="C682">MAX(_xlfn._xlws.FILTER(Order[[Order Date ]], Order[Customer ID]=RFMCaculation[[#This Row],[Customer ID]]))</f>
        <v>43069</v>
      </c>
      <c r="D682" s="4" cm="1">
        <f t="array" ref="D682">MIN(_xlfn._xlws.FILTER(Order[[Order Date ]], Order[Customer ID]=RFMCaculation[[#This Row],[Customer ID]]))</f>
        <v>42349</v>
      </c>
      <c r="E682" s="8">
        <f>($R$2-RFMCaculation[[#This Row],[Start Date]])/365</f>
        <v>2.0602739726027397</v>
      </c>
      <c r="F682">
        <f>$R$2-RFMCaculation[[#This Row],[Most recent]]</f>
        <v>32</v>
      </c>
      <c r="G682" s="8">
        <f>RFMCaculation[[#This Row],[Total Orders]]/RFMCaculation[[#This Row],[Years with us]]</f>
        <v>1.9414893617021276</v>
      </c>
      <c r="H682" s="9">
        <f>SUMIF(Order[Customer ID], RFMCaculation[[#This Row],[Customer ID]], Order[Total Sales])</f>
        <v>279.25599999999997</v>
      </c>
      <c r="I682">
        <f>RANK(RFMCaculation[[#This Row],[Recency]], RFMCaculation[Recency], 0)</f>
        <v>591</v>
      </c>
      <c r="J682">
        <f>RANK(RFMCaculation[[#This Row],[Frequency]], RFMCaculation[Frequency], 0)</f>
        <v>397</v>
      </c>
      <c r="K682">
        <f>RANK(RFMCaculation[[#This Row],[Monetary]], RFMCaculation[Monetary], 0)</f>
        <v>753</v>
      </c>
      <c r="L682">
        <f>VLOOKUP(RFMCaculation[[#This Row],[Rank R]], $R$4:$S$8, 2)</f>
        <v>4</v>
      </c>
      <c r="M682">
        <f>VLOOKUP(RFMCaculation[[#This Row],[Rank F]], $R$4:$S$8, 2)</f>
        <v>3</v>
      </c>
      <c r="N682">
        <f>VLOOKUP(RFMCaculation[[#This Row],[Rank M]], $R$4:$S$8, 2)</f>
        <v>5</v>
      </c>
      <c r="O682">
        <f>RFMCaculation[[#This Row],[R]]*100+RFMCaculation[[#This Row],[F]]*10+RFMCaculation[[#This Row],[M]]</f>
        <v>435</v>
      </c>
      <c r="P682" s="21" t="str">
        <f>VLOOKUP(RFMCaculation[[#This Row],[RFM]], RFMSegment[], 2, FALSE)</f>
        <v>Loyal</v>
      </c>
    </row>
    <row r="683" spans="1:16">
      <c r="A683" t="s">
        <v>2601</v>
      </c>
      <c r="B683">
        <f>COUNTIF(Order[Customer ID], RFMCaculation[[#This Row],[Customer ID]])</f>
        <v>2</v>
      </c>
      <c r="C683" s="4" cm="1">
        <f t="array" ref="C683">MAX(_xlfn._xlws.FILTER(Order[[Order Date ]], Order[Customer ID]=RFMCaculation[[#This Row],[Customer ID]]))</f>
        <v>42968</v>
      </c>
      <c r="D683" s="4" cm="1">
        <f t="array" ref="D683">MIN(_xlfn._xlws.FILTER(Order[[Order Date ]], Order[Customer ID]=RFMCaculation[[#This Row],[Customer ID]]))</f>
        <v>42685</v>
      </c>
      <c r="E683" s="8">
        <f>($R$2-RFMCaculation[[#This Row],[Start Date]])/365</f>
        <v>1.1397260273972603</v>
      </c>
      <c r="F683">
        <f>$R$2-RFMCaculation[[#This Row],[Most recent]]</f>
        <v>133</v>
      </c>
      <c r="G683" s="8">
        <f>RFMCaculation[[#This Row],[Total Orders]]/RFMCaculation[[#This Row],[Years with us]]</f>
        <v>1.7548076923076923</v>
      </c>
      <c r="H683" s="9">
        <f>SUMIF(Order[Customer ID], RFMCaculation[[#This Row],[Customer ID]], Order[Total Sales])</f>
        <v>280.63200000000006</v>
      </c>
      <c r="I683">
        <f>RANK(RFMCaculation[[#This Row],[Recency]], RFMCaculation[Recency], 0)</f>
        <v>250</v>
      </c>
      <c r="J683">
        <f>RANK(RFMCaculation[[#This Row],[Frequency]], RFMCaculation[Frequency], 0)</f>
        <v>480</v>
      </c>
      <c r="K683">
        <f>RANK(RFMCaculation[[#This Row],[Monetary]], RFMCaculation[Monetary], 0)</f>
        <v>752</v>
      </c>
      <c r="L683">
        <f>VLOOKUP(RFMCaculation[[#This Row],[Rank R]], $R$4:$S$8, 2)</f>
        <v>2</v>
      </c>
      <c r="M683">
        <f>VLOOKUP(RFMCaculation[[#This Row],[Rank F]], $R$4:$S$8, 2)</f>
        <v>4</v>
      </c>
      <c r="N683">
        <f>VLOOKUP(RFMCaculation[[#This Row],[Rank M]], $R$4:$S$8, 2)</f>
        <v>5</v>
      </c>
      <c r="O683">
        <f>RFMCaculation[[#This Row],[R]]*100+RFMCaculation[[#This Row],[F]]*10+RFMCaculation[[#This Row],[M]]</f>
        <v>245</v>
      </c>
      <c r="P683" s="21" t="str">
        <f>VLOOKUP(RFMCaculation[[#This Row],[RFM]], RFMSegment[], 2, FALSE)</f>
        <v>At Risk</v>
      </c>
    </row>
    <row r="684" spans="1:16">
      <c r="A684" t="s">
        <v>3086</v>
      </c>
      <c r="B684">
        <f>COUNTIF(Order[Customer ID], RFMCaculation[[#This Row],[Customer ID]])</f>
        <v>9</v>
      </c>
      <c r="C684" s="4" cm="1">
        <f t="array" ref="C684">MAX(_xlfn._xlws.FILTER(Order[[Order Date ]], Order[Customer ID]=RFMCaculation[[#This Row],[Customer ID]]))</f>
        <v>42899</v>
      </c>
      <c r="D684" s="4" cm="1">
        <f t="array" ref="D684">MIN(_xlfn._xlws.FILTER(Order[[Order Date ]], Order[Customer ID]=RFMCaculation[[#This Row],[Customer ID]]))</f>
        <v>41665</v>
      </c>
      <c r="E684" s="8">
        <f>($R$2-RFMCaculation[[#This Row],[Start Date]])/365</f>
        <v>3.9342465753424656</v>
      </c>
      <c r="F684">
        <f>$R$2-RFMCaculation[[#This Row],[Most recent]]</f>
        <v>202</v>
      </c>
      <c r="G684" s="8">
        <f>RFMCaculation[[#This Row],[Total Orders]]/RFMCaculation[[#This Row],[Years with us]]</f>
        <v>2.2876044568245129</v>
      </c>
      <c r="H684" s="9">
        <f>SUMIF(Order[Customer ID], RFMCaculation[[#This Row],[Customer ID]], Order[Total Sales])</f>
        <v>6121.1139999999987</v>
      </c>
      <c r="I684">
        <f>RANK(RFMCaculation[[#This Row],[Recency]], RFMCaculation[Recency], 0)</f>
        <v>179</v>
      </c>
      <c r="J684">
        <f>RANK(RFMCaculation[[#This Row],[Frequency]], RFMCaculation[Frequency], 0)</f>
        <v>280</v>
      </c>
      <c r="K684">
        <f>RANK(RFMCaculation[[#This Row],[Monetary]], RFMCaculation[Monetary], 0)</f>
        <v>76</v>
      </c>
      <c r="L684">
        <f>VLOOKUP(RFMCaculation[[#This Row],[Rank R]], $R$4:$S$8, 2)</f>
        <v>2</v>
      </c>
      <c r="M684">
        <f>VLOOKUP(RFMCaculation[[#This Row],[Rank F]], $R$4:$S$8, 2)</f>
        <v>2</v>
      </c>
      <c r="N684">
        <f>VLOOKUP(RFMCaculation[[#This Row],[Rank M]], $R$4:$S$8, 2)</f>
        <v>1</v>
      </c>
      <c r="O684">
        <f>RFMCaculation[[#This Row],[R]]*100+RFMCaculation[[#This Row],[F]]*10+RFMCaculation[[#This Row],[M]]</f>
        <v>221</v>
      </c>
      <c r="P684" s="21" t="str">
        <f>VLOOKUP(RFMCaculation[[#This Row],[RFM]], RFMSegment[], 2, FALSE)</f>
        <v>About To Sleep</v>
      </c>
    </row>
    <row r="685" spans="1:16">
      <c r="A685" t="s">
        <v>284</v>
      </c>
      <c r="B685">
        <f>COUNTIF(Order[Customer ID], RFMCaculation[[#This Row],[Customer ID]])</f>
        <v>11</v>
      </c>
      <c r="C685" s="4" cm="1">
        <f t="array" ref="C685">MAX(_xlfn._xlws.FILTER(Order[[Order Date ]], Order[Customer ID]=RFMCaculation[[#This Row],[Customer ID]]))</f>
        <v>43090</v>
      </c>
      <c r="D685" s="4" cm="1">
        <f t="array" ref="D685">MIN(_xlfn._xlws.FILTER(Order[[Order Date ]], Order[Customer ID]=RFMCaculation[[#This Row],[Customer ID]]))</f>
        <v>41740</v>
      </c>
      <c r="E685" s="8">
        <f>($R$2-RFMCaculation[[#This Row],[Start Date]])/365</f>
        <v>3.7287671232876711</v>
      </c>
      <c r="F685">
        <f>$R$2-RFMCaculation[[#This Row],[Most recent]]</f>
        <v>11</v>
      </c>
      <c r="G685" s="8">
        <f>RFMCaculation[[#This Row],[Total Orders]]/RFMCaculation[[#This Row],[Years with us]]</f>
        <v>2.9500367376928729</v>
      </c>
      <c r="H685" s="9">
        <f>SUMIF(Order[Customer ID], RFMCaculation[[#This Row],[Customer ID]], Order[Total Sales])</f>
        <v>12209.438000000002</v>
      </c>
      <c r="I685">
        <f>RANK(RFMCaculation[[#This Row],[Recency]], RFMCaculation[Recency], 0)</f>
        <v>725</v>
      </c>
      <c r="J685">
        <f>RANK(RFMCaculation[[#This Row],[Frequency]], RFMCaculation[Frequency], 0)</f>
        <v>117</v>
      </c>
      <c r="K685">
        <f>RANK(RFMCaculation[[#This Row],[Monetary]], RFMCaculation[Monetary], 0)</f>
        <v>9</v>
      </c>
      <c r="L685">
        <f>VLOOKUP(RFMCaculation[[#This Row],[Rank R]], $R$4:$S$8, 2)</f>
        <v>5</v>
      </c>
      <c r="M685">
        <f>VLOOKUP(RFMCaculation[[#This Row],[Rank F]], $R$4:$S$8, 2)</f>
        <v>1</v>
      </c>
      <c r="N685">
        <f>VLOOKUP(RFMCaculation[[#This Row],[Rank M]], $R$4:$S$8, 2)</f>
        <v>1</v>
      </c>
      <c r="O685">
        <f>RFMCaculation[[#This Row],[R]]*100+RFMCaculation[[#This Row],[F]]*10+RFMCaculation[[#This Row],[M]]</f>
        <v>511</v>
      </c>
      <c r="P685" s="21" t="str">
        <f>VLOOKUP(RFMCaculation[[#This Row],[RFM]], RFMSegment[], 2, FALSE)</f>
        <v>New Customers</v>
      </c>
    </row>
    <row r="686" spans="1:16">
      <c r="A686" t="s">
        <v>1581</v>
      </c>
      <c r="B686">
        <f>COUNTIF(Order[Customer ID], RFMCaculation[[#This Row],[Customer ID]])</f>
        <v>7</v>
      </c>
      <c r="C686" s="4" cm="1">
        <f t="array" ref="C686">MAX(_xlfn._xlws.FILTER(Order[[Order Date ]], Order[Customer ID]=RFMCaculation[[#This Row],[Customer ID]]))</f>
        <v>43040</v>
      </c>
      <c r="D686" s="4" cm="1">
        <f t="array" ref="D686">MIN(_xlfn._xlws.FILTER(Order[[Order Date ]], Order[Customer ID]=RFMCaculation[[#This Row],[Customer ID]]))</f>
        <v>41892</v>
      </c>
      <c r="E686" s="8">
        <f>($R$2-RFMCaculation[[#This Row],[Start Date]])/365</f>
        <v>3.3123287671232875</v>
      </c>
      <c r="F686">
        <f>$R$2-RFMCaculation[[#This Row],[Most recent]]</f>
        <v>61</v>
      </c>
      <c r="G686" s="8">
        <f>RFMCaculation[[#This Row],[Total Orders]]/RFMCaculation[[#This Row],[Years with us]]</f>
        <v>2.1133167907361456</v>
      </c>
      <c r="H686" s="9">
        <f>SUMIF(Order[Customer ID], RFMCaculation[[#This Row],[Customer ID]], Order[Total Sales])</f>
        <v>763.54600000000005</v>
      </c>
      <c r="I686">
        <f>RANK(RFMCaculation[[#This Row],[Recency]], RFMCaculation[Recency], 0)</f>
        <v>437</v>
      </c>
      <c r="J686">
        <f>RANK(RFMCaculation[[#This Row],[Frequency]], RFMCaculation[Frequency], 0)</f>
        <v>344</v>
      </c>
      <c r="K686">
        <f>RANK(RFMCaculation[[#This Row],[Monetary]], RFMCaculation[Monetary], 0)</f>
        <v>678</v>
      </c>
      <c r="L686">
        <f>VLOOKUP(RFMCaculation[[#This Row],[Rank R]], $R$4:$S$8, 2)</f>
        <v>3</v>
      </c>
      <c r="M686">
        <f>VLOOKUP(RFMCaculation[[#This Row],[Rank F]], $R$4:$S$8, 2)</f>
        <v>3</v>
      </c>
      <c r="N686">
        <f>VLOOKUP(RFMCaculation[[#This Row],[Rank M]], $R$4:$S$8, 2)</f>
        <v>5</v>
      </c>
      <c r="O686">
        <f>RFMCaculation[[#This Row],[R]]*100+RFMCaculation[[#This Row],[F]]*10+RFMCaculation[[#This Row],[M]]</f>
        <v>335</v>
      </c>
      <c r="P686" s="21" t="str">
        <f>VLOOKUP(RFMCaculation[[#This Row],[RFM]], RFMSegment[], 2, FALSE)</f>
        <v>Loyal</v>
      </c>
    </row>
    <row r="687" spans="1:16">
      <c r="A687" t="s">
        <v>1578</v>
      </c>
      <c r="B687">
        <f>COUNTIF(Order[Customer ID], RFMCaculation[[#This Row],[Customer ID]])</f>
        <v>9</v>
      </c>
      <c r="C687" s="4" cm="1">
        <f t="array" ref="C687">MAX(_xlfn._xlws.FILTER(Order[[Order Date ]], Order[Customer ID]=RFMCaculation[[#This Row],[Customer ID]]))</f>
        <v>43040</v>
      </c>
      <c r="D687" s="4" cm="1">
        <f t="array" ref="D687">MIN(_xlfn._xlws.FILTER(Order[[Order Date ]], Order[Customer ID]=RFMCaculation[[#This Row],[Customer ID]]))</f>
        <v>41996</v>
      </c>
      <c r="E687" s="8">
        <f>($R$2-RFMCaculation[[#This Row],[Start Date]])/365</f>
        <v>3.0273972602739727</v>
      </c>
      <c r="F687">
        <f>$R$2-RFMCaculation[[#This Row],[Most recent]]</f>
        <v>61</v>
      </c>
      <c r="G687" s="8">
        <f>RFMCaculation[[#This Row],[Total Orders]]/RFMCaculation[[#This Row],[Years with us]]</f>
        <v>2.9728506787330318</v>
      </c>
      <c r="H687" s="9">
        <f>SUMIF(Order[Customer ID], RFMCaculation[[#This Row],[Customer ID]], Order[Total Sales])</f>
        <v>3422.7860000000001</v>
      </c>
      <c r="I687">
        <f>RANK(RFMCaculation[[#This Row],[Recency]], RFMCaculation[Recency], 0)</f>
        <v>437</v>
      </c>
      <c r="J687">
        <f>RANK(RFMCaculation[[#This Row],[Frequency]], RFMCaculation[Frequency], 0)</f>
        <v>113</v>
      </c>
      <c r="K687">
        <f>RANK(RFMCaculation[[#This Row],[Monetary]], RFMCaculation[Monetary], 0)</f>
        <v>221</v>
      </c>
      <c r="L687">
        <f>VLOOKUP(RFMCaculation[[#This Row],[Rank R]], $R$4:$S$8, 2)</f>
        <v>3</v>
      </c>
      <c r="M687">
        <f>VLOOKUP(RFMCaculation[[#This Row],[Rank F]], $R$4:$S$8, 2)</f>
        <v>1</v>
      </c>
      <c r="N687">
        <f>VLOOKUP(RFMCaculation[[#This Row],[Rank M]], $R$4:$S$8, 2)</f>
        <v>2</v>
      </c>
      <c r="O687">
        <f>RFMCaculation[[#This Row],[R]]*100+RFMCaculation[[#This Row],[F]]*10+RFMCaculation[[#This Row],[M]]</f>
        <v>312</v>
      </c>
      <c r="P687" s="21" t="str">
        <f>VLOOKUP(RFMCaculation[[#This Row],[RFM]], RFMSegment[], 2, FALSE)</f>
        <v>About To Sleep</v>
      </c>
    </row>
    <row r="688" spans="1:16">
      <c r="A688" t="s">
        <v>1304</v>
      </c>
      <c r="B688">
        <f>COUNTIF(Order[Customer ID], RFMCaculation[[#This Row],[Customer ID]])</f>
        <v>9</v>
      </c>
      <c r="C688" s="4" cm="1">
        <f t="array" ref="C688">MAX(_xlfn._xlws.FILTER(Order[[Order Date ]], Order[Customer ID]=RFMCaculation[[#This Row],[Customer ID]]))</f>
        <v>43051</v>
      </c>
      <c r="D688" s="4" cm="1">
        <f t="array" ref="D688">MIN(_xlfn._xlws.FILTER(Order[[Order Date ]], Order[Customer ID]=RFMCaculation[[#This Row],[Customer ID]]))</f>
        <v>41933</v>
      </c>
      <c r="E688" s="8">
        <f>($R$2-RFMCaculation[[#This Row],[Start Date]])/365</f>
        <v>3.2</v>
      </c>
      <c r="F688">
        <f>$R$2-RFMCaculation[[#This Row],[Most recent]]</f>
        <v>50</v>
      </c>
      <c r="G688" s="8">
        <f>RFMCaculation[[#This Row],[Total Orders]]/RFMCaculation[[#This Row],[Years with us]]</f>
        <v>2.8125</v>
      </c>
      <c r="H688" s="9">
        <f>SUMIF(Order[Customer ID], RFMCaculation[[#This Row],[Customer ID]], Order[Total Sales])</f>
        <v>3336.5349999999999</v>
      </c>
      <c r="I688">
        <f>RANK(RFMCaculation[[#This Row],[Recency]], RFMCaculation[Recency], 0)</f>
        <v>490</v>
      </c>
      <c r="J688">
        <f>RANK(RFMCaculation[[#This Row],[Frequency]], RFMCaculation[Frequency], 0)</f>
        <v>138</v>
      </c>
      <c r="K688">
        <f>RANK(RFMCaculation[[#This Row],[Monetary]], RFMCaculation[Monetary], 0)</f>
        <v>230</v>
      </c>
      <c r="L688">
        <f>VLOOKUP(RFMCaculation[[#This Row],[Rank R]], $R$4:$S$8, 2)</f>
        <v>4</v>
      </c>
      <c r="M688">
        <f>VLOOKUP(RFMCaculation[[#This Row],[Rank F]], $R$4:$S$8, 2)</f>
        <v>1</v>
      </c>
      <c r="N688">
        <f>VLOOKUP(RFMCaculation[[#This Row],[Rank M]], $R$4:$S$8, 2)</f>
        <v>2</v>
      </c>
      <c r="O688">
        <f>RFMCaculation[[#This Row],[R]]*100+RFMCaculation[[#This Row],[F]]*10+RFMCaculation[[#This Row],[M]]</f>
        <v>412</v>
      </c>
      <c r="P688" s="21" t="str">
        <f>VLOOKUP(RFMCaculation[[#This Row],[RFM]], RFMSegment[], 2, FALSE)</f>
        <v>New Customers</v>
      </c>
    </row>
    <row r="689" spans="1:16">
      <c r="A689" t="s">
        <v>220</v>
      </c>
      <c r="B689">
        <f>COUNTIF(Order[Customer ID], RFMCaculation[[#This Row],[Customer ID]])</f>
        <v>3</v>
      </c>
      <c r="C689" s="4" cm="1">
        <f t="array" ref="C689">MAX(_xlfn._xlws.FILTER(Order[[Order Date ]], Order[Customer ID]=RFMCaculation[[#This Row],[Customer ID]]))</f>
        <v>43091</v>
      </c>
      <c r="D689" s="4" cm="1">
        <f t="array" ref="D689">MIN(_xlfn._xlws.FILTER(Order[[Order Date ]], Order[Customer ID]=RFMCaculation[[#This Row],[Customer ID]]))</f>
        <v>42308</v>
      </c>
      <c r="E689" s="8">
        <f>($R$2-RFMCaculation[[#This Row],[Start Date]])/365</f>
        <v>2.1726027397260275</v>
      </c>
      <c r="F689">
        <f>$R$2-RFMCaculation[[#This Row],[Most recent]]</f>
        <v>10</v>
      </c>
      <c r="G689" s="8">
        <f>RFMCaculation[[#This Row],[Total Orders]]/RFMCaculation[[#This Row],[Years with us]]</f>
        <v>1.3808322824716266</v>
      </c>
      <c r="H689" s="9">
        <f>SUMIF(Order[Customer ID], RFMCaculation[[#This Row],[Customer ID]], Order[Total Sales])</f>
        <v>3406.5810000000001</v>
      </c>
      <c r="I689">
        <f>RANK(RFMCaculation[[#This Row],[Recency]], RFMCaculation[Recency], 0)</f>
        <v>733</v>
      </c>
      <c r="J689">
        <f>RANK(RFMCaculation[[#This Row],[Frequency]], RFMCaculation[Frequency], 0)</f>
        <v>615</v>
      </c>
      <c r="K689">
        <f>RANK(RFMCaculation[[#This Row],[Monetary]], RFMCaculation[Monetary], 0)</f>
        <v>224</v>
      </c>
      <c r="L689">
        <f>VLOOKUP(RFMCaculation[[#This Row],[Rank R]], $R$4:$S$8, 2)</f>
        <v>5</v>
      </c>
      <c r="M689">
        <f>VLOOKUP(RFMCaculation[[#This Row],[Rank F]], $R$4:$S$8, 2)</f>
        <v>4</v>
      </c>
      <c r="N689">
        <f>VLOOKUP(RFMCaculation[[#This Row],[Rank M]], $R$4:$S$8, 2)</f>
        <v>2</v>
      </c>
      <c r="O689">
        <f>RFMCaculation[[#This Row],[R]]*100+RFMCaculation[[#This Row],[F]]*10+RFMCaculation[[#This Row],[M]]</f>
        <v>542</v>
      </c>
      <c r="P689" s="21" t="str">
        <f>VLOOKUP(RFMCaculation[[#This Row],[RFM]], RFMSegment[], 2, FALSE)</f>
        <v>Potential Loyalist</v>
      </c>
    </row>
    <row r="690" spans="1:16">
      <c r="A690" t="s">
        <v>2945</v>
      </c>
      <c r="B690">
        <f>COUNTIF(Order[Customer ID], RFMCaculation[[#This Row],[Customer ID]])</f>
        <v>8</v>
      </c>
      <c r="C690" s="4" cm="1">
        <f t="array" ref="C690">MAX(_xlfn._xlws.FILTER(Order[[Order Date ]], Order[Customer ID]=RFMCaculation[[#This Row],[Customer ID]]))</f>
        <v>42916</v>
      </c>
      <c r="D690" s="4" cm="1">
        <f t="array" ref="D690">MIN(_xlfn._xlws.FILTER(Order[[Order Date ]], Order[Customer ID]=RFMCaculation[[#This Row],[Customer ID]]))</f>
        <v>41846</v>
      </c>
      <c r="E690" s="8">
        <f>($R$2-RFMCaculation[[#This Row],[Start Date]])/365</f>
        <v>3.4383561643835616</v>
      </c>
      <c r="F690">
        <f>$R$2-RFMCaculation[[#This Row],[Most recent]]</f>
        <v>185</v>
      </c>
      <c r="G690" s="8">
        <f>RFMCaculation[[#This Row],[Total Orders]]/RFMCaculation[[#This Row],[Years with us]]</f>
        <v>2.3266932270916336</v>
      </c>
      <c r="H690" s="9">
        <f>SUMIF(Order[Customer ID], RFMCaculation[[#This Row],[Customer ID]], Order[Total Sales])</f>
        <v>1884.7980000000002</v>
      </c>
      <c r="I690">
        <f>RANK(RFMCaculation[[#This Row],[Recency]], RFMCaculation[Recency], 0)</f>
        <v>197</v>
      </c>
      <c r="J690">
        <f>RANK(RFMCaculation[[#This Row],[Frequency]], RFMCaculation[Frequency], 0)</f>
        <v>264</v>
      </c>
      <c r="K690">
        <f>RANK(RFMCaculation[[#This Row],[Monetary]], RFMCaculation[Monetary], 0)</f>
        <v>455</v>
      </c>
      <c r="L690">
        <f>VLOOKUP(RFMCaculation[[#This Row],[Rank R]], $R$4:$S$8, 2)</f>
        <v>2</v>
      </c>
      <c r="M690">
        <f>VLOOKUP(RFMCaculation[[#This Row],[Rank F]], $R$4:$S$8, 2)</f>
        <v>2</v>
      </c>
      <c r="N690">
        <f>VLOOKUP(RFMCaculation[[#This Row],[Rank M]], $R$4:$S$8, 2)</f>
        <v>3</v>
      </c>
      <c r="O690">
        <f>RFMCaculation[[#This Row],[R]]*100+RFMCaculation[[#This Row],[F]]*10+RFMCaculation[[#This Row],[M]]</f>
        <v>223</v>
      </c>
      <c r="P690" s="21" t="str">
        <f>VLOOKUP(RFMCaculation[[#This Row],[RFM]], RFMSegment[], 2, FALSE)</f>
        <v>Hibernating customers</v>
      </c>
    </row>
    <row r="691" spans="1:16">
      <c r="A691" t="s">
        <v>2282</v>
      </c>
      <c r="B691">
        <f>COUNTIF(Order[Customer ID], RFMCaculation[[#This Row],[Customer ID]])</f>
        <v>6</v>
      </c>
      <c r="C691" s="4" cm="1">
        <f t="array" ref="C691">MAX(_xlfn._xlws.FILTER(Order[[Order Date ]], Order[Customer ID]=RFMCaculation[[#This Row],[Customer ID]]))</f>
        <v>42991</v>
      </c>
      <c r="D691" s="4" cm="1">
        <f t="array" ref="D691">MIN(_xlfn._xlws.FILTER(Order[[Order Date ]], Order[Customer ID]=RFMCaculation[[#This Row],[Customer ID]]))</f>
        <v>41662</v>
      </c>
      <c r="E691" s="8">
        <f>($R$2-RFMCaculation[[#This Row],[Start Date]])/365</f>
        <v>3.9424657534246577</v>
      </c>
      <c r="F691">
        <f>$R$2-RFMCaculation[[#This Row],[Most recent]]</f>
        <v>110</v>
      </c>
      <c r="G691" s="8">
        <f>RFMCaculation[[#This Row],[Total Orders]]/RFMCaculation[[#This Row],[Years with us]]</f>
        <v>1.5218902015288394</v>
      </c>
      <c r="H691" s="9">
        <f>SUMIF(Order[Customer ID], RFMCaculation[[#This Row],[Customer ID]], Order[Total Sales])</f>
        <v>3124.8320000000003</v>
      </c>
      <c r="I691">
        <f>RANK(RFMCaculation[[#This Row],[Recency]], RFMCaculation[Recency], 0)</f>
        <v>303</v>
      </c>
      <c r="J691">
        <f>RANK(RFMCaculation[[#This Row],[Frequency]], RFMCaculation[Frequency], 0)</f>
        <v>566</v>
      </c>
      <c r="K691">
        <f>RANK(RFMCaculation[[#This Row],[Monetary]], RFMCaculation[Monetary], 0)</f>
        <v>266</v>
      </c>
      <c r="L691">
        <f>VLOOKUP(RFMCaculation[[#This Row],[Rank R]], $R$4:$S$8, 2)</f>
        <v>2</v>
      </c>
      <c r="M691">
        <f>VLOOKUP(RFMCaculation[[#This Row],[Rank F]], $R$4:$S$8, 2)</f>
        <v>4</v>
      </c>
      <c r="N691">
        <f>VLOOKUP(RFMCaculation[[#This Row],[Rank M]], $R$4:$S$8, 2)</f>
        <v>2</v>
      </c>
      <c r="O691">
        <f>RFMCaculation[[#This Row],[R]]*100+RFMCaculation[[#This Row],[F]]*10+RFMCaculation[[#This Row],[M]]</f>
        <v>242</v>
      </c>
      <c r="P691" s="21" t="str">
        <f>VLOOKUP(RFMCaculation[[#This Row],[RFM]], RFMSegment[], 2, FALSE)</f>
        <v>At Risk</v>
      </c>
    </row>
    <row r="692" spans="1:16">
      <c r="A692" t="s">
        <v>3272</v>
      </c>
      <c r="B692">
        <f>COUNTIF(Order[Customer ID], RFMCaculation[[#This Row],[Customer ID]])</f>
        <v>3</v>
      </c>
      <c r="C692" s="4" cm="1">
        <f t="array" ref="C692">MAX(_xlfn._xlws.FILTER(Order[[Order Date ]], Order[Customer ID]=RFMCaculation[[#This Row],[Customer ID]]))</f>
        <v>42873</v>
      </c>
      <c r="D692" s="4" cm="1">
        <f t="array" ref="D692">MIN(_xlfn._xlws.FILTER(Order[[Order Date ]], Order[Customer ID]=RFMCaculation[[#This Row],[Customer ID]]))</f>
        <v>41728</v>
      </c>
      <c r="E692" s="8">
        <f>($R$2-RFMCaculation[[#This Row],[Start Date]])/365</f>
        <v>3.7616438356164386</v>
      </c>
      <c r="F692">
        <f>$R$2-RFMCaculation[[#This Row],[Most recent]]</f>
        <v>228</v>
      </c>
      <c r="G692" s="8">
        <f>RFMCaculation[[#This Row],[Total Orders]]/RFMCaculation[[#This Row],[Years with us]]</f>
        <v>0.79752367079388198</v>
      </c>
      <c r="H692" s="9">
        <f>SUMIF(Order[Customer ID], RFMCaculation[[#This Row],[Customer ID]], Order[Total Sales])</f>
        <v>47.945999999999998</v>
      </c>
      <c r="I692">
        <f>RANK(RFMCaculation[[#This Row],[Recency]], RFMCaculation[Recency], 0)</f>
        <v>157</v>
      </c>
      <c r="J692">
        <f>RANK(RFMCaculation[[#This Row],[Frequency]], RFMCaculation[Frequency], 0)</f>
        <v>767</v>
      </c>
      <c r="K692">
        <f>RANK(RFMCaculation[[#This Row],[Monetary]], RFMCaculation[Monetary], 0)</f>
        <v>788</v>
      </c>
      <c r="L692">
        <f>VLOOKUP(RFMCaculation[[#This Row],[Rank R]], $R$4:$S$8, 2)</f>
        <v>1</v>
      </c>
      <c r="M692">
        <f>VLOOKUP(RFMCaculation[[#This Row],[Rank F]], $R$4:$S$8, 2)</f>
        <v>5</v>
      </c>
      <c r="N692">
        <f>VLOOKUP(RFMCaculation[[#This Row],[Rank M]], $R$4:$S$8, 2)</f>
        <v>5</v>
      </c>
      <c r="O692">
        <f>RFMCaculation[[#This Row],[R]]*100+RFMCaculation[[#This Row],[F]]*10+RFMCaculation[[#This Row],[M]]</f>
        <v>155</v>
      </c>
      <c r="P692" s="21" t="str">
        <f>VLOOKUP(RFMCaculation[[#This Row],[RFM]], RFMSegment[], 2, FALSE)</f>
        <v>Cannot Lose Them</v>
      </c>
    </row>
    <row r="693" spans="1:16">
      <c r="A693" t="s">
        <v>836</v>
      </c>
      <c r="B693">
        <f>COUNTIF(Order[Customer ID], RFMCaculation[[#This Row],[Customer ID]])</f>
        <v>13</v>
      </c>
      <c r="C693" s="4" cm="1">
        <f t="array" ref="C693">MAX(_xlfn._xlws.FILTER(Order[[Order Date ]], Order[Customer ID]=RFMCaculation[[#This Row],[Customer ID]]))</f>
        <v>43070</v>
      </c>
      <c r="D693" s="4" cm="1">
        <f t="array" ref="D693">MIN(_xlfn._xlws.FILTER(Order[[Order Date ]], Order[Customer ID]=RFMCaculation[[#This Row],[Customer ID]]))</f>
        <v>41983</v>
      </c>
      <c r="E693" s="8">
        <f>($R$2-RFMCaculation[[#This Row],[Start Date]])/365</f>
        <v>3.0630136986301371</v>
      </c>
      <c r="F693">
        <f>$R$2-RFMCaculation[[#This Row],[Most recent]]</f>
        <v>31</v>
      </c>
      <c r="G693" s="8">
        <f>RFMCaculation[[#This Row],[Total Orders]]/RFMCaculation[[#This Row],[Years with us]]</f>
        <v>4.2441860465116275</v>
      </c>
      <c r="H693" s="9">
        <f>SUMIF(Order[Customer ID], RFMCaculation[[#This Row],[Customer ID]], Order[Total Sales])</f>
        <v>3406.8395</v>
      </c>
      <c r="I693">
        <f>RANK(RFMCaculation[[#This Row],[Recency]], RFMCaculation[Recency], 0)</f>
        <v>599</v>
      </c>
      <c r="J693">
        <f>RANK(RFMCaculation[[#This Row],[Frequency]], RFMCaculation[Frequency], 0)</f>
        <v>17</v>
      </c>
      <c r="K693">
        <f>RANK(RFMCaculation[[#This Row],[Monetary]], RFMCaculation[Monetary], 0)</f>
        <v>223</v>
      </c>
      <c r="L693">
        <f>VLOOKUP(RFMCaculation[[#This Row],[Rank R]], $R$4:$S$8, 2)</f>
        <v>4</v>
      </c>
      <c r="M693">
        <f>VLOOKUP(RFMCaculation[[#This Row],[Rank F]], $R$4:$S$8, 2)</f>
        <v>1</v>
      </c>
      <c r="N693">
        <f>VLOOKUP(RFMCaculation[[#This Row],[Rank M]], $R$4:$S$8, 2)</f>
        <v>2</v>
      </c>
      <c r="O693">
        <f>RFMCaculation[[#This Row],[R]]*100+RFMCaculation[[#This Row],[F]]*10+RFMCaculation[[#This Row],[M]]</f>
        <v>412</v>
      </c>
      <c r="P693" s="21" t="str">
        <f>VLOOKUP(RFMCaculation[[#This Row],[RFM]], RFMSegment[], 2, FALSE)</f>
        <v>New Customers</v>
      </c>
    </row>
    <row r="694" spans="1:16">
      <c r="A694" t="s">
        <v>627</v>
      </c>
      <c r="B694">
        <f>COUNTIF(Order[Customer ID], RFMCaculation[[#This Row],[Customer ID]])</f>
        <v>10</v>
      </c>
      <c r="C694" s="4" cm="1">
        <f t="array" ref="C694">MAX(_xlfn._xlws.FILTER(Order[[Order Date ]], Order[Customer ID]=RFMCaculation[[#This Row],[Customer ID]]))</f>
        <v>43076</v>
      </c>
      <c r="D694" s="4" cm="1">
        <f t="array" ref="D694">MIN(_xlfn._xlws.FILTER(Order[[Order Date ]], Order[Customer ID]=RFMCaculation[[#This Row],[Customer ID]]))</f>
        <v>41945</v>
      </c>
      <c r="E694" s="8">
        <f>($R$2-RFMCaculation[[#This Row],[Start Date]])/365</f>
        <v>3.1671232876712327</v>
      </c>
      <c r="F694">
        <f>$R$2-RFMCaculation[[#This Row],[Most recent]]</f>
        <v>25</v>
      </c>
      <c r="G694" s="8">
        <f>RFMCaculation[[#This Row],[Total Orders]]/RFMCaculation[[#This Row],[Years with us]]</f>
        <v>3.1574394463667823</v>
      </c>
      <c r="H694" s="9">
        <f>SUMIF(Order[Customer ID], RFMCaculation[[#This Row],[Customer ID]], Order[Total Sales])</f>
        <v>2180.7180000000003</v>
      </c>
      <c r="I694">
        <f>RANK(RFMCaculation[[#This Row],[Recency]], RFMCaculation[Recency], 0)</f>
        <v>649</v>
      </c>
      <c r="J694">
        <f>RANK(RFMCaculation[[#This Row],[Frequency]], RFMCaculation[Frequency], 0)</f>
        <v>86</v>
      </c>
      <c r="K694">
        <f>RANK(RFMCaculation[[#This Row],[Monetary]], RFMCaculation[Monetary], 0)</f>
        <v>417</v>
      </c>
      <c r="L694">
        <f>VLOOKUP(RFMCaculation[[#This Row],[Rank R]], $R$4:$S$8, 2)</f>
        <v>5</v>
      </c>
      <c r="M694">
        <f>VLOOKUP(RFMCaculation[[#This Row],[Rank F]], $R$4:$S$8, 2)</f>
        <v>1</v>
      </c>
      <c r="N694">
        <f>VLOOKUP(RFMCaculation[[#This Row],[Rank M]], $R$4:$S$8, 2)</f>
        <v>3</v>
      </c>
      <c r="O694">
        <f>RFMCaculation[[#This Row],[R]]*100+RFMCaculation[[#This Row],[F]]*10+RFMCaculation[[#This Row],[M]]</f>
        <v>513</v>
      </c>
      <c r="P694" s="21" t="str">
        <f>VLOOKUP(RFMCaculation[[#This Row],[RFM]], RFMSegment[], 2, FALSE)</f>
        <v>Promising</v>
      </c>
    </row>
    <row r="695" spans="1:16">
      <c r="A695" t="s">
        <v>5768</v>
      </c>
      <c r="B695">
        <f>COUNTIF(Order[Customer ID], RFMCaculation[[#This Row],[Customer ID]])</f>
        <v>2</v>
      </c>
      <c r="C695" s="4" cm="1">
        <f t="array" ref="C695">MAX(_xlfn._xlws.FILTER(Order[[Order Date ]], Order[Customer ID]=RFMCaculation[[#This Row],[Customer ID]]))</f>
        <v>42334</v>
      </c>
      <c r="D695" s="4" cm="1">
        <f t="array" ref="D695">MIN(_xlfn._xlws.FILTER(Order[[Order Date ]], Order[Customer ID]=RFMCaculation[[#This Row],[Customer ID]]))</f>
        <v>41989</v>
      </c>
      <c r="E695" s="8">
        <f>($R$2-RFMCaculation[[#This Row],[Start Date]])/365</f>
        <v>3.0465753424657533</v>
      </c>
      <c r="F695">
        <f>$R$2-RFMCaculation[[#This Row],[Most recent]]</f>
        <v>767</v>
      </c>
      <c r="G695" s="8">
        <f>RFMCaculation[[#This Row],[Total Orders]]/RFMCaculation[[#This Row],[Years with us]]</f>
        <v>0.65647482014388492</v>
      </c>
      <c r="H695" s="9">
        <f>SUMIF(Order[Customer ID], RFMCaculation[[#This Row],[Customer ID]], Order[Total Sales])</f>
        <v>2096.3919999999998</v>
      </c>
      <c r="I695">
        <f>RANK(RFMCaculation[[#This Row],[Recency]], RFMCaculation[Recency], 0)</f>
        <v>16</v>
      </c>
      <c r="J695">
        <f>RANK(RFMCaculation[[#This Row],[Frequency]], RFMCaculation[Frequency], 0)</f>
        <v>778</v>
      </c>
      <c r="K695">
        <f>RANK(RFMCaculation[[#This Row],[Monetary]], RFMCaculation[Monetary], 0)</f>
        <v>429</v>
      </c>
      <c r="L695">
        <f>VLOOKUP(RFMCaculation[[#This Row],[Rank R]], $R$4:$S$8, 2)</f>
        <v>1</v>
      </c>
      <c r="M695">
        <f>VLOOKUP(RFMCaculation[[#This Row],[Rank F]], $R$4:$S$8, 2)</f>
        <v>5</v>
      </c>
      <c r="N695">
        <f>VLOOKUP(RFMCaculation[[#This Row],[Rank M]], $R$4:$S$8, 2)</f>
        <v>3</v>
      </c>
      <c r="O695">
        <f>RFMCaculation[[#This Row],[R]]*100+RFMCaculation[[#This Row],[F]]*10+RFMCaculation[[#This Row],[M]]</f>
        <v>153</v>
      </c>
      <c r="P695" s="21" t="str">
        <f>VLOOKUP(RFMCaculation[[#This Row],[RFM]], RFMSegment[], 2, FALSE)</f>
        <v>At Risk</v>
      </c>
    </row>
    <row r="696" spans="1:16">
      <c r="A696" t="s">
        <v>2027</v>
      </c>
      <c r="B696">
        <f>COUNTIF(Order[Customer ID], RFMCaculation[[#This Row],[Customer ID]])</f>
        <v>12</v>
      </c>
      <c r="C696" s="4" cm="1">
        <f t="array" ref="C696">MAX(_xlfn._xlws.FILTER(Order[[Order Date ]], Order[Customer ID]=RFMCaculation[[#This Row],[Customer ID]]))</f>
        <v>43004</v>
      </c>
      <c r="D696" s="4" cm="1">
        <f t="array" ref="D696">MIN(_xlfn._xlws.FILTER(Order[[Order Date ]], Order[Customer ID]=RFMCaculation[[#This Row],[Customer ID]]))</f>
        <v>42269</v>
      </c>
      <c r="E696" s="8">
        <f>($R$2-RFMCaculation[[#This Row],[Start Date]])/365</f>
        <v>2.2794520547945205</v>
      </c>
      <c r="F696">
        <f>$R$2-RFMCaculation[[#This Row],[Most recent]]</f>
        <v>97</v>
      </c>
      <c r="G696" s="8">
        <f>RFMCaculation[[#This Row],[Total Orders]]/RFMCaculation[[#This Row],[Years with us]]</f>
        <v>5.2644230769230766</v>
      </c>
      <c r="H696" s="9">
        <f>SUMIF(Order[Customer ID], RFMCaculation[[#This Row],[Customer ID]], Order[Total Sales])</f>
        <v>3949.6560000000004</v>
      </c>
      <c r="I696">
        <f>RANK(RFMCaculation[[#This Row],[Recency]], RFMCaculation[Recency], 0)</f>
        <v>346</v>
      </c>
      <c r="J696">
        <f>RANK(RFMCaculation[[#This Row],[Frequency]], RFMCaculation[Frequency], 0)</f>
        <v>5</v>
      </c>
      <c r="K696">
        <f>RANK(RFMCaculation[[#This Row],[Monetary]], RFMCaculation[Monetary], 0)</f>
        <v>180</v>
      </c>
      <c r="L696">
        <f>VLOOKUP(RFMCaculation[[#This Row],[Rank R]], $R$4:$S$8, 2)</f>
        <v>3</v>
      </c>
      <c r="M696">
        <f>VLOOKUP(RFMCaculation[[#This Row],[Rank F]], $R$4:$S$8, 2)</f>
        <v>1</v>
      </c>
      <c r="N696">
        <f>VLOOKUP(RFMCaculation[[#This Row],[Rank M]], $R$4:$S$8, 2)</f>
        <v>2</v>
      </c>
      <c r="O696">
        <f>RFMCaculation[[#This Row],[R]]*100+RFMCaculation[[#This Row],[F]]*10+RFMCaculation[[#This Row],[M]]</f>
        <v>312</v>
      </c>
      <c r="P696" s="21" t="str">
        <f>VLOOKUP(RFMCaculation[[#This Row],[RFM]], RFMSegment[], 2, FALSE)</f>
        <v>About To Sleep</v>
      </c>
    </row>
    <row r="697" spans="1:16">
      <c r="A697" t="s">
        <v>816</v>
      </c>
      <c r="B697">
        <f>COUNTIF(Order[Customer ID], RFMCaculation[[#This Row],[Customer ID]])</f>
        <v>6</v>
      </c>
      <c r="C697" s="4" cm="1">
        <f t="array" ref="C697">MAX(_xlfn._xlws.FILTER(Order[[Order Date ]], Order[Customer ID]=RFMCaculation[[#This Row],[Customer ID]]))</f>
        <v>43070</v>
      </c>
      <c r="D697" s="4" cm="1">
        <f t="array" ref="D697">MIN(_xlfn._xlws.FILTER(Order[[Order Date ]], Order[Customer ID]=RFMCaculation[[#This Row],[Customer ID]]))</f>
        <v>42044</v>
      </c>
      <c r="E697" s="8">
        <f>($R$2-RFMCaculation[[#This Row],[Start Date]])/365</f>
        <v>2.8958904109589043</v>
      </c>
      <c r="F697">
        <f>$R$2-RFMCaculation[[#This Row],[Most recent]]</f>
        <v>31</v>
      </c>
      <c r="G697" s="8">
        <f>RFMCaculation[[#This Row],[Total Orders]]/RFMCaculation[[#This Row],[Years with us]]</f>
        <v>2.0719016083254491</v>
      </c>
      <c r="H697" s="9">
        <f>SUMIF(Order[Customer ID], RFMCaculation[[#This Row],[Customer ID]], Order[Total Sales])</f>
        <v>1341.0360000000001</v>
      </c>
      <c r="I697">
        <f>RANK(RFMCaculation[[#This Row],[Recency]], RFMCaculation[Recency], 0)</f>
        <v>599</v>
      </c>
      <c r="J697">
        <f>RANK(RFMCaculation[[#This Row],[Frequency]], RFMCaculation[Frequency], 0)</f>
        <v>360</v>
      </c>
      <c r="K697">
        <f>RANK(RFMCaculation[[#This Row],[Monetary]], RFMCaculation[Monetary], 0)</f>
        <v>552</v>
      </c>
      <c r="L697">
        <f>VLOOKUP(RFMCaculation[[#This Row],[Rank R]], $R$4:$S$8, 2)</f>
        <v>4</v>
      </c>
      <c r="M697">
        <f>VLOOKUP(RFMCaculation[[#This Row],[Rank F]], $R$4:$S$8, 2)</f>
        <v>3</v>
      </c>
      <c r="N697">
        <f>VLOOKUP(RFMCaculation[[#This Row],[Rank M]], $R$4:$S$8, 2)</f>
        <v>4</v>
      </c>
      <c r="O697">
        <f>RFMCaculation[[#This Row],[R]]*100+RFMCaculation[[#This Row],[F]]*10+RFMCaculation[[#This Row],[M]]</f>
        <v>434</v>
      </c>
      <c r="P697" s="21" t="str">
        <f>VLOOKUP(RFMCaculation[[#This Row],[RFM]], RFMSegment[], 2, FALSE)</f>
        <v>Need Attention</v>
      </c>
    </row>
    <row r="698" spans="1:16">
      <c r="A698" t="s">
        <v>3447</v>
      </c>
      <c r="B698">
        <f>COUNTIF(Order[Customer ID], RFMCaculation[[#This Row],[Customer ID]])</f>
        <v>5</v>
      </c>
      <c r="C698" s="4" cm="1">
        <f t="array" ref="C698">MAX(_xlfn._xlws.FILTER(Order[[Order Date ]], Order[Customer ID]=RFMCaculation[[#This Row],[Customer ID]]))</f>
        <v>42846</v>
      </c>
      <c r="D698" s="4" cm="1">
        <f t="array" ref="D698">MIN(_xlfn._xlws.FILTER(Order[[Order Date ]], Order[Customer ID]=RFMCaculation[[#This Row],[Customer ID]]))</f>
        <v>41882</v>
      </c>
      <c r="E698" s="8">
        <f>($R$2-RFMCaculation[[#This Row],[Start Date]])/365</f>
        <v>3.3397260273972602</v>
      </c>
      <c r="F698">
        <f>$R$2-RFMCaculation[[#This Row],[Most recent]]</f>
        <v>255</v>
      </c>
      <c r="G698" s="8">
        <f>RFMCaculation[[#This Row],[Total Orders]]/RFMCaculation[[#This Row],[Years with us]]</f>
        <v>1.4971287940935194</v>
      </c>
      <c r="H698" s="9">
        <f>SUMIF(Order[Customer ID], RFMCaculation[[#This Row],[Customer ID]], Order[Total Sales])</f>
        <v>1318.7759999999998</v>
      </c>
      <c r="I698">
        <f>RANK(RFMCaculation[[#This Row],[Recency]], RFMCaculation[Recency], 0)</f>
        <v>143</v>
      </c>
      <c r="J698">
        <f>RANK(RFMCaculation[[#This Row],[Frequency]], RFMCaculation[Frequency], 0)</f>
        <v>576</v>
      </c>
      <c r="K698">
        <f>RANK(RFMCaculation[[#This Row],[Monetary]], RFMCaculation[Monetary], 0)</f>
        <v>558</v>
      </c>
      <c r="L698">
        <f>VLOOKUP(RFMCaculation[[#This Row],[Rank R]], $R$4:$S$8, 2)</f>
        <v>1</v>
      </c>
      <c r="M698">
        <f>VLOOKUP(RFMCaculation[[#This Row],[Rank F]], $R$4:$S$8, 2)</f>
        <v>4</v>
      </c>
      <c r="N698">
        <f>VLOOKUP(RFMCaculation[[#This Row],[Rank M]], $R$4:$S$8, 2)</f>
        <v>4</v>
      </c>
      <c r="O698">
        <f>RFMCaculation[[#This Row],[R]]*100+RFMCaculation[[#This Row],[F]]*10+RFMCaculation[[#This Row],[M]]</f>
        <v>144</v>
      </c>
      <c r="P698" s="21" t="str">
        <f>VLOOKUP(RFMCaculation[[#This Row],[RFM]], RFMSegment[], 2, FALSE)</f>
        <v>Cannot Lose Them</v>
      </c>
    </row>
    <row r="699" spans="1:16">
      <c r="A699" t="s">
        <v>238</v>
      </c>
      <c r="B699">
        <f>COUNTIF(Order[Customer ID], RFMCaculation[[#This Row],[Customer ID]])</f>
        <v>3</v>
      </c>
      <c r="C699" s="4" cm="1">
        <f t="array" ref="C699">MAX(_xlfn._xlws.FILTER(Order[[Order Date ]], Order[Customer ID]=RFMCaculation[[#This Row],[Customer ID]]))</f>
        <v>43091</v>
      </c>
      <c r="D699" s="4" cm="1">
        <f t="array" ref="D699">MIN(_xlfn._xlws.FILTER(Order[[Order Date ]], Order[Customer ID]=RFMCaculation[[#This Row],[Customer ID]]))</f>
        <v>42702</v>
      </c>
      <c r="E699" s="8">
        <f>($R$2-RFMCaculation[[#This Row],[Start Date]])/365</f>
        <v>1.0931506849315069</v>
      </c>
      <c r="F699">
        <f>$R$2-RFMCaculation[[#This Row],[Most recent]]</f>
        <v>10</v>
      </c>
      <c r="G699" s="8">
        <f>RFMCaculation[[#This Row],[Total Orders]]/RFMCaculation[[#This Row],[Years with us]]</f>
        <v>2.744360902255639</v>
      </c>
      <c r="H699" s="9">
        <f>SUMIF(Order[Customer ID], RFMCaculation[[#This Row],[Customer ID]], Order[Total Sales])</f>
        <v>883.40899999999988</v>
      </c>
      <c r="I699">
        <f>RANK(RFMCaculation[[#This Row],[Recency]], RFMCaculation[Recency], 0)</f>
        <v>733</v>
      </c>
      <c r="J699">
        <f>RANK(RFMCaculation[[#This Row],[Frequency]], RFMCaculation[Frequency], 0)</f>
        <v>155</v>
      </c>
      <c r="K699">
        <f>RANK(RFMCaculation[[#This Row],[Monetary]], RFMCaculation[Monetary], 0)</f>
        <v>656</v>
      </c>
      <c r="L699">
        <f>VLOOKUP(RFMCaculation[[#This Row],[Rank R]], $R$4:$S$8, 2)</f>
        <v>5</v>
      </c>
      <c r="M699">
        <f>VLOOKUP(RFMCaculation[[#This Row],[Rank F]], $R$4:$S$8, 2)</f>
        <v>1</v>
      </c>
      <c r="N699">
        <f>VLOOKUP(RFMCaculation[[#This Row],[Rank M]], $R$4:$S$8, 2)</f>
        <v>5</v>
      </c>
      <c r="O699">
        <f>RFMCaculation[[#This Row],[R]]*100+RFMCaculation[[#This Row],[F]]*10+RFMCaculation[[#This Row],[M]]</f>
        <v>515</v>
      </c>
      <c r="P699" s="21" t="str">
        <f>VLOOKUP(RFMCaculation[[#This Row],[RFM]], RFMSegment[], 2, FALSE)</f>
        <v>Promising</v>
      </c>
    </row>
    <row r="700" spans="1:16">
      <c r="A700" t="s">
        <v>1703</v>
      </c>
      <c r="B700">
        <f>COUNTIF(Order[Customer ID], RFMCaculation[[#This Row],[Customer ID]])</f>
        <v>7</v>
      </c>
      <c r="C700" s="4" cm="1">
        <f t="array" ref="C700">MAX(_xlfn._xlws.FILTER(Order[[Order Date ]], Order[Customer ID]=RFMCaculation[[#This Row],[Customer ID]]))</f>
        <v>43029</v>
      </c>
      <c r="D700" s="4" cm="1">
        <f t="array" ref="D700">MIN(_xlfn._xlws.FILTER(Order[[Order Date ]], Order[Customer ID]=RFMCaculation[[#This Row],[Customer ID]]))</f>
        <v>41903</v>
      </c>
      <c r="E700" s="8">
        <f>($R$2-RFMCaculation[[#This Row],[Start Date]])/365</f>
        <v>3.2821917808219179</v>
      </c>
      <c r="F700">
        <f>$R$2-RFMCaculation[[#This Row],[Most recent]]</f>
        <v>72</v>
      </c>
      <c r="G700" s="8">
        <f>RFMCaculation[[#This Row],[Total Orders]]/RFMCaculation[[#This Row],[Years with us]]</f>
        <v>2.132721202003339</v>
      </c>
      <c r="H700" s="9">
        <f>SUMIF(Order[Customer ID], RFMCaculation[[#This Row],[Customer ID]], Order[Total Sales])</f>
        <v>3053.0120000000006</v>
      </c>
      <c r="I700">
        <f>RANK(RFMCaculation[[#This Row],[Recency]], RFMCaculation[Recency], 0)</f>
        <v>411</v>
      </c>
      <c r="J700">
        <f>RANK(RFMCaculation[[#This Row],[Frequency]], RFMCaculation[Frequency], 0)</f>
        <v>334</v>
      </c>
      <c r="K700">
        <f>RANK(RFMCaculation[[#This Row],[Monetary]], RFMCaculation[Monetary], 0)</f>
        <v>276</v>
      </c>
      <c r="L700">
        <f>VLOOKUP(RFMCaculation[[#This Row],[Rank R]], $R$4:$S$8, 2)</f>
        <v>3</v>
      </c>
      <c r="M700">
        <f>VLOOKUP(RFMCaculation[[#This Row],[Rank F]], $R$4:$S$8, 2)</f>
        <v>3</v>
      </c>
      <c r="N700">
        <f>VLOOKUP(RFMCaculation[[#This Row],[Rank M]], $R$4:$S$8, 2)</f>
        <v>2</v>
      </c>
      <c r="O700">
        <f>RFMCaculation[[#This Row],[R]]*100+RFMCaculation[[#This Row],[F]]*10+RFMCaculation[[#This Row],[M]]</f>
        <v>332</v>
      </c>
      <c r="P700" s="21" t="str">
        <f>VLOOKUP(RFMCaculation[[#This Row],[RFM]], RFMSegment[], 2, FALSE)</f>
        <v>Hibernating customers</v>
      </c>
    </row>
    <row r="701" spans="1:16">
      <c r="A701" t="s">
        <v>4401</v>
      </c>
      <c r="B701">
        <f>COUNTIF(Order[Customer ID], RFMCaculation[[#This Row],[Customer ID]])</f>
        <v>4</v>
      </c>
      <c r="C701" s="4" cm="1">
        <f t="array" ref="C701">MAX(_xlfn._xlws.FILTER(Order[[Order Date ]], Order[Customer ID]=RFMCaculation[[#This Row],[Customer ID]]))</f>
        <v>42678</v>
      </c>
      <c r="D701" s="4" cm="1">
        <f t="array" ref="D701">MIN(_xlfn._xlws.FILTER(Order[[Order Date ]], Order[Customer ID]=RFMCaculation[[#This Row],[Customer ID]]))</f>
        <v>41966</v>
      </c>
      <c r="E701" s="8">
        <f>($R$2-RFMCaculation[[#This Row],[Start Date]])/365</f>
        <v>3.1095890410958904</v>
      </c>
      <c r="F701">
        <f>$R$2-RFMCaculation[[#This Row],[Most recent]]</f>
        <v>423</v>
      </c>
      <c r="G701" s="8">
        <f>RFMCaculation[[#This Row],[Total Orders]]/RFMCaculation[[#This Row],[Years with us]]</f>
        <v>1.2863436123348018</v>
      </c>
      <c r="H701" s="9">
        <f>SUMIF(Order[Customer ID], RFMCaculation[[#This Row],[Customer ID]], Order[Total Sales])</f>
        <v>244.49399999999997</v>
      </c>
      <c r="I701">
        <f>RANK(RFMCaculation[[#This Row],[Recency]], RFMCaculation[Recency], 0)</f>
        <v>68</v>
      </c>
      <c r="J701">
        <f>RANK(RFMCaculation[[#This Row],[Frequency]], RFMCaculation[Frequency], 0)</f>
        <v>656</v>
      </c>
      <c r="K701">
        <f>RANK(RFMCaculation[[#This Row],[Monetary]], RFMCaculation[Monetary], 0)</f>
        <v>760</v>
      </c>
      <c r="L701">
        <f>VLOOKUP(RFMCaculation[[#This Row],[Rank R]], $R$4:$S$8, 2)</f>
        <v>1</v>
      </c>
      <c r="M701">
        <f>VLOOKUP(RFMCaculation[[#This Row],[Rank F]], $R$4:$S$8, 2)</f>
        <v>5</v>
      </c>
      <c r="N701">
        <f>VLOOKUP(RFMCaculation[[#This Row],[Rank M]], $R$4:$S$8, 2)</f>
        <v>5</v>
      </c>
      <c r="O701">
        <f>RFMCaculation[[#This Row],[R]]*100+RFMCaculation[[#This Row],[F]]*10+RFMCaculation[[#This Row],[M]]</f>
        <v>155</v>
      </c>
      <c r="P701" s="21" t="str">
        <f>VLOOKUP(RFMCaculation[[#This Row],[RFM]], RFMSegment[], 2, FALSE)</f>
        <v>Cannot Lose Them</v>
      </c>
    </row>
    <row r="702" spans="1:16">
      <c r="A702" t="s">
        <v>1829</v>
      </c>
      <c r="B702">
        <f>COUNTIF(Order[Customer ID], RFMCaculation[[#This Row],[Customer ID]])</f>
        <v>5</v>
      </c>
      <c r="C702" s="4" cm="1">
        <f t="array" ref="C702">MAX(_xlfn._xlws.FILTER(Order[[Order Date ]], Order[Customer ID]=RFMCaculation[[#This Row],[Customer ID]]))</f>
        <v>43020</v>
      </c>
      <c r="D702" s="4" cm="1">
        <f t="array" ref="D702">MIN(_xlfn._xlws.FILTER(Order[[Order Date ]], Order[Customer ID]=RFMCaculation[[#This Row],[Customer ID]]))</f>
        <v>41716</v>
      </c>
      <c r="E702" s="8">
        <f>($R$2-RFMCaculation[[#This Row],[Start Date]])/365</f>
        <v>3.7945205479452055</v>
      </c>
      <c r="F702">
        <f>$R$2-RFMCaculation[[#This Row],[Most recent]]</f>
        <v>81</v>
      </c>
      <c r="G702" s="8">
        <f>RFMCaculation[[#This Row],[Total Orders]]/RFMCaculation[[#This Row],[Years with us]]</f>
        <v>1.3176895306859207</v>
      </c>
      <c r="H702" s="9">
        <f>SUMIF(Order[Customer ID], RFMCaculation[[#This Row],[Customer ID]], Order[Total Sales])</f>
        <v>25043.05</v>
      </c>
      <c r="I702">
        <f>RANK(RFMCaculation[[#This Row],[Recency]], RFMCaculation[Recency], 0)</f>
        <v>382</v>
      </c>
      <c r="J702">
        <f>RANK(RFMCaculation[[#This Row],[Frequency]], RFMCaculation[Frequency], 0)</f>
        <v>639</v>
      </c>
      <c r="K702">
        <f>RANK(RFMCaculation[[#This Row],[Monetary]], RFMCaculation[Monetary], 0)</f>
        <v>1</v>
      </c>
      <c r="L702">
        <f>VLOOKUP(RFMCaculation[[#This Row],[Rank R]], $R$4:$S$8, 2)</f>
        <v>3</v>
      </c>
      <c r="M702">
        <f>VLOOKUP(RFMCaculation[[#This Row],[Rank F]], $R$4:$S$8, 2)</f>
        <v>5</v>
      </c>
      <c r="N702">
        <f>VLOOKUP(RFMCaculation[[#This Row],[Rank M]], $R$4:$S$8, 2)</f>
        <v>1</v>
      </c>
      <c r="O702">
        <f>RFMCaculation[[#This Row],[R]]*100+RFMCaculation[[#This Row],[F]]*10+RFMCaculation[[#This Row],[M]]</f>
        <v>351</v>
      </c>
      <c r="P702" s="21" t="str">
        <f>VLOOKUP(RFMCaculation[[#This Row],[RFM]], RFMSegment[], 2, FALSE)</f>
        <v>Potential Loyalist</v>
      </c>
    </row>
    <row r="703" spans="1:16">
      <c r="A703" t="s">
        <v>5238</v>
      </c>
      <c r="B703">
        <f>COUNTIF(Order[Customer ID], RFMCaculation[[#This Row],[Customer ID]])</f>
        <v>1</v>
      </c>
      <c r="C703" s="4" cm="1">
        <f t="array" ref="C703">MAX(_xlfn._xlws.FILTER(Order[[Order Date ]], Order[Customer ID]=RFMCaculation[[#This Row],[Customer ID]]))</f>
        <v>42493</v>
      </c>
      <c r="D703" s="4" cm="1">
        <f t="array" ref="D703">MIN(_xlfn._xlws.FILTER(Order[[Order Date ]], Order[Customer ID]=RFMCaculation[[#This Row],[Customer ID]]))</f>
        <v>42493</v>
      </c>
      <c r="E703" s="8">
        <f>($R$2-RFMCaculation[[#This Row],[Start Date]])/365</f>
        <v>1.6657534246575343</v>
      </c>
      <c r="F703">
        <f>$R$2-RFMCaculation[[#This Row],[Most recent]]</f>
        <v>608</v>
      </c>
      <c r="G703" s="8">
        <f>RFMCaculation[[#This Row],[Total Orders]]/RFMCaculation[[#This Row],[Years with us]]</f>
        <v>0.60032894736842102</v>
      </c>
      <c r="H703" s="9">
        <f>SUMIF(Order[Customer ID], RFMCaculation[[#This Row],[Customer ID]], Order[Total Sales])</f>
        <v>1043.0410000000002</v>
      </c>
      <c r="I703">
        <f>RANK(RFMCaculation[[#This Row],[Recency]], RFMCaculation[Recency], 0)</f>
        <v>31</v>
      </c>
      <c r="J703">
        <f>RANK(RFMCaculation[[#This Row],[Frequency]], RFMCaculation[Frequency], 0)</f>
        <v>786</v>
      </c>
      <c r="K703">
        <f>RANK(RFMCaculation[[#This Row],[Monetary]], RFMCaculation[Monetary], 0)</f>
        <v>617</v>
      </c>
      <c r="L703">
        <f>VLOOKUP(RFMCaculation[[#This Row],[Rank R]], $R$4:$S$8, 2)</f>
        <v>1</v>
      </c>
      <c r="M703">
        <f>VLOOKUP(RFMCaculation[[#This Row],[Rank F]], $R$4:$S$8, 2)</f>
        <v>5</v>
      </c>
      <c r="N703">
        <f>VLOOKUP(RFMCaculation[[#This Row],[Rank M]], $R$4:$S$8, 2)</f>
        <v>4</v>
      </c>
      <c r="O703">
        <f>RFMCaculation[[#This Row],[R]]*100+RFMCaculation[[#This Row],[F]]*10+RFMCaculation[[#This Row],[M]]</f>
        <v>154</v>
      </c>
      <c r="P703" s="21" t="str">
        <f>VLOOKUP(RFMCaculation[[#This Row],[RFM]], RFMSegment[], 2, FALSE)</f>
        <v>Cannot Lose Them</v>
      </c>
    </row>
    <row r="704" spans="1:16">
      <c r="A704" t="s">
        <v>656</v>
      </c>
      <c r="B704">
        <f>COUNTIF(Order[Customer ID], RFMCaculation[[#This Row],[Customer ID]])</f>
        <v>12</v>
      </c>
      <c r="C704" s="4" cm="1">
        <f t="array" ref="C704">MAX(_xlfn._xlws.FILTER(Order[[Order Date ]], Order[Customer ID]=RFMCaculation[[#This Row],[Customer ID]]))</f>
        <v>43074</v>
      </c>
      <c r="D704" s="4" cm="1">
        <f t="array" ref="D704">MIN(_xlfn._xlws.FILTER(Order[[Order Date ]], Order[Customer ID]=RFMCaculation[[#This Row],[Customer ID]]))</f>
        <v>41911</v>
      </c>
      <c r="E704" s="8">
        <f>($R$2-RFMCaculation[[#This Row],[Start Date]])/365</f>
        <v>3.2602739726027399</v>
      </c>
      <c r="F704">
        <f>$R$2-RFMCaculation[[#This Row],[Most recent]]</f>
        <v>27</v>
      </c>
      <c r="G704" s="8">
        <f>RFMCaculation[[#This Row],[Total Orders]]/RFMCaculation[[#This Row],[Years with us]]</f>
        <v>3.6806722689075628</v>
      </c>
      <c r="H704" s="9">
        <f>SUMIF(Order[Customer ID], RFMCaculation[[#This Row],[Customer ID]], Order[Total Sales])</f>
        <v>5563.3919999999998</v>
      </c>
      <c r="I704">
        <f>RANK(RFMCaculation[[#This Row],[Recency]], RFMCaculation[Recency], 0)</f>
        <v>640</v>
      </c>
      <c r="J704">
        <f>RANK(RFMCaculation[[#This Row],[Frequency]], RFMCaculation[Frequency], 0)</f>
        <v>31</v>
      </c>
      <c r="K704">
        <f>RANK(RFMCaculation[[#This Row],[Monetary]], RFMCaculation[Monetary], 0)</f>
        <v>93</v>
      </c>
      <c r="L704">
        <f>VLOOKUP(RFMCaculation[[#This Row],[Rank R]], $R$4:$S$8, 2)</f>
        <v>5</v>
      </c>
      <c r="M704">
        <f>VLOOKUP(RFMCaculation[[#This Row],[Rank F]], $R$4:$S$8, 2)</f>
        <v>1</v>
      </c>
      <c r="N704">
        <f>VLOOKUP(RFMCaculation[[#This Row],[Rank M]], $R$4:$S$8, 2)</f>
        <v>1</v>
      </c>
      <c r="O704">
        <f>RFMCaculation[[#This Row],[R]]*100+RFMCaculation[[#This Row],[F]]*10+RFMCaculation[[#This Row],[M]]</f>
        <v>511</v>
      </c>
      <c r="P704" s="21" t="str">
        <f>VLOOKUP(RFMCaculation[[#This Row],[RFM]], RFMSegment[], 2, FALSE)</f>
        <v>New Customers</v>
      </c>
    </row>
    <row r="705" spans="1:16">
      <c r="A705" t="s">
        <v>2323</v>
      </c>
      <c r="B705">
        <f>COUNTIF(Order[Customer ID], RFMCaculation[[#This Row],[Customer ID]])</f>
        <v>6</v>
      </c>
      <c r="C705" s="4" cm="1">
        <f t="array" ref="C705">MAX(_xlfn._xlws.FILTER(Order[[Order Date ]], Order[Customer ID]=RFMCaculation[[#This Row],[Customer ID]]))</f>
        <v>42988</v>
      </c>
      <c r="D705" s="4" cm="1">
        <f t="array" ref="D705">MIN(_xlfn._xlws.FILTER(Order[[Order Date ]], Order[Customer ID]=RFMCaculation[[#This Row],[Customer ID]]))</f>
        <v>42173</v>
      </c>
      <c r="E705" s="8">
        <f>($R$2-RFMCaculation[[#This Row],[Start Date]])/365</f>
        <v>2.5424657534246577</v>
      </c>
      <c r="F705">
        <f>$R$2-RFMCaculation[[#This Row],[Most recent]]</f>
        <v>113</v>
      </c>
      <c r="G705" s="8">
        <f>RFMCaculation[[#This Row],[Total Orders]]/RFMCaculation[[#This Row],[Years with us]]</f>
        <v>2.359913793103448</v>
      </c>
      <c r="H705" s="9">
        <f>SUMIF(Order[Customer ID], RFMCaculation[[#This Row],[Customer ID]], Order[Total Sales])</f>
        <v>1860.4180000000001</v>
      </c>
      <c r="I705">
        <f>RANK(RFMCaculation[[#This Row],[Recency]], RFMCaculation[Recency], 0)</f>
        <v>298</v>
      </c>
      <c r="J705">
        <f>RANK(RFMCaculation[[#This Row],[Frequency]], RFMCaculation[Frequency], 0)</f>
        <v>259</v>
      </c>
      <c r="K705">
        <f>RANK(RFMCaculation[[#This Row],[Monetary]], RFMCaculation[Monetary], 0)</f>
        <v>462</v>
      </c>
      <c r="L705">
        <f>VLOOKUP(RFMCaculation[[#This Row],[Rank R]], $R$4:$S$8, 2)</f>
        <v>2</v>
      </c>
      <c r="M705">
        <f>VLOOKUP(RFMCaculation[[#This Row],[Rank F]], $R$4:$S$8, 2)</f>
        <v>2</v>
      </c>
      <c r="N705">
        <f>VLOOKUP(RFMCaculation[[#This Row],[Rank M]], $R$4:$S$8, 2)</f>
        <v>3</v>
      </c>
      <c r="O705">
        <f>RFMCaculation[[#This Row],[R]]*100+RFMCaculation[[#This Row],[F]]*10+RFMCaculation[[#This Row],[M]]</f>
        <v>223</v>
      </c>
      <c r="P705" s="21" t="str">
        <f>VLOOKUP(RFMCaculation[[#This Row],[RFM]], RFMSegment[], 2, FALSE)</f>
        <v>Hibernating customers</v>
      </c>
    </row>
    <row r="706" spans="1:16">
      <c r="A706" t="s">
        <v>1826</v>
      </c>
      <c r="B706">
        <f>COUNTIF(Order[Customer ID], RFMCaculation[[#This Row],[Customer ID]])</f>
        <v>7</v>
      </c>
      <c r="C706" s="4" cm="1">
        <f t="array" ref="C706">MAX(_xlfn._xlws.FILTER(Order[[Order Date ]], Order[Customer ID]=RFMCaculation[[#This Row],[Customer ID]]))</f>
        <v>43020</v>
      </c>
      <c r="D706" s="4" cm="1">
        <f t="array" ref="D706">MIN(_xlfn._xlws.FILTER(Order[[Order Date ]], Order[Customer ID]=RFMCaculation[[#This Row],[Customer ID]]))</f>
        <v>41765</v>
      </c>
      <c r="E706" s="8">
        <f>($R$2-RFMCaculation[[#This Row],[Start Date]])/365</f>
        <v>3.6602739726027398</v>
      </c>
      <c r="F706">
        <f>$R$2-RFMCaculation[[#This Row],[Most recent]]</f>
        <v>81</v>
      </c>
      <c r="G706" s="8">
        <f>RFMCaculation[[#This Row],[Total Orders]]/RFMCaculation[[#This Row],[Years with us]]</f>
        <v>1.9124251497005988</v>
      </c>
      <c r="H706" s="9">
        <f>SUMIF(Order[Customer ID], RFMCaculation[[#This Row],[Customer ID]], Order[Total Sales])</f>
        <v>3127.9591999999993</v>
      </c>
      <c r="I706">
        <f>RANK(RFMCaculation[[#This Row],[Recency]], RFMCaculation[Recency], 0)</f>
        <v>382</v>
      </c>
      <c r="J706">
        <f>RANK(RFMCaculation[[#This Row],[Frequency]], RFMCaculation[Frequency], 0)</f>
        <v>414</v>
      </c>
      <c r="K706">
        <f>RANK(RFMCaculation[[#This Row],[Monetary]], RFMCaculation[Monetary], 0)</f>
        <v>265</v>
      </c>
      <c r="L706">
        <f>VLOOKUP(RFMCaculation[[#This Row],[Rank R]], $R$4:$S$8, 2)</f>
        <v>3</v>
      </c>
      <c r="M706">
        <f>VLOOKUP(RFMCaculation[[#This Row],[Rank F]], $R$4:$S$8, 2)</f>
        <v>3</v>
      </c>
      <c r="N706">
        <f>VLOOKUP(RFMCaculation[[#This Row],[Rank M]], $R$4:$S$8, 2)</f>
        <v>2</v>
      </c>
      <c r="O706">
        <f>RFMCaculation[[#This Row],[R]]*100+RFMCaculation[[#This Row],[F]]*10+RFMCaculation[[#This Row],[M]]</f>
        <v>332</v>
      </c>
      <c r="P706" s="21" t="str">
        <f>VLOOKUP(RFMCaculation[[#This Row],[RFM]], RFMSegment[], 2, FALSE)</f>
        <v>Hibernating customers</v>
      </c>
    </row>
    <row r="707" spans="1:16">
      <c r="A707" t="s">
        <v>832</v>
      </c>
      <c r="B707">
        <f>COUNTIF(Order[Customer ID], RFMCaculation[[#This Row],[Customer ID]])</f>
        <v>6</v>
      </c>
      <c r="C707" s="4" cm="1">
        <f t="array" ref="C707">MAX(_xlfn._xlws.FILTER(Order[[Order Date ]], Order[Customer ID]=RFMCaculation[[#This Row],[Customer ID]]))</f>
        <v>43070</v>
      </c>
      <c r="D707" s="4" cm="1">
        <f t="array" ref="D707">MIN(_xlfn._xlws.FILTER(Order[[Order Date ]], Order[Customer ID]=RFMCaculation[[#This Row],[Customer ID]]))</f>
        <v>42288</v>
      </c>
      <c r="E707" s="8">
        <f>($R$2-RFMCaculation[[#This Row],[Start Date]])/365</f>
        <v>2.2273972602739724</v>
      </c>
      <c r="F707">
        <f>$R$2-RFMCaculation[[#This Row],[Most recent]]</f>
        <v>31</v>
      </c>
      <c r="G707" s="8">
        <f>RFMCaculation[[#This Row],[Total Orders]]/RFMCaculation[[#This Row],[Years with us]]</f>
        <v>2.6937269372693731</v>
      </c>
      <c r="H707" s="9">
        <f>SUMIF(Order[Customer ID], RFMCaculation[[#This Row],[Customer ID]], Order[Total Sales])</f>
        <v>2602.5754999999999</v>
      </c>
      <c r="I707">
        <f>RANK(RFMCaculation[[#This Row],[Recency]], RFMCaculation[Recency], 0)</f>
        <v>599</v>
      </c>
      <c r="J707">
        <f>RANK(RFMCaculation[[#This Row],[Frequency]], RFMCaculation[Frequency], 0)</f>
        <v>172</v>
      </c>
      <c r="K707">
        <f>RANK(RFMCaculation[[#This Row],[Monetary]], RFMCaculation[Monetary], 0)</f>
        <v>337</v>
      </c>
      <c r="L707">
        <f>VLOOKUP(RFMCaculation[[#This Row],[Rank R]], $R$4:$S$8, 2)</f>
        <v>4</v>
      </c>
      <c r="M707">
        <f>VLOOKUP(RFMCaculation[[#This Row],[Rank F]], $R$4:$S$8, 2)</f>
        <v>2</v>
      </c>
      <c r="N707">
        <f>VLOOKUP(RFMCaculation[[#This Row],[Rank M]], $R$4:$S$8, 2)</f>
        <v>3</v>
      </c>
      <c r="O707">
        <f>RFMCaculation[[#This Row],[R]]*100+RFMCaculation[[#This Row],[F]]*10+RFMCaculation[[#This Row],[M]]</f>
        <v>423</v>
      </c>
      <c r="P707" s="21" t="str">
        <f>VLOOKUP(RFMCaculation[[#This Row],[RFM]], RFMSegment[], 2, FALSE)</f>
        <v>Potential Loyalist</v>
      </c>
    </row>
    <row r="708" spans="1:16">
      <c r="A708" t="s">
        <v>3803</v>
      </c>
      <c r="B708">
        <f>COUNTIF(Order[Customer ID], RFMCaculation[[#This Row],[Customer ID]])</f>
        <v>6</v>
      </c>
      <c r="C708" s="4" cm="1">
        <f t="array" ref="C708">MAX(_xlfn._xlws.FILTER(Order[[Order Date ]], Order[Customer ID]=RFMCaculation[[#This Row],[Customer ID]]))</f>
        <v>42772</v>
      </c>
      <c r="D708" s="4" cm="1">
        <f t="array" ref="D708">MIN(_xlfn._xlws.FILTER(Order[[Order Date ]], Order[Customer ID]=RFMCaculation[[#This Row],[Customer ID]]))</f>
        <v>41925</v>
      </c>
      <c r="E708" s="8">
        <f>($R$2-RFMCaculation[[#This Row],[Start Date]])/365</f>
        <v>3.2219178082191782</v>
      </c>
      <c r="F708">
        <f>$R$2-RFMCaculation[[#This Row],[Most recent]]</f>
        <v>329</v>
      </c>
      <c r="G708" s="8">
        <f>RFMCaculation[[#This Row],[Total Orders]]/RFMCaculation[[#This Row],[Years with us]]</f>
        <v>1.8622448979591837</v>
      </c>
      <c r="H708" s="9">
        <f>SUMIF(Order[Customer ID], RFMCaculation[[#This Row],[Customer ID]], Order[Total Sales])</f>
        <v>1306.086</v>
      </c>
      <c r="I708">
        <f>RANK(RFMCaculation[[#This Row],[Recency]], RFMCaculation[Recency], 0)</f>
        <v>114</v>
      </c>
      <c r="J708">
        <f>RANK(RFMCaculation[[#This Row],[Frequency]], RFMCaculation[Frequency], 0)</f>
        <v>428</v>
      </c>
      <c r="K708">
        <f>RANK(RFMCaculation[[#This Row],[Monetary]], RFMCaculation[Monetary], 0)</f>
        <v>560</v>
      </c>
      <c r="L708">
        <f>VLOOKUP(RFMCaculation[[#This Row],[Rank R]], $R$4:$S$8, 2)</f>
        <v>1</v>
      </c>
      <c r="M708">
        <f>VLOOKUP(RFMCaculation[[#This Row],[Rank F]], $R$4:$S$8, 2)</f>
        <v>3</v>
      </c>
      <c r="N708">
        <f>VLOOKUP(RFMCaculation[[#This Row],[Rank M]], $R$4:$S$8, 2)</f>
        <v>4</v>
      </c>
      <c r="O708">
        <f>RFMCaculation[[#This Row],[R]]*100+RFMCaculation[[#This Row],[F]]*10+RFMCaculation[[#This Row],[M]]</f>
        <v>134</v>
      </c>
      <c r="P708" s="21" t="str">
        <f>VLOOKUP(RFMCaculation[[#This Row],[RFM]], RFMSegment[], 2, FALSE)</f>
        <v>At Risk</v>
      </c>
    </row>
    <row r="709" spans="1:16">
      <c r="A709" t="s">
        <v>1266</v>
      </c>
      <c r="B709">
        <f>COUNTIF(Order[Customer ID], RFMCaculation[[#This Row],[Customer ID]])</f>
        <v>9</v>
      </c>
      <c r="C709" s="4" cm="1">
        <f t="array" ref="C709">MAX(_xlfn._xlws.FILTER(Order[[Order Date ]], Order[Customer ID]=RFMCaculation[[#This Row],[Customer ID]]))</f>
        <v>43052</v>
      </c>
      <c r="D709" s="4" cm="1">
        <f t="array" ref="D709">MIN(_xlfn._xlws.FILTER(Order[[Order Date ]], Order[Customer ID]=RFMCaculation[[#This Row],[Customer ID]]))</f>
        <v>41890</v>
      </c>
      <c r="E709" s="8">
        <f>($R$2-RFMCaculation[[#This Row],[Start Date]])/365</f>
        <v>3.3178082191780822</v>
      </c>
      <c r="F709">
        <f>$R$2-RFMCaculation[[#This Row],[Most recent]]</f>
        <v>49</v>
      </c>
      <c r="G709" s="8">
        <f>RFMCaculation[[#This Row],[Total Orders]]/RFMCaculation[[#This Row],[Years with us]]</f>
        <v>2.7126341866226258</v>
      </c>
      <c r="H709" s="9">
        <f>SUMIF(Order[Customer ID], RFMCaculation[[#This Row],[Customer ID]], Order[Total Sales])</f>
        <v>5440.3190000000004</v>
      </c>
      <c r="I709">
        <f>RANK(RFMCaculation[[#This Row],[Recency]], RFMCaculation[Recency], 0)</f>
        <v>500</v>
      </c>
      <c r="J709">
        <f>RANK(RFMCaculation[[#This Row],[Frequency]], RFMCaculation[Frequency], 0)</f>
        <v>170</v>
      </c>
      <c r="K709">
        <f>RANK(RFMCaculation[[#This Row],[Monetary]], RFMCaculation[Monetary], 0)</f>
        <v>100</v>
      </c>
      <c r="L709">
        <f>VLOOKUP(RFMCaculation[[#This Row],[Rank R]], $R$4:$S$8, 2)</f>
        <v>4</v>
      </c>
      <c r="M709">
        <f>VLOOKUP(RFMCaculation[[#This Row],[Rank F]], $R$4:$S$8, 2)</f>
        <v>2</v>
      </c>
      <c r="N709">
        <f>VLOOKUP(RFMCaculation[[#This Row],[Rank M]], $R$4:$S$8, 2)</f>
        <v>1</v>
      </c>
      <c r="O709">
        <f>RFMCaculation[[#This Row],[R]]*100+RFMCaculation[[#This Row],[F]]*10+RFMCaculation[[#This Row],[M]]</f>
        <v>421</v>
      </c>
      <c r="P709" s="21" t="str">
        <f>VLOOKUP(RFMCaculation[[#This Row],[RFM]], RFMSegment[], 2, FALSE)</f>
        <v>New Customers</v>
      </c>
    </row>
    <row r="710" spans="1:16">
      <c r="A710" t="s">
        <v>4090</v>
      </c>
      <c r="B710">
        <f>COUNTIF(Order[Customer ID], RFMCaculation[[#This Row],[Customer ID]])</f>
        <v>9</v>
      </c>
      <c r="C710" s="4" cm="1">
        <f t="array" ref="C710">MAX(_xlfn._xlws.FILTER(Order[[Order Date ]], Order[Customer ID]=RFMCaculation[[#This Row],[Customer ID]]))</f>
        <v>42713</v>
      </c>
      <c r="D710" s="4" cm="1">
        <f t="array" ref="D710">MIN(_xlfn._xlws.FILTER(Order[[Order Date ]], Order[Customer ID]=RFMCaculation[[#This Row],[Customer ID]]))</f>
        <v>41745</v>
      </c>
      <c r="E710" s="8">
        <f>($R$2-RFMCaculation[[#This Row],[Start Date]])/365</f>
        <v>3.7150684931506848</v>
      </c>
      <c r="F710">
        <f>$R$2-RFMCaculation[[#This Row],[Most recent]]</f>
        <v>388</v>
      </c>
      <c r="G710" s="8">
        <f>RFMCaculation[[#This Row],[Total Orders]]/RFMCaculation[[#This Row],[Years with us]]</f>
        <v>2.4225663716814161</v>
      </c>
      <c r="H710" s="9">
        <f>SUMIF(Order[Customer ID], RFMCaculation[[#This Row],[Customer ID]], Order[Total Sales])</f>
        <v>1872.4360000000001</v>
      </c>
      <c r="I710">
        <f>RANK(RFMCaculation[[#This Row],[Recency]], RFMCaculation[Recency], 0)</f>
        <v>93</v>
      </c>
      <c r="J710">
        <f>RANK(RFMCaculation[[#This Row],[Frequency]], RFMCaculation[Frequency], 0)</f>
        <v>244</v>
      </c>
      <c r="K710">
        <f>RANK(RFMCaculation[[#This Row],[Monetary]], RFMCaculation[Monetary], 0)</f>
        <v>459</v>
      </c>
      <c r="L710">
        <f>VLOOKUP(RFMCaculation[[#This Row],[Rank R]], $R$4:$S$8, 2)</f>
        <v>1</v>
      </c>
      <c r="M710">
        <f>VLOOKUP(RFMCaculation[[#This Row],[Rank F]], $R$4:$S$8, 2)</f>
        <v>2</v>
      </c>
      <c r="N710">
        <f>VLOOKUP(RFMCaculation[[#This Row],[Rank M]], $R$4:$S$8, 2)</f>
        <v>3</v>
      </c>
      <c r="O710">
        <f>RFMCaculation[[#This Row],[R]]*100+RFMCaculation[[#This Row],[F]]*10+RFMCaculation[[#This Row],[M]]</f>
        <v>123</v>
      </c>
      <c r="P710" s="21" t="str">
        <f>VLOOKUP(RFMCaculation[[#This Row],[RFM]], RFMSegment[], 2, FALSE)</f>
        <v>Hibernating customers</v>
      </c>
    </row>
    <row r="711" spans="1:16">
      <c r="A711" t="s">
        <v>1841</v>
      </c>
      <c r="B711">
        <f>COUNTIF(Order[Customer ID], RFMCaculation[[#This Row],[Customer ID]])</f>
        <v>10</v>
      </c>
      <c r="C711" s="4" cm="1">
        <f t="array" ref="C711">MAX(_xlfn._xlws.FILTER(Order[[Order Date ]], Order[Customer ID]=RFMCaculation[[#This Row],[Customer ID]]))</f>
        <v>43020</v>
      </c>
      <c r="D711" s="4" cm="1">
        <f t="array" ref="D711">MIN(_xlfn._xlws.FILTER(Order[[Order Date ]], Order[Customer ID]=RFMCaculation[[#This Row],[Customer ID]]))</f>
        <v>41988</v>
      </c>
      <c r="E711" s="8">
        <f>($R$2-RFMCaculation[[#This Row],[Start Date]])/365</f>
        <v>3.0493150684931507</v>
      </c>
      <c r="F711">
        <f>$R$2-RFMCaculation[[#This Row],[Most recent]]</f>
        <v>81</v>
      </c>
      <c r="G711" s="8">
        <f>RFMCaculation[[#This Row],[Total Orders]]/RFMCaculation[[#This Row],[Years with us]]</f>
        <v>3.2794249775381852</v>
      </c>
      <c r="H711" s="9">
        <f>SUMIF(Order[Customer ID], RFMCaculation[[#This Row],[Customer ID]], Order[Total Sales])</f>
        <v>4282.9400000000005</v>
      </c>
      <c r="I711">
        <f>RANK(RFMCaculation[[#This Row],[Recency]], RFMCaculation[Recency], 0)</f>
        <v>382</v>
      </c>
      <c r="J711">
        <f>RANK(RFMCaculation[[#This Row],[Frequency]], RFMCaculation[Frequency], 0)</f>
        <v>70</v>
      </c>
      <c r="K711">
        <f>RANK(RFMCaculation[[#This Row],[Monetary]], RFMCaculation[Monetary], 0)</f>
        <v>159</v>
      </c>
      <c r="L711">
        <f>VLOOKUP(RFMCaculation[[#This Row],[Rank R]], $R$4:$S$8, 2)</f>
        <v>3</v>
      </c>
      <c r="M711">
        <f>VLOOKUP(RFMCaculation[[#This Row],[Rank F]], $R$4:$S$8, 2)</f>
        <v>1</v>
      </c>
      <c r="N711">
        <f>VLOOKUP(RFMCaculation[[#This Row],[Rank M]], $R$4:$S$8, 2)</f>
        <v>2</v>
      </c>
      <c r="O711">
        <f>RFMCaculation[[#This Row],[R]]*100+RFMCaculation[[#This Row],[F]]*10+RFMCaculation[[#This Row],[M]]</f>
        <v>312</v>
      </c>
      <c r="P711" s="21" t="str">
        <f>VLOOKUP(RFMCaculation[[#This Row],[RFM]], RFMSegment[], 2, FALSE)</f>
        <v>About To Sleep</v>
      </c>
    </row>
    <row r="712" spans="1:16">
      <c r="A712" t="s">
        <v>1714</v>
      </c>
      <c r="B712">
        <f>COUNTIF(Order[Customer ID], RFMCaculation[[#This Row],[Customer ID]])</f>
        <v>6</v>
      </c>
      <c r="C712" s="4" cm="1">
        <f t="array" ref="C712">MAX(_xlfn._xlws.FILTER(Order[[Order Date ]], Order[Customer ID]=RFMCaculation[[#This Row],[Customer ID]]))</f>
        <v>43029</v>
      </c>
      <c r="D712" s="4" cm="1">
        <f t="array" ref="D712">MIN(_xlfn._xlws.FILTER(Order[[Order Date ]], Order[Customer ID]=RFMCaculation[[#This Row],[Customer ID]]))</f>
        <v>41965</v>
      </c>
      <c r="E712" s="8">
        <f>($R$2-RFMCaculation[[#This Row],[Start Date]])/365</f>
        <v>3.1123287671232878</v>
      </c>
      <c r="F712">
        <f>$R$2-RFMCaculation[[#This Row],[Most recent]]</f>
        <v>72</v>
      </c>
      <c r="G712" s="8">
        <f>RFMCaculation[[#This Row],[Total Orders]]/RFMCaculation[[#This Row],[Years with us]]</f>
        <v>1.9278169014084507</v>
      </c>
      <c r="H712" s="9">
        <f>SUMIF(Order[Customer ID], RFMCaculation[[#This Row],[Customer ID]], Order[Total Sales])</f>
        <v>3990.6890000000003</v>
      </c>
      <c r="I712">
        <f>RANK(RFMCaculation[[#This Row],[Recency]], RFMCaculation[Recency], 0)</f>
        <v>411</v>
      </c>
      <c r="J712">
        <f>RANK(RFMCaculation[[#This Row],[Frequency]], RFMCaculation[Frequency], 0)</f>
        <v>403</v>
      </c>
      <c r="K712">
        <f>RANK(RFMCaculation[[#This Row],[Monetary]], RFMCaculation[Monetary], 0)</f>
        <v>176</v>
      </c>
      <c r="L712">
        <f>VLOOKUP(RFMCaculation[[#This Row],[Rank R]], $R$4:$S$8, 2)</f>
        <v>3</v>
      </c>
      <c r="M712">
        <f>VLOOKUP(RFMCaculation[[#This Row],[Rank F]], $R$4:$S$8, 2)</f>
        <v>3</v>
      </c>
      <c r="N712">
        <f>VLOOKUP(RFMCaculation[[#This Row],[Rank M]], $R$4:$S$8, 2)</f>
        <v>2</v>
      </c>
      <c r="O712">
        <f>RFMCaculation[[#This Row],[R]]*100+RFMCaculation[[#This Row],[F]]*10+RFMCaculation[[#This Row],[M]]</f>
        <v>332</v>
      </c>
      <c r="P712" s="21" t="str">
        <f>VLOOKUP(RFMCaculation[[#This Row],[RFM]], RFMSegment[], 2, FALSE)</f>
        <v>Hibernating customers</v>
      </c>
    </row>
    <row r="713" spans="1:16">
      <c r="A713" t="s">
        <v>250</v>
      </c>
      <c r="B713">
        <f>COUNTIF(Order[Customer ID], RFMCaculation[[#This Row],[Customer ID]])</f>
        <v>5</v>
      </c>
      <c r="C713" s="4" cm="1">
        <f t="array" ref="C713">MAX(_xlfn._xlws.FILTER(Order[[Order Date ]], Order[Customer ID]=RFMCaculation[[#This Row],[Customer ID]]))</f>
        <v>43091</v>
      </c>
      <c r="D713" s="4" cm="1">
        <f t="array" ref="D713">MIN(_xlfn._xlws.FILTER(Order[[Order Date ]], Order[Customer ID]=RFMCaculation[[#This Row],[Customer ID]]))</f>
        <v>41804</v>
      </c>
      <c r="E713" s="8">
        <f>($R$2-RFMCaculation[[#This Row],[Start Date]])/365</f>
        <v>3.5534246575342467</v>
      </c>
      <c r="F713">
        <f>$R$2-RFMCaculation[[#This Row],[Most recent]]</f>
        <v>10</v>
      </c>
      <c r="G713" s="8">
        <f>RFMCaculation[[#This Row],[Total Orders]]/RFMCaculation[[#This Row],[Years with us]]</f>
        <v>1.4070932922127988</v>
      </c>
      <c r="H713" s="9">
        <f>SUMIF(Order[Customer ID], RFMCaculation[[#This Row],[Customer ID]], Order[Total Sales])</f>
        <v>3233.4810000000002</v>
      </c>
      <c r="I713">
        <f>RANK(RFMCaculation[[#This Row],[Recency]], RFMCaculation[Recency], 0)</f>
        <v>733</v>
      </c>
      <c r="J713">
        <f>RANK(RFMCaculation[[#This Row],[Frequency]], RFMCaculation[Frequency], 0)</f>
        <v>604</v>
      </c>
      <c r="K713">
        <f>RANK(RFMCaculation[[#This Row],[Monetary]], RFMCaculation[Monetary], 0)</f>
        <v>249</v>
      </c>
      <c r="L713">
        <f>VLOOKUP(RFMCaculation[[#This Row],[Rank R]], $R$4:$S$8, 2)</f>
        <v>5</v>
      </c>
      <c r="M713">
        <f>VLOOKUP(RFMCaculation[[#This Row],[Rank F]], $R$4:$S$8, 2)</f>
        <v>4</v>
      </c>
      <c r="N713">
        <f>VLOOKUP(RFMCaculation[[#This Row],[Rank M]], $R$4:$S$8, 2)</f>
        <v>2</v>
      </c>
      <c r="O713">
        <f>RFMCaculation[[#This Row],[R]]*100+RFMCaculation[[#This Row],[F]]*10+RFMCaculation[[#This Row],[M]]</f>
        <v>542</v>
      </c>
      <c r="P713" s="21" t="str">
        <f>VLOOKUP(RFMCaculation[[#This Row],[RFM]], RFMSegment[], 2, FALSE)</f>
        <v>Potential Loyalist</v>
      </c>
    </row>
    <row r="714" spans="1:16">
      <c r="A714" t="s">
        <v>3056</v>
      </c>
      <c r="B714">
        <f>COUNTIF(Order[Customer ID], RFMCaculation[[#This Row],[Customer ID]])</f>
        <v>8</v>
      </c>
      <c r="C714" s="4" cm="1">
        <f t="array" ref="C714">MAX(_xlfn._xlws.FILTER(Order[[Order Date ]], Order[Customer ID]=RFMCaculation[[#This Row],[Customer ID]]))</f>
        <v>42903</v>
      </c>
      <c r="D714" s="4" cm="1">
        <f t="array" ref="D714">MIN(_xlfn._xlws.FILTER(Order[[Order Date ]], Order[Customer ID]=RFMCaculation[[#This Row],[Customer ID]]))</f>
        <v>41690</v>
      </c>
      <c r="E714" s="8">
        <f>($R$2-RFMCaculation[[#This Row],[Start Date]])/365</f>
        <v>3.8657534246575342</v>
      </c>
      <c r="F714">
        <f>$R$2-RFMCaculation[[#This Row],[Most recent]]</f>
        <v>198</v>
      </c>
      <c r="G714" s="8">
        <f>RFMCaculation[[#This Row],[Total Orders]]/RFMCaculation[[#This Row],[Years with us]]</f>
        <v>2.0694542877391919</v>
      </c>
      <c r="H714" s="9">
        <f>SUMIF(Order[Customer ID], RFMCaculation[[#This Row],[Customer ID]], Order[Total Sales])</f>
        <v>4345.8860000000004</v>
      </c>
      <c r="I714">
        <f>RANK(RFMCaculation[[#This Row],[Recency]], RFMCaculation[Recency], 0)</f>
        <v>182</v>
      </c>
      <c r="J714">
        <f>RANK(RFMCaculation[[#This Row],[Frequency]], RFMCaculation[Frequency], 0)</f>
        <v>363</v>
      </c>
      <c r="K714">
        <f>RANK(RFMCaculation[[#This Row],[Monetary]], RFMCaculation[Monetary], 0)</f>
        <v>156</v>
      </c>
      <c r="L714">
        <f>VLOOKUP(RFMCaculation[[#This Row],[Rank R]], $R$4:$S$8, 2)</f>
        <v>2</v>
      </c>
      <c r="M714">
        <f>VLOOKUP(RFMCaculation[[#This Row],[Rank F]], $R$4:$S$8, 2)</f>
        <v>3</v>
      </c>
      <c r="N714">
        <f>VLOOKUP(RFMCaculation[[#This Row],[Rank M]], $R$4:$S$8, 2)</f>
        <v>1</v>
      </c>
      <c r="O714">
        <f>RFMCaculation[[#This Row],[R]]*100+RFMCaculation[[#This Row],[F]]*10+RFMCaculation[[#This Row],[M]]</f>
        <v>231</v>
      </c>
      <c r="P714" s="21" t="str">
        <f>VLOOKUP(RFMCaculation[[#This Row],[RFM]], RFMSegment[], 2, FALSE)</f>
        <v>About To Sleep</v>
      </c>
    </row>
    <row r="715" spans="1:16">
      <c r="A715" t="s">
        <v>402</v>
      </c>
      <c r="B715">
        <f>COUNTIF(Order[Customer ID], RFMCaculation[[#This Row],[Customer ID]])</f>
        <v>8</v>
      </c>
      <c r="C715" s="4" cm="1">
        <f t="array" ref="C715">MAX(_xlfn._xlws.FILTER(Order[[Order Date ]], Order[Customer ID]=RFMCaculation[[#This Row],[Customer ID]]))</f>
        <v>43084</v>
      </c>
      <c r="D715" s="4" cm="1">
        <f t="array" ref="D715">MIN(_xlfn._xlws.FILTER(Order[[Order Date ]], Order[Customer ID]=RFMCaculation[[#This Row],[Customer ID]]))</f>
        <v>41966</v>
      </c>
      <c r="E715" s="8">
        <f>($R$2-RFMCaculation[[#This Row],[Start Date]])/365</f>
        <v>3.1095890410958904</v>
      </c>
      <c r="F715">
        <f>$R$2-RFMCaculation[[#This Row],[Most recent]]</f>
        <v>17</v>
      </c>
      <c r="G715" s="8">
        <f>RFMCaculation[[#This Row],[Total Orders]]/RFMCaculation[[#This Row],[Years with us]]</f>
        <v>2.5726872246696035</v>
      </c>
      <c r="H715" s="9">
        <f>SUMIF(Order[Customer ID], RFMCaculation[[#This Row],[Customer ID]], Order[Total Sales])</f>
        <v>1324.0280000000002</v>
      </c>
      <c r="I715">
        <f>RANK(RFMCaculation[[#This Row],[Recency]], RFMCaculation[Recency], 0)</f>
        <v>699</v>
      </c>
      <c r="J715">
        <f>RANK(RFMCaculation[[#This Row],[Frequency]], RFMCaculation[Frequency], 0)</f>
        <v>209</v>
      </c>
      <c r="K715">
        <f>RANK(RFMCaculation[[#This Row],[Monetary]], RFMCaculation[Monetary], 0)</f>
        <v>555</v>
      </c>
      <c r="L715">
        <f>VLOOKUP(RFMCaculation[[#This Row],[Rank R]], $R$4:$S$8, 2)</f>
        <v>5</v>
      </c>
      <c r="M715">
        <f>VLOOKUP(RFMCaculation[[#This Row],[Rank F]], $R$4:$S$8, 2)</f>
        <v>2</v>
      </c>
      <c r="N715">
        <f>VLOOKUP(RFMCaculation[[#This Row],[Rank M]], $R$4:$S$8, 2)</f>
        <v>4</v>
      </c>
      <c r="O715">
        <f>RFMCaculation[[#This Row],[R]]*100+RFMCaculation[[#This Row],[F]]*10+RFMCaculation[[#This Row],[M]]</f>
        <v>524</v>
      </c>
      <c r="P715" s="21" t="str">
        <f>VLOOKUP(RFMCaculation[[#This Row],[RFM]], RFMSegment[], 2, FALSE)</f>
        <v>Promising</v>
      </c>
    </row>
    <row r="716" spans="1:16">
      <c r="A716" t="s">
        <v>2309</v>
      </c>
      <c r="B716">
        <f>COUNTIF(Order[Customer ID], RFMCaculation[[#This Row],[Customer ID]])</f>
        <v>6</v>
      </c>
      <c r="C716" s="4" cm="1">
        <f t="array" ref="C716">MAX(_xlfn._xlws.FILTER(Order[[Order Date ]], Order[Customer ID]=RFMCaculation[[#This Row],[Customer ID]]))</f>
        <v>42989</v>
      </c>
      <c r="D716" s="4" cm="1">
        <f t="array" ref="D716">MIN(_xlfn._xlws.FILTER(Order[[Order Date ]], Order[Customer ID]=RFMCaculation[[#This Row],[Customer ID]]))</f>
        <v>41789</v>
      </c>
      <c r="E716" s="8">
        <f>($R$2-RFMCaculation[[#This Row],[Start Date]])/365</f>
        <v>3.5945205479452054</v>
      </c>
      <c r="F716">
        <f>$R$2-RFMCaculation[[#This Row],[Most recent]]</f>
        <v>112</v>
      </c>
      <c r="G716" s="8">
        <f>RFMCaculation[[#This Row],[Total Orders]]/RFMCaculation[[#This Row],[Years with us]]</f>
        <v>1.6692073170731707</v>
      </c>
      <c r="H716" s="9">
        <f>SUMIF(Order[Customer ID], RFMCaculation[[#This Row],[Customer ID]], Order[Total Sales])</f>
        <v>3056.8070000000002</v>
      </c>
      <c r="I716">
        <f>RANK(RFMCaculation[[#This Row],[Recency]], RFMCaculation[Recency], 0)</f>
        <v>300</v>
      </c>
      <c r="J716">
        <f>RANK(RFMCaculation[[#This Row],[Frequency]], RFMCaculation[Frequency], 0)</f>
        <v>498</v>
      </c>
      <c r="K716">
        <f>RANK(RFMCaculation[[#This Row],[Monetary]], RFMCaculation[Monetary], 0)</f>
        <v>275</v>
      </c>
      <c r="L716">
        <f>VLOOKUP(RFMCaculation[[#This Row],[Rank R]], $R$4:$S$8, 2)</f>
        <v>2</v>
      </c>
      <c r="M716">
        <f>VLOOKUP(RFMCaculation[[#This Row],[Rank F]], $R$4:$S$8, 2)</f>
        <v>4</v>
      </c>
      <c r="N716">
        <f>VLOOKUP(RFMCaculation[[#This Row],[Rank M]], $R$4:$S$8, 2)</f>
        <v>2</v>
      </c>
      <c r="O716">
        <f>RFMCaculation[[#This Row],[R]]*100+RFMCaculation[[#This Row],[F]]*10+RFMCaculation[[#This Row],[M]]</f>
        <v>242</v>
      </c>
      <c r="P716" s="21" t="str">
        <f>VLOOKUP(RFMCaculation[[#This Row],[RFM]], RFMSegment[], 2, FALSE)</f>
        <v>At Risk</v>
      </c>
    </row>
    <row r="717" spans="1:16">
      <c r="A717" t="s">
        <v>4810</v>
      </c>
      <c r="B717">
        <f>COUNTIF(Order[Customer ID], RFMCaculation[[#This Row],[Customer ID]])</f>
        <v>3</v>
      </c>
      <c r="C717" s="4" cm="1">
        <f t="array" ref="C717">MAX(_xlfn._xlws.FILTER(Order[[Order Date ]], Order[Customer ID]=RFMCaculation[[#This Row],[Customer ID]]))</f>
        <v>42608</v>
      </c>
      <c r="D717" s="4" cm="1">
        <f t="array" ref="D717">MIN(_xlfn._xlws.FILTER(Order[[Order Date ]], Order[Customer ID]=RFMCaculation[[#This Row],[Customer ID]]))</f>
        <v>41834</v>
      </c>
      <c r="E717" s="8">
        <f>($R$2-RFMCaculation[[#This Row],[Start Date]])/365</f>
        <v>3.4712328767123286</v>
      </c>
      <c r="F717">
        <f>$R$2-RFMCaculation[[#This Row],[Most recent]]</f>
        <v>493</v>
      </c>
      <c r="G717" s="8">
        <f>RFMCaculation[[#This Row],[Total Orders]]/RFMCaculation[[#This Row],[Years with us]]</f>
        <v>0.86424625098658248</v>
      </c>
      <c r="H717" s="9">
        <f>SUMIF(Order[Customer ID], RFMCaculation[[#This Row],[Customer ID]], Order[Total Sales])</f>
        <v>613.40000000000009</v>
      </c>
      <c r="I717">
        <f>RANK(RFMCaculation[[#This Row],[Recency]], RFMCaculation[Recency], 0)</f>
        <v>50</v>
      </c>
      <c r="J717">
        <f>RANK(RFMCaculation[[#This Row],[Frequency]], RFMCaculation[Frequency], 0)</f>
        <v>754</v>
      </c>
      <c r="K717">
        <f>RANK(RFMCaculation[[#This Row],[Monetary]], RFMCaculation[Monetary], 0)</f>
        <v>708</v>
      </c>
      <c r="L717">
        <f>VLOOKUP(RFMCaculation[[#This Row],[Rank R]], $R$4:$S$8, 2)</f>
        <v>1</v>
      </c>
      <c r="M717">
        <f>VLOOKUP(RFMCaculation[[#This Row],[Rank F]], $R$4:$S$8, 2)</f>
        <v>5</v>
      </c>
      <c r="N717">
        <f>VLOOKUP(RFMCaculation[[#This Row],[Rank M]], $R$4:$S$8, 2)</f>
        <v>5</v>
      </c>
      <c r="O717">
        <f>RFMCaculation[[#This Row],[R]]*100+RFMCaculation[[#This Row],[F]]*10+RFMCaculation[[#This Row],[M]]</f>
        <v>155</v>
      </c>
      <c r="P717" s="21" t="str">
        <f>VLOOKUP(RFMCaculation[[#This Row],[RFM]], RFMSegment[], 2, FALSE)</f>
        <v>Cannot Lose Them</v>
      </c>
    </row>
    <row r="718" spans="1:16">
      <c r="A718" t="s">
        <v>4451</v>
      </c>
      <c r="B718">
        <f>COUNTIF(Order[Customer ID], RFMCaculation[[#This Row],[Customer ID]])</f>
        <v>6</v>
      </c>
      <c r="C718" s="4" cm="1">
        <f t="array" ref="C718">MAX(_xlfn._xlws.FILTER(Order[[Order Date ]], Order[Customer ID]=RFMCaculation[[#This Row],[Customer ID]]))</f>
        <v>42667</v>
      </c>
      <c r="D718" s="4" cm="1">
        <f t="array" ref="D718">MIN(_xlfn._xlws.FILTER(Order[[Order Date ]], Order[Customer ID]=RFMCaculation[[#This Row],[Customer ID]]))</f>
        <v>41856</v>
      </c>
      <c r="E718" s="8">
        <f>($R$2-RFMCaculation[[#This Row],[Start Date]])/365</f>
        <v>3.4109589041095889</v>
      </c>
      <c r="F718">
        <f>$R$2-RFMCaculation[[#This Row],[Most recent]]</f>
        <v>434</v>
      </c>
      <c r="G718" s="8">
        <f>RFMCaculation[[#This Row],[Total Orders]]/RFMCaculation[[#This Row],[Years with us]]</f>
        <v>1.7590361445783134</v>
      </c>
      <c r="H718" s="9">
        <f>SUMIF(Order[Customer ID], RFMCaculation[[#This Row],[Customer ID]], Order[Total Sales])</f>
        <v>418.49</v>
      </c>
      <c r="I718">
        <f>RANK(RFMCaculation[[#This Row],[Recency]], RFMCaculation[Recency], 0)</f>
        <v>66</v>
      </c>
      <c r="J718">
        <f>RANK(RFMCaculation[[#This Row],[Frequency]], RFMCaculation[Frequency], 0)</f>
        <v>476</v>
      </c>
      <c r="K718">
        <f>RANK(RFMCaculation[[#This Row],[Monetary]], RFMCaculation[Monetary], 0)</f>
        <v>731</v>
      </c>
      <c r="L718">
        <f>VLOOKUP(RFMCaculation[[#This Row],[Rank R]], $R$4:$S$8, 2)</f>
        <v>1</v>
      </c>
      <c r="M718">
        <f>VLOOKUP(RFMCaculation[[#This Row],[Rank F]], $R$4:$S$8, 2)</f>
        <v>4</v>
      </c>
      <c r="N718">
        <f>VLOOKUP(RFMCaculation[[#This Row],[Rank M]], $R$4:$S$8, 2)</f>
        <v>5</v>
      </c>
      <c r="O718">
        <f>RFMCaculation[[#This Row],[R]]*100+RFMCaculation[[#This Row],[F]]*10+RFMCaculation[[#This Row],[M]]</f>
        <v>145</v>
      </c>
      <c r="P718" s="21" t="str">
        <f>VLOOKUP(RFMCaculation[[#This Row],[RFM]], RFMSegment[], 2, FALSE)</f>
        <v>At Risk</v>
      </c>
    </row>
    <row r="719" spans="1:16">
      <c r="A719" t="s">
        <v>2504</v>
      </c>
      <c r="B719">
        <f>COUNTIF(Order[Customer ID], RFMCaculation[[#This Row],[Customer ID]])</f>
        <v>5</v>
      </c>
      <c r="C719" s="4" cm="1">
        <f t="array" ref="C719">MAX(_xlfn._xlws.FILTER(Order[[Order Date ]], Order[Customer ID]=RFMCaculation[[#This Row],[Customer ID]]))</f>
        <v>42979</v>
      </c>
      <c r="D719" s="4" cm="1">
        <f t="array" ref="D719">MIN(_xlfn._xlws.FILTER(Order[[Order Date ]], Order[Customer ID]=RFMCaculation[[#This Row],[Customer ID]]))</f>
        <v>41987</v>
      </c>
      <c r="E719" s="8">
        <f>($R$2-RFMCaculation[[#This Row],[Start Date]])/365</f>
        <v>3.0520547945205481</v>
      </c>
      <c r="F719">
        <f>$R$2-RFMCaculation[[#This Row],[Most recent]]</f>
        <v>122</v>
      </c>
      <c r="G719" s="8">
        <f>RFMCaculation[[#This Row],[Total Orders]]/RFMCaculation[[#This Row],[Years with us]]</f>
        <v>1.6382405745062836</v>
      </c>
      <c r="H719" s="9">
        <f>SUMIF(Order[Customer ID], RFMCaculation[[#This Row],[Customer ID]], Order[Total Sales])</f>
        <v>964.63600000000008</v>
      </c>
      <c r="I719">
        <f>RANK(RFMCaculation[[#This Row],[Recency]], RFMCaculation[Recency], 0)</f>
        <v>263</v>
      </c>
      <c r="J719">
        <f>RANK(RFMCaculation[[#This Row],[Frequency]], RFMCaculation[Frequency], 0)</f>
        <v>516</v>
      </c>
      <c r="K719">
        <f>RANK(RFMCaculation[[#This Row],[Monetary]], RFMCaculation[Monetary], 0)</f>
        <v>634</v>
      </c>
      <c r="L719">
        <f>VLOOKUP(RFMCaculation[[#This Row],[Rank R]], $R$4:$S$8, 2)</f>
        <v>2</v>
      </c>
      <c r="M719">
        <f>VLOOKUP(RFMCaculation[[#This Row],[Rank F]], $R$4:$S$8, 2)</f>
        <v>4</v>
      </c>
      <c r="N719">
        <f>VLOOKUP(RFMCaculation[[#This Row],[Rank M]], $R$4:$S$8, 2)</f>
        <v>5</v>
      </c>
      <c r="O719">
        <f>RFMCaculation[[#This Row],[R]]*100+RFMCaculation[[#This Row],[F]]*10+RFMCaculation[[#This Row],[M]]</f>
        <v>245</v>
      </c>
      <c r="P719" s="21" t="str">
        <f>VLOOKUP(RFMCaculation[[#This Row],[RFM]], RFMSegment[], 2, FALSE)</f>
        <v>At Risk</v>
      </c>
    </row>
    <row r="720" spans="1:16">
      <c r="A720" t="s">
        <v>2558</v>
      </c>
      <c r="B720">
        <f>COUNTIF(Order[Customer ID], RFMCaculation[[#This Row],[Customer ID]])</f>
        <v>7</v>
      </c>
      <c r="C720" s="4" cm="1">
        <f t="array" ref="C720">MAX(_xlfn._xlws.FILTER(Order[[Order Date ]], Order[Customer ID]=RFMCaculation[[#This Row],[Customer ID]]))</f>
        <v>42974</v>
      </c>
      <c r="D720" s="4" cm="1">
        <f t="array" ref="D720">MIN(_xlfn._xlws.FILTER(Order[[Order Date ]], Order[Customer ID]=RFMCaculation[[#This Row],[Customer ID]]))</f>
        <v>41684</v>
      </c>
      <c r="E720" s="8">
        <f>($R$2-RFMCaculation[[#This Row],[Start Date]])/365</f>
        <v>3.882191780821918</v>
      </c>
      <c r="F720">
        <f>$R$2-RFMCaculation[[#This Row],[Most recent]]</f>
        <v>127</v>
      </c>
      <c r="G720" s="8">
        <f>RFMCaculation[[#This Row],[Total Orders]]/RFMCaculation[[#This Row],[Years with us]]</f>
        <v>1.8031051517290049</v>
      </c>
      <c r="H720" s="9">
        <f>SUMIF(Order[Customer ID], RFMCaculation[[#This Row],[Customer ID]], Order[Total Sales])</f>
        <v>433.34000000000003</v>
      </c>
      <c r="I720">
        <f>RANK(RFMCaculation[[#This Row],[Recency]], RFMCaculation[Recency], 0)</f>
        <v>256</v>
      </c>
      <c r="J720">
        <f>RANK(RFMCaculation[[#This Row],[Frequency]], RFMCaculation[Frequency], 0)</f>
        <v>456</v>
      </c>
      <c r="K720">
        <f>RANK(RFMCaculation[[#This Row],[Monetary]], RFMCaculation[Monetary], 0)</f>
        <v>729</v>
      </c>
      <c r="L720">
        <f>VLOOKUP(RFMCaculation[[#This Row],[Rank R]], $R$4:$S$8, 2)</f>
        <v>2</v>
      </c>
      <c r="M720">
        <f>VLOOKUP(RFMCaculation[[#This Row],[Rank F]], $R$4:$S$8, 2)</f>
        <v>3</v>
      </c>
      <c r="N720">
        <f>VLOOKUP(RFMCaculation[[#This Row],[Rank M]], $R$4:$S$8, 2)</f>
        <v>5</v>
      </c>
      <c r="O720">
        <f>RFMCaculation[[#This Row],[R]]*100+RFMCaculation[[#This Row],[F]]*10+RFMCaculation[[#This Row],[M]]</f>
        <v>235</v>
      </c>
      <c r="P720" s="21" t="str">
        <f>VLOOKUP(RFMCaculation[[#This Row],[RFM]], RFMSegment[], 2, FALSE)</f>
        <v>At Risk</v>
      </c>
    </row>
    <row r="721" spans="1:16">
      <c r="A721" t="s">
        <v>508</v>
      </c>
      <c r="B721">
        <f>COUNTIF(Order[Customer ID], RFMCaculation[[#This Row],[Customer ID]])</f>
        <v>7</v>
      </c>
      <c r="C721" s="4" cm="1">
        <f t="array" ref="C721">MAX(_xlfn._xlws.FILTER(Order[[Order Date ]], Order[Customer ID]=RFMCaculation[[#This Row],[Customer ID]]))</f>
        <v>43079</v>
      </c>
      <c r="D721" s="4" cm="1">
        <f t="array" ref="D721">MIN(_xlfn._xlws.FILTER(Order[[Order Date ]], Order[Customer ID]=RFMCaculation[[#This Row],[Customer ID]]))</f>
        <v>42343</v>
      </c>
      <c r="E721" s="8">
        <f>($R$2-RFMCaculation[[#This Row],[Start Date]])/365</f>
        <v>2.0767123287671234</v>
      </c>
      <c r="F721">
        <f>$R$2-RFMCaculation[[#This Row],[Most recent]]</f>
        <v>22</v>
      </c>
      <c r="G721" s="8">
        <f>RFMCaculation[[#This Row],[Total Orders]]/RFMCaculation[[#This Row],[Years with us]]</f>
        <v>3.3707124010554086</v>
      </c>
      <c r="H721" s="9">
        <f>SUMIF(Order[Customer ID], RFMCaculation[[#This Row],[Customer ID]], Order[Total Sales])</f>
        <v>2595.364</v>
      </c>
      <c r="I721">
        <f>RANK(RFMCaculation[[#This Row],[Recency]], RFMCaculation[Recency], 0)</f>
        <v>673</v>
      </c>
      <c r="J721">
        <f>RANK(RFMCaculation[[#This Row],[Frequency]], RFMCaculation[Frequency], 0)</f>
        <v>59</v>
      </c>
      <c r="K721">
        <f>RANK(RFMCaculation[[#This Row],[Monetary]], RFMCaculation[Monetary], 0)</f>
        <v>338</v>
      </c>
      <c r="L721">
        <f>VLOOKUP(RFMCaculation[[#This Row],[Rank R]], $R$4:$S$8, 2)</f>
        <v>5</v>
      </c>
      <c r="M721">
        <f>VLOOKUP(RFMCaculation[[#This Row],[Rank F]], $R$4:$S$8, 2)</f>
        <v>1</v>
      </c>
      <c r="N721">
        <f>VLOOKUP(RFMCaculation[[#This Row],[Rank M]], $R$4:$S$8, 2)</f>
        <v>3</v>
      </c>
      <c r="O721">
        <f>RFMCaculation[[#This Row],[R]]*100+RFMCaculation[[#This Row],[F]]*10+RFMCaculation[[#This Row],[M]]</f>
        <v>513</v>
      </c>
      <c r="P721" s="21" t="str">
        <f>VLOOKUP(RFMCaculation[[#This Row],[RFM]], RFMSegment[], 2, FALSE)</f>
        <v>Promising</v>
      </c>
    </row>
    <row r="722" spans="1:16">
      <c r="A722" t="s">
        <v>2157</v>
      </c>
      <c r="B722">
        <f>COUNTIF(Order[Customer ID], RFMCaculation[[#This Row],[Customer ID]])</f>
        <v>10</v>
      </c>
      <c r="C722" s="4" cm="1">
        <f t="array" ref="C722">MAX(_xlfn._xlws.FILTER(Order[[Order Date ]], Order[Customer ID]=RFMCaculation[[#This Row],[Customer ID]]))</f>
        <v>42998</v>
      </c>
      <c r="D722" s="4" cm="1">
        <f t="array" ref="D722">MIN(_xlfn._xlws.FILTER(Order[[Order Date ]], Order[Customer ID]=RFMCaculation[[#This Row],[Customer ID]]))</f>
        <v>41650</v>
      </c>
      <c r="E722" s="8">
        <f>($R$2-RFMCaculation[[#This Row],[Start Date]])/365</f>
        <v>3.9753424657534246</v>
      </c>
      <c r="F722">
        <f>$R$2-RFMCaculation[[#This Row],[Most recent]]</f>
        <v>103</v>
      </c>
      <c r="G722" s="8">
        <f>RFMCaculation[[#This Row],[Total Orders]]/RFMCaculation[[#This Row],[Years with us]]</f>
        <v>2.5155065472088216</v>
      </c>
      <c r="H722" s="9">
        <f>SUMIF(Order[Customer ID], RFMCaculation[[#This Row],[Customer ID]], Order[Total Sales])</f>
        <v>11470.949999999999</v>
      </c>
      <c r="I722">
        <f>RANK(RFMCaculation[[#This Row],[Recency]], RFMCaculation[Recency], 0)</f>
        <v>321</v>
      </c>
      <c r="J722">
        <f>RANK(RFMCaculation[[#This Row],[Frequency]], RFMCaculation[Frequency], 0)</f>
        <v>225</v>
      </c>
      <c r="K722">
        <f>RANK(RFMCaculation[[#This Row],[Monetary]], RFMCaculation[Monetary], 0)</f>
        <v>14</v>
      </c>
      <c r="L722">
        <f>VLOOKUP(RFMCaculation[[#This Row],[Rank R]], $R$4:$S$8, 2)</f>
        <v>3</v>
      </c>
      <c r="M722">
        <f>VLOOKUP(RFMCaculation[[#This Row],[Rank F]], $R$4:$S$8, 2)</f>
        <v>2</v>
      </c>
      <c r="N722">
        <f>VLOOKUP(RFMCaculation[[#This Row],[Rank M]], $R$4:$S$8, 2)</f>
        <v>1</v>
      </c>
      <c r="O722">
        <f>RFMCaculation[[#This Row],[R]]*100+RFMCaculation[[#This Row],[F]]*10+RFMCaculation[[#This Row],[M]]</f>
        <v>321</v>
      </c>
      <c r="P722" s="21" t="str">
        <f>VLOOKUP(RFMCaculation[[#This Row],[RFM]], RFMSegment[], 2, FALSE)</f>
        <v>About To Sleep</v>
      </c>
    </row>
    <row r="723" spans="1:16">
      <c r="A723" t="s">
        <v>3784</v>
      </c>
      <c r="B723">
        <f>COUNTIF(Order[Customer ID], RFMCaculation[[#This Row],[Customer ID]])</f>
        <v>9</v>
      </c>
      <c r="C723" s="4" cm="1">
        <f t="array" ref="C723">MAX(_xlfn._xlws.FILTER(Order[[Order Date ]], Order[Customer ID]=RFMCaculation[[#This Row],[Customer ID]]))</f>
        <v>42779</v>
      </c>
      <c r="D723" s="4" cm="1">
        <f t="array" ref="D723">MIN(_xlfn._xlws.FILTER(Order[[Order Date ]], Order[Customer ID]=RFMCaculation[[#This Row],[Customer ID]]))</f>
        <v>41741</v>
      </c>
      <c r="E723" s="8">
        <f>($R$2-RFMCaculation[[#This Row],[Start Date]])/365</f>
        <v>3.7260273972602738</v>
      </c>
      <c r="F723">
        <f>$R$2-RFMCaculation[[#This Row],[Most recent]]</f>
        <v>322</v>
      </c>
      <c r="G723" s="8">
        <f>RFMCaculation[[#This Row],[Total Orders]]/RFMCaculation[[#This Row],[Years with us]]</f>
        <v>2.4154411764705883</v>
      </c>
      <c r="H723" s="9">
        <f>SUMIF(Order[Customer ID], RFMCaculation[[#This Row],[Customer ID]], Order[Total Sales])</f>
        <v>4105.3050000000012</v>
      </c>
      <c r="I723">
        <f>RANK(RFMCaculation[[#This Row],[Recency]], RFMCaculation[Recency], 0)</f>
        <v>116</v>
      </c>
      <c r="J723">
        <f>RANK(RFMCaculation[[#This Row],[Frequency]], RFMCaculation[Frequency], 0)</f>
        <v>245</v>
      </c>
      <c r="K723">
        <f>RANK(RFMCaculation[[#This Row],[Monetary]], RFMCaculation[Monetary], 0)</f>
        <v>173</v>
      </c>
      <c r="L723">
        <f>VLOOKUP(RFMCaculation[[#This Row],[Rank R]], $R$4:$S$8, 2)</f>
        <v>1</v>
      </c>
      <c r="M723">
        <f>VLOOKUP(RFMCaculation[[#This Row],[Rank F]], $R$4:$S$8, 2)</f>
        <v>2</v>
      </c>
      <c r="N723">
        <f>VLOOKUP(RFMCaculation[[#This Row],[Rank M]], $R$4:$S$8, 2)</f>
        <v>2</v>
      </c>
      <c r="O723">
        <f>RFMCaculation[[#This Row],[R]]*100+RFMCaculation[[#This Row],[F]]*10+RFMCaculation[[#This Row],[M]]</f>
        <v>122</v>
      </c>
      <c r="P723" s="21" t="str">
        <f>VLOOKUP(RFMCaculation[[#This Row],[RFM]], RFMSegment[], 2, FALSE)</f>
        <v>Hibernating customers</v>
      </c>
    </row>
    <row r="724" spans="1:16">
      <c r="A724" t="s">
        <v>1800</v>
      </c>
      <c r="B724">
        <f>COUNTIF(Order[Customer ID], RFMCaculation[[#This Row],[Customer ID]])</f>
        <v>4</v>
      </c>
      <c r="C724" s="4" cm="1">
        <f t="array" ref="C724">MAX(_xlfn._xlws.FILTER(Order[[Order Date ]], Order[Customer ID]=RFMCaculation[[#This Row],[Customer ID]]))</f>
        <v>43023</v>
      </c>
      <c r="D724" s="4" cm="1">
        <f t="array" ref="D724">MIN(_xlfn._xlws.FILTER(Order[[Order Date ]], Order[Customer ID]=RFMCaculation[[#This Row],[Customer ID]]))</f>
        <v>42128</v>
      </c>
      <c r="E724" s="8">
        <f>($R$2-RFMCaculation[[#This Row],[Start Date]])/365</f>
        <v>2.6657534246575341</v>
      </c>
      <c r="F724">
        <f>$R$2-RFMCaculation[[#This Row],[Most recent]]</f>
        <v>78</v>
      </c>
      <c r="G724" s="8">
        <f>RFMCaculation[[#This Row],[Total Orders]]/RFMCaculation[[#This Row],[Years with us]]</f>
        <v>1.5005138746145941</v>
      </c>
      <c r="H724" s="9">
        <f>SUMIF(Order[Customer ID], RFMCaculation[[#This Row],[Customer ID]], Order[Total Sales])</f>
        <v>1271.0900000000004</v>
      </c>
      <c r="I724">
        <f>RANK(RFMCaculation[[#This Row],[Recency]], RFMCaculation[Recency], 0)</f>
        <v>393</v>
      </c>
      <c r="J724">
        <f>RANK(RFMCaculation[[#This Row],[Frequency]], RFMCaculation[Frequency], 0)</f>
        <v>575</v>
      </c>
      <c r="K724">
        <f>RANK(RFMCaculation[[#This Row],[Monetary]], RFMCaculation[Monetary], 0)</f>
        <v>569</v>
      </c>
      <c r="L724">
        <f>VLOOKUP(RFMCaculation[[#This Row],[Rank R]], $R$4:$S$8, 2)</f>
        <v>3</v>
      </c>
      <c r="M724">
        <f>VLOOKUP(RFMCaculation[[#This Row],[Rank F]], $R$4:$S$8, 2)</f>
        <v>4</v>
      </c>
      <c r="N724">
        <f>VLOOKUP(RFMCaculation[[#This Row],[Rank M]], $R$4:$S$8, 2)</f>
        <v>4</v>
      </c>
      <c r="O724">
        <f>RFMCaculation[[#This Row],[R]]*100+RFMCaculation[[#This Row],[F]]*10+RFMCaculation[[#This Row],[M]]</f>
        <v>344</v>
      </c>
      <c r="P724" s="21" t="str">
        <f>VLOOKUP(RFMCaculation[[#This Row],[RFM]], RFMSegment[], 2, FALSE)</f>
        <v>Loyal</v>
      </c>
    </row>
    <row r="725" spans="1:16">
      <c r="A725" t="s">
        <v>94</v>
      </c>
      <c r="B725">
        <f>COUNTIF(Order[Customer ID], RFMCaculation[[#This Row],[Customer ID]])</f>
        <v>8</v>
      </c>
      <c r="C725" s="4" cm="1">
        <f t="array" ref="C725">MAX(_xlfn._xlws.FILTER(Order[[Order Date ]], Order[Customer ID]=RFMCaculation[[#This Row],[Customer ID]]))</f>
        <v>43097</v>
      </c>
      <c r="D725" s="4" cm="1">
        <f t="array" ref="D725">MIN(_xlfn._xlws.FILTER(Order[[Order Date ]], Order[Customer ID]=RFMCaculation[[#This Row],[Customer ID]]))</f>
        <v>42448</v>
      </c>
      <c r="E725" s="8">
        <f>($R$2-RFMCaculation[[#This Row],[Start Date]])/365</f>
        <v>1.789041095890411</v>
      </c>
      <c r="F725">
        <f>$R$2-RFMCaculation[[#This Row],[Most recent]]</f>
        <v>4</v>
      </c>
      <c r="G725" s="8">
        <f>RFMCaculation[[#This Row],[Total Orders]]/RFMCaculation[[#This Row],[Years with us]]</f>
        <v>4.4716692189892804</v>
      </c>
      <c r="H725" s="9">
        <f>SUMIF(Order[Customer ID], RFMCaculation[[#This Row],[Customer ID]], Order[Total Sales])</f>
        <v>1903.491</v>
      </c>
      <c r="I725">
        <f>RANK(RFMCaculation[[#This Row],[Recency]], RFMCaculation[Recency], 0)</f>
        <v>774</v>
      </c>
      <c r="J725">
        <f>RANK(RFMCaculation[[#This Row],[Frequency]], RFMCaculation[Frequency], 0)</f>
        <v>12</v>
      </c>
      <c r="K725">
        <f>RANK(RFMCaculation[[#This Row],[Monetary]], RFMCaculation[Monetary], 0)</f>
        <v>452</v>
      </c>
      <c r="L725">
        <f>VLOOKUP(RFMCaculation[[#This Row],[Rank R]], $R$4:$S$8, 2)</f>
        <v>5</v>
      </c>
      <c r="M725">
        <f>VLOOKUP(RFMCaculation[[#This Row],[Rank F]], $R$4:$S$8, 2)</f>
        <v>1</v>
      </c>
      <c r="N725">
        <f>VLOOKUP(RFMCaculation[[#This Row],[Rank M]], $R$4:$S$8, 2)</f>
        <v>3</v>
      </c>
      <c r="O725">
        <f>RFMCaculation[[#This Row],[R]]*100+RFMCaculation[[#This Row],[F]]*10+RFMCaculation[[#This Row],[M]]</f>
        <v>513</v>
      </c>
      <c r="P725" s="21" t="str">
        <f>VLOOKUP(RFMCaculation[[#This Row],[RFM]], RFMSegment[], 2, FALSE)</f>
        <v>Promising</v>
      </c>
    </row>
    <row r="726" spans="1:16">
      <c r="A726" t="s">
        <v>1855</v>
      </c>
      <c r="B726">
        <f>COUNTIF(Order[Customer ID], RFMCaculation[[#This Row],[Customer ID]])</f>
        <v>7</v>
      </c>
      <c r="C726" s="4" cm="1">
        <f t="array" ref="C726">MAX(_xlfn._xlws.FILTER(Order[[Order Date ]], Order[Customer ID]=RFMCaculation[[#This Row],[Customer ID]]))</f>
        <v>43018</v>
      </c>
      <c r="D726" s="4" cm="1">
        <f t="array" ref="D726">MIN(_xlfn._xlws.FILTER(Order[[Order Date ]], Order[Customer ID]=RFMCaculation[[#This Row],[Customer ID]]))</f>
        <v>41840</v>
      </c>
      <c r="E726" s="8">
        <f>($R$2-RFMCaculation[[#This Row],[Start Date]])/365</f>
        <v>3.4547945205479453</v>
      </c>
      <c r="F726">
        <f>$R$2-RFMCaculation[[#This Row],[Most recent]]</f>
        <v>83</v>
      </c>
      <c r="G726" s="8">
        <f>RFMCaculation[[#This Row],[Total Orders]]/RFMCaculation[[#This Row],[Years with us]]</f>
        <v>2.0261697065820776</v>
      </c>
      <c r="H726" s="9">
        <f>SUMIF(Order[Customer ID], RFMCaculation[[#This Row],[Customer ID]], Order[Total Sales])</f>
        <v>1085.078</v>
      </c>
      <c r="I726">
        <f>RANK(RFMCaculation[[#This Row],[Recency]], RFMCaculation[Recency], 0)</f>
        <v>381</v>
      </c>
      <c r="J726">
        <f>RANK(RFMCaculation[[#This Row],[Frequency]], RFMCaculation[Frequency], 0)</f>
        <v>376</v>
      </c>
      <c r="K726">
        <f>RANK(RFMCaculation[[#This Row],[Monetary]], RFMCaculation[Monetary], 0)</f>
        <v>603</v>
      </c>
      <c r="L726">
        <f>VLOOKUP(RFMCaculation[[#This Row],[Rank R]], $R$4:$S$8, 2)</f>
        <v>3</v>
      </c>
      <c r="M726">
        <f>VLOOKUP(RFMCaculation[[#This Row],[Rank F]], $R$4:$S$8, 2)</f>
        <v>3</v>
      </c>
      <c r="N726">
        <f>VLOOKUP(RFMCaculation[[#This Row],[Rank M]], $R$4:$S$8, 2)</f>
        <v>4</v>
      </c>
      <c r="O726">
        <f>RFMCaculation[[#This Row],[R]]*100+RFMCaculation[[#This Row],[F]]*10+RFMCaculation[[#This Row],[M]]</f>
        <v>334</v>
      </c>
      <c r="P726" s="21" t="str">
        <f>VLOOKUP(RFMCaculation[[#This Row],[RFM]], RFMSegment[], 2, FALSE)</f>
        <v>Need Attention</v>
      </c>
    </row>
    <row r="727" spans="1:16">
      <c r="A727" t="s">
        <v>851</v>
      </c>
      <c r="B727">
        <f>COUNTIF(Order[Customer ID], RFMCaculation[[#This Row],[Customer ID]])</f>
        <v>6</v>
      </c>
      <c r="C727" s="4" cm="1">
        <f t="array" ref="C727">MAX(_xlfn._xlws.FILTER(Order[[Order Date ]], Order[Customer ID]=RFMCaculation[[#This Row],[Customer ID]]))</f>
        <v>43069</v>
      </c>
      <c r="D727" s="4" cm="1">
        <f t="array" ref="D727">MIN(_xlfn._xlws.FILTER(Order[[Order Date ]], Order[Customer ID]=RFMCaculation[[#This Row],[Customer ID]]))</f>
        <v>41708</v>
      </c>
      <c r="E727" s="8">
        <f>($R$2-RFMCaculation[[#This Row],[Start Date]])/365</f>
        <v>3.8164383561643835</v>
      </c>
      <c r="F727">
        <f>$R$2-RFMCaculation[[#This Row],[Most recent]]</f>
        <v>32</v>
      </c>
      <c r="G727" s="8">
        <f>RFMCaculation[[#This Row],[Total Orders]]/RFMCaculation[[#This Row],[Years with us]]</f>
        <v>1.5721464465183059</v>
      </c>
      <c r="H727" s="9">
        <f>SUMIF(Order[Customer ID], RFMCaculation[[#This Row],[Customer ID]], Order[Total Sales])</f>
        <v>1966.65</v>
      </c>
      <c r="I727">
        <f>RANK(RFMCaculation[[#This Row],[Recency]], RFMCaculation[Recency], 0)</f>
        <v>591</v>
      </c>
      <c r="J727">
        <f>RANK(RFMCaculation[[#This Row],[Frequency]], RFMCaculation[Frequency], 0)</f>
        <v>549</v>
      </c>
      <c r="K727">
        <f>RANK(RFMCaculation[[#This Row],[Monetary]], RFMCaculation[Monetary], 0)</f>
        <v>445</v>
      </c>
      <c r="L727">
        <f>VLOOKUP(RFMCaculation[[#This Row],[Rank R]], $R$4:$S$8, 2)</f>
        <v>4</v>
      </c>
      <c r="M727">
        <f>VLOOKUP(RFMCaculation[[#This Row],[Rank F]], $R$4:$S$8, 2)</f>
        <v>4</v>
      </c>
      <c r="N727">
        <f>VLOOKUP(RFMCaculation[[#This Row],[Rank M]], $R$4:$S$8, 2)</f>
        <v>3</v>
      </c>
      <c r="O727">
        <f>RFMCaculation[[#This Row],[R]]*100+RFMCaculation[[#This Row],[F]]*10+RFMCaculation[[#This Row],[M]]</f>
        <v>443</v>
      </c>
      <c r="P727" s="21" t="str">
        <f>VLOOKUP(RFMCaculation[[#This Row],[RFM]], RFMSegment[], 2, FALSE)</f>
        <v>Need Attention</v>
      </c>
    </row>
    <row r="728" spans="1:16">
      <c r="A728" t="s">
        <v>2810</v>
      </c>
      <c r="B728">
        <f>COUNTIF(Order[Customer ID], RFMCaculation[[#This Row],[Customer ID]])</f>
        <v>3</v>
      </c>
      <c r="C728" s="4" cm="1">
        <f t="array" ref="C728">MAX(_xlfn._xlws.FILTER(Order[[Order Date ]], Order[Customer ID]=RFMCaculation[[#This Row],[Customer ID]]))</f>
        <v>42937</v>
      </c>
      <c r="D728" s="4" cm="1">
        <f t="array" ref="D728">MIN(_xlfn._xlws.FILTER(Order[[Order Date ]], Order[Customer ID]=RFMCaculation[[#This Row],[Customer ID]]))</f>
        <v>42469</v>
      </c>
      <c r="E728" s="8">
        <f>($R$2-RFMCaculation[[#This Row],[Start Date]])/365</f>
        <v>1.7315068493150685</v>
      </c>
      <c r="F728">
        <f>$R$2-RFMCaculation[[#This Row],[Most recent]]</f>
        <v>164</v>
      </c>
      <c r="G728" s="8">
        <f>RFMCaculation[[#This Row],[Total Orders]]/RFMCaculation[[#This Row],[Years with us]]</f>
        <v>1.7325949367088607</v>
      </c>
      <c r="H728" s="9">
        <f>SUMIF(Order[Customer ID], RFMCaculation[[#This Row],[Customer ID]], Order[Total Sales])</f>
        <v>1019.0439999999999</v>
      </c>
      <c r="I728">
        <f>RANK(RFMCaculation[[#This Row],[Recency]], RFMCaculation[Recency], 0)</f>
        <v>213</v>
      </c>
      <c r="J728">
        <f>RANK(RFMCaculation[[#This Row],[Frequency]], RFMCaculation[Frequency], 0)</f>
        <v>485</v>
      </c>
      <c r="K728">
        <f>RANK(RFMCaculation[[#This Row],[Monetary]], RFMCaculation[Monetary], 0)</f>
        <v>622</v>
      </c>
      <c r="L728">
        <f>VLOOKUP(RFMCaculation[[#This Row],[Rank R]], $R$4:$S$8, 2)</f>
        <v>2</v>
      </c>
      <c r="M728">
        <f>VLOOKUP(RFMCaculation[[#This Row],[Rank F]], $R$4:$S$8, 2)</f>
        <v>4</v>
      </c>
      <c r="N728">
        <f>VLOOKUP(RFMCaculation[[#This Row],[Rank M]], $R$4:$S$8, 2)</f>
        <v>4</v>
      </c>
      <c r="O728">
        <f>RFMCaculation[[#This Row],[R]]*100+RFMCaculation[[#This Row],[F]]*10+RFMCaculation[[#This Row],[M]]</f>
        <v>244</v>
      </c>
      <c r="P728" s="21" t="str">
        <f>VLOOKUP(RFMCaculation[[#This Row],[RFM]], RFMSegment[], 2, FALSE)</f>
        <v>At Risk</v>
      </c>
    </row>
    <row r="729" spans="1:16">
      <c r="A729" t="s">
        <v>2816</v>
      </c>
      <c r="B729">
        <f>COUNTIF(Order[Customer ID], RFMCaculation[[#This Row],[Customer ID]])</f>
        <v>7</v>
      </c>
      <c r="C729" s="4" cm="1">
        <f t="array" ref="C729">MAX(_xlfn._xlws.FILTER(Order[[Order Date ]], Order[Customer ID]=RFMCaculation[[#This Row],[Customer ID]]))</f>
        <v>42937</v>
      </c>
      <c r="D729" s="4" cm="1">
        <f t="array" ref="D729">MIN(_xlfn._xlws.FILTER(Order[[Order Date ]], Order[Customer ID]=RFMCaculation[[#This Row],[Customer ID]]))</f>
        <v>42177</v>
      </c>
      <c r="E729" s="8">
        <f>($R$2-RFMCaculation[[#This Row],[Start Date]])/365</f>
        <v>2.5315068493150683</v>
      </c>
      <c r="F729">
        <f>$R$2-RFMCaculation[[#This Row],[Most recent]]</f>
        <v>164</v>
      </c>
      <c r="G729" s="8">
        <f>RFMCaculation[[#This Row],[Total Orders]]/RFMCaculation[[#This Row],[Years with us]]</f>
        <v>2.7651515151515151</v>
      </c>
      <c r="H729" s="9">
        <f>SUMIF(Order[Customer ID], RFMCaculation[[#This Row],[Customer ID]], Order[Total Sales])</f>
        <v>2921.5439999999999</v>
      </c>
      <c r="I729">
        <f>RANK(RFMCaculation[[#This Row],[Recency]], RFMCaculation[Recency], 0)</f>
        <v>213</v>
      </c>
      <c r="J729">
        <f>RANK(RFMCaculation[[#This Row],[Frequency]], RFMCaculation[Frequency], 0)</f>
        <v>150</v>
      </c>
      <c r="K729">
        <f>RANK(RFMCaculation[[#This Row],[Monetary]], RFMCaculation[Monetary], 0)</f>
        <v>291</v>
      </c>
      <c r="L729">
        <f>VLOOKUP(RFMCaculation[[#This Row],[Rank R]], $R$4:$S$8, 2)</f>
        <v>2</v>
      </c>
      <c r="M729">
        <f>VLOOKUP(RFMCaculation[[#This Row],[Rank F]], $R$4:$S$8, 2)</f>
        <v>1</v>
      </c>
      <c r="N729">
        <f>VLOOKUP(RFMCaculation[[#This Row],[Rank M]], $R$4:$S$8, 2)</f>
        <v>2</v>
      </c>
      <c r="O729">
        <f>RFMCaculation[[#This Row],[R]]*100+RFMCaculation[[#This Row],[F]]*10+RFMCaculation[[#This Row],[M]]</f>
        <v>212</v>
      </c>
      <c r="P729" s="21" t="str">
        <f>VLOOKUP(RFMCaculation[[#This Row],[RFM]], RFMSegment[], 2, FALSE)</f>
        <v>Hibernating customers</v>
      </c>
    </row>
    <row r="730" spans="1:16">
      <c r="A730" t="s">
        <v>4964</v>
      </c>
      <c r="B730">
        <f>COUNTIF(Order[Customer ID], RFMCaculation[[#This Row],[Customer ID]])</f>
        <v>2</v>
      </c>
      <c r="C730" s="4" cm="1">
        <f t="array" ref="C730">MAX(_xlfn._xlws.FILTER(Order[[Order Date ]], Order[Customer ID]=RFMCaculation[[#This Row],[Customer ID]]))</f>
        <v>42565</v>
      </c>
      <c r="D730" s="4" cm="1">
        <f t="array" ref="D730">MIN(_xlfn._xlws.FILTER(Order[[Order Date ]], Order[Customer ID]=RFMCaculation[[#This Row],[Customer ID]]))</f>
        <v>41945</v>
      </c>
      <c r="E730" s="8">
        <f>($R$2-RFMCaculation[[#This Row],[Start Date]])/365</f>
        <v>3.1671232876712327</v>
      </c>
      <c r="F730">
        <f>$R$2-RFMCaculation[[#This Row],[Most recent]]</f>
        <v>536</v>
      </c>
      <c r="G730" s="8">
        <f>RFMCaculation[[#This Row],[Total Orders]]/RFMCaculation[[#This Row],[Years with us]]</f>
        <v>0.63148788927335642</v>
      </c>
      <c r="H730" s="9">
        <f>SUMIF(Order[Customer ID], RFMCaculation[[#This Row],[Customer ID]], Order[Total Sales])</f>
        <v>758.69599999999991</v>
      </c>
      <c r="I730">
        <f>RANK(RFMCaculation[[#This Row],[Recency]], RFMCaculation[Recency], 0)</f>
        <v>41</v>
      </c>
      <c r="J730">
        <f>RANK(RFMCaculation[[#This Row],[Frequency]], RFMCaculation[Frequency], 0)</f>
        <v>784</v>
      </c>
      <c r="K730">
        <f>RANK(RFMCaculation[[#This Row],[Monetary]], RFMCaculation[Monetary], 0)</f>
        <v>679</v>
      </c>
      <c r="L730">
        <f>VLOOKUP(RFMCaculation[[#This Row],[Rank R]], $R$4:$S$8, 2)</f>
        <v>1</v>
      </c>
      <c r="M730">
        <f>VLOOKUP(RFMCaculation[[#This Row],[Rank F]], $R$4:$S$8, 2)</f>
        <v>5</v>
      </c>
      <c r="N730">
        <f>VLOOKUP(RFMCaculation[[#This Row],[Rank M]], $R$4:$S$8, 2)</f>
        <v>5</v>
      </c>
      <c r="O730">
        <f>RFMCaculation[[#This Row],[R]]*100+RFMCaculation[[#This Row],[F]]*10+RFMCaculation[[#This Row],[M]]</f>
        <v>155</v>
      </c>
      <c r="P730" s="21" t="str">
        <f>VLOOKUP(RFMCaculation[[#This Row],[RFM]], RFMSegment[], 2, FALSE)</f>
        <v>Cannot Lose Them</v>
      </c>
    </row>
    <row r="731" spans="1:16">
      <c r="A731" t="s">
        <v>951</v>
      </c>
      <c r="B731">
        <f>COUNTIF(Order[Customer ID], RFMCaculation[[#This Row],[Customer ID]])</f>
        <v>11</v>
      </c>
      <c r="C731" s="4" cm="1">
        <f t="array" ref="C731">MAX(_xlfn._xlws.FILTER(Order[[Order Date ]], Order[Customer ID]=RFMCaculation[[#This Row],[Customer ID]]))</f>
        <v>43064</v>
      </c>
      <c r="D731" s="4" cm="1">
        <f t="array" ref="D731">MIN(_xlfn._xlws.FILTER(Order[[Order Date ]], Order[Customer ID]=RFMCaculation[[#This Row],[Customer ID]]))</f>
        <v>41889</v>
      </c>
      <c r="E731" s="8">
        <f>($R$2-RFMCaculation[[#This Row],[Start Date]])/365</f>
        <v>3.3205479452054796</v>
      </c>
      <c r="F731">
        <f>$R$2-RFMCaculation[[#This Row],[Most recent]]</f>
        <v>37</v>
      </c>
      <c r="G731" s="8">
        <f>RFMCaculation[[#This Row],[Total Orders]]/RFMCaculation[[#This Row],[Years with us]]</f>
        <v>3.3127062706270625</v>
      </c>
      <c r="H731" s="9">
        <f>SUMIF(Order[Customer ID], RFMCaculation[[#This Row],[Customer ID]], Order[Total Sales])</f>
        <v>3625.3289999999997</v>
      </c>
      <c r="I731">
        <f>RANK(RFMCaculation[[#This Row],[Recency]], RFMCaculation[Recency], 0)</f>
        <v>567</v>
      </c>
      <c r="J731">
        <f>RANK(RFMCaculation[[#This Row],[Frequency]], RFMCaculation[Frequency], 0)</f>
        <v>64</v>
      </c>
      <c r="K731">
        <f>RANK(RFMCaculation[[#This Row],[Monetary]], RFMCaculation[Monetary], 0)</f>
        <v>211</v>
      </c>
      <c r="L731">
        <f>VLOOKUP(RFMCaculation[[#This Row],[Rank R]], $R$4:$S$8, 2)</f>
        <v>4</v>
      </c>
      <c r="M731">
        <f>VLOOKUP(RFMCaculation[[#This Row],[Rank F]], $R$4:$S$8, 2)</f>
        <v>1</v>
      </c>
      <c r="N731">
        <f>VLOOKUP(RFMCaculation[[#This Row],[Rank M]], $R$4:$S$8, 2)</f>
        <v>2</v>
      </c>
      <c r="O731">
        <f>RFMCaculation[[#This Row],[R]]*100+RFMCaculation[[#This Row],[F]]*10+RFMCaculation[[#This Row],[M]]</f>
        <v>412</v>
      </c>
      <c r="P731" s="21" t="str">
        <f>VLOOKUP(RFMCaculation[[#This Row],[RFM]], RFMSegment[], 2, FALSE)</f>
        <v>New Customers</v>
      </c>
    </row>
    <row r="732" spans="1:16">
      <c r="A732" t="s">
        <v>1681</v>
      </c>
      <c r="B732">
        <f>COUNTIF(Order[Customer ID], RFMCaculation[[#This Row],[Customer ID]])</f>
        <v>4</v>
      </c>
      <c r="C732" s="4" cm="1">
        <f t="array" ref="C732">MAX(_xlfn._xlws.FILTER(Order[[Order Date ]], Order[Customer ID]=RFMCaculation[[#This Row],[Customer ID]]))</f>
        <v>43030</v>
      </c>
      <c r="D732" s="4" cm="1">
        <f t="array" ref="D732">MIN(_xlfn._xlws.FILTER(Order[[Order Date ]], Order[Customer ID]=RFMCaculation[[#This Row],[Customer ID]]))</f>
        <v>41894</v>
      </c>
      <c r="E732" s="8">
        <f>($R$2-RFMCaculation[[#This Row],[Start Date]])/365</f>
        <v>3.3068493150684932</v>
      </c>
      <c r="F732">
        <f>$R$2-RFMCaculation[[#This Row],[Most recent]]</f>
        <v>71</v>
      </c>
      <c r="G732" s="8">
        <f>RFMCaculation[[#This Row],[Total Orders]]/RFMCaculation[[#This Row],[Years with us]]</f>
        <v>1.2096106048053024</v>
      </c>
      <c r="H732" s="9">
        <f>SUMIF(Order[Customer ID], RFMCaculation[[#This Row],[Customer ID]], Order[Total Sales])</f>
        <v>14595.620000000003</v>
      </c>
      <c r="I732">
        <f>RANK(RFMCaculation[[#This Row],[Recency]], RFMCaculation[Recency], 0)</f>
        <v>416</v>
      </c>
      <c r="J732">
        <f>RANK(RFMCaculation[[#This Row],[Frequency]], RFMCaculation[Frequency], 0)</f>
        <v>684</v>
      </c>
      <c r="K732">
        <f>RANK(RFMCaculation[[#This Row],[Monetary]], RFMCaculation[Monetary], 0)</f>
        <v>4</v>
      </c>
      <c r="L732">
        <f>VLOOKUP(RFMCaculation[[#This Row],[Rank R]], $R$4:$S$8, 2)</f>
        <v>3</v>
      </c>
      <c r="M732">
        <f>VLOOKUP(RFMCaculation[[#This Row],[Rank F]], $R$4:$S$8, 2)</f>
        <v>5</v>
      </c>
      <c r="N732">
        <f>VLOOKUP(RFMCaculation[[#This Row],[Rank M]], $R$4:$S$8, 2)</f>
        <v>1</v>
      </c>
      <c r="O732">
        <f>RFMCaculation[[#This Row],[R]]*100+RFMCaculation[[#This Row],[F]]*10+RFMCaculation[[#This Row],[M]]</f>
        <v>351</v>
      </c>
      <c r="P732" s="21" t="str">
        <f>VLOOKUP(RFMCaculation[[#This Row],[RFM]], RFMSegment[], 2, FALSE)</f>
        <v>Potential Loyalist</v>
      </c>
    </row>
    <row r="733" spans="1:16">
      <c r="A733" t="s">
        <v>2486</v>
      </c>
      <c r="B733">
        <f>COUNTIF(Order[Customer ID], RFMCaculation[[#This Row],[Customer ID]])</f>
        <v>5</v>
      </c>
      <c r="C733" s="4" cm="1">
        <f t="array" ref="C733">MAX(_xlfn._xlws.FILTER(Order[[Order Date ]], Order[Customer ID]=RFMCaculation[[#This Row],[Customer ID]]))</f>
        <v>42980</v>
      </c>
      <c r="D733" s="4" cm="1">
        <f t="array" ref="D733">MIN(_xlfn._xlws.FILTER(Order[[Order Date ]], Order[Customer ID]=RFMCaculation[[#This Row],[Customer ID]]))</f>
        <v>42538</v>
      </c>
      <c r="E733" s="8">
        <f>($R$2-RFMCaculation[[#This Row],[Start Date]])/365</f>
        <v>1.5424657534246575</v>
      </c>
      <c r="F733">
        <f>$R$2-RFMCaculation[[#This Row],[Most recent]]</f>
        <v>121</v>
      </c>
      <c r="G733" s="8">
        <f>RFMCaculation[[#This Row],[Total Orders]]/RFMCaculation[[#This Row],[Years with us]]</f>
        <v>3.241563055062167</v>
      </c>
      <c r="H733" s="9">
        <f>SUMIF(Order[Customer ID], RFMCaculation[[#This Row],[Customer ID]], Order[Total Sales])</f>
        <v>1467.8809999999999</v>
      </c>
      <c r="I733">
        <f>RANK(RFMCaculation[[#This Row],[Recency]], RFMCaculation[Recency], 0)</f>
        <v>267</v>
      </c>
      <c r="J733">
        <f>RANK(RFMCaculation[[#This Row],[Frequency]], RFMCaculation[Frequency], 0)</f>
        <v>75</v>
      </c>
      <c r="K733">
        <f>RANK(RFMCaculation[[#This Row],[Monetary]], RFMCaculation[Monetary], 0)</f>
        <v>523</v>
      </c>
      <c r="L733">
        <f>VLOOKUP(RFMCaculation[[#This Row],[Rank R]], $R$4:$S$8, 2)</f>
        <v>2</v>
      </c>
      <c r="M733">
        <f>VLOOKUP(RFMCaculation[[#This Row],[Rank F]], $R$4:$S$8, 2)</f>
        <v>1</v>
      </c>
      <c r="N733">
        <f>VLOOKUP(RFMCaculation[[#This Row],[Rank M]], $R$4:$S$8, 2)</f>
        <v>4</v>
      </c>
      <c r="O733">
        <f>RFMCaculation[[#This Row],[R]]*100+RFMCaculation[[#This Row],[F]]*10+RFMCaculation[[#This Row],[M]]</f>
        <v>214</v>
      </c>
      <c r="P733" s="21" t="str">
        <f>VLOOKUP(RFMCaculation[[#This Row],[RFM]], RFMSegment[], 2, FALSE)</f>
        <v>Cannot Lose Them</v>
      </c>
    </row>
    <row r="734" spans="1:16">
      <c r="A734" t="s">
        <v>1556</v>
      </c>
      <c r="B734">
        <f>COUNTIF(Order[Customer ID], RFMCaculation[[#This Row],[Customer ID]])</f>
        <v>4</v>
      </c>
      <c r="C734" s="4" cm="1">
        <f t="array" ref="C734">MAX(_xlfn._xlws.FILTER(Order[[Order Date ]], Order[Customer ID]=RFMCaculation[[#This Row],[Customer ID]]))</f>
        <v>43041</v>
      </c>
      <c r="D734" s="4" cm="1">
        <f t="array" ref="D734">MIN(_xlfn._xlws.FILTER(Order[[Order Date ]], Order[Customer ID]=RFMCaculation[[#This Row],[Customer ID]]))</f>
        <v>41981</v>
      </c>
      <c r="E734" s="8">
        <f>($R$2-RFMCaculation[[#This Row],[Start Date]])/365</f>
        <v>3.0684931506849313</v>
      </c>
      <c r="F734">
        <f>$R$2-RFMCaculation[[#This Row],[Most recent]]</f>
        <v>60</v>
      </c>
      <c r="G734" s="8">
        <f>RFMCaculation[[#This Row],[Total Orders]]/RFMCaculation[[#This Row],[Years with us]]</f>
        <v>1.3035714285714286</v>
      </c>
      <c r="H734" s="9">
        <f>SUMIF(Order[Customer ID], RFMCaculation[[#This Row],[Customer ID]], Order[Total Sales])</f>
        <v>3589.2959999999998</v>
      </c>
      <c r="I734">
        <f>RANK(RFMCaculation[[#This Row],[Recency]], RFMCaculation[Recency], 0)</f>
        <v>439</v>
      </c>
      <c r="J734">
        <f>RANK(RFMCaculation[[#This Row],[Frequency]], RFMCaculation[Frequency], 0)</f>
        <v>646</v>
      </c>
      <c r="K734">
        <f>RANK(RFMCaculation[[#This Row],[Monetary]], RFMCaculation[Monetary], 0)</f>
        <v>213</v>
      </c>
      <c r="L734">
        <f>VLOOKUP(RFMCaculation[[#This Row],[Rank R]], $R$4:$S$8, 2)</f>
        <v>3</v>
      </c>
      <c r="M734">
        <f>VLOOKUP(RFMCaculation[[#This Row],[Rank F]], $R$4:$S$8, 2)</f>
        <v>5</v>
      </c>
      <c r="N734">
        <f>VLOOKUP(RFMCaculation[[#This Row],[Rank M]], $R$4:$S$8, 2)</f>
        <v>2</v>
      </c>
      <c r="O734">
        <f>RFMCaculation[[#This Row],[R]]*100+RFMCaculation[[#This Row],[F]]*10+RFMCaculation[[#This Row],[M]]</f>
        <v>352</v>
      </c>
      <c r="P734" s="21" t="str">
        <f>VLOOKUP(RFMCaculation[[#This Row],[RFM]], RFMSegment[], 2, FALSE)</f>
        <v>Potential Loyalist</v>
      </c>
    </row>
    <row r="735" spans="1:16">
      <c r="A735" t="s">
        <v>1346</v>
      </c>
      <c r="B735">
        <f>COUNTIF(Order[Customer ID], RFMCaculation[[#This Row],[Customer ID]])</f>
        <v>4</v>
      </c>
      <c r="C735" s="4" cm="1">
        <f t="array" ref="C735">MAX(_xlfn._xlws.FILTER(Order[[Order Date ]], Order[Customer ID]=RFMCaculation[[#This Row],[Customer ID]]))</f>
        <v>43050</v>
      </c>
      <c r="D735" s="4" cm="1">
        <f t="array" ref="D735">MIN(_xlfn._xlws.FILTER(Order[[Order Date ]], Order[Customer ID]=RFMCaculation[[#This Row],[Customer ID]]))</f>
        <v>42000</v>
      </c>
      <c r="E735" s="8">
        <f>($R$2-RFMCaculation[[#This Row],[Start Date]])/365</f>
        <v>3.0164383561643837</v>
      </c>
      <c r="F735">
        <f>$R$2-RFMCaculation[[#This Row],[Most recent]]</f>
        <v>51</v>
      </c>
      <c r="G735" s="8">
        <f>RFMCaculation[[#This Row],[Total Orders]]/RFMCaculation[[#This Row],[Years with us]]</f>
        <v>1.3260672116257948</v>
      </c>
      <c r="H735" s="9">
        <f>SUMIF(Order[Customer ID], RFMCaculation[[#This Row],[Customer ID]], Order[Total Sales])</f>
        <v>816.17399999999998</v>
      </c>
      <c r="I735">
        <f>RANK(RFMCaculation[[#This Row],[Recency]], RFMCaculation[Recency], 0)</f>
        <v>485</v>
      </c>
      <c r="J735">
        <f>RANK(RFMCaculation[[#This Row],[Frequency]], RFMCaculation[Frequency], 0)</f>
        <v>636</v>
      </c>
      <c r="K735">
        <f>RANK(RFMCaculation[[#This Row],[Monetary]], RFMCaculation[Monetary], 0)</f>
        <v>669</v>
      </c>
      <c r="L735">
        <f>VLOOKUP(RFMCaculation[[#This Row],[Rank R]], $R$4:$S$8, 2)</f>
        <v>4</v>
      </c>
      <c r="M735">
        <f>VLOOKUP(RFMCaculation[[#This Row],[Rank F]], $R$4:$S$8, 2)</f>
        <v>5</v>
      </c>
      <c r="N735">
        <f>VLOOKUP(RFMCaculation[[#This Row],[Rank M]], $R$4:$S$8, 2)</f>
        <v>5</v>
      </c>
      <c r="O735">
        <f>RFMCaculation[[#This Row],[R]]*100+RFMCaculation[[#This Row],[F]]*10+RFMCaculation[[#This Row],[M]]</f>
        <v>455</v>
      </c>
      <c r="P735" s="21" t="str">
        <f>VLOOKUP(RFMCaculation[[#This Row],[RFM]], RFMSegment[], 2, FALSE)</f>
        <v>Champions</v>
      </c>
    </row>
    <row r="736" spans="1:16">
      <c r="A736" t="s">
        <v>3886</v>
      </c>
      <c r="B736">
        <f>COUNTIF(Order[Customer ID], RFMCaculation[[#This Row],[Customer ID]])</f>
        <v>7</v>
      </c>
      <c r="C736" s="4" cm="1">
        <f t="array" ref="C736">MAX(_xlfn._xlws.FILTER(Order[[Order Date ]], Order[Customer ID]=RFMCaculation[[#This Row],[Customer ID]]))</f>
        <v>42750</v>
      </c>
      <c r="D736" s="4" cm="1">
        <f t="array" ref="D736">MIN(_xlfn._xlws.FILTER(Order[[Order Date ]], Order[Customer ID]=RFMCaculation[[#This Row],[Customer ID]]))</f>
        <v>41981</v>
      </c>
      <c r="E736" s="8">
        <f>($R$2-RFMCaculation[[#This Row],[Start Date]])/365</f>
        <v>3.0684931506849313</v>
      </c>
      <c r="F736">
        <f>$R$2-RFMCaculation[[#This Row],[Most recent]]</f>
        <v>351</v>
      </c>
      <c r="G736" s="8">
        <f>RFMCaculation[[#This Row],[Total Orders]]/RFMCaculation[[#This Row],[Years with us]]</f>
        <v>2.28125</v>
      </c>
      <c r="H736" s="9">
        <f>SUMIF(Order[Customer ID], RFMCaculation[[#This Row],[Customer ID]], Order[Total Sales])</f>
        <v>1602.376</v>
      </c>
      <c r="I736">
        <f>RANK(RFMCaculation[[#This Row],[Recency]], RFMCaculation[Recency], 0)</f>
        <v>106</v>
      </c>
      <c r="J736">
        <f>RANK(RFMCaculation[[#This Row],[Frequency]], RFMCaculation[Frequency], 0)</f>
        <v>282</v>
      </c>
      <c r="K736">
        <f>RANK(RFMCaculation[[#This Row],[Monetary]], RFMCaculation[Monetary], 0)</f>
        <v>500</v>
      </c>
      <c r="L736">
        <f>VLOOKUP(RFMCaculation[[#This Row],[Rank R]], $R$4:$S$8, 2)</f>
        <v>1</v>
      </c>
      <c r="M736">
        <f>VLOOKUP(RFMCaculation[[#This Row],[Rank F]], $R$4:$S$8, 2)</f>
        <v>2</v>
      </c>
      <c r="N736">
        <f>VLOOKUP(RFMCaculation[[#This Row],[Rank M]], $R$4:$S$8, 2)</f>
        <v>4</v>
      </c>
      <c r="O736">
        <f>RFMCaculation[[#This Row],[R]]*100+RFMCaculation[[#This Row],[F]]*10+RFMCaculation[[#This Row],[M]]</f>
        <v>124</v>
      </c>
      <c r="P736" s="21" t="str">
        <f>VLOOKUP(RFMCaculation[[#This Row],[RFM]], RFMSegment[], 2, FALSE)</f>
        <v>At Risk</v>
      </c>
    </row>
    <row r="737" spans="1:16">
      <c r="A737" t="s">
        <v>5152</v>
      </c>
      <c r="B737">
        <f>COUNTIF(Order[Customer ID], RFMCaculation[[#This Row],[Customer ID]])</f>
        <v>6</v>
      </c>
      <c r="C737" s="4" cm="1">
        <f t="array" ref="C737">MAX(_xlfn._xlws.FILTER(Order[[Order Date ]], Order[Customer ID]=RFMCaculation[[#This Row],[Customer ID]]))</f>
        <v>42516</v>
      </c>
      <c r="D737" s="4" cm="1">
        <f t="array" ref="D737">MIN(_xlfn._xlws.FILTER(Order[[Order Date ]], Order[Customer ID]=RFMCaculation[[#This Row],[Customer ID]]))</f>
        <v>41811</v>
      </c>
      <c r="E737" s="8">
        <f>($R$2-RFMCaculation[[#This Row],[Start Date]])/365</f>
        <v>3.5342465753424657</v>
      </c>
      <c r="F737">
        <f>$R$2-RFMCaculation[[#This Row],[Most recent]]</f>
        <v>585</v>
      </c>
      <c r="G737" s="8">
        <f>RFMCaculation[[#This Row],[Total Orders]]/RFMCaculation[[#This Row],[Years with us]]</f>
        <v>1.6976744186046513</v>
      </c>
      <c r="H737" s="9">
        <f>SUMIF(Order[Customer ID], RFMCaculation[[#This Row],[Customer ID]], Order[Total Sales])</f>
        <v>2198.4499999999998</v>
      </c>
      <c r="I737">
        <f>RANK(RFMCaculation[[#This Row],[Recency]], RFMCaculation[Recency], 0)</f>
        <v>33</v>
      </c>
      <c r="J737">
        <f>RANK(RFMCaculation[[#This Row],[Frequency]], RFMCaculation[Frequency], 0)</f>
        <v>492</v>
      </c>
      <c r="K737">
        <f>RANK(RFMCaculation[[#This Row],[Monetary]], RFMCaculation[Monetary], 0)</f>
        <v>413</v>
      </c>
      <c r="L737">
        <f>VLOOKUP(RFMCaculation[[#This Row],[Rank R]], $R$4:$S$8, 2)</f>
        <v>1</v>
      </c>
      <c r="M737">
        <f>VLOOKUP(RFMCaculation[[#This Row],[Rank F]], $R$4:$S$8, 2)</f>
        <v>4</v>
      </c>
      <c r="N737">
        <f>VLOOKUP(RFMCaculation[[#This Row],[Rank M]], $R$4:$S$8, 2)</f>
        <v>3</v>
      </c>
      <c r="O737">
        <f>RFMCaculation[[#This Row],[R]]*100+RFMCaculation[[#This Row],[F]]*10+RFMCaculation[[#This Row],[M]]</f>
        <v>143</v>
      </c>
      <c r="P737" s="21" t="str">
        <f>VLOOKUP(RFMCaculation[[#This Row],[RFM]], RFMSegment[], 2, FALSE)</f>
        <v>At Risk</v>
      </c>
    </row>
    <row r="738" spans="1:16">
      <c r="A738" t="s">
        <v>2701</v>
      </c>
      <c r="B738">
        <f>COUNTIF(Order[Customer ID], RFMCaculation[[#This Row],[Customer ID]])</f>
        <v>5</v>
      </c>
      <c r="C738" s="4" cm="1">
        <f t="array" ref="C738">MAX(_xlfn._xlws.FILTER(Order[[Order Date ]], Order[Customer ID]=RFMCaculation[[#This Row],[Customer ID]]))</f>
        <v>42953</v>
      </c>
      <c r="D738" s="4" cm="1">
        <f t="array" ref="D738">MIN(_xlfn._xlws.FILTER(Order[[Order Date ]], Order[Customer ID]=RFMCaculation[[#This Row],[Customer ID]]))</f>
        <v>42394</v>
      </c>
      <c r="E738" s="8">
        <f>($R$2-RFMCaculation[[#This Row],[Start Date]])/365</f>
        <v>1.9369863013698629</v>
      </c>
      <c r="F738">
        <f>$R$2-RFMCaculation[[#This Row],[Most recent]]</f>
        <v>148</v>
      </c>
      <c r="G738" s="8">
        <f>RFMCaculation[[#This Row],[Total Orders]]/RFMCaculation[[#This Row],[Years with us]]</f>
        <v>2.5813295615275815</v>
      </c>
      <c r="H738" s="9">
        <f>SUMIF(Order[Customer ID], RFMCaculation[[#This Row],[Customer ID]], Order[Total Sales])</f>
        <v>834.32799999999997</v>
      </c>
      <c r="I738">
        <f>RANK(RFMCaculation[[#This Row],[Recency]], RFMCaculation[Recency], 0)</f>
        <v>239</v>
      </c>
      <c r="J738">
        <f>RANK(RFMCaculation[[#This Row],[Frequency]], RFMCaculation[Frequency], 0)</f>
        <v>203</v>
      </c>
      <c r="K738">
        <f>RANK(RFMCaculation[[#This Row],[Monetary]], RFMCaculation[Monetary], 0)</f>
        <v>666</v>
      </c>
      <c r="L738">
        <f>VLOOKUP(RFMCaculation[[#This Row],[Rank R]], $R$4:$S$8, 2)</f>
        <v>2</v>
      </c>
      <c r="M738">
        <f>VLOOKUP(RFMCaculation[[#This Row],[Rank F]], $R$4:$S$8, 2)</f>
        <v>2</v>
      </c>
      <c r="N738">
        <f>VLOOKUP(RFMCaculation[[#This Row],[Rank M]], $R$4:$S$8, 2)</f>
        <v>5</v>
      </c>
      <c r="O738">
        <f>RFMCaculation[[#This Row],[R]]*100+RFMCaculation[[#This Row],[F]]*10+RFMCaculation[[#This Row],[M]]</f>
        <v>225</v>
      </c>
      <c r="P738" s="21" t="str">
        <f>VLOOKUP(RFMCaculation[[#This Row],[RFM]], RFMSegment[], 2, FALSE)</f>
        <v>At Risk</v>
      </c>
    </row>
    <row r="739" spans="1:16">
      <c r="A739" t="s">
        <v>3108</v>
      </c>
      <c r="B739">
        <f>COUNTIF(Order[Customer ID], RFMCaculation[[#This Row],[Customer ID]])</f>
        <v>7</v>
      </c>
      <c r="C739" s="4" cm="1">
        <f t="array" ref="C739">MAX(_xlfn._xlws.FILTER(Order[[Order Date ]], Order[Customer ID]=RFMCaculation[[#This Row],[Customer ID]]))</f>
        <v>42897</v>
      </c>
      <c r="D739" s="4" cm="1">
        <f t="array" ref="D739">MIN(_xlfn._xlws.FILTER(Order[[Order Date ]], Order[Customer ID]=RFMCaculation[[#This Row],[Customer ID]]))</f>
        <v>41660</v>
      </c>
      <c r="E739" s="8">
        <f>($R$2-RFMCaculation[[#This Row],[Start Date]])/365</f>
        <v>3.9479452054794519</v>
      </c>
      <c r="F739">
        <f>$R$2-RFMCaculation[[#This Row],[Most recent]]</f>
        <v>204</v>
      </c>
      <c r="G739" s="8">
        <f>RFMCaculation[[#This Row],[Total Orders]]/RFMCaculation[[#This Row],[Years with us]]</f>
        <v>1.7730742539902846</v>
      </c>
      <c r="H739" s="9">
        <f>SUMIF(Order[Customer ID], RFMCaculation[[#This Row],[Customer ID]], Order[Total Sales])</f>
        <v>9133.99</v>
      </c>
      <c r="I739">
        <f>RANK(RFMCaculation[[#This Row],[Recency]], RFMCaculation[Recency], 0)</f>
        <v>175</v>
      </c>
      <c r="J739">
        <f>RANK(RFMCaculation[[#This Row],[Frequency]], RFMCaculation[Frequency], 0)</f>
        <v>465</v>
      </c>
      <c r="K739">
        <f>RANK(RFMCaculation[[#This Row],[Monetary]], RFMCaculation[Monetary], 0)</f>
        <v>24</v>
      </c>
      <c r="L739">
        <f>VLOOKUP(RFMCaculation[[#This Row],[Rank R]], $R$4:$S$8, 2)</f>
        <v>2</v>
      </c>
      <c r="M739">
        <f>VLOOKUP(RFMCaculation[[#This Row],[Rank F]], $R$4:$S$8, 2)</f>
        <v>3</v>
      </c>
      <c r="N739">
        <f>VLOOKUP(RFMCaculation[[#This Row],[Rank M]], $R$4:$S$8, 2)</f>
        <v>1</v>
      </c>
      <c r="O739">
        <f>RFMCaculation[[#This Row],[R]]*100+RFMCaculation[[#This Row],[F]]*10+RFMCaculation[[#This Row],[M]]</f>
        <v>231</v>
      </c>
      <c r="P739" s="21" t="str">
        <f>VLOOKUP(RFMCaculation[[#This Row],[RFM]], RFMSegment[], 2, FALSE)</f>
        <v>About To Sleep</v>
      </c>
    </row>
    <row r="740" spans="1:16">
      <c r="A740" t="s">
        <v>2264</v>
      </c>
      <c r="B740">
        <f>COUNTIF(Order[Customer ID], RFMCaculation[[#This Row],[Customer ID]])</f>
        <v>9</v>
      </c>
      <c r="C740" s="4" cm="1">
        <f t="array" ref="C740">MAX(_xlfn._xlws.FILTER(Order[[Order Date ]], Order[Customer ID]=RFMCaculation[[#This Row],[Customer ID]]))</f>
        <v>42992</v>
      </c>
      <c r="D740" s="4" cm="1">
        <f t="array" ref="D740">MIN(_xlfn._xlws.FILTER(Order[[Order Date ]], Order[Customer ID]=RFMCaculation[[#This Row],[Customer ID]]))</f>
        <v>41929</v>
      </c>
      <c r="E740" s="8">
        <f>($R$2-RFMCaculation[[#This Row],[Start Date]])/365</f>
        <v>3.2109589041095892</v>
      </c>
      <c r="F740">
        <f>$R$2-RFMCaculation[[#This Row],[Most recent]]</f>
        <v>109</v>
      </c>
      <c r="G740" s="8">
        <f>RFMCaculation[[#This Row],[Total Orders]]/RFMCaculation[[#This Row],[Years with us]]</f>
        <v>2.8029010238907848</v>
      </c>
      <c r="H740" s="9">
        <f>SUMIF(Order[Customer ID], RFMCaculation[[#This Row],[Customer ID]], Order[Total Sales])</f>
        <v>4737.4859999999999</v>
      </c>
      <c r="I740">
        <f>RANK(RFMCaculation[[#This Row],[Recency]], RFMCaculation[Recency], 0)</f>
        <v>304</v>
      </c>
      <c r="J740">
        <f>RANK(RFMCaculation[[#This Row],[Frequency]], RFMCaculation[Frequency], 0)</f>
        <v>141</v>
      </c>
      <c r="K740">
        <f>RANK(RFMCaculation[[#This Row],[Monetary]], RFMCaculation[Monetary], 0)</f>
        <v>133</v>
      </c>
      <c r="L740">
        <f>VLOOKUP(RFMCaculation[[#This Row],[Rank R]], $R$4:$S$8, 2)</f>
        <v>2</v>
      </c>
      <c r="M740">
        <f>VLOOKUP(RFMCaculation[[#This Row],[Rank F]], $R$4:$S$8, 2)</f>
        <v>1</v>
      </c>
      <c r="N740">
        <f>VLOOKUP(RFMCaculation[[#This Row],[Rank M]], $R$4:$S$8, 2)</f>
        <v>1</v>
      </c>
      <c r="O740">
        <f>RFMCaculation[[#This Row],[R]]*100+RFMCaculation[[#This Row],[F]]*10+RFMCaculation[[#This Row],[M]]</f>
        <v>211</v>
      </c>
      <c r="P740" s="21" t="str">
        <f>VLOOKUP(RFMCaculation[[#This Row],[RFM]], RFMSegment[], 2, FALSE)</f>
        <v>Hibernating customers</v>
      </c>
    </row>
    <row r="741" spans="1:16">
      <c r="A741" t="s">
        <v>3628</v>
      </c>
      <c r="B741">
        <f>COUNTIF(Order[Customer ID], RFMCaculation[[#This Row],[Customer ID]])</f>
        <v>5</v>
      </c>
      <c r="C741" s="4" cm="1">
        <f t="array" ref="C741">MAX(_xlfn._xlws.FILTER(Order[[Order Date ]], Order[Customer ID]=RFMCaculation[[#This Row],[Customer ID]]))</f>
        <v>42814</v>
      </c>
      <c r="D741" s="4" cm="1">
        <f t="array" ref="D741">MIN(_xlfn._xlws.FILTER(Order[[Order Date ]], Order[Customer ID]=RFMCaculation[[#This Row],[Customer ID]]))</f>
        <v>41688</v>
      </c>
      <c r="E741" s="8">
        <f>($R$2-RFMCaculation[[#This Row],[Start Date]])/365</f>
        <v>3.871232876712329</v>
      </c>
      <c r="F741">
        <f>$R$2-RFMCaculation[[#This Row],[Most recent]]</f>
        <v>287</v>
      </c>
      <c r="G741" s="8">
        <f>RFMCaculation[[#This Row],[Total Orders]]/RFMCaculation[[#This Row],[Years with us]]</f>
        <v>1.2915782024062279</v>
      </c>
      <c r="H741" s="9">
        <f>SUMIF(Order[Customer ID], RFMCaculation[[#This Row],[Customer ID]], Order[Total Sales])</f>
        <v>1387.559</v>
      </c>
      <c r="I741">
        <f>RANK(RFMCaculation[[#This Row],[Recency]], RFMCaculation[Recency], 0)</f>
        <v>129</v>
      </c>
      <c r="J741">
        <f>RANK(RFMCaculation[[#This Row],[Frequency]], RFMCaculation[Frequency], 0)</f>
        <v>655</v>
      </c>
      <c r="K741">
        <f>RANK(RFMCaculation[[#This Row],[Monetary]], RFMCaculation[Monetary], 0)</f>
        <v>545</v>
      </c>
      <c r="L741">
        <f>VLOOKUP(RFMCaculation[[#This Row],[Rank R]], $R$4:$S$8, 2)</f>
        <v>1</v>
      </c>
      <c r="M741">
        <f>VLOOKUP(RFMCaculation[[#This Row],[Rank F]], $R$4:$S$8, 2)</f>
        <v>5</v>
      </c>
      <c r="N741">
        <f>VLOOKUP(RFMCaculation[[#This Row],[Rank M]], $R$4:$S$8, 2)</f>
        <v>4</v>
      </c>
      <c r="O741">
        <f>RFMCaculation[[#This Row],[R]]*100+RFMCaculation[[#This Row],[F]]*10+RFMCaculation[[#This Row],[M]]</f>
        <v>154</v>
      </c>
      <c r="P741" s="21" t="str">
        <f>VLOOKUP(RFMCaculation[[#This Row],[RFM]], RFMSegment[], 2, FALSE)</f>
        <v>Cannot Lose Them</v>
      </c>
    </row>
    <row r="742" spans="1:16">
      <c r="A742" t="s">
        <v>877</v>
      </c>
      <c r="B742">
        <f>COUNTIF(Order[Customer ID], RFMCaculation[[#This Row],[Customer ID]])</f>
        <v>9</v>
      </c>
      <c r="C742" s="4" cm="1">
        <f t="array" ref="C742">MAX(_xlfn._xlws.FILTER(Order[[Order Date ]], Order[Customer ID]=RFMCaculation[[#This Row],[Customer ID]]))</f>
        <v>43069</v>
      </c>
      <c r="D742" s="4" cm="1">
        <f t="array" ref="D742">MIN(_xlfn._xlws.FILTER(Order[[Order Date ]], Order[Customer ID]=RFMCaculation[[#This Row],[Customer ID]]))</f>
        <v>41857</v>
      </c>
      <c r="E742" s="8">
        <f>($R$2-RFMCaculation[[#This Row],[Start Date]])/365</f>
        <v>3.408219178082192</v>
      </c>
      <c r="F742">
        <f>$R$2-RFMCaculation[[#This Row],[Most recent]]</f>
        <v>32</v>
      </c>
      <c r="G742" s="8">
        <f>RFMCaculation[[#This Row],[Total Orders]]/RFMCaculation[[#This Row],[Years with us]]</f>
        <v>2.640675241157556</v>
      </c>
      <c r="H742" s="9">
        <f>SUMIF(Order[Customer ID], RFMCaculation[[#This Row],[Customer ID]], Order[Total Sales])</f>
        <v>2797.6680000000001</v>
      </c>
      <c r="I742">
        <f>RANK(RFMCaculation[[#This Row],[Recency]], RFMCaculation[Recency], 0)</f>
        <v>591</v>
      </c>
      <c r="J742">
        <f>RANK(RFMCaculation[[#This Row],[Frequency]], RFMCaculation[Frequency], 0)</f>
        <v>184</v>
      </c>
      <c r="K742">
        <f>RANK(RFMCaculation[[#This Row],[Monetary]], RFMCaculation[Monetary], 0)</f>
        <v>312</v>
      </c>
      <c r="L742">
        <f>VLOOKUP(RFMCaculation[[#This Row],[Rank R]], $R$4:$S$8, 2)</f>
        <v>4</v>
      </c>
      <c r="M742">
        <f>VLOOKUP(RFMCaculation[[#This Row],[Rank F]], $R$4:$S$8, 2)</f>
        <v>2</v>
      </c>
      <c r="N742">
        <f>VLOOKUP(RFMCaculation[[#This Row],[Rank M]], $R$4:$S$8, 2)</f>
        <v>2</v>
      </c>
      <c r="O742">
        <f>RFMCaculation[[#This Row],[R]]*100+RFMCaculation[[#This Row],[F]]*10+RFMCaculation[[#This Row],[M]]</f>
        <v>422</v>
      </c>
      <c r="P742" s="21" t="str">
        <f>VLOOKUP(RFMCaculation[[#This Row],[RFM]], RFMSegment[], 2, FALSE)</f>
        <v>New Customers</v>
      </c>
    </row>
    <row r="743" spans="1:16">
      <c r="A743" t="s">
        <v>4194</v>
      </c>
      <c r="B743">
        <f>COUNTIF(Order[Customer ID], RFMCaculation[[#This Row],[Customer ID]])</f>
        <v>5</v>
      </c>
      <c r="C743" s="4" cm="1">
        <f t="array" ref="C743">MAX(_xlfn._xlws.FILTER(Order[[Order Date ]], Order[Customer ID]=RFMCaculation[[#This Row],[Customer ID]]))</f>
        <v>42700</v>
      </c>
      <c r="D743" s="4" cm="1">
        <f t="array" ref="D743">MIN(_xlfn._xlws.FILTER(Order[[Order Date ]], Order[Customer ID]=RFMCaculation[[#This Row],[Customer ID]]))</f>
        <v>41950</v>
      </c>
      <c r="E743" s="8">
        <f>($R$2-RFMCaculation[[#This Row],[Start Date]])/365</f>
        <v>3.1534246575342464</v>
      </c>
      <c r="F743">
        <f>$R$2-RFMCaculation[[#This Row],[Most recent]]</f>
        <v>401</v>
      </c>
      <c r="G743" s="8">
        <f>RFMCaculation[[#This Row],[Total Orders]]/RFMCaculation[[#This Row],[Years with us]]</f>
        <v>1.585577758470895</v>
      </c>
      <c r="H743" s="9">
        <f>SUMIF(Order[Customer ID], RFMCaculation[[#This Row],[Customer ID]], Order[Total Sales])</f>
        <v>19052.218000000001</v>
      </c>
      <c r="I743">
        <f>RANK(RFMCaculation[[#This Row],[Recency]], RFMCaculation[Recency], 0)</f>
        <v>84</v>
      </c>
      <c r="J743">
        <f>RANK(RFMCaculation[[#This Row],[Frequency]], RFMCaculation[Frequency], 0)</f>
        <v>544</v>
      </c>
      <c r="K743">
        <f>RANK(RFMCaculation[[#This Row],[Monetary]], RFMCaculation[Monetary], 0)</f>
        <v>2</v>
      </c>
      <c r="L743">
        <f>VLOOKUP(RFMCaculation[[#This Row],[Rank R]], $R$4:$S$8, 2)</f>
        <v>1</v>
      </c>
      <c r="M743">
        <f>VLOOKUP(RFMCaculation[[#This Row],[Rank F]], $R$4:$S$8, 2)</f>
        <v>4</v>
      </c>
      <c r="N743">
        <f>VLOOKUP(RFMCaculation[[#This Row],[Rank M]], $R$4:$S$8, 2)</f>
        <v>1</v>
      </c>
      <c r="O743">
        <f>RFMCaculation[[#This Row],[R]]*100+RFMCaculation[[#This Row],[F]]*10+RFMCaculation[[#This Row],[M]]</f>
        <v>141</v>
      </c>
      <c r="P743" s="21" t="str">
        <f>VLOOKUP(RFMCaculation[[#This Row],[RFM]], RFMSegment[], 2, FALSE)</f>
        <v>Lost customers</v>
      </c>
    </row>
    <row r="744" spans="1:16">
      <c r="A744" t="s">
        <v>2252</v>
      </c>
      <c r="B744">
        <f>COUNTIF(Order[Customer ID], RFMCaculation[[#This Row],[Customer ID]])</f>
        <v>1</v>
      </c>
      <c r="C744" s="4" cm="1">
        <f t="array" ref="C744">MAX(_xlfn._xlws.FILTER(Order[[Order Date ]], Order[Customer ID]=RFMCaculation[[#This Row],[Customer ID]]))</f>
        <v>42993</v>
      </c>
      <c r="D744" s="4" cm="1">
        <f t="array" ref="D744">MIN(_xlfn._xlws.FILTER(Order[[Order Date ]], Order[Customer ID]=RFMCaculation[[#This Row],[Customer ID]]))</f>
        <v>42993</v>
      </c>
      <c r="E744" s="8">
        <f>($R$2-RFMCaculation[[#This Row],[Start Date]])/365</f>
        <v>0.29589041095890412</v>
      </c>
      <c r="F744">
        <f>$R$2-RFMCaculation[[#This Row],[Most recent]]</f>
        <v>108</v>
      </c>
      <c r="G744" s="8">
        <f>RFMCaculation[[#This Row],[Total Orders]]/RFMCaculation[[#This Row],[Years with us]]</f>
        <v>3.3796296296296298</v>
      </c>
      <c r="H744" s="9">
        <f>SUMIF(Order[Customer ID], RFMCaculation[[#This Row],[Customer ID]], Order[Total Sales])</f>
        <v>1038.26</v>
      </c>
      <c r="I744">
        <f>RANK(RFMCaculation[[#This Row],[Recency]], RFMCaculation[Recency], 0)</f>
        <v>307</v>
      </c>
      <c r="J744">
        <f>RANK(RFMCaculation[[#This Row],[Frequency]], RFMCaculation[Frequency], 0)</f>
        <v>57</v>
      </c>
      <c r="K744">
        <f>RANK(RFMCaculation[[#This Row],[Monetary]], RFMCaculation[Monetary], 0)</f>
        <v>619</v>
      </c>
      <c r="L744">
        <f>VLOOKUP(RFMCaculation[[#This Row],[Rank R]], $R$4:$S$8, 2)</f>
        <v>2</v>
      </c>
      <c r="M744">
        <f>VLOOKUP(RFMCaculation[[#This Row],[Rank F]], $R$4:$S$8, 2)</f>
        <v>1</v>
      </c>
      <c r="N744">
        <f>VLOOKUP(RFMCaculation[[#This Row],[Rank M]], $R$4:$S$8, 2)</f>
        <v>4</v>
      </c>
      <c r="O744">
        <f>RFMCaculation[[#This Row],[R]]*100+RFMCaculation[[#This Row],[F]]*10+RFMCaculation[[#This Row],[M]]</f>
        <v>214</v>
      </c>
      <c r="P744" s="21" t="str">
        <f>VLOOKUP(RFMCaculation[[#This Row],[RFM]], RFMSegment[], 2, FALSE)</f>
        <v>Cannot Lose Them</v>
      </c>
    </row>
    <row r="745" spans="1:16">
      <c r="A745" t="s">
        <v>712</v>
      </c>
      <c r="B745">
        <f>COUNTIF(Order[Customer ID], RFMCaculation[[#This Row],[Customer ID]])</f>
        <v>8</v>
      </c>
      <c r="C745" s="4" cm="1">
        <f t="array" ref="C745">MAX(_xlfn._xlws.FILTER(Order[[Order Date ]], Order[Customer ID]=RFMCaculation[[#This Row],[Customer ID]]))</f>
        <v>43072</v>
      </c>
      <c r="D745" s="4" cm="1">
        <f t="array" ref="D745">MIN(_xlfn._xlws.FILTER(Order[[Order Date ]], Order[Customer ID]=RFMCaculation[[#This Row],[Customer ID]]))</f>
        <v>41926</v>
      </c>
      <c r="E745" s="8">
        <f>($R$2-RFMCaculation[[#This Row],[Start Date]])/365</f>
        <v>3.2191780821917808</v>
      </c>
      <c r="F745">
        <f>$R$2-RFMCaculation[[#This Row],[Most recent]]</f>
        <v>29</v>
      </c>
      <c r="G745" s="8">
        <f>RFMCaculation[[#This Row],[Total Orders]]/RFMCaculation[[#This Row],[Years with us]]</f>
        <v>2.4851063829787234</v>
      </c>
      <c r="H745" s="9">
        <f>SUMIF(Order[Customer ID], RFMCaculation[[#This Row],[Customer ID]], Order[Total Sales])</f>
        <v>4266.811999999999</v>
      </c>
      <c r="I745">
        <f>RANK(RFMCaculation[[#This Row],[Recency]], RFMCaculation[Recency], 0)</f>
        <v>624</v>
      </c>
      <c r="J745">
        <f>RANK(RFMCaculation[[#This Row],[Frequency]], RFMCaculation[Frequency], 0)</f>
        <v>231</v>
      </c>
      <c r="K745">
        <f>RANK(RFMCaculation[[#This Row],[Monetary]], RFMCaculation[Monetary], 0)</f>
        <v>162</v>
      </c>
      <c r="L745">
        <f>VLOOKUP(RFMCaculation[[#This Row],[Rank R]], $R$4:$S$8, 2)</f>
        <v>4</v>
      </c>
      <c r="M745">
        <f>VLOOKUP(RFMCaculation[[#This Row],[Rank F]], $R$4:$S$8, 2)</f>
        <v>2</v>
      </c>
      <c r="N745">
        <f>VLOOKUP(RFMCaculation[[#This Row],[Rank M]], $R$4:$S$8, 2)</f>
        <v>2</v>
      </c>
      <c r="O745">
        <f>RFMCaculation[[#This Row],[R]]*100+RFMCaculation[[#This Row],[F]]*10+RFMCaculation[[#This Row],[M]]</f>
        <v>422</v>
      </c>
      <c r="P745" s="21" t="str">
        <f>VLOOKUP(RFMCaculation[[#This Row],[RFM]], RFMSegment[], 2, FALSE)</f>
        <v>New Customers</v>
      </c>
    </row>
    <row r="746" spans="1:16">
      <c r="A746" t="s">
        <v>2751</v>
      </c>
      <c r="B746">
        <f>COUNTIF(Order[Customer ID], RFMCaculation[[#This Row],[Customer ID]])</f>
        <v>9</v>
      </c>
      <c r="C746" s="4" cm="1">
        <f t="array" ref="C746">MAX(_xlfn._xlws.FILTER(Order[[Order Date ]], Order[Customer ID]=RFMCaculation[[#This Row],[Customer ID]]))</f>
        <v>42946</v>
      </c>
      <c r="D746" s="4" cm="1">
        <f t="array" ref="D746">MIN(_xlfn._xlws.FILTER(Order[[Order Date ]], Order[Customer ID]=RFMCaculation[[#This Row],[Customer ID]]))</f>
        <v>41965</v>
      </c>
      <c r="E746" s="8">
        <f>($R$2-RFMCaculation[[#This Row],[Start Date]])/365</f>
        <v>3.1123287671232878</v>
      </c>
      <c r="F746">
        <f>$R$2-RFMCaculation[[#This Row],[Most recent]]</f>
        <v>155</v>
      </c>
      <c r="G746" s="8">
        <f>RFMCaculation[[#This Row],[Total Orders]]/RFMCaculation[[#This Row],[Years with us]]</f>
        <v>2.891725352112676</v>
      </c>
      <c r="H746" s="9">
        <f>SUMIF(Order[Customer ID], RFMCaculation[[#This Row],[Customer ID]], Order[Total Sales])</f>
        <v>1244.9760000000001</v>
      </c>
      <c r="I746">
        <f>RANK(RFMCaculation[[#This Row],[Recency]], RFMCaculation[Recency], 0)</f>
        <v>229</v>
      </c>
      <c r="J746">
        <f>RANK(RFMCaculation[[#This Row],[Frequency]], RFMCaculation[Frequency], 0)</f>
        <v>132</v>
      </c>
      <c r="K746">
        <f>RANK(RFMCaculation[[#This Row],[Monetary]], RFMCaculation[Monetary], 0)</f>
        <v>578</v>
      </c>
      <c r="L746">
        <f>VLOOKUP(RFMCaculation[[#This Row],[Rank R]], $R$4:$S$8, 2)</f>
        <v>2</v>
      </c>
      <c r="M746">
        <f>VLOOKUP(RFMCaculation[[#This Row],[Rank F]], $R$4:$S$8, 2)</f>
        <v>1</v>
      </c>
      <c r="N746">
        <f>VLOOKUP(RFMCaculation[[#This Row],[Rank M]], $R$4:$S$8, 2)</f>
        <v>4</v>
      </c>
      <c r="O746">
        <f>RFMCaculation[[#This Row],[R]]*100+RFMCaculation[[#This Row],[F]]*10+RFMCaculation[[#This Row],[M]]</f>
        <v>214</v>
      </c>
      <c r="P746" s="21" t="str">
        <f>VLOOKUP(RFMCaculation[[#This Row],[RFM]], RFMSegment[], 2, FALSE)</f>
        <v>Cannot Lose Them</v>
      </c>
    </row>
    <row r="747" spans="1:16">
      <c r="A747" t="s">
        <v>106</v>
      </c>
      <c r="B747">
        <f>COUNTIF(Order[Customer ID], RFMCaculation[[#This Row],[Customer ID]])</f>
        <v>7</v>
      </c>
      <c r="C747" s="4" cm="1">
        <f t="array" ref="C747">MAX(_xlfn._xlws.FILTER(Order[[Order Date ]], Order[Customer ID]=RFMCaculation[[#This Row],[Customer ID]]))</f>
        <v>43095</v>
      </c>
      <c r="D747" s="4" cm="1">
        <f t="array" ref="D747">MIN(_xlfn._xlws.FILTER(Order[[Order Date ]], Order[Customer ID]=RFMCaculation[[#This Row],[Customer ID]]))</f>
        <v>41946</v>
      </c>
      <c r="E747" s="8">
        <f>($R$2-RFMCaculation[[#This Row],[Start Date]])/365</f>
        <v>3.1643835616438358</v>
      </c>
      <c r="F747">
        <f>$R$2-RFMCaculation[[#This Row],[Most recent]]</f>
        <v>6</v>
      </c>
      <c r="G747" s="8">
        <f>RFMCaculation[[#This Row],[Total Orders]]/RFMCaculation[[#This Row],[Years with us]]</f>
        <v>2.2121212121212119</v>
      </c>
      <c r="H747" s="9">
        <f>SUMIF(Order[Customer ID], RFMCaculation[[#This Row],[Customer ID]], Order[Total Sales])</f>
        <v>742.55799999999999</v>
      </c>
      <c r="I747">
        <f>RANK(RFMCaculation[[#This Row],[Recency]], RFMCaculation[Recency], 0)</f>
        <v>769</v>
      </c>
      <c r="J747">
        <f>RANK(RFMCaculation[[#This Row],[Frequency]], RFMCaculation[Frequency], 0)</f>
        <v>306</v>
      </c>
      <c r="K747">
        <f>RANK(RFMCaculation[[#This Row],[Monetary]], RFMCaculation[Monetary], 0)</f>
        <v>684</v>
      </c>
      <c r="L747">
        <f>VLOOKUP(RFMCaculation[[#This Row],[Rank R]], $R$4:$S$8, 2)</f>
        <v>5</v>
      </c>
      <c r="M747">
        <f>VLOOKUP(RFMCaculation[[#This Row],[Rank F]], $R$4:$S$8, 2)</f>
        <v>2</v>
      </c>
      <c r="N747">
        <f>VLOOKUP(RFMCaculation[[#This Row],[Rank M]], $R$4:$S$8, 2)</f>
        <v>5</v>
      </c>
      <c r="O747">
        <f>RFMCaculation[[#This Row],[R]]*100+RFMCaculation[[#This Row],[F]]*10+RFMCaculation[[#This Row],[M]]</f>
        <v>525</v>
      </c>
      <c r="P747" s="21" t="str">
        <f>VLOOKUP(RFMCaculation[[#This Row],[RFM]], RFMSegment[], 2, FALSE)</f>
        <v>Promising</v>
      </c>
    </row>
    <row r="748" spans="1:16">
      <c r="A748" t="s">
        <v>1024</v>
      </c>
      <c r="B748">
        <f>COUNTIF(Order[Customer ID], RFMCaculation[[#This Row],[Customer ID]])</f>
        <v>9</v>
      </c>
      <c r="C748" s="4" cm="1">
        <f t="array" ref="C748">MAX(_xlfn._xlws.FILTER(Order[[Order Date ]], Order[Customer ID]=RFMCaculation[[#This Row],[Customer ID]]))</f>
        <v>43062</v>
      </c>
      <c r="D748" s="4" cm="1">
        <f t="array" ref="D748">MIN(_xlfn._xlws.FILTER(Order[[Order Date ]], Order[Customer ID]=RFMCaculation[[#This Row],[Customer ID]]))</f>
        <v>41778</v>
      </c>
      <c r="E748" s="8">
        <f>($R$2-RFMCaculation[[#This Row],[Start Date]])/365</f>
        <v>3.6246575342465754</v>
      </c>
      <c r="F748">
        <f>$R$2-RFMCaculation[[#This Row],[Most recent]]</f>
        <v>39</v>
      </c>
      <c r="G748" s="8">
        <f>RFMCaculation[[#This Row],[Total Orders]]/RFMCaculation[[#This Row],[Years with us]]</f>
        <v>2.4829931972789114</v>
      </c>
      <c r="H748" s="9">
        <f>SUMIF(Order[Customer ID], RFMCaculation[[#This Row],[Customer ID]], Order[Total Sales])</f>
        <v>1434.548</v>
      </c>
      <c r="I748">
        <f>RANK(RFMCaculation[[#This Row],[Recency]], RFMCaculation[Recency], 0)</f>
        <v>550</v>
      </c>
      <c r="J748">
        <f>RANK(RFMCaculation[[#This Row],[Frequency]], RFMCaculation[Frequency], 0)</f>
        <v>232</v>
      </c>
      <c r="K748">
        <f>RANK(RFMCaculation[[#This Row],[Monetary]], RFMCaculation[Monetary], 0)</f>
        <v>532</v>
      </c>
      <c r="L748">
        <f>VLOOKUP(RFMCaculation[[#This Row],[Rank R]], $R$4:$S$8, 2)</f>
        <v>4</v>
      </c>
      <c r="M748">
        <f>VLOOKUP(RFMCaculation[[#This Row],[Rank F]], $R$4:$S$8, 2)</f>
        <v>2</v>
      </c>
      <c r="N748">
        <f>VLOOKUP(RFMCaculation[[#This Row],[Rank M]], $R$4:$S$8, 2)</f>
        <v>4</v>
      </c>
      <c r="O748">
        <f>RFMCaculation[[#This Row],[R]]*100+RFMCaculation[[#This Row],[F]]*10+RFMCaculation[[#This Row],[M]]</f>
        <v>424</v>
      </c>
      <c r="P748" s="21" t="str">
        <f>VLOOKUP(RFMCaculation[[#This Row],[RFM]], RFMSegment[], 2, FALSE)</f>
        <v>Promising</v>
      </c>
    </row>
    <row r="749" spans="1:16">
      <c r="A749" t="s">
        <v>3839</v>
      </c>
      <c r="B749">
        <f>COUNTIF(Order[Customer ID], RFMCaculation[[#This Row],[Customer ID]])</f>
        <v>5</v>
      </c>
      <c r="C749" s="4" cm="1">
        <f t="array" ref="C749">MAX(_xlfn._xlws.FILTER(Order[[Order Date ]], Order[Customer ID]=RFMCaculation[[#This Row],[Customer ID]]))</f>
        <v>42762</v>
      </c>
      <c r="D749" s="4" cm="1">
        <f t="array" ref="D749">MIN(_xlfn._xlws.FILTER(Order[[Order Date ]], Order[Customer ID]=RFMCaculation[[#This Row],[Customer ID]]))</f>
        <v>42072</v>
      </c>
      <c r="E749" s="8">
        <f>($R$2-RFMCaculation[[#This Row],[Start Date]])/365</f>
        <v>2.8191780821917809</v>
      </c>
      <c r="F749">
        <f>$R$2-RFMCaculation[[#This Row],[Most recent]]</f>
        <v>339</v>
      </c>
      <c r="G749" s="8">
        <f>RFMCaculation[[#This Row],[Total Orders]]/RFMCaculation[[#This Row],[Years with us]]</f>
        <v>1.7735665694849367</v>
      </c>
      <c r="H749" s="9">
        <f>SUMIF(Order[Customer ID], RFMCaculation[[#This Row],[Customer ID]], Order[Total Sales])</f>
        <v>3058.3720000000003</v>
      </c>
      <c r="I749">
        <f>RANK(RFMCaculation[[#This Row],[Recency]], RFMCaculation[Recency], 0)</f>
        <v>111</v>
      </c>
      <c r="J749">
        <f>RANK(RFMCaculation[[#This Row],[Frequency]], RFMCaculation[Frequency], 0)</f>
        <v>464</v>
      </c>
      <c r="K749">
        <f>RANK(RFMCaculation[[#This Row],[Monetary]], RFMCaculation[Monetary], 0)</f>
        <v>273</v>
      </c>
      <c r="L749">
        <f>VLOOKUP(RFMCaculation[[#This Row],[Rank R]], $R$4:$S$8, 2)</f>
        <v>1</v>
      </c>
      <c r="M749">
        <f>VLOOKUP(RFMCaculation[[#This Row],[Rank F]], $R$4:$S$8, 2)</f>
        <v>3</v>
      </c>
      <c r="N749">
        <f>VLOOKUP(RFMCaculation[[#This Row],[Rank M]], $R$4:$S$8, 2)</f>
        <v>2</v>
      </c>
      <c r="O749">
        <f>RFMCaculation[[#This Row],[R]]*100+RFMCaculation[[#This Row],[F]]*10+RFMCaculation[[#This Row],[M]]</f>
        <v>132</v>
      </c>
      <c r="P749" s="21" t="str">
        <f>VLOOKUP(RFMCaculation[[#This Row],[RFM]], RFMSegment[], 2, FALSE)</f>
        <v>Hibernating customers</v>
      </c>
    </row>
    <row r="750" spans="1:16">
      <c r="A750" t="s">
        <v>2400</v>
      </c>
      <c r="B750">
        <f>COUNTIF(Order[Customer ID], RFMCaculation[[#This Row],[Customer ID]])</f>
        <v>4</v>
      </c>
      <c r="C750" s="4" cm="1">
        <f t="array" ref="C750">MAX(_xlfn._xlws.FILTER(Order[[Order Date ]], Order[Customer ID]=RFMCaculation[[#This Row],[Customer ID]]))</f>
        <v>42985</v>
      </c>
      <c r="D750" s="4" cm="1">
        <f t="array" ref="D750">MIN(_xlfn._xlws.FILTER(Order[[Order Date ]], Order[Customer ID]=RFMCaculation[[#This Row],[Customer ID]]))</f>
        <v>41729</v>
      </c>
      <c r="E750" s="8">
        <f>($R$2-RFMCaculation[[#This Row],[Start Date]])/365</f>
        <v>3.7589041095890412</v>
      </c>
      <c r="F750">
        <f>$R$2-RFMCaculation[[#This Row],[Most recent]]</f>
        <v>116</v>
      </c>
      <c r="G750" s="8">
        <f>RFMCaculation[[#This Row],[Total Orders]]/RFMCaculation[[#This Row],[Years with us]]</f>
        <v>1.064139941690962</v>
      </c>
      <c r="H750" s="9">
        <f>SUMIF(Order[Customer ID], RFMCaculation[[#This Row],[Customer ID]], Order[Total Sales])</f>
        <v>2074.6610000000001</v>
      </c>
      <c r="I750">
        <f>RANK(RFMCaculation[[#This Row],[Recency]], RFMCaculation[Recency], 0)</f>
        <v>284</v>
      </c>
      <c r="J750">
        <f>RANK(RFMCaculation[[#This Row],[Frequency]], RFMCaculation[Frequency], 0)</f>
        <v>717</v>
      </c>
      <c r="K750">
        <f>RANK(RFMCaculation[[#This Row],[Monetary]], RFMCaculation[Monetary], 0)</f>
        <v>432</v>
      </c>
      <c r="L750">
        <f>VLOOKUP(RFMCaculation[[#This Row],[Rank R]], $R$4:$S$8, 2)</f>
        <v>2</v>
      </c>
      <c r="M750">
        <f>VLOOKUP(RFMCaculation[[#This Row],[Rank F]], $R$4:$S$8, 2)</f>
        <v>5</v>
      </c>
      <c r="N750">
        <f>VLOOKUP(RFMCaculation[[#This Row],[Rank M]], $R$4:$S$8, 2)</f>
        <v>3</v>
      </c>
      <c r="O750">
        <f>RFMCaculation[[#This Row],[R]]*100+RFMCaculation[[#This Row],[F]]*10+RFMCaculation[[#This Row],[M]]</f>
        <v>253</v>
      </c>
      <c r="P750" s="21" t="str">
        <f>VLOOKUP(RFMCaculation[[#This Row],[RFM]], RFMSegment[], 2, FALSE)</f>
        <v>At Risk</v>
      </c>
    </row>
    <row r="751" spans="1:16">
      <c r="A751" t="s">
        <v>3867</v>
      </c>
      <c r="B751">
        <f>COUNTIF(Order[Customer ID], RFMCaculation[[#This Row],[Customer ID]])</f>
        <v>5</v>
      </c>
      <c r="C751" s="4" cm="1">
        <f t="array" ref="C751">MAX(_xlfn._xlws.FILTER(Order[[Order Date ]], Order[Customer ID]=RFMCaculation[[#This Row],[Customer ID]]))</f>
        <v>42755</v>
      </c>
      <c r="D751" s="4" cm="1">
        <f t="array" ref="D751">MIN(_xlfn._xlws.FILTER(Order[[Order Date ]], Order[Customer ID]=RFMCaculation[[#This Row],[Customer ID]]))</f>
        <v>41909</v>
      </c>
      <c r="E751" s="8">
        <f>($R$2-RFMCaculation[[#This Row],[Start Date]])/365</f>
        <v>3.2657534246575342</v>
      </c>
      <c r="F751">
        <f>$R$2-RFMCaculation[[#This Row],[Most recent]]</f>
        <v>346</v>
      </c>
      <c r="G751" s="8">
        <f>RFMCaculation[[#This Row],[Total Orders]]/RFMCaculation[[#This Row],[Years with us]]</f>
        <v>1.531040268456376</v>
      </c>
      <c r="H751" s="9">
        <f>SUMIF(Order[Customer ID], RFMCaculation[[#This Row],[Customer ID]], Order[Total Sales])</f>
        <v>2422.8239999999996</v>
      </c>
      <c r="I751">
        <f>RANK(RFMCaculation[[#This Row],[Recency]], RFMCaculation[Recency], 0)</f>
        <v>109</v>
      </c>
      <c r="J751">
        <f>RANK(RFMCaculation[[#This Row],[Frequency]], RFMCaculation[Frequency], 0)</f>
        <v>562</v>
      </c>
      <c r="K751">
        <f>RANK(RFMCaculation[[#This Row],[Monetary]], RFMCaculation[Monetary], 0)</f>
        <v>372</v>
      </c>
      <c r="L751">
        <f>VLOOKUP(RFMCaculation[[#This Row],[Rank R]], $R$4:$S$8, 2)</f>
        <v>1</v>
      </c>
      <c r="M751">
        <f>VLOOKUP(RFMCaculation[[#This Row],[Rank F]], $R$4:$S$8, 2)</f>
        <v>4</v>
      </c>
      <c r="N751">
        <f>VLOOKUP(RFMCaculation[[#This Row],[Rank M]], $R$4:$S$8, 2)</f>
        <v>3</v>
      </c>
      <c r="O751">
        <f>RFMCaculation[[#This Row],[R]]*100+RFMCaculation[[#This Row],[F]]*10+RFMCaculation[[#This Row],[M]]</f>
        <v>143</v>
      </c>
      <c r="P751" s="21" t="str">
        <f>VLOOKUP(RFMCaculation[[#This Row],[RFM]], RFMSegment[], 2, FALSE)</f>
        <v>At Risk</v>
      </c>
    </row>
    <row r="752" spans="1:16">
      <c r="A752" t="s">
        <v>1561</v>
      </c>
      <c r="B752">
        <f>COUNTIF(Order[Customer ID], RFMCaculation[[#This Row],[Customer ID]])</f>
        <v>4</v>
      </c>
      <c r="C752" s="4" cm="1">
        <f t="array" ref="C752">MAX(_xlfn._xlws.FILTER(Order[[Order Date ]], Order[Customer ID]=RFMCaculation[[#This Row],[Customer ID]]))</f>
        <v>43041</v>
      </c>
      <c r="D752" s="4" cm="1">
        <f t="array" ref="D752">MIN(_xlfn._xlws.FILTER(Order[[Order Date ]], Order[Customer ID]=RFMCaculation[[#This Row],[Customer ID]]))</f>
        <v>41905</v>
      </c>
      <c r="E752" s="8">
        <f>($R$2-RFMCaculation[[#This Row],[Start Date]])/365</f>
        <v>3.2767123287671232</v>
      </c>
      <c r="F752">
        <f>$R$2-RFMCaculation[[#This Row],[Most recent]]</f>
        <v>60</v>
      </c>
      <c r="G752" s="8">
        <f>RFMCaculation[[#This Row],[Total Orders]]/RFMCaculation[[#This Row],[Years with us]]</f>
        <v>1.2207357859531773</v>
      </c>
      <c r="H752" s="9">
        <f>SUMIF(Order[Customer ID], RFMCaculation[[#This Row],[Customer ID]], Order[Total Sales])</f>
        <v>2942.7719999999999</v>
      </c>
      <c r="I752">
        <f>RANK(RFMCaculation[[#This Row],[Recency]], RFMCaculation[Recency], 0)</f>
        <v>439</v>
      </c>
      <c r="J752">
        <f>RANK(RFMCaculation[[#This Row],[Frequency]], RFMCaculation[Frequency], 0)</f>
        <v>681</v>
      </c>
      <c r="K752">
        <f>RANK(RFMCaculation[[#This Row],[Monetary]], RFMCaculation[Monetary], 0)</f>
        <v>287</v>
      </c>
      <c r="L752">
        <f>VLOOKUP(RFMCaculation[[#This Row],[Rank R]], $R$4:$S$8, 2)</f>
        <v>3</v>
      </c>
      <c r="M752">
        <f>VLOOKUP(RFMCaculation[[#This Row],[Rank F]], $R$4:$S$8, 2)</f>
        <v>5</v>
      </c>
      <c r="N752">
        <f>VLOOKUP(RFMCaculation[[#This Row],[Rank M]], $R$4:$S$8, 2)</f>
        <v>2</v>
      </c>
      <c r="O752">
        <f>RFMCaculation[[#This Row],[R]]*100+RFMCaculation[[#This Row],[F]]*10+RFMCaculation[[#This Row],[M]]</f>
        <v>352</v>
      </c>
      <c r="P752" s="21" t="str">
        <f>VLOOKUP(RFMCaculation[[#This Row],[RFM]], RFMSegment[], 2, FALSE)</f>
        <v>Potential Loyalist</v>
      </c>
    </row>
    <row r="753" spans="1:16">
      <c r="A753" t="s">
        <v>2435</v>
      </c>
      <c r="B753">
        <f>COUNTIF(Order[Customer ID], RFMCaculation[[#This Row],[Customer ID]])</f>
        <v>8</v>
      </c>
      <c r="C753" s="4" cm="1">
        <f t="array" ref="C753">MAX(_xlfn._xlws.FILTER(Order[[Order Date ]], Order[Customer ID]=RFMCaculation[[#This Row],[Customer ID]]))</f>
        <v>42982</v>
      </c>
      <c r="D753" s="4" cm="1">
        <f t="array" ref="D753">MIN(_xlfn._xlws.FILTER(Order[[Order Date ]], Order[Customer ID]=RFMCaculation[[#This Row],[Customer ID]]))</f>
        <v>41947</v>
      </c>
      <c r="E753" s="8">
        <f>($R$2-RFMCaculation[[#This Row],[Start Date]])/365</f>
        <v>3.1616438356164385</v>
      </c>
      <c r="F753">
        <f>$R$2-RFMCaculation[[#This Row],[Most recent]]</f>
        <v>119</v>
      </c>
      <c r="G753" s="8">
        <f>RFMCaculation[[#This Row],[Total Orders]]/RFMCaculation[[#This Row],[Years with us]]</f>
        <v>2.5303292894280762</v>
      </c>
      <c r="H753" s="9">
        <f>SUMIF(Order[Customer ID], RFMCaculation[[#This Row],[Customer ID]], Order[Total Sales])</f>
        <v>1022.201</v>
      </c>
      <c r="I753">
        <f>RANK(RFMCaculation[[#This Row],[Recency]], RFMCaculation[Recency], 0)</f>
        <v>275</v>
      </c>
      <c r="J753">
        <f>RANK(RFMCaculation[[#This Row],[Frequency]], RFMCaculation[Frequency], 0)</f>
        <v>222</v>
      </c>
      <c r="K753">
        <f>RANK(RFMCaculation[[#This Row],[Monetary]], RFMCaculation[Monetary], 0)</f>
        <v>621</v>
      </c>
      <c r="L753">
        <f>VLOOKUP(RFMCaculation[[#This Row],[Rank R]], $R$4:$S$8, 2)</f>
        <v>2</v>
      </c>
      <c r="M753">
        <f>VLOOKUP(RFMCaculation[[#This Row],[Rank F]], $R$4:$S$8, 2)</f>
        <v>2</v>
      </c>
      <c r="N753">
        <f>VLOOKUP(RFMCaculation[[#This Row],[Rank M]], $R$4:$S$8, 2)</f>
        <v>4</v>
      </c>
      <c r="O753">
        <f>RFMCaculation[[#This Row],[R]]*100+RFMCaculation[[#This Row],[F]]*10+RFMCaculation[[#This Row],[M]]</f>
        <v>224</v>
      </c>
      <c r="P753" s="21" t="str">
        <f>VLOOKUP(RFMCaculation[[#This Row],[RFM]], RFMSegment[], 2, FALSE)</f>
        <v>At Risk</v>
      </c>
    </row>
    <row r="754" spans="1:16">
      <c r="A754" t="s">
        <v>1756</v>
      </c>
      <c r="B754">
        <f>COUNTIF(Order[Customer ID], RFMCaculation[[#This Row],[Customer ID]])</f>
        <v>7</v>
      </c>
      <c r="C754" s="4" cm="1">
        <f t="array" ref="C754">MAX(_xlfn._xlws.FILTER(Order[[Order Date ]], Order[Customer ID]=RFMCaculation[[#This Row],[Customer ID]]))</f>
        <v>43027</v>
      </c>
      <c r="D754" s="4" cm="1">
        <f t="array" ref="D754">MIN(_xlfn._xlws.FILTER(Order[[Order Date ]], Order[Customer ID]=RFMCaculation[[#This Row],[Customer ID]]))</f>
        <v>41734</v>
      </c>
      <c r="E754" s="8">
        <f>($R$2-RFMCaculation[[#This Row],[Start Date]])/365</f>
        <v>3.7452054794520548</v>
      </c>
      <c r="F754">
        <f>$R$2-RFMCaculation[[#This Row],[Most recent]]</f>
        <v>74</v>
      </c>
      <c r="G754" s="8">
        <f>RFMCaculation[[#This Row],[Total Orders]]/RFMCaculation[[#This Row],[Years with us]]</f>
        <v>1.869056327724945</v>
      </c>
      <c r="H754" s="9">
        <f>SUMIF(Order[Customer ID], RFMCaculation[[#This Row],[Customer ID]], Order[Total Sales])</f>
        <v>4234.0959999999995</v>
      </c>
      <c r="I754">
        <f>RANK(RFMCaculation[[#This Row],[Recency]], RFMCaculation[Recency], 0)</f>
        <v>403</v>
      </c>
      <c r="J754">
        <f>RANK(RFMCaculation[[#This Row],[Frequency]], RFMCaculation[Frequency], 0)</f>
        <v>426</v>
      </c>
      <c r="K754">
        <f>RANK(RFMCaculation[[#This Row],[Monetary]], RFMCaculation[Monetary], 0)</f>
        <v>166</v>
      </c>
      <c r="L754">
        <f>VLOOKUP(RFMCaculation[[#This Row],[Rank R]], $R$4:$S$8, 2)</f>
        <v>3</v>
      </c>
      <c r="M754">
        <f>VLOOKUP(RFMCaculation[[#This Row],[Rank F]], $R$4:$S$8, 2)</f>
        <v>3</v>
      </c>
      <c r="N754">
        <f>VLOOKUP(RFMCaculation[[#This Row],[Rank M]], $R$4:$S$8, 2)</f>
        <v>2</v>
      </c>
      <c r="O754">
        <f>RFMCaculation[[#This Row],[R]]*100+RFMCaculation[[#This Row],[F]]*10+RFMCaculation[[#This Row],[M]]</f>
        <v>332</v>
      </c>
      <c r="P754" s="21" t="str">
        <f>VLOOKUP(RFMCaculation[[#This Row],[RFM]], RFMSegment[], 2, FALSE)</f>
        <v>Hibernating customers</v>
      </c>
    </row>
    <row r="755" spans="1:16">
      <c r="A755" t="s">
        <v>2191</v>
      </c>
      <c r="B755">
        <f>COUNTIF(Order[Customer ID], RFMCaculation[[#This Row],[Customer ID]])</f>
        <v>8</v>
      </c>
      <c r="C755" s="4" cm="1">
        <f t="array" ref="C755">MAX(_xlfn._xlws.FILTER(Order[[Order Date ]], Order[Customer ID]=RFMCaculation[[#This Row],[Customer ID]]))</f>
        <v>42996</v>
      </c>
      <c r="D755" s="4" cm="1">
        <f t="array" ref="D755">MIN(_xlfn._xlws.FILTER(Order[[Order Date ]], Order[Customer ID]=RFMCaculation[[#This Row],[Customer ID]]))</f>
        <v>41691</v>
      </c>
      <c r="E755" s="8">
        <f>($R$2-RFMCaculation[[#This Row],[Start Date]])/365</f>
        <v>3.8630136986301369</v>
      </c>
      <c r="F755">
        <f>$R$2-RFMCaculation[[#This Row],[Most recent]]</f>
        <v>105</v>
      </c>
      <c r="G755" s="8">
        <f>RFMCaculation[[#This Row],[Total Orders]]/RFMCaculation[[#This Row],[Years with us]]</f>
        <v>2.0709219858156027</v>
      </c>
      <c r="H755" s="9">
        <f>SUMIF(Order[Customer ID], RFMCaculation[[#This Row],[Customer ID]], Order[Total Sales])</f>
        <v>2955.2260000000001</v>
      </c>
      <c r="I755">
        <f>RANK(RFMCaculation[[#This Row],[Recency]], RFMCaculation[Recency], 0)</f>
        <v>317</v>
      </c>
      <c r="J755">
        <f>RANK(RFMCaculation[[#This Row],[Frequency]], RFMCaculation[Frequency], 0)</f>
        <v>361</v>
      </c>
      <c r="K755">
        <f>RANK(RFMCaculation[[#This Row],[Monetary]], RFMCaculation[Monetary], 0)</f>
        <v>285</v>
      </c>
      <c r="L755">
        <f>VLOOKUP(RFMCaculation[[#This Row],[Rank R]], $R$4:$S$8, 2)</f>
        <v>3</v>
      </c>
      <c r="M755">
        <f>VLOOKUP(RFMCaculation[[#This Row],[Rank F]], $R$4:$S$8, 2)</f>
        <v>3</v>
      </c>
      <c r="N755">
        <f>VLOOKUP(RFMCaculation[[#This Row],[Rank M]], $R$4:$S$8, 2)</f>
        <v>2</v>
      </c>
      <c r="O755">
        <f>RFMCaculation[[#This Row],[R]]*100+RFMCaculation[[#This Row],[F]]*10+RFMCaculation[[#This Row],[M]]</f>
        <v>332</v>
      </c>
      <c r="P755" s="21" t="str">
        <f>VLOOKUP(RFMCaculation[[#This Row],[RFM]], RFMSegment[], 2, FALSE)</f>
        <v>Hibernating customers</v>
      </c>
    </row>
    <row r="756" spans="1:16">
      <c r="A756" t="s">
        <v>2585</v>
      </c>
      <c r="B756">
        <f>COUNTIF(Order[Customer ID], RFMCaculation[[#This Row],[Customer ID]])</f>
        <v>3</v>
      </c>
      <c r="C756" s="4" cm="1">
        <f t="array" ref="C756">MAX(_xlfn._xlws.FILTER(Order[[Order Date ]], Order[Customer ID]=RFMCaculation[[#This Row],[Customer ID]]))</f>
        <v>42969</v>
      </c>
      <c r="D756" s="4" cm="1">
        <f t="array" ref="D756">MIN(_xlfn._xlws.FILTER(Order[[Order Date ]], Order[Customer ID]=RFMCaculation[[#This Row],[Customer ID]]))</f>
        <v>42824</v>
      </c>
      <c r="E756" s="8">
        <f>($R$2-RFMCaculation[[#This Row],[Start Date]])/365</f>
        <v>0.75890410958904109</v>
      </c>
      <c r="F756">
        <f>$R$2-RFMCaculation[[#This Row],[Most recent]]</f>
        <v>132</v>
      </c>
      <c r="G756" s="8">
        <f>RFMCaculation[[#This Row],[Total Orders]]/RFMCaculation[[#This Row],[Years with us]]</f>
        <v>3.953068592057762</v>
      </c>
      <c r="H756" s="9">
        <f>SUMIF(Order[Customer ID], RFMCaculation[[#This Row],[Customer ID]], Order[Total Sales])</f>
        <v>1094.6779999999999</v>
      </c>
      <c r="I756">
        <f>RANK(RFMCaculation[[#This Row],[Recency]], RFMCaculation[Recency], 0)</f>
        <v>252</v>
      </c>
      <c r="J756">
        <f>RANK(RFMCaculation[[#This Row],[Frequency]], RFMCaculation[Frequency], 0)</f>
        <v>22</v>
      </c>
      <c r="K756">
        <f>RANK(RFMCaculation[[#This Row],[Monetary]], RFMCaculation[Monetary], 0)</f>
        <v>601</v>
      </c>
      <c r="L756">
        <f>VLOOKUP(RFMCaculation[[#This Row],[Rank R]], $R$4:$S$8, 2)</f>
        <v>2</v>
      </c>
      <c r="M756">
        <f>VLOOKUP(RFMCaculation[[#This Row],[Rank F]], $R$4:$S$8, 2)</f>
        <v>1</v>
      </c>
      <c r="N756">
        <f>VLOOKUP(RFMCaculation[[#This Row],[Rank M]], $R$4:$S$8, 2)</f>
        <v>4</v>
      </c>
      <c r="O756">
        <f>RFMCaculation[[#This Row],[R]]*100+RFMCaculation[[#This Row],[F]]*10+RFMCaculation[[#This Row],[M]]</f>
        <v>214</v>
      </c>
      <c r="P756" s="21" t="str">
        <f>VLOOKUP(RFMCaculation[[#This Row],[RFM]], RFMSegment[], 2, FALSE)</f>
        <v>Cannot Lose Them</v>
      </c>
    </row>
    <row r="757" spans="1:16">
      <c r="A757" t="s">
        <v>1975</v>
      </c>
      <c r="B757">
        <f>COUNTIF(Order[Customer ID], RFMCaculation[[#This Row],[Customer ID]])</f>
        <v>7</v>
      </c>
      <c r="C757" s="4" cm="1">
        <f t="array" ref="C757">MAX(_xlfn._xlws.FILTER(Order[[Order Date ]], Order[Customer ID]=RFMCaculation[[#This Row],[Customer ID]]))</f>
        <v>43009</v>
      </c>
      <c r="D757" s="4" cm="1">
        <f t="array" ref="D757">MIN(_xlfn._xlws.FILTER(Order[[Order Date ]], Order[Customer ID]=RFMCaculation[[#This Row],[Customer ID]]))</f>
        <v>41922</v>
      </c>
      <c r="E757" s="8">
        <f>($R$2-RFMCaculation[[#This Row],[Start Date]])/365</f>
        <v>3.2301369863013698</v>
      </c>
      <c r="F757">
        <f>$R$2-RFMCaculation[[#This Row],[Most recent]]</f>
        <v>92</v>
      </c>
      <c r="G757" s="8">
        <f>RFMCaculation[[#This Row],[Total Orders]]/RFMCaculation[[#This Row],[Years with us]]</f>
        <v>2.1670907548770146</v>
      </c>
      <c r="H757" s="9">
        <f>SUMIF(Order[Customer ID], RFMCaculation[[#This Row],[Customer ID]], Order[Total Sales])</f>
        <v>3130.221</v>
      </c>
      <c r="I757">
        <f>RANK(RFMCaculation[[#This Row],[Recency]], RFMCaculation[Recency], 0)</f>
        <v>358</v>
      </c>
      <c r="J757">
        <f>RANK(RFMCaculation[[#This Row],[Frequency]], RFMCaculation[Frequency], 0)</f>
        <v>317</v>
      </c>
      <c r="K757">
        <f>RANK(RFMCaculation[[#This Row],[Monetary]], RFMCaculation[Monetary], 0)</f>
        <v>264</v>
      </c>
      <c r="L757">
        <f>VLOOKUP(RFMCaculation[[#This Row],[Rank R]], $R$4:$S$8, 2)</f>
        <v>3</v>
      </c>
      <c r="M757">
        <f>VLOOKUP(RFMCaculation[[#This Row],[Rank F]], $R$4:$S$8, 2)</f>
        <v>3</v>
      </c>
      <c r="N757">
        <f>VLOOKUP(RFMCaculation[[#This Row],[Rank M]], $R$4:$S$8, 2)</f>
        <v>2</v>
      </c>
      <c r="O757">
        <f>RFMCaculation[[#This Row],[R]]*100+RFMCaculation[[#This Row],[F]]*10+RFMCaculation[[#This Row],[M]]</f>
        <v>332</v>
      </c>
      <c r="P757" s="21" t="str">
        <f>VLOOKUP(RFMCaculation[[#This Row],[RFM]], RFMSegment[], 2, FALSE)</f>
        <v>Hibernating customers</v>
      </c>
    </row>
    <row r="758" spans="1:16">
      <c r="A758" t="s">
        <v>226</v>
      </c>
      <c r="B758">
        <f>COUNTIF(Order[Customer ID], RFMCaculation[[#This Row],[Customer ID]])</f>
        <v>9</v>
      </c>
      <c r="C758" s="4" cm="1">
        <f t="array" ref="C758">MAX(_xlfn._xlws.FILTER(Order[[Order Date ]], Order[Customer ID]=RFMCaculation[[#This Row],[Customer ID]]))</f>
        <v>43091</v>
      </c>
      <c r="D758" s="4" cm="1">
        <f t="array" ref="D758">MIN(_xlfn._xlws.FILTER(Order[[Order Date ]], Order[Customer ID]=RFMCaculation[[#This Row],[Customer ID]]))</f>
        <v>42108</v>
      </c>
      <c r="E758" s="8">
        <f>($R$2-RFMCaculation[[#This Row],[Start Date]])/365</f>
        <v>2.7205479452054795</v>
      </c>
      <c r="F758">
        <f>$R$2-RFMCaculation[[#This Row],[Most recent]]</f>
        <v>10</v>
      </c>
      <c r="G758" s="8">
        <f>RFMCaculation[[#This Row],[Total Orders]]/RFMCaculation[[#This Row],[Years with us]]</f>
        <v>3.3081570996978851</v>
      </c>
      <c r="H758" s="9">
        <f>SUMIF(Order[Customer ID], RFMCaculation[[#This Row],[Customer ID]], Order[Total Sales])</f>
        <v>4454.0560000000005</v>
      </c>
      <c r="I758">
        <f>RANK(RFMCaculation[[#This Row],[Recency]], RFMCaculation[Recency], 0)</f>
        <v>733</v>
      </c>
      <c r="J758">
        <f>RANK(RFMCaculation[[#This Row],[Frequency]], RFMCaculation[Frequency], 0)</f>
        <v>65</v>
      </c>
      <c r="K758">
        <f>RANK(RFMCaculation[[#This Row],[Monetary]], RFMCaculation[Monetary], 0)</f>
        <v>147</v>
      </c>
      <c r="L758">
        <f>VLOOKUP(RFMCaculation[[#This Row],[Rank R]], $R$4:$S$8, 2)</f>
        <v>5</v>
      </c>
      <c r="M758">
        <f>VLOOKUP(RFMCaculation[[#This Row],[Rank F]], $R$4:$S$8, 2)</f>
        <v>1</v>
      </c>
      <c r="N758">
        <f>VLOOKUP(RFMCaculation[[#This Row],[Rank M]], $R$4:$S$8, 2)</f>
        <v>1</v>
      </c>
      <c r="O758">
        <f>RFMCaculation[[#This Row],[R]]*100+RFMCaculation[[#This Row],[F]]*10+RFMCaculation[[#This Row],[M]]</f>
        <v>511</v>
      </c>
      <c r="P758" s="21" t="str">
        <f>VLOOKUP(RFMCaculation[[#This Row],[RFM]], RFMSegment[], 2, FALSE)</f>
        <v>New Customers</v>
      </c>
    </row>
    <row r="759" spans="1:16">
      <c r="A759" t="s">
        <v>2204</v>
      </c>
      <c r="B759">
        <f>COUNTIF(Order[Customer ID], RFMCaculation[[#This Row],[Customer ID]])</f>
        <v>5</v>
      </c>
      <c r="C759" s="4" cm="1">
        <f t="array" ref="C759">MAX(_xlfn._xlws.FILTER(Order[[Order Date ]], Order[Customer ID]=RFMCaculation[[#This Row],[Customer ID]]))</f>
        <v>42995</v>
      </c>
      <c r="D759" s="4" cm="1">
        <f t="array" ref="D759">MIN(_xlfn._xlws.FILTER(Order[[Order Date ]], Order[Customer ID]=RFMCaculation[[#This Row],[Customer ID]]))</f>
        <v>42336</v>
      </c>
      <c r="E759" s="8">
        <f>($R$2-RFMCaculation[[#This Row],[Start Date]])/365</f>
        <v>2.095890410958904</v>
      </c>
      <c r="F759">
        <f>$R$2-RFMCaculation[[#This Row],[Most recent]]</f>
        <v>106</v>
      </c>
      <c r="G759" s="8">
        <f>RFMCaculation[[#This Row],[Total Orders]]/RFMCaculation[[#This Row],[Years with us]]</f>
        <v>2.3856209150326797</v>
      </c>
      <c r="H759" s="9">
        <f>SUMIF(Order[Customer ID], RFMCaculation[[#This Row],[Customer ID]], Order[Total Sales])</f>
        <v>5329.0047999999997</v>
      </c>
      <c r="I759">
        <f>RANK(RFMCaculation[[#This Row],[Recency]], RFMCaculation[Recency], 0)</f>
        <v>315</v>
      </c>
      <c r="J759">
        <f>RANK(RFMCaculation[[#This Row],[Frequency]], RFMCaculation[Frequency], 0)</f>
        <v>253</v>
      </c>
      <c r="K759">
        <f>RANK(RFMCaculation[[#This Row],[Monetary]], RFMCaculation[Monetary], 0)</f>
        <v>106</v>
      </c>
      <c r="L759">
        <f>VLOOKUP(RFMCaculation[[#This Row],[Rank R]], $R$4:$S$8, 2)</f>
        <v>2</v>
      </c>
      <c r="M759">
        <f>VLOOKUP(RFMCaculation[[#This Row],[Rank F]], $R$4:$S$8, 2)</f>
        <v>2</v>
      </c>
      <c r="N759">
        <f>VLOOKUP(RFMCaculation[[#This Row],[Rank M]], $R$4:$S$8, 2)</f>
        <v>1</v>
      </c>
      <c r="O759">
        <f>RFMCaculation[[#This Row],[R]]*100+RFMCaculation[[#This Row],[F]]*10+RFMCaculation[[#This Row],[M]]</f>
        <v>221</v>
      </c>
      <c r="P759" s="21" t="str">
        <f>VLOOKUP(RFMCaculation[[#This Row],[RFM]], RFMSegment[], 2, FALSE)</f>
        <v>About To Sleep</v>
      </c>
    </row>
    <row r="760" spans="1:16">
      <c r="A760" t="s">
        <v>3890</v>
      </c>
      <c r="B760">
        <f>COUNTIF(Order[Customer ID], RFMCaculation[[#This Row],[Customer ID]])</f>
        <v>4</v>
      </c>
      <c r="C760" s="4" cm="1">
        <f t="array" ref="C760">MAX(_xlfn._xlws.FILTER(Order[[Order Date ]], Order[Customer ID]=RFMCaculation[[#This Row],[Customer ID]]))</f>
        <v>42749</v>
      </c>
      <c r="D760" s="4" cm="1">
        <f t="array" ref="D760">MIN(_xlfn._xlws.FILTER(Order[[Order Date ]], Order[Customer ID]=RFMCaculation[[#This Row],[Customer ID]]))</f>
        <v>42064</v>
      </c>
      <c r="E760" s="8">
        <f>($R$2-RFMCaculation[[#This Row],[Start Date]])/365</f>
        <v>2.8410958904109589</v>
      </c>
      <c r="F760">
        <f>$R$2-RFMCaculation[[#This Row],[Most recent]]</f>
        <v>352</v>
      </c>
      <c r="G760" s="8">
        <f>RFMCaculation[[#This Row],[Total Orders]]/RFMCaculation[[#This Row],[Years with us]]</f>
        <v>1.407907425265188</v>
      </c>
      <c r="H760" s="9">
        <f>SUMIF(Order[Customer ID], RFMCaculation[[#This Row],[Customer ID]], Order[Total Sales])</f>
        <v>1936.6399999999999</v>
      </c>
      <c r="I760">
        <f>RANK(RFMCaculation[[#This Row],[Recency]], RFMCaculation[Recency], 0)</f>
        <v>105</v>
      </c>
      <c r="J760">
        <f>RANK(RFMCaculation[[#This Row],[Frequency]], RFMCaculation[Frequency], 0)</f>
        <v>603</v>
      </c>
      <c r="K760">
        <f>RANK(RFMCaculation[[#This Row],[Monetary]], RFMCaculation[Monetary], 0)</f>
        <v>448</v>
      </c>
      <c r="L760">
        <f>VLOOKUP(RFMCaculation[[#This Row],[Rank R]], $R$4:$S$8, 2)</f>
        <v>1</v>
      </c>
      <c r="M760">
        <f>VLOOKUP(RFMCaculation[[#This Row],[Rank F]], $R$4:$S$8, 2)</f>
        <v>4</v>
      </c>
      <c r="N760">
        <f>VLOOKUP(RFMCaculation[[#This Row],[Rank M]], $R$4:$S$8, 2)</f>
        <v>3</v>
      </c>
      <c r="O760">
        <f>RFMCaculation[[#This Row],[R]]*100+RFMCaculation[[#This Row],[F]]*10+RFMCaculation[[#This Row],[M]]</f>
        <v>143</v>
      </c>
      <c r="P760" s="21" t="str">
        <f>VLOOKUP(RFMCaculation[[#This Row],[RFM]], RFMSegment[], 2, FALSE)</f>
        <v>At Risk</v>
      </c>
    </row>
    <row r="761" spans="1:16">
      <c r="A761" t="s">
        <v>3024</v>
      </c>
      <c r="B761">
        <f>COUNTIF(Order[Customer ID], RFMCaculation[[#This Row],[Customer ID]])</f>
        <v>5</v>
      </c>
      <c r="C761" s="4" cm="1">
        <f t="array" ref="C761">MAX(_xlfn._xlws.FILTER(Order[[Order Date ]], Order[Customer ID]=RFMCaculation[[#This Row],[Customer ID]]))</f>
        <v>42906</v>
      </c>
      <c r="D761" s="4" cm="1">
        <f t="array" ref="D761">MIN(_xlfn._xlws.FILTER(Order[[Order Date ]], Order[Customer ID]=RFMCaculation[[#This Row],[Customer ID]]))</f>
        <v>41974</v>
      </c>
      <c r="E761" s="8">
        <f>($R$2-RFMCaculation[[#This Row],[Start Date]])/365</f>
        <v>3.0876712328767124</v>
      </c>
      <c r="F761">
        <f>$R$2-RFMCaculation[[#This Row],[Most recent]]</f>
        <v>195</v>
      </c>
      <c r="G761" s="8">
        <f>RFMCaculation[[#This Row],[Total Orders]]/RFMCaculation[[#This Row],[Years with us]]</f>
        <v>1.6193433895297249</v>
      </c>
      <c r="H761" s="9">
        <f>SUMIF(Order[Customer ID], RFMCaculation[[#This Row],[Customer ID]], Order[Total Sales])</f>
        <v>675.94199999999989</v>
      </c>
      <c r="I761">
        <f>RANK(RFMCaculation[[#This Row],[Recency]], RFMCaculation[Recency], 0)</f>
        <v>184</v>
      </c>
      <c r="J761">
        <f>RANK(RFMCaculation[[#This Row],[Frequency]], RFMCaculation[Frequency], 0)</f>
        <v>525</v>
      </c>
      <c r="K761">
        <f>RANK(RFMCaculation[[#This Row],[Monetary]], RFMCaculation[Monetary], 0)</f>
        <v>696</v>
      </c>
      <c r="L761">
        <f>VLOOKUP(RFMCaculation[[#This Row],[Rank R]], $R$4:$S$8, 2)</f>
        <v>2</v>
      </c>
      <c r="M761">
        <f>VLOOKUP(RFMCaculation[[#This Row],[Rank F]], $R$4:$S$8, 2)</f>
        <v>4</v>
      </c>
      <c r="N761">
        <f>VLOOKUP(RFMCaculation[[#This Row],[Rank M]], $R$4:$S$8, 2)</f>
        <v>5</v>
      </c>
      <c r="O761">
        <f>RFMCaculation[[#This Row],[R]]*100+RFMCaculation[[#This Row],[F]]*10+RFMCaculation[[#This Row],[M]]</f>
        <v>245</v>
      </c>
      <c r="P761" s="21" t="str">
        <f>VLOOKUP(RFMCaculation[[#This Row],[RFM]], RFMSegment[], 2, FALSE)</f>
        <v>At Risk</v>
      </c>
    </row>
    <row r="762" spans="1:16">
      <c r="A762" t="s">
        <v>3910</v>
      </c>
      <c r="B762">
        <f>COUNTIF(Order[Customer ID], RFMCaculation[[#This Row],[Customer ID]])</f>
        <v>2</v>
      </c>
      <c r="C762" s="4" cm="1">
        <f t="array" ref="C762">MAX(_xlfn._xlws.FILTER(Order[[Order Date ]], Order[Customer ID]=RFMCaculation[[#This Row],[Customer ID]]))</f>
        <v>42742</v>
      </c>
      <c r="D762" s="4" cm="1">
        <f t="array" ref="D762">MIN(_xlfn._xlws.FILTER(Order[[Order Date ]], Order[Customer ID]=RFMCaculation[[#This Row],[Customer ID]]))</f>
        <v>42204</v>
      </c>
      <c r="E762" s="8">
        <f>($R$2-RFMCaculation[[#This Row],[Start Date]])/365</f>
        <v>2.4575342465753423</v>
      </c>
      <c r="F762">
        <f>$R$2-RFMCaculation[[#This Row],[Most recent]]</f>
        <v>359</v>
      </c>
      <c r="G762" s="8">
        <f>RFMCaculation[[#This Row],[Total Orders]]/RFMCaculation[[#This Row],[Years with us]]</f>
        <v>0.81382385730211826</v>
      </c>
      <c r="H762" s="9">
        <f>SUMIF(Order[Customer ID], RFMCaculation[[#This Row],[Customer ID]], Order[Total Sales])</f>
        <v>4.8330000000000002</v>
      </c>
      <c r="I762">
        <f>RANK(RFMCaculation[[#This Row],[Recency]], RFMCaculation[Recency], 0)</f>
        <v>103</v>
      </c>
      <c r="J762">
        <f>RANK(RFMCaculation[[#This Row],[Frequency]], RFMCaculation[Frequency], 0)</f>
        <v>765</v>
      </c>
      <c r="K762">
        <f>RANK(RFMCaculation[[#This Row],[Monetary]], RFMCaculation[Monetary], 0)</f>
        <v>793</v>
      </c>
      <c r="L762">
        <f>VLOOKUP(RFMCaculation[[#This Row],[Rank R]], $R$4:$S$8, 2)</f>
        <v>1</v>
      </c>
      <c r="M762">
        <f>VLOOKUP(RFMCaculation[[#This Row],[Rank F]], $R$4:$S$8, 2)</f>
        <v>5</v>
      </c>
      <c r="N762">
        <f>VLOOKUP(RFMCaculation[[#This Row],[Rank M]], $R$4:$S$8, 2)</f>
        <v>5</v>
      </c>
      <c r="O762">
        <f>RFMCaculation[[#This Row],[R]]*100+RFMCaculation[[#This Row],[F]]*10+RFMCaculation[[#This Row],[M]]</f>
        <v>155</v>
      </c>
      <c r="P762" s="21" t="str">
        <f>VLOOKUP(RFMCaculation[[#This Row],[RFM]], RFMSegment[], 2, FALSE)</f>
        <v>Cannot Lose Them</v>
      </c>
    </row>
    <row r="763" spans="1:16">
      <c r="A763" t="s">
        <v>4859</v>
      </c>
      <c r="B763">
        <f>COUNTIF(Order[Customer ID], RFMCaculation[[#This Row],[Customer ID]])</f>
        <v>6</v>
      </c>
      <c r="C763" s="4" cm="1">
        <f t="array" ref="C763">MAX(_xlfn._xlws.FILTER(Order[[Order Date ]], Order[Customer ID]=RFMCaculation[[#This Row],[Customer ID]]))</f>
        <v>42595</v>
      </c>
      <c r="D763" s="4" cm="1">
        <f t="array" ref="D763">MIN(_xlfn._xlws.FILTER(Order[[Order Date ]], Order[Customer ID]=RFMCaculation[[#This Row],[Customer ID]]))</f>
        <v>41752</v>
      </c>
      <c r="E763" s="8">
        <f>($R$2-RFMCaculation[[#This Row],[Start Date]])/365</f>
        <v>3.6958904109589041</v>
      </c>
      <c r="F763">
        <f>$R$2-RFMCaculation[[#This Row],[Most recent]]</f>
        <v>506</v>
      </c>
      <c r="G763" s="8">
        <f>RFMCaculation[[#This Row],[Total Orders]]/RFMCaculation[[#This Row],[Years with us]]</f>
        <v>1.6234247590808006</v>
      </c>
      <c r="H763" s="9">
        <f>SUMIF(Order[Customer ID], RFMCaculation[[#This Row],[Customer ID]], Order[Total Sales])</f>
        <v>2163.6240000000003</v>
      </c>
      <c r="I763">
        <f>RANK(RFMCaculation[[#This Row],[Recency]], RFMCaculation[Recency], 0)</f>
        <v>47</v>
      </c>
      <c r="J763">
        <f>RANK(RFMCaculation[[#This Row],[Frequency]], RFMCaculation[Frequency], 0)</f>
        <v>523</v>
      </c>
      <c r="K763">
        <f>RANK(RFMCaculation[[#This Row],[Monetary]], RFMCaculation[Monetary], 0)</f>
        <v>421</v>
      </c>
      <c r="L763">
        <f>VLOOKUP(RFMCaculation[[#This Row],[Rank R]], $R$4:$S$8, 2)</f>
        <v>1</v>
      </c>
      <c r="M763">
        <f>VLOOKUP(RFMCaculation[[#This Row],[Rank F]], $R$4:$S$8, 2)</f>
        <v>4</v>
      </c>
      <c r="N763">
        <f>VLOOKUP(RFMCaculation[[#This Row],[Rank M]], $R$4:$S$8, 2)</f>
        <v>3</v>
      </c>
      <c r="O763">
        <f>RFMCaculation[[#This Row],[R]]*100+RFMCaculation[[#This Row],[F]]*10+RFMCaculation[[#This Row],[M]]</f>
        <v>143</v>
      </c>
      <c r="P763" s="21" t="str">
        <f>VLOOKUP(RFMCaculation[[#This Row],[RFM]], RFMSegment[], 2, FALSE)</f>
        <v>At Risk</v>
      </c>
    </row>
    <row r="764" spans="1:16">
      <c r="A764" t="s">
        <v>3080</v>
      </c>
      <c r="B764">
        <f>COUNTIF(Order[Customer ID], RFMCaculation[[#This Row],[Customer ID]])</f>
        <v>7</v>
      </c>
      <c r="C764" s="4" cm="1">
        <f t="array" ref="C764">MAX(_xlfn._xlws.FILTER(Order[[Order Date ]], Order[Customer ID]=RFMCaculation[[#This Row],[Customer ID]]))</f>
        <v>42901</v>
      </c>
      <c r="D764" s="4" cm="1">
        <f t="array" ref="D764">MIN(_xlfn._xlws.FILTER(Order[[Order Date ]], Order[Customer ID]=RFMCaculation[[#This Row],[Customer ID]]))</f>
        <v>41719</v>
      </c>
      <c r="E764" s="8">
        <f>($R$2-RFMCaculation[[#This Row],[Start Date]])/365</f>
        <v>3.7863013698630139</v>
      </c>
      <c r="F764">
        <f>$R$2-RFMCaculation[[#This Row],[Most recent]]</f>
        <v>200</v>
      </c>
      <c r="G764" s="8">
        <f>RFMCaculation[[#This Row],[Total Orders]]/RFMCaculation[[#This Row],[Years with us]]</f>
        <v>1.8487698986975396</v>
      </c>
      <c r="H764" s="9">
        <f>SUMIF(Order[Customer ID], RFMCaculation[[#This Row],[Customer ID]], Order[Total Sales])</f>
        <v>5371.09</v>
      </c>
      <c r="I764">
        <f>RANK(RFMCaculation[[#This Row],[Recency]], RFMCaculation[Recency], 0)</f>
        <v>180</v>
      </c>
      <c r="J764">
        <f>RANK(RFMCaculation[[#This Row],[Frequency]], RFMCaculation[Frequency], 0)</f>
        <v>434</v>
      </c>
      <c r="K764">
        <f>RANK(RFMCaculation[[#This Row],[Monetary]], RFMCaculation[Monetary], 0)</f>
        <v>103</v>
      </c>
      <c r="L764">
        <f>VLOOKUP(RFMCaculation[[#This Row],[Rank R]], $R$4:$S$8, 2)</f>
        <v>2</v>
      </c>
      <c r="M764">
        <f>VLOOKUP(RFMCaculation[[#This Row],[Rank F]], $R$4:$S$8, 2)</f>
        <v>3</v>
      </c>
      <c r="N764">
        <f>VLOOKUP(RFMCaculation[[#This Row],[Rank M]], $R$4:$S$8, 2)</f>
        <v>1</v>
      </c>
      <c r="O764">
        <f>RFMCaculation[[#This Row],[R]]*100+RFMCaculation[[#This Row],[F]]*10+RFMCaculation[[#This Row],[M]]</f>
        <v>231</v>
      </c>
      <c r="P764" s="21" t="str">
        <f>VLOOKUP(RFMCaculation[[#This Row],[RFM]], RFMSegment[], 2, FALSE)</f>
        <v>About To Sleep</v>
      </c>
    </row>
    <row r="765" spans="1:16">
      <c r="A765" t="s">
        <v>3269</v>
      </c>
      <c r="B765">
        <f>COUNTIF(Order[Customer ID], RFMCaculation[[#This Row],[Customer ID]])</f>
        <v>5</v>
      </c>
      <c r="C765" s="4" cm="1">
        <f t="array" ref="C765">MAX(_xlfn._xlws.FILTER(Order[[Order Date ]], Order[Customer ID]=RFMCaculation[[#This Row],[Customer ID]]))</f>
        <v>42873</v>
      </c>
      <c r="D765" s="4" cm="1">
        <f t="array" ref="D765">MIN(_xlfn._xlws.FILTER(Order[[Order Date ]], Order[Customer ID]=RFMCaculation[[#This Row],[Customer ID]]))</f>
        <v>41658</v>
      </c>
      <c r="E765" s="8">
        <f>($R$2-RFMCaculation[[#This Row],[Start Date]])/365</f>
        <v>3.9534246575342467</v>
      </c>
      <c r="F765">
        <f>$R$2-RFMCaculation[[#This Row],[Most recent]]</f>
        <v>228</v>
      </c>
      <c r="G765" s="8">
        <f>RFMCaculation[[#This Row],[Total Orders]]/RFMCaculation[[#This Row],[Years with us]]</f>
        <v>1.2647262647262647</v>
      </c>
      <c r="H765" s="9">
        <f>SUMIF(Order[Customer ID], RFMCaculation[[#This Row],[Customer ID]], Order[Total Sales])</f>
        <v>974.78199999999993</v>
      </c>
      <c r="I765">
        <f>RANK(RFMCaculation[[#This Row],[Recency]], RFMCaculation[Recency], 0)</f>
        <v>157</v>
      </c>
      <c r="J765">
        <f>RANK(RFMCaculation[[#This Row],[Frequency]], RFMCaculation[Frequency], 0)</f>
        <v>666</v>
      </c>
      <c r="K765">
        <f>RANK(RFMCaculation[[#This Row],[Monetary]], RFMCaculation[Monetary], 0)</f>
        <v>630</v>
      </c>
      <c r="L765">
        <f>VLOOKUP(RFMCaculation[[#This Row],[Rank R]], $R$4:$S$8, 2)</f>
        <v>1</v>
      </c>
      <c r="M765">
        <f>VLOOKUP(RFMCaculation[[#This Row],[Rank F]], $R$4:$S$8, 2)</f>
        <v>5</v>
      </c>
      <c r="N765">
        <f>VLOOKUP(RFMCaculation[[#This Row],[Rank M]], $R$4:$S$8, 2)</f>
        <v>4</v>
      </c>
      <c r="O765">
        <f>RFMCaculation[[#This Row],[R]]*100+RFMCaculation[[#This Row],[F]]*10+RFMCaculation[[#This Row],[M]]</f>
        <v>154</v>
      </c>
      <c r="P765" s="21" t="str">
        <f>VLOOKUP(RFMCaculation[[#This Row],[RFM]], RFMSegment[], 2, FALSE)</f>
        <v>Cannot Lose Them</v>
      </c>
    </row>
    <row r="766" spans="1:16">
      <c r="A766" t="s">
        <v>978</v>
      </c>
      <c r="B766">
        <f>COUNTIF(Order[Customer ID], RFMCaculation[[#This Row],[Customer ID]])</f>
        <v>6</v>
      </c>
      <c r="C766" s="4" cm="1">
        <f t="array" ref="C766">MAX(_xlfn._xlws.FILTER(Order[[Order Date ]], Order[Customer ID]=RFMCaculation[[#This Row],[Customer ID]]))</f>
        <v>43063</v>
      </c>
      <c r="D766" s="4" cm="1">
        <f t="array" ref="D766">MIN(_xlfn._xlws.FILTER(Order[[Order Date ]], Order[Customer ID]=RFMCaculation[[#This Row],[Customer ID]]))</f>
        <v>41940</v>
      </c>
      <c r="E766" s="8">
        <f>($R$2-RFMCaculation[[#This Row],[Start Date]])/365</f>
        <v>3.1808219178082191</v>
      </c>
      <c r="F766">
        <f>$R$2-RFMCaculation[[#This Row],[Most recent]]</f>
        <v>38</v>
      </c>
      <c r="G766" s="8">
        <f>RFMCaculation[[#This Row],[Total Orders]]/RFMCaculation[[#This Row],[Years with us]]</f>
        <v>1.8863049095607236</v>
      </c>
      <c r="H766" s="9">
        <f>SUMIF(Order[Customer ID], RFMCaculation[[#This Row],[Customer ID]], Order[Total Sales])</f>
        <v>11891.751</v>
      </c>
      <c r="I766">
        <f>RANK(RFMCaculation[[#This Row],[Recency]], RFMCaculation[Recency], 0)</f>
        <v>557</v>
      </c>
      <c r="J766">
        <f>RANK(RFMCaculation[[#This Row],[Frequency]], RFMCaculation[Frequency], 0)</f>
        <v>419</v>
      </c>
      <c r="K766">
        <f>RANK(RFMCaculation[[#This Row],[Monetary]], RFMCaculation[Monetary], 0)</f>
        <v>11</v>
      </c>
      <c r="L766">
        <f>VLOOKUP(RFMCaculation[[#This Row],[Rank R]], $R$4:$S$8, 2)</f>
        <v>4</v>
      </c>
      <c r="M766">
        <f>VLOOKUP(RFMCaculation[[#This Row],[Rank F]], $R$4:$S$8, 2)</f>
        <v>3</v>
      </c>
      <c r="N766">
        <f>VLOOKUP(RFMCaculation[[#This Row],[Rank M]], $R$4:$S$8, 2)</f>
        <v>1</v>
      </c>
      <c r="O766">
        <f>RFMCaculation[[#This Row],[R]]*100+RFMCaculation[[#This Row],[F]]*10+RFMCaculation[[#This Row],[M]]</f>
        <v>431</v>
      </c>
      <c r="P766" s="21" t="str">
        <f>VLOOKUP(RFMCaculation[[#This Row],[RFM]], RFMSegment[], 2, FALSE)</f>
        <v>Potential Loyalist</v>
      </c>
    </row>
    <row r="767" spans="1:16">
      <c r="A767" t="s">
        <v>2878</v>
      </c>
      <c r="B767">
        <f>COUNTIF(Order[Customer ID], RFMCaculation[[#This Row],[Customer ID]])</f>
        <v>5</v>
      </c>
      <c r="C767" s="4" cm="1">
        <f t="array" ref="C767">MAX(_xlfn._xlws.FILTER(Order[[Order Date ]], Order[Customer ID]=RFMCaculation[[#This Row],[Customer ID]]))</f>
        <v>42927</v>
      </c>
      <c r="D767" s="4" cm="1">
        <f t="array" ref="D767">MIN(_xlfn._xlws.FILTER(Order[[Order Date ]], Order[Customer ID]=RFMCaculation[[#This Row],[Customer ID]]))</f>
        <v>41850</v>
      </c>
      <c r="E767" s="8">
        <f>($R$2-RFMCaculation[[#This Row],[Start Date]])/365</f>
        <v>3.4273972602739726</v>
      </c>
      <c r="F767">
        <f>$R$2-RFMCaculation[[#This Row],[Most recent]]</f>
        <v>174</v>
      </c>
      <c r="G767" s="8">
        <f>RFMCaculation[[#This Row],[Total Orders]]/RFMCaculation[[#This Row],[Years with us]]</f>
        <v>1.4588329336530774</v>
      </c>
      <c r="H767" s="9">
        <f>SUMIF(Order[Customer ID], RFMCaculation[[#This Row],[Customer ID]], Order[Total Sales])</f>
        <v>2054.14</v>
      </c>
      <c r="I767">
        <f>RANK(RFMCaculation[[#This Row],[Recency]], RFMCaculation[Recency], 0)</f>
        <v>207</v>
      </c>
      <c r="J767">
        <f>RANK(RFMCaculation[[#This Row],[Frequency]], RFMCaculation[Frequency], 0)</f>
        <v>589</v>
      </c>
      <c r="K767">
        <f>RANK(RFMCaculation[[#This Row],[Monetary]], RFMCaculation[Monetary], 0)</f>
        <v>435</v>
      </c>
      <c r="L767">
        <f>VLOOKUP(RFMCaculation[[#This Row],[Rank R]], $R$4:$S$8, 2)</f>
        <v>2</v>
      </c>
      <c r="M767">
        <f>VLOOKUP(RFMCaculation[[#This Row],[Rank F]], $R$4:$S$8, 2)</f>
        <v>4</v>
      </c>
      <c r="N767">
        <f>VLOOKUP(RFMCaculation[[#This Row],[Rank M]], $R$4:$S$8, 2)</f>
        <v>3</v>
      </c>
      <c r="O767">
        <f>RFMCaculation[[#This Row],[R]]*100+RFMCaculation[[#This Row],[F]]*10+RFMCaculation[[#This Row],[M]]</f>
        <v>243</v>
      </c>
      <c r="P767" s="21" t="str">
        <f>VLOOKUP(RFMCaculation[[#This Row],[RFM]], RFMSegment[], 2, FALSE)</f>
        <v>At Risk</v>
      </c>
    </row>
    <row r="768" spans="1:16">
      <c r="A768" t="s">
        <v>309</v>
      </c>
      <c r="B768">
        <f>COUNTIF(Order[Customer ID], RFMCaculation[[#This Row],[Customer ID]])</f>
        <v>6</v>
      </c>
      <c r="C768" s="4" cm="1">
        <f t="array" ref="C768">MAX(_xlfn._xlws.FILTER(Order[[Order Date ]], Order[Customer ID]=RFMCaculation[[#This Row],[Customer ID]]))</f>
        <v>43088</v>
      </c>
      <c r="D768" s="4" cm="1">
        <f t="array" ref="D768">MIN(_xlfn._xlws.FILTER(Order[[Order Date ]], Order[Customer ID]=RFMCaculation[[#This Row],[Customer ID]]))</f>
        <v>41993</v>
      </c>
      <c r="E768" s="8">
        <f>($R$2-RFMCaculation[[#This Row],[Start Date]])/365</f>
        <v>3.0356164383561643</v>
      </c>
      <c r="F768">
        <f>$R$2-RFMCaculation[[#This Row],[Most recent]]</f>
        <v>13</v>
      </c>
      <c r="G768" s="8">
        <f>RFMCaculation[[#This Row],[Total Orders]]/RFMCaculation[[#This Row],[Years with us]]</f>
        <v>1.976534296028881</v>
      </c>
      <c r="H768" s="9">
        <f>SUMIF(Order[Customer ID], RFMCaculation[[#This Row],[Customer ID]], Order[Total Sales])</f>
        <v>2243.2739999999999</v>
      </c>
      <c r="I768">
        <f>RANK(RFMCaculation[[#This Row],[Recency]], RFMCaculation[Recency], 0)</f>
        <v>721</v>
      </c>
      <c r="J768">
        <f>RANK(RFMCaculation[[#This Row],[Frequency]], RFMCaculation[Frequency], 0)</f>
        <v>387</v>
      </c>
      <c r="K768">
        <f>RANK(RFMCaculation[[#This Row],[Monetary]], RFMCaculation[Monetary], 0)</f>
        <v>400</v>
      </c>
      <c r="L768">
        <f>VLOOKUP(RFMCaculation[[#This Row],[Rank R]], $R$4:$S$8, 2)</f>
        <v>5</v>
      </c>
      <c r="M768">
        <f>VLOOKUP(RFMCaculation[[#This Row],[Rank F]], $R$4:$S$8, 2)</f>
        <v>3</v>
      </c>
      <c r="N768">
        <f>VLOOKUP(RFMCaculation[[#This Row],[Rank M]], $R$4:$S$8, 2)</f>
        <v>3</v>
      </c>
      <c r="O768">
        <f>RFMCaculation[[#This Row],[R]]*100+RFMCaculation[[#This Row],[F]]*10+RFMCaculation[[#This Row],[M]]</f>
        <v>533</v>
      </c>
      <c r="P768" s="21" t="str">
        <f>VLOOKUP(RFMCaculation[[#This Row],[RFM]], RFMSegment[], 2, FALSE)</f>
        <v>Potential Loyalist</v>
      </c>
    </row>
    <row r="769" spans="1:16">
      <c r="A769" t="s">
        <v>1453</v>
      </c>
      <c r="B769">
        <f>COUNTIF(Order[Customer ID], RFMCaculation[[#This Row],[Customer ID]])</f>
        <v>7</v>
      </c>
      <c r="C769" s="4" cm="1">
        <f t="array" ref="C769">MAX(_xlfn._xlws.FILTER(Order[[Order Date ]], Order[Customer ID]=RFMCaculation[[#This Row],[Customer ID]]))</f>
        <v>43044</v>
      </c>
      <c r="D769" s="4" cm="1">
        <f t="array" ref="D769">MIN(_xlfn._xlws.FILTER(Order[[Order Date ]], Order[Customer ID]=RFMCaculation[[#This Row],[Customer ID]]))</f>
        <v>41867</v>
      </c>
      <c r="E769" s="8">
        <f>($R$2-RFMCaculation[[#This Row],[Start Date]])/365</f>
        <v>3.3808219178082193</v>
      </c>
      <c r="F769">
        <f>$R$2-RFMCaculation[[#This Row],[Most recent]]</f>
        <v>57</v>
      </c>
      <c r="G769" s="8">
        <f>RFMCaculation[[#This Row],[Total Orders]]/RFMCaculation[[#This Row],[Years with us]]</f>
        <v>2.0705024311183142</v>
      </c>
      <c r="H769" s="9">
        <f>SUMIF(Order[Customer ID], RFMCaculation[[#This Row],[Customer ID]], Order[Total Sales])</f>
        <v>2820.4240000000004</v>
      </c>
      <c r="I769">
        <f>RANK(RFMCaculation[[#This Row],[Recency]], RFMCaculation[Recency], 0)</f>
        <v>462</v>
      </c>
      <c r="J769">
        <f>RANK(RFMCaculation[[#This Row],[Frequency]], RFMCaculation[Frequency], 0)</f>
        <v>362</v>
      </c>
      <c r="K769">
        <f>RANK(RFMCaculation[[#This Row],[Monetary]], RFMCaculation[Monetary], 0)</f>
        <v>309</v>
      </c>
      <c r="L769">
        <f>VLOOKUP(RFMCaculation[[#This Row],[Rank R]], $R$4:$S$8, 2)</f>
        <v>3</v>
      </c>
      <c r="M769">
        <f>VLOOKUP(RFMCaculation[[#This Row],[Rank F]], $R$4:$S$8, 2)</f>
        <v>3</v>
      </c>
      <c r="N769">
        <f>VLOOKUP(RFMCaculation[[#This Row],[Rank M]], $R$4:$S$8, 2)</f>
        <v>2</v>
      </c>
      <c r="O769">
        <f>RFMCaculation[[#This Row],[R]]*100+RFMCaculation[[#This Row],[F]]*10+RFMCaculation[[#This Row],[M]]</f>
        <v>332</v>
      </c>
      <c r="P769" s="21" t="str">
        <f>VLOOKUP(RFMCaculation[[#This Row],[RFM]], RFMSegment[], 2, FALSE)</f>
        <v>Hibernating customers</v>
      </c>
    </row>
    <row r="770" spans="1:16">
      <c r="A770" t="s">
        <v>3348</v>
      </c>
      <c r="B770">
        <f>COUNTIF(Order[Customer ID], RFMCaculation[[#This Row],[Customer ID]])</f>
        <v>5</v>
      </c>
      <c r="C770" s="4" cm="1">
        <f t="array" ref="C770">MAX(_xlfn._xlws.FILTER(Order[[Order Date ]], Order[Customer ID]=RFMCaculation[[#This Row],[Customer ID]]))</f>
        <v>42861</v>
      </c>
      <c r="D770" s="4" cm="1">
        <f t="array" ref="D770">MIN(_xlfn._xlws.FILTER(Order[[Order Date ]], Order[Customer ID]=RFMCaculation[[#This Row],[Customer ID]]))</f>
        <v>42041</v>
      </c>
      <c r="E770" s="8">
        <f>($R$2-RFMCaculation[[#This Row],[Start Date]])/365</f>
        <v>2.904109589041096</v>
      </c>
      <c r="F770">
        <f>$R$2-RFMCaculation[[#This Row],[Most recent]]</f>
        <v>240</v>
      </c>
      <c r="G770" s="8">
        <f>RFMCaculation[[#This Row],[Total Orders]]/RFMCaculation[[#This Row],[Years with us]]</f>
        <v>1.7216981132075471</v>
      </c>
      <c r="H770" s="9">
        <f>SUMIF(Order[Customer ID], RFMCaculation[[#This Row],[Customer ID]], Order[Total Sales])</f>
        <v>3368.0940000000001</v>
      </c>
      <c r="I770">
        <f>RANK(RFMCaculation[[#This Row],[Recency]], RFMCaculation[Recency], 0)</f>
        <v>151</v>
      </c>
      <c r="J770">
        <f>RANK(RFMCaculation[[#This Row],[Frequency]], RFMCaculation[Frequency], 0)</f>
        <v>486</v>
      </c>
      <c r="K770">
        <f>RANK(RFMCaculation[[#This Row],[Monetary]], RFMCaculation[Monetary], 0)</f>
        <v>225</v>
      </c>
      <c r="L770">
        <f>VLOOKUP(RFMCaculation[[#This Row],[Rank R]], $R$4:$S$8, 2)</f>
        <v>1</v>
      </c>
      <c r="M770">
        <f>VLOOKUP(RFMCaculation[[#This Row],[Rank F]], $R$4:$S$8, 2)</f>
        <v>4</v>
      </c>
      <c r="N770">
        <f>VLOOKUP(RFMCaculation[[#This Row],[Rank M]], $R$4:$S$8, 2)</f>
        <v>2</v>
      </c>
      <c r="O770">
        <f>RFMCaculation[[#This Row],[R]]*100+RFMCaculation[[#This Row],[F]]*10+RFMCaculation[[#This Row],[M]]</f>
        <v>142</v>
      </c>
      <c r="P770" s="21" t="str">
        <f>VLOOKUP(RFMCaculation[[#This Row],[RFM]], RFMSegment[], 2, FALSE)</f>
        <v>At Risk</v>
      </c>
    </row>
    <row r="771" spans="1:16">
      <c r="A771" t="s">
        <v>880</v>
      </c>
      <c r="B771">
        <f>COUNTIF(Order[Customer ID], RFMCaculation[[#This Row],[Customer ID]])</f>
        <v>7</v>
      </c>
      <c r="C771" s="4" cm="1">
        <f t="array" ref="C771">MAX(_xlfn._xlws.FILTER(Order[[Order Date ]], Order[Customer ID]=RFMCaculation[[#This Row],[Customer ID]]))</f>
        <v>43068</v>
      </c>
      <c r="D771" s="4" cm="1">
        <f t="array" ref="D771">MIN(_xlfn._xlws.FILTER(Order[[Order Date ]], Order[Customer ID]=RFMCaculation[[#This Row],[Customer ID]]))</f>
        <v>41777</v>
      </c>
      <c r="E771" s="8">
        <f>($R$2-RFMCaculation[[#This Row],[Start Date]])/365</f>
        <v>3.6273972602739728</v>
      </c>
      <c r="F771">
        <f>$R$2-RFMCaculation[[#This Row],[Most recent]]</f>
        <v>33</v>
      </c>
      <c r="G771" s="8">
        <f>RFMCaculation[[#This Row],[Total Orders]]/RFMCaculation[[#This Row],[Years with us]]</f>
        <v>1.9297583081570997</v>
      </c>
      <c r="H771" s="9">
        <f>SUMIF(Order[Customer ID], RFMCaculation[[#This Row],[Customer ID]], Order[Total Sales])</f>
        <v>4915.6019999999999</v>
      </c>
      <c r="I771">
        <f>RANK(RFMCaculation[[#This Row],[Recency]], RFMCaculation[Recency], 0)</f>
        <v>590</v>
      </c>
      <c r="J771">
        <f>RANK(RFMCaculation[[#This Row],[Frequency]], RFMCaculation[Frequency], 0)</f>
        <v>401</v>
      </c>
      <c r="K771">
        <f>RANK(RFMCaculation[[#This Row],[Monetary]], RFMCaculation[Monetary], 0)</f>
        <v>121</v>
      </c>
      <c r="L771">
        <f>VLOOKUP(RFMCaculation[[#This Row],[Rank R]], $R$4:$S$8, 2)</f>
        <v>4</v>
      </c>
      <c r="M771">
        <f>VLOOKUP(RFMCaculation[[#This Row],[Rank F]], $R$4:$S$8, 2)</f>
        <v>3</v>
      </c>
      <c r="N771">
        <f>VLOOKUP(RFMCaculation[[#This Row],[Rank M]], $R$4:$S$8, 2)</f>
        <v>1</v>
      </c>
      <c r="O771">
        <f>RFMCaculation[[#This Row],[R]]*100+RFMCaculation[[#This Row],[F]]*10+RFMCaculation[[#This Row],[M]]</f>
        <v>431</v>
      </c>
      <c r="P771" s="21" t="str">
        <f>VLOOKUP(RFMCaculation[[#This Row],[RFM]], RFMSegment[], 2, FALSE)</f>
        <v>Potential Loyalist</v>
      </c>
    </row>
    <row r="772" spans="1:16">
      <c r="A772" t="s">
        <v>2957</v>
      </c>
      <c r="B772">
        <f>COUNTIF(Order[Customer ID], RFMCaculation[[#This Row],[Customer ID]])</f>
        <v>8</v>
      </c>
      <c r="C772" s="4" cm="1">
        <f t="array" ref="C772">MAX(_xlfn._xlws.FILTER(Order[[Order Date ]], Order[Customer ID]=RFMCaculation[[#This Row],[Customer ID]]))</f>
        <v>42916</v>
      </c>
      <c r="D772" s="4" cm="1">
        <f t="array" ref="D772">MIN(_xlfn._xlws.FILTER(Order[[Order Date ]], Order[Customer ID]=RFMCaculation[[#This Row],[Customer ID]]))</f>
        <v>41905</v>
      </c>
      <c r="E772" s="8">
        <f>($R$2-RFMCaculation[[#This Row],[Start Date]])/365</f>
        <v>3.2767123287671232</v>
      </c>
      <c r="F772">
        <f>$R$2-RFMCaculation[[#This Row],[Most recent]]</f>
        <v>185</v>
      </c>
      <c r="G772" s="8">
        <f>RFMCaculation[[#This Row],[Total Orders]]/RFMCaculation[[#This Row],[Years with us]]</f>
        <v>2.4414715719063547</v>
      </c>
      <c r="H772" s="9">
        <f>SUMIF(Order[Customer ID], RFMCaculation[[#This Row],[Customer ID]], Order[Total Sales])</f>
        <v>1427.0440000000001</v>
      </c>
      <c r="I772">
        <f>RANK(RFMCaculation[[#This Row],[Recency]], RFMCaculation[Recency], 0)</f>
        <v>197</v>
      </c>
      <c r="J772">
        <f>RANK(RFMCaculation[[#This Row],[Frequency]], RFMCaculation[Frequency], 0)</f>
        <v>240</v>
      </c>
      <c r="K772">
        <f>RANK(RFMCaculation[[#This Row],[Monetary]], RFMCaculation[Monetary], 0)</f>
        <v>535</v>
      </c>
      <c r="L772">
        <f>VLOOKUP(RFMCaculation[[#This Row],[Rank R]], $R$4:$S$8, 2)</f>
        <v>2</v>
      </c>
      <c r="M772">
        <f>VLOOKUP(RFMCaculation[[#This Row],[Rank F]], $R$4:$S$8, 2)</f>
        <v>2</v>
      </c>
      <c r="N772">
        <f>VLOOKUP(RFMCaculation[[#This Row],[Rank M]], $R$4:$S$8, 2)</f>
        <v>4</v>
      </c>
      <c r="O772">
        <f>RFMCaculation[[#This Row],[R]]*100+RFMCaculation[[#This Row],[F]]*10+RFMCaculation[[#This Row],[M]]</f>
        <v>224</v>
      </c>
      <c r="P772" s="21" t="str">
        <f>VLOOKUP(RFMCaculation[[#This Row],[RFM]], RFMSegment[], 2, FALSE)</f>
        <v>At Risk</v>
      </c>
    </row>
    <row r="773" spans="1:16">
      <c r="A773" t="s">
        <v>4269</v>
      </c>
      <c r="B773">
        <f>COUNTIF(Order[Customer ID], RFMCaculation[[#This Row],[Customer ID]])</f>
        <v>3</v>
      </c>
      <c r="C773" s="4" cm="1">
        <f t="array" ref="C773">MAX(_xlfn._xlws.FILTER(Order[[Order Date ]], Order[Customer ID]=RFMCaculation[[#This Row],[Customer ID]]))</f>
        <v>42693</v>
      </c>
      <c r="D773" s="4" cm="1">
        <f t="array" ref="D773">MIN(_xlfn._xlws.FILTER(Order[[Order Date ]], Order[Customer ID]=RFMCaculation[[#This Row],[Customer ID]]))</f>
        <v>42231</v>
      </c>
      <c r="E773" s="8">
        <f>($R$2-RFMCaculation[[#This Row],[Start Date]])/365</f>
        <v>2.3835616438356166</v>
      </c>
      <c r="F773">
        <f>$R$2-RFMCaculation[[#This Row],[Most recent]]</f>
        <v>408</v>
      </c>
      <c r="G773" s="8">
        <f>RFMCaculation[[#This Row],[Total Orders]]/RFMCaculation[[#This Row],[Years with us]]</f>
        <v>1.2586206896551724</v>
      </c>
      <c r="H773" s="9">
        <f>SUMIF(Order[Customer ID], RFMCaculation[[#This Row],[Customer ID]], Order[Total Sales])</f>
        <v>439.5</v>
      </c>
      <c r="I773">
        <f>RANK(RFMCaculation[[#This Row],[Recency]], RFMCaculation[Recency], 0)</f>
        <v>79</v>
      </c>
      <c r="J773">
        <f>RANK(RFMCaculation[[#This Row],[Frequency]], RFMCaculation[Frequency], 0)</f>
        <v>668</v>
      </c>
      <c r="K773">
        <f>RANK(RFMCaculation[[#This Row],[Monetary]], RFMCaculation[Monetary], 0)</f>
        <v>728</v>
      </c>
      <c r="L773">
        <f>VLOOKUP(RFMCaculation[[#This Row],[Rank R]], $R$4:$S$8, 2)</f>
        <v>1</v>
      </c>
      <c r="M773">
        <f>VLOOKUP(RFMCaculation[[#This Row],[Rank F]], $R$4:$S$8, 2)</f>
        <v>5</v>
      </c>
      <c r="N773">
        <f>VLOOKUP(RFMCaculation[[#This Row],[Rank M]], $R$4:$S$8, 2)</f>
        <v>5</v>
      </c>
      <c r="O773">
        <f>RFMCaculation[[#This Row],[R]]*100+RFMCaculation[[#This Row],[F]]*10+RFMCaculation[[#This Row],[M]]</f>
        <v>155</v>
      </c>
      <c r="P773" s="21" t="str">
        <f>VLOOKUP(RFMCaculation[[#This Row],[RFM]], RFMSegment[], 2, FALSE)</f>
        <v>Cannot Lose Them</v>
      </c>
    </row>
    <row r="774" spans="1:16">
      <c r="A774" t="s">
        <v>337</v>
      </c>
      <c r="B774">
        <f>COUNTIF(Order[Customer ID], RFMCaculation[[#This Row],[Customer ID]])</f>
        <v>7</v>
      </c>
      <c r="C774" s="4" cm="1">
        <f t="array" ref="C774">MAX(_xlfn._xlws.FILTER(Order[[Order Date ]], Order[Customer ID]=RFMCaculation[[#This Row],[Customer ID]]))</f>
        <v>43087</v>
      </c>
      <c r="D774" s="4" cm="1">
        <f t="array" ref="D774">MIN(_xlfn._xlws.FILTER(Order[[Order Date ]], Order[Customer ID]=RFMCaculation[[#This Row],[Customer ID]]))</f>
        <v>42346</v>
      </c>
      <c r="E774" s="8">
        <f>($R$2-RFMCaculation[[#This Row],[Start Date]])/365</f>
        <v>2.0684931506849313</v>
      </c>
      <c r="F774">
        <f>$R$2-RFMCaculation[[#This Row],[Most recent]]</f>
        <v>14</v>
      </c>
      <c r="G774" s="8">
        <f>RFMCaculation[[#This Row],[Total Orders]]/RFMCaculation[[#This Row],[Years with us]]</f>
        <v>3.3841059602649008</v>
      </c>
      <c r="H774" s="9">
        <f>SUMIF(Order[Customer ID], RFMCaculation[[#This Row],[Customer ID]], Order[Total Sales])</f>
        <v>5364.8080000000009</v>
      </c>
      <c r="I774">
        <f>RANK(RFMCaculation[[#This Row],[Recency]], RFMCaculation[Recency], 0)</f>
        <v>713</v>
      </c>
      <c r="J774">
        <f>RANK(RFMCaculation[[#This Row],[Frequency]], RFMCaculation[Frequency], 0)</f>
        <v>55</v>
      </c>
      <c r="K774">
        <f>RANK(RFMCaculation[[#This Row],[Monetary]], RFMCaculation[Monetary], 0)</f>
        <v>104</v>
      </c>
      <c r="L774">
        <f>VLOOKUP(RFMCaculation[[#This Row],[Rank R]], $R$4:$S$8, 2)</f>
        <v>5</v>
      </c>
      <c r="M774">
        <f>VLOOKUP(RFMCaculation[[#This Row],[Rank F]], $R$4:$S$8, 2)</f>
        <v>1</v>
      </c>
      <c r="N774">
        <f>VLOOKUP(RFMCaculation[[#This Row],[Rank M]], $R$4:$S$8, 2)</f>
        <v>1</v>
      </c>
      <c r="O774">
        <f>RFMCaculation[[#This Row],[R]]*100+RFMCaculation[[#This Row],[F]]*10+RFMCaculation[[#This Row],[M]]</f>
        <v>511</v>
      </c>
      <c r="P774" s="21" t="str">
        <f>VLOOKUP(RFMCaculation[[#This Row],[RFM]], RFMSegment[], 2, FALSE)</f>
        <v>New Customers</v>
      </c>
    </row>
    <row r="775" spans="1:16">
      <c r="A775" t="s">
        <v>1641</v>
      </c>
      <c r="B775">
        <f>COUNTIF(Order[Customer ID], RFMCaculation[[#This Row],[Customer ID]])</f>
        <v>7</v>
      </c>
      <c r="C775" s="4" cm="1">
        <f t="array" ref="C775">MAX(_xlfn._xlws.FILTER(Order[[Order Date ]], Order[Customer ID]=RFMCaculation[[#This Row],[Customer ID]]))</f>
        <v>43035</v>
      </c>
      <c r="D775" s="4" cm="1">
        <f t="array" ref="D775">MIN(_xlfn._xlws.FILTER(Order[[Order Date ]], Order[Customer ID]=RFMCaculation[[#This Row],[Customer ID]]))</f>
        <v>41995</v>
      </c>
      <c r="E775" s="8">
        <f>($R$2-RFMCaculation[[#This Row],[Start Date]])/365</f>
        <v>3.0301369863013701</v>
      </c>
      <c r="F775">
        <f>$R$2-RFMCaculation[[#This Row],[Most recent]]</f>
        <v>66</v>
      </c>
      <c r="G775" s="8">
        <f>RFMCaculation[[#This Row],[Total Orders]]/RFMCaculation[[#This Row],[Years with us]]</f>
        <v>2.3101265822784809</v>
      </c>
      <c r="H775" s="9">
        <f>SUMIF(Order[Customer ID], RFMCaculation[[#This Row],[Customer ID]], Order[Total Sales])</f>
        <v>5278.8259999999991</v>
      </c>
      <c r="I775">
        <f>RANK(RFMCaculation[[#This Row],[Recency]], RFMCaculation[Recency], 0)</f>
        <v>427</v>
      </c>
      <c r="J775">
        <f>RANK(RFMCaculation[[#This Row],[Frequency]], RFMCaculation[Frequency], 0)</f>
        <v>271</v>
      </c>
      <c r="K775">
        <f>RANK(RFMCaculation[[#This Row],[Monetary]], RFMCaculation[Monetary], 0)</f>
        <v>107</v>
      </c>
      <c r="L775">
        <f>VLOOKUP(RFMCaculation[[#This Row],[Rank R]], $R$4:$S$8, 2)</f>
        <v>3</v>
      </c>
      <c r="M775">
        <f>VLOOKUP(RFMCaculation[[#This Row],[Rank F]], $R$4:$S$8, 2)</f>
        <v>2</v>
      </c>
      <c r="N775">
        <f>VLOOKUP(RFMCaculation[[#This Row],[Rank M]], $R$4:$S$8, 2)</f>
        <v>1</v>
      </c>
      <c r="O775">
        <f>RFMCaculation[[#This Row],[R]]*100+RFMCaculation[[#This Row],[F]]*10+RFMCaculation[[#This Row],[M]]</f>
        <v>321</v>
      </c>
      <c r="P775" s="21" t="str">
        <f>VLOOKUP(RFMCaculation[[#This Row],[RFM]], RFMSegment[], 2, FALSE)</f>
        <v>About To Sleep</v>
      </c>
    </row>
    <row r="776" spans="1:16">
      <c r="A776" t="s">
        <v>964</v>
      </c>
      <c r="B776">
        <f>COUNTIF(Order[Customer ID], RFMCaculation[[#This Row],[Customer ID]])</f>
        <v>4</v>
      </c>
      <c r="C776" s="4" cm="1">
        <f t="array" ref="C776">MAX(_xlfn._xlws.FILTER(Order[[Order Date ]], Order[Customer ID]=RFMCaculation[[#This Row],[Customer ID]]))</f>
        <v>43064</v>
      </c>
      <c r="D776" s="4" cm="1">
        <f t="array" ref="D776">MIN(_xlfn._xlws.FILTER(Order[[Order Date ]], Order[Customer ID]=RFMCaculation[[#This Row],[Customer ID]]))</f>
        <v>41954</v>
      </c>
      <c r="E776" s="8">
        <f>($R$2-RFMCaculation[[#This Row],[Start Date]])/365</f>
        <v>3.1424657534246574</v>
      </c>
      <c r="F776">
        <f>$R$2-RFMCaculation[[#This Row],[Most recent]]</f>
        <v>37</v>
      </c>
      <c r="G776" s="8">
        <f>RFMCaculation[[#This Row],[Total Orders]]/RFMCaculation[[#This Row],[Years with us]]</f>
        <v>1.2728857890148213</v>
      </c>
      <c r="H776" s="9">
        <f>SUMIF(Order[Customer ID], RFMCaculation[[#This Row],[Customer ID]], Order[Total Sales])</f>
        <v>1707.2860000000001</v>
      </c>
      <c r="I776">
        <f>RANK(RFMCaculation[[#This Row],[Recency]], RFMCaculation[Recency], 0)</f>
        <v>567</v>
      </c>
      <c r="J776">
        <f>RANK(RFMCaculation[[#This Row],[Frequency]], RFMCaculation[Frequency], 0)</f>
        <v>663</v>
      </c>
      <c r="K776">
        <f>RANK(RFMCaculation[[#This Row],[Monetary]], RFMCaculation[Monetary], 0)</f>
        <v>485</v>
      </c>
      <c r="L776">
        <f>VLOOKUP(RFMCaculation[[#This Row],[Rank R]], $R$4:$S$8, 2)</f>
        <v>4</v>
      </c>
      <c r="M776">
        <f>VLOOKUP(RFMCaculation[[#This Row],[Rank F]], $R$4:$S$8, 2)</f>
        <v>5</v>
      </c>
      <c r="N776">
        <f>VLOOKUP(RFMCaculation[[#This Row],[Rank M]], $R$4:$S$8, 2)</f>
        <v>4</v>
      </c>
      <c r="O776">
        <f>RFMCaculation[[#This Row],[R]]*100+RFMCaculation[[#This Row],[F]]*10+RFMCaculation[[#This Row],[M]]</f>
        <v>454</v>
      </c>
      <c r="P776" s="21" t="str">
        <f>VLOOKUP(RFMCaculation[[#This Row],[RFM]], RFMSegment[], 2, FALSE)</f>
        <v>Champions</v>
      </c>
    </row>
    <row r="777" spans="1:16">
      <c r="A777" t="s">
        <v>1417</v>
      </c>
      <c r="B777">
        <f>COUNTIF(Order[Customer ID], RFMCaculation[[#This Row],[Customer ID]])</f>
        <v>6</v>
      </c>
      <c r="C777" s="4" cm="1">
        <f t="array" ref="C777">MAX(_xlfn._xlws.FILTER(Order[[Order Date ]], Order[Customer ID]=RFMCaculation[[#This Row],[Customer ID]]))</f>
        <v>43045</v>
      </c>
      <c r="D777" s="4" cm="1">
        <f t="array" ref="D777">MIN(_xlfn._xlws.FILTER(Order[[Order Date ]], Order[Customer ID]=RFMCaculation[[#This Row],[Customer ID]]))</f>
        <v>42202</v>
      </c>
      <c r="E777" s="8">
        <f>($R$2-RFMCaculation[[#This Row],[Start Date]])/365</f>
        <v>2.463013698630137</v>
      </c>
      <c r="F777">
        <f>$R$2-RFMCaculation[[#This Row],[Most recent]]</f>
        <v>56</v>
      </c>
      <c r="G777" s="8">
        <f>RFMCaculation[[#This Row],[Total Orders]]/RFMCaculation[[#This Row],[Years with us]]</f>
        <v>2.4360400444938821</v>
      </c>
      <c r="H777" s="9">
        <f>SUMIF(Order[Customer ID], RFMCaculation[[#This Row],[Customer ID]], Order[Total Sales])</f>
        <v>2005.596</v>
      </c>
      <c r="I777">
        <f>RANK(RFMCaculation[[#This Row],[Recency]], RFMCaculation[Recency], 0)</f>
        <v>466</v>
      </c>
      <c r="J777">
        <f>RANK(RFMCaculation[[#This Row],[Frequency]], RFMCaculation[Frequency], 0)</f>
        <v>241</v>
      </c>
      <c r="K777">
        <f>RANK(RFMCaculation[[#This Row],[Monetary]], RFMCaculation[Monetary], 0)</f>
        <v>440</v>
      </c>
      <c r="L777">
        <f>VLOOKUP(RFMCaculation[[#This Row],[Rank R]], $R$4:$S$8, 2)</f>
        <v>3</v>
      </c>
      <c r="M777">
        <f>VLOOKUP(RFMCaculation[[#This Row],[Rank F]], $R$4:$S$8, 2)</f>
        <v>2</v>
      </c>
      <c r="N777">
        <f>VLOOKUP(RFMCaculation[[#This Row],[Rank M]], $R$4:$S$8, 2)</f>
        <v>3</v>
      </c>
      <c r="O777">
        <f>RFMCaculation[[#This Row],[R]]*100+RFMCaculation[[#This Row],[F]]*10+RFMCaculation[[#This Row],[M]]</f>
        <v>323</v>
      </c>
      <c r="P777" s="21" t="str">
        <f>VLOOKUP(RFMCaculation[[#This Row],[RFM]], RFMSegment[], 2, FALSE)</f>
        <v>Potential Loyalist</v>
      </c>
    </row>
    <row r="778" spans="1:16">
      <c r="A778" t="s">
        <v>5141</v>
      </c>
      <c r="B778">
        <f>COUNTIF(Order[Customer ID], RFMCaculation[[#This Row],[Customer ID]])</f>
        <v>6</v>
      </c>
      <c r="C778" s="4" cm="1">
        <f t="array" ref="C778">MAX(_xlfn._xlws.FILTER(Order[[Order Date ]], Order[Customer ID]=RFMCaculation[[#This Row],[Customer ID]]))</f>
        <v>42518</v>
      </c>
      <c r="D778" s="4" cm="1">
        <f t="array" ref="D778">MIN(_xlfn._xlws.FILTER(Order[[Order Date ]], Order[Customer ID]=RFMCaculation[[#This Row],[Customer ID]]))</f>
        <v>41855</v>
      </c>
      <c r="E778" s="8">
        <f>($R$2-RFMCaculation[[#This Row],[Start Date]])/365</f>
        <v>3.4136986301369863</v>
      </c>
      <c r="F778">
        <f>$R$2-RFMCaculation[[#This Row],[Most recent]]</f>
        <v>583</v>
      </c>
      <c r="G778" s="8">
        <f>RFMCaculation[[#This Row],[Total Orders]]/RFMCaculation[[#This Row],[Years with us]]</f>
        <v>1.7576243980738362</v>
      </c>
      <c r="H778" s="9">
        <f>SUMIF(Order[Customer ID], RFMCaculation[[#This Row],[Customer ID]], Order[Total Sales])</f>
        <v>6442.2540000000008</v>
      </c>
      <c r="I778">
        <f>RANK(RFMCaculation[[#This Row],[Recency]], RFMCaculation[Recency], 0)</f>
        <v>35</v>
      </c>
      <c r="J778">
        <f>RANK(RFMCaculation[[#This Row],[Frequency]], RFMCaculation[Frequency], 0)</f>
        <v>477</v>
      </c>
      <c r="K778">
        <f>RANK(RFMCaculation[[#This Row],[Monetary]], RFMCaculation[Monetary], 0)</f>
        <v>66</v>
      </c>
      <c r="L778">
        <f>VLOOKUP(RFMCaculation[[#This Row],[Rank R]], $R$4:$S$8, 2)</f>
        <v>1</v>
      </c>
      <c r="M778">
        <f>VLOOKUP(RFMCaculation[[#This Row],[Rank F]], $R$4:$S$8, 2)</f>
        <v>4</v>
      </c>
      <c r="N778">
        <f>VLOOKUP(RFMCaculation[[#This Row],[Rank M]], $R$4:$S$8, 2)</f>
        <v>1</v>
      </c>
      <c r="O778">
        <f>RFMCaculation[[#This Row],[R]]*100+RFMCaculation[[#This Row],[F]]*10+RFMCaculation[[#This Row],[M]]</f>
        <v>141</v>
      </c>
      <c r="P778" s="21" t="str">
        <f>VLOOKUP(RFMCaculation[[#This Row],[RFM]], RFMSegment[], 2, FALSE)</f>
        <v>Lost customers</v>
      </c>
    </row>
    <row r="779" spans="1:16">
      <c r="A779" t="s">
        <v>358</v>
      </c>
      <c r="B779">
        <f>COUNTIF(Order[Customer ID], RFMCaculation[[#This Row],[Customer ID]])</f>
        <v>5</v>
      </c>
      <c r="C779" s="4" cm="1">
        <f t="array" ref="C779">MAX(_xlfn._xlws.FILTER(Order[[Order Date ]], Order[Customer ID]=RFMCaculation[[#This Row],[Customer ID]]))</f>
        <v>43086</v>
      </c>
      <c r="D779" s="4" cm="1">
        <f t="array" ref="D779">MIN(_xlfn._xlws.FILTER(Order[[Order Date ]], Order[Customer ID]=RFMCaculation[[#This Row],[Customer ID]]))</f>
        <v>41699</v>
      </c>
      <c r="E779" s="8">
        <f>($R$2-RFMCaculation[[#This Row],[Start Date]])/365</f>
        <v>3.8410958904109589</v>
      </c>
      <c r="F779">
        <f>$R$2-RFMCaculation[[#This Row],[Most recent]]</f>
        <v>15</v>
      </c>
      <c r="G779" s="8">
        <f>RFMCaculation[[#This Row],[Total Orders]]/RFMCaculation[[#This Row],[Years with us]]</f>
        <v>1.3017118402282453</v>
      </c>
      <c r="H779" s="9">
        <f>SUMIF(Order[Customer ID], RFMCaculation[[#This Row],[Customer ID]], Order[Total Sales])</f>
        <v>847.94399999999996</v>
      </c>
      <c r="I779">
        <f>RANK(RFMCaculation[[#This Row],[Recency]], RFMCaculation[Recency], 0)</f>
        <v>706</v>
      </c>
      <c r="J779">
        <f>RANK(RFMCaculation[[#This Row],[Frequency]], RFMCaculation[Frequency], 0)</f>
        <v>650</v>
      </c>
      <c r="K779">
        <f>RANK(RFMCaculation[[#This Row],[Monetary]], RFMCaculation[Monetary], 0)</f>
        <v>663</v>
      </c>
      <c r="L779">
        <f>VLOOKUP(RFMCaculation[[#This Row],[Rank R]], $R$4:$S$8, 2)</f>
        <v>5</v>
      </c>
      <c r="M779">
        <f>VLOOKUP(RFMCaculation[[#This Row],[Rank F]], $R$4:$S$8, 2)</f>
        <v>5</v>
      </c>
      <c r="N779">
        <f>VLOOKUP(RFMCaculation[[#This Row],[Rank M]], $R$4:$S$8, 2)</f>
        <v>5</v>
      </c>
      <c r="O779">
        <f>RFMCaculation[[#This Row],[R]]*100+RFMCaculation[[#This Row],[F]]*10+RFMCaculation[[#This Row],[M]]</f>
        <v>555</v>
      </c>
      <c r="P779" s="21" t="str">
        <f>VLOOKUP(RFMCaculation[[#This Row],[RFM]], RFMSegment[], 2, FALSE)</f>
        <v>Champions</v>
      </c>
    </row>
    <row r="780" spans="1:16">
      <c r="A780" t="s">
        <v>2764</v>
      </c>
      <c r="B780">
        <f>COUNTIF(Order[Customer ID], RFMCaculation[[#This Row],[Customer ID]])</f>
        <v>6</v>
      </c>
      <c r="C780" s="4" cm="1">
        <f t="array" ref="C780">MAX(_xlfn._xlws.FILTER(Order[[Order Date ]], Order[Customer ID]=RFMCaculation[[#This Row],[Customer ID]]))</f>
        <v>42945</v>
      </c>
      <c r="D780" s="4" cm="1">
        <f t="array" ref="D780">MIN(_xlfn._xlws.FILTER(Order[[Order Date ]], Order[Customer ID]=RFMCaculation[[#This Row],[Customer ID]]))</f>
        <v>41859</v>
      </c>
      <c r="E780" s="8">
        <f>($R$2-RFMCaculation[[#This Row],[Start Date]])/365</f>
        <v>3.4027397260273973</v>
      </c>
      <c r="F780">
        <f>$R$2-RFMCaculation[[#This Row],[Most recent]]</f>
        <v>156</v>
      </c>
      <c r="G780" s="8">
        <f>RFMCaculation[[#This Row],[Total Orders]]/RFMCaculation[[#This Row],[Years with us]]</f>
        <v>1.7632850241545894</v>
      </c>
      <c r="H780" s="9">
        <f>SUMIF(Order[Customer ID], RFMCaculation[[#This Row],[Customer ID]], Order[Total Sales])</f>
        <v>846.01000000000022</v>
      </c>
      <c r="I780">
        <f>RANK(RFMCaculation[[#This Row],[Recency]], RFMCaculation[Recency], 0)</f>
        <v>227</v>
      </c>
      <c r="J780">
        <f>RANK(RFMCaculation[[#This Row],[Frequency]], RFMCaculation[Frequency], 0)</f>
        <v>471</v>
      </c>
      <c r="K780">
        <f>RANK(RFMCaculation[[#This Row],[Monetary]], RFMCaculation[Monetary], 0)</f>
        <v>664</v>
      </c>
      <c r="L780">
        <f>VLOOKUP(RFMCaculation[[#This Row],[Rank R]], $R$4:$S$8, 2)</f>
        <v>2</v>
      </c>
      <c r="M780">
        <f>VLOOKUP(RFMCaculation[[#This Row],[Rank F]], $R$4:$S$8, 2)</f>
        <v>3</v>
      </c>
      <c r="N780">
        <f>VLOOKUP(RFMCaculation[[#This Row],[Rank M]], $R$4:$S$8, 2)</f>
        <v>5</v>
      </c>
      <c r="O780">
        <f>RFMCaculation[[#This Row],[R]]*100+RFMCaculation[[#This Row],[F]]*10+RFMCaculation[[#This Row],[M]]</f>
        <v>235</v>
      </c>
      <c r="P780" s="21" t="str">
        <f>VLOOKUP(RFMCaculation[[#This Row],[RFM]], RFMSegment[], 2, FALSE)</f>
        <v>At Risk</v>
      </c>
    </row>
    <row r="781" spans="1:16">
      <c r="A781" t="s">
        <v>3639</v>
      </c>
      <c r="B781">
        <f>COUNTIF(Order[Customer ID], RFMCaculation[[#This Row],[Customer ID]])</f>
        <v>5</v>
      </c>
      <c r="C781" s="4" cm="1">
        <f t="array" ref="C781">MAX(_xlfn._xlws.FILTER(Order[[Order Date ]], Order[Customer ID]=RFMCaculation[[#This Row],[Customer ID]]))</f>
        <v>42813</v>
      </c>
      <c r="D781" s="4" cm="1">
        <f t="array" ref="D781">MIN(_xlfn._xlws.FILTER(Order[[Order Date ]], Order[Customer ID]=RFMCaculation[[#This Row],[Customer ID]]))</f>
        <v>41904</v>
      </c>
      <c r="E781" s="8">
        <f>($R$2-RFMCaculation[[#This Row],[Start Date]])/365</f>
        <v>3.2794520547945205</v>
      </c>
      <c r="F781">
        <f>$R$2-RFMCaculation[[#This Row],[Most recent]]</f>
        <v>288</v>
      </c>
      <c r="G781" s="8">
        <f>RFMCaculation[[#This Row],[Total Orders]]/RFMCaculation[[#This Row],[Years with us]]</f>
        <v>1.5246449456975772</v>
      </c>
      <c r="H781" s="9">
        <f>SUMIF(Order[Customer ID], RFMCaculation[[#This Row],[Customer ID]], Order[Total Sales])</f>
        <v>427.37200000000001</v>
      </c>
      <c r="I781">
        <f>RANK(RFMCaculation[[#This Row],[Recency]], RFMCaculation[Recency], 0)</f>
        <v>128</v>
      </c>
      <c r="J781">
        <f>RANK(RFMCaculation[[#This Row],[Frequency]], RFMCaculation[Frequency], 0)</f>
        <v>564</v>
      </c>
      <c r="K781">
        <f>RANK(RFMCaculation[[#This Row],[Monetary]], RFMCaculation[Monetary], 0)</f>
        <v>730</v>
      </c>
      <c r="L781">
        <f>VLOOKUP(RFMCaculation[[#This Row],[Rank R]], $R$4:$S$8, 2)</f>
        <v>1</v>
      </c>
      <c r="M781">
        <f>VLOOKUP(RFMCaculation[[#This Row],[Rank F]], $R$4:$S$8, 2)</f>
        <v>4</v>
      </c>
      <c r="N781">
        <f>VLOOKUP(RFMCaculation[[#This Row],[Rank M]], $R$4:$S$8, 2)</f>
        <v>5</v>
      </c>
      <c r="O781">
        <f>RFMCaculation[[#This Row],[R]]*100+RFMCaculation[[#This Row],[F]]*10+RFMCaculation[[#This Row],[M]]</f>
        <v>145</v>
      </c>
      <c r="P781" s="21" t="str">
        <f>VLOOKUP(RFMCaculation[[#This Row],[RFM]], RFMSegment[], 2, FALSE)</f>
        <v>At Risk</v>
      </c>
    </row>
    <row r="782" spans="1:16">
      <c r="A782" t="s">
        <v>1414</v>
      </c>
      <c r="B782">
        <f>COUNTIF(Order[Customer ID], RFMCaculation[[#This Row],[Customer ID]])</f>
        <v>7</v>
      </c>
      <c r="C782" s="4" cm="1">
        <f t="array" ref="C782">MAX(_xlfn._xlws.FILTER(Order[[Order Date ]], Order[Customer ID]=RFMCaculation[[#This Row],[Customer ID]]))</f>
        <v>43045</v>
      </c>
      <c r="D782" s="4" cm="1">
        <f t="array" ref="D782">MIN(_xlfn._xlws.FILTER(Order[[Order Date ]], Order[Customer ID]=RFMCaculation[[#This Row],[Customer ID]]))</f>
        <v>41736</v>
      </c>
      <c r="E782" s="8">
        <f>($R$2-RFMCaculation[[#This Row],[Start Date]])/365</f>
        <v>3.7397260273972601</v>
      </c>
      <c r="F782">
        <f>$R$2-RFMCaculation[[#This Row],[Most recent]]</f>
        <v>56</v>
      </c>
      <c r="G782" s="8">
        <f>RFMCaculation[[#This Row],[Total Orders]]/RFMCaculation[[#This Row],[Years with us]]</f>
        <v>1.8717948717948718</v>
      </c>
      <c r="H782" s="9">
        <f>SUMIF(Order[Customer ID], RFMCaculation[[#This Row],[Customer ID]], Order[Total Sales])</f>
        <v>2454.866</v>
      </c>
      <c r="I782">
        <f>RANK(RFMCaculation[[#This Row],[Recency]], RFMCaculation[Recency], 0)</f>
        <v>466</v>
      </c>
      <c r="J782">
        <f>RANK(RFMCaculation[[#This Row],[Frequency]], RFMCaculation[Frequency], 0)</f>
        <v>423</v>
      </c>
      <c r="K782">
        <f>RANK(RFMCaculation[[#This Row],[Monetary]], RFMCaculation[Monetary], 0)</f>
        <v>367</v>
      </c>
      <c r="L782">
        <f>VLOOKUP(RFMCaculation[[#This Row],[Rank R]], $R$4:$S$8, 2)</f>
        <v>3</v>
      </c>
      <c r="M782">
        <f>VLOOKUP(RFMCaculation[[#This Row],[Rank F]], $R$4:$S$8, 2)</f>
        <v>3</v>
      </c>
      <c r="N782">
        <f>VLOOKUP(RFMCaculation[[#This Row],[Rank M]], $R$4:$S$8, 2)</f>
        <v>3</v>
      </c>
      <c r="O782">
        <f>RFMCaculation[[#This Row],[R]]*100+RFMCaculation[[#This Row],[F]]*10+RFMCaculation[[#This Row],[M]]</f>
        <v>333</v>
      </c>
      <c r="P782" s="21" t="str">
        <f>VLOOKUP(RFMCaculation[[#This Row],[RFM]], RFMSegment[], 2, FALSE)</f>
        <v>Potential Loyalist</v>
      </c>
    </row>
    <row r="783" spans="1:16">
      <c r="A783" t="s">
        <v>2441</v>
      </c>
      <c r="B783">
        <f>COUNTIF(Order[Customer ID], RFMCaculation[[#This Row],[Customer ID]])</f>
        <v>5</v>
      </c>
      <c r="C783" s="4" cm="1">
        <f t="array" ref="C783">MAX(_xlfn._xlws.FILTER(Order[[Order Date ]], Order[Customer ID]=RFMCaculation[[#This Row],[Customer ID]]))</f>
        <v>42982</v>
      </c>
      <c r="D783" s="4" cm="1">
        <f t="array" ref="D783">MIN(_xlfn._xlws.FILTER(Order[[Order Date ]], Order[Customer ID]=RFMCaculation[[#This Row],[Customer ID]]))</f>
        <v>41720</v>
      </c>
      <c r="E783" s="8">
        <f>($R$2-RFMCaculation[[#This Row],[Start Date]])/365</f>
        <v>3.7835616438356166</v>
      </c>
      <c r="F783">
        <f>$R$2-RFMCaculation[[#This Row],[Most recent]]</f>
        <v>119</v>
      </c>
      <c r="G783" s="8">
        <f>RFMCaculation[[#This Row],[Total Orders]]/RFMCaculation[[#This Row],[Years with us]]</f>
        <v>1.3215061549601737</v>
      </c>
      <c r="H783" s="9">
        <f>SUMIF(Order[Customer ID], RFMCaculation[[#This Row],[Customer ID]], Order[Total Sales])</f>
        <v>380.69</v>
      </c>
      <c r="I783">
        <f>RANK(RFMCaculation[[#This Row],[Recency]], RFMCaculation[Recency], 0)</f>
        <v>275</v>
      </c>
      <c r="J783">
        <f>RANK(RFMCaculation[[#This Row],[Frequency]], RFMCaculation[Frequency], 0)</f>
        <v>638</v>
      </c>
      <c r="K783">
        <f>RANK(RFMCaculation[[#This Row],[Monetary]], RFMCaculation[Monetary], 0)</f>
        <v>737</v>
      </c>
      <c r="L783">
        <f>VLOOKUP(RFMCaculation[[#This Row],[Rank R]], $R$4:$S$8, 2)</f>
        <v>2</v>
      </c>
      <c r="M783">
        <f>VLOOKUP(RFMCaculation[[#This Row],[Rank F]], $R$4:$S$8, 2)</f>
        <v>5</v>
      </c>
      <c r="N783">
        <f>VLOOKUP(RFMCaculation[[#This Row],[Rank M]], $R$4:$S$8, 2)</f>
        <v>5</v>
      </c>
      <c r="O783">
        <f>RFMCaculation[[#This Row],[R]]*100+RFMCaculation[[#This Row],[F]]*10+RFMCaculation[[#This Row],[M]]</f>
        <v>255</v>
      </c>
      <c r="P783" s="21" t="str">
        <f>VLOOKUP(RFMCaculation[[#This Row],[RFM]], RFMSegment[], 2, FALSE)</f>
        <v>At Risk</v>
      </c>
    </row>
    <row r="784" spans="1:16">
      <c r="A784" t="s">
        <v>867</v>
      </c>
      <c r="B784">
        <f>COUNTIF(Order[Customer ID], RFMCaculation[[#This Row],[Customer ID]])</f>
        <v>3</v>
      </c>
      <c r="C784" s="4" cm="1">
        <f t="array" ref="C784">MAX(_xlfn._xlws.FILTER(Order[[Order Date ]], Order[Customer ID]=RFMCaculation[[#This Row],[Customer ID]]))</f>
        <v>43069</v>
      </c>
      <c r="D784" s="4" cm="1">
        <f t="array" ref="D784">MIN(_xlfn._xlws.FILTER(Order[[Order Date ]], Order[Customer ID]=RFMCaculation[[#This Row],[Customer ID]]))</f>
        <v>42190</v>
      </c>
      <c r="E784" s="8">
        <f>($R$2-RFMCaculation[[#This Row],[Start Date]])/365</f>
        <v>2.495890410958904</v>
      </c>
      <c r="F784">
        <f>$R$2-RFMCaculation[[#This Row],[Most recent]]</f>
        <v>32</v>
      </c>
      <c r="G784" s="8">
        <f>RFMCaculation[[#This Row],[Total Orders]]/RFMCaculation[[#This Row],[Years with us]]</f>
        <v>1.2019758507135017</v>
      </c>
      <c r="H784" s="9">
        <f>SUMIF(Order[Customer ID], RFMCaculation[[#This Row],[Customer ID]], Order[Total Sales])</f>
        <v>993.90199999999993</v>
      </c>
      <c r="I784">
        <f>RANK(RFMCaculation[[#This Row],[Recency]], RFMCaculation[Recency], 0)</f>
        <v>591</v>
      </c>
      <c r="J784">
        <f>RANK(RFMCaculation[[#This Row],[Frequency]], RFMCaculation[Frequency], 0)</f>
        <v>689</v>
      </c>
      <c r="K784">
        <f>RANK(RFMCaculation[[#This Row],[Monetary]], RFMCaculation[Monetary], 0)</f>
        <v>627</v>
      </c>
      <c r="L784">
        <f>VLOOKUP(RFMCaculation[[#This Row],[Rank R]], $R$4:$S$8, 2)</f>
        <v>4</v>
      </c>
      <c r="M784">
        <f>VLOOKUP(RFMCaculation[[#This Row],[Rank F]], $R$4:$S$8, 2)</f>
        <v>5</v>
      </c>
      <c r="N784">
        <f>VLOOKUP(RFMCaculation[[#This Row],[Rank M]], $R$4:$S$8, 2)</f>
        <v>4</v>
      </c>
      <c r="O784">
        <f>RFMCaculation[[#This Row],[R]]*100+RFMCaculation[[#This Row],[F]]*10+RFMCaculation[[#This Row],[M]]</f>
        <v>454</v>
      </c>
      <c r="P784" s="21" t="str">
        <f>VLOOKUP(RFMCaculation[[#This Row],[RFM]], RFMSegment[], 2, FALSE)</f>
        <v>Champions</v>
      </c>
    </row>
    <row r="785" spans="1:16">
      <c r="A785" t="s">
        <v>1788</v>
      </c>
      <c r="B785">
        <f>COUNTIF(Order[Customer ID], RFMCaculation[[#This Row],[Customer ID]])</f>
        <v>7</v>
      </c>
      <c r="C785" s="4" cm="1">
        <f t="array" ref="C785">MAX(_xlfn._xlws.FILTER(Order[[Order Date ]], Order[Customer ID]=RFMCaculation[[#This Row],[Customer ID]]))</f>
        <v>43024</v>
      </c>
      <c r="D785" s="4" cm="1">
        <f t="array" ref="D785">MIN(_xlfn._xlws.FILTER(Order[[Order Date ]], Order[Customer ID]=RFMCaculation[[#This Row],[Customer ID]]))</f>
        <v>41888</v>
      </c>
      <c r="E785" s="8">
        <f>($R$2-RFMCaculation[[#This Row],[Start Date]])/365</f>
        <v>3.3232876712328765</v>
      </c>
      <c r="F785">
        <f>$R$2-RFMCaculation[[#This Row],[Most recent]]</f>
        <v>77</v>
      </c>
      <c r="G785" s="8">
        <f>RFMCaculation[[#This Row],[Total Orders]]/RFMCaculation[[#This Row],[Years with us]]</f>
        <v>2.1063478977741137</v>
      </c>
      <c r="H785" s="9">
        <f>SUMIF(Order[Customer ID], RFMCaculation[[#This Row],[Customer ID]], Order[Total Sales])</f>
        <v>3360.5260000000003</v>
      </c>
      <c r="I785">
        <f>RANK(RFMCaculation[[#This Row],[Recency]], RFMCaculation[Recency], 0)</f>
        <v>397</v>
      </c>
      <c r="J785">
        <f>RANK(RFMCaculation[[#This Row],[Frequency]], RFMCaculation[Frequency], 0)</f>
        <v>348</v>
      </c>
      <c r="K785">
        <f>RANK(RFMCaculation[[#This Row],[Monetary]], RFMCaculation[Monetary], 0)</f>
        <v>227</v>
      </c>
      <c r="L785">
        <f>VLOOKUP(RFMCaculation[[#This Row],[Rank R]], $R$4:$S$8, 2)</f>
        <v>3</v>
      </c>
      <c r="M785">
        <f>VLOOKUP(RFMCaculation[[#This Row],[Rank F]], $R$4:$S$8, 2)</f>
        <v>3</v>
      </c>
      <c r="N785">
        <f>VLOOKUP(RFMCaculation[[#This Row],[Rank M]], $R$4:$S$8, 2)</f>
        <v>2</v>
      </c>
      <c r="O785">
        <f>RFMCaculation[[#This Row],[R]]*100+RFMCaculation[[#This Row],[F]]*10+RFMCaculation[[#This Row],[M]]</f>
        <v>332</v>
      </c>
      <c r="P785" s="21" t="str">
        <f>VLOOKUP(RFMCaculation[[#This Row],[RFM]], RFMSegment[], 2, FALSE)</f>
        <v>Hibernating customers</v>
      </c>
    </row>
    <row r="786" spans="1:16">
      <c r="A786" t="s">
        <v>3235</v>
      </c>
      <c r="B786">
        <f>COUNTIF(Order[Customer ID], RFMCaculation[[#This Row],[Customer ID]])</f>
        <v>4</v>
      </c>
      <c r="C786" s="4" cm="1">
        <f t="array" ref="C786">MAX(_xlfn._xlws.FILTER(Order[[Order Date ]], Order[Customer ID]=RFMCaculation[[#This Row],[Customer ID]]))</f>
        <v>42878</v>
      </c>
      <c r="D786" s="4" cm="1">
        <f t="array" ref="D786">MIN(_xlfn._xlws.FILTER(Order[[Order Date ]], Order[Customer ID]=RFMCaculation[[#This Row],[Customer ID]]))</f>
        <v>41646</v>
      </c>
      <c r="E786" s="8">
        <f>($R$2-RFMCaculation[[#This Row],[Start Date]])/365</f>
        <v>3.9863013698630136</v>
      </c>
      <c r="F786">
        <f>$R$2-RFMCaculation[[#This Row],[Most recent]]</f>
        <v>223</v>
      </c>
      <c r="G786" s="8">
        <f>RFMCaculation[[#This Row],[Total Orders]]/RFMCaculation[[#This Row],[Years with us]]</f>
        <v>1.0034364261168385</v>
      </c>
      <c r="H786" s="9">
        <f>SUMIF(Order[Customer ID], RFMCaculation[[#This Row],[Customer ID]], Order[Total Sales])</f>
        <v>1055.981</v>
      </c>
      <c r="I786">
        <f>RANK(RFMCaculation[[#This Row],[Recency]], RFMCaculation[Recency], 0)</f>
        <v>162</v>
      </c>
      <c r="J786">
        <f>RANK(RFMCaculation[[#This Row],[Frequency]], RFMCaculation[Frequency], 0)</f>
        <v>731</v>
      </c>
      <c r="K786">
        <f>RANK(RFMCaculation[[#This Row],[Monetary]], RFMCaculation[Monetary], 0)</f>
        <v>613</v>
      </c>
      <c r="L786">
        <f>VLOOKUP(RFMCaculation[[#This Row],[Rank R]], $R$4:$S$8, 2)</f>
        <v>2</v>
      </c>
      <c r="M786">
        <f>VLOOKUP(RFMCaculation[[#This Row],[Rank F]], $R$4:$S$8, 2)</f>
        <v>5</v>
      </c>
      <c r="N786">
        <f>VLOOKUP(RFMCaculation[[#This Row],[Rank M]], $R$4:$S$8, 2)</f>
        <v>4</v>
      </c>
      <c r="O786">
        <f>RFMCaculation[[#This Row],[R]]*100+RFMCaculation[[#This Row],[F]]*10+RFMCaculation[[#This Row],[M]]</f>
        <v>254</v>
      </c>
      <c r="P786" s="21" t="str">
        <f>VLOOKUP(RFMCaculation[[#This Row],[RFM]], RFMSegment[], 2, FALSE)</f>
        <v>At Risk</v>
      </c>
    </row>
    <row r="787" spans="1:16">
      <c r="A787" t="s">
        <v>6515</v>
      </c>
      <c r="B787">
        <f>COUNTIF(Order[Customer ID], RFMCaculation[[#This Row],[Customer ID]])</f>
        <v>2</v>
      </c>
      <c r="C787" s="4" cm="1">
        <f t="array" ref="C787">MAX(_xlfn._xlws.FILTER(Order[[Order Date ]], Order[Customer ID]=RFMCaculation[[#This Row],[Customer ID]]))</f>
        <v>42099</v>
      </c>
      <c r="D787" s="4" cm="1">
        <f t="array" ref="D787">MIN(_xlfn._xlws.FILTER(Order[[Order Date ]], Order[Customer ID]=RFMCaculation[[#This Row],[Customer ID]]))</f>
        <v>41796</v>
      </c>
      <c r="E787" s="8">
        <f>($R$2-RFMCaculation[[#This Row],[Start Date]])/365</f>
        <v>3.5753424657534247</v>
      </c>
      <c r="F787">
        <f>$R$2-RFMCaculation[[#This Row],[Most recent]]</f>
        <v>1002</v>
      </c>
      <c r="G787" s="8">
        <f>RFMCaculation[[#This Row],[Total Orders]]/RFMCaculation[[#This Row],[Years with us]]</f>
        <v>0.55938697318007657</v>
      </c>
      <c r="H787" s="9">
        <f>SUMIF(Order[Customer ID], RFMCaculation[[#This Row],[Customer ID]], Order[Total Sales])</f>
        <v>1736.596</v>
      </c>
      <c r="I787">
        <f>RANK(RFMCaculation[[#This Row],[Recency]], RFMCaculation[Recency], 0)</f>
        <v>5</v>
      </c>
      <c r="J787">
        <f>RANK(RFMCaculation[[#This Row],[Frequency]], RFMCaculation[Frequency], 0)</f>
        <v>788</v>
      </c>
      <c r="K787">
        <f>RANK(RFMCaculation[[#This Row],[Monetary]], RFMCaculation[Monetary], 0)</f>
        <v>478</v>
      </c>
      <c r="L787">
        <f>VLOOKUP(RFMCaculation[[#This Row],[Rank R]], $R$4:$S$8, 2)</f>
        <v>1</v>
      </c>
      <c r="M787">
        <f>VLOOKUP(RFMCaculation[[#This Row],[Rank F]], $R$4:$S$8, 2)</f>
        <v>5</v>
      </c>
      <c r="N787">
        <f>VLOOKUP(RFMCaculation[[#This Row],[Rank M]], $R$4:$S$8, 2)</f>
        <v>4</v>
      </c>
      <c r="O787">
        <f>RFMCaculation[[#This Row],[R]]*100+RFMCaculation[[#This Row],[F]]*10+RFMCaculation[[#This Row],[M]]</f>
        <v>154</v>
      </c>
      <c r="P787" s="21" t="str">
        <f>VLOOKUP(RFMCaculation[[#This Row],[RFM]], RFMSegment[], 2, FALSE)</f>
        <v>Cannot Lose Them</v>
      </c>
    </row>
    <row r="788" spans="1:16">
      <c r="A788" t="s">
        <v>741</v>
      </c>
      <c r="B788">
        <f>COUNTIF(Order[Customer ID], RFMCaculation[[#This Row],[Customer ID]])</f>
        <v>10</v>
      </c>
      <c r="C788" s="4" cm="1">
        <f t="array" ref="C788">MAX(_xlfn._xlws.FILTER(Order[[Order Date ]], Order[Customer ID]=RFMCaculation[[#This Row],[Customer ID]]))</f>
        <v>43071</v>
      </c>
      <c r="D788" s="4" cm="1">
        <f t="array" ref="D788">MIN(_xlfn._xlws.FILTER(Order[[Order Date ]], Order[Customer ID]=RFMCaculation[[#This Row],[Customer ID]]))</f>
        <v>41770</v>
      </c>
      <c r="E788" s="8">
        <f>($R$2-RFMCaculation[[#This Row],[Start Date]])/365</f>
        <v>3.6465753424657534</v>
      </c>
      <c r="F788">
        <f>$R$2-RFMCaculation[[#This Row],[Most recent]]</f>
        <v>30</v>
      </c>
      <c r="G788" s="8">
        <f>RFMCaculation[[#This Row],[Total Orders]]/RFMCaculation[[#This Row],[Years with us]]</f>
        <v>2.7422990232907587</v>
      </c>
      <c r="H788" s="9">
        <f>SUMIF(Order[Customer ID], RFMCaculation[[#This Row],[Customer ID]], Order[Total Sales])</f>
        <v>6134.0380000000014</v>
      </c>
      <c r="I788">
        <f>RANK(RFMCaculation[[#This Row],[Recency]], RFMCaculation[Recency], 0)</f>
        <v>610</v>
      </c>
      <c r="J788">
        <f>RANK(RFMCaculation[[#This Row],[Frequency]], RFMCaculation[Frequency], 0)</f>
        <v>157</v>
      </c>
      <c r="K788">
        <f>RANK(RFMCaculation[[#This Row],[Monetary]], RFMCaculation[Monetary], 0)</f>
        <v>75</v>
      </c>
      <c r="L788">
        <f>VLOOKUP(RFMCaculation[[#This Row],[Rank R]], $R$4:$S$8, 2)</f>
        <v>4</v>
      </c>
      <c r="M788">
        <f>VLOOKUP(RFMCaculation[[#This Row],[Rank F]], $R$4:$S$8, 2)</f>
        <v>1</v>
      </c>
      <c r="N788">
        <f>VLOOKUP(RFMCaculation[[#This Row],[Rank M]], $R$4:$S$8, 2)</f>
        <v>1</v>
      </c>
      <c r="O788">
        <f>RFMCaculation[[#This Row],[R]]*100+RFMCaculation[[#This Row],[F]]*10+RFMCaculation[[#This Row],[M]]</f>
        <v>411</v>
      </c>
      <c r="P788" s="21" t="str">
        <f>VLOOKUP(RFMCaculation[[#This Row],[RFM]], RFMSegment[], 2, FALSE)</f>
        <v>New Customers</v>
      </c>
    </row>
    <row r="789" spans="1:16">
      <c r="A789" t="s">
        <v>519</v>
      </c>
      <c r="B789">
        <f>COUNTIF(Order[Customer ID], RFMCaculation[[#This Row],[Customer ID]])</f>
        <v>11</v>
      </c>
      <c r="C789" s="4" cm="1">
        <f t="array" ref="C789">MAX(_xlfn._xlws.FILTER(Order[[Order Date ]], Order[Customer ID]=RFMCaculation[[#This Row],[Customer ID]]))</f>
        <v>43079</v>
      </c>
      <c r="D789" s="4" cm="1">
        <f t="array" ref="D789">MIN(_xlfn._xlws.FILTER(Order[[Order Date ]], Order[Customer ID]=RFMCaculation[[#This Row],[Customer ID]]))</f>
        <v>41947</v>
      </c>
      <c r="E789" s="8">
        <f>($R$2-RFMCaculation[[#This Row],[Start Date]])/365</f>
        <v>3.1616438356164385</v>
      </c>
      <c r="F789">
        <f>$R$2-RFMCaculation[[#This Row],[Most recent]]</f>
        <v>22</v>
      </c>
      <c r="G789" s="8">
        <f>RFMCaculation[[#This Row],[Total Orders]]/RFMCaculation[[#This Row],[Years with us]]</f>
        <v>3.4792027729636046</v>
      </c>
      <c r="H789" s="9">
        <f>SUMIF(Order[Customer ID], RFMCaculation[[#This Row],[Customer ID]], Order[Total Sales])</f>
        <v>6160.1019999999999</v>
      </c>
      <c r="I789">
        <f>RANK(RFMCaculation[[#This Row],[Recency]], RFMCaculation[Recency], 0)</f>
        <v>673</v>
      </c>
      <c r="J789">
        <f>RANK(RFMCaculation[[#This Row],[Frequency]], RFMCaculation[Frequency], 0)</f>
        <v>49</v>
      </c>
      <c r="K789">
        <f>RANK(RFMCaculation[[#This Row],[Monetary]], RFMCaculation[Monetary], 0)</f>
        <v>74</v>
      </c>
      <c r="L789">
        <f>VLOOKUP(RFMCaculation[[#This Row],[Rank R]], $R$4:$S$8, 2)</f>
        <v>5</v>
      </c>
      <c r="M789">
        <f>VLOOKUP(RFMCaculation[[#This Row],[Rank F]], $R$4:$S$8, 2)</f>
        <v>1</v>
      </c>
      <c r="N789">
        <f>VLOOKUP(RFMCaculation[[#This Row],[Rank M]], $R$4:$S$8, 2)</f>
        <v>1</v>
      </c>
      <c r="O789">
        <f>RFMCaculation[[#This Row],[R]]*100+RFMCaculation[[#This Row],[F]]*10+RFMCaculation[[#This Row],[M]]</f>
        <v>511</v>
      </c>
      <c r="P789" s="21" t="str">
        <f>VLOOKUP(RFMCaculation[[#This Row],[RFM]], RFMSegment[], 2, FALSE)</f>
        <v>New Customers</v>
      </c>
    </row>
    <row r="790" spans="1:16">
      <c r="A790" t="s">
        <v>1171</v>
      </c>
      <c r="B790">
        <f>COUNTIF(Order[Customer ID], RFMCaculation[[#This Row],[Customer ID]])</f>
        <v>11</v>
      </c>
      <c r="C790" s="4" cm="1">
        <f t="array" ref="C790">MAX(_xlfn._xlws.FILTER(Order[[Order Date ]], Order[Customer ID]=RFMCaculation[[#This Row],[Customer ID]]))</f>
        <v>43056</v>
      </c>
      <c r="D790" s="4" cm="1">
        <f t="array" ref="D790">MIN(_xlfn._xlws.FILTER(Order[[Order Date ]], Order[Customer ID]=RFMCaculation[[#This Row],[Customer ID]]))</f>
        <v>41659</v>
      </c>
      <c r="E790" s="8">
        <f>($R$2-RFMCaculation[[#This Row],[Start Date]])/365</f>
        <v>3.9506849315068493</v>
      </c>
      <c r="F790">
        <f>$R$2-RFMCaculation[[#This Row],[Most recent]]</f>
        <v>45</v>
      </c>
      <c r="G790" s="8">
        <f>RFMCaculation[[#This Row],[Total Orders]]/RFMCaculation[[#This Row],[Years with us]]</f>
        <v>2.7843273231622745</v>
      </c>
      <c r="H790" s="9">
        <f>SUMIF(Order[Customer ID], RFMCaculation[[#This Row],[Customer ID]], Order[Total Sales])</f>
        <v>2374.6580000000004</v>
      </c>
      <c r="I790">
        <f>RANK(RFMCaculation[[#This Row],[Recency]], RFMCaculation[Recency], 0)</f>
        <v>513</v>
      </c>
      <c r="J790">
        <f>RANK(RFMCaculation[[#This Row],[Frequency]], RFMCaculation[Frequency], 0)</f>
        <v>144</v>
      </c>
      <c r="K790">
        <f>RANK(RFMCaculation[[#This Row],[Monetary]], RFMCaculation[Monetary], 0)</f>
        <v>375</v>
      </c>
      <c r="L790">
        <f>VLOOKUP(RFMCaculation[[#This Row],[Rank R]], $R$4:$S$8, 2)</f>
        <v>4</v>
      </c>
      <c r="M790">
        <f>VLOOKUP(RFMCaculation[[#This Row],[Rank F]], $R$4:$S$8, 2)</f>
        <v>1</v>
      </c>
      <c r="N790">
        <f>VLOOKUP(RFMCaculation[[#This Row],[Rank M]], $R$4:$S$8, 2)</f>
        <v>3</v>
      </c>
      <c r="O790">
        <f>RFMCaculation[[#This Row],[R]]*100+RFMCaculation[[#This Row],[F]]*10+RFMCaculation[[#This Row],[M]]</f>
        <v>413</v>
      </c>
      <c r="P790" s="21" t="str">
        <f>VLOOKUP(RFMCaculation[[#This Row],[RFM]], RFMSegment[], 2, FALSE)</f>
        <v>Promising</v>
      </c>
    </row>
    <row r="791" spans="1:16">
      <c r="A791" t="s">
        <v>109</v>
      </c>
      <c r="B791">
        <f>COUNTIF(Order[Customer ID], RFMCaculation[[#This Row],[Customer ID]])</f>
        <v>5</v>
      </c>
      <c r="C791" s="4" cm="1">
        <f t="array" ref="C791">MAX(_xlfn._xlws.FILTER(Order[[Order Date ]], Order[Customer ID]=RFMCaculation[[#This Row],[Customer ID]]))</f>
        <v>43095</v>
      </c>
      <c r="D791" s="4" cm="1">
        <f t="array" ref="D791">MIN(_xlfn._xlws.FILTER(Order[[Order Date ]], Order[Customer ID]=RFMCaculation[[#This Row],[Customer ID]]))</f>
        <v>41960</v>
      </c>
      <c r="E791" s="8">
        <f>($R$2-RFMCaculation[[#This Row],[Start Date]])/365</f>
        <v>3.1260273972602741</v>
      </c>
      <c r="F791">
        <f>$R$2-RFMCaculation[[#This Row],[Most recent]]</f>
        <v>6</v>
      </c>
      <c r="G791" s="8">
        <f>RFMCaculation[[#This Row],[Total Orders]]/RFMCaculation[[#This Row],[Years with us]]</f>
        <v>1.5994741454864154</v>
      </c>
      <c r="H791" s="9">
        <f>SUMIF(Order[Customer ID], RFMCaculation[[#This Row],[Customer ID]], Order[Total Sales])</f>
        <v>5454.3499999999995</v>
      </c>
      <c r="I791">
        <f>RANK(RFMCaculation[[#This Row],[Recency]], RFMCaculation[Recency], 0)</f>
        <v>769</v>
      </c>
      <c r="J791">
        <f>RANK(RFMCaculation[[#This Row],[Frequency]], RFMCaculation[Frequency], 0)</f>
        <v>535</v>
      </c>
      <c r="K791">
        <f>RANK(RFMCaculation[[#This Row],[Monetary]], RFMCaculation[Monetary], 0)</f>
        <v>99</v>
      </c>
      <c r="L791">
        <f>VLOOKUP(RFMCaculation[[#This Row],[Rank R]], $R$4:$S$8, 2)</f>
        <v>5</v>
      </c>
      <c r="M791">
        <f>VLOOKUP(RFMCaculation[[#This Row],[Rank F]], $R$4:$S$8, 2)</f>
        <v>4</v>
      </c>
      <c r="N791">
        <f>VLOOKUP(RFMCaculation[[#This Row],[Rank M]], $R$4:$S$8, 2)</f>
        <v>1</v>
      </c>
      <c r="O791">
        <f>RFMCaculation[[#This Row],[R]]*100+RFMCaculation[[#This Row],[F]]*10+RFMCaculation[[#This Row],[M]]</f>
        <v>541</v>
      </c>
      <c r="P791" s="21" t="str">
        <f>VLOOKUP(RFMCaculation[[#This Row],[RFM]], RFMSegment[], 2, FALSE)</f>
        <v>Potential Loyalist</v>
      </c>
    </row>
    <row r="792" spans="1:16">
      <c r="A792" t="s">
        <v>273</v>
      </c>
      <c r="B792">
        <f>COUNTIF(Order[Customer ID], RFMCaculation[[#This Row],[Customer ID]])</f>
        <v>8</v>
      </c>
      <c r="C792" s="4" cm="1">
        <f t="array" ref="C792">MAX(_xlfn._xlws.FILTER(Order[[Order Date ]], Order[Customer ID]=RFMCaculation[[#This Row],[Customer ID]]))</f>
        <v>43090</v>
      </c>
      <c r="D792" s="4" cm="1">
        <f t="array" ref="D792">MIN(_xlfn._xlws.FILTER(Order[[Order Date ]], Order[Customer ID]=RFMCaculation[[#This Row],[Customer ID]]))</f>
        <v>42016</v>
      </c>
      <c r="E792" s="8">
        <f>($R$2-RFMCaculation[[#This Row],[Start Date]])/365</f>
        <v>2.9726027397260273</v>
      </c>
      <c r="F792">
        <f>$R$2-RFMCaculation[[#This Row],[Most recent]]</f>
        <v>11</v>
      </c>
      <c r="G792" s="8">
        <f>RFMCaculation[[#This Row],[Total Orders]]/RFMCaculation[[#This Row],[Years with us]]</f>
        <v>2.6912442396313363</v>
      </c>
      <c r="H792" s="9">
        <f>SUMIF(Order[Customer ID], RFMCaculation[[#This Row],[Customer ID]], Order[Total Sales])</f>
        <v>6720.4439999999995</v>
      </c>
      <c r="I792">
        <f>RANK(RFMCaculation[[#This Row],[Recency]], RFMCaculation[Recency], 0)</f>
        <v>725</v>
      </c>
      <c r="J792">
        <f>RANK(RFMCaculation[[#This Row],[Frequency]], RFMCaculation[Frequency], 0)</f>
        <v>174</v>
      </c>
      <c r="K792">
        <f>RANK(RFMCaculation[[#This Row],[Monetary]], RFMCaculation[Monetary], 0)</f>
        <v>60</v>
      </c>
      <c r="L792">
        <f>VLOOKUP(RFMCaculation[[#This Row],[Rank R]], $R$4:$S$8, 2)</f>
        <v>5</v>
      </c>
      <c r="M792">
        <f>VLOOKUP(RFMCaculation[[#This Row],[Rank F]], $R$4:$S$8, 2)</f>
        <v>2</v>
      </c>
      <c r="N792">
        <f>VLOOKUP(RFMCaculation[[#This Row],[Rank M]], $R$4:$S$8, 2)</f>
        <v>1</v>
      </c>
      <c r="O792">
        <f>RFMCaculation[[#This Row],[R]]*100+RFMCaculation[[#This Row],[F]]*10+RFMCaculation[[#This Row],[M]]</f>
        <v>521</v>
      </c>
      <c r="P792" s="21" t="str">
        <f>VLOOKUP(RFMCaculation[[#This Row],[RFM]], RFMSegment[], 2, FALSE)</f>
        <v>Promising</v>
      </c>
    </row>
    <row r="793" spans="1:16">
      <c r="A793" t="s">
        <v>1420</v>
      </c>
      <c r="B793">
        <f>COUNTIF(Order[Customer ID], RFMCaculation[[#This Row],[Customer ID]])</f>
        <v>13</v>
      </c>
      <c r="C793" s="4" cm="1">
        <f t="array" ref="C793">MAX(_xlfn._xlws.FILTER(Order[[Order Date ]], Order[Customer ID]=RFMCaculation[[#This Row],[Customer ID]]))</f>
        <v>43045</v>
      </c>
      <c r="D793" s="4" cm="1">
        <f t="array" ref="D793">MIN(_xlfn._xlws.FILTER(Order[[Order Date ]], Order[Customer ID]=RFMCaculation[[#This Row],[Customer ID]]))</f>
        <v>41925</v>
      </c>
      <c r="E793" s="8">
        <f>($R$2-RFMCaculation[[#This Row],[Start Date]])/365</f>
        <v>3.2219178082191782</v>
      </c>
      <c r="F793">
        <f>$R$2-RFMCaculation[[#This Row],[Most recent]]</f>
        <v>56</v>
      </c>
      <c r="G793" s="8">
        <f>RFMCaculation[[#This Row],[Total Orders]]/RFMCaculation[[#This Row],[Years with us]]</f>
        <v>4.0348639455782314</v>
      </c>
      <c r="H793" s="9">
        <f>SUMIF(Order[Customer ID], RFMCaculation[[#This Row],[Customer ID]], Order[Total Sales])</f>
        <v>8025.7069999999994</v>
      </c>
      <c r="I793">
        <f>RANK(RFMCaculation[[#This Row],[Recency]], RFMCaculation[Recency], 0)</f>
        <v>466</v>
      </c>
      <c r="J793">
        <f>RANK(RFMCaculation[[#This Row],[Frequency]], RFMCaculation[Frequency], 0)</f>
        <v>18</v>
      </c>
      <c r="K793">
        <f>RANK(RFMCaculation[[#This Row],[Monetary]], RFMCaculation[Monetary], 0)</f>
        <v>38</v>
      </c>
      <c r="L793">
        <f>VLOOKUP(RFMCaculation[[#This Row],[Rank R]], $R$4:$S$8, 2)</f>
        <v>3</v>
      </c>
      <c r="M793">
        <f>VLOOKUP(RFMCaculation[[#This Row],[Rank F]], $R$4:$S$8, 2)</f>
        <v>1</v>
      </c>
      <c r="N793">
        <f>VLOOKUP(RFMCaculation[[#This Row],[Rank M]], $R$4:$S$8, 2)</f>
        <v>1</v>
      </c>
      <c r="O793">
        <f>RFMCaculation[[#This Row],[R]]*100+RFMCaculation[[#This Row],[F]]*10+RFMCaculation[[#This Row],[M]]</f>
        <v>311</v>
      </c>
      <c r="P793" s="21" t="str">
        <f>VLOOKUP(RFMCaculation[[#This Row],[RFM]], RFMSegment[], 2, FALSE)</f>
        <v>New Customers</v>
      </c>
    </row>
    <row r="794" spans="1:16">
      <c r="A794" t="s">
        <v>3111</v>
      </c>
      <c r="B794">
        <f>COUNTIF(Order[Customer ID], RFMCaculation[[#This Row],[Customer ID]])</f>
        <v>5</v>
      </c>
      <c r="C794" s="4" cm="1">
        <f t="array" ref="C794">MAX(_xlfn._xlws.FILTER(Order[[Order Date ]], Order[Customer ID]=RFMCaculation[[#This Row],[Customer ID]]))</f>
        <v>42897</v>
      </c>
      <c r="D794" s="4" cm="1">
        <f t="array" ref="D794">MIN(_xlfn._xlws.FILTER(Order[[Order Date ]], Order[Customer ID]=RFMCaculation[[#This Row],[Customer ID]]))</f>
        <v>41878</v>
      </c>
      <c r="E794" s="8">
        <f>($R$2-RFMCaculation[[#This Row],[Start Date]])/365</f>
        <v>3.3506849315068492</v>
      </c>
      <c r="F794">
        <f>$R$2-RFMCaculation[[#This Row],[Most recent]]</f>
        <v>204</v>
      </c>
      <c r="G794" s="8">
        <f>RFMCaculation[[#This Row],[Total Orders]]/RFMCaculation[[#This Row],[Years with us]]</f>
        <v>1.4922322158626329</v>
      </c>
      <c r="H794" s="9">
        <f>SUMIF(Order[Customer ID], RFMCaculation[[#This Row],[Customer ID]], Order[Total Sales])</f>
        <v>1493.9440000000002</v>
      </c>
      <c r="I794">
        <f>RANK(RFMCaculation[[#This Row],[Recency]], RFMCaculation[Recency], 0)</f>
        <v>175</v>
      </c>
      <c r="J794">
        <f>RANK(RFMCaculation[[#This Row],[Frequency]], RFMCaculation[Frequency], 0)</f>
        <v>578</v>
      </c>
      <c r="K794">
        <f>RANK(RFMCaculation[[#This Row],[Monetary]], RFMCaculation[Monetary], 0)</f>
        <v>520</v>
      </c>
      <c r="L794">
        <f>VLOOKUP(RFMCaculation[[#This Row],[Rank R]], $R$4:$S$8, 2)</f>
        <v>2</v>
      </c>
      <c r="M794">
        <f>VLOOKUP(RFMCaculation[[#This Row],[Rank F]], $R$4:$S$8, 2)</f>
        <v>4</v>
      </c>
      <c r="N794">
        <f>VLOOKUP(RFMCaculation[[#This Row],[Rank M]], $R$4:$S$8, 2)</f>
        <v>4</v>
      </c>
      <c r="O794">
        <f>RFMCaculation[[#This Row],[R]]*100+RFMCaculation[[#This Row],[F]]*10+RFMCaculation[[#This Row],[M]]</f>
        <v>244</v>
      </c>
      <c r="P794" s="21" t="str">
        <f>VLOOKUP(RFMCaculation[[#This Row],[RFM]], RFMSegment[], 2, FALSE)</f>
        <v>At Risk</v>
      </c>
    </row>
  </sheetData>
  <sortState xmlns:xlrd2="http://schemas.microsoft.com/office/spreadsheetml/2017/richdata2" ref="A2:A794">
    <sortCondition ref="A1:A794"/>
  </sortState>
  <conditionalFormatting sqref="L1:L1048576">
    <cfRule type="colorScale" priority="38">
      <colorScale>
        <cfvo type="min"/>
        <cfvo type="percentile" val="50"/>
        <cfvo type="max"/>
        <color rgb="FFF8696B"/>
        <color rgb="FFFFEB84"/>
        <color rgb="FF63BE7B"/>
      </colorScale>
    </cfRule>
  </conditionalFormatting>
  <conditionalFormatting sqref="M1:M1048576">
    <cfRule type="colorScale" priority="37">
      <colorScale>
        <cfvo type="min"/>
        <cfvo type="percentile" val="50"/>
        <cfvo type="max"/>
        <color rgb="FFF8696B"/>
        <color rgb="FFFFEB84"/>
        <color rgb="FF63BE7B"/>
      </colorScale>
    </cfRule>
  </conditionalFormatting>
  <conditionalFormatting sqref="N1:N1048576">
    <cfRule type="colorScale" priority="36">
      <colorScale>
        <cfvo type="min"/>
        <cfvo type="percentile" val="50"/>
        <cfvo type="max"/>
        <color rgb="FFF8696B"/>
        <color rgb="FFFFEB84"/>
        <color rgb="FF63BE7B"/>
      </colorScale>
    </cfRule>
  </conditionalFormatting>
  <conditionalFormatting sqref="P1:P1048576">
    <cfRule type="cellIs" dxfId="35" priority="3" operator="equal">
      <formula>$R$21</formula>
    </cfRule>
    <cfRule type="cellIs" dxfId="34" priority="4" operator="equal">
      <formula>$R$20</formula>
    </cfRule>
    <cfRule type="cellIs" dxfId="33" priority="5" operator="equal">
      <formula>$R$19</formula>
    </cfRule>
    <cfRule type="cellIs" dxfId="32" priority="6" operator="equal">
      <formula>$R$18</formula>
    </cfRule>
    <cfRule type="cellIs" dxfId="31" priority="7" operator="equal">
      <formula>$R$17</formula>
    </cfRule>
    <cfRule type="cellIs" dxfId="30" priority="8" operator="equal">
      <formula>$R$16</formula>
    </cfRule>
    <cfRule type="cellIs" dxfId="29" priority="9" operator="equal">
      <formula>$R$15</formula>
    </cfRule>
    <cfRule type="cellIs" dxfId="28" priority="10" operator="equal">
      <formula>$R$14</formula>
    </cfRule>
    <cfRule type="cellIs" dxfId="27" priority="11" operator="equal">
      <formula>$R$13</formula>
    </cfRule>
    <cfRule type="cellIs" dxfId="26" priority="12" operator="equal">
      <formula>$R$12</formula>
    </cfRule>
    <cfRule type="cellIs" dxfId="25" priority="13" operator="equal">
      <formula>$R$11</formula>
    </cfRule>
  </conditionalFormatting>
  <conditionalFormatting sqref="O1:O1048576">
    <cfRule type="dataBar" priority="1">
      <dataBar>
        <cfvo type="min"/>
        <cfvo type="max"/>
        <color rgb="FF008AEF"/>
      </dataBar>
      <extLst>
        <ext xmlns:x14="http://schemas.microsoft.com/office/spreadsheetml/2009/9/main" uri="{B025F937-C7B1-47D3-B67F-A62EFF666E3E}">
          <x14:id>{6B6F9730-5DEC-4BF1-AA61-2FBE9DC9DE09}</x14:id>
        </ext>
      </extLst>
    </cfRule>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B6F9730-5DEC-4BF1-AA61-2FBE9DC9DE09}">
            <x14:dataBar minLength="0" maxLength="100" gradient="0">
              <x14:cfvo type="autoMin"/>
              <x14:cfvo type="autoMax"/>
              <x14:negativeFillColor rgb="FFFF0000"/>
              <x14:axisColor rgb="FF000000"/>
            </x14:dataBar>
          </x14:cfRule>
          <xm:sqref>O1:O1048576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0E20C-6C3C-4D70-93A0-F8E0BE267D37}">
  <dimension ref="A1:C794"/>
  <sheetViews>
    <sheetView workbookViewId="0">
      <selection activeCell="W9" sqref="W9"/>
    </sheetView>
  </sheetViews>
  <sheetFormatPr defaultRowHeight="15"/>
  <cols>
    <col min="1" max="1" width="12.140625" customWidth="1"/>
    <col min="2" max="2" width="12.140625" style="8" customWidth="1"/>
    <col min="3" max="3" width="12.140625" style="9" customWidth="1"/>
  </cols>
  <sheetData>
    <row r="1" spans="1:3">
      <c r="A1" t="s">
        <v>10942</v>
      </c>
      <c r="B1" s="8" t="s">
        <v>10941</v>
      </c>
      <c r="C1" s="9" t="s">
        <v>10943</v>
      </c>
    </row>
    <row r="2" spans="1:3">
      <c r="A2">
        <v>186</v>
      </c>
      <c r="B2" s="8">
        <v>1.3301749271137027</v>
      </c>
      <c r="C2" s="9">
        <v>5563.5599999999995</v>
      </c>
    </row>
    <row r="3" spans="1:3">
      <c r="A3">
        <v>21</v>
      </c>
      <c r="B3" s="8">
        <v>2.4315321983715767</v>
      </c>
      <c r="C3" s="9">
        <v>1056.3899999999999</v>
      </c>
    </row>
    <row r="4" spans="1:3">
      <c r="A4">
        <v>261</v>
      </c>
      <c r="B4" s="8">
        <v>1.0911808669656204</v>
      </c>
      <c r="C4" s="9">
        <v>1790.5120000000002</v>
      </c>
    </row>
    <row r="5" spans="1:3">
      <c r="A5">
        <v>57</v>
      </c>
      <c r="B5" s="8">
        <v>1.6989914662529093</v>
      </c>
      <c r="C5" s="9">
        <v>5086.9349999999995</v>
      </c>
    </row>
    <row r="6" spans="1:3">
      <c r="A6">
        <v>417</v>
      </c>
      <c r="B6" s="8">
        <v>0.77494692144373667</v>
      </c>
      <c r="C6" s="9">
        <v>886.15599999999995</v>
      </c>
    </row>
    <row r="7" spans="1:3">
      <c r="A7">
        <v>56</v>
      </c>
      <c r="B7" s="8">
        <v>3.4928229665071773</v>
      </c>
      <c r="C7" s="9">
        <v>7755.619999999999</v>
      </c>
    </row>
    <row r="8" spans="1:3">
      <c r="A8">
        <v>43</v>
      </c>
      <c r="B8" s="8">
        <v>3.2942238267148016</v>
      </c>
      <c r="C8" s="9">
        <v>14473.571</v>
      </c>
    </row>
    <row r="9" spans="1:3">
      <c r="A9">
        <v>43</v>
      </c>
      <c r="B9" s="8">
        <v>1.3054363376251787</v>
      </c>
      <c r="C9" s="9">
        <v>966.71</v>
      </c>
    </row>
    <row r="10" spans="1:3">
      <c r="A10">
        <v>27</v>
      </c>
      <c r="B10" s="8">
        <v>2.5569176882661999</v>
      </c>
      <c r="C10" s="9">
        <v>1113.8380000000002</v>
      </c>
    </row>
    <row r="11" spans="1:3">
      <c r="A11">
        <v>168</v>
      </c>
      <c r="B11" s="8">
        <v>2.6092136616362192</v>
      </c>
      <c r="C11" s="9">
        <v>914.53199999999993</v>
      </c>
    </row>
    <row r="12" spans="1:3">
      <c r="A12">
        <v>52</v>
      </c>
      <c r="B12" s="8">
        <v>1.2807017543859649</v>
      </c>
      <c r="C12" s="9">
        <v>1515.8620000000001</v>
      </c>
    </row>
    <row r="13" spans="1:3">
      <c r="A13">
        <v>234</v>
      </c>
      <c r="B13" s="8">
        <v>0.86288416075650121</v>
      </c>
      <c r="C13" s="9">
        <v>925.8</v>
      </c>
    </row>
    <row r="14" spans="1:3">
      <c r="A14">
        <v>13</v>
      </c>
      <c r="B14" s="8">
        <v>2.2063903281519863</v>
      </c>
      <c r="C14" s="9">
        <v>5527.8459999999995</v>
      </c>
    </row>
    <row r="15" spans="1:3">
      <c r="A15">
        <v>8</v>
      </c>
      <c r="B15" s="8">
        <v>2.175208581644815</v>
      </c>
      <c r="C15" s="9">
        <v>2537.6859999999997</v>
      </c>
    </row>
    <row r="16" spans="1:3">
      <c r="A16">
        <v>284</v>
      </c>
      <c r="B16" s="8">
        <v>1.5545144804088586</v>
      </c>
      <c r="C16" s="9">
        <v>657.31600000000003</v>
      </c>
    </row>
    <row r="17" spans="1:3">
      <c r="A17">
        <v>31</v>
      </c>
      <c r="B17" s="8">
        <v>2.5636523266022828</v>
      </c>
      <c r="C17" s="9">
        <v>6106.8799999999992</v>
      </c>
    </row>
    <row r="18" spans="1:3">
      <c r="A18">
        <v>43</v>
      </c>
      <c r="B18" s="8">
        <v>3.3751651254953763</v>
      </c>
      <c r="C18" s="9">
        <v>2052.9080000000004</v>
      </c>
    </row>
    <row r="19" spans="1:3">
      <c r="A19">
        <v>417</v>
      </c>
      <c r="B19" s="8">
        <v>1.0960960960960962</v>
      </c>
      <c r="C19" s="9">
        <v>861.56499999999994</v>
      </c>
    </row>
    <row r="20" spans="1:3">
      <c r="A20">
        <v>280</v>
      </c>
      <c r="B20" s="8">
        <v>1.3732129420617005</v>
      </c>
      <c r="C20" s="9">
        <v>2582.8979999999997</v>
      </c>
    </row>
    <row r="21" spans="1:3">
      <c r="A21">
        <v>120</v>
      </c>
      <c r="B21" s="8">
        <v>1.0846953937592867</v>
      </c>
      <c r="C21" s="9">
        <v>367.548</v>
      </c>
    </row>
    <row r="22" spans="1:3">
      <c r="A22">
        <v>10</v>
      </c>
      <c r="B22" s="8">
        <v>3.5368217054263567</v>
      </c>
      <c r="C22" s="9">
        <v>660.97199999999998</v>
      </c>
    </row>
    <row r="23" spans="1:3">
      <c r="A23">
        <v>116</v>
      </c>
      <c r="B23" s="8">
        <v>1.3488543976348855</v>
      </c>
      <c r="C23" s="9">
        <v>200.94499999999999</v>
      </c>
    </row>
    <row r="24" spans="1:3">
      <c r="A24">
        <v>80</v>
      </c>
      <c r="B24" s="8">
        <v>2.6715462031107045</v>
      </c>
      <c r="C24" s="9">
        <v>2356.8550000000005</v>
      </c>
    </row>
    <row r="25" spans="1:3">
      <c r="A25">
        <v>847</v>
      </c>
      <c r="B25" s="8">
        <v>1.1764705882352942</v>
      </c>
      <c r="C25" s="9">
        <v>1455.0379999999998</v>
      </c>
    </row>
    <row r="26" spans="1:3">
      <c r="A26">
        <v>99</v>
      </c>
      <c r="B26" s="8">
        <v>2.634020618556701</v>
      </c>
      <c r="C26" s="9">
        <v>3489.0395999999996</v>
      </c>
    </row>
    <row r="27" spans="1:3">
      <c r="A27">
        <v>79</v>
      </c>
      <c r="B27" s="8">
        <v>1.2146422628951747</v>
      </c>
      <c r="C27" s="9">
        <v>170.584</v>
      </c>
    </row>
    <row r="28" spans="1:3">
      <c r="A28">
        <v>98</v>
      </c>
      <c r="B28" s="8">
        <v>2.9014308426073132</v>
      </c>
      <c r="C28" s="9">
        <v>4510.7970000000005</v>
      </c>
    </row>
    <row r="29" spans="1:3">
      <c r="A29">
        <v>14</v>
      </c>
      <c r="B29" s="8">
        <v>1.8925925925925926</v>
      </c>
      <c r="C29" s="9">
        <v>1744.6999999999998</v>
      </c>
    </row>
    <row r="30" spans="1:3">
      <c r="A30">
        <v>36</v>
      </c>
      <c r="B30" s="8">
        <v>3.1961471103327499</v>
      </c>
      <c r="C30" s="9">
        <v>3250.337</v>
      </c>
    </row>
    <row r="31" spans="1:3">
      <c r="A31">
        <v>62</v>
      </c>
      <c r="B31" s="8">
        <v>2.022961203483769</v>
      </c>
      <c r="C31" s="9">
        <v>1735.5139999999999</v>
      </c>
    </row>
    <row r="32" spans="1:3">
      <c r="A32">
        <v>57</v>
      </c>
      <c r="B32" s="8">
        <v>1.4133591481122942</v>
      </c>
      <c r="C32" s="9">
        <v>1587.452</v>
      </c>
    </row>
    <row r="33" spans="1:3">
      <c r="A33">
        <v>8</v>
      </c>
      <c r="B33" s="8">
        <v>2.9096545615589018</v>
      </c>
      <c r="C33" s="9">
        <v>4805.344000000001</v>
      </c>
    </row>
    <row r="34" spans="1:3">
      <c r="A34">
        <v>232</v>
      </c>
      <c r="B34" s="8">
        <v>1.6681901279707496</v>
      </c>
      <c r="C34" s="9">
        <v>2495.3915999999999</v>
      </c>
    </row>
    <row r="35" spans="1:3">
      <c r="A35">
        <v>23</v>
      </c>
      <c r="B35" s="8">
        <v>1.2553740326741185</v>
      </c>
      <c r="C35" s="9">
        <v>738.50399999999991</v>
      </c>
    </row>
    <row r="36" spans="1:3">
      <c r="A36">
        <v>412</v>
      </c>
      <c r="B36" s="8">
        <v>3.1970802919708028</v>
      </c>
      <c r="C36" s="9">
        <v>7888.2939999999999</v>
      </c>
    </row>
    <row r="37" spans="1:3">
      <c r="A37">
        <v>15</v>
      </c>
      <c r="B37" s="8">
        <v>2.7157738095238098</v>
      </c>
      <c r="C37" s="9">
        <v>4375.7860000000001</v>
      </c>
    </row>
    <row r="38" spans="1:3">
      <c r="A38">
        <v>77</v>
      </c>
      <c r="B38" s="8">
        <v>1.7596418732782368</v>
      </c>
      <c r="C38" s="9">
        <v>4867.344000000001</v>
      </c>
    </row>
    <row r="39" spans="1:3">
      <c r="A39">
        <v>168</v>
      </c>
      <c r="B39" s="8">
        <v>1.92394578313253</v>
      </c>
      <c r="C39" s="9">
        <v>4501.3909999999996</v>
      </c>
    </row>
    <row r="40" spans="1:3">
      <c r="A40">
        <v>87</v>
      </c>
      <c r="B40" s="8">
        <v>1.8250000000000002</v>
      </c>
      <c r="C40" s="9">
        <v>1839.24</v>
      </c>
    </row>
    <row r="41" spans="1:3">
      <c r="A41">
        <v>76</v>
      </c>
      <c r="B41" s="8">
        <v>0.90871369294605808</v>
      </c>
      <c r="C41" s="9">
        <v>629.24799999999993</v>
      </c>
    </row>
    <row r="42" spans="1:3">
      <c r="A42">
        <v>30</v>
      </c>
      <c r="B42" s="8">
        <v>1.5426880811496197</v>
      </c>
      <c r="C42" s="9">
        <v>814.01199999999994</v>
      </c>
    </row>
    <row r="43" spans="1:3">
      <c r="A43">
        <v>164</v>
      </c>
      <c r="B43" s="8">
        <v>2.5215889464594126</v>
      </c>
      <c r="C43" s="9">
        <v>5664.0220000000008</v>
      </c>
    </row>
    <row r="44" spans="1:3">
      <c r="A44">
        <v>503</v>
      </c>
      <c r="B44" s="8">
        <v>0.72564612326043743</v>
      </c>
      <c r="C44" s="9">
        <v>161.28</v>
      </c>
    </row>
    <row r="45" spans="1:3">
      <c r="A45">
        <v>43</v>
      </c>
      <c r="B45" s="8">
        <v>2.0857142857142859</v>
      </c>
      <c r="C45" s="9">
        <v>1638.5540000000001</v>
      </c>
    </row>
    <row r="46" spans="1:3">
      <c r="A46">
        <v>100</v>
      </c>
      <c r="B46" s="8">
        <v>2.9747351263243687</v>
      </c>
      <c r="C46" s="9">
        <v>3323.5560000000005</v>
      </c>
    </row>
    <row r="47" spans="1:3">
      <c r="A47">
        <v>113</v>
      </c>
      <c r="B47" s="8">
        <v>1.3296903460837888</v>
      </c>
      <c r="C47" s="9">
        <v>1055.694</v>
      </c>
    </row>
    <row r="48" spans="1:3">
      <c r="A48">
        <v>127</v>
      </c>
      <c r="B48" s="8">
        <v>1.5387858347386172</v>
      </c>
      <c r="C48" s="9">
        <v>2236.1279999999997</v>
      </c>
    </row>
    <row r="49" spans="1:3">
      <c r="A49">
        <v>16</v>
      </c>
      <c r="B49" s="8">
        <v>1.3619402985074627</v>
      </c>
      <c r="C49" s="9">
        <v>264.86400000000003</v>
      </c>
    </row>
    <row r="50" spans="1:3">
      <c r="A50">
        <v>8</v>
      </c>
      <c r="B50" s="8">
        <v>1.9329214474845544</v>
      </c>
      <c r="C50" s="9">
        <v>6608.4480000000003</v>
      </c>
    </row>
    <row r="51" spans="1:3">
      <c r="A51">
        <v>536</v>
      </c>
      <c r="B51" s="8">
        <v>0.68097014925373134</v>
      </c>
      <c r="C51" s="9">
        <v>88.15</v>
      </c>
    </row>
    <row r="52" spans="1:3">
      <c r="A52">
        <v>60</v>
      </c>
      <c r="B52" s="8">
        <v>2.2794691647150662</v>
      </c>
      <c r="C52" s="9">
        <v>4523.3360000000002</v>
      </c>
    </row>
    <row r="53" spans="1:3">
      <c r="A53">
        <v>90</v>
      </c>
      <c r="B53" s="8">
        <v>2.0374800637958534</v>
      </c>
      <c r="C53" s="9">
        <v>3050.6920000000005</v>
      </c>
    </row>
    <row r="54" spans="1:3">
      <c r="A54">
        <v>30</v>
      </c>
      <c r="B54" s="8">
        <v>2.744360902255639</v>
      </c>
      <c r="C54" s="9">
        <v>3255.31</v>
      </c>
    </row>
    <row r="55" spans="1:3">
      <c r="A55">
        <v>43</v>
      </c>
      <c r="B55" s="8">
        <v>1.7632850241545894</v>
      </c>
      <c r="C55" s="9">
        <v>58.82</v>
      </c>
    </row>
    <row r="56" spans="1:3">
      <c r="A56">
        <v>24</v>
      </c>
      <c r="B56" s="8">
        <v>1.5584970111016225</v>
      </c>
      <c r="C56" s="9">
        <v>4260.7839999999997</v>
      </c>
    </row>
    <row r="57" spans="1:3">
      <c r="A57">
        <v>194</v>
      </c>
      <c r="B57" s="8">
        <v>1.8407780979827089</v>
      </c>
      <c r="C57" s="9">
        <v>584.60800000000006</v>
      </c>
    </row>
    <row r="58" spans="1:3">
      <c r="A58">
        <v>21</v>
      </c>
      <c r="B58" s="8">
        <v>3.7118644067796609</v>
      </c>
      <c r="C58" s="9">
        <v>3214.2359999999999</v>
      </c>
    </row>
    <row r="59" spans="1:3">
      <c r="A59">
        <v>94</v>
      </c>
      <c r="B59" s="8">
        <v>2.0456365092073661</v>
      </c>
      <c r="C59" s="9">
        <v>833.39799999999991</v>
      </c>
    </row>
    <row r="60" spans="1:3">
      <c r="A60">
        <v>23</v>
      </c>
      <c r="B60" s="8">
        <v>1.9312169312169314</v>
      </c>
      <c r="C60" s="9">
        <v>1171.8139999999996</v>
      </c>
    </row>
    <row r="61" spans="1:3">
      <c r="A61">
        <v>15</v>
      </c>
      <c r="B61" s="8">
        <v>2.9918032786885247</v>
      </c>
      <c r="C61" s="9">
        <v>3831.864</v>
      </c>
    </row>
    <row r="62" spans="1:3">
      <c r="A62">
        <v>22</v>
      </c>
      <c r="B62" s="8">
        <v>1.4688128772635813</v>
      </c>
      <c r="C62" s="9">
        <v>649.37599999999998</v>
      </c>
    </row>
    <row r="63" spans="1:3">
      <c r="A63">
        <v>48</v>
      </c>
      <c r="B63" s="8">
        <v>2.0165745856353592</v>
      </c>
      <c r="C63" s="9">
        <v>2852.9680000000003</v>
      </c>
    </row>
    <row r="64" spans="1:3">
      <c r="A64">
        <v>16</v>
      </c>
      <c r="B64" s="8">
        <v>1.0688140556368961</v>
      </c>
      <c r="C64" s="9">
        <v>497.01400000000001</v>
      </c>
    </row>
    <row r="65" spans="1:3">
      <c r="A65">
        <v>162</v>
      </c>
      <c r="B65" s="8">
        <v>1.58008658008658</v>
      </c>
      <c r="C65" s="9">
        <v>1622.018</v>
      </c>
    </row>
    <row r="66" spans="1:3">
      <c r="A66">
        <v>107</v>
      </c>
      <c r="B66" s="8">
        <v>1.4553429027113238</v>
      </c>
      <c r="C66" s="9">
        <v>744.33999999999992</v>
      </c>
    </row>
    <row r="67" spans="1:3">
      <c r="A67">
        <v>30</v>
      </c>
      <c r="B67" s="8">
        <v>3.4909670563230604</v>
      </c>
      <c r="C67" s="9">
        <v>6765.7279999999992</v>
      </c>
    </row>
    <row r="68" spans="1:3">
      <c r="A68">
        <v>204</v>
      </c>
      <c r="B68" s="8">
        <v>2.5764705882352938</v>
      </c>
      <c r="C68" s="9">
        <v>2933.6760000000004</v>
      </c>
    </row>
    <row r="69" spans="1:3">
      <c r="A69">
        <v>35</v>
      </c>
      <c r="B69" s="8">
        <v>4.6300211416490491</v>
      </c>
      <c r="C69" s="9">
        <v>5718.5210000000006</v>
      </c>
    </row>
    <row r="70" spans="1:3">
      <c r="A70">
        <v>37</v>
      </c>
      <c r="B70" s="8">
        <v>1.5314685314685315</v>
      </c>
      <c r="C70" s="9">
        <v>4411.2429999999995</v>
      </c>
    </row>
    <row r="71" spans="1:3">
      <c r="A71">
        <v>280</v>
      </c>
      <c r="B71" s="8">
        <v>0.7708553326293559</v>
      </c>
      <c r="C71" s="9">
        <v>320.53999999999996</v>
      </c>
    </row>
    <row r="72" spans="1:3">
      <c r="A72">
        <v>99</v>
      </c>
      <c r="B72" s="8">
        <v>1.7632850241545894</v>
      </c>
      <c r="C72" s="9">
        <v>3288.4710000000005</v>
      </c>
    </row>
    <row r="73" spans="1:3">
      <c r="A73">
        <v>71</v>
      </c>
      <c r="B73" s="8">
        <v>1.7096018735362999</v>
      </c>
      <c r="C73" s="9">
        <v>1538.11</v>
      </c>
    </row>
    <row r="74" spans="1:3">
      <c r="A74">
        <v>11</v>
      </c>
      <c r="B74" s="8">
        <v>0.92483108108108103</v>
      </c>
      <c r="C74" s="9">
        <v>582.64599999999996</v>
      </c>
    </row>
    <row r="75" spans="1:3">
      <c r="A75">
        <v>95</v>
      </c>
      <c r="B75" s="8">
        <v>2.3986856516976998</v>
      </c>
      <c r="C75" s="9">
        <v>1526.5</v>
      </c>
    </row>
    <row r="76" spans="1:3">
      <c r="A76">
        <v>329</v>
      </c>
      <c r="B76" s="8">
        <v>3.3081570996978851</v>
      </c>
      <c r="C76" s="9">
        <v>658.46600000000001</v>
      </c>
    </row>
    <row r="77" spans="1:3">
      <c r="A77">
        <v>121</v>
      </c>
      <c r="B77" s="8">
        <v>2.5453277545327753</v>
      </c>
      <c r="C77" s="9">
        <v>4204.6760000000004</v>
      </c>
    </row>
    <row r="78" spans="1:3">
      <c r="A78">
        <v>100</v>
      </c>
      <c r="B78" s="8">
        <v>2.6296829971181555</v>
      </c>
      <c r="C78" s="9">
        <v>2261.4380000000001</v>
      </c>
    </row>
    <row r="79" spans="1:3">
      <c r="A79">
        <v>256</v>
      </c>
      <c r="B79" s="8">
        <v>2.4801812004530008</v>
      </c>
      <c r="C79" s="9">
        <v>1727.652</v>
      </c>
    </row>
    <row r="80" spans="1:3">
      <c r="A80">
        <v>93</v>
      </c>
      <c r="B80" s="8">
        <v>2.0165745856353592</v>
      </c>
      <c r="C80" s="9">
        <v>599.798</v>
      </c>
    </row>
    <row r="81" spans="1:3">
      <c r="A81">
        <v>41</v>
      </c>
      <c r="B81" s="8">
        <v>1.2227805695142377</v>
      </c>
      <c r="C81" s="9">
        <v>1333.88</v>
      </c>
    </row>
    <row r="82" spans="1:3">
      <c r="A82">
        <v>76</v>
      </c>
      <c r="B82" s="8">
        <v>2.0621468926553672</v>
      </c>
      <c r="C82" s="9">
        <v>2888.5059999999999</v>
      </c>
    </row>
    <row r="83" spans="1:3">
      <c r="A83">
        <v>27</v>
      </c>
      <c r="B83" s="8">
        <v>0.96902654867256643</v>
      </c>
      <c r="C83" s="9">
        <v>272.95</v>
      </c>
    </row>
    <row r="84" spans="1:3">
      <c r="A84">
        <v>18</v>
      </c>
      <c r="B84" s="8">
        <v>2.9543782192788814</v>
      </c>
      <c r="C84" s="9">
        <v>5907.9719999999998</v>
      </c>
    </row>
    <row r="85" spans="1:3">
      <c r="A85">
        <v>67</v>
      </c>
      <c r="B85" s="8">
        <v>1.2706701479547433</v>
      </c>
      <c r="C85" s="9">
        <v>1585.162</v>
      </c>
    </row>
    <row r="86" spans="1:3">
      <c r="A86">
        <v>59</v>
      </c>
      <c r="B86" s="8">
        <v>0.7929036929761043</v>
      </c>
      <c r="C86" s="9">
        <v>791.9899999999999</v>
      </c>
    </row>
    <row r="87" spans="1:3">
      <c r="A87">
        <v>30</v>
      </c>
      <c r="B87" s="8">
        <v>2.5325238508239374</v>
      </c>
      <c r="C87" s="9">
        <v>2798.9479999999994</v>
      </c>
    </row>
    <row r="88" spans="1:3">
      <c r="A88">
        <v>38</v>
      </c>
      <c r="B88" s="8">
        <v>1.6453794139744553</v>
      </c>
      <c r="C88" s="9">
        <v>1874.172</v>
      </c>
    </row>
    <row r="89" spans="1:3">
      <c r="A89">
        <v>59</v>
      </c>
      <c r="B89" s="8">
        <v>1.5869565217391304</v>
      </c>
      <c r="C89" s="9">
        <v>1006.356</v>
      </c>
    </row>
    <row r="90" spans="1:3">
      <c r="A90">
        <v>25</v>
      </c>
      <c r="B90" s="8">
        <v>2.242703533026114</v>
      </c>
      <c r="C90" s="9">
        <v>6255.3510000000006</v>
      </c>
    </row>
    <row r="91" spans="1:3">
      <c r="A91">
        <v>79</v>
      </c>
      <c r="B91" s="8">
        <v>1.756214915797915</v>
      </c>
      <c r="C91" s="9">
        <v>659.13799999999992</v>
      </c>
    </row>
    <row r="92" spans="1:3">
      <c r="A92">
        <v>309</v>
      </c>
      <c r="B92" s="8">
        <v>1.2056151940545003</v>
      </c>
      <c r="C92" s="9">
        <v>11789.630000000001</v>
      </c>
    </row>
    <row r="93" spans="1:3">
      <c r="A93">
        <v>102</v>
      </c>
      <c r="B93" s="8">
        <v>2.6102502979737783</v>
      </c>
      <c r="C93" s="9">
        <v>808.16199999999992</v>
      </c>
    </row>
    <row r="94" spans="1:3">
      <c r="A94">
        <v>35</v>
      </c>
      <c r="B94" s="8">
        <v>3.1564465408805034</v>
      </c>
      <c r="C94" s="9">
        <v>7294.1850000000013</v>
      </c>
    </row>
    <row r="95" spans="1:3">
      <c r="A95">
        <v>220</v>
      </c>
      <c r="B95" s="8">
        <v>2.7969348659003832</v>
      </c>
      <c r="C95" s="9">
        <v>1338.8420000000001</v>
      </c>
    </row>
    <row r="96" spans="1:3">
      <c r="A96">
        <v>26</v>
      </c>
      <c r="B96" s="8">
        <v>1.2096106048053024</v>
      </c>
      <c r="C96" s="9">
        <v>265.29599999999999</v>
      </c>
    </row>
    <row r="97" spans="1:3">
      <c r="A97">
        <v>11</v>
      </c>
      <c r="B97" s="8">
        <v>1.3167388167388168</v>
      </c>
      <c r="C97" s="9">
        <v>1459.3440000000001</v>
      </c>
    </row>
    <row r="98" spans="1:3">
      <c r="A98">
        <v>139</v>
      </c>
      <c r="B98" s="8">
        <v>2.5034293552812072</v>
      </c>
      <c r="C98" s="9">
        <v>2682.7280000000001</v>
      </c>
    </row>
    <row r="99" spans="1:3">
      <c r="A99">
        <v>77</v>
      </c>
      <c r="B99" s="8">
        <v>0.86492890995260674</v>
      </c>
      <c r="C99" s="9">
        <v>130.83000000000001</v>
      </c>
    </row>
    <row r="100" spans="1:3">
      <c r="A100">
        <v>85</v>
      </c>
      <c r="B100" s="8">
        <v>1.5505522514868308</v>
      </c>
      <c r="C100" s="9">
        <v>983.41999999999985</v>
      </c>
    </row>
    <row r="101" spans="1:3">
      <c r="A101">
        <v>19</v>
      </c>
      <c r="B101" s="8">
        <v>3.3588957055214723</v>
      </c>
      <c r="C101" s="9">
        <v>2442.0440000000003</v>
      </c>
    </row>
    <row r="102" spans="1:3">
      <c r="A102">
        <v>91</v>
      </c>
      <c r="B102" s="8">
        <v>2.3248407643312103</v>
      </c>
      <c r="C102" s="9">
        <v>1697.8609999999996</v>
      </c>
    </row>
    <row r="103" spans="1:3">
      <c r="A103">
        <v>3</v>
      </c>
      <c r="B103" s="8">
        <v>3.2396449704142012</v>
      </c>
      <c r="C103" s="9">
        <v>3675.8609999999999</v>
      </c>
    </row>
    <row r="104" spans="1:3">
      <c r="A104">
        <v>41</v>
      </c>
      <c r="B104" s="8">
        <v>1.3498520710059172</v>
      </c>
      <c r="C104" s="9">
        <v>1181.49</v>
      </c>
    </row>
    <row r="105" spans="1:3">
      <c r="A105">
        <v>14</v>
      </c>
      <c r="B105" s="8">
        <v>2.1543001686340641</v>
      </c>
      <c r="C105" s="9">
        <v>2475.1570000000002</v>
      </c>
    </row>
    <row r="106" spans="1:3">
      <c r="A106">
        <v>560</v>
      </c>
      <c r="B106" s="8">
        <v>1.3639760837070254</v>
      </c>
      <c r="C106" s="9">
        <v>10501.652999999998</v>
      </c>
    </row>
    <row r="107" spans="1:3">
      <c r="A107">
        <v>30</v>
      </c>
      <c r="B107" s="8">
        <v>1.6164747564216122</v>
      </c>
      <c r="C107" s="9">
        <v>3887.8339999999998</v>
      </c>
    </row>
    <row r="108" spans="1:3">
      <c r="A108">
        <v>37</v>
      </c>
      <c r="B108" s="8">
        <v>1.5124309392265194</v>
      </c>
      <c r="C108" s="9">
        <v>2454.9280000000003</v>
      </c>
    </row>
    <row r="109" spans="1:3">
      <c r="A109">
        <v>584</v>
      </c>
      <c r="B109" s="8">
        <v>0.85015527950310554</v>
      </c>
      <c r="C109" s="9">
        <v>3288.1099999999997</v>
      </c>
    </row>
    <row r="110" spans="1:3">
      <c r="A110">
        <v>3</v>
      </c>
      <c r="B110" s="8">
        <v>1.9297583081570997</v>
      </c>
      <c r="C110" s="9">
        <v>2562.3820000000001</v>
      </c>
    </row>
    <row r="111" spans="1:3">
      <c r="A111">
        <v>267</v>
      </c>
      <c r="B111" s="8">
        <v>0.88164251207729472</v>
      </c>
      <c r="C111" s="9">
        <v>949.43</v>
      </c>
    </row>
    <row r="112" spans="1:3">
      <c r="A112">
        <v>338</v>
      </c>
      <c r="B112" s="8">
        <v>1.3548626577579808</v>
      </c>
      <c r="C112" s="9">
        <v>2567.6560000000004</v>
      </c>
    </row>
    <row r="113" spans="1:3">
      <c r="A113">
        <v>304</v>
      </c>
      <c r="B113" s="8">
        <v>1.8863049095607236</v>
      </c>
      <c r="C113" s="9">
        <v>2186.6130000000003</v>
      </c>
    </row>
    <row r="114" spans="1:3">
      <c r="A114">
        <v>562</v>
      </c>
      <c r="B114" s="8">
        <v>1.117061973986228</v>
      </c>
      <c r="C114" s="9">
        <v>603.87599999999998</v>
      </c>
    </row>
    <row r="115" spans="1:3">
      <c r="A115">
        <v>661</v>
      </c>
      <c r="B115" s="8">
        <v>0.99184782608695643</v>
      </c>
      <c r="C115" s="9">
        <v>415.19599999999997</v>
      </c>
    </row>
    <row r="116" spans="1:3">
      <c r="A116">
        <v>93</v>
      </c>
      <c r="B116" s="8">
        <v>1.3815291445874338</v>
      </c>
      <c r="C116" s="9">
        <v>2684.4919999999997</v>
      </c>
    </row>
    <row r="117" spans="1:3">
      <c r="A117">
        <v>22</v>
      </c>
      <c r="B117" s="8">
        <v>2.2610619469026547</v>
      </c>
      <c r="C117" s="9">
        <v>3196.752</v>
      </c>
    </row>
    <row r="118" spans="1:3">
      <c r="A118">
        <v>336</v>
      </c>
      <c r="B118" s="8">
        <v>1.8033596837944663</v>
      </c>
      <c r="C118" s="9">
        <v>1523.2729999999999</v>
      </c>
    </row>
    <row r="119" spans="1:3">
      <c r="A119">
        <v>214</v>
      </c>
      <c r="B119" s="8">
        <v>0.83143507972665154</v>
      </c>
      <c r="C119" s="9">
        <v>385.51600000000002</v>
      </c>
    </row>
    <row r="120" spans="1:3">
      <c r="A120">
        <v>123</v>
      </c>
      <c r="B120" s="8">
        <v>2.8683693516699411</v>
      </c>
      <c r="C120" s="9">
        <v>4750.3580000000011</v>
      </c>
    </row>
    <row r="121" spans="1:3">
      <c r="A121">
        <v>205</v>
      </c>
      <c r="B121" s="8">
        <v>1.7689822294022617</v>
      </c>
      <c r="C121" s="9">
        <v>1738.4060000000002</v>
      </c>
    </row>
    <row r="122" spans="1:3">
      <c r="A122">
        <v>98</v>
      </c>
      <c r="B122" s="8">
        <v>1.5250696378830084</v>
      </c>
      <c r="C122" s="9">
        <v>3789.7228</v>
      </c>
    </row>
    <row r="123" spans="1:3">
      <c r="A123">
        <v>403</v>
      </c>
      <c r="B123" s="8">
        <v>2.1495877502944643</v>
      </c>
      <c r="C123" s="9">
        <v>1679.7239999999997</v>
      </c>
    </row>
    <row r="124" spans="1:3">
      <c r="A124">
        <v>58</v>
      </c>
      <c r="B124" s="8">
        <v>2.38388969521045</v>
      </c>
      <c r="C124" s="9">
        <v>2648.2871999999998</v>
      </c>
    </row>
    <row r="125" spans="1:3">
      <c r="A125">
        <v>15</v>
      </c>
      <c r="B125" s="8">
        <v>1.1568938193343898</v>
      </c>
      <c r="C125" s="9">
        <v>1421.9540000000002</v>
      </c>
    </row>
    <row r="126" spans="1:3">
      <c r="A126">
        <v>122</v>
      </c>
      <c r="B126" s="8">
        <v>1.9914263445050662</v>
      </c>
      <c r="C126" s="9">
        <v>3041.5660000000003</v>
      </c>
    </row>
    <row r="127" spans="1:3">
      <c r="A127">
        <v>49</v>
      </c>
      <c r="B127" s="8">
        <v>2.6410998552821994</v>
      </c>
      <c r="C127" s="9">
        <v>6076.1390000000001</v>
      </c>
    </row>
    <row r="128" spans="1:3">
      <c r="A128">
        <v>28</v>
      </c>
      <c r="B128" s="8">
        <v>3.7055837563451774</v>
      </c>
      <c r="C128" s="9">
        <v>1949.1999999999998</v>
      </c>
    </row>
    <row r="129" spans="1:3">
      <c r="A129">
        <v>199</v>
      </c>
      <c r="B129" s="8">
        <v>2.6666666666666665</v>
      </c>
      <c r="C129" s="9">
        <v>4246.4555</v>
      </c>
    </row>
    <row r="130" spans="1:3">
      <c r="A130">
        <v>459</v>
      </c>
      <c r="B130" s="8">
        <v>1.9694244604316546</v>
      </c>
      <c r="C130" s="9">
        <v>1770.9450000000002</v>
      </c>
    </row>
    <row r="131" spans="1:3">
      <c r="A131">
        <v>108</v>
      </c>
      <c r="B131" s="8">
        <v>2.0261697065820776</v>
      </c>
      <c r="C131" s="9">
        <v>2471.6500000000005</v>
      </c>
    </row>
    <row r="132" spans="1:3">
      <c r="A132">
        <v>22</v>
      </c>
      <c r="B132" s="8">
        <v>3.6198347107438016</v>
      </c>
      <c r="C132" s="9">
        <v>3913.4180000000001</v>
      </c>
    </row>
    <row r="133" spans="1:3">
      <c r="A133">
        <v>45</v>
      </c>
      <c r="B133" s="8">
        <v>3.1037414965986394</v>
      </c>
      <c r="C133" s="9">
        <v>12129.072</v>
      </c>
    </row>
    <row r="134" spans="1:3">
      <c r="A134">
        <v>2</v>
      </c>
      <c r="B134" s="8">
        <v>4.3042452830188687</v>
      </c>
      <c r="C134" s="9">
        <v>2870.0499999999997</v>
      </c>
    </row>
    <row r="135" spans="1:3">
      <c r="A135">
        <v>41</v>
      </c>
      <c r="B135" s="8">
        <v>2.4773755656108598</v>
      </c>
      <c r="C135" s="9">
        <v>1659.4380000000001</v>
      </c>
    </row>
    <row r="136" spans="1:3">
      <c r="A136">
        <v>29</v>
      </c>
      <c r="B136" s="8">
        <v>5.4750000000000005</v>
      </c>
      <c r="C136" s="9">
        <v>113.83199999999999</v>
      </c>
    </row>
    <row r="137" spans="1:3">
      <c r="A137">
        <v>36</v>
      </c>
      <c r="B137" s="8">
        <v>2.089125102207686</v>
      </c>
      <c r="C137" s="9">
        <v>2540.6309999999999</v>
      </c>
    </row>
    <row r="138" spans="1:3">
      <c r="A138">
        <v>31</v>
      </c>
      <c r="B138" s="8">
        <v>2.3122171945701355</v>
      </c>
      <c r="C138" s="9">
        <v>2269.7015000000001</v>
      </c>
    </row>
    <row r="139" spans="1:3">
      <c r="A139">
        <v>801</v>
      </c>
      <c r="B139" s="8">
        <v>1.0572049239681389</v>
      </c>
      <c r="C139" s="9">
        <v>2854.1150000000002</v>
      </c>
    </row>
    <row r="140" spans="1:3">
      <c r="A140">
        <v>42</v>
      </c>
      <c r="B140" s="8">
        <v>1.3234227701232777</v>
      </c>
      <c r="C140" s="9">
        <v>2033.9680000000001</v>
      </c>
    </row>
    <row r="141" spans="1:3">
      <c r="A141">
        <v>56</v>
      </c>
      <c r="B141" s="8">
        <v>2.7171215880893298</v>
      </c>
      <c r="C141" s="9">
        <v>639.76599999999996</v>
      </c>
    </row>
    <row r="142" spans="1:3">
      <c r="A142">
        <v>44</v>
      </c>
      <c r="B142" s="8">
        <v>12.807017543859649</v>
      </c>
      <c r="C142" s="9">
        <v>1205.5839999999998</v>
      </c>
    </row>
    <row r="143" spans="1:3">
      <c r="A143">
        <v>401</v>
      </c>
      <c r="B143" s="8">
        <v>1.2771168649405178</v>
      </c>
      <c r="C143" s="9">
        <v>1860.732</v>
      </c>
    </row>
    <row r="144" spans="1:3">
      <c r="A144">
        <v>51</v>
      </c>
      <c r="B144" s="8">
        <v>2.3174603174603172</v>
      </c>
      <c r="C144" s="9">
        <v>904.46799999999996</v>
      </c>
    </row>
    <row r="145" spans="1:3">
      <c r="A145">
        <v>340</v>
      </c>
      <c r="B145" s="8">
        <v>1.3535228677379481</v>
      </c>
      <c r="C145" s="9">
        <v>1148.78</v>
      </c>
    </row>
    <row r="146" spans="1:3">
      <c r="A146">
        <v>693</v>
      </c>
      <c r="B146" s="8">
        <v>1.1889250814332248</v>
      </c>
      <c r="C146" s="9">
        <v>1537.2360000000001</v>
      </c>
    </row>
    <row r="147" spans="1:3">
      <c r="A147">
        <v>367</v>
      </c>
      <c r="B147" s="8">
        <v>0.99455040871934608</v>
      </c>
      <c r="C147" s="9">
        <v>16.52</v>
      </c>
    </row>
    <row r="148" spans="1:3">
      <c r="A148">
        <v>191</v>
      </c>
      <c r="B148" s="8">
        <v>4.4108761329305137</v>
      </c>
      <c r="C148" s="9">
        <v>11164.974</v>
      </c>
    </row>
    <row r="149" spans="1:3">
      <c r="A149">
        <v>41</v>
      </c>
      <c r="B149" s="8">
        <v>3.4087643678160919</v>
      </c>
      <c r="C149" s="9">
        <v>3154.855</v>
      </c>
    </row>
    <row r="150" spans="1:3">
      <c r="A150">
        <v>122</v>
      </c>
      <c r="B150" s="8">
        <v>1.3138948884089272</v>
      </c>
      <c r="C150" s="9">
        <v>2945.3209999999999</v>
      </c>
    </row>
    <row r="151" spans="1:3">
      <c r="A151">
        <v>45</v>
      </c>
      <c r="B151" s="8">
        <v>3.6433756805807627</v>
      </c>
      <c r="C151" s="9">
        <v>2372.7500000000005</v>
      </c>
    </row>
    <row r="152" spans="1:3">
      <c r="A152">
        <v>84</v>
      </c>
      <c r="B152" s="8">
        <v>2.30688202247191</v>
      </c>
      <c r="C152" s="9">
        <v>1582.1090000000002</v>
      </c>
    </row>
    <row r="153" spans="1:3">
      <c r="A153">
        <v>108</v>
      </c>
      <c r="B153" s="8">
        <v>1.1633466135458168</v>
      </c>
      <c r="C153" s="9">
        <v>1262.0139999999999</v>
      </c>
    </row>
    <row r="154" spans="1:3">
      <c r="A154">
        <v>286</v>
      </c>
      <c r="B154" s="8">
        <v>3.1308077197998569</v>
      </c>
      <c r="C154" s="9">
        <v>10880.546</v>
      </c>
    </row>
    <row r="155" spans="1:3">
      <c r="A155">
        <v>107</v>
      </c>
      <c r="B155" s="8">
        <v>2.9578606158833063</v>
      </c>
      <c r="C155" s="9">
        <v>2353.5859999999998</v>
      </c>
    </row>
    <row r="156" spans="1:3">
      <c r="A156">
        <v>133</v>
      </c>
      <c r="B156" s="8">
        <v>1.9143356643356644</v>
      </c>
      <c r="C156" s="9">
        <v>1673.8880000000001</v>
      </c>
    </row>
    <row r="157" spans="1:3">
      <c r="A157">
        <v>710</v>
      </c>
      <c r="B157" s="8">
        <v>0.87951807228915657</v>
      </c>
      <c r="C157" s="9">
        <v>565.39200000000005</v>
      </c>
    </row>
    <row r="158" spans="1:3">
      <c r="A158">
        <v>10</v>
      </c>
      <c r="B158" s="8">
        <v>1.4469772051536176</v>
      </c>
      <c r="C158" s="9">
        <v>1661.61</v>
      </c>
    </row>
    <row r="159" spans="1:3">
      <c r="A159">
        <v>28</v>
      </c>
      <c r="B159" s="8">
        <v>5.0114416475972536</v>
      </c>
      <c r="C159" s="9">
        <v>2533.3139999999999</v>
      </c>
    </row>
    <row r="160" spans="1:3">
      <c r="A160">
        <v>10</v>
      </c>
      <c r="B160" s="8">
        <v>2.6196172248803831</v>
      </c>
      <c r="C160" s="9">
        <v>1475.144</v>
      </c>
    </row>
    <row r="161" spans="1:3">
      <c r="A161">
        <v>387</v>
      </c>
      <c r="B161" s="8">
        <v>2.9918032786885247</v>
      </c>
      <c r="C161" s="9">
        <v>2305.712</v>
      </c>
    </row>
    <row r="162" spans="1:3">
      <c r="A162">
        <v>39</v>
      </c>
      <c r="B162" s="8">
        <v>1.4285714285714286</v>
      </c>
      <c r="C162" s="9">
        <v>8954.0199999999986</v>
      </c>
    </row>
    <row r="163" spans="1:3">
      <c r="A163">
        <v>438</v>
      </c>
      <c r="B163" s="8">
        <v>0.8410138248847927</v>
      </c>
      <c r="C163" s="9">
        <v>287.99</v>
      </c>
    </row>
    <row r="164" spans="1:3">
      <c r="A164">
        <v>29</v>
      </c>
      <c r="B164" s="8">
        <v>2.1491658488714425</v>
      </c>
      <c r="C164" s="9">
        <v>6339.5576000000001</v>
      </c>
    </row>
    <row r="165" spans="1:3">
      <c r="A165">
        <v>1037</v>
      </c>
      <c r="B165" s="8">
        <v>1.0458452722063039</v>
      </c>
      <c r="C165" s="9">
        <v>3984.4524000000001</v>
      </c>
    </row>
    <row r="166" spans="1:3">
      <c r="A166">
        <v>551</v>
      </c>
      <c r="B166" s="8">
        <v>1.4136328427575522</v>
      </c>
      <c r="C166" s="9">
        <v>1300.076</v>
      </c>
    </row>
    <row r="167" spans="1:3">
      <c r="A167">
        <v>84</v>
      </c>
      <c r="B167" s="8">
        <v>2.5978647686832743</v>
      </c>
      <c r="C167" s="9">
        <v>5402.2539999999999</v>
      </c>
    </row>
    <row r="168" spans="1:3">
      <c r="A168">
        <v>162</v>
      </c>
      <c r="B168" s="8">
        <v>2.1067821067821066</v>
      </c>
      <c r="C168" s="9">
        <v>5888.2750000000005</v>
      </c>
    </row>
    <row r="169" spans="1:3">
      <c r="A169">
        <v>59</v>
      </c>
      <c r="B169" s="8">
        <v>2.3434991974317816</v>
      </c>
      <c r="C169" s="9">
        <v>2148.8519999999999</v>
      </c>
    </row>
    <row r="170" spans="1:3">
      <c r="A170">
        <v>472</v>
      </c>
      <c r="B170" s="8">
        <v>0.83587786259541985</v>
      </c>
      <c r="C170" s="9">
        <v>475.90000000000003</v>
      </c>
    </row>
    <row r="171" spans="1:3">
      <c r="A171">
        <v>80</v>
      </c>
      <c r="B171" s="8">
        <v>1.1869918699186992</v>
      </c>
      <c r="C171" s="9">
        <v>1600.55</v>
      </c>
    </row>
    <row r="172" spans="1:3">
      <c r="A172">
        <v>87</v>
      </c>
      <c r="B172" s="8">
        <v>1.0205032618825722</v>
      </c>
      <c r="C172" s="9">
        <v>1397.8724000000002</v>
      </c>
    </row>
    <row r="173" spans="1:3">
      <c r="A173">
        <v>93</v>
      </c>
      <c r="B173" s="8">
        <v>1.6382405745062836</v>
      </c>
      <c r="C173" s="9">
        <v>1278.954</v>
      </c>
    </row>
    <row r="174" spans="1:3">
      <c r="A174">
        <v>164</v>
      </c>
      <c r="B174" s="8">
        <v>1.6343283582089552</v>
      </c>
      <c r="C174" s="9">
        <v>537.63199999999995</v>
      </c>
    </row>
    <row r="175" spans="1:3">
      <c r="A175">
        <v>27</v>
      </c>
      <c r="B175" s="8">
        <v>3.081350729086723</v>
      </c>
      <c r="C175" s="9">
        <v>3036.547</v>
      </c>
    </row>
    <row r="176" spans="1:3">
      <c r="A176">
        <v>491</v>
      </c>
      <c r="B176" s="8">
        <v>1.172690763052209</v>
      </c>
      <c r="C176" s="9">
        <v>884.64</v>
      </c>
    </row>
    <row r="177" spans="1:3">
      <c r="A177">
        <v>234</v>
      </c>
      <c r="B177" s="8">
        <v>1.474151857835218</v>
      </c>
      <c r="C177" s="9">
        <v>844.45800000000008</v>
      </c>
    </row>
    <row r="178" spans="1:3">
      <c r="A178">
        <v>28</v>
      </c>
      <c r="B178" s="8">
        <v>3.0227743271221534</v>
      </c>
      <c r="C178" s="9">
        <v>2754.2160000000003</v>
      </c>
    </row>
    <row r="179" spans="1:3">
      <c r="A179">
        <v>8</v>
      </c>
      <c r="B179" s="8">
        <v>3.2510121457489878</v>
      </c>
      <c r="C179" s="9">
        <v>3202.1619999999998</v>
      </c>
    </row>
    <row r="180" spans="1:3">
      <c r="A180">
        <v>4</v>
      </c>
      <c r="B180" s="8">
        <v>2.7535624476110647</v>
      </c>
      <c r="C180" s="9">
        <v>3651.8585000000003</v>
      </c>
    </row>
    <row r="181" spans="1:3">
      <c r="A181">
        <v>29</v>
      </c>
      <c r="B181" s="8">
        <v>4.0109890109890109</v>
      </c>
      <c r="C181" s="9">
        <v>550.64400000000001</v>
      </c>
    </row>
    <row r="182" spans="1:3">
      <c r="A182">
        <v>426</v>
      </c>
      <c r="B182" s="8">
        <v>1.3456221198156681</v>
      </c>
      <c r="C182" s="9">
        <v>1077.2284999999999</v>
      </c>
    </row>
    <row r="183" spans="1:3">
      <c r="A183">
        <v>60</v>
      </c>
      <c r="B183" s="8">
        <v>1.5904139433551197</v>
      </c>
      <c r="C183" s="9">
        <v>5690.0550000000003</v>
      </c>
    </row>
    <row r="184" spans="1:3">
      <c r="A184">
        <v>98</v>
      </c>
      <c r="B184" s="8">
        <v>2.1872659176029963</v>
      </c>
      <c r="C184" s="9">
        <v>3241.8980000000001</v>
      </c>
    </row>
    <row r="185" spans="1:3">
      <c r="A185">
        <v>256</v>
      </c>
      <c r="B185" s="8">
        <v>1.3272727272727274</v>
      </c>
      <c r="C185" s="9">
        <v>2830.6279999999997</v>
      </c>
    </row>
    <row r="186" spans="1:3">
      <c r="A186">
        <v>7</v>
      </c>
      <c r="B186" s="8">
        <v>5.4568106312292359</v>
      </c>
      <c r="C186" s="9">
        <v>2370.3136</v>
      </c>
    </row>
    <row r="187" spans="1:3">
      <c r="A187">
        <v>24</v>
      </c>
      <c r="B187" s="8">
        <v>1.6820276497695854</v>
      </c>
      <c r="C187" s="9">
        <v>1136.5920000000001</v>
      </c>
    </row>
    <row r="188" spans="1:3">
      <c r="A188">
        <v>62</v>
      </c>
      <c r="B188" s="8">
        <v>2.6164874551971327</v>
      </c>
      <c r="C188" s="9">
        <v>2900.0259999999998</v>
      </c>
    </row>
    <row r="189" spans="1:3">
      <c r="A189">
        <v>354</v>
      </c>
      <c r="B189" s="8">
        <v>1.0838901262063847</v>
      </c>
      <c r="C189" s="9">
        <v>156.76</v>
      </c>
    </row>
    <row r="190" spans="1:3">
      <c r="A190">
        <v>23</v>
      </c>
      <c r="B190" s="8">
        <v>2.5064377682403434</v>
      </c>
      <c r="C190" s="9">
        <v>2171.5990000000002</v>
      </c>
    </row>
    <row r="191" spans="1:3">
      <c r="A191">
        <v>243</v>
      </c>
      <c r="B191" s="8">
        <v>1.5924956369982548</v>
      </c>
      <c r="C191" s="9">
        <v>2839.2271999999998</v>
      </c>
    </row>
    <row r="192" spans="1:3">
      <c r="A192">
        <v>18</v>
      </c>
      <c r="B192" s="8">
        <v>1.8223965763195435</v>
      </c>
      <c r="C192" s="9">
        <v>4531.6459999999997</v>
      </c>
    </row>
    <row r="193" spans="1:3">
      <c r="A193">
        <v>50</v>
      </c>
      <c r="B193" s="8">
        <v>2.617827868852459</v>
      </c>
      <c r="C193" s="9">
        <v>2973.0940000000001</v>
      </c>
    </row>
    <row r="194" spans="1:3">
      <c r="A194">
        <v>11</v>
      </c>
      <c r="B194" s="8">
        <v>3.5925196850393699</v>
      </c>
      <c r="C194" s="9">
        <v>2332.5770000000002</v>
      </c>
    </row>
    <row r="195" spans="1:3">
      <c r="A195">
        <v>55</v>
      </c>
      <c r="B195" s="8">
        <v>2.04625087596356</v>
      </c>
      <c r="C195" s="9">
        <v>4655.8969999999999</v>
      </c>
    </row>
    <row r="196" spans="1:3">
      <c r="A196">
        <v>266</v>
      </c>
      <c r="B196" s="8">
        <v>1.6022827041264267</v>
      </c>
      <c r="C196" s="9">
        <v>1081.4659999999999</v>
      </c>
    </row>
    <row r="197" spans="1:3">
      <c r="A197">
        <v>189</v>
      </c>
      <c r="B197" s="8">
        <v>1.6647662485746864</v>
      </c>
      <c r="C197" s="9">
        <v>1711.6920000000002</v>
      </c>
    </row>
    <row r="198" spans="1:3">
      <c r="A198">
        <v>109</v>
      </c>
      <c r="B198" s="8">
        <v>1.8911917098445596</v>
      </c>
      <c r="C198" s="9">
        <v>3908.8027999999999</v>
      </c>
    </row>
    <row r="199" spans="1:3">
      <c r="A199">
        <v>35</v>
      </c>
      <c r="B199" s="8">
        <v>2.1488645920941969</v>
      </c>
      <c r="C199" s="9">
        <v>1989.05</v>
      </c>
    </row>
    <row r="200" spans="1:3">
      <c r="A200">
        <v>14</v>
      </c>
      <c r="B200" s="8">
        <v>1.9744976816074189</v>
      </c>
      <c r="C200" s="9">
        <v>1155.202</v>
      </c>
    </row>
    <row r="201" spans="1:3">
      <c r="A201">
        <v>39</v>
      </c>
      <c r="B201" s="8">
        <v>2.5744514106583072</v>
      </c>
      <c r="C201" s="9">
        <v>3336.1680000000001</v>
      </c>
    </row>
    <row r="202" spans="1:3">
      <c r="A202">
        <v>25</v>
      </c>
      <c r="B202" s="8">
        <v>1.6606005459508644</v>
      </c>
      <c r="C202" s="9">
        <v>1174.6179999999999</v>
      </c>
    </row>
    <row r="203" spans="1:3">
      <c r="A203">
        <v>43</v>
      </c>
      <c r="B203" s="8">
        <v>1.5962099125364431</v>
      </c>
      <c r="C203" s="9">
        <v>269.54200000000003</v>
      </c>
    </row>
    <row r="204" spans="1:3">
      <c r="A204">
        <v>721</v>
      </c>
      <c r="B204" s="8">
        <v>1.486156351791531</v>
      </c>
      <c r="C204" s="9">
        <v>2550.8739999999998</v>
      </c>
    </row>
    <row r="205" spans="1:3">
      <c r="A205">
        <v>702</v>
      </c>
      <c r="B205" s="8">
        <v>0.92405063291139233</v>
      </c>
      <c r="C205" s="9">
        <v>2390.5340000000001</v>
      </c>
    </row>
    <row r="206" spans="1:3">
      <c r="A206">
        <v>34</v>
      </c>
      <c r="B206" s="8">
        <v>1.5773552290406223</v>
      </c>
      <c r="C206" s="9">
        <v>3195.8180000000002</v>
      </c>
    </row>
    <row r="207" spans="1:3">
      <c r="A207">
        <v>279</v>
      </c>
      <c r="B207" s="8">
        <v>1.9261213720316621</v>
      </c>
      <c r="C207" s="9">
        <v>4932.8719999999994</v>
      </c>
    </row>
    <row r="208" spans="1:3">
      <c r="A208">
        <v>778</v>
      </c>
      <c r="B208" s="8">
        <v>1.1793214862681745</v>
      </c>
      <c r="C208" s="9">
        <v>1043.096</v>
      </c>
    </row>
    <row r="209" spans="1:3">
      <c r="A209">
        <v>639</v>
      </c>
      <c r="B209" s="8">
        <v>1.3035714285714286</v>
      </c>
      <c r="C209" s="9">
        <v>2012.52</v>
      </c>
    </row>
    <row r="210" spans="1:3">
      <c r="A210">
        <v>50</v>
      </c>
      <c r="B210" s="8">
        <v>2.3682076236820762</v>
      </c>
      <c r="C210" s="9">
        <v>2501.6879999999996</v>
      </c>
    </row>
    <row r="211" spans="1:3">
      <c r="A211">
        <v>14</v>
      </c>
      <c r="B211" s="8">
        <v>1.4619492656875834</v>
      </c>
      <c r="C211" s="9">
        <v>3356.3980000000001</v>
      </c>
    </row>
    <row r="212" spans="1:3">
      <c r="A212">
        <v>23</v>
      </c>
      <c r="B212" s="8">
        <v>3.1808278867102393</v>
      </c>
      <c r="C212" s="9">
        <v>3256.48</v>
      </c>
    </row>
    <row r="213" spans="1:3">
      <c r="A213">
        <v>47</v>
      </c>
      <c r="B213" s="8">
        <v>1.7718446601941746</v>
      </c>
      <c r="C213" s="9">
        <v>4282.1759999999995</v>
      </c>
    </row>
    <row r="214" spans="1:3">
      <c r="A214">
        <v>9</v>
      </c>
      <c r="B214" s="8">
        <v>1.6093474426807761</v>
      </c>
      <c r="C214" s="9">
        <v>1687.04</v>
      </c>
    </row>
    <row r="215" spans="1:3">
      <c r="A215">
        <v>44</v>
      </c>
      <c r="B215" s="8">
        <v>2.4662162162162162</v>
      </c>
      <c r="C215" s="9">
        <v>2650.5569999999998</v>
      </c>
    </row>
    <row r="216" spans="1:3">
      <c r="A216">
        <v>12</v>
      </c>
      <c r="B216" s="8">
        <v>0.65004452359750664</v>
      </c>
      <c r="C216" s="9">
        <v>797.83199999999988</v>
      </c>
    </row>
    <row r="217" spans="1:3">
      <c r="A217">
        <v>12</v>
      </c>
      <c r="B217" s="8">
        <v>2.3650107991360692</v>
      </c>
      <c r="C217" s="9">
        <v>4802.3939999999993</v>
      </c>
    </row>
    <row r="218" spans="1:3">
      <c r="A218">
        <v>21</v>
      </c>
      <c r="B218" s="8">
        <v>2.4092409240924093</v>
      </c>
      <c r="C218" s="9">
        <v>3318.4860000000003</v>
      </c>
    </row>
    <row r="219" spans="1:3">
      <c r="A219">
        <v>102</v>
      </c>
      <c r="B219" s="8">
        <v>2.2776911076443058</v>
      </c>
      <c r="C219" s="9">
        <v>1503.1120000000001</v>
      </c>
    </row>
    <row r="220" spans="1:3">
      <c r="A220">
        <v>59</v>
      </c>
      <c r="B220" s="8">
        <v>1.8099173553719008</v>
      </c>
      <c r="C220" s="9">
        <v>3272.2000000000003</v>
      </c>
    </row>
    <row r="221" spans="1:3">
      <c r="A221">
        <v>24</v>
      </c>
      <c r="B221" s="8">
        <v>2.0193637621023512</v>
      </c>
      <c r="C221" s="9">
        <v>1458.258</v>
      </c>
    </row>
    <row r="222" spans="1:3">
      <c r="A222">
        <v>59</v>
      </c>
      <c r="B222" s="8">
        <v>1.1335403726708073</v>
      </c>
      <c r="C222" s="9">
        <v>585.02</v>
      </c>
    </row>
    <row r="223" spans="1:3">
      <c r="A223">
        <v>78</v>
      </c>
      <c r="B223" s="8">
        <v>3.9566395663956642</v>
      </c>
      <c r="C223" s="9">
        <v>3539.3220000000001</v>
      </c>
    </row>
    <row r="224" spans="1:3">
      <c r="A224">
        <v>121</v>
      </c>
      <c r="B224" s="8">
        <v>1.3292061179898034</v>
      </c>
      <c r="C224" s="9">
        <v>755.60199999999998</v>
      </c>
    </row>
    <row r="225" spans="1:3">
      <c r="A225">
        <v>116</v>
      </c>
      <c r="B225" s="8">
        <v>2.1488645920941969</v>
      </c>
      <c r="C225" s="9">
        <v>1322.0340000000001</v>
      </c>
    </row>
    <row r="226" spans="1:3">
      <c r="A226">
        <v>59</v>
      </c>
      <c r="B226" s="8">
        <v>2.1203319502074689</v>
      </c>
      <c r="C226" s="9">
        <v>6345.1030000000001</v>
      </c>
    </row>
    <row r="227" spans="1:3">
      <c r="A227">
        <v>24</v>
      </c>
      <c r="B227" s="8">
        <v>2.5281385281385278</v>
      </c>
      <c r="C227" s="9">
        <v>4074.4719999999998</v>
      </c>
    </row>
    <row r="228" spans="1:3">
      <c r="A228">
        <v>483</v>
      </c>
      <c r="B228" s="8">
        <v>0.8581504702194358</v>
      </c>
      <c r="C228" s="9">
        <v>1376.7920000000001</v>
      </c>
    </row>
    <row r="229" spans="1:3">
      <c r="A229">
        <v>219</v>
      </c>
      <c r="B229" s="8">
        <v>2.1309424520433695</v>
      </c>
      <c r="C229" s="9">
        <v>2139.7900000000004</v>
      </c>
    </row>
    <row r="230" spans="1:3">
      <c r="A230">
        <v>135</v>
      </c>
      <c r="B230" s="8">
        <v>2.7698145025295107</v>
      </c>
      <c r="C230" s="9">
        <v>1300.0315000000001</v>
      </c>
    </row>
    <row r="231" spans="1:3">
      <c r="A231">
        <v>28</v>
      </c>
      <c r="B231" s="8">
        <v>3.2506361323155217</v>
      </c>
      <c r="C231" s="9">
        <v>1267.3159999999998</v>
      </c>
    </row>
    <row r="232" spans="1:3">
      <c r="A232">
        <v>128</v>
      </c>
      <c r="B232" s="8">
        <v>2.2515421521590131</v>
      </c>
      <c r="C232" s="9">
        <v>1050.636</v>
      </c>
    </row>
    <row r="233" spans="1:3">
      <c r="A233">
        <v>8</v>
      </c>
      <c r="B233" s="8">
        <v>3.3835457705677867</v>
      </c>
      <c r="C233" s="9">
        <v>2215.002</v>
      </c>
    </row>
    <row r="234" spans="1:3">
      <c r="A234">
        <v>814</v>
      </c>
      <c r="B234" s="8">
        <v>0.64831261101243343</v>
      </c>
      <c r="C234" s="9">
        <v>1058.616</v>
      </c>
    </row>
    <row r="235" spans="1:3">
      <c r="A235">
        <v>86</v>
      </c>
      <c r="B235" s="8">
        <v>3.0509118541033438</v>
      </c>
      <c r="C235" s="9">
        <v>7198.7610000000004</v>
      </c>
    </row>
    <row r="236" spans="1:3">
      <c r="A236">
        <v>360</v>
      </c>
      <c r="B236" s="8">
        <v>2.5744514106583072</v>
      </c>
      <c r="C236" s="9">
        <v>5480.7240000000002</v>
      </c>
    </row>
    <row r="237" spans="1:3">
      <c r="A237">
        <v>5</v>
      </c>
      <c r="B237" s="8">
        <v>3.9626055488540408</v>
      </c>
      <c r="C237" s="9">
        <v>6528.0340000000006</v>
      </c>
    </row>
    <row r="238" spans="1:3">
      <c r="A238">
        <v>52</v>
      </c>
      <c r="B238" s="8">
        <v>2.1236363636363635</v>
      </c>
      <c r="C238" s="9">
        <v>8350.8680000000004</v>
      </c>
    </row>
    <row r="239" spans="1:3">
      <c r="A239">
        <v>95</v>
      </c>
      <c r="B239" s="8">
        <v>1.1477987421383649</v>
      </c>
      <c r="C239" s="9">
        <v>1762.2130000000002</v>
      </c>
    </row>
    <row r="240" spans="1:3">
      <c r="A240">
        <v>25</v>
      </c>
      <c r="B240" s="8">
        <v>2.4441964285714284</v>
      </c>
      <c r="C240" s="9">
        <v>2881.8128000000002</v>
      </c>
    </row>
    <row r="241" spans="1:3">
      <c r="A241">
        <v>21</v>
      </c>
      <c r="B241" s="8">
        <v>3.2130281690140845</v>
      </c>
      <c r="C241" s="9">
        <v>1119.4829999999999</v>
      </c>
    </row>
    <row r="242" spans="1:3">
      <c r="A242">
        <v>31</v>
      </c>
      <c r="B242" s="8">
        <v>1.6989914662529093</v>
      </c>
      <c r="C242" s="9">
        <v>3341.587</v>
      </c>
    </row>
    <row r="243" spans="1:3">
      <c r="A243">
        <v>71</v>
      </c>
      <c r="B243" s="8">
        <v>1.5166204986149583</v>
      </c>
      <c r="C243" s="9">
        <v>1080.751</v>
      </c>
    </row>
    <row r="244" spans="1:3">
      <c r="A244">
        <v>219</v>
      </c>
      <c r="B244" s="8">
        <v>1.3931297709923665</v>
      </c>
      <c r="C244" s="9">
        <v>5271.6280000000006</v>
      </c>
    </row>
    <row r="245" spans="1:3">
      <c r="A245">
        <v>100</v>
      </c>
      <c r="B245" s="8">
        <v>2.7077151335311571</v>
      </c>
      <c r="C245" s="9">
        <v>344.08</v>
      </c>
    </row>
    <row r="246" spans="1:3">
      <c r="A246">
        <v>244</v>
      </c>
      <c r="B246" s="8">
        <v>2.0840130505709622</v>
      </c>
      <c r="C246" s="9">
        <v>1204.854</v>
      </c>
    </row>
    <row r="247" spans="1:3">
      <c r="A247">
        <v>154</v>
      </c>
      <c r="B247" s="8">
        <v>3.9344941956882256</v>
      </c>
      <c r="C247" s="9">
        <v>2846.7049999999999</v>
      </c>
    </row>
    <row r="248" spans="1:3">
      <c r="A248">
        <v>50</v>
      </c>
      <c r="B248" s="8">
        <v>2.5805184603299294</v>
      </c>
      <c r="C248" s="9">
        <v>3644.9780000000005</v>
      </c>
    </row>
    <row r="249" spans="1:3">
      <c r="A249">
        <v>37</v>
      </c>
      <c r="B249" s="8">
        <v>3.5575048732943468</v>
      </c>
      <c r="C249" s="9">
        <v>3236.3140000000003</v>
      </c>
    </row>
    <row r="250" spans="1:3">
      <c r="A250">
        <v>92</v>
      </c>
      <c r="B250" s="8">
        <v>1.3910060975609757</v>
      </c>
      <c r="C250" s="9">
        <v>4358.1279999999997</v>
      </c>
    </row>
    <row r="251" spans="1:3">
      <c r="A251">
        <v>102</v>
      </c>
      <c r="B251" s="8">
        <v>2.7299925205684366</v>
      </c>
      <c r="C251" s="9">
        <v>2767.2190000000001</v>
      </c>
    </row>
    <row r="252" spans="1:3">
      <c r="A252">
        <v>163</v>
      </c>
      <c r="B252" s="8">
        <v>1.2771168649405178</v>
      </c>
      <c r="C252" s="9">
        <v>944.60000000000014</v>
      </c>
    </row>
    <row r="253" spans="1:3">
      <c r="A253">
        <v>2</v>
      </c>
      <c r="B253" s="8">
        <v>2.0054945054945055</v>
      </c>
      <c r="C253" s="9">
        <v>1643.2550000000001</v>
      </c>
    </row>
    <row r="254" spans="1:3">
      <c r="A254">
        <v>115</v>
      </c>
      <c r="B254" s="8">
        <v>2.2032193158953723</v>
      </c>
      <c r="C254" s="9">
        <v>3071.1260000000007</v>
      </c>
    </row>
    <row r="255" spans="1:3">
      <c r="A255">
        <v>84</v>
      </c>
      <c r="B255" s="8">
        <v>1.8403361344537814</v>
      </c>
      <c r="C255" s="9">
        <v>1186.326</v>
      </c>
    </row>
    <row r="256" spans="1:3">
      <c r="A256">
        <v>55</v>
      </c>
      <c r="B256" s="8">
        <v>1.6426642664266429</v>
      </c>
      <c r="C256" s="9">
        <v>461.91399999999999</v>
      </c>
    </row>
    <row r="257" spans="1:3">
      <c r="A257">
        <v>137</v>
      </c>
      <c r="B257" s="8">
        <v>2.3529411764705883</v>
      </c>
      <c r="C257" s="9">
        <v>3484.9200000000005</v>
      </c>
    </row>
    <row r="258" spans="1:3">
      <c r="A258">
        <v>24</v>
      </c>
      <c r="B258" s="8">
        <v>2.3072060682680151</v>
      </c>
      <c r="C258" s="9">
        <v>1832.0199999999998</v>
      </c>
    </row>
    <row r="259" spans="1:3">
      <c r="A259">
        <v>137</v>
      </c>
      <c r="B259" s="8">
        <v>3.2205882352941178</v>
      </c>
      <c r="C259" s="9">
        <v>10310.879999999999</v>
      </c>
    </row>
    <row r="260" spans="1:3">
      <c r="A260">
        <v>219</v>
      </c>
      <c r="B260" s="8">
        <v>2.2830336200156371</v>
      </c>
      <c r="C260" s="9">
        <v>684.17100000000005</v>
      </c>
    </row>
    <row r="261" spans="1:3">
      <c r="A261">
        <v>407</v>
      </c>
      <c r="B261" s="8">
        <v>1.5134761575673807</v>
      </c>
      <c r="C261" s="9">
        <v>825.94999999999993</v>
      </c>
    </row>
    <row r="262" spans="1:3">
      <c r="A262">
        <v>4</v>
      </c>
      <c r="B262" s="8">
        <v>1.9224981188863808</v>
      </c>
      <c r="C262" s="9">
        <v>1219.53</v>
      </c>
    </row>
    <row r="263" spans="1:3">
      <c r="A263">
        <v>154</v>
      </c>
      <c r="B263" s="8">
        <v>3.1196581196581197</v>
      </c>
      <c r="C263" s="9">
        <v>3082.6529999999998</v>
      </c>
    </row>
    <row r="264" spans="1:3">
      <c r="A264">
        <v>107</v>
      </c>
      <c r="B264" s="8">
        <v>1.6590909090909092</v>
      </c>
      <c r="C264" s="9">
        <v>923.8839999999999</v>
      </c>
    </row>
    <row r="265" spans="1:3">
      <c r="A265">
        <v>304</v>
      </c>
      <c r="B265" s="8">
        <v>1.0174216027874563</v>
      </c>
      <c r="C265" s="9">
        <v>2162.174</v>
      </c>
    </row>
    <row r="266" spans="1:3">
      <c r="A266">
        <v>59</v>
      </c>
      <c r="B266" s="8">
        <v>1.3035714285714286</v>
      </c>
      <c r="C266" s="9">
        <v>2656.6909999999998</v>
      </c>
    </row>
    <row r="267" spans="1:3">
      <c r="A267">
        <v>46</v>
      </c>
      <c r="B267" s="8">
        <v>1.0541516245487363</v>
      </c>
      <c r="C267" s="9">
        <v>1303.4779999999998</v>
      </c>
    </row>
    <row r="268" spans="1:3">
      <c r="A268">
        <v>79</v>
      </c>
      <c r="B268" s="8">
        <v>1.1793214862681745</v>
      </c>
      <c r="C268" s="9">
        <v>124.28</v>
      </c>
    </row>
    <row r="269" spans="1:3">
      <c r="A269">
        <v>134</v>
      </c>
      <c r="B269" s="8">
        <v>1.9435569755058573</v>
      </c>
      <c r="C269" s="9">
        <v>2567.0099999999998</v>
      </c>
    </row>
    <row r="270" spans="1:3">
      <c r="A270">
        <v>57</v>
      </c>
      <c r="B270" s="8">
        <v>2.5932504440497337</v>
      </c>
      <c r="C270" s="9">
        <v>2339.598</v>
      </c>
    </row>
    <row r="271" spans="1:3">
      <c r="A271">
        <v>153</v>
      </c>
      <c r="B271" s="8">
        <v>2.2174969623329281</v>
      </c>
      <c r="C271" s="9">
        <v>933.70399999999995</v>
      </c>
    </row>
    <row r="272" spans="1:3">
      <c r="A272">
        <v>49</v>
      </c>
      <c r="B272" s="8">
        <v>1.1596505162827642</v>
      </c>
      <c r="C272" s="9">
        <v>228.99</v>
      </c>
    </row>
    <row r="273" spans="1:3">
      <c r="A273">
        <v>115</v>
      </c>
      <c r="B273" s="8">
        <v>1.6628701594533029</v>
      </c>
      <c r="C273" s="9">
        <v>1041.0419999999999</v>
      </c>
    </row>
    <row r="274" spans="1:3">
      <c r="A274">
        <v>50</v>
      </c>
      <c r="B274" s="8">
        <v>1.735340729001585</v>
      </c>
      <c r="C274" s="9">
        <v>4588.4359999999997</v>
      </c>
    </row>
    <row r="275" spans="1:3">
      <c r="A275">
        <v>160</v>
      </c>
      <c r="B275" s="8">
        <v>1.4737550471063257</v>
      </c>
      <c r="C275" s="9">
        <v>366.822</v>
      </c>
    </row>
    <row r="276" spans="1:3">
      <c r="A276">
        <v>289</v>
      </c>
      <c r="B276" s="8">
        <v>1.5417106652587118</v>
      </c>
      <c r="C276" s="9">
        <v>2199.366</v>
      </c>
    </row>
    <row r="277" spans="1:3">
      <c r="A277">
        <v>14</v>
      </c>
      <c r="B277" s="8">
        <v>4.8666666666666663</v>
      </c>
      <c r="C277" s="9">
        <v>5478.0608000000011</v>
      </c>
    </row>
    <row r="278" spans="1:3">
      <c r="A278">
        <v>423</v>
      </c>
      <c r="B278" s="8">
        <v>1.4757412398921834</v>
      </c>
      <c r="C278" s="9">
        <v>1245.788</v>
      </c>
    </row>
    <row r="279" spans="1:3">
      <c r="A279">
        <v>42</v>
      </c>
      <c r="B279" s="8">
        <v>1.5221017514595496</v>
      </c>
      <c r="C279" s="9">
        <v>3510.4579999999996</v>
      </c>
    </row>
    <row r="280" spans="1:3">
      <c r="A280">
        <v>30</v>
      </c>
      <c r="B280" s="8">
        <v>2.767481044650379</v>
      </c>
      <c r="C280" s="9">
        <v>4657.924</v>
      </c>
    </row>
    <row r="281" spans="1:3">
      <c r="A281">
        <v>99</v>
      </c>
      <c r="B281" s="8">
        <v>2.1291666666666669</v>
      </c>
      <c r="C281" s="9">
        <v>2984.0540000000001</v>
      </c>
    </row>
    <row r="282" spans="1:3">
      <c r="A282">
        <v>72</v>
      </c>
      <c r="B282" s="8">
        <v>2.7384780278670955</v>
      </c>
      <c r="C282" s="9">
        <v>3418.7419999999997</v>
      </c>
    </row>
    <row r="283" spans="1:3">
      <c r="A283">
        <v>186</v>
      </c>
      <c r="B283" s="8">
        <v>2.1670907548770146</v>
      </c>
      <c r="C283" s="9">
        <v>3889.3660000000004</v>
      </c>
    </row>
    <row r="284" spans="1:3">
      <c r="A284">
        <v>36</v>
      </c>
      <c r="B284" s="8">
        <v>1.9341408024224074</v>
      </c>
      <c r="C284" s="9">
        <v>1383.1440000000002</v>
      </c>
    </row>
    <row r="285" spans="1:3">
      <c r="A285">
        <v>39</v>
      </c>
      <c r="B285" s="8">
        <v>2.6720351390922401</v>
      </c>
      <c r="C285" s="9">
        <v>4256.2719999999999</v>
      </c>
    </row>
    <row r="286" spans="1:3">
      <c r="A286">
        <v>214</v>
      </c>
      <c r="B286" s="8">
        <v>1.6937354988399074</v>
      </c>
      <c r="C286" s="9">
        <v>2271.2840000000001</v>
      </c>
    </row>
    <row r="287" spans="1:3">
      <c r="A287">
        <v>7</v>
      </c>
      <c r="B287" s="8">
        <v>2.497861420017109</v>
      </c>
      <c r="C287" s="9">
        <v>6987.1959999999999</v>
      </c>
    </row>
    <row r="288" spans="1:3">
      <c r="A288">
        <v>9</v>
      </c>
      <c r="B288" s="8">
        <v>2.6221264367816093</v>
      </c>
      <c r="C288" s="9">
        <v>2456.6379999999999</v>
      </c>
    </row>
    <row r="289" spans="1:3">
      <c r="A289">
        <v>38</v>
      </c>
      <c r="B289" s="8">
        <v>2.6838235294117645</v>
      </c>
      <c r="C289" s="9">
        <v>3736.1980000000003</v>
      </c>
    </row>
    <row r="290" spans="1:3">
      <c r="A290">
        <v>147</v>
      </c>
      <c r="B290" s="8">
        <v>3.6338495575221237</v>
      </c>
      <c r="C290" s="9">
        <v>2523.2660000000001</v>
      </c>
    </row>
    <row r="291" spans="1:3">
      <c r="A291">
        <v>40</v>
      </c>
      <c r="B291" s="8">
        <v>2.8033794162826422</v>
      </c>
      <c r="C291" s="9">
        <v>2678.4380000000001</v>
      </c>
    </row>
    <row r="292" spans="1:3">
      <c r="A292">
        <v>25</v>
      </c>
      <c r="B292" s="8">
        <v>2.6048171275646745</v>
      </c>
      <c r="C292" s="9">
        <v>4046.746000000001</v>
      </c>
    </row>
    <row r="293" spans="1:3">
      <c r="A293">
        <v>364</v>
      </c>
      <c r="B293" s="8">
        <v>1.0777559055118109</v>
      </c>
      <c r="C293" s="9">
        <v>79.75</v>
      </c>
    </row>
    <row r="294" spans="1:3">
      <c r="A294">
        <v>151</v>
      </c>
      <c r="B294" s="8">
        <v>2.2054380664652569</v>
      </c>
      <c r="C294" s="9">
        <v>3919.7760000000007</v>
      </c>
    </row>
    <row r="295" spans="1:3">
      <c r="A295">
        <v>7</v>
      </c>
      <c r="B295" s="8">
        <v>2.8274647887323945</v>
      </c>
      <c r="C295" s="9">
        <v>1398.3820000000003</v>
      </c>
    </row>
    <row r="296" spans="1:3">
      <c r="A296">
        <v>64</v>
      </c>
      <c r="B296" s="8">
        <v>2.9873511904761907</v>
      </c>
      <c r="C296" s="9">
        <v>1568.44</v>
      </c>
    </row>
    <row r="297" spans="1:3">
      <c r="A297">
        <v>15</v>
      </c>
      <c r="B297" s="8">
        <v>1.9539614561027838</v>
      </c>
      <c r="C297" s="9">
        <v>4716.2879999999996</v>
      </c>
    </row>
    <row r="298" spans="1:3">
      <c r="A298">
        <v>7</v>
      </c>
      <c r="B298" s="8">
        <v>1.0919970082273747</v>
      </c>
      <c r="C298" s="9">
        <v>1888.07</v>
      </c>
    </row>
    <row r="299" spans="1:3">
      <c r="A299">
        <v>45</v>
      </c>
      <c r="B299" s="8">
        <v>2.8367875647668392</v>
      </c>
      <c r="C299" s="9">
        <v>2224</v>
      </c>
    </row>
    <row r="300" spans="1:3">
      <c r="A300">
        <v>77</v>
      </c>
      <c r="B300" s="8">
        <v>2.5825471698113209</v>
      </c>
      <c r="C300" s="9">
        <v>2819.4670000000001</v>
      </c>
    </row>
    <row r="301" spans="1:3">
      <c r="A301">
        <v>52</v>
      </c>
      <c r="B301" s="8">
        <v>1.1282843894899537</v>
      </c>
      <c r="C301" s="9">
        <v>4172.8460000000005</v>
      </c>
    </row>
    <row r="302" spans="1:3">
      <c r="A302">
        <v>389</v>
      </c>
      <c r="B302" s="8">
        <v>0.89460784313725483</v>
      </c>
      <c r="C302" s="9">
        <v>1361.2440000000001</v>
      </c>
    </row>
    <row r="303" spans="1:3">
      <c r="A303">
        <v>4</v>
      </c>
      <c r="B303" s="8">
        <v>0.94072164948453607</v>
      </c>
      <c r="C303" s="9">
        <v>146.94080000000002</v>
      </c>
    </row>
    <row r="304" spans="1:3">
      <c r="A304">
        <v>114</v>
      </c>
      <c r="B304" s="8">
        <v>2.5544323483670297</v>
      </c>
      <c r="C304" s="9">
        <v>6497.27</v>
      </c>
    </row>
    <row r="305" spans="1:3">
      <c r="A305">
        <v>85</v>
      </c>
      <c r="B305" s="8">
        <v>1.8487698986975396</v>
      </c>
      <c r="C305" s="9">
        <v>3582.82</v>
      </c>
    </row>
    <row r="306" spans="1:3">
      <c r="A306">
        <v>18</v>
      </c>
      <c r="B306" s="8">
        <v>1.6091109478324761</v>
      </c>
      <c r="C306" s="9">
        <v>3078.6239999999998</v>
      </c>
    </row>
    <row r="307" spans="1:3">
      <c r="A307">
        <v>108</v>
      </c>
      <c r="B307" s="8">
        <v>2.9411764705882355</v>
      </c>
      <c r="C307" s="9">
        <v>1255.6819999999998</v>
      </c>
    </row>
    <row r="308" spans="1:3">
      <c r="A308">
        <v>154</v>
      </c>
      <c r="B308" s="8">
        <v>1.644144144144144</v>
      </c>
      <c r="C308" s="9">
        <v>3163.6280000000002</v>
      </c>
    </row>
    <row r="309" spans="1:3">
      <c r="A309">
        <v>119</v>
      </c>
      <c r="B309" s="8">
        <v>0.80102414045354786</v>
      </c>
      <c r="C309" s="9">
        <v>6049.9659999999994</v>
      </c>
    </row>
    <row r="310" spans="1:3">
      <c r="A310">
        <v>767</v>
      </c>
      <c r="B310" s="8">
        <v>0.53440702781844807</v>
      </c>
      <c r="C310" s="9">
        <v>236.53</v>
      </c>
    </row>
    <row r="311" spans="1:3">
      <c r="A311">
        <v>1137</v>
      </c>
      <c r="B311" s="8">
        <v>0.6409130816505707</v>
      </c>
      <c r="C311" s="9">
        <v>1284.3800000000001</v>
      </c>
    </row>
    <row r="312" spans="1:3">
      <c r="A312">
        <v>58</v>
      </c>
      <c r="B312" s="8">
        <v>0.83908045977011492</v>
      </c>
      <c r="C312" s="9">
        <v>9351.2119999999995</v>
      </c>
    </row>
    <row r="313" spans="1:3">
      <c r="A313">
        <v>38</v>
      </c>
      <c r="B313" s="8">
        <v>3.0439727065959059</v>
      </c>
      <c r="C313" s="9">
        <v>11820.119999999999</v>
      </c>
    </row>
    <row r="314" spans="1:3">
      <c r="A314">
        <v>36</v>
      </c>
      <c r="B314" s="8">
        <v>1.3931297709923662</v>
      </c>
      <c r="C314" s="9">
        <v>226.43599999999998</v>
      </c>
    </row>
    <row r="315" spans="1:3">
      <c r="A315">
        <v>30</v>
      </c>
      <c r="B315" s="8">
        <v>1.8223965763195435</v>
      </c>
      <c r="C315" s="9">
        <v>2189.0190000000002</v>
      </c>
    </row>
    <row r="316" spans="1:3">
      <c r="A316">
        <v>9</v>
      </c>
      <c r="B316" s="8">
        <v>2.6385542168674698</v>
      </c>
      <c r="C316" s="9">
        <v>4355.1499999999996</v>
      </c>
    </row>
    <row r="317" spans="1:3">
      <c r="A317">
        <v>159</v>
      </c>
      <c r="B317" s="8">
        <v>1.2258606213266163</v>
      </c>
      <c r="C317" s="9">
        <v>2454.6220000000003</v>
      </c>
    </row>
    <row r="318" spans="1:3">
      <c r="A318">
        <v>71</v>
      </c>
      <c r="B318" s="8">
        <v>1.9945355191256831</v>
      </c>
      <c r="C318" s="9">
        <v>2163.2999999999997</v>
      </c>
    </row>
    <row r="319" spans="1:3">
      <c r="A319">
        <v>22</v>
      </c>
      <c r="B319" s="8">
        <v>2.4787775891341259</v>
      </c>
      <c r="C319" s="9">
        <v>2584.1580000000004</v>
      </c>
    </row>
    <row r="320" spans="1:3">
      <c r="A320">
        <v>771</v>
      </c>
      <c r="B320" s="8">
        <v>0.82268970698722765</v>
      </c>
      <c r="C320" s="9">
        <v>251.35999999999999</v>
      </c>
    </row>
    <row r="321" spans="1:3">
      <c r="A321">
        <v>14</v>
      </c>
      <c r="B321" s="8">
        <v>2.0797720797720798</v>
      </c>
      <c r="C321" s="9">
        <v>883.53199999999993</v>
      </c>
    </row>
    <row r="322" spans="1:3">
      <c r="A322">
        <v>23</v>
      </c>
      <c r="B322" s="8">
        <v>1.9414893617021278</v>
      </c>
      <c r="C322" s="9">
        <v>2533.1639999999998</v>
      </c>
    </row>
    <row r="323" spans="1:3">
      <c r="A323">
        <v>56</v>
      </c>
      <c r="B323" s="8">
        <v>1.3588979895755771</v>
      </c>
      <c r="C323" s="9">
        <v>785.62800000000004</v>
      </c>
    </row>
    <row r="324" spans="1:3">
      <c r="A324">
        <v>25</v>
      </c>
      <c r="B324" s="8">
        <v>3.6530442035029189</v>
      </c>
      <c r="C324" s="9">
        <v>3247.6419999999998</v>
      </c>
    </row>
    <row r="325" spans="1:3">
      <c r="A325">
        <v>8</v>
      </c>
      <c r="B325" s="8">
        <v>2.1744680851063829</v>
      </c>
      <c r="C325" s="9">
        <v>3690.2840000000001</v>
      </c>
    </row>
    <row r="326" spans="1:3">
      <c r="A326">
        <v>74</v>
      </c>
      <c r="B326" s="8">
        <v>0.59787059787059782</v>
      </c>
      <c r="C326" s="9">
        <v>218.66800000000001</v>
      </c>
    </row>
    <row r="327" spans="1:3">
      <c r="A327">
        <v>128</v>
      </c>
      <c r="B327" s="8">
        <v>1.8360160965794767</v>
      </c>
      <c r="C327" s="9">
        <v>358.1</v>
      </c>
    </row>
    <row r="328" spans="1:3">
      <c r="A328">
        <v>153</v>
      </c>
      <c r="B328" s="8">
        <v>2.2444273635664871</v>
      </c>
      <c r="C328" s="9">
        <v>4877.7840000000006</v>
      </c>
    </row>
    <row r="329" spans="1:3">
      <c r="A329">
        <v>45</v>
      </c>
      <c r="B329" s="8">
        <v>1.5187239944521498</v>
      </c>
      <c r="C329" s="9">
        <v>12873.297999999999</v>
      </c>
    </row>
    <row r="330" spans="1:3">
      <c r="A330">
        <v>4</v>
      </c>
      <c r="B330" s="8">
        <v>2.8968253968253967</v>
      </c>
      <c r="C330" s="9">
        <v>8236.7648000000008</v>
      </c>
    </row>
    <row r="331" spans="1:3">
      <c r="A331">
        <v>249</v>
      </c>
      <c r="B331" s="8">
        <v>1.7761557177615572</v>
      </c>
      <c r="C331" s="9">
        <v>736.27600000000007</v>
      </c>
    </row>
    <row r="332" spans="1:3">
      <c r="A332">
        <v>32</v>
      </c>
      <c r="B332" s="8">
        <v>1.9124251497005988</v>
      </c>
      <c r="C332" s="9">
        <v>1990.3140000000001</v>
      </c>
    </row>
    <row r="333" spans="1:3">
      <c r="A333">
        <v>15</v>
      </c>
      <c r="B333" s="8">
        <v>1.3017118402282453</v>
      </c>
      <c r="C333" s="9">
        <v>1299.288</v>
      </c>
    </row>
    <row r="334" spans="1:3">
      <c r="A334">
        <v>161</v>
      </c>
      <c r="B334" s="8">
        <v>2.2530864197530867</v>
      </c>
      <c r="C334" s="9">
        <v>5248.7870000000003</v>
      </c>
    </row>
    <row r="335" spans="1:3">
      <c r="A335">
        <v>119</v>
      </c>
      <c r="B335" s="8">
        <v>3.5308343409915359</v>
      </c>
      <c r="C335" s="9">
        <v>9300.2540000000008</v>
      </c>
    </row>
    <row r="336" spans="1:3">
      <c r="A336">
        <v>37</v>
      </c>
      <c r="B336" s="8">
        <v>2.7735562310030395</v>
      </c>
      <c r="C336" s="9">
        <v>886.52</v>
      </c>
    </row>
    <row r="337" spans="1:3">
      <c r="A337">
        <v>73</v>
      </c>
      <c r="B337" s="8">
        <v>1.246797608881298</v>
      </c>
      <c r="C337" s="9">
        <v>744.57399999999996</v>
      </c>
    </row>
    <row r="338" spans="1:3">
      <c r="A338">
        <v>144</v>
      </c>
      <c r="B338" s="8">
        <v>2.0456365092073661</v>
      </c>
      <c r="C338" s="9">
        <v>5040.7359999999999</v>
      </c>
    </row>
    <row r="339" spans="1:3">
      <c r="A339">
        <v>411</v>
      </c>
      <c r="B339" s="8">
        <v>0.76094510076441968</v>
      </c>
      <c r="C339" s="9">
        <v>2872.63</v>
      </c>
    </row>
    <row r="340" spans="1:3">
      <c r="A340">
        <v>392</v>
      </c>
      <c r="B340" s="8">
        <v>2.3038773669972947</v>
      </c>
      <c r="C340" s="9">
        <v>4930.4740000000002</v>
      </c>
    </row>
    <row r="341" spans="1:3">
      <c r="A341">
        <v>94</v>
      </c>
      <c r="B341" s="8">
        <v>2.4292845257903495</v>
      </c>
      <c r="C341" s="9">
        <v>6491.0260000000007</v>
      </c>
    </row>
    <row r="342" spans="1:3">
      <c r="A342">
        <v>9</v>
      </c>
      <c r="B342" s="8">
        <v>3.0290456431535269</v>
      </c>
      <c r="C342" s="9">
        <v>1791.6049999999998</v>
      </c>
    </row>
    <row r="343" spans="1:3">
      <c r="A343">
        <v>739</v>
      </c>
      <c r="B343" s="8">
        <v>0.97506678539626002</v>
      </c>
      <c r="C343" s="9">
        <v>900.55200000000002</v>
      </c>
    </row>
    <row r="344" spans="1:3">
      <c r="A344">
        <v>45</v>
      </c>
      <c r="B344" s="8">
        <v>3.5387811634349027</v>
      </c>
      <c r="C344" s="9">
        <v>644.11880000000019</v>
      </c>
    </row>
    <row r="345" spans="1:3">
      <c r="A345">
        <v>9</v>
      </c>
      <c r="B345" s="8">
        <v>1.8737166324435319</v>
      </c>
      <c r="C345" s="9">
        <v>2518.1149999999998</v>
      </c>
    </row>
    <row r="346" spans="1:3">
      <c r="A346">
        <v>116</v>
      </c>
      <c r="B346" s="8">
        <v>1.0181311018131101</v>
      </c>
      <c r="C346" s="9">
        <v>71.263000000000005</v>
      </c>
    </row>
    <row r="347" spans="1:3">
      <c r="A347">
        <v>177</v>
      </c>
      <c r="B347" s="8">
        <v>2.0621468926553672</v>
      </c>
      <c r="C347" s="9">
        <v>1058.1080000000002</v>
      </c>
    </row>
    <row r="348" spans="1:3">
      <c r="A348">
        <v>160</v>
      </c>
      <c r="B348" s="8">
        <v>2.7261410788381744</v>
      </c>
      <c r="C348" s="9">
        <v>2772.0549999999998</v>
      </c>
    </row>
    <row r="349" spans="1:3">
      <c r="A349">
        <v>59</v>
      </c>
      <c r="B349" s="8">
        <v>1.6008771929824561</v>
      </c>
      <c r="C349" s="9">
        <v>858.57600000000002</v>
      </c>
    </row>
    <row r="350" spans="1:3">
      <c r="A350">
        <v>119</v>
      </c>
      <c r="B350" s="8">
        <v>1.8159203980099503</v>
      </c>
      <c r="C350" s="9">
        <v>2152.3520000000003</v>
      </c>
    </row>
    <row r="351" spans="1:3">
      <c r="A351">
        <v>396</v>
      </c>
      <c r="B351" s="8">
        <v>2.9157588961510528</v>
      </c>
      <c r="C351" s="9">
        <v>7610.8639999999996</v>
      </c>
    </row>
    <row r="352" spans="1:3">
      <c r="A352">
        <v>114</v>
      </c>
      <c r="B352" s="8">
        <v>1.8481012658227847</v>
      </c>
      <c r="C352" s="9">
        <v>385.43</v>
      </c>
    </row>
    <row r="353" spans="1:3">
      <c r="A353">
        <v>302</v>
      </c>
      <c r="B353" s="8">
        <v>0.91631799163179906</v>
      </c>
      <c r="C353" s="9">
        <v>695.44200000000001</v>
      </c>
    </row>
    <row r="354" spans="1:3">
      <c r="A354">
        <v>43</v>
      </c>
      <c r="B354" s="8">
        <v>2.5569176882661999</v>
      </c>
      <c r="C354" s="9">
        <v>8828.0305000000008</v>
      </c>
    </row>
    <row r="355" spans="1:3">
      <c r="A355">
        <v>195</v>
      </c>
      <c r="B355" s="8">
        <v>2.1428571428571428</v>
      </c>
      <c r="C355" s="9">
        <v>1388.682</v>
      </c>
    </row>
    <row r="356" spans="1:3">
      <c r="A356">
        <v>50</v>
      </c>
      <c r="B356" s="8">
        <v>2.1744680851063829</v>
      </c>
      <c r="C356" s="9">
        <v>7754.9759999999997</v>
      </c>
    </row>
    <row r="357" spans="1:3">
      <c r="A357">
        <v>48</v>
      </c>
      <c r="B357" s="8">
        <v>2.9795918367346936</v>
      </c>
      <c r="C357" s="9">
        <v>8697.8429999999989</v>
      </c>
    </row>
    <row r="358" spans="1:3">
      <c r="A358">
        <v>53</v>
      </c>
      <c r="B358" s="8">
        <v>3.6811481768813037</v>
      </c>
      <c r="C358" s="9">
        <v>6760.8150000000005</v>
      </c>
    </row>
    <row r="359" spans="1:3">
      <c r="A359">
        <v>22</v>
      </c>
      <c r="B359" s="8">
        <v>2.7933673469387754</v>
      </c>
      <c r="C359" s="9">
        <v>2697.248</v>
      </c>
    </row>
    <row r="360" spans="1:3">
      <c r="A360">
        <v>67</v>
      </c>
      <c r="B360" s="8">
        <v>2.2353455818022749</v>
      </c>
      <c r="C360" s="9">
        <v>2279.5859999999998</v>
      </c>
    </row>
    <row r="361" spans="1:3">
      <c r="A361">
        <v>227</v>
      </c>
      <c r="B361" s="8">
        <v>1.3138948884089272</v>
      </c>
      <c r="C361" s="9">
        <v>955.12399999999991</v>
      </c>
    </row>
    <row r="362" spans="1:3">
      <c r="A362">
        <v>107</v>
      </c>
      <c r="B362" s="8">
        <v>2.7340823970037453</v>
      </c>
      <c r="C362" s="9">
        <v>1911.8439999999998</v>
      </c>
    </row>
    <row r="363" spans="1:3">
      <c r="A363">
        <v>4</v>
      </c>
      <c r="B363" s="8">
        <v>1.6924265842349304</v>
      </c>
      <c r="C363" s="9">
        <v>2371.4480000000003</v>
      </c>
    </row>
    <row r="364" spans="1:3">
      <c r="A364">
        <v>123</v>
      </c>
      <c r="B364" s="8">
        <v>3.4316239316239319</v>
      </c>
      <c r="C364" s="9">
        <v>1082.9180000000001</v>
      </c>
    </row>
    <row r="365" spans="1:3">
      <c r="A365">
        <v>56</v>
      </c>
      <c r="B365" s="8">
        <v>2.4787775891341259</v>
      </c>
      <c r="C365" s="9">
        <v>4198.3320000000003</v>
      </c>
    </row>
    <row r="366" spans="1:3">
      <c r="A366">
        <v>760</v>
      </c>
      <c r="B366" s="8">
        <v>0.91402337228714525</v>
      </c>
      <c r="C366" s="9">
        <v>2358.6759999999999</v>
      </c>
    </row>
    <row r="367" spans="1:3">
      <c r="A367">
        <v>3</v>
      </c>
      <c r="B367" s="8">
        <v>3.0602134146341466</v>
      </c>
      <c r="C367" s="9">
        <v>6366.3919999999998</v>
      </c>
    </row>
    <row r="368" spans="1:3">
      <c r="A368">
        <v>4</v>
      </c>
      <c r="B368" s="8">
        <v>3.2735426008968611</v>
      </c>
      <c r="C368" s="9">
        <v>2240.58</v>
      </c>
    </row>
    <row r="369" spans="1:3">
      <c r="A369">
        <v>225</v>
      </c>
      <c r="B369" s="8">
        <v>1.6020482809070957</v>
      </c>
      <c r="C369" s="9">
        <v>1507.018</v>
      </c>
    </row>
    <row r="370" spans="1:3">
      <c r="A370">
        <v>7</v>
      </c>
      <c r="B370" s="8">
        <v>1.0376687988628288</v>
      </c>
      <c r="C370" s="9">
        <v>309.28100000000001</v>
      </c>
    </row>
    <row r="371" spans="1:3">
      <c r="A371">
        <v>176</v>
      </c>
      <c r="B371" s="8">
        <v>1.655328798185941</v>
      </c>
      <c r="C371" s="9">
        <v>528.91</v>
      </c>
    </row>
    <row r="372" spans="1:3">
      <c r="A372">
        <v>43</v>
      </c>
      <c r="B372" s="8">
        <v>2.7355460385438972</v>
      </c>
      <c r="C372" s="9">
        <v>959.47700000000009</v>
      </c>
    </row>
    <row r="373" spans="1:3">
      <c r="A373">
        <v>31</v>
      </c>
      <c r="B373" s="8">
        <v>1.7647058823529411</v>
      </c>
      <c r="C373" s="9">
        <v>7954.9980000000005</v>
      </c>
    </row>
    <row r="374" spans="1:3">
      <c r="A374">
        <v>406</v>
      </c>
      <c r="B374" s="8">
        <v>1.5336134453781514</v>
      </c>
      <c r="C374" s="9">
        <v>2256.3939999999998</v>
      </c>
    </row>
    <row r="375" spans="1:3">
      <c r="A375">
        <v>485</v>
      </c>
      <c r="B375" s="8">
        <v>1.7666989351403679</v>
      </c>
      <c r="C375" s="9">
        <v>709.17800000000011</v>
      </c>
    </row>
    <row r="376" spans="1:3">
      <c r="A376">
        <v>755</v>
      </c>
      <c r="B376" s="8">
        <v>0.89133089133089138</v>
      </c>
      <c r="C376" s="9">
        <v>195</v>
      </c>
    </row>
    <row r="377" spans="1:3">
      <c r="A377">
        <v>63</v>
      </c>
      <c r="B377" s="8">
        <v>1.4370078740157479</v>
      </c>
      <c r="C377" s="9">
        <v>4427.1419999999998</v>
      </c>
    </row>
    <row r="378" spans="1:3">
      <c r="A378">
        <v>289</v>
      </c>
      <c r="B378" s="8">
        <v>0.96306068601583106</v>
      </c>
      <c r="C378" s="9">
        <v>383.81200000000001</v>
      </c>
    </row>
    <row r="379" spans="1:3">
      <c r="A379">
        <v>46</v>
      </c>
      <c r="B379" s="8">
        <v>2.145481263776635</v>
      </c>
      <c r="C379" s="9">
        <v>2709.6319999999996</v>
      </c>
    </row>
    <row r="380" spans="1:3">
      <c r="A380">
        <v>63</v>
      </c>
      <c r="B380" s="8">
        <v>1.9488939740655988</v>
      </c>
      <c r="C380" s="9">
        <v>3760.0280000000002</v>
      </c>
    </row>
    <row r="381" spans="1:3">
      <c r="A381">
        <v>182</v>
      </c>
      <c r="B381" s="8">
        <v>2.7375000000000003</v>
      </c>
      <c r="C381" s="9">
        <v>4760.4340000000002</v>
      </c>
    </row>
    <row r="382" spans="1:3">
      <c r="A382">
        <v>86</v>
      </c>
      <c r="B382" s="8">
        <v>3.2017543859649122</v>
      </c>
      <c r="C382" s="9">
        <v>4867.2000000000007</v>
      </c>
    </row>
    <row r="383" spans="1:3">
      <c r="A383">
        <v>30</v>
      </c>
      <c r="B383" s="8">
        <v>1.1105476673427992</v>
      </c>
      <c r="C383" s="9">
        <v>3747.6680000000001</v>
      </c>
    </row>
    <row r="384" spans="1:3">
      <c r="A384">
        <v>119</v>
      </c>
      <c r="B384" s="8">
        <v>3.1574394463667823</v>
      </c>
      <c r="C384" s="9">
        <v>2932.4839999999995</v>
      </c>
    </row>
    <row r="385" spans="1:3">
      <c r="A385">
        <v>10</v>
      </c>
      <c r="B385" s="8">
        <v>1.7339667458432304</v>
      </c>
      <c r="C385" s="9">
        <v>1214.9559999999999</v>
      </c>
    </row>
    <row r="386" spans="1:3">
      <c r="A386">
        <v>8</v>
      </c>
      <c r="B386" s="8">
        <v>1.6636280765724702</v>
      </c>
      <c r="C386" s="9">
        <v>1571.5229999999999</v>
      </c>
    </row>
    <row r="387" spans="1:3">
      <c r="A387">
        <v>121</v>
      </c>
      <c r="B387" s="8">
        <v>1.3857251328777525</v>
      </c>
      <c r="C387" s="9">
        <v>2203.7000000000003</v>
      </c>
    </row>
    <row r="388" spans="1:3">
      <c r="A388">
        <v>51</v>
      </c>
      <c r="B388" s="8">
        <v>1.9143356643356644</v>
      </c>
      <c r="C388" s="9">
        <v>3173.8739999999998</v>
      </c>
    </row>
    <row r="389" spans="1:3">
      <c r="A389">
        <v>23</v>
      </c>
      <c r="B389" s="8">
        <v>2.9652880354505169</v>
      </c>
      <c r="C389" s="9">
        <v>9799.9230000000007</v>
      </c>
    </row>
    <row r="390" spans="1:3">
      <c r="A390">
        <v>616</v>
      </c>
      <c r="B390" s="8">
        <v>1.7394757744241462</v>
      </c>
      <c r="C390" s="9">
        <v>2725.2560000000003</v>
      </c>
    </row>
    <row r="391" spans="1:3">
      <c r="A391">
        <v>39</v>
      </c>
      <c r="B391" s="8">
        <v>3.405909797822706</v>
      </c>
      <c r="C391" s="9">
        <v>3159.1220000000003</v>
      </c>
    </row>
    <row r="392" spans="1:3">
      <c r="A392">
        <v>39</v>
      </c>
      <c r="B392" s="8">
        <v>1.4897959183673468</v>
      </c>
      <c r="C392" s="9">
        <v>1804.146</v>
      </c>
    </row>
    <row r="393" spans="1:3">
      <c r="A393">
        <v>104</v>
      </c>
      <c r="B393" s="8">
        <v>2.1185737976782755</v>
      </c>
      <c r="C393" s="9">
        <v>1733.443</v>
      </c>
    </row>
    <row r="394" spans="1:3">
      <c r="A394">
        <v>2</v>
      </c>
      <c r="B394" s="8">
        <v>2.9106858054226477</v>
      </c>
      <c r="C394" s="9">
        <v>303.94799999999998</v>
      </c>
    </row>
    <row r="395" spans="1:3">
      <c r="A395">
        <v>10</v>
      </c>
      <c r="B395" s="8">
        <v>1.3379765395894427</v>
      </c>
      <c r="C395" s="9">
        <v>864.947</v>
      </c>
    </row>
    <row r="396" spans="1:3">
      <c r="A396">
        <v>111</v>
      </c>
      <c r="B396" s="8">
        <v>2.2431957857769973</v>
      </c>
      <c r="C396" s="9">
        <v>7625.076</v>
      </c>
    </row>
    <row r="397" spans="1:3">
      <c r="A397">
        <v>59</v>
      </c>
      <c r="B397" s="8">
        <v>2.7198211624441133</v>
      </c>
      <c r="C397" s="9">
        <v>2833.9259999999999</v>
      </c>
    </row>
    <row r="398" spans="1:3">
      <c r="A398">
        <v>59</v>
      </c>
      <c r="B398" s="8">
        <v>2.2561813186813184</v>
      </c>
      <c r="C398" s="9">
        <v>3254.9490000000001</v>
      </c>
    </row>
    <row r="399" spans="1:3">
      <c r="A399">
        <v>94</v>
      </c>
      <c r="B399" s="8">
        <v>1.5962099125364431</v>
      </c>
      <c r="C399" s="9">
        <v>1934.2719999999999</v>
      </c>
    </row>
    <row r="400" spans="1:3">
      <c r="A400">
        <v>217</v>
      </c>
      <c r="B400" s="8">
        <v>1.7909715407262021</v>
      </c>
      <c r="C400" s="9">
        <v>1090.838</v>
      </c>
    </row>
    <row r="401" spans="1:3">
      <c r="A401">
        <v>39</v>
      </c>
      <c r="B401" s="8">
        <v>2.0840130505709622</v>
      </c>
      <c r="C401" s="9">
        <v>1669.1349999999998</v>
      </c>
    </row>
    <row r="402" spans="1:3">
      <c r="A402">
        <v>10</v>
      </c>
      <c r="B402" s="8">
        <v>2.0806188925081432</v>
      </c>
      <c r="C402" s="9">
        <v>3635.5940000000005</v>
      </c>
    </row>
    <row r="403" spans="1:3">
      <c r="A403">
        <v>104</v>
      </c>
      <c r="B403" s="8">
        <v>2.7466555183946491</v>
      </c>
      <c r="C403" s="9">
        <v>1707.71</v>
      </c>
    </row>
    <row r="404" spans="1:3">
      <c r="A404">
        <v>595</v>
      </c>
      <c r="B404" s="8">
        <v>0.98782138024357236</v>
      </c>
      <c r="C404" s="9">
        <v>1156.6579999999999</v>
      </c>
    </row>
    <row r="405" spans="1:3">
      <c r="A405">
        <v>70</v>
      </c>
      <c r="B405" s="8">
        <v>5.2142857142857144</v>
      </c>
      <c r="C405" s="9">
        <v>863.88</v>
      </c>
    </row>
    <row r="406" spans="1:3">
      <c r="A406">
        <v>35</v>
      </c>
      <c r="B406" s="8">
        <v>2.1830143540669855</v>
      </c>
      <c r="C406" s="9">
        <v>2201.6860000000001</v>
      </c>
    </row>
    <row r="407" spans="1:3">
      <c r="A407">
        <v>121</v>
      </c>
      <c r="B407" s="8">
        <v>1.0428571428571429</v>
      </c>
      <c r="C407" s="9">
        <v>1417.654</v>
      </c>
    </row>
    <row r="408" spans="1:3">
      <c r="A408">
        <v>44</v>
      </c>
      <c r="B408" s="8">
        <v>2.5795053003533566</v>
      </c>
      <c r="C408" s="9">
        <v>1131.0639999999999</v>
      </c>
    </row>
    <row r="409" spans="1:3">
      <c r="A409">
        <v>536</v>
      </c>
      <c r="B409" s="8">
        <v>1.3379765395894427</v>
      </c>
      <c r="C409" s="9">
        <v>3868.02</v>
      </c>
    </row>
    <row r="410" spans="1:3">
      <c r="A410">
        <v>465</v>
      </c>
      <c r="B410" s="8">
        <v>1.3629574309185959</v>
      </c>
      <c r="C410" s="9">
        <v>469.16899999999998</v>
      </c>
    </row>
    <row r="411" spans="1:3">
      <c r="A411">
        <v>30</v>
      </c>
      <c r="B411" s="8">
        <v>1.5598290598290598</v>
      </c>
      <c r="C411" s="9">
        <v>2516.4940000000001</v>
      </c>
    </row>
    <row r="412" spans="1:3">
      <c r="A412">
        <v>44</v>
      </c>
      <c r="B412" s="8">
        <v>2.2415557830092117</v>
      </c>
      <c r="C412" s="9">
        <v>7721.7139999999999</v>
      </c>
    </row>
    <row r="413" spans="1:3">
      <c r="A413">
        <v>7</v>
      </c>
      <c r="B413" s="8">
        <v>2.9401611047180665</v>
      </c>
      <c r="C413" s="9">
        <v>1244.086</v>
      </c>
    </row>
    <row r="414" spans="1:3">
      <c r="A414">
        <v>463</v>
      </c>
      <c r="B414" s="8">
        <v>1.4355948869223205</v>
      </c>
      <c r="C414" s="9">
        <v>1428.7309999999998</v>
      </c>
    </row>
    <row r="415" spans="1:3">
      <c r="A415">
        <v>38</v>
      </c>
      <c r="B415" s="8">
        <v>1.8354885057471264</v>
      </c>
      <c r="C415" s="9">
        <v>1519.5060000000001</v>
      </c>
    </row>
    <row r="416" spans="1:3">
      <c r="A416">
        <v>6</v>
      </c>
      <c r="B416" s="8">
        <v>1.8622448979591837</v>
      </c>
      <c r="C416" s="9">
        <v>3152.6149999999998</v>
      </c>
    </row>
    <row r="417" spans="1:3">
      <c r="A417">
        <v>298</v>
      </c>
      <c r="B417" s="8">
        <v>2.6838235294117645</v>
      </c>
      <c r="C417" s="9">
        <v>1569.4639999999999</v>
      </c>
    </row>
    <row r="418" spans="1:3">
      <c r="A418">
        <v>119</v>
      </c>
      <c r="B418" s="8">
        <v>1.4165588615782665</v>
      </c>
      <c r="C418" s="9">
        <v>908.82099999999991</v>
      </c>
    </row>
    <row r="419" spans="1:3">
      <c r="A419">
        <v>232</v>
      </c>
      <c r="B419" s="8">
        <v>3.2017543859649122</v>
      </c>
      <c r="C419" s="9">
        <v>2744.7420000000002</v>
      </c>
    </row>
    <row r="420" spans="1:3">
      <c r="A420">
        <v>3</v>
      </c>
      <c r="B420" s="8">
        <v>2.3269581056466304</v>
      </c>
      <c r="C420" s="9">
        <v>983.92200000000014</v>
      </c>
    </row>
    <row r="421" spans="1:3">
      <c r="A421">
        <v>409</v>
      </c>
      <c r="B421" s="8">
        <v>1.8084227910817505</v>
      </c>
      <c r="C421" s="9">
        <v>2120.9540000000002</v>
      </c>
    </row>
    <row r="422" spans="1:3">
      <c r="A422">
        <v>99</v>
      </c>
      <c r="B422" s="8">
        <v>1.8457648546144123</v>
      </c>
      <c r="C422" s="9">
        <v>3908.2620000000002</v>
      </c>
    </row>
    <row r="423" spans="1:3">
      <c r="A423">
        <v>59</v>
      </c>
      <c r="B423" s="8">
        <v>1.3094170403587444</v>
      </c>
      <c r="C423" s="9">
        <v>1146.05</v>
      </c>
    </row>
    <row r="424" spans="1:3">
      <c r="A424">
        <v>486</v>
      </c>
      <c r="B424" s="8">
        <v>1.5911072362685266</v>
      </c>
      <c r="C424" s="9">
        <v>8282.3580000000002</v>
      </c>
    </row>
    <row r="425" spans="1:3">
      <c r="A425">
        <v>43</v>
      </c>
      <c r="B425" s="8">
        <v>1.7995069843878388</v>
      </c>
      <c r="C425" s="9">
        <v>1888.9639999999999</v>
      </c>
    </row>
    <row r="426" spans="1:3">
      <c r="A426">
        <v>114</v>
      </c>
      <c r="B426" s="8">
        <v>3.677581863979849</v>
      </c>
      <c r="C426" s="9">
        <v>8181.2560000000012</v>
      </c>
    </row>
    <row r="427" spans="1:3">
      <c r="A427">
        <v>291</v>
      </c>
      <c r="B427" s="8">
        <v>2.1700356718192628</v>
      </c>
      <c r="C427" s="9">
        <v>2243.5100000000002</v>
      </c>
    </row>
    <row r="428" spans="1:3">
      <c r="A428">
        <v>28</v>
      </c>
      <c r="B428" s="8">
        <v>2.1329437545653764</v>
      </c>
      <c r="C428" s="9">
        <v>1686.7311999999997</v>
      </c>
    </row>
    <row r="429" spans="1:3">
      <c r="A429">
        <v>99</v>
      </c>
      <c r="B429" s="8">
        <v>2.1416596814752724</v>
      </c>
      <c r="C429" s="9">
        <v>10604.266</v>
      </c>
    </row>
    <row r="430" spans="1:3">
      <c r="A430">
        <v>42</v>
      </c>
      <c r="B430" s="8">
        <v>2.1298322392414297</v>
      </c>
      <c r="C430" s="9">
        <v>3312.864</v>
      </c>
    </row>
    <row r="431" spans="1:3">
      <c r="A431">
        <v>3</v>
      </c>
      <c r="B431" s="8">
        <v>1.6306775874906925</v>
      </c>
      <c r="C431" s="9">
        <v>3100.6120000000001</v>
      </c>
    </row>
    <row r="432" spans="1:3">
      <c r="A432">
        <v>24</v>
      </c>
      <c r="B432" s="8">
        <v>2.068825910931174</v>
      </c>
      <c r="C432" s="9">
        <v>5952.8590000000013</v>
      </c>
    </row>
    <row r="433" spans="1:3">
      <c r="A433">
        <v>60</v>
      </c>
      <c r="B433" s="8">
        <v>2.8392394122731202</v>
      </c>
      <c r="C433" s="9">
        <v>3918.9659999999994</v>
      </c>
    </row>
    <row r="434" spans="1:3">
      <c r="A434">
        <v>4</v>
      </c>
      <c r="B434" s="8">
        <v>1.8487698986975396</v>
      </c>
      <c r="C434" s="9">
        <v>5990.799</v>
      </c>
    </row>
    <row r="435" spans="1:3">
      <c r="A435">
        <v>18</v>
      </c>
      <c r="B435" s="8">
        <v>2.2530864197530862</v>
      </c>
      <c r="C435" s="9">
        <v>5016.4880000000003</v>
      </c>
    </row>
    <row r="436" spans="1:3">
      <c r="A436">
        <v>49</v>
      </c>
      <c r="B436" s="8">
        <v>3.4872611464968153</v>
      </c>
      <c r="C436" s="9">
        <v>14175.228999999999</v>
      </c>
    </row>
    <row r="437" spans="1:3">
      <c r="A437">
        <v>16</v>
      </c>
      <c r="B437" s="8">
        <v>2.4065934065934065</v>
      </c>
      <c r="C437" s="9">
        <v>2260.9580000000001</v>
      </c>
    </row>
    <row r="438" spans="1:3">
      <c r="A438">
        <v>58</v>
      </c>
      <c r="B438" s="8">
        <v>2.3156225218080886</v>
      </c>
      <c r="C438" s="9">
        <v>5620.1859999999997</v>
      </c>
    </row>
    <row r="439" spans="1:3">
      <c r="A439">
        <v>17</v>
      </c>
      <c r="B439" s="8">
        <v>1.6500904159132006</v>
      </c>
      <c r="C439" s="9">
        <v>453.53800000000001</v>
      </c>
    </row>
    <row r="440" spans="1:3">
      <c r="A440">
        <v>30</v>
      </c>
      <c r="B440" s="8">
        <v>2.1267297887836851</v>
      </c>
      <c r="C440" s="9">
        <v>4909.4719999999998</v>
      </c>
    </row>
    <row r="441" spans="1:3">
      <c r="A441">
        <v>21</v>
      </c>
      <c r="B441" s="8">
        <v>2.9174067495559504</v>
      </c>
      <c r="C441" s="9">
        <v>2617.2719999999999</v>
      </c>
    </row>
    <row r="442" spans="1:3">
      <c r="A442">
        <v>54</v>
      </c>
      <c r="B442" s="8">
        <v>1.3419117647058825</v>
      </c>
      <c r="C442" s="9">
        <v>2171.962</v>
      </c>
    </row>
    <row r="443" spans="1:3">
      <c r="A443">
        <v>100</v>
      </c>
      <c r="B443" s="8">
        <v>2.0842255531763025</v>
      </c>
      <c r="C443" s="9">
        <v>2280.58</v>
      </c>
    </row>
    <row r="444" spans="1:3">
      <c r="A444">
        <v>297</v>
      </c>
      <c r="B444" s="8">
        <v>1.0101476014760149</v>
      </c>
      <c r="C444" s="9">
        <v>88.471999999999994</v>
      </c>
    </row>
    <row r="445" spans="1:3">
      <c r="A445">
        <v>393</v>
      </c>
      <c r="B445" s="8">
        <v>2.1098265895953756</v>
      </c>
      <c r="C445" s="9">
        <v>3057.1000000000004</v>
      </c>
    </row>
    <row r="446" spans="1:3">
      <c r="A446">
        <v>102</v>
      </c>
      <c r="B446" s="8">
        <v>2.6202440775305096</v>
      </c>
      <c r="C446" s="9">
        <v>4642.0884000000005</v>
      </c>
    </row>
    <row r="447" spans="1:3">
      <c r="A447">
        <v>98</v>
      </c>
      <c r="B447" s="8">
        <v>2.1196283391405339</v>
      </c>
      <c r="C447" s="9">
        <v>4416.5200000000004</v>
      </c>
    </row>
    <row r="448" spans="1:3">
      <c r="A448">
        <v>773</v>
      </c>
      <c r="B448" s="8">
        <v>1.2279226240538268</v>
      </c>
      <c r="C448" s="9">
        <v>449.09600000000006</v>
      </c>
    </row>
    <row r="449" spans="1:3">
      <c r="A449">
        <v>156</v>
      </c>
      <c r="B449" s="8">
        <v>2.9895755770662698</v>
      </c>
      <c r="C449" s="9">
        <v>8673.2220000000016</v>
      </c>
    </row>
    <row r="450" spans="1:3">
      <c r="A450">
        <v>50</v>
      </c>
      <c r="B450" s="8">
        <v>2.0857142857142859</v>
      </c>
      <c r="C450" s="9">
        <v>50.188000000000002</v>
      </c>
    </row>
    <row r="451" spans="1:3">
      <c r="A451">
        <v>154</v>
      </c>
      <c r="B451" s="8">
        <v>2.1645663454410675</v>
      </c>
      <c r="C451" s="9">
        <v>4985.6760000000013</v>
      </c>
    </row>
    <row r="452" spans="1:3">
      <c r="A452">
        <v>29</v>
      </c>
      <c r="B452" s="8">
        <v>2.9979466119096512</v>
      </c>
      <c r="C452" s="9">
        <v>2580.7040000000002</v>
      </c>
    </row>
    <row r="453" spans="1:3">
      <c r="A453">
        <v>18</v>
      </c>
      <c r="B453" s="8">
        <v>3.2516703786191536</v>
      </c>
      <c r="C453" s="9">
        <v>7663.1260000000011</v>
      </c>
    </row>
    <row r="454" spans="1:3">
      <c r="A454">
        <v>43</v>
      </c>
      <c r="B454" s="8">
        <v>2.0694542877391919</v>
      </c>
      <c r="C454" s="9">
        <v>4492.945999999999</v>
      </c>
    </row>
    <row r="455" spans="1:3">
      <c r="A455">
        <v>438</v>
      </c>
      <c r="B455" s="8">
        <v>1.3998082454458294</v>
      </c>
      <c r="C455" s="9">
        <v>3246.6259999999997</v>
      </c>
    </row>
    <row r="456" spans="1:3">
      <c r="A456">
        <v>56</v>
      </c>
      <c r="B456" s="8">
        <v>1.275331935709294</v>
      </c>
      <c r="C456" s="9">
        <v>2095.0639999999999</v>
      </c>
    </row>
    <row r="457" spans="1:3">
      <c r="A457">
        <v>15</v>
      </c>
      <c r="B457" s="8">
        <v>2.7148760330578514</v>
      </c>
      <c r="C457" s="9">
        <v>2633.5820000000003</v>
      </c>
    </row>
    <row r="458" spans="1:3">
      <c r="A458">
        <v>554</v>
      </c>
      <c r="B458" s="8">
        <v>0.65884476534296033</v>
      </c>
      <c r="C458" s="9">
        <v>5.3040000000000003</v>
      </c>
    </row>
    <row r="459" spans="1:3">
      <c r="A459">
        <v>416</v>
      </c>
      <c r="B459" s="8">
        <v>1.2268907563025209</v>
      </c>
      <c r="C459" s="9">
        <v>1961.934</v>
      </c>
    </row>
    <row r="460" spans="1:3">
      <c r="A460">
        <v>23</v>
      </c>
      <c r="B460" s="8">
        <v>1.665399239543726</v>
      </c>
      <c r="C460" s="9">
        <v>1469.45</v>
      </c>
    </row>
    <row r="461" spans="1:3">
      <c r="A461">
        <v>24</v>
      </c>
      <c r="B461" s="8">
        <v>2.0358565737051793</v>
      </c>
      <c r="C461" s="9">
        <v>3930.509</v>
      </c>
    </row>
    <row r="462" spans="1:3">
      <c r="A462">
        <v>153</v>
      </c>
      <c r="B462" s="8">
        <v>0.91402337228714525</v>
      </c>
      <c r="C462" s="9">
        <v>287.42599999999999</v>
      </c>
    </row>
    <row r="463" spans="1:3">
      <c r="A463">
        <v>23</v>
      </c>
      <c r="B463" s="8">
        <v>2.668562144597888</v>
      </c>
      <c r="C463" s="9">
        <v>2295.3319999999999</v>
      </c>
    </row>
    <row r="464" spans="1:3">
      <c r="A464">
        <v>241</v>
      </c>
      <c r="B464" s="8">
        <v>1.2056151940545003</v>
      </c>
      <c r="C464" s="9">
        <v>318.23900000000003</v>
      </c>
    </row>
    <row r="465" spans="1:3">
      <c r="A465">
        <v>387</v>
      </c>
      <c r="B465" s="8">
        <v>2.9435483870967745</v>
      </c>
      <c r="C465" s="9">
        <v>1739.6889999999999</v>
      </c>
    </row>
    <row r="466" spans="1:3">
      <c r="A466">
        <v>251</v>
      </c>
      <c r="B466" s="8">
        <v>1.6306775874906925</v>
      </c>
      <c r="C466" s="9">
        <v>2741.2039999999993</v>
      </c>
    </row>
    <row r="467" spans="1:3">
      <c r="A467">
        <v>393</v>
      </c>
      <c r="B467" s="8">
        <v>1.4213395638629283</v>
      </c>
      <c r="C467" s="9">
        <v>1346.7739999999999</v>
      </c>
    </row>
    <row r="468" spans="1:3">
      <c r="A468">
        <v>4</v>
      </c>
      <c r="B468" s="8">
        <v>1.7216981132075471</v>
      </c>
      <c r="C468" s="9">
        <v>644.35</v>
      </c>
    </row>
    <row r="469" spans="1:3">
      <c r="A469">
        <v>42</v>
      </c>
      <c r="B469" s="8">
        <v>1.1344211344211343</v>
      </c>
      <c r="C469" s="9">
        <v>756.60600000000011</v>
      </c>
    </row>
    <row r="470" spans="1:3">
      <c r="A470">
        <v>11</v>
      </c>
      <c r="B470" s="8">
        <v>4.4512195121951219</v>
      </c>
      <c r="C470" s="9">
        <v>3653.3990000000003</v>
      </c>
    </row>
    <row r="471" spans="1:3">
      <c r="A471">
        <v>28</v>
      </c>
      <c r="B471" s="8">
        <v>1.7632850241545894</v>
      </c>
      <c r="C471" s="9">
        <v>5142.8919999999998</v>
      </c>
    </row>
    <row r="472" spans="1:3">
      <c r="A472">
        <v>134</v>
      </c>
      <c r="B472" s="8">
        <v>1.5057755775577557</v>
      </c>
      <c r="C472" s="9">
        <v>1879.306</v>
      </c>
    </row>
    <row r="473" spans="1:3">
      <c r="A473">
        <v>180</v>
      </c>
      <c r="B473" s="8">
        <v>2.230142566191446</v>
      </c>
      <c r="C473" s="9">
        <v>2845.2700000000004</v>
      </c>
    </row>
    <row r="474" spans="1:3">
      <c r="A474">
        <v>22</v>
      </c>
      <c r="B474" s="8">
        <v>2.8100940975192472</v>
      </c>
      <c r="C474" s="9">
        <v>2988.6740000000004</v>
      </c>
    </row>
    <row r="475" spans="1:3">
      <c r="A475">
        <v>98</v>
      </c>
      <c r="B475" s="8">
        <v>1.8701964133219471</v>
      </c>
      <c r="C475" s="9">
        <v>1010.256</v>
      </c>
    </row>
    <row r="476" spans="1:3">
      <c r="A476">
        <v>779</v>
      </c>
      <c r="B476" s="8">
        <v>0.75206043956043955</v>
      </c>
      <c r="C476" s="9">
        <v>368.88</v>
      </c>
    </row>
    <row r="477" spans="1:3">
      <c r="A477">
        <v>36</v>
      </c>
      <c r="B477" s="8">
        <v>1.8670076726342713</v>
      </c>
      <c r="C477" s="9">
        <v>1008.136</v>
      </c>
    </row>
    <row r="478" spans="1:3">
      <c r="A478">
        <v>28</v>
      </c>
      <c r="B478" s="8">
        <v>0.89901477832512322</v>
      </c>
      <c r="C478" s="9">
        <v>329.87599999999998</v>
      </c>
    </row>
    <row r="479" spans="1:3">
      <c r="A479">
        <v>36</v>
      </c>
      <c r="B479" s="8">
        <v>2.229007633587786</v>
      </c>
      <c r="C479" s="9">
        <v>2936.252</v>
      </c>
    </row>
    <row r="480" spans="1:3">
      <c r="A480">
        <v>90</v>
      </c>
      <c r="B480" s="8">
        <v>1.3910060975609757</v>
      </c>
      <c r="C480" s="9">
        <v>2238.0609999999997</v>
      </c>
    </row>
    <row r="481" spans="1:3">
      <c r="A481">
        <v>35</v>
      </c>
      <c r="B481" s="8">
        <v>3.6138613861386135</v>
      </c>
      <c r="C481" s="9">
        <v>3230.308</v>
      </c>
    </row>
    <row r="482" spans="1:3">
      <c r="A482">
        <v>207</v>
      </c>
      <c r="B482" s="8">
        <v>0.9064569536423841</v>
      </c>
      <c r="C482" s="9">
        <v>1259.04</v>
      </c>
    </row>
    <row r="483" spans="1:3">
      <c r="A483">
        <v>23</v>
      </c>
      <c r="B483" s="8">
        <v>2.1168185584092791</v>
      </c>
      <c r="C483" s="9">
        <v>5420.5139999999992</v>
      </c>
    </row>
    <row r="484" spans="1:3">
      <c r="A484">
        <v>66</v>
      </c>
      <c r="B484" s="8">
        <v>3.2326892109500807</v>
      </c>
      <c r="C484" s="9">
        <v>4299.1609999999991</v>
      </c>
    </row>
    <row r="485" spans="1:3">
      <c r="A485">
        <v>188</v>
      </c>
      <c r="B485" s="8">
        <v>1.8265221017514595</v>
      </c>
      <c r="C485" s="9">
        <v>2453.2840000000001</v>
      </c>
    </row>
    <row r="486" spans="1:3">
      <c r="A486">
        <v>50</v>
      </c>
      <c r="B486" s="8">
        <v>2.9388083735909825</v>
      </c>
      <c r="C486" s="9">
        <v>1548.7020000000002</v>
      </c>
    </row>
    <row r="487" spans="1:3">
      <c r="A487">
        <v>46</v>
      </c>
      <c r="B487" s="8">
        <v>1.7536032944406315</v>
      </c>
      <c r="C487" s="9">
        <v>1428.2310000000002</v>
      </c>
    </row>
    <row r="488" spans="1:3">
      <c r="A488">
        <v>78</v>
      </c>
      <c r="B488" s="8">
        <v>2.4112303881090007</v>
      </c>
      <c r="C488" s="9">
        <v>2725.9820000000004</v>
      </c>
    </row>
    <row r="489" spans="1:3">
      <c r="A489">
        <v>401</v>
      </c>
      <c r="B489" s="8">
        <v>1.3910060975609757</v>
      </c>
      <c r="C489" s="9">
        <v>4432.1379999999999</v>
      </c>
    </row>
    <row r="490" spans="1:3">
      <c r="A490">
        <v>29</v>
      </c>
      <c r="B490" s="8">
        <v>2.5932504440497337</v>
      </c>
      <c r="C490" s="9">
        <v>1303.893</v>
      </c>
    </row>
    <row r="491" spans="1:3">
      <c r="A491">
        <v>53</v>
      </c>
      <c r="B491" s="8">
        <v>1.6565809379727685</v>
      </c>
      <c r="C491" s="9">
        <v>2426.067</v>
      </c>
    </row>
    <row r="492" spans="1:3">
      <c r="A492">
        <v>114</v>
      </c>
      <c r="B492" s="8">
        <v>2.1098265895953756</v>
      </c>
      <c r="C492" s="9">
        <v>2258.192</v>
      </c>
    </row>
    <row r="493" spans="1:3">
      <c r="A493">
        <v>191</v>
      </c>
      <c r="B493" s="8">
        <v>1.2920353982300885</v>
      </c>
      <c r="C493" s="9">
        <v>795.15399999999988</v>
      </c>
    </row>
    <row r="494" spans="1:3">
      <c r="A494">
        <v>3</v>
      </c>
      <c r="B494" s="8">
        <v>2.0023510971786833</v>
      </c>
      <c r="C494" s="9">
        <v>3805.7140000000004</v>
      </c>
    </row>
    <row r="495" spans="1:3">
      <c r="A495">
        <v>43</v>
      </c>
      <c r="B495" s="8">
        <v>2.822892498066512</v>
      </c>
      <c r="C495" s="9">
        <v>2218.98</v>
      </c>
    </row>
    <row r="496" spans="1:3">
      <c r="A496">
        <v>371</v>
      </c>
      <c r="B496" s="8">
        <v>1.5208333333333335</v>
      </c>
      <c r="C496" s="9">
        <v>1581.998</v>
      </c>
    </row>
    <row r="497" spans="1:3">
      <c r="A497">
        <v>119</v>
      </c>
      <c r="B497" s="8">
        <v>2.2159583694709455</v>
      </c>
      <c r="C497" s="9">
        <v>3766.3820000000005</v>
      </c>
    </row>
    <row r="498" spans="1:3">
      <c r="A498">
        <v>38</v>
      </c>
      <c r="B498" s="8">
        <v>1.6207815275310835</v>
      </c>
      <c r="C498" s="9">
        <v>1204.9099999999999</v>
      </c>
    </row>
    <row r="499" spans="1:3">
      <c r="A499">
        <v>44</v>
      </c>
      <c r="B499" s="8">
        <v>2.5068681318681318</v>
      </c>
      <c r="C499" s="9">
        <v>10663.728000000001</v>
      </c>
    </row>
    <row r="500" spans="1:3">
      <c r="A500">
        <v>30</v>
      </c>
      <c r="B500" s="8">
        <v>2.3010244286840029</v>
      </c>
      <c r="C500" s="9">
        <v>1908.4532000000002</v>
      </c>
    </row>
    <row r="501" spans="1:3">
      <c r="A501">
        <v>94</v>
      </c>
      <c r="B501" s="8">
        <v>1.1587301587301586</v>
      </c>
      <c r="C501" s="9">
        <v>1256.9439999999997</v>
      </c>
    </row>
    <row r="502" spans="1:3">
      <c r="A502">
        <v>423</v>
      </c>
      <c r="B502" s="8">
        <v>1.6621129326047359</v>
      </c>
      <c r="C502" s="9">
        <v>937.03899999999999</v>
      </c>
    </row>
    <row r="503" spans="1:3">
      <c r="A503">
        <v>9</v>
      </c>
      <c r="B503" s="8">
        <v>1.5157807308970099</v>
      </c>
      <c r="C503" s="9">
        <v>1758.3000000000002</v>
      </c>
    </row>
    <row r="504" spans="1:3">
      <c r="A504">
        <v>31</v>
      </c>
      <c r="B504" s="8">
        <v>2.0588235294117649</v>
      </c>
      <c r="C504" s="9">
        <v>3785.2759999999994</v>
      </c>
    </row>
    <row r="505" spans="1:3">
      <c r="A505">
        <v>94</v>
      </c>
      <c r="B505" s="8">
        <v>1.2510711225364182</v>
      </c>
      <c r="C505" s="9">
        <v>2350.1880000000001</v>
      </c>
    </row>
    <row r="506" spans="1:3">
      <c r="A506">
        <v>557</v>
      </c>
      <c r="B506" s="8">
        <v>0.99364791288566245</v>
      </c>
      <c r="C506" s="9">
        <v>1342.2819999999999</v>
      </c>
    </row>
    <row r="507" spans="1:3">
      <c r="A507">
        <v>118</v>
      </c>
      <c r="B507" s="8">
        <v>1.2961647727272727</v>
      </c>
      <c r="C507" s="9">
        <v>1242.8329999999999</v>
      </c>
    </row>
    <row r="508" spans="1:3">
      <c r="A508">
        <v>101</v>
      </c>
      <c r="B508" s="8">
        <v>2.9890809827115561</v>
      </c>
      <c r="C508" s="9">
        <v>776.38400000000001</v>
      </c>
    </row>
    <row r="509" spans="1:3">
      <c r="A509">
        <v>86</v>
      </c>
      <c r="B509" s="8">
        <v>1.0625909752547307</v>
      </c>
      <c r="C509" s="9">
        <v>3061.5430000000001</v>
      </c>
    </row>
    <row r="510" spans="1:3">
      <c r="A510">
        <v>266</v>
      </c>
      <c r="B510" s="8">
        <v>1.3721804511278195</v>
      </c>
      <c r="C510" s="9">
        <v>16.739000000000001</v>
      </c>
    </row>
    <row r="511" spans="1:3">
      <c r="A511">
        <v>121</v>
      </c>
      <c r="B511" s="8">
        <v>1.6270430906389302</v>
      </c>
      <c r="C511" s="9">
        <v>2394.0250000000001</v>
      </c>
    </row>
    <row r="512" spans="1:3">
      <c r="A512">
        <v>378</v>
      </c>
      <c r="B512" s="8">
        <v>1.02312543798178</v>
      </c>
      <c r="C512" s="9">
        <v>400.01600000000002</v>
      </c>
    </row>
    <row r="513" spans="1:3">
      <c r="A513">
        <v>87</v>
      </c>
      <c r="B513" s="8">
        <v>2.2992125984251968</v>
      </c>
      <c r="C513" s="9">
        <v>2456.1820000000002</v>
      </c>
    </row>
    <row r="514" spans="1:3">
      <c r="A514">
        <v>157</v>
      </c>
      <c r="B514" s="8">
        <v>1.9261213720316621</v>
      </c>
      <c r="C514" s="9">
        <v>1252.8</v>
      </c>
    </row>
    <row r="515" spans="1:3">
      <c r="A515">
        <v>100</v>
      </c>
      <c r="B515" s="8">
        <v>1.9429657794676805</v>
      </c>
      <c r="C515" s="9">
        <v>2203.7779999999998</v>
      </c>
    </row>
    <row r="516" spans="1:3">
      <c r="A516">
        <v>51</v>
      </c>
      <c r="B516" s="8">
        <v>1.4336213668499607</v>
      </c>
      <c r="C516" s="9">
        <v>2984.9479999999999</v>
      </c>
    </row>
    <row r="517" spans="1:3">
      <c r="A517">
        <v>7</v>
      </c>
      <c r="B517" s="8">
        <v>6.622983870967742</v>
      </c>
      <c r="C517" s="9">
        <v>5503.0929999999998</v>
      </c>
    </row>
    <row r="518" spans="1:3">
      <c r="A518">
        <v>24</v>
      </c>
      <c r="B518" s="8">
        <v>2.7267876200640342</v>
      </c>
      <c r="C518" s="9">
        <v>6320.7460000000001</v>
      </c>
    </row>
    <row r="519" spans="1:3">
      <c r="A519">
        <v>30</v>
      </c>
      <c r="B519" s="8">
        <v>2.5614035087719298</v>
      </c>
      <c r="C519" s="9">
        <v>2302.3680000000004</v>
      </c>
    </row>
    <row r="520" spans="1:3">
      <c r="A520">
        <v>242</v>
      </c>
      <c r="B520" s="8">
        <v>1.3165013525698828</v>
      </c>
      <c r="C520" s="9">
        <v>1031.6020000000001</v>
      </c>
    </row>
    <row r="521" spans="1:3">
      <c r="A521">
        <v>71</v>
      </c>
      <c r="B521" s="8">
        <v>2.3182780522230062</v>
      </c>
      <c r="C521" s="9">
        <v>2722.8429999999998</v>
      </c>
    </row>
    <row r="522" spans="1:3">
      <c r="A522">
        <v>56</v>
      </c>
      <c r="B522" s="8">
        <v>1.9143356643356644</v>
      </c>
      <c r="C522" s="9">
        <v>2921.5</v>
      </c>
    </row>
    <row r="523" spans="1:3">
      <c r="A523">
        <v>31</v>
      </c>
      <c r="B523" s="8">
        <v>4.9611650485436893</v>
      </c>
      <c r="C523" s="9">
        <v>2071.9140000000002</v>
      </c>
    </row>
    <row r="524" spans="1:3">
      <c r="A524">
        <v>81</v>
      </c>
      <c r="B524" s="8">
        <v>3.8967971530249113</v>
      </c>
      <c r="C524" s="9">
        <v>742.08199999999999</v>
      </c>
    </row>
    <row r="525" spans="1:3">
      <c r="A525">
        <v>102</v>
      </c>
      <c r="B525" s="8">
        <v>0.77167019027484152</v>
      </c>
      <c r="C525" s="9">
        <v>162.232</v>
      </c>
    </row>
    <row r="526" spans="1:3">
      <c r="A526">
        <v>170</v>
      </c>
      <c r="B526" s="8">
        <v>1.1111111111111112</v>
      </c>
      <c r="C526" s="9">
        <v>1314.0230000000001</v>
      </c>
    </row>
    <row r="527" spans="1:3">
      <c r="A527">
        <v>9</v>
      </c>
      <c r="B527" s="8">
        <v>2.7708764665286405</v>
      </c>
      <c r="C527" s="9">
        <v>3794.08</v>
      </c>
    </row>
    <row r="528" spans="1:3">
      <c r="A528">
        <v>63</v>
      </c>
      <c r="B528" s="8">
        <v>2.145481263776635</v>
      </c>
      <c r="C528" s="9">
        <v>2749.8809999999999</v>
      </c>
    </row>
    <row r="529" spans="1:3">
      <c r="A529">
        <v>87</v>
      </c>
      <c r="B529" s="8">
        <v>2.2780859916782248</v>
      </c>
      <c r="C529" s="9">
        <v>775.41399999999987</v>
      </c>
    </row>
    <row r="530" spans="1:3">
      <c r="A530">
        <v>36</v>
      </c>
      <c r="B530" s="8">
        <v>1.5477031802120143</v>
      </c>
      <c r="C530" s="9">
        <v>2477.9459999999999</v>
      </c>
    </row>
    <row r="531" spans="1:3">
      <c r="A531">
        <v>74</v>
      </c>
      <c r="B531" s="8">
        <v>1.2920353982300885</v>
      </c>
      <c r="C531" s="9">
        <v>922.48699999999997</v>
      </c>
    </row>
    <row r="532" spans="1:3">
      <c r="A532">
        <v>106</v>
      </c>
      <c r="B532" s="8">
        <v>3.4886499402628433</v>
      </c>
      <c r="C532" s="9">
        <v>1687.027</v>
      </c>
    </row>
    <row r="533" spans="1:3">
      <c r="A533">
        <v>182</v>
      </c>
      <c r="B533" s="8">
        <v>0.72636815920398012</v>
      </c>
      <c r="C533" s="9">
        <v>154.28800000000001</v>
      </c>
    </row>
    <row r="534" spans="1:3">
      <c r="A534">
        <v>721</v>
      </c>
      <c r="B534" s="8">
        <v>1.8608885651857245</v>
      </c>
      <c r="C534" s="9">
        <v>3206.1320000000001</v>
      </c>
    </row>
    <row r="535" spans="1:3">
      <c r="A535">
        <v>74</v>
      </c>
      <c r="B535" s="8">
        <v>3.3215369059656217</v>
      </c>
      <c r="C535" s="9">
        <v>3983.6420000000003</v>
      </c>
    </row>
    <row r="536" spans="1:3">
      <c r="A536">
        <v>18</v>
      </c>
      <c r="B536" s="8">
        <v>2.3890909090909092</v>
      </c>
      <c r="C536" s="9">
        <v>5087.92</v>
      </c>
    </row>
    <row r="537" spans="1:3">
      <c r="A537">
        <v>127</v>
      </c>
      <c r="B537" s="8">
        <v>1.200657894736842</v>
      </c>
      <c r="C537" s="9">
        <v>639.178</v>
      </c>
    </row>
    <row r="538" spans="1:3">
      <c r="A538">
        <v>275</v>
      </c>
      <c r="B538" s="8">
        <v>3.0165289256198347</v>
      </c>
      <c r="C538" s="9">
        <v>7443.69</v>
      </c>
    </row>
    <row r="539" spans="1:3">
      <c r="A539">
        <v>436</v>
      </c>
      <c r="B539" s="8">
        <v>1.2651646447140381</v>
      </c>
      <c r="C539" s="9">
        <v>475.65599999999995</v>
      </c>
    </row>
    <row r="540" spans="1:3">
      <c r="A540">
        <v>415</v>
      </c>
      <c r="B540" s="8">
        <v>1.5881073241479333</v>
      </c>
      <c r="C540" s="9">
        <v>1613.4020000000003</v>
      </c>
    </row>
    <row r="541" spans="1:3">
      <c r="A541">
        <v>123</v>
      </c>
      <c r="B541" s="8">
        <v>2.572435395458105</v>
      </c>
      <c r="C541" s="9">
        <v>3144.6779999999999</v>
      </c>
    </row>
    <row r="542" spans="1:3">
      <c r="A542">
        <v>454</v>
      </c>
      <c r="B542" s="8">
        <v>1.0048176187198898</v>
      </c>
      <c r="C542" s="9">
        <v>370.34800000000001</v>
      </c>
    </row>
    <row r="543" spans="1:3">
      <c r="A543">
        <v>28</v>
      </c>
      <c r="B543" s="8">
        <v>1.7096018735362999</v>
      </c>
      <c r="C543" s="9">
        <v>855.11599999999999</v>
      </c>
    </row>
    <row r="544" spans="1:3">
      <c r="A544">
        <v>51</v>
      </c>
      <c r="B544" s="8">
        <v>2.7827191867852608</v>
      </c>
      <c r="C544" s="9">
        <v>2890.1390000000001</v>
      </c>
    </row>
    <row r="545" spans="1:3">
      <c r="A545">
        <v>205</v>
      </c>
      <c r="B545" s="8">
        <v>1.2227805695142377</v>
      </c>
      <c r="C545" s="9">
        <v>1319.4497999999999</v>
      </c>
    </row>
    <row r="546" spans="1:3">
      <c r="A546">
        <v>29</v>
      </c>
      <c r="B546" s="8">
        <v>2.2780859916782248</v>
      </c>
      <c r="C546" s="9">
        <v>1560.05</v>
      </c>
    </row>
    <row r="547" spans="1:3">
      <c r="A547">
        <v>21</v>
      </c>
      <c r="B547" s="8">
        <v>1.7842178770949721</v>
      </c>
      <c r="C547" s="9">
        <v>1734.5739999999998</v>
      </c>
    </row>
    <row r="548" spans="1:3">
      <c r="A548">
        <v>19</v>
      </c>
      <c r="B548" s="8">
        <v>2.0857142857142859</v>
      </c>
      <c r="C548" s="9">
        <v>5341.9</v>
      </c>
    </row>
    <row r="549" spans="1:3">
      <c r="A549">
        <v>46</v>
      </c>
      <c r="B549" s="8">
        <v>0.55261165783497357</v>
      </c>
      <c r="C549" s="9">
        <v>5253.8760000000002</v>
      </c>
    </row>
    <row r="550" spans="1:3">
      <c r="A550">
        <v>31</v>
      </c>
      <c r="B550" s="8">
        <v>3.2017543859649122</v>
      </c>
      <c r="C550" s="9">
        <v>2254.2850000000003</v>
      </c>
    </row>
    <row r="551" spans="1:3">
      <c r="A551">
        <v>73</v>
      </c>
      <c r="B551" s="8">
        <v>2.9873511904761907</v>
      </c>
      <c r="C551" s="9">
        <v>4152.6959999999999</v>
      </c>
    </row>
    <row r="552" spans="1:3">
      <c r="A552">
        <v>32</v>
      </c>
      <c r="B552" s="8">
        <v>1.859872611464968</v>
      </c>
      <c r="C552" s="9">
        <v>593.60600000000011</v>
      </c>
    </row>
    <row r="553" spans="1:3">
      <c r="A553">
        <v>284</v>
      </c>
      <c r="B553" s="8">
        <v>1.6008771929824561</v>
      </c>
      <c r="C553" s="9">
        <v>2564.9059999999999</v>
      </c>
    </row>
    <row r="554" spans="1:3">
      <c r="A554">
        <v>1167</v>
      </c>
      <c r="B554" s="8">
        <v>0.61190276613579209</v>
      </c>
      <c r="C554" s="9">
        <v>273.87199999999996</v>
      </c>
    </row>
    <row r="555" spans="1:3">
      <c r="A555">
        <v>21</v>
      </c>
      <c r="B555" s="8">
        <v>2.92520035618878</v>
      </c>
      <c r="C555" s="9">
        <v>1972.5990000000002</v>
      </c>
    </row>
    <row r="556" spans="1:3">
      <c r="A556">
        <v>226</v>
      </c>
      <c r="B556" s="8">
        <v>1.3292061179898034</v>
      </c>
      <c r="C556" s="9">
        <v>2461.4040000000005</v>
      </c>
    </row>
    <row r="557" spans="1:3">
      <c r="A557">
        <v>43</v>
      </c>
      <c r="B557" s="8">
        <v>1.6355489171023152</v>
      </c>
      <c r="C557" s="9">
        <v>2218.9900000000002</v>
      </c>
    </row>
    <row r="558" spans="1:3">
      <c r="A558">
        <v>8</v>
      </c>
      <c r="B558" s="8">
        <v>2.0310015898251192</v>
      </c>
      <c r="C558" s="9">
        <v>8241.7389999999996</v>
      </c>
    </row>
    <row r="559" spans="1:3">
      <c r="A559">
        <v>206</v>
      </c>
      <c r="B559" s="8">
        <v>1.5732758620689655</v>
      </c>
      <c r="C559" s="9">
        <v>1821.742</v>
      </c>
    </row>
    <row r="560" spans="1:3">
      <c r="A560">
        <v>29</v>
      </c>
      <c r="B560" s="8">
        <v>2.2670807453416151</v>
      </c>
      <c r="C560" s="9">
        <v>4326.1390000000001</v>
      </c>
    </row>
    <row r="561" spans="1:3">
      <c r="A561">
        <v>185</v>
      </c>
      <c r="B561" s="8">
        <v>1.5368421052631578</v>
      </c>
      <c r="C561" s="9">
        <v>2893.4549999999999</v>
      </c>
    </row>
    <row r="562" spans="1:3">
      <c r="A562">
        <v>81</v>
      </c>
      <c r="B562" s="8">
        <v>1.7992957746478873</v>
      </c>
      <c r="C562" s="9">
        <v>8322.8259999999991</v>
      </c>
    </row>
    <row r="563" spans="1:3">
      <c r="A563">
        <v>527</v>
      </c>
      <c r="B563" s="8">
        <v>1.0511159107271417</v>
      </c>
      <c r="C563" s="9">
        <v>377.16200000000003</v>
      </c>
    </row>
    <row r="564" spans="1:3">
      <c r="A564">
        <v>116</v>
      </c>
      <c r="B564" s="8">
        <v>1.8883961566888396</v>
      </c>
      <c r="C564" s="9">
        <v>2031.472</v>
      </c>
    </row>
    <row r="565" spans="1:3">
      <c r="A565">
        <v>50</v>
      </c>
      <c r="B565" s="8">
        <v>1.6093474426807761</v>
      </c>
      <c r="C565" s="9">
        <v>1869.58</v>
      </c>
    </row>
    <row r="566" spans="1:3">
      <c r="A566">
        <v>50</v>
      </c>
      <c r="B566" s="8">
        <v>1.6093474426807761</v>
      </c>
      <c r="C566" s="9">
        <v>1395.9380000000001</v>
      </c>
    </row>
    <row r="567" spans="1:3">
      <c r="A567">
        <v>191</v>
      </c>
      <c r="B567" s="8">
        <v>1.8236973590292649</v>
      </c>
      <c r="C567" s="9">
        <v>2673.29</v>
      </c>
    </row>
    <row r="568" spans="1:3">
      <c r="A568">
        <v>72</v>
      </c>
      <c r="B568" s="8">
        <v>2.6923076923076921</v>
      </c>
      <c r="C568" s="9">
        <v>572.048</v>
      </c>
    </row>
    <row r="569" spans="1:3">
      <c r="A569">
        <v>60</v>
      </c>
      <c r="B569" s="8">
        <v>1.2607944732297063</v>
      </c>
      <c r="C569" s="9">
        <v>1418.0900000000001</v>
      </c>
    </row>
    <row r="570" spans="1:3">
      <c r="A570">
        <v>162</v>
      </c>
      <c r="B570" s="8">
        <v>1.7955024595924105</v>
      </c>
      <c r="C570" s="9">
        <v>6459.3439999999991</v>
      </c>
    </row>
    <row r="571" spans="1:3">
      <c r="A571">
        <v>246</v>
      </c>
      <c r="B571" s="8">
        <v>4.3144208037825056</v>
      </c>
      <c r="C571" s="9">
        <v>2161.9790000000003</v>
      </c>
    </row>
    <row r="572" spans="1:3">
      <c r="A572">
        <v>27</v>
      </c>
      <c r="B572" s="8">
        <v>1.6478555304740408</v>
      </c>
      <c r="C572" s="9">
        <v>5529.62</v>
      </c>
    </row>
    <row r="573" spans="1:3">
      <c r="A573">
        <v>60</v>
      </c>
      <c r="B573" s="8">
        <v>1.7564966313763233</v>
      </c>
      <c r="C573" s="9">
        <v>3908.402</v>
      </c>
    </row>
    <row r="574" spans="1:3">
      <c r="A574">
        <v>408</v>
      </c>
      <c r="B574" s="8">
        <v>1.5687679083094557</v>
      </c>
      <c r="C574" s="9">
        <v>1228.6980000000001</v>
      </c>
    </row>
    <row r="575" spans="1:3">
      <c r="A575">
        <v>140</v>
      </c>
      <c r="B575" s="8">
        <v>2.1046128500823724</v>
      </c>
      <c r="C575" s="9">
        <v>7903.1824999999999</v>
      </c>
    </row>
    <row r="576" spans="1:3">
      <c r="A576">
        <v>212</v>
      </c>
      <c r="B576" s="8">
        <v>1.3995398773006136</v>
      </c>
      <c r="C576" s="9">
        <v>2367.277</v>
      </c>
    </row>
    <row r="577" spans="1:3">
      <c r="A577">
        <v>8</v>
      </c>
      <c r="B577" s="8">
        <v>3.6228287841191067</v>
      </c>
      <c r="C577" s="9">
        <v>2575.8629999999998</v>
      </c>
    </row>
    <row r="578" spans="1:3">
      <c r="A578">
        <v>176</v>
      </c>
      <c r="B578" s="8">
        <v>3.6897356143079314</v>
      </c>
      <c r="C578" s="9">
        <v>2964.8230000000003</v>
      </c>
    </row>
    <row r="579" spans="1:3">
      <c r="A579">
        <v>174</v>
      </c>
      <c r="B579" s="8">
        <v>1.9806201550387597</v>
      </c>
      <c r="C579" s="9">
        <v>7234.0140000000001</v>
      </c>
    </row>
    <row r="580" spans="1:3">
      <c r="A580">
        <v>87</v>
      </c>
      <c r="B580" s="8">
        <v>2.6322115384615383</v>
      </c>
      <c r="C580" s="9">
        <v>2488.3100000000004</v>
      </c>
    </row>
    <row r="581" spans="1:3">
      <c r="A581">
        <v>412</v>
      </c>
      <c r="B581" s="8">
        <v>2.7238805970149254</v>
      </c>
      <c r="C581" s="9">
        <v>1567.52</v>
      </c>
    </row>
    <row r="582" spans="1:3">
      <c r="A582">
        <v>67</v>
      </c>
      <c r="B582" s="8">
        <v>1.8490374873353597</v>
      </c>
      <c r="C582" s="9">
        <v>3818.6240000000007</v>
      </c>
    </row>
    <row r="583" spans="1:3">
      <c r="A583">
        <v>105</v>
      </c>
      <c r="B583" s="8">
        <v>1.6528301886792454</v>
      </c>
      <c r="C583" s="9">
        <v>729.4079999999999</v>
      </c>
    </row>
    <row r="584" spans="1:3">
      <c r="A584">
        <v>27</v>
      </c>
      <c r="B584" s="8">
        <v>1.4165588615782665</v>
      </c>
      <c r="C584" s="9">
        <v>740.35599999999999</v>
      </c>
    </row>
    <row r="585" spans="1:3">
      <c r="A585">
        <v>59</v>
      </c>
      <c r="B585" s="8">
        <v>1.2773403324584427</v>
      </c>
      <c r="C585" s="9">
        <v>688.32399999999984</v>
      </c>
    </row>
    <row r="586" spans="1:3">
      <c r="A586">
        <v>99</v>
      </c>
      <c r="B586" s="8">
        <v>2.3046566692975534</v>
      </c>
      <c r="C586" s="9">
        <v>1456.95</v>
      </c>
    </row>
    <row r="587" spans="1:3">
      <c r="A587">
        <v>690</v>
      </c>
      <c r="B587" s="8">
        <v>0.64317180616740088</v>
      </c>
      <c r="C587" s="9">
        <v>132.738</v>
      </c>
    </row>
    <row r="588" spans="1:3">
      <c r="A588">
        <v>4</v>
      </c>
      <c r="B588" s="8">
        <v>1.3309024612579763</v>
      </c>
      <c r="C588" s="9">
        <v>1832.0640000000001</v>
      </c>
    </row>
    <row r="589" spans="1:3">
      <c r="A589">
        <v>884</v>
      </c>
      <c r="B589" s="8">
        <v>0.53519061583577709</v>
      </c>
      <c r="C589" s="9">
        <v>1061.4880000000001</v>
      </c>
    </row>
    <row r="590" spans="1:3">
      <c r="A590">
        <v>837</v>
      </c>
      <c r="B590" s="8">
        <v>1.0919970082273747</v>
      </c>
      <c r="C590" s="9">
        <v>9062.8639999999996</v>
      </c>
    </row>
    <row r="591" spans="1:3">
      <c r="A591">
        <v>198</v>
      </c>
      <c r="B591" s="8">
        <v>1.8265221017514595</v>
      </c>
      <c r="C591" s="9">
        <v>2770</v>
      </c>
    </row>
    <row r="592" spans="1:3">
      <c r="A592">
        <v>116</v>
      </c>
      <c r="B592" s="8">
        <v>3.2942238267148016</v>
      </c>
      <c r="C592" s="9">
        <v>2206.1279999999997</v>
      </c>
    </row>
    <row r="593" spans="1:3">
      <c r="A593">
        <v>38</v>
      </c>
      <c r="B593" s="8">
        <v>3.559639909977494</v>
      </c>
      <c r="C593" s="9">
        <v>3086.9070000000002</v>
      </c>
    </row>
    <row r="594" spans="1:3">
      <c r="A594">
        <v>59</v>
      </c>
      <c r="B594" s="8">
        <v>2.4680691209616827</v>
      </c>
      <c r="C594" s="9">
        <v>1987.1640000000002</v>
      </c>
    </row>
    <row r="595" spans="1:3">
      <c r="A595">
        <v>72</v>
      </c>
      <c r="B595" s="8">
        <v>5.0694444444444446</v>
      </c>
      <c r="C595" s="9">
        <v>729.64800000000002</v>
      </c>
    </row>
    <row r="596" spans="1:3">
      <c r="A596">
        <v>41</v>
      </c>
      <c r="B596" s="8">
        <v>2.2222222222222223</v>
      </c>
      <c r="C596" s="9">
        <v>1220.0900000000004</v>
      </c>
    </row>
    <row r="597" spans="1:3">
      <c r="A597">
        <v>136</v>
      </c>
      <c r="B597" s="8">
        <v>1.8717948717948718</v>
      </c>
      <c r="C597" s="9">
        <v>1824.2340000000002</v>
      </c>
    </row>
    <row r="598" spans="1:3">
      <c r="A598">
        <v>485</v>
      </c>
      <c r="B598" s="8">
        <v>0.533625730994152</v>
      </c>
      <c r="C598" s="9">
        <v>1441.152</v>
      </c>
    </row>
    <row r="599" spans="1:3">
      <c r="A599">
        <v>11</v>
      </c>
      <c r="B599" s="8">
        <v>3.8186573670444641</v>
      </c>
      <c r="C599" s="9">
        <v>8646.9340000000011</v>
      </c>
    </row>
    <row r="600" spans="1:3">
      <c r="A600">
        <v>17</v>
      </c>
      <c r="B600" s="8">
        <v>1.5773552290406223</v>
      </c>
      <c r="C600" s="9">
        <v>239.48099999999999</v>
      </c>
    </row>
    <row r="601" spans="1:3">
      <c r="A601">
        <v>388</v>
      </c>
      <c r="B601" s="8">
        <v>0.81838565022421528</v>
      </c>
      <c r="C601" s="9">
        <v>1405.402</v>
      </c>
    </row>
    <row r="602" spans="1:3">
      <c r="A602">
        <v>53</v>
      </c>
      <c r="B602" s="8">
        <v>1.9623655913978495</v>
      </c>
      <c r="C602" s="9">
        <v>4115.6620000000003</v>
      </c>
    </row>
    <row r="603" spans="1:3">
      <c r="A603">
        <v>32</v>
      </c>
      <c r="B603" s="8">
        <v>3.3257403189066057</v>
      </c>
      <c r="C603" s="9">
        <v>1467.152</v>
      </c>
    </row>
    <row r="604" spans="1:3">
      <c r="A604">
        <v>6</v>
      </c>
      <c r="B604" s="8">
        <v>3.4731833910034604</v>
      </c>
      <c r="C604" s="9">
        <v>7473.8281999999999</v>
      </c>
    </row>
    <row r="605" spans="1:3">
      <c r="A605">
        <v>2</v>
      </c>
      <c r="B605" s="8">
        <v>1.8514492753623188</v>
      </c>
      <c r="C605" s="9">
        <v>2493.2139999999999</v>
      </c>
    </row>
    <row r="606" spans="1:3">
      <c r="A606">
        <v>162</v>
      </c>
      <c r="B606" s="8">
        <v>3.7585812356979402</v>
      </c>
      <c r="C606" s="9">
        <v>4893.0429999999997</v>
      </c>
    </row>
    <row r="607" spans="1:3">
      <c r="A607">
        <v>88</v>
      </c>
      <c r="B607" s="8">
        <v>1.2517146776406036</v>
      </c>
      <c r="C607" s="9">
        <v>1056.8579999999999</v>
      </c>
    </row>
    <row r="608" spans="1:3">
      <c r="A608">
        <v>99</v>
      </c>
      <c r="B608" s="8">
        <v>2.9820261437908497</v>
      </c>
      <c r="C608" s="9">
        <v>7252.6080000000002</v>
      </c>
    </row>
    <row r="609" spans="1:3">
      <c r="A609">
        <v>38</v>
      </c>
      <c r="B609" s="8">
        <v>1.5032948929159802</v>
      </c>
      <c r="C609" s="9">
        <v>1840.1779999999999</v>
      </c>
    </row>
    <row r="610" spans="1:3">
      <c r="A610">
        <v>109</v>
      </c>
      <c r="B610" s="8">
        <v>1.6898148148148149</v>
      </c>
      <c r="C610" s="9">
        <v>2181.4789999999998</v>
      </c>
    </row>
    <row r="611" spans="1:3">
      <c r="A611">
        <v>71</v>
      </c>
      <c r="B611" s="8">
        <v>2.1518054532056006</v>
      </c>
      <c r="C611" s="9">
        <v>1278.6390000000001</v>
      </c>
    </row>
    <row r="612" spans="1:3">
      <c r="A612">
        <v>238</v>
      </c>
      <c r="B612" s="8">
        <v>2.3059566787003609</v>
      </c>
      <c r="C612" s="9">
        <v>6843.634</v>
      </c>
    </row>
    <row r="613" spans="1:3">
      <c r="A613">
        <v>73</v>
      </c>
      <c r="B613" s="8">
        <v>1.2096106048053024</v>
      </c>
      <c r="C613" s="9">
        <v>160.572</v>
      </c>
    </row>
    <row r="614" spans="1:3">
      <c r="A614">
        <v>91</v>
      </c>
      <c r="B614" s="8">
        <v>1.4381402679275019</v>
      </c>
      <c r="C614" s="9">
        <v>2876.0460000000003</v>
      </c>
    </row>
    <row r="615" spans="1:3">
      <c r="A615">
        <v>48</v>
      </c>
      <c r="B615" s="8">
        <v>2.7526395173453997</v>
      </c>
      <c r="C615" s="9">
        <v>3454.9160000000006</v>
      </c>
    </row>
    <row r="616" spans="1:3">
      <c r="A616">
        <v>466</v>
      </c>
      <c r="B616" s="8">
        <v>2.2412280701754383</v>
      </c>
      <c r="C616" s="9">
        <v>3922.415</v>
      </c>
    </row>
    <row r="617" spans="1:3">
      <c r="A617">
        <v>27</v>
      </c>
      <c r="B617" s="8">
        <v>2.3701298701298699</v>
      </c>
      <c r="C617" s="9">
        <v>6108.3379999999988</v>
      </c>
    </row>
    <row r="618" spans="1:3">
      <c r="A618">
        <v>7</v>
      </c>
      <c r="B618" s="8">
        <v>2.9461883408071747</v>
      </c>
      <c r="C618" s="9">
        <v>2617.9059999999999</v>
      </c>
    </row>
    <row r="619" spans="1:3">
      <c r="A619">
        <v>45</v>
      </c>
      <c r="B619" s="8">
        <v>1.8731671554252198</v>
      </c>
      <c r="C619" s="9">
        <v>3832.3140000000003</v>
      </c>
    </row>
    <row r="620" spans="1:3">
      <c r="A620">
        <v>14</v>
      </c>
      <c r="B620" s="8">
        <v>2.5644028103044496</v>
      </c>
      <c r="C620" s="9">
        <v>4793.5430000000006</v>
      </c>
    </row>
    <row r="621" spans="1:3">
      <c r="A621">
        <v>63</v>
      </c>
      <c r="B621" s="8">
        <v>1.4946764946764945</v>
      </c>
      <c r="C621" s="9">
        <v>1686.9225000000001</v>
      </c>
    </row>
    <row r="622" spans="1:3">
      <c r="A622">
        <v>70</v>
      </c>
      <c r="B622" s="8">
        <v>0.63978965819456612</v>
      </c>
      <c r="C622" s="9">
        <v>1008.1959999999999</v>
      </c>
    </row>
    <row r="623" spans="1:3">
      <c r="A623">
        <v>98</v>
      </c>
      <c r="B623" s="8">
        <v>3.421875</v>
      </c>
      <c r="C623" s="9">
        <v>15117.338999999998</v>
      </c>
    </row>
    <row r="624" spans="1:3">
      <c r="A624">
        <v>21</v>
      </c>
      <c r="B624" s="8">
        <v>2.0977011494252875</v>
      </c>
      <c r="C624" s="9">
        <v>2663.0859999999998</v>
      </c>
    </row>
    <row r="625" spans="1:3">
      <c r="A625">
        <v>11</v>
      </c>
      <c r="B625" s="8">
        <v>3.1533477321814254</v>
      </c>
      <c r="C625" s="9">
        <v>4715.4660000000003</v>
      </c>
    </row>
    <row r="626" spans="1:3">
      <c r="A626">
        <v>27</v>
      </c>
      <c r="B626" s="8">
        <v>2.9771615008156607</v>
      </c>
      <c r="C626" s="9">
        <v>528.54599999999994</v>
      </c>
    </row>
    <row r="627" spans="1:3">
      <c r="A627">
        <v>650</v>
      </c>
      <c r="B627" s="8">
        <v>1.4873675631621843</v>
      </c>
      <c r="C627" s="9">
        <v>221.084</v>
      </c>
    </row>
    <row r="628" spans="1:3">
      <c r="A628">
        <v>56</v>
      </c>
      <c r="B628" s="8">
        <v>1.6917728852838934</v>
      </c>
      <c r="C628" s="9">
        <v>2067.4499999999998</v>
      </c>
    </row>
    <row r="629" spans="1:3">
      <c r="A629">
        <v>34</v>
      </c>
      <c r="B629" s="8">
        <v>2.2324159021406729</v>
      </c>
      <c r="C629" s="9">
        <v>5633.3159999999998</v>
      </c>
    </row>
    <row r="630" spans="1:3">
      <c r="A630">
        <v>371</v>
      </c>
      <c r="B630" s="8">
        <v>1.95013357079252</v>
      </c>
      <c r="C630" s="9">
        <v>966.40899999999999</v>
      </c>
    </row>
    <row r="631" spans="1:3">
      <c r="A631">
        <v>112</v>
      </c>
      <c r="B631" s="8">
        <v>1.7877551020408162</v>
      </c>
      <c r="C631" s="9">
        <v>885.75199999999995</v>
      </c>
    </row>
    <row r="632" spans="1:3">
      <c r="A632">
        <v>74</v>
      </c>
      <c r="B632" s="8">
        <v>2.2409823484267077</v>
      </c>
      <c r="C632" s="9">
        <v>4272.9299999999994</v>
      </c>
    </row>
    <row r="633" spans="1:3">
      <c r="A633">
        <v>182</v>
      </c>
      <c r="B633" s="8">
        <v>2.664233576642336</v>
      </c>
      <c r="C633" s="9">
        <v>2912.8940000000002</v>
      </c>
    </row>
    <row r="634" spans="1:3">
      <c r="A634">
        <v>116</v>
      </c>
      <c r="B634" s="8">
        <v>1.8341708542713568</v>
      </c>
      <c r="C634" s="9">
        <v>2786.6320000000001</v>
      </c>
    </row>
    <row r="635" spans="1:3">
      <c r="A635">
        <v>23</v>
      </c>
      <c r="B635" s="8">
        <v>2.894528152260111</v>
      </c>
      <c r="C635" s="9">
        <v>1419.7370000000001</v>
      </c>
    </row>
    <row r="636" spans="1:3">
      <c r="A636">
        <v>16</v>
      </c>
      <c r="B636" s="8">
        <v>2.5129087779690189</v>
      </c>
      <c r="C636" s="9">
        <v>1137.616</v>
      </c>
    </row>
    <row r="637" spans="1:3">
      <c r="A637">
        <v>116</v>
      </c>
      <c r="B637" s="8">
        <v>2.4030724213606436</v>
      </c>
      <c r="C637" s="9">
        <v>3133.924</v>
      </c>
    </row>
    <row r="638" spans="1:3">
      <c r="A638">
        <v>44</v>
      </c>
      <c r="B638" s="8">
        <v>1.2310286677908937</v>
      </c>
      <c r="C638" s="9">
        <v>970.94200000000012</v>
      </c>
    </row>
    <row r="639" spans="1:3">
      <c r="A639">
        <v>1099</v>
      </c>
      <c r="B639" s="8">
        <v>0.33212010919017287</v>
      </c>
      <c r="C639" s="9">
        <v>48.36</v>
      </c>
    </row>
    <row r="640" spans="1:3">
      <c r="A640">
        <v>304</v>
      </c>
      <c r="B640" s="8">
        <v>1.3952599388379205</v>
      </c>
      <c r="C640" s="9">
        <v>876.69599999999991</v>
      </c>
    </row>
    <row r="641" spans="1:3">
      <c r="A641">
        <v>392</v>
      </c>
      <c r="B641" s="8">
        <v>2.2087745839636912</v>
      </c>
      <c r="C641" s="9">
        <v>3309.1499999999996</v>
      </c>
    </row>
    <row r="642" spans="1:3">
      <c r="A642">
        <v>91</v>
      </c>
      <c r="B642" s="8">
        <v>2.0538585209003215</v>
      </c>
      <c r="C642" s="9">
        <v>2341.2960000000003</v>
      </c>
    </row>
    <row r="643" spans="1:3">
      <c r="A643">
        <v>8</v>
      </c>
      <c r="B643" s="8">
        <v>2.5479930191972073</v>
      </c>
      <c r="C643" s="9">
        <v>945.22199999999998</v>
      </c>
    </row>
    <row r="644" spans="1:3">
      <c r="A644">
        <v>34</v>
      </c>
      <c r="B644" s="8">
        <v>1.4873675631621843</v>
      </c>
      <c r="C644" s="9">
        <v>3621.3759999999997</v>
      </c>
    </row>
    <row r="645" spans="1:3">
      <c r="A645">
        <v>469</v>
      </c>
      <c r="B645" s="8">
        <v>1.9176882661996499</v>
      </c>
      <c r="C645" s="9">
        <v>6979.18</v>
      </c>
    </row>
    <row r="646" spans="1:3">
      <c r="A646">
        <v>521</v>
      </c>
      <c r="B646" s="8">
        <v>0.96179183135704882</v>
      </c>
      <c r="C646" s="9">
        <v>740.38199999999995</v>
      </c>
    </row>
    <row r="647" spans="1:3">
      <c r="A647">
        <v>536</v>
      </c>
      <c r="B647" s="8">
        <v>1.1980306345733041</v>
      </c>
      <c r="C647" s="9">
        <v>2085.7399999999998</v>
      </c>
    </row>
    <row r="648" spans="1:3">
      <c r="A648">
        <v>121</v>
      </c>
      <c r="B648" s="8">
        <v>1.2220982142857142</v>
      </c>
      <c r="C648" s="9">
        <v>1460.1920000000002</v>
      </c>
    </row>
    <row r="649" spans="1:3">
      <c r="A649">
        <v>123</v>
      </c>
      <c r="B649" s="8">
        <v>2.6001780943900266</v>
      </c>
      <c r="C649" s="9">
        <v>6234.91</v>
      </c>
    </row>
    <row r="650" spans="1:3">
      <c r="A650">
        <v>347</v>
      </c>
      <c r="B650" s="8">
        <v>1.6453794139744553</v>
      </c>
      <c r="C650" s="9">
        <v>1453.4740000000002</v>
      </c>
    </row>
    <row r="651" spans="1:3">
      <c r="A651">
        <v>8</v>
      </c>
      <c r="B651" s="8">
        <v>1.5952797202797202</v>
      </c>
      <c r="C651" s="9">
        <v>5979.0959999999995</v>
      </c>
    </row>
    <row r="652" spans="1:3">
      <c r="A652">
        <v>301</v>
      </c>
      <c r="B652" s="8">
        <v>1.2126245847176078</v>
      </c>
      <c r="C652" s="9">
        <v>98.35</v>
      </c>
    </row>
    <row r="653" spans="1:3">
      <c r="A653">
        <v>37</v>
      </c>
      <c r="B653" s="8">
        <v>2.6476683937823835</v>
      </c>
      <c r="C653" s="9">
        <v>3815.4780000000005</v>
      </c>
    </row>
    <row r="654" spans="1:3">
      <c r="A654">
        <v>498</v>
      </c>
      <c r="B654" s="8">
        <v>1.2478632478632479</v>
      </c>
      <c r="C654" s="9">
        <v>954.64520000000016</v>
      </c>
    </row>
    <row r="655" spans="1:3">
      <c r="A655">
        <v>35</v>
      </c>
      <c r="B655" s="8">
        <v>3.3232169954476478</v>
      </c>
      <c r="C655" s="9">
        <v>5153.0839999999998</v>
      </c>
    </row>
    <row r="656" spans="1:3">
      <c r="A656">
        <v>30</v>
      </c>
      <c r="B656" s="8">
        <v>2.1360643745427943</v>
      </c>
      <c r="C656" s="9">
        <v>2170.7159999999999</v>
      </c>
    </row>
    <row r="657" spans="1:3">
      <c r="A657">
        <v>21</v>
      </c>
      <c r="B657" s="8">
        <v>1.7675544794188864</v>
      </c>
      <c r="C657" s="9">
        <v>615.93200000000002</v>
      </c>
    </row>
    <row r="658" spans="1:3">
      <c r="A658">
        <v>172</v>
      </c>
      <c r="B658" s="8">
        <v>1.8099173553719008</v>
      </c>
      <c r="C658" s="9">
        <v>3302.2620000000002</v>
      </c>
    </row>
    <row r="659" spans="1:3">
      <c r="A659">
        <v>78</v>
      </c>
      <c r="B659" s="8">
        <v>1.4658634538152611</v>
      </c>
      <c r="C659" s="9">
        <v>3221.29</v>
      </c>
    </row>
    <row r="660" spans="1:3">
      <c r="A660">
        <v>38</v>
      </c>
      <c r="B660" s="8">
        <v>2.1391941391941391</v>
      </c>
      <c r="C660" s="9">
        <v>4159.7700000000004</v>
      </c>
    </row>
    <row r="661" spans="1:3">
      <c r="A661">
        <v>21</v>
      </c>
      <c r="B661" s="8">
        <v>1.2739965095986037</v>
      </c>
      <c r="C661" s="9">
        <v>22.327999999999999</v>
      </c>
    </row>
    <row r="662" spans="1:3">
      <c r="A662">
        <v>122</v>
      </c>
      <c r="B662" s="8">
        <v>2.4035747883349012</v>
      </c>
      <c r="C662" s="9">
        <v>7397.4009999999998</v>
      </c>
    </row>
    <row r="663" spans="1:3">
      <c r="A663">
        <v>91</v>
      </c>
      <c r="B663" s="8">
        <v>2.5604053000779423</v>
      </c>
      <c r="C663" s="9">
        <v>3279.7459999999992</v>
      </c>
    </row>
    <row r="664" spans="1:3">
      <c r="A664">
        <v>81</v>
      </c>
      <c r="B664" s="8">
        <v>3.1411359724612735</v>
      </c>
      <c r="C664" s="9">
        <v>3495.6460000000002</v>
      </c>
    </row>
    <row r="665" spans="1:3">
      <c r="A665">
        <v>65</v>
      </c>
      <c r="B665" s="8">
        <v>2.5904897090134851</v>
      </c>
      <c r="C665" s="9">
        <v>4767.3415000000005</v>
      </c>
    </row>
    <row r="666" spans="1:3">
      <c r="A666">
        <v>203</v>
      </c>
      <c r="B666" s="8">
        <v>0.83908045977011492</v>
      </c>
      <c r="C666" s="9">
        <v>1348.02</v>
      </c>
    </row>
    <row r="667" spans="1:3">
      <c r="A667">
        <v>190</v>
      </c>
      <c r="B667" s="8">
        <v>1.8265221017514595</v>
      </c>
      <c r="C667" s="9">
        <v>6410.9960000000001</v>
      </c>
    </row>
    <row r="668" spans="1:3">
      <c r="A668">
        <v>49</v>
      </c>
      <c r="B668" s="8">
        <v>1.9167291822955739</v>
      </c>
      <c r="C668" s="9">
        <v>8057.8910000000005</v>
      </c>
    </row>
    <row r="669" spans="1:3">
      <c r="A669">
        <v>783</v>
      </c>
      <c r="B669" s="8">
        <v>1.3035714285714286</v>
      </c>
      <c r="C669" s="9">
        <v>3362.9635999999996</v>
      </c>
    </row>
    <row r="670" spans="1:3">
      <c r="A670">
        <v>42</v>
      </c>
      <c r="B670" s="8">
        <v>2.371841155234657</v>
      </c>
      <c r="C670" s="9">
        <v>4624.5719999999992</v>
      </c>
    </row>
    <row r="671" spans="1:3">
      <c r="A671">
        <v>351</v>
      </c>
      <c r="B671" s="8">
        <v>2.3150105708245245</v>
      </c>
      <c r="C671" s="9">
        <v>14142.334000000001</v>
      </c>
    </row>
    <row r="672" spans="1:3">
      <c r="A672">
        <v>151</v>
      </c>
      <c r="B672" s="8">
        <v>2.5435540069686411</v>
      </c>
      <c r="C672" s="9">
        <v>4371.9579999999996</v>
      </c>
    </row>
    <row r="673" spans="1:3">
      <c r="A673">
        <v>189</v>
      </c>
      <c r="B673" s="8">
        <v>2.1376281112737923</v>
      </c>
      <c r="C673" s="9">
        <v>3729.7929999999997</v>
      </c>
    </row>
    <row r="674" spans="1:3">
      <c r="A674">
        <v>31</v>
      </c>
      <c r="B674" s="8">
        <v>2.2976618705035974</v>
      </c>
      <c r="C674" s="9">
        <v>3979.0650000000001</v>
      </c>
    </row>
    <row r="675" spans="1:3">
      <c r="A675">
        <v>32</v>
      </c>
      <c r="B675" s="8">
        <v>2.3430813124108418</v>
      </c>
      <c r="C675" s="9">
        <v>5992.5359999999991</v>
      </c>
    </row>
    <row r="676" spans="1:3">
      <c r="A676">
        <v>38</v>
      </c>
      <c r="B676" s="8">
        <v>2.943548387096774</v>
      </c>
      <c r="C676" s="9">
        <v>1874.998</v>
      </c>
    </row>
    <row r="677" spans="1:3">
      <c r="A677">
        <v>94</v>
      </c>
      <c r="B677" s="8">
        <v>1.4092664092664093</v>
      </c>
      <c r="C677" s="9">
        <v>902.72800000000007</v>
      </c>
    </row>
    <row r="678" spans="1:3">
      <c r="A678">
        <v>128</v>
      </c>
      <c r="B678" s="8">
        <v>1.9261213720316621</v>
      </c>
      <c r="C678" s="9">
        <v>1254.6400000000001</v>
      </c>
    </row>
    <row r="679" spans="1:3">
      <c r="A679">
        <v>91</v>
      </c>
      <c r="B679" s="8">
        <v>3.2823741007194247</v>
      </c>
      <c r="C679" s="9">
        <v>2576.4080000000004</v>
      </c>
    </row>
    <row r="680" spans="1:3">
      <c r="A680">
        <v>189</v>
      </c>
      <c r="B680" s="8">
        <v>3.0695718654434252</v>
      </c>
      <c r="C680" s="9">
        <v>5226.2099999999991</v>
      </c>
    </row>
    <row r="681" spans="1:3">
      <c r="A681">
        <v>43</v>
      </c>
      <c r="B681" s="8">
        <v>2.7591792656587475</v>
      </c>
      <c r="C681" s="9">
        <v>4492.6570000000002</v>
      </c>
    </row>
    <row r="682" spans="1:3">
      <c r="A682">
        <v>32</v>
      </c>
      <c r="B682" s="8">
        <v>1.9414893617021276</v>
      </c>
      <c r="C682" s="9">
        <v>279.25599999999997</v>
      </c>
    </row>
    <row r="683" spans="1:3">
      <c r="A683">
        <v>133</v>
      </c>
      <c r="B683" s="8">
        <v>1.7548076923076923</v>
      </c>
      <c r="C683" s="9">
        <v>280.63200000000006</v>
      </c>
    </row>
    <row r="684" spans="1:3">
      <c r="A684">
        <v>202</v>
      </c>
      <c r="B684" s="8">
        <v>2.2876044568245129</v>
      </c>
      <c r="C684" s="9">
        <v>6121.1139999999987</v>
      </c>
    </row>
    <row r="685" spans="1:3">
      <c r="A685">
        <v>11</v>
      </c>
      <c r="B685" s="8">
        <v>2.9500367376928729</v>
      </c>
      <c r="C685" s="9">
        <v>12209.438000000002</v>
      </c>
    </row>
    <row r="686" spans="1:3">
      <c r="A686">
        <v>61</v>
      </c>
      <c r="B686" s="8">
        <v>2.1133167907361456</v>
      </c>
      <c r="C686" s="9">
        <v>763.54600000000005</v>
      </c>
    </row>
    <row r="687" spans="1:3">
      <c r="A687">
        <v>61</v>
      </c>
      <c r="B687" s="8">
        <v>2.9728506787330318</v>
      </c>
      <c r="C687" s="9">
        <v>3422.7860000000001</v>
      </c>
    </row>
    <row r="688" spans="1:3">
      <c r="A688">
        <v>50</v>
      </c>
      <c r="B688" s="8">
        <v>2.8125</v>
      </c>
      <c r="C688" s="9">
        <v>3336.5349999999999</v>
      </c>
    </row>
    <row r="689" spans="1:3">
      <c r="A689">
        <v>10</v>
      </c>
      <c r="B689" s="8">
        <v>1.3808322824716266</v>
      </c>
      <c r="C689" s="9">
        <v>3406.5810000000001</v>
      </c>
    </row>
    <row r="690" spans="1:3">
      <c r="A690">
        <v>185</v>
      </c>
      <c r="B690" s="8">
        <v>2.3266932270916336</v>
      </c>
      <c r="C690" s="9">
        <v>1884.7980000000002</v>
      </c>
    </row>
    <row r="691" spans="1:3">
      <c r="A691">
        <v>110</v>
      </c>
      <c r="B691" s="8">
        <v>1.5218902015288394</v>
      </c>
      <c r="C691" s="9">
        <v>3124.8320000000003</v>
      </c>
    </row>
    <row r="692" spans="1:3">
      <c r="A692">
        <v>228</v>
      </c>
      <c r="B692" s="8">
        <v>0.79752367079388198</v>
      </c>
      <c r="C692" s="9">
        <v>47.945999999999998</v>
      </c>
    </row>
    <row r="693" spans="1:3">
      <c r="A693">
        <v>31</v>
      </c>
      <c r="B693" s="8">
        <v>4.2441860465116275</v>
      </c>
      <c r="C693" s="9">
        <v>3406.8395</v>
      </c>
    </row>
    <row r="694" spans="1:3">
      <c r="A694">
        <v>25</v>
      </c>
      <c r="B694" s="8">
        <v>3.1574394463667823</v>
      </c>
      <c r="C694" s="9">
        <v>2180.7180000000003</v>
      </c>
    </row>
    <row r="695" spans="1:3">
      <c r="A695">
        <v>767</v>
      </c>
      <c r="B695" s="8">
        <v>0.65647482014388492</v>
      </c>
      <c r="C695" s="9">
        <v>2096.3919999999998</v>
      </c>
    </row>
    <row r="696" spans="1:3">
      <c r="A696">
        <v>97</v>
      </c>
      <c r="B696" s="8">
        <v>5.2644230769230766</v>
      </c>
      <c r="C696" s="9">
        <v>3949.6560000000004</v>
      </c>
    </row>
    <row r="697" spans="1:3">
      <c r="A697">
        <v>31</v>
      </c>
      <c r="B697" s="8">
        <v>2.0719016083254491</v>
      </c>
      <c r="C697" s="9">
        <v>1341.0360000000001</v>
      </c>
    </row>
    <row r="698" spans="1:3">
      <c r="A698">
        <v>255</v>
      </c>
      <c r="B698" s="8">
        <v>1.4971287940935194</v>
      </c>
      <c r="C698" s="9">
        <v>1318.7759999999998</v>
      </c>
    </row>
    <row r="699" spans="1:3">
      <c r="A699">
        <v>10</v>
      </c>
      <c r="B699" s="8">
        <v>2.744360902255639</v>
      </c>
      <c r="C699" s="9">
        <v>883.40899999999988</v>
      </c>
    </row>
    <row r="700" spans="1:3">
      <c r="A700">
        <v>72</v>
      </c>
      <c r="B700" s="8">
        <v>2.132721202003339</v>
      </c>
      <c r="C700" s="9">
        <v>3053.0120000000006</v>
      </c>
    </row>
    <row r="701" spans="1:3">
      <c r="A701">
        <v>423</v>
      </c>
      <c r="B701" s="8">
        <v>1.2863436123348018</v>
      </c>
      <c r="C701" s="9">
        <v>244.49399999999997</v>
      </c>
    </row>
    <row r="702" spans="1:3">
      <c r="A702">
        <v>81</v>
      </c>
      <c r="B702" s="8">
        <v>1.3176895306859207</v>
      </c>
      <c r="C702" s="9">
        <v>25043.05</v>
      </c>
    </row>
    <row r="703" spans="1:3">
      <c r="A703">
        <v>608</v>
      </c>
      <c r="B703" s="8">
        <v>0.60032894736842102</v>
      </c>
      <c r="C703" s="9">
        <v>1043.0410000000002</v>
      </c>
    </row>
    <row r="704" spans="1:3">
      <c r="A704">
        <v>27</v>
      </c>
      <c r="B704" s="8">
        <v>3.6806722689075628</v>
      </c>
      <c r="C704" s="9">
        <v>5563.3919999999998</v>
      </c>
    </row>
    <row r="705" spans="1:3">
      <c r="A705">
        <v>113</v>
      </c>
      <c r="B705" s="8">
        <v>2.359913793103448</v>
      </c>
      <c r="C705" s="9">
        <v>1860.4180000000001</v>
      </c>
    </row>
    <row r="706" spans="1:3">
      <c r="A706">
        <v>81</v>
      </c>
      <c r="B706" s="8">
        <v>1.9124251497005988</v>
      </c>
      <c r="C706" s="9">
        <v>3127.9591999999993</v>
      </c>
    </row>
    <row r="707" spans="1:3">
      <c r="A707">
        <v>31</v>
      </c>
      <c r="B707" s="8">
        <v>2.6937269372693731</v>
      </c>
      <c r="C707" s="9">
        <v>2602.5754999999999</v>
      </c>
    </row>
    <row r="708" spans="1:3">
      <c r="A708">
        <v>329</v>
      </c>
      <c r="B708" s="8">
        <v>1.8622448979591837</v>
      </c>
      <c r="C708" s="9">
        <v>1306.086</v>
      </c>
    </row>
    <row r="709" spans="1:3">
      <c r="A709">
        <v>49</v>
      </c>
      <c r="B709" s="8">
        <v>2.7126341866226258</v>
      </c>
      <c r="C709" s="9">
        <v>5440.3190000000004</v>
      </c>
    </row>
    <row r="710" spans="1:3">
      <c r="A710">
        <v>388</v>
      </c>
      <c r="B710" s="8">
        <v>2.4225663716814161</v>
      </c>
      <c r="C710" s="9">
        <v>1872.4360000000001</v>
      </c>
    </row>
    <row r="711" spans="1:3">
      <c r="A711">
        <v>81</v>
      </c>
      <c r="B711" s="8">
        <v>3.2794249775381852</v>
      </c>
      <c r="C711" s="9">
        <v>4282.9400000000005</v>
      </c>
    </row>
    <row r="712" spans="1:3">
      <c r="A712">
        <v>72</v>
      </c>
      <c r="B712" s="8">
        <v>1.9278169014084507</v>
      </c>
      <c r="C712" s="9">
        <v>3990.6890000000003</v>
      </c>
    </row>
    <row r="713" spans="1:3">
      <c r="A713">
        <v>10</v>
      </c>
      <c r="B713" s="8">
        <v>1.4070932922127988</v>
      </c>
      <c r="C713" s="9">
        <v>3233.4810000000002</v>
      </c>
    </row>
    <row r="714" spans="1:3">
      <c r="A714">
        <v>198</v>
      </c>
      <c r="B714" s="8">
        <v>2.0694542877391919</v>
      </c>
      <c r="C714" s="9">
        <v>4345.8860000000004</v>
      </c>
    </row>
    <row r="715" spans="1:3">
      <c r="A715">
        <v>17</v>
      </c>
      <c r="B715" s="8">
        <v>2.5726872246696035</v>
      </c>
      <c r="C715" s="9">
        <v>1324.0280000000002</v>
      </c>
    </row>
    <row r="716" spans="1:3">
      <c r="A716">
        <v>112</v>
      </c>
      <c r="B716" s="8">
        <v>1.6692073170731707</v>
      </c>
      <c r="C716" s="9">
        <v>3056.8070000000002</v>
      </c>
    </row>
    <row r="717" spans="1:3">
      <c r="A717">
        <v>493</v>
      </c>
      <c r="B717" s="8">
        <v>0.86424625098658248</v>
      </c>
      <c r="C717" s="9">
        <v>613.40000000000009</v>
      </c>
    </row>
    <row r="718" spans="1:3">
      <c r="A718">
        <v>434</v>
      </c>
      <c r="B718" s="8">
        <v>1.7590361445783134</v>
      </c>
      <c r="C718" s="9">
        <v>418.49</v>
      </c>
    </row>
    <row r="719" spans="1:3">
      <c r="A719">
        <v>122</v>
      </c>
      <c r="B719" s="8">
        <v>1.6382405745062836</v>
      </c>
      <c r="C719" s="9">
        <v>964.63600000000008</v>
      </c>
    </row>
    <row r="720" spans="1:3">
      <c r="A720">
        <v>127</v>
      </c>
      <c r="B720" s="8">
        <v>1.8031051517290049</v>
      </c>
      <c r="C720" s="9">
        <v>433.34000000000003</v>
      </c>
    </row>
    <row r="721" spans="1:3">
      <c r="A721">
        <v>22</v>
      </c>
      <c r="B721" s="8">
        <v>3.3707124010554086</v>
      </c>
      <c r="C721" s="9">
        <v>2595.364</v>
      </c>
    </row>
    <row r="722" spans="1:3">
      <c r="A722">
        <v>103</v>
      </c>
      <c r="B722" s="8">
        <v>2.5155065472088216</v>
      </c>
      <c r="C722" s="9">
        <v>11470.949999999999</v>
      </c>
    </row>
    <row r="723" spans="1:3">
      <c r="A723">
        <v>322</v>
      </c>
      <c r="B723" s="8">
        <v>2.4154411764705883</v>
      </c>
      <c r="C723" s="9">
        <v>4105.3050000000012</v>
      </c>
    </row>
    <row r="724" spans="1:3">
      <c r="A724">
        <v>78</v>
      </c>
      <c r="B724" s="8">
        <v>1.5005138746145941</v>
      </c>
      <c r="C724" s="9">
        <v>1271.0900000000004</v>
      </c>
    </row>
    <row r="725" spans="1:3">
      <c r="A725">
        <v>4</v>
      </c>
      <c r="B725" s="8">
        <v>4.4716692189892804</v>
      </c>
      <c r="C725" s="9">
        <v>1903.491</v>
      </c>
    </row>
    <row r="726" spans="1:3">
      <c r="A726">
        <v>83</v>
      </c>
      <c r="B726" s="8">
        <v>2.0261697065820776</v>
      </c>
      <c r="C726" s="9">
        <v>1085.078</v>
      </c>
    </row>
    <row r="727" spans="1:3">
      <c r="A727">
        <v>32</v>
      </c>
      <c r="B727" s="8">
        <v>1.5721464465183059</v>
      </c>
      <c r="C727" s="9">
        <v>1966.65</v>
      </c>
    </row>
    <row r="728" spans="1:3">
      <c r="A728">
        <v>164</v>
      </c>
      <c r="B728" s="8">
        <v>1.7325949367088607</v>
      </c>
      <c r="C728" s="9">
        <v>1019.0439999999999</v>
      </c>
    </row>
    <row r="729" spans="1:3">
      <c r="A729">
        <v>164</v>
      </c>
      <c r="B729" s="8">
        <v>2.7651515151515151</v>
      </c>
      <c r="C729" s="9">
        <v>2921.5439999999999</v>
      </c>
    </row>
    <row r="730" spans="1:3">
      <c r="A730">
        <v>536</v>
      </c>
      <c r="B730" s="8">
        <v>0.63148788927335642</v>
      </c>
      <c r="C730" s="9">
        <v>758.69599999999991</v>
      </c>
    </row>
    <row r="731" spans="1:3">
      <c r="A731">
        <v>37</v>
      </c>
      <c r="B731" s="8">
        <v>3.3127062706270625</v>
      </c>
      <c r="C731" s="9">
        <v>3625.3289999999997</v>
      </c>
    </row>
    <row r="732" spans="1:3">
      <c r="A732">
        <v>71</v>
      </c>
      <c r="B732" s="8">
        <v>1.2096106048053024</v>
      </c>
      <c r="C732" s="9">
        <v>14595.620000000003</v>
      </c>
    </row>
    <row r="733" spans="1:3">
      <c r="A733">
        <v>121</v>
      </c>
      <c r="B733" s="8">
        <v>3.241563055062167</v>
      </c>
      <c r="C733" s="9">
        <v>1467.8809999999999</v>
      </c>
    </row>
    <row r="734" spans="1:3">
      <c r="A734">
        <v>60</v>
      </c>
      <c r="B734" s="8">
        <v>1.3035714285714286</v>
      </c>
      <c r="C734" s="9">
        <v>3589.2959999999998</v>
      </c>
    </row>
    <row r="735" spans="1:3">
      <c r="A735">
        <v>51</v>
      </c>
      <c r="B735" s="8">
        <v>1.3260672116257948</v>
      </c>
      <c r="C735" s="9">
        <v>816.17399999999998</v>
      </c>
    </row>
    <row r="736" spans="1:3">
      <c r="A736">
        <v>351</v>
      </c>
      <c r="B736" s="8">
        <v>2.28125</v>
      </c>
      <c r="C736" s="9">
        <v>1602.376</v>
      </c>
    </row>
    <row r="737" spans="1:3">
      <c r="A737">
        <v>585</v>
      </c>
      <c r="B737" s="8">
        <v>1.6976744186046513</v>
      </c>
      <c r="C737" s="9">
        <v>2198.4499999999998</v>
      </c>
    </row>
    <row r="738" spans="1:3">
      <c r="A738">
        <v>148</v>
      </c>
      <c r="B738" s="8">
        <v>2.5813295615275815</v>
      </c>
      <c r="C738" s="9">
        <v>834.32799999999997</v>
      </c>
    </row>
    <row r="739" spans="1:3">
      <c r="A739">
        <v>204</v>
      </c>
      <c r="B739" s="8">
        <v>1.7730742539902846</v>
      </c>
      <c r="C739" s="9">
        <v>9133.99</v>
      </c>
    </row>
    <row r="740" spans="1:3">
      <c r="A740">
        <v>109</v>
      </c>
      <c r="B740" s="8">
        <v>2.8029010238907848</v>
      </c>
      <c r="C740" s="9">
        <v>4737.4859999999999</v>
      </c>
    </row>
    <row r="741" spans="1:3">
      <c r="A741">
        <v>287</v>
      </c>
      <c r="B741" s="8">
        <v>1.2915782024062279</v>
      </c>
      <c r="C741" s="9">
        <v>1387.559</v>
      </c>
    </row>
    <row r="742" spans="1:3">
      <c r="A742">
        <v>32</v>
      </c>
      <c r="B742" s="8">
        <v>2.640675241157556</v>
      </c>
      <c r="C742" s="9">
        <v>2797.6680000000001</v>
      </c>
    </row>
    <row r="743" spans="1:3">
      <c r="A743">
        <v>401</v>
      </c>
      <c r="B743" s="8">
        <v>1.585577758470895</v>
      </c>
      <c r="C743" s="9">
        <v>19052.218000000001</v>
      </c>
    </row>
    <row r="744" spans="1:3">
      <c r="A744">
        <v>108</v>
      </c>
      <c r="B744" s="8">
        <v>3.3796296296296298</v>
      </c>
      <c r="C744" s="9">
        <v>1038.26</v>
      </c>
    </row>
    <row r="745" spans="1:3">
      <c r="A745">
        <v>29</v>
      </c>
      <c r="B745" s="8">
        <v>2.4851063829787234</v>
      </c>
      <c r="C745" s="9">
        <v>4266.811999999999</v>
      </c>
    </row>
    <row r="746" spans="1:3">
      <c r="A746">
        <v>155</v>
      </c>
      <c r="B746" s="8">
        <v>2.891725352112676</v>
      </c>
      <c r="C746" s="9">
        <v>1244.9760000000001</v>
      </c>
    </row>
    <row r="747" spans="1:3">
      <c r="A747">
        <v>6</v>
      </c>
      <c r="B747" s="8">
        <v>2.2121212121212119</v>
      </c>
      <c r="C747" s="9">
        <v>742.55799999999999</v>
      </c>
    </row>
    <row r="748" spans="1:3">
      <c r="A748">
        <v>39</v>
      </c>
      <c r="B748" s="8">
        <v>2.4829931972789114</v>
      </c>
      <c r="C748" s="9">
        <v>1434.548</v>
      </c>
    </row>
    <row r="749" spans="1:3">
      <c r="A749">
        <v>339</v>
      </c>
      <c r="B749" s="8">
        <v>1.7735665694849367</v>
      </c>
      <c r="C749" s="9">
        <v>3058.3720000000003</v>
      </c>
    </row>
    <row r="750" spans="1:3">
      <c r="A750">
        <v>116</v>
      </c>
      <c r="B750" s="8">
        <v>1.064139941690962</v>
      </c>
      <c r="C750" s="9">
        <v>2074.6610000000001</v>
      </c>
    </row>
    <row r="751" spans="1:3">
      <c r="A751">
        <v>346</v>
      </c>
      <c r="B751" s="8">
        <v>1.531040268456376</v>
      </c>
      <c r="C751" s="9">
        <v>2422.8239999999996</v>
      </c>
    </row>
    <row r="752" spans="1:3">
      <c r="A752">
        <v>60</v>
      </c>
      <c r="B752" s="8">
        <v>1.2207357859531773</v>
      </c>
      <c r="C752" s="9">
        <v>2942.7719999999999</v>
      </c>
    </row>
    <row r="753" spans="1:3">
      <c r="A753">
        <v>119</v>
      </c>
      <c r="B753" s="8">
        <v>2.5303292894280762</v>
      </c>
      <c r="C753" s="9">
        <v>1022.201</v>
      </c>
    </row>
    <row r="754" spans="1:3">
      <c r="A754">
        <v>74</v>
      </c>
      <c r="B754" s="8">
        <v>1.869056327724945</v>
      </c>
      <c r="C754" s="9">
        <v>4234.0959999999995</v>
      </c>
    </row>
    <row r="755" spans="1:3">
      <c r="A755">
        <v>105</v>
      </c>
      <c r="B755" s="8">
        <v>2.0709219858156027</v>
      </c>
      <c r="C755" s="9">
        <v>2955.2260000000001</v>
      </c>
    </row>
    <row r="756" spans="1:3">
      <c r="A756">
        <v>132</v>
      </c>
      <c r="B756" s="8">
        <v>3.953068592057762</v>
      </c>
      <c r="C756" s="9">
        <v>1094.6779999999999</v>
      </c>
    </row>
    <row r="757" spans="1:3">
      <c r="A757">
        <v>92</v>
      </c>
      <c r="B757" s="8">
        <v>2.1670907548770146</v>
      </c>
      <c r="C757" s="9">
        <v>3130.221</v>
      </c>
    </row>
    <row r="758" spans="1:3">
      <c r="A758">
        <v>10</v>
      </c>
      <c r="B758" s="8">
        <v>3.3081570996978851</v>
      </c>
      <c r="C758" s="9">
        <v>4454.0560000000005</v>
      </c>
    </row>
    <row r="759" spans="1:3">
      <c r="A759">
        <v>106</v>
      </c>
      <c r="B759" s="8">
        <v>2.3856209150326797</v>
      </c>
      <c r="C759" s="9">
        <v>5329.0047999999997</v>
      </c>
    </row>
    <row r="760" spans="1:3">
      <c r="A760">
        <v>352</v>
      </c>
      <c r="B760" s="8">
        <v>1.407907425265188</v>
      </c>
      <c r="C760" s="9">
        <v>1936.6399999999999</v>
      </c>
    </row>
    <row r="761" spans="1:3">
      <c r="A761">
        <v>195</v>
      </c>
      <c r="B761" s="8">
        <v>1.6193433895297249</v>
      </c>
      <c r="C761" s="9">
        <v>675.94199999999989</v>
      </c>
    </row>
    <row r="762" spans="1:3">
      <c r="A762">
        <v>359</v>
      </c>
      <c r="B762" s="8">
        <v>0.81382385730211826</v>
      </c>
      <c r="C762" s="9">
        <v>4.8330000000000002</v>
      </c>
    </row>
    <row r="763" spans="1:3">
      <c r="A763">
        <v>506</v>
      </c>
      <c r="B763" s="8">
        <v>1.6234247590808006</v>
      </c>
      <c r="C763" s="9">
        <v>2163.6240000000003</v>
      </c>
    </row>
    <row r="764" spans="1:3">
      <c r="A764">
        <v>200</v>
      </c>
      <c r="B764" s="8">
        <v>1.8487698986975396</v>
      </c>
      <c r="C764" s="9">
        <v>5371.09</v>
      </c>
    </row>
    <row r="765" spans="1:3">
      <c r="A765">
        <v>228</v>
      </c>
      <c r="B765" s="8">
        <v>1.2647262647262647</v>
      </c>
      <c r="C765" s="9">
        <v>974.78199999999993</v>
      </c>
    </row>
    <row r="766" spans="1:3">
      <c r="A766">
        <v>38</v>
      </c>
      <c r="B766" s="8">
        <v>1.8863049095607236</v>
      </c>
      <c r="C766" s="9">
        <v>11891.751</v>
      </c>
    </row>
    <row r="767" spans="1:3">
      <c r="A767">
        <v>174</v>
      </c>
      <c r="B767" s="8">
        <v>1.4588329336530774</v>
      </c>
      <c r="C767" s="9">
        <v>2054.14</v>
      </c>
    </row>
    <row r="768" spans="1:3">
      <c r="A768">
        <v>13</v>
      </c>
      <c r="B768" s="8">
        <v>1.976534296028881</v>
      </c>
      <c r="C768" s="9">
        <v>2243.2739999999999</v>
      </c>
    </row>
    <row r="769" spans="1:3">
      <c r="A769">
        <v>57</v>
      </c>
      <c r="B769" s="8">
        <v>2.0705024311183142</v>
      </c>
      <c r="C769" s="9">
        <v>2820.4240000000004</v>
      </c>
    </row>
    <row r="770" spans="1:3">
      <c r="A770">
        <v>240</v>
      </c>
      <c r="B770" s="8">
        <v>1.7216981132075471</v>
      </c>
      <c r="C770" s="9">
        <v>3368.0940000000001</v>
      </c>
    </row>
    <row r="771" spans="1:3">
      <c r="A771">
        <v>33</v>
      </c>
      <c r="B771" s="8">
        <v>1.9297583081570997</v>
      </c>
      <c r="C771" s="9">
        <v>4915.6019999999999</v>
      </c>
    </row>
    <row r="772" spans="1:3">
      <c r="A772">
        <v>185</v>
      </c>
      <c r="B772" s="8">
        <v>2.4414715719063547</v>
      </c>
      <c r="C772" s="9">
        <v>1427.0440000000001</v>
      </c>
    </row>
    <row r="773" spans="1:3">
      <c r="A773">
        <v>408</v>
      </c>
      <c r="B773" s="8">
        <v>1.2586206896551724</v>
      </c>
      <c r="C773" s="9">
        <v>439.5</v>
      </c>
    </row>
    <row r="774" spans="1:3">
      <c r="A774">
        <v>14</v>
      </c>
      <c r="B774" s="8">
        <v>3.3841059602649008</v>
      </c>
      <c r="C774" s="9">
        <v>5364.8080000000009</v>
      </c>
    </row>
    <row r="775" spans="1:3">
      <c r="A775">
        <v>66</v>
      </c>
      <c r="B775" s="8">
        <v>2.3101265822784809</v>
      </c>
      <c r="C775" s="9">
        <v>5278.8259999999991</v>
      </c>
    </row>
    <row r="776" spans="1:3">
      <c r="A776">
        <v>37</v>
      </c>
      <c r="B776" s="8">
        <v>1.2728857890148213</v>
      </c>
      <c r="C776" s="9">
        <v>1707.2860000000001</v>
      </c>
    </row>
    <row r="777" spans="1:3">
      <c r="A777">
        <v>56</v>
      </c>
      <c r="B777" s="8">
        <v>2.4360400444938821</v>
      </c>
      <c r="C777" s="9">
        <v>2005.596</v>
      </c>
    </row>
    <row r="778" spans="1:3">
      <c r="A778">
        <v>583</v>
      </c>
      <c r="B778" s="8">
        <v>1.7576243980738362</v>
      </c>
      <c r="C778" s="9">
        <v>6442.2540000000008</v>
      </c>
    </row>
    <row r="779" spans="1:3">
      <c r="A779">
        <v>15</v>
      </c>
      <c r="B779" s="8">
        <v>1.3017118402282453</v>
      </c>
      <c r="C779" s="9">
        <v>847.94399999999996</v>
      </c>
    </row>
    <row r="780" spans="1:3">
      <c r="A780">
        <v>156</v>
      </c>
      <c r="B780" s="8">
        <v>1.7632850241545894</v>
      </c>
      <c r="C780" s="9">
        <v>846.01000000000022</v>
      </c>
    </row>
    <row r="781" spans="1:3">
      <c r="A781">
        <v>288</v>
      </c>
      <c r="B781" s="8">
        <v>1.5246449456975772</v>
      </c>
      <c r="C781" s="9">
        <v>427.37200000000001</v>
      </c>
    </row>
    <row r="782" spans="1:3">
      <c r="A782">
        <v>56</v>
      </c>
      <c r="B782" s="8">
        <v>1.8717948717948718</v>
      </c>
      <c r="C782" s="9">
        <v>2454.866</v>
      </c>
    </row>
    <row r="783" spans="1:3">
      <c r="A783">
        <v>119</v>
      </c>
      <c r="B783" s="8">
        <v>1.3215061549601737</v>
      </c>
      <c r="C783" s="9">
        <v>380.69</v>
      </c>
    </row>
    <row r="784" spans="1:3">
      <c r="A784">
        <v>32</v>
      </c>
      <c r="B784" s="8">
        <v>1.2019758507135017</v>
      </c>
      <c r="C784" s="9">
        <v>993.90199999999993</v>
      </c>
    </row>
    <row r="785" spans="1:3">
      <c r="A785">
        <v>77</v>
      </c>
      <c r="B785" s="8">
        <v>2.1063478977741137</v>
      </c>
      <c r="C785" s="9">
        <v>3360.5260000000003</v>
      </c>
    </row>
    <row r="786" spans="1:3">
      <c r="A786">
        <v>223</v>
      </c>
      <c r="B786" s="8">
        <v>1.0034364261168385</v>
      </c>
      <c r="C786" s="9">
        <v>1055.981</v>
      </c>
    </row>
    <row r="787" spans="1:3">
      <c r="A787">
        <v>1002</v>
      </c>
      <c r="B787" s="8">
        <v>0.55938697318007657</v>
      </c>
      <c r="C787" s="9">
        <v>1736.596</v>
      </c>
    </row>
    <row r="788" spans="1:3">
      <c r="A788">
        <v>30</v>
      </c>
      <c r="B788" s="8">
        <v>2.7422990232907587</v>
      </c>
      <c r="C788" s="9">
        <v>6134.0380000000014</v>
      </c>
    </row>
    <row r="789" spans="1:3">
      <c r="A789">
        <v>22</v>
      </c>
      <c r="B789" s="8">
        <v>3.4792027729636046</v>
      </c>
      <c r="C789" s="9">
        <v>6160.1019999999999</v>
      </c>
    </row>
    <row r="790" spans="1:3">
      <c r="A790">
        <v>45</v>
      </c>
      <c r="B790" s="8">
        <v>2.7843273231622745</v>
      </c>
      <c r="C790" s="9">
        <v>2374.6580000000004</v>
      </c>
    </row>
    <row r="791" spans="1:3">
      <c r="A791">
        <v>6</v>
      </c>
      <c r="B791" s="8">
        <v>1.5994741454864154</v>
      </c>
      <c r="C791" s="9">
        <v>5454.3499999999995</v>
      </c>
    </row>
    <row r="792" spans="1:3">
      <c r="A792">
        <v>11</v>
      </c>
      <c r="B792" s="8">
        <v>2.6912442396313363</v>
      </c>
      <c r="C792" s="9">
        <v>6720.4439999999995</v>
      </c>
    </row>
    <row r="793" spans="1:3">
      <c r="A793">
        <v>56</v>
      </c>
      <c r="B793" s="8">
        <v>4.0348639455782314</v>
      </c>
      <c r="C793" s="9">
        <v>8025.7069999999994</v>
      </c>
    </row>
    <row r="794" spans="1:3">
      <c r="A794">
        <v>204</v>
      </c>
      <c r="B794" s="8">
        <v>1.4922322158626329</v>
      </c>
      <c r="C794" s="9">
        <v>1493.9440000000002</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76E36-D72F-4C95-86C8-8099691CFA37}">
  <dimension ref="B3:D15"/>
  <sheetViews>
    <sheetView workbookViewId="0">
      <selection activeCell="D36" sqref="D36"/>
    </sheetView>
  </sheetViews>
  <sheetFormatPr defaultRowHeight="15"/>
  <cols>
    <col min="2" max="2" width="21.42578125" bestFit="1" customWidth="1"/>
    <col min="3" max="3" width="14.28515625" style="9" bestFit="1" customWidth="1"/>
    <col min="4" max="4" width="12.5703125" style="9" bestFit="1" customWidth="1"/>
  </cols>
  <sheetData>
    <row r="3" spans="2:4">
      <c r="B3" s="35" t="s">
        <v>10963</v>
      </c>
      <c r="C3" s="9" t="s">
        <v>10965</v>
      </c>
      <c r="D3" s="9" t="s">
        <v>10966</v>
      </c>
    </row>
    <row r="4" spans="2:4">
      <c r="B4" s="36" t="s">
        <v>10956</v>
      </c>
      <c r="C4" s="9">
        <v>271623.56920000003</v>
      </c>
      <c r="D4" s="9">
        <v>36036.584800000048</v>
      </c>
    </row>
    <row r="5" spans="2:4">
      <c r="B5" s="36" t="s">
        <v>10925</v>
      </c>
      <c r="C5" s="9">
        <v>206970.38560000001</v>
      </c>
      <c r="D5" s="9">
        <v>22325.057100000005</v>
      </c>
    </row>
    <row r="6" spans="2:4">
      <c r="B6" s="36" t="s">
        <v>10927</v>
      </c>
      <c r="C6" s="9">
        <v>76195.069199999998</v>
      </c>
      <c r="D6" s="9">
        <v>4624.7693000000054</v>
      </c>
    </row>
    <row r="7" spans="2:4">
      <c r="B7" s="36" t="s">
        <v>10951</v>
      </c>
      <c r="C7" s="9">
        <v>37743.048799999997</v>
      </c>
      <c r="D7" s="9">
        <v>4578.8801999999969</v>
      </c>
    </row>
    <row r="8" spans="2:4">
      <c r="B8" s="36" t="s">
        <v>10957</v>
      </c>
      <c r="C8" s="9">
        <v>291148.4841</v>
      </c>
      <c r="D8" s="9">
        <v>33183.476600000016</v>
      </c>
    </row>
    <row r="9" spans="2:4">
      <c r="B9" s="36" t="s">
        <v>10958</v>
      </c>
      <c r="C9" s="9">
        <v>146695.72700000001</v>
      </c>
      <c r="D9" s="9">
        <v>31047.830800000032</v>
      </c>
    </row>
    <row r="10" spans="2:4">
      <c r="B10" s="36" t="s">
        <v>10952</v>
      </c>
      <c r="C10" s="9">
        <v>42759.757899999997</v>
      </c>
      <c r="D10" s="9">
        <v>4833.6095999999998</v>
      </c>
    </row>
    <row r="11" spans="2:4">
      <c r="B11" s="36" t="s">
        <v>10955</v>
      </c>
      <c r="C11" s="9">
        <v>73353.685200000007</v>
      </c>
      <c r="D11" s="9">
        <v>6939.1280000000042</v>
      </c>
    </row>
    <row r="12" spans="2:4">
      <c r="B12" s="36" t="s">
        <v>10954</v>
      </c>
      <c r="C12" s="9">
        <v>473010.0183</v>
      </c>
      <c r="D12" s="9">
        <v>58664.487200000003</v>
      </c>
    </row>
    <row r="13" spans="2:4">
      <c r="B13" s="36" t="s">
        <v>10953</v>
      </c>
      <c r="C13" s="9">
        <v>465717.70980000001</v>
      </c>
      <c r="D13" s="9">
        <v>54830.86550000008</v>
      </c>
    </row>
    <row r="14" spans="2:4">
      <c r="B14" s="36" t="s">
        <v>10919</v>
      </c>
      <c r="C14" s="9">
        <v>211983.40520000001</v>
      </c>
      <c r="D14" s="9">
        <v>29332.332599999987</v>
      </c>
    </row>
    <row r="15" spans="2:4">
      <c r="B15" s="36" t="s">
        <v>10964</v>
      </c>
      <c r="C15" s="9">
        <v>2297200.8602999998</v>
      </c>
      <c r="D15" s="9">
        <v>286397.02170000004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AB184-3336-49B1-9F0E-DB23F3E3C8BE}">
  <dimension ref="B3:C7"/>
  <sheetViews>
    <sheetView workbookViewId="0">
      <selection activeCell="C3" sqref="C3"/>
    </sheetView>
  </sheetViews>
  <sheetFormatPr defaultRowHeight="15"/>
  <cols>
    <col min="2" max="2" width="14.5703125" bestFit="1" customWidth="1"/>
    <col min="3" max="3" width="12.140625" style="9" bestFit="1" customWidth="1"/>
    <col min="4" max="4" width="15.42578125" bestFit="1" customWidth="1"/>
  </cols>
  <sheetData>
    <row r="3" spans="2:3">
      <c r="B3" s="35" t="s">
        <v>10963</v>
      </c>
      <c r="C3" t="s">
        <v>10965</v>
      </c>
    </row>
    <row r="4" spans="2:3">
      <c r="B4" s="36" t="s">
        <v>7689</v>
      </c>
      <c r="C4">
        <v>741999.7953</v>
      </c>
    </row>
    <row r="5" spans="2:3">
      <c r="B5" s="36" t="s">
        <v>7694</v>
      </c>
      <c r="C5">
        <v>719047.03200000001</v>
      </c>
    </row>
    <row r="6" spans="2:3">
      <c r="B6" s="36" t="s">
        <v>7705</v>
      </c>
      <c r="C6">
        <v>836154.03300000005</v>
      </c>
    </row>
    <row r="7" spans="2:3">
      <c r="B7" s="36" t="s">
        <v>10964</v>
      </c>
      <c r="C7">
        <v>2297200.8602999998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DCB0E-4592-410C-95A0-306FBF91B735}">
  <dimension ref="B3:C21"/>
  <sheetViews>
    <sheetView zoomScaleNormal="100" workbookViewId="0">
      <selection activeCell="V9" sqref="V9"/>
    </sheetView>
  </sheetViews>
  <sheetFormatPr defaultRowHeight="15"/>
  <cols>
    <col min="2" max="2" width="13.140625" bestFit="1" customWidth="1"/>
    <col min="3" max="3" width="12.140625" bestFit="1" customWidth="1"/>
  </cols>
  <sheetData>
    <row r="3" spans="2:3">
      <c r="B3" s="35" t="s">
        <v>10963</v>
      </c>
      <c r="C3" t="s">
        <v>10965</v>
      </c>
    </row>
    <row r="4" spans="2:3">
      <c r="B4" s="36" t="s">
        <v>7728</v>
      </c>
      <c r="C4">
        <v>167380.318</v>
      </c>
    </row>
    <row r="5" spans="2:3">
      <c r="B5" s="36" t="s">
        <v>7710</v>
      </c>
      <c r="C5">
        <v>107532.16099999999</v>
      </c>
    </row>
    <row r="6" spans="2:3">
      <c r="B6" s="36" t="s">
        <v>7703</v>
      </c>
      <c r="C6">
        <v>27118.792000000001</v>
      </c>
    </row>
    <row r="7" spans="2:3">
      <c r="B7" s="36" t="s">
        <v>7708</v>
      </c>
      <c r="C7">
        <v>203412.73300000001</v>
      </c>
    </row>
    <row r="8" spans="2:3">
      <c r="B8" s="36" t="s">
        <v>7690</v>
      </c>
      <c r="C8">
        <v>114879.9963</v>
      </c>
    </row>
    <row r="9" spans="2:3">
      <c r="B9" s="36" t="s">
        <v>7692</v>
      </c>
      <c r="C9">
        <v>328449.103</v>
      </c>
    </row>
    <row r="10" spans="2:3">
      <c r="B10" s="36" t="s">
        <v>8013</v>
      </c>
      <c r="C10">
        <v>149528.03</v>
      </c>
    </row>
    <row r="11" spans="2:3">
      <c r="B11" s="36" t="s">
        <v>7733</v>
      </c>
      <c r="C11">
        <v>16476.401999999998</v>
      </c>
    </row>
    <row r="12" spans="2:3">
      <c r="B12" s="36" t="s">
        <v>7757</v>
      </c>
      <c r="C12">
        <v>3024.28</v>
      </c>
    </row>
    <row r="13" spans="2:3">
      <c r="B13" s="36" t="s">
        <v>7701</v>
      </c>
      <c r="C13">
        <v>91705.164000000004</v>
      </c>
    </row>
    <row r="14" spans="2:3">
      <c r="B14" s="36" t="s">
        <v>7695</v>
      </c>
      <c r="C14">
        <v>12486.312</v>
      </c>
    </row>
    <row r="15" spans="2:3">
      <c r="B15" s="36" t="s">
        <v>7862</v>
      </c>
      <c r="C15">
        <v>189238.63099999999</v>
      </c>
    </row>
    <row r="16" spans="2:3">
      <c r="B16" s="36" t="s">
        <v>7714</v>
      </c>
      <c r="C16">
        <v>78479.206000000006</v>
      </c>
    </row>
    <row r="17" spans="2:3">
      <c r="B17" s="36" t="s">
        <v>7706</v>
      </c>
      <c r="C17">
        <v>330007.054</v>
      </c>
    </row>
    <row r="18" spans="2:3">
      <c r="B18" s="36" t="s">
        <v>7699</v>
      </c>
      <c r="C18">
        <v>223843.60800000001</v>
      </c>
    </row>
    <row r="19" spans="2:3">
      <c r="B19" s="36" t="s">
        <v>7839</v>
      </c>
      <c r="C19">
        <v>46673.538</v>
      </c>
    </row>
    <row r="20" spans="2:3">
      <c r="B20" s="36" t="s">
        <v>7697</v>
      </c>
      <c r="C20">
        <v>206965.53200000001</v>
      </c>
    </row>
    <row r="21" spans="2:3">
      <c r="B21" s="36" t="s">
        <v>10964</v>
      </c>
      <c r="C21">
        <v>2297200.8602999998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70AFA-DF95-4167-860A-08C81D1FA66D}">
  <dimension ref="B3:N1310"/>
  <sheetViews>
    <sheetView workbookViewId="0">
      <selection activeCell="B3" sqref="B3"/>
    </sheetView>
  </sheetViews>
  <sheetFormatPr defaultRowHeight="15"/>
  <cols>
    <col min="2" max="2" width="24" bestFit="1" customWidth="1"/>
    <col min="3" max="3" width="16.28515625" style="9" bestFit="1" customWidth="1"/>
    <col min="4" max="4" width="7" style="9" bestFit="1" customWidth="1"/>
    <col min="5" max="5" width="17.42578125" style="9" bestFit="1" customWidth="1"/>
    <col min="6" max="6" width="10.85546875" style="9" bestFit="1" customWidth="1"/>
    <col min="7" max="7" width="21.42578125" style="9" bestFit="1" customWidth="1"/>
    <col min="8" max="8" width="14.28515625" bestFit="1" customWidth="1"/>
    <col min="9" max="9" width="5.5703125" bestFit="1" customWidth="1"/>
    <col min="10" max="10" width="15" bestFit="1" customWidth="1"/>
    <col min="11" max="11" width="15.140625" bestFit="1" customWidth="1"/>
    <col min="12" max="12" width="16.42578125" bestFit="1" customWidth="1"/>
    <col min="13" max="13" width="9.85546875" bestFit="1" customWidth="1"/>
    <col min="14" max="14" width="11.28515625" bestFit="1" customWidth="1"/>
    <col min="15" max="16" width="8.85546875" bestFit="1" customWidth="1"/>
    <col min="17" max="17" width="6.5703125" bestFit="1" customWidth="1"/>
    <col min="18" max="18" width="5.28515625" bestFit="1" customWidth="1"/>
    <col min="19" max="19" width="4.85546875" bestFit="1" customWidth="1"/>
    <col min="20" max="20" width="5.140625" bestFit="1" customWidth="1"/>
    <col min="21" max="21" width="4.42578125" bestFit="1" customWidth="1"/>
    <col min="22" max="22" width="7.140625" bestFit="1" customWidth="1"/>
    <col min="23" max="23" width="10.85546875" bestFit="1" customWidth="1"/>
    <col min="24" max="24" width="8.140625" bestFit="1" customWidth="1"/>
    <col min="25" max="25" width="10.42578125" bestFit="1" customWidth="1"/>
    <col min="26" max="26" width="10.140625" bestFit="1" customWidth="1"/>
    <col min="27" max="27" width="19.28515625" bestFit="1" customWidth="1"/>
    <col min="28" max="28" width="8.85546875" bestFit="1" customWidth="1"/>
    <col min="29" max="29" width="6.5703125" bestFit="1" customWidth="1"/>
    <col min="30" max="30" width="5.28515625" bestFit="1" customWidth="1"/>
    <col min="31" max="31" width="4.85546875" bestFit="1" customWidth="1"/>
    <col min="32" max="32" width="5.140625" bestFit="1" customWidth="1"/>
    <col min="33" max="33" width="4.42578125" bestFit="1" customWidth="1"/>
    <col min="34" max="34" width="7.140625" bestFit="1" customWidth="1"/>
    <col min="35" max="35" width="10.85546875" bestFit="1" customWidth="1"/>
    <col min="36" max="36" width="8.140625" bestFit="1" customWidth="1"/>
    <col min="37" max="37" width="10.42578125" bestFit="1" customWidth="1"/>
    <col min="38" max="38" width="10.140625" bestFit="1" customWidth="1"/>
    <col min="39" max="39" width="12.7109375" bestFit="1" customWidth="1"/>
    <col min="40" max="40" width="8.85546875" bestFit="1" customWidth="1"/>
    <col min="41" max="41" width="6.5703125" bestFit="1" customWidth="1"/>
    <col min="42" max="42" width="5.28515625" bestFit="1" customWidth="1"/>
    <col min="43" max="43" width="4.85546875" bestFit="1" customWidth="1"/>
    <col min="44" max="44" width="5.140625" bestFit="1" customWidth="1"/>
    <col min="45" max="45" width="4.42578125" bestFit="1" customWidth="1"/>
    <col min="46" max="46" width="7.140625" bestFit="1" customWidth="1"/>
    <col min="47" max="47" width="10.85546875" bestFit="1" customWidth="1"/>
    <col min="48" max="48" width="8.140625" bestFit="1" customWidth="1"/>
    <col min="49" max="49" width="10.42578125" bestFit="1" customWidth="1"/>
    <col min="50" max="50" width="10.140625" bestFit="1" customWidth="1"/>
    <col min="51" max="51" width="23.28515625" bestFit="1" customWidth="1"/>
    <col min="52" max="52" width="8.85546875" bestFit="1" customWidth="1"/>
    <col min="53" max="53" width="6.5703125" bestFit="1" customWidth="1"/>
    <col min="54" max="54" width="5.28515625" bestFit="1" customWidth="1"/>
    <col min="55" max="55" width="4.85546875" bestFit="1" customWidth="1"/>
    <col min="56" max="56" width="5.140625" bestFit="1" customWidth="1"/>
    <col min="57" max="57" width="4.42578125" bestFit="1" customWidth="1"/>
    <col min="58" max="58" width="7.140625" bestFit="1" customWidth="1"/>
    <col min="59" max="59" width="10.85546875" bestFit="1" customWidth="1"/>
    <col min="60" max="60" width="8.140625" bestFit="1" customWidth="1"/>
    <col min="61" max="61" width="10.42578125" bestFit="1" customWidth="1"/>
    <col min="62" max="62" width="10.140625" bestFit="1" customWidth="1"/>
    <col min="63" max="63" width="16.140625" bestFit="1" customWidth="1"/>
    <col min="64" max="64" width="8.85546875" bestFit="1" customWidth="1"/>
    <col min="65" max="65" width="6.5703125" bestFit="1" customWidth="1"/>
    <col min="66" max="66" width="5.28515625" bestFit="1" customWidth="1"/>
    <col min="67" max="67" width="4.85546875" bestFit="1" customWidth="1"/>
    <col min="68" max="68" width="5.140625" bestFit="1" customWidth="1"/>
    <col min="69" max="69" width="4.42578125" bestFit="1" customWidth="1"/>
    <col min="70" max="70" width="7.140625" bestFit="1" customWidth="1"/>
    <col min="71" max="71" width="10.85546875" bestFit="1" customWidth="1"/>
    <col min="72" max="72" width="8.140625" bestFit="1" customWidth="1"/>
    <col min="73" max="73" width="10.42578125" bestFit="1" customWidth="1"/>
    <col min="74" max="74" width="10.140625" bestFit="1" customWidth="1"/>
    <col min="75" max="75" width="7.7109375" bestFit="1" customWidth="1"/>
    <col min="76" max="76" width="8.85546875" bestFit="1" customWidth="1"/>
    <col min="77" max="77" width="6.5703125" bestFit="1" customWidth="1"/>
    <col min="78" max="78" width="5.28515625" bestFit="1" customWidth="1"/>
    <col min="79" max="79" width="4.85546875" bestFit="1" customWidth="1"/>
    <col min="80" max="80" width="5.140625" bestFit="1" customWidth="1"/>
    <col min="81" max="81" width="4.42578125" bestFit="1" customWidth="1"/>
    <col min="82" max="82" width="7.140625" bestFit="1" customWidth="1"/>
    <col min="83" max="83" width="10.85546875" bestFit="1" customWidth="1"/>
    <col min="84" max="84" width="8.140625" bestFit="1" customWidth="1"/>
    <col min="85" max="85" width="10.42578125" bestFit="1" customWidth="1"/>
    <col min="86" max="86" width="10.140625" bestFit="1" customWidth="1"/>
    <col min="87" max="87" width="16.85546875" bestFit="1" customWidth="1"/>
    <col min="88" max="88" width="8.85546875" bestFit="1" customWidth="1"/>
    <col min="89" max="89" width="6.5703125" bestFit="1" customWidth="1"/>
    <col min="90" max="90" width="5.28515625" bestFit="1" customWidth="1"/>
    <col min="91" max="91" width="4.85546875" bestFit="1" customWidth="1"/>
    <col min="92" max="92" width="5.140625" bestFit="1" customWidth="1"/>
    <col min="93" max="93" width="4.42578125" bestFit="1" customWidth="1"/>
    <col min="94" max="94" width="7.140625" bestFit="1" customWidth="1"/>
    <col min="95" max="95" width="10.85546875" bestFit="1" customWidth="1"/>
    <col min="96" max="96" width="8.140625" bestFit="1" customWidth="1"/>
    <col min="97" max="97" width="10.42578125" bestFit="1" customWidth="1"/>
    <col min="98" max="98" width="10.140625" bestFit="1" customWidth="1"/>
    <col min="99" max="99" width="17" bestFit="1" customWidth="1"/>
    <col min="100" max="100" width="8.85546875" bestFit="1" customWidth="1"/>
    <col min="101" max="101" width="6.5703125" bestFit="1" customWidth="1"/>
    <col min="102" max="102" width="5.28515625" bestFit="1" customWidth="1"/>
    <col min="103" max="103" width="4.85546875" bestFit="1" customWidth="1"/>
    <col min="104" max="104" width="5.140625" bestFit="1" customWidth="1"/>
    <col min="105" max="105" width="4.42578125" bestFit="1" customWidth="1"/>
    <col min="106" max="106" width="7.140625" bestFit="1" customWidth="1"/>
    <col min="107" max="107" width="10.85546875" bestFit="1" customWidth="1"/>
    <col min="108" max="108" width="8.140625" bestFit="1" customWidth="1"/>
    <col min="109" max="109" width="10.42578125" bestFit="1" customWidth="1"/>
    <col min="110" max="110" width="10.140625" bestFit="1" customWidth="1"/>
    <col min="111" max="111" width="18.28515625" bestFit="1" customWidth="1"/>
    <col min="112" max="112" width="8.85546875" bestFit="1" customWidth="1"/>
    <col min="113" max="113" width="6.5703125" bestFit="1" customWidth="1"/>
    <col min="114" max="114" width="5.28515625" bestFit="1" customWidth="1"/>
    <col min="115" max="115" width="4.85546875" bestFit="1" customWidth="1"/>
    <col min="116" max="116" width="5.140625" bestFit="1" customWidth="1"/>
    <col min="117" max="117" width="4.42578125" bestFit="1" customWidth="1"/>
    <col min="118" max="118" width="7.140625" bestFit="1" customWidth="1"/>
    <col min="119" max="119" width="10.85546875" bestFit="1" customWidth="1"/>
    <col min="120" max="120" width="8.140625" bestFit="1" customWidth="1"/>
    <col min="121" max="121" width="10.42578125" bestFit="1" customWidth="1"/>
    <col min="122" max="122" width="10.140625" bestFit="1" customWidth="1"/>
    <col min="123" max="123" width="11.7109375" bestFit="1" customWidth="1"/>
    <col min="124" max="124" width="8.85546875" bestFit="1" customWidth="1"/>
    <col min="125" max="125" width="6.5703125" bestFit="1" customWidth="1"/>
    <col min="126" max="126" width="5.28515625" bestFit="1" customWidth="1"/>
    <col min="127" max="127" width="4.85546875" bestFit="1" customWidth="1"/>
    <col min="128" max="128" width="5.140625" bestFit="1" customWidth="1"/>
    <col min="129" max="129" width="4.42578125" bestFit="1" customWidth="1"/>
    <col min="130" max="130" width="7.140625" bestFit="1" customWidth="1"/>
    <col min="131" max="131" width="10.85546875" bestFit="1" customWidth="1"/>
    <col min="132" max="132" width="8.140625" bestFit="1" customWidth="1"/>
    <col min="133" max="133" width="10.42578125" bestFit="1" customWidth="1"/>
    <col min="134" max="134" width="10.140625" bestFit="1" customWidth="1"/>
    <col min="135" max="135" width="11.28515625" bestFit="1" customWidth="1"/>
    <col min="136" max="136" width="10" bestFit="1" customWidth="1"/>
    <col min="137" max="145" width="9.7109375" bestFit="1" customWidth="1"/>
    <col min="146" max="148" width="8.7109375" bestFit="1" customWidth="1"/>
    <col min="149" max="150" width="9" bestFit="1" customWidth="1"/>
    <col min="151" max="153" width="8.7109375" bestFit="1" customWidth="1"/>
    <col min="154" max="169" width="9.7109375" bestFit="1" customWidth="1"/>
    <col min="170" max="172" width="8.7109375" bestFit="1" customWidth="1"/>
    <col min="173" max="174" width="9" bestFit="1" customWidth="1"/>
    <col min="175" max="175" width="8.7109375" bestFit="1" customWidth="1"/>
    <col min="176" max="177" width="9" bestFit="1" customWidth="1"/>
    <col min="178" max="193" width="9.7109375" bestFit="1" customWidth="1"/>
    <col min="194" max="194" width="8.7109375" bestFit="1" customWidth="1"/>
    <col min="195" max="195" width="9" bestFit="1" customWidth="1"/>
    <col min="196" max="198" width="8.7109375" bestFit="1" customWidth="1"/>
    <col min="199" max="199" width="9" bestFit="1" customWidth="1"/>
    <col min="200" max="200" width="10" bestFit="1" customWidth="1"/>
    <col min="201" max="201" width="9" bestFit="1" customWidth="1"/>
    <col min="202" max="213" width="9.7109375" bestFit="1" customWidth="1"/>
    <col min="214" max="214" width="10" bestFit="1" customWidth="1"/>
    <col min="215" max="230" width="9.7109375" bestFit="1" customWidth="1"/>
    <col min="231" max="250" width="10.7109375" bestFit="1" customWidth="1"/>
    <col min="251" max="259" width="9.7109375" bestFit="1" customWidth="1"/>
    <col min="260" max="279" width="10.7109375" bestFit="1" customWidth="1"/>
    <col min="280" max="288" width="9.7109375" bestFit="1" customWidth="1"/>
    <col min="289" max="307" width="10.7109375" bestFit="1" customWidth="1"/>
    <col min="308" max="308" width="9" bestFit="1" customWidth="1"/>
    <col min="309" max="309" width="10" bestFit="1" customWidth="1"/>
    <col min="310" max="313" width="8.7109375" bestFit="1" customWidth="1"/>
    <col min="314" max="325" width="9.7109375" bestFit="1" customWidth="1"/>
    <col min="326" max="326" width="8.7109375" bestFit="1" customWidth="1"/>
    <col min="327" max="327" width="9" bestFit="1" customWidth="1"/>
    <col min="328" max="330" width="8.7109375" bestFit="1" customWidth="1"/>
    <col min="331" max="342" width="9.7109375" bestFit="1" customWidth="1"/>
    <col min="343" max="343" width="10" bestFit="1" customWidth="1"/>
    <col min="344" max="344" width="8.7109375" bestFit="1" customWidth="1"/>
    <col min="345" max="346" width="9" bestFit="1" customWidth="1"/>
    <col min="347" max="347" width="8.7109375" bestFit="1" customWidth="1"/>
    <col min="348" max="348" width="9" bestFit="1" customWidth="1"/>
    <col min="349" max="349" width="8.7109375" bestFit="1" customWidth="1"/>
    <col min="350" max="356" width="9.7109375" bestFit="1" customWidth="1"/>
    <col min="357" max="357" width="10" bestFit="1" customWidth="1"/>
    <col min="358" max="368" width="9.7109375" bestFit="1" customWidth="1"/>
    <col min="369" max="369" width="8.7109375" bestFit="1" customWidth="1"/>
    <col min="370" max="371" width="9" bestFit="1" customWidth="1"/>
    <col min="372" max="374" width="8.7109375" bestFit="1" customWidth="1"/>
    <col min="375" max="388" width="9.7109375" bestFit="1" customWidth="1"/>
    <col min="389" max="389" width="10" bestFit="1" customWidth="1"/>
    <col min="390" max="393" width="9.7109375" bestFit="1" customWidth="1"/>
    <col min="394" max="395" width="8.7109375" bestFit="1" customWidth="1"/>
    <col min="396" max="397" width="9" bestFit="1" customWidth="1"/>
    <col min="398" max="398" width="8.7109375" bestFit="1" customWidth="1"/>
    <col min="399" max="399" width="9" bestFit="1" customWidth="1"/>
    <col min="400" max="400" width="8.7109375" bestFit="1" customWidth="1"/>
    <col min="401" max="404" width="9.7109375" bestFit="1" customWidth="1"/>
    <col min="405" max="405" width="10" bestFit="1" customWidth="1"/>
    <col min="406" max="420" width="9.7109375" bestFit="1" customWidth="1"/>
    <col min="421" max="422" width="8.7109375" bestFit="1" customWidth="1"/>
    <col min="423" max="423" width="9" bestFit="1" customWidth="1"/>
    <col min="424" max="424" width="8.7109375" bestFit="1" customWidth="1"/>
    <col min="425" max="425" width="9" bestFit="1" customWidth="1"/>
    <col min="426" max="426" width="8.7109375" bestFit="1" customWidth="1"/>
    <col min="427" max="442" width="9.7109375" bestFit="1" customWidth="1"/>
    <col min="443" max="443" width="9" bestFit="1" customWidth="1"/>
    <col min="444" max="444" width="8.7109375" bestFit="1" customWidth="1"/>
    <col min="445" max="445" width="9" bestFit="1" customWidth="1"/>
    <col min="446" max="446" width="8.7109375" bestFit="1" customWidth="1"/>
    <col min="447" max="447" width="9" bestFit="1" customWidth="1"/>
    <col min="448" max="448" width="8.7109375" bestFit="1" customWidth="1"/>
    <col min="449" max="449" width="9" bestFit="1" customWidth="1"/>
    <col min="450" max="466" width="9.7109375" bestFit="1" customWidth="1"/>
    <col min="467" max="468" width="9" bestFit="1" customWidth="1"/>
    <col min="469" max="469" width="8.7109375" bestFit="1" customWidth="1"/>
    <col min="470" max="470" width="9" bestFit="1" customWidth="1"/>
    <col min="471" max="472" width="8.7109375" bestFit="1" customWidth="1"/>
    <col min="473" max="473" width="9" bestFit="1" customWidth="1"/>
    <col min="474" max="488" width="9.7109375" bestFit="1" customWidth="1"/>
    <col min="489" max="491" width="9" bestFit="1" customWidth="1"/>
    <col min="492" max="492" width="8.7109375" bestFit="1" customWidth="1"/>
    <col min="493" max="494" width="9" bestFit="1" customWidth="1"/>
    <col min="495" max="495" width="8.7109375" bestFit="1" customWidth="1"/>
    <col min="496" max="502" width="9.7109375" bestFit="1" customWidth="1"/>
    <col min="503" max="503" width="10" bestFit="1" customWidth="1"/>
    <col min="504" max="520" width="9.7109375" bestFit="1" customWidth="1"/>
    <col min="521" max="539" width="10.7109375" bestFit="1" customWidth="1"/>
    <col min="540" max="545" width="9.7109375" bestFit="1" customWidth="1"/>
    <col min="546" max="546" width="10" bestFit="1" customWidth="1"/>
    <col min="547" max="547" width="9.7109375" bestFit="1" customWidth="1"/>
    <col min="548" max="567" width="10.7109375" bestFit="1" customWidth="1"/>
    <col min="568" max="575" width="9.7109375" bestFit="1" customWidth="1"/>
    <col min="576" max="597" width="10.7109375" bestFit="1" customWidth="1"/>
    <col min="598" max="602" width="8.7109375" bestFit="1" customWidth="1"/>
    <col min="603" max="603" width="9" bestFit="1" customWidth="1"/>
    <col min="604" max="604" width="8.7109375" bestFit="1" customWidth="1"/>
    <col min="605" max="618" width="9.7109375" bestFit="1" customWidth="1"/>
    <col min="619" max="619" width="8.7109375" bestFit="1" customWidth="1"/>
    <col min="620" max="620" width="9" bestFit="1" customWidth="1"/>
    <col min="621" max="622" width="8.7109375" bestFit="1" customWidth="1"/>
    <col min="623" max="623" width="9" bestFit="1" customWidth="1"/>
    <col min="624" max="625" width="8.7109375" bestFit="1" customWidth="1"/>
    <col min="626" max="626" width="9" bestFit="1" customWidth="1"/>
    <col min="627" max="627" width="8.7109375" bestFit="1" customWidth="1"/>
    <col min="628" max="642" width="9.7109375" bestFit="1" customWidth="1"/>
    <col min="643" max="644" width="9" bestFit="1" customWidth="1"/>
    <col min="645" max="648" width="8.7109375" bestFit="1" customWidth="1"/>
    <col min="649" max="649" width="9" bestFit="1" customWidth="1"/>
    <col min="650" max="650" width="8.7109375" bestFit="1" customWidth="1"/>
    <col min="651" max="670" width="9.7109375" bestFit="1" customWidth="1"/>
    <col min="671" max="671" width="9" bestFit="1" customWidth="1"/>
    <col min="672" max="674" width="8.7109375" bestFit="1" customWidth="1"/>
    <col min="675" max="675" width="9" bestFit="1" customWidth="1"/>
    <col min="676" max="676" width="8.7109375" bestFit="1" customWidth="1"/>
    <col min="677" max="679" width="9" bestFit="1" customWidth="1"/>
    <col min="680" max="696" width="9.7109375" bestFit="1" customWidth="1"/>
    <col min="697" max="697" width="8.7109375" bestFit="1" customWidth="1"/>
    <col min="698" max="700" width="9" bestFit="1" customWidth="1"/>
    <col min="701" max="701" width="8.7109375" bestFit="1" customWidth="1"/>
    <col min="702" max="704" width="9" bestFit="1" customWidth="1"/>
    <col min="705" max="716" width="9.7109375" bestFit="1" customWidth="1"/>
    <col min="717" max="717" width="10" bestFit="1" customWidth="1"/>
    <col min="718" max="725" width="9.7109375" bestFit="1" customWidth="1"/>
    <col min="726" max="727" width="8.7109375" bestFit="1" customWidth="1"/>
    <col min="728" max="728" width="9" bestFit="1" customWidth="1"/>
    <col min="729" max="729" width="8.7109375" bestFit="1" customWidth="1"/>
    <col min="730" max="730" width="9" bestFit="1" customWidth="1"/>
    <col min="731" max="731" width="8.7109375" bestFit="1" customWidth="1"/>
    <col min="732" max="732" width="9" bestFit="1" customWidth="1"/>
    <col min="733" max="752" width="9.7109375" bestFit="1" customWidth="1"/>
    <col min="753" max="753" width="9" bestFit="1" customWidth="1"/>
    <col min="754" max="755" width="8.7109375" bestFit="1" customWidth="1"/>
    <col min="756" max="758" width="9" bestFit="1" customWidth="1"/>
    <col min="759" max="759" width="8.7109375" bestFit="1" customWidth="1"/>
    <col min="760" max="777" width="9.7109375" bestFit="1" customWidth="1"/>
    <col min="778" max="778" width="9" bestFit="1" customWidth="1"/>
    <col min="779" max="784" width="8.7109375" bestFit="1" customWidth="1"/>
    <col min="785" max="785" width="9" bestFit="1" customWidth="1"/>
    <col min="786" max="786" width="8.7109375" bestFit="1" customWidth="1"/>
    <col min="787" max="787" width="9.7109375" bestFit="1" customWidth="1"/>
    <col min="788" max="788" width="10" bestFit="1" customWidth="1"/>
    <col min="789" max="805" width="9.7109375" bestFit="1" customWidth="1"/>
    <col min="806" max="811" width="9" bestFit="1" customWidth="1"/>
    <col min="812" max="812" width="10" bestFit="1" customWidth="1"/>
    <col min="813" max="813" width="8.7109375" bestFit="1" customWidth="1"/>
    <col min="814" max="828" width="9.7109375" bestFit="1" customWidth="1"/>
    <col min="829" max="830" width="10" bestFit="1" customWidth="1"/>
    <col min="831" max="834" width="9.7109375" bestFit="1" customWidth="1"/>
    <col min="835" max="835" width="10" bestFit="1" customWidth="1"/>
    <col min="836" max="841" width="9.7109375" bestFit="1" customWidth="1"/>
    <col min="842" max="860" width="10.7109375" bestFit="1" customWidth="1"/>
    <col min="861" max="863" width="9.7109375" bestFit="1" customWidth="1"/>
    <col min="864" max="864" width="10" bestFit="1" customWidth="1"/>
    <col min="865" max="868" width="9.7109375" bestFit="1" customWidth="1"/>
    <col min="869" max="889" width="10.7109375" bestFit="1" customWidth="1"/>
    <col min="890" max="897" width="9.7109375" bestFit="1" customWidth="1"/>
    <col min="898" max="917" width="10.7109375" bestFit="1" customWidth="1"/>
    <col min="918" max="920" width="9" bestFit="1" customWidth="1"/>
    <col min="921" max="921" width="8.7109375" bestFit="1" customWidth="1"/>
    <col min="922" max="922" width="9" bestFit="1" customWidth="1"/>
    <col min="923" max="924" width="8.7109375" bestFit="1" customWidth="1"/>
    <col min="925" max="940" width="9.7109375" bestFit="1" customWidth="1"/>
    <col min="941" max="943" width="8.7109375" bestFit="1" customWidth="1"/>
    <col min="944" max="944" width="9" bestFit="1" customWidth="1"/>
    <col min="945" max="946" width="8.7109375" bestFit="1" customWidth="1"/>
    <col min="947" max="950" width="9.7109375" bestFit="1" customWidth="1"/>
    <col min="951" max="951" width="10" bestFit="1" customWidth="1"/>
    <col min="952" max="960" width="9.7109375" bestFit="1" customWidth="1"/>
    <col min="961" max="962" width="9" bestFit="1" customWidth="1"/>
    <col min="963" max="968" width="8.7109375" bestFit="1" customWidth="1"/>
    <col min="969" max="979" width="9.7109375" bestFit="1" customWidth="1"/>
    <col min="980" max="980" width="10" bestFit="1" customWidth="1"/>
    <col min="981" max="987" width="9.7109375" bestFit="1" customWidth="1"/>
    <col min="988" max="988" width="10" bestFit="1" customWidth="1"/>
    <col min="989" max="989" width="9" bestFit="1" customWidth="1"/>
    <col min="990" max="993" width="8.7109375" bestFit="1" customWidth="1"/>
    <col min="994" max="994" width="10" bestFit="1" customWidth="1"/>
    <col min="995" max="996" width="8.7109375" bestFit="1" customWidth="1"/>
    <col min="997" max="1015" width="9.7109375" bestFit="1" customWidth="1"/>
    <col min="1016" max="1017" width="8.7109375" bestFit="1" customWidth="1"/>
    <col min="1018" max="1019" width="9" bestFit="1" customWidth="1"/>
    <col min="1020" max="1020" width="8.7109375" bestFit="1" customWidth="1"/>
    <col min="1021" max="1021" width="10" bestFit="1" customWidth="1"/>
    <col min="1022" max="1024" width="9" bestFit="1" customWidth="1"/>
    <col min="1025" max="1042" width="9.7109375" bestFit="1" customWidth="1"/>
    <col min="1043" max="1043" width="9" bestFit="1" customWidth="1"/>
    <col min="1044" max="1044" width="8.7109375" bestFit="1" customWidth="1"/>
    <col min="1045" max="1045" width="9" bestFit="1" customWidth="1"/>
    <col min="1046" max="1048" width="8.7109375" bestFit="1" customWidth="1"/>
    <col min="1049" max="1049" width="9" bestFit="1" customWidth="1"/>
    <col min="1050" max="1050" width="8.7109375" bestFit="1" customWidth="1"/>
    <col min="1051" max="1057" width="9.7109375" bestFit="1" customWidth="1"/>
    <col min="1058" max="1058" width="10" bestFit="1" customWidth="1"/>
    <col min="1059" max="1066" width="9.7109375" bestFit="1" customWidth="1"/>
    <col min="1067" max="1067" width="10" bestFit="1" customWidth="1"/>
    <col min="1068" max="1068" width="9.7109375" bestFit="1" customWidth="1"/>
    <col min="1069" max="1070" width="8.7109375" bestFit="1" customWidth="1"/>
    <col min="1071" max="1071" width="9" bestFit="1" customWidth="1"/>
    <col min="1072" max="1073" width="8.7109375" bestFit="1" customWidth="1"/>
    <col min="1074" max="1076" width="9" bestFit="1" customWidth="1"/>
    <col min="1077" max="1097" width="9.7109375" bestFit="1" customWidth="1"/>
    <col min="1098" max="1101" width="8.7109375" bestFit="1" customWidth="1"/>
    <col min="1102" max="1103" width="9" bestFit="1" customWidth="1"/>
    <col min="1104" max="1124" width="9.7109375" bestFit="1" customWidth="1"/>
    <col min="1125" max="1125" width="8.7109375" bestFit="1" customWidth="1"/>
    <col min="1126" max="1128" width="9" bestFit="1" customWidth="1"/>
    <col min="1129" max="1129" width="8.7109375" bestFit="1" customWidth="1"/>
    <col min="1130" max="1132" width="9" bestFit="1" customWidth="1"/>
    <col min="1133" max="1161" width="9.7109375" bestFit="1" customWidth="1"/>
    <col min="1162" max="1180" width="10.7109375" bestFit="1" customWidth="1"/>
    <col min="1181" max="1183" width="9.7109375" bestFit="1" customWidth="1"/>
    <col min="1184" max="1184" width="10" bestFit="1" customWidth="1"/>
    <col min="1185" max="1189" width="9.7109375" bestFit="1" customWidth="1"/>
    <col min="1190" max="1196" width="10.7109375" bestFit="1" customWidth="1"/>
    <col min="1197" max="1197" width="11" bestFit="1" customWidth="1"/>
    <col min="1198" max="1210" width="10.7109375" bestFit="1" customWidth="1"/>
    <col min="1211" max="1219" width="9.7109375" bestFit="1" customWidth="1"/>
    <col min="1220" max="1239" width="10.7109375" bestFit="1" customWidth="1"/>
    <col min="1240" max="1240" width="12" bestFit="1" customWidth="1"/>
  </cols>
  <sheetData>
    <row r="3" spans="2:14">
      <c r="B3" s="35" t="s">
        <v>10968</v>
      </c>
      <c r="C3" s="35" t="s">
        <v>10967</v>
      </c>
      <c r="D3"/>
      <c r="E3"/>
      <c r="F3"/>
      <c r="G3"/>
    </row>
    <row r="4" spans="2:14">
      <c r="B4" s="35" t="s">
        <v>10963</v>
      </c>
      <c r="C4" t="s">
        <v>10956</v>
      </c>
      <c r="D4" t="s">
        <v>10925</v>
      </c>
      <c r="E4" t="s">
        <v>10927</v>
      </c>
      <c r="F4" t="s">
        <v>10951</v>
      </c>
      <c r="G4" t="s">
        <v>10957</v>
      </c>
      <c r="H4" t="s">
        <v>10958</v>
      </c>
      <c r="I4" t="s">
        <v>10952</v>
      </c>
      <c r="J4" t="s">
        <v>10955</v>
      </c>
      <c r="K4" t="s">
        <v>10954</v>
      </c>
      <c r="L4" t="s">
        <v>10953</v>
      </c>
      <c r="M4" t="s">
        <v>10919</v>
      </c>
      <c r="N4" t="s">
        <v>10964</v>
      </c>
    </row>
    <row r="5" spans="2:14">
      <c r="B5" s="36">
        <v>2014</v>
      </c>
      <c r="C5">
        <v>74</v>
      </c>
      <c r="D5">
        <v>159</v>
      </c>
      <c r="E5">
        <v>82</v>
      </c>
      <c r="F5">
        <v>43</v>
      </c>
      <c r="G5">
        <v>119</v>
      </c>
      <c r="H5">
        <v>33</v>
      </c>
      <c r="I5">
        <v>46</v>
      </c>
      <c r="J5">
        <v>64</v>
      </c>
      <c r="K5">
        <v>117</v>
      </c>
      <c r="L5">
        <v>150</v>
      </c>
      <c r="M5">
        <v>82</v>
      </c>
      <c r="N5">
        <v>969</v>
      </c>
    </row>
    <row r="6" spans="2:14">
      <c r="B6" s="36">
        <v>2015</v>
      </c>
      <c r="C6">
        <v>78</v>
      </c>
      <c r="D6">
        <v>146</v>
      </c>
      <c r="E6">
        <v>91</v>
      </c>
      <c r="F6">
        <v>38</v>
      </c>
      <c r="G6">
        <v>152</v>
      </c>
      <c r="H6">
        <v>33</v>
      </c>
      <c r="I6">
        <v>40</v>
      </c>
      <c r="J6">
        <v>49</v>
      </c>
      <c r="K6">
        <v>143</v>
      </c>
      <c r="L6">
        <v>142</v>
      </c>
      <c r="M6">
        <v>126</v>
      </c>
      <c r="N6">
        <v>1038</v>
      </c>
    </row>
    <row r="7" spans="2:14">
      <c r="B7" s="36">
        <v>2016</v>
      </c>
      <c r="C7">
        <v>98</v>
      </c>
      <c r="D7">
        <v>192</v>
      </c>
      <c r="E7">
        <v>107</v>
      </c>
      <c r="F7">
        <v>27</v>
      </c>
      <c r="G7">
        <v>169</v>
      </c>
      <c r="H7">
        <v>46</v>
      </c>
      <c r="I7">
        <v>40</v>
      </c>
      <c r="J7">
        <v>72</v>
      </c>
      <c r="K7">
        <v>225</v>
      </c>
      <c r="L7">
        <v>156</v>
      </c>
      <c r="M7">
        <v>183</v>
      </c>
      <c r="N7">
        <v>1315</v>
      </c>
    </row>
    <row r="8" spans="2:14">
      <c r="B8" s="36">
        <v>2017</v>
      </c>
      <c r="C8">
        <v>131</v>
      </c>
      <c r="D8">
        <v>159</v>
      </c>
      <c r="E8">
        <v>52</v>
      </c>
      <c r="F8">
        <v>82</v>
      </c>
      <c r="G8">
        <v>180</v>
      </c>
      <c r="H8">
        <v>11</v>
      </c>
      <c r="I8">
        <v>76</v>
      </c>
      <c r="J8">
        <v>106</v>
      </c>
      <c r="K8">
        <v>327</v>
      </c>
      <c r="L8">
        <v>259</v>
      </c>
      <c r="M8">
        <v>304</v>
      </c>
      <c r="N8">
        <v>1687</v>
      </c>
    </row>
    <row r="9" spans="2:14">
      <c r="B9" s="36" t="s">
        <v>10964</v>
      </c>
      <c r="C9">
        <v>381</v>
      </c>
      <c r="D9">
        <v>656</v>
      </c>
      <c r="E9">
        <v>332</v>
      </c>
      <c r="F9">
        <v>190</v>
      </c>
      <c r="G9">
        <v>620</v>
      </c>
      <c r="H9">
        <v>123</v>
      </c>
      <c r="I9">
        <v>202</v>
      </c>
      <c r="J9">
        <v>291</v>
      </c>
      <c r="K9">
        <v>812</v>
      </c>
      <c r="L9">
        <v>707</v>
      </c>
      <c r="M9">
        <v>695</v>
      </c>
      <c r="N9">
        <v>5009</v>
      </c>
    </row>
    <row r="10" spans="2:14">
      <c r="C10"/>
      <c r="D10"/>
      <c r="E10"/>
      <c r="F10"/>
      <c r="G10"/>
    </row>
    <row r="11" spans="2:14">
      <c r="C11"/>
      <c r="D11"/>
      <c r="E11"/>
      <c r="F11"/>
      <c r="G11"/>
    </row>
    <row r="12" spans="2:14">
      <c r="C12"/>
      <c r="D12"/>
      <c r="E12"/>
      <c r="F12"/>
      <c r="G12"/>
    </row>
    <row r="13" spans="2:14">
      <c r="C13"/>
      <c r="D13"/>
      <c r="E13"/>
      <c r="F13"/>
      <c r="G13"/>
    </row>
    <row r="14" spans="2:14">
      <c r="C14"/>
      <c r="D14"/>
      <c r="E14"/>
      <c r="F14"/>
      <c r="G14"/>
    </row>
    <row r="15" spans="2:14">
      <c r="C15"/>
      <c r="D15"/>
      <c r="E15"/>
      <c r="F15"/>
      <c r="G15"/>
    </row>
    <row r="16" spans="2:14">
      <c r="C16"/>
      <c r="D16"/>
      <c r="E16"/>
      <c r="F16"/>
      <c r="G16"/>
    </row>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995"/>
  <sheetViews>
    <sheetView topLeftCell="A7" zoomScaleNormal="100" workbookViewId="0">
      <selection activeCell="M2" sqref="A2:N9995"/>
    </sheetView>
  </sheetViews>
  <sheetFormatPr defaultColWidth="9" defaultRowHeight="15"/>
  <cols>
    <col min="1" max="1" width="9.28515625" customWidth="1"/>
    <col min="2" max="2" width="15" customWidth="1"/>
    <col min="3" max="3" width="12.85546875" style="4" customWidth="1"/>
    <col min="4" max="4" width="11.5703125" style="4" customWidth="1"/>
    <col min="5" max="5" width="13.85546875" customWidth="1"/>
    <col min="6" max="6" width="20.85546875" customWidth="1"/>
    <col min="7" max="7" width="12.140625" customWidth="1"/>
    <col min="8" max="8" width="13.5703125" customWidth="1"/>
    <col min="9" max="9" width="16.7109375" customWidth="1"/>
    <col min="10" max="10" width="10.5703125" bestFit="1" customWidth="1"/>
    <col min="11" max="11" width="12.28515625" customWidth="1"/>
    <col min="12" max="12" width="11.85546875" style="9" customWidth="1"/>
    <col min="13" max="13" width="10.85546875" customWidth="1"/>
    <col min="14" max="14" width="10.7109375" style="9" customWidth="1"/>
    <col min="15" max="15" width="11.7109375"/>
  </cols>
  <sheetData>
    <row r="1" spans="1:14">
      <c r="A1" s="3" t="s">
        <v>0</v>
      </c>
      <c r="B1" s="6" t="s">
        <v>1</v>
      </c>
      <c r="C1" s="7" t="s">
        <v>2</v>
      </c>
      <c r="D1" s="5" t="s">
        <v>3</v>
      </c>
      <c r="E1" s="3" t="s">
        <v>4</v>
      </c>
      <c r="F1" s="6" t="s">
        <v>5</v>
      </c>
      <c r="G1" s="3" t="s">
        <v>6</v>
      </c>
      <c r="H1" s="3" t="s">
        <v>7</v>
      </c>
      <c r="I1" s="3" t="s">
        <v>8</v>
      </c>
      <c r="J1" s="3" t="s">
        <v>9</v>
      </c>
      <c r="K1" s="6" t="s">
        <v>10</v>
      </c>
      <c r="L1" s="33" t="s">
        <v>11</v>
      </c>
      <c r="M1" s="3" t="s">
        <v>12</v>
      </c>
      <c r="N1" s="34" t="s">
        <v>13</v>
      </c>
    </row>
    <row r="2" spans="1:14">
      <c r="A2">
        <v>646</v>
      </c>
      <c r="B2" t="s">
        <v>14</v>
      </c>
      <c r="C2" s="4">
        <v>43099</v>
      </c>
      <c r="D2" s="4">
        <v>43105</v>
      </c>
      <c r="E2" t="s">
        <v>15</v>
      </c>
      <c r="F2" t="s">
        <v>16</v>
      </c>
      <c r="G2" t="s">
        <v>17</v>
      </c>
      <c r="H2">
        <v>47201</v>
      </c>
      <c r="I2" t="s">
        <v>18</v>
      </c>
      <c r="J2" s="9">
        <v>209.3</v>
      </c>
      <c r="K2">
        <v>2</v>
      </c>
      <c r="L2" s="9">
        <v>76.394499999999994</v>
      </c>
      <c r="M2">
        <v>0</v>
      </c>
      <c r="N2" s="9">
        <v>56.511000000000003</v>
      </c>
    </row>
    <row r="3" spans="1:14">
      <c r="A3">
        <v>907</v>
      </c>
      <c r="B3" t="s">
        <v>19</v>
      </c>
      <c r="C3" s="4">
        <v>43099</v>
      </c>
      <c r="D3" s="4">
        <v>43103</v>
      </c>
      <c r="E3" t="s">
        <v>15</v>
      </c>
      <c r="F3" t="s">
        <v>20</v>
      </c>
      <c r="G3" t="s">
        <v>21</v>
      </c>
      <c r="H3">
        <v>10009</v>
      </c>
      <c r="I3" t="s">
        <v>22</v>
      </c>
      <c r="J3" s="9">
        <v>323.13600000000002</v>
      </c>
      <c r="K3">
        <v>4</v>
      </c>
      <c r="L3" s="9">
        <v>77.754599999999996</v>
      </c>
      <c r="M3">
        <v>0.2</v>
      </c>
      <c r="N3" s="9">
        <v>12.117599999999999</v>
      </c>
    </row>
    <row r="4" spans="1:14">
      <c r="A4">
        <v>908</v>
      </c>
      <c r="B4" t="s">
        <v>19</v>
      </c>
      <c r="C4" s="4">
        <v>43099</v>
      </c>
      <c r="D4" s="4">
        <v>43103</v>
      </c>
      <c r="E4" t="s">
        <v>15</v>
      </c>
      <c r="F4" t="s">
        <v>20</v>
      </c>
      <c r="G4" t="s">
        <v>21</v>
      </c>
      <c r="H4">
        <v>10009</v>
      </c>
      <c r="I4" t="s">
        <v>23</v>
      </c>
      <c r="J4" s="9">
        <v>90.93</v>
      </c>
      <c r="K4">
        <v>7</v>
      </c>
      <c r="L4" s="9">
        <v>12.600300000000001</v>
      </c>
      <c r="M4">
        <v>0</v>
      </c>
      <c r="N4" s="9">
        <v>2.7279</v>
      </c>
    </row>
    <row r="5" spans="1:14">
      <c r="A5">
        <v>909</v>
      </c>
      <c r="B5" t="s">
        <v>19</v>
      </c>
      <c r="C5" s="4">
        <v>43099</v>
      </c>
      <c r="D5" s="4">
        <v>43103</v>
      </c>
      <c r="E5" t="s">
        <v>15</v>
      </c>
      <c r="F5" t="s">
        <v>20</v>
      </c>
      <c r="G5" t="s">
        <v>21</v>
      </c>
      <c r="H5">
        <v>10009</v>
      </c>
      <c r="I5" t="s">
        <v>24</v>
      </c>
      <c r="J5" s="9">
        <v>52.776000000000003</v>
      </c>
      <c r="K5">
        <v>3</v>
      </c>
      <c r="L5" s="9">
        <v>10.994999999999999</v>
      </c>
      <c r="M5">
        <v>0.2</v>
      </c>
      <c r="N5" s="9">
        <v>19.791</v>
      </c>
    </row>
    <row r="6" spans="1:14">
      <c r="A6">
        <v>1297</v>
      </c>
      <c r="B6" t="s">
        <v>25</v>
      </c>
      <c r="C6" s="4">
        <v>43099</v>
      </c>
      <c r="D6" s="4">
        <v>43103</v>
      </c>
      <c r="E6" t="s">
        <v>15</v>
      </c>
      <c r="F6" t="s">
        <v>26</v>
      </c>
      <c r="G6" t="s">
        <v>27</v>
      </c>
      <c r="H6">
        <v>94533</v>
      </c>
      <c r="I6" t="s">
        <v>28</v>
      </c>
      <c r="J6" s="9">
        <v>13.904</v>
      </c>
      <c r="K6">
        <v>2</v>
      </c>
      <c r="L6" s="9">
        <v>4.6925999999999997</v>
      </c>
      <c r="M6">
        <v>0.2</v>
      </c>
      <c r="N6" s="9">
        <v>4.5187999999999997</v>
      </c>
    </row>
    <row r="7" spans="1:14">
      <c r="A7">
        <v>1298</v>
      </c>
      <c r="B7" t="s">
        <v>25</v>
      </c>
      <c r="C7" s="4">
        <v>43099</v>
      </c>
      <c r="D7" s="4">
        <v>43103</v>
      </c>
      <c r="E7" t="s">
        <v>15</v>
      </c>
      <c r="F7" t="s">
        <v>26</v>
      </c>
      <c r="G7" t="s">
        <v>27</v>
      </c>
      <c r="H7">
        <v>94533</v>
      </c>
      <c r="I7" t="s">
        <v>29</v>
      </c>
      <c r="J7" s="9">
        <v>20.72</v>
      </c>
      <c r="K7">
        <v>2</v>
      </c>
      <c r="L7" s="9">
        <v>7.1224999999999996</v>
      </c>
      <c r="M7">
        <v>0.2</v>
      </c>
      <c r="N7" s="9">
        <v>6.4749999999999996</v>
      </c>
    </row>
    <row r="8" spans="1:14">
      <c r="A8">
        <v>5092</v>
      </c>
      <c r="B8" t="s">
        <v>30</v>
      </c>
      <c r="C8" s="4">
        <v>43099</v>
      </c>
      <c r="D8" s="4">
        <v>43103</v>
      </c>
      <c r="E8" t="s">
        <v>15</v>
      </c>
      <c r="F8" t="s">
        <v>31</v>
      </c>
      <c r="G8" t="s">
        <v>21</v>
      </c>
      <c r="H8">
        <v>80538</v>
      </c>
      <c r="I8" t="s">
        <v>32</v>
      </c>
      <c r="J8" s="9">
        <v>3.024</v>
      </c>
      <c r="K8">
        <v>3</v>
      </c>
      <c r="L8" s="9">
        <v>1.2096</v>
      </c>
      <c r="M8">
        <v>0.2</v>
      </c>
      <c r="N8" s="9">
        <v>-0.6048</v>
      </c>
    </row>
    <row r="9" spans="1:14">
      <c r="A9">
        <v>1878</v>
      </c>
      <c r="B9" t="s">
        <v>33</v>
      </c>
      <c r="C9" s="4">
        <v>43098</v>
      </c>
      <c r="D9" s="4">
        <v>43102</v>
      </c>
      <c r="E9" t="s">
        <v>15</v>
      </c>
      <c r="F9" t="s">
        <v>34</v>
      </c>
      <c r="G9" t="s">
        <v>21</v>
      </c>
      <c r="H9">
        <v>90049</v>
      </c>
      <c r="I9" t="s">
        <v>35</v>
      </c>
      <c r="J9" s="9">
        <v>393.56799999999998</v>
      </c>
      <c r="K9">
        <v>4</v>
      </c>
      <c r="L9" s="9">
        <v>109.4611</v>
      </c>
      <c r="M9">
        <v>0.2</v>
      </c>
      <c r="N9" s="9">
        <v>-44.276400000000002</v>
      </c>
    </row>
    <row r="10" spans="1:14">
      <c r="A10">
        <v>1879</v>
      </c>
      <c r="B10" t="s">
        <v>33</v>
      </c>
      <c r="C10" s="4">
        <v>43098</v>
      </c>
      <c r="D10" s="4">
        <v>43102</v>
      </c>
      <c r="E10" t="s">
        <v>15</v>
      </c>
      <c r="F10" t="s">
        <v>34</v>
      </c>
      <c r="G10" t="s">
        <v>21</v>
      </c>
      <c r="H10">
        <v>90049</v>
      </c>
      <c r="I10" t="s">
        <v>36</v>
      </c>
      <c r="J10" s="9">
        <v>302.37599999999998</v>
      </c>
      <c r="K10">
        <v>3</v>
      </c>
      <c r="L10" s="9">
        <v>93.232600000000005</v>
      </c>
      <c r="M10">
        <v>0.2</v>
      </c>
      <c r="N10" s="9">
        <v>22.6782</v>
      </c>
    </row>
    <row r="11" spans="1:14" hidden="1">
      <c r="A11">
        <v>2875</v>
      </c>
      <c r="B11" t="s">
        <v>37</v>
      </c>
      <c r="C11" s="4">
        <v>43098</v>
      </c>
      <c r="D11" s="4">
        <v>43100</v>
      </c>
      <c r="E11" t="s">
        <v>38</v>
      </c>
      <c r="F11" t="s">
        <v>39</v>
      </c>
      <c r="G11" t="s">
        <v>21</v>
      </c>
      <c r="H11">
        <v>10035</v>
      </c>
      <c r="I11" t="s">
        <v>40</v>
      </c>
      <c r="J11">
        <v>6.03</v>
      </c>
      <c r="K11">
        <v>3</v>
      </c>
      <c r="L11">
        <v>1.0250999999999999</v>
      </c>
      <c r="M11">
        <v>0</v>
      </c>
      <c r="N11">
        <v>2.9546999999999999</v>
      </c>
    </row>
    <row r="12" spans="1:14">
      <c r="A12">
        <v>4240</v>
      </c>
      <c r="B12" t="s">
        <v>41</v>
      </c>
      <c r="C12" s="4">
        <v>43098</v>
      </c>
      <c r="D12" s="4">
        <v>43104</v>
      </c>
      <c r="E12" t="s">
        <v>15</v>
      </c>
      <c r="F12" t="s">
        <v>42</v>
      </c>
      <c r="G12" t="s">
        <v>27</v>
      </c>
      <c r="H12">
        <v>49505</v>
      </c>
      <c r="I12" t="s">
        <v>43</v>
      </c>
      <c r="J12" s="9">
        <v>209.7</v>
      </c>
      <c r="K12">
        <v>2</v>
      </c>
      <c r="L12" s="9">
        <v>54.521999999999998</v>
      </c>
      <c r="M12">
        <v>0</v>
      </c>
      <c r="N12" s="9">
        <v>100.65600000000001</v>
      </c>
    </row>
    <row r="13" spans="1:14">
      <c r="A13">
        <v>5132</v>
      </c>
      <c r="B13" t="s">
        <v>44</v>
      </c>
      <c r="C13" s="4">
        <v>43098</v>
      </c>
      <c r="D13" s="4">
        <v>43105</v>
      </c>
      <c r="E13" t="s">
        <v>15</v>
      </c>
      <c r="F13" t="s">
        <v>45</v>
      </c>
      <c r="G13" t="s">
        <v>27</v>
      </c>
      <c r="H13">
        <v>92804</v>
      </c>
      <c r="I13" t="s">
        <v>46</v>
      </c>
      <c r="J13" s="9">
        <v>101.12</v>
      </c>
      <c r="K13">
        <v>8</v>
      </c>
      <c r="L13" s="9">
        <v>7.9631999999999996</v>
      </c>
      <c r="M13">
        <v>0</v>
      </c>
      <c r="N13" s="9">
        <v>37.414400000000001</v>
      </c>
    </row>
    <row r="14" spans="1:14">
      <c r="A14">
        <v>5457</v>
      </c>
      <c r="B14" t="s">
        <v>47</v>
      </c>
      <c r="C14" s="4">
        <v>43098</v>
      </c>
      <c r="D14" s="4">
        <v>43102</v>
      </c>
      <c r="E14" t="s">
        <v>15</v>
      </c>
      <c r="F14" t="s">
        <v>48</v>
      </c>
      <c r="G14" t="s">
        <v>21</v>
      </c>
      <c r="H14">
        <v>98026</v>
      </c>
      <c r="I14" t="s">
        <v>49</v>
      </c>
      <c r="J14" s="9">
        <v>19.600000000000001</v>
      </c>
      <c r="K14">
        <v>5</v>
      </c>
      <c r="L14" s="9">
        <v>1.9992000000000001</v>
      </c>
      <c r="M14">
        <v>0</v>
      </c>
      <c r="N14" s="9">
        <v>9.6039999999999992</v>
      </c>
    </row>
    <row r="15" spans="1:14">
      <c r="A15">
        <v>5458</v>
      </c>
      <c r="B15" t="s">
        <v>47</v>
      </c>
      <c r="C15" s="4">
        <v>43098</v>
      </c>
      <c r="D15" s="4">
        <v>43102</v>
      </c>
      <c r="E15" t="s">
        <v>15</v>
      </c>
      <c r="F15" t="s">
        <v>48</v>
      </c>
      <c r="G15" t="s">
        <v>21</v>
      </c>
      <c r="H15">
        <v>98026</v>
      </c>
      <c r="I15" t="s">
        <v>50</v>
      </c>
      <c r="J15" s="9">
        <v>68.459999999999994</v>
      </c>
      <c r="K15">
        <v>2</v>
      </c>
      <c r="L15" s="9">
        <v>23.960999999999999</v>
      </c>
      <c r="M15">
        <v>0</v>
      </c>
      <c r="N15" s="9">
        <v>20.538</v>
      </c>
    </row>
    <row r="16" spans="1:14">
      <c r="A16">
        <v>7633</v>
      </c>
      <c r="B16" t="s">
        <v>51</v>
      </c>
      <c r="C16" s="4">
        <v>43098</v>
      </c>
      <c r="D16" s="4">
        <v>43101</v>
      </c>
      <c r="E16" t="s">
        <v>52</v>
      </c>
      <c r="F16" t="s">
        <v>53</v>
      </c>
      <c r="G16" t="s">
        <v>21</v>
      </c>
      <c r="H16">
        <v>40214</v>
      </c>
      <c r="I16" t="s">
        <v>54</v>
      </c>
      <c r="J16" s="9">
        <v>1207.8399999999999</v>
      </c>
      <c r="K16">
        <v>8</v>
      </c>
      <c r="L16" s="9">
        <v>111.7252</v>
      </c>
      <c r="M16">
        <v>0</v>
      </c>
      <c r="N16" s="9">
        <v>314.03840000000002</v>
      </c>
    </row>
    <row r="17" spans="1:14">
      <c r="A17">
        <v>7634</v>
      </c>
      <c r="B17" t="s">
        <v>51</v>
      </c>
      <c r="C17" s="4">
        <v>43098</v>
      </c>
      <c r="D17" s="4">
        <v>43101</v>
      </c>
      <c r="E17" t="s">
        <v>52</v>
      </c>
      <c r="F17" t="s">
        <v>53</v>
      </c>
      <c r="G17" t="s">
        <v>21</v>
      </c>
      <c r="H17">
        <v>40214</v>
      </c>
      <c r="I17" t="s">
        <v>55</v>
      </c>
      <c r="J17" s="9">
        <v>12.53</v>
      </c>
      <c r="K17">
        <v>1</v>
      </c>
      <c r="L17" s="9">
        <v>6.6409000000000002</v>
      </c>
      <c r="M17">
        <v>0</v>
      </c>
      <c r="N17" s="9">
        <v>5.8891</v>
      </c>
    </row>
    <row r="18" spans="1:14">
      <c r="A18">
        <v>7635</v>
      </c>
      <c r="B18" t="s">
        <v>51</v>
      </c>
      <c r="C18" s="4">
        <v>43098</v>
      </c>
      <c r="D18" s="4">
        <v>43101</v>
      </c>
      <c r="E18" t="s">
        <v>52</v>
      </c>
      <c r="F18" t="s">
        <v>53</v>
      </c>
      <c r="G18" t="s">
        <v>21</v>
      </c>
      <c r="H18">
        <v>40214</v>
      </c>
      <c r="I18" t="s">
        <v>56</v>
      </c>
      <c r="J18" s="9">
        <v>34.58</v>
      </c>
      <c r="K18">
        <v>1</v>
      </c>
      <c r="L18" s="9">
        <v>24.5518</v>
      </c>
      <c r="M18">
        <v>0</v>
      </c>
      <c r="N18" s="9">
        <v>10.0282</v>
      </c>
    </row>
    <row r="19" spans="1:14">
      <c r="A19">
        <v>7636</v>
      </c>
      <c r="B19" t="s">
        <v>51</v>
      </c>
      <c r="C19" s="4">
        <v>43098</v>
      </c>
      <c r="D19" s="4">
        <v>43101</v>
      </c>
      <c r="E19" t="s">
        <v>52</v>
      </c>
      <c r="F19" t="s">
        <v>53</v>
      </c>
      <c r="G19" t="s">
        <v>21</v>
      </c>
      <c r="H19">
        <v>40214</v>
      </c>
      <c r="I19" t="s">
        <v>57</v>
      </c>
      <c r="J19" s="9">
        <v>300.98</v>
      </c>
      <c r="K19">
        <v>1</v>
      </c>
      <c r="L19" s="9">
        <v>213.69579999999999</v>
      </c>
      <c r="M19">
        <v>0</v>
      </c>
      <c r="N19" s="9">
        <v>87.284199999999998</v>
      </c>
    </row>
    <row r="20" spans="1:14">
      <c r="A20">
        <v>7637</v>
      </c>
      <c r="B20" t="s">
        <v>51</v>
      </c>
      <c r="C20" s="4">
        <v>43098</v>
      </c>
      <c r="D20" s="4">
        <v>43101</v>
      </c>
      <c r="E20" t="s">
        <v>52</v>
      </c>
      <c r="F20" t="s">
        <v>53</v>
      </c>
      <c r="G20" t="s">
        <v>21</v>
      </c>
      <c r="H20">
        <v>40214</v>
      </c>
      <c r="I20" t="s">
        <v>58</v>
      </c>
      <c r="J20" s="9">
        <v>258.75</v>
      </c>
      <c r="K20">
        <v>3</v>
      </c>
      <c r="L20" s="9">
        <v>60.375</v>
      </c>
      <c r="M20">
        <v>0</v>
      </c>
      <c r="N20" s="9">
        <v>77.625</v>
      </c>
    </row>
    <row r="21" spans="1:14">
      <c r="A21">
        <v>271</v>
      </c>
      <c r="B21" t="s">
        <v>59</v>
      </c>
      <c r="C21" s="4">
        <v>43097</v>
      </c>
      <c r="D21" s="4">
        <v>43102</v>
      </c>
      <c r="E21" t="s">
        <v>52</v>
      </c>
      <c r="F21" t="s">
        <v>60</v>
      </c>
      <c r="G21" t="s">
        <v>27</v>
      </c>
      <c r="H21">
        <v>94110</v>
      </c>
      <c r="I21" t="s">
        <v>61</v>
      </c>
      <c r="J21" s="9">
        <v>725.84</v>
      </c>
      <c r="K21">
        <v>4</v>
      </c>
      <c r="L21" s="9">
        <v>128.8366</v>
      </c>
      <c r="M21">
        <v>0</v>
      </c>
      <c r="N21" s="9">
        <v>210.49359999999999</v>
      </c>
    </row>
    <row r="22" spans="1:14">
      <c r="A22">
        <v>571</v>
      </c>
      <c r="B22" t="s">
        <v>62</v>
      </c>
      <c r="C22" s="4">
        <v>43097</v>
      </c>
      <c r="D22" s="4">
        <v>43104</v>
      </c>
      <c r="E22" t="s">
        <v>15</v>
      </c>
      <c r="F22" t="s">
        <v>63</v>
      </c>
      <c r="G22" t="s">
        <v>21</v>
      </c>
      <c r="H22">
        <v>10024</v>
      </c>
      <c r="I22" t="s">
        <v>64</v>
      </c>
      <c r="J22" s="9">
        <v>72.45</v>
      </c>
      <c r="K22">
        <v>7</v>
      </c>
      <c r="L22" s="9">
        <v>5.3819999999999997</v>
      </c>
      <c r="M22">
        <v>0</v>
      </c>
      <c r="N22" s="9">
        <v>34.776000000000003</v>
      </c>
    </row>
    <row r="23" spans="1:14">
      <c r="A23">
        <v>572</v>
      </c>
      <c r="B23" t="s">
        <v>62</v>
      </c>
      <c r="C23" s="4">
        <v>43097</v>
      </c>
      <c r="D23" s="4">
        <v>43104</v>
      </c>
      <c r="E23" t="s">
        <v>15</v>
      </c>
      <c r="F23" t="s">
        <v>63</v>
      </c>
      <c r="G23" t="s">
        <v>21</v>
      </c>
      <c r="H23">
        <v>10024</v>
      </c>
      <c r="I23" t="s">
        <v>65</v>
      </c>
      <c r="J23" s="9">
        <v>13.96</v>
      </c>
      <c r="K23">
        <v>4</v>
      </c>
      <c r="L23" s="9">
        <v>1.8846000000000001</v>
      </c>
      <c r="M23">
        <v>0</v>
      </c>
      <c r="N23" s="9">
        <v>6.4215999999999998</v>
      </c>
    </row>
    <row r="24" spans="1:14">
      <c r="A24">
        <v>573</v>
      </c>
      <c r="B24" t="s">
        <v>62</v>
      </c>
      <c r="C24" s="4">
        <v>43097</v>
      </c>
      <c r="D24" s="4">
        <v>43104</v>
      </c>
      <c r="E24" t="s">
        <v>15</v>
      </c>
      <c r="F24" t="s">
        <v>63</v>
      </c>
      <c r="G24" t="s">
        <v>21</v>
      </c>
      <c r="H24">
        <v>10024</v>
      </c>
      <c r="I24" t="s">
        <v>66</v>
      </c>
      <c r="J24" s="9">
        <v>33.264000000000003</v>
      </c>
      <c r="K24">
        <v>7</v>
      </c>
      <c r="L24" s="9">
        <v>3.1482000000000001</v>
      </c>
      <c r="M24">
        <v>0.2</v>
      </c>
      <c r="N24" s="9">
        <v>11.226599999999999</v>
      </c>
    </row>
    <row r="25" spans="1:14">
      <c r="A25">
        <v>574</v>
      </c>
      <c r="B25" t="s">
        <v>62</v>
      </c>
      <c r="C25" s="4">
        <v>43097</v>
      </c>
      <c r="D25" s="4">
        <v>43104</v>
      </c>
      <c r="E25" t="s">
        <v>15</v>
      </c>
      <c r="F25" t="s">
        <v>63</v>
      </c>
      <c r="G25" t="s">
        <v>21</v>
      </c>
      <c r="H25">
        <v>10024</v>
      </c>
      <c r="I25" t="s">
        <v>67</v>
      </c>
      <c r="J25" s="9">
        <v>14.85</v>
      </c>
      <c r="K25">
        <v>3</v>
      </c>
      <c r="L25" s="9">
        <v>3.6135000000000002</v>
      </c>
      <c r="M25">
        <v>0</v>
      </c>
      <c r="N25" s="9">
        <v>4.0095000000000001</v>
      </c>
    </row>
    <row r="26" spans="1:14">
      <c r="A26">
        <v>954</v>
      </c>
      <c r="B26" t="s">
        <v>68</v>
      </c>
      <c r="C26" s="4">
        <v>43097</v>
      </c>
      <c r="D26" s="4">
        <v>43101</v>
      </c>
      <c r="E26" t="s">
        <v>15</v>
      </c>
      <c r="F26" t="s">
        <v>69</v>
      </c>
      <c r="G26" t="s">
        <v>21</v>
      </c>
      <c r="H26">
        <v>78664</v>
      </c>
      <c r="I26" t="s">
        <v>70</v>
      </c>
      <c r="J26" s="9">
        <v>27.167999999999999</v>
      </c>
      <c r="K26">
        <v>2</v>
      </c>
      <c r="L26" s="9">
        <v>12.2256</v>
      </c>
      <c r="M26">
        <v>0.2</v>
      </c>
      <c r="N26" s="9">
        <v>2.7168000000000001</v>
      </c>
    </row>
    <row r="27" spans="1:14">
      <c r="A27">
        <v>955</v>
      </c>
      <c r="B27" t="s">
        <v>68</v>
      </c>
      <c r="C27" s="4">
        <v>43097</v>
      </c>
      <c r="D27" s="4">
        <v>43101</v>
      </c>
      <c r="E27" t="s">
        <v>15</v>
      </c>
      <c r="F27" t="s">
        <v>69</v>
      </c>
      <c r="G27" t="s">
        <v>21</v>
      </c>
      <c r="H27">
        <v>78664</v>
      </c>
      <c r="I27" t="s">
        <v>71</v>
      </c>
      <c r="J27" s="9">
        <v>78.852800000000002</v>
      </c>
      <c r="K27">
        <v>2</v>
      </c>
      <c r="L27" s="9">
        <v>45.224400000000003</v>
      </c>
      <c r="M27">
        <v>0.32</v>
      </c>
      <c r="N27" s="9">
        <v>-11.596</v>
      </c>
    </row>
    <row r="28" spans="1:14">
      <c r="A28">
        <v>2432</v>
      </c>
      <c r="B28" t="s">
        <v>72</v>
      </c>
      <c r="C28" s="4">
        <v>43097</v>
      </c>
      <c r="D28" s="4">
        <v>43102</v>
      </c>
      <c r="E28" t="s">
        <v>15</v>
      </c>
      <c r="F28" t="s">
        <v>73</v>
      </c>
      <c r="G28" t="s">
        <v>27</v>
      </c>
      <c r="H28">
        <v>98103</v>
      </c>
      <c r="I28" t="s">
        <v>74</v>
      </c>
      <c r="J28" s="9">
        <v>7.4</v>
      </c>
      <c r="K28">
        <v>2</v>
      </c>
      <c r="L28" s="9">
        <v>2.1829999999999998</v>
      </c>
      <c r="M28">
        <v>0</v>
      </c>
      <c r="N28" s="9">
        <v>3.0339999999999998</v>
      </c>
    </row>
    <row r="29" spans="1:14">
      <c r="A29">
        <v>4288</v>
      </c>
      <c r="B29" t="s">
        <v>75</v>
      </c>
      <c r="C29" s="4">
        <v>43097</v>
      </c>
      <c r="D29" s="4">
        <v>43103</v>
      </c>
      <c r="E29" t="s">
        <v>15</v>
      </c>
      <c r="F29" t="s">
        <v>76</v>
      </c>
      <c r="G29" t="s">
        <v>17</v>
      </c>
      <c r="H29">
        <v>37211</v>
      </c>
      <c r="I29" t="s">
        <v>77</v>
      </c>
      <c r="J29" s="9">
        <v>64.784000000000006</v>
      </c>
      <c r="K29">
        <v>1</v>
      </c>
      <c r="L29" s="9">
        <v>77.740799999999993</v>
      </c>
      <c r="M29">
        <v>0.2</v>
      </c>
      <c r="N29" s="9">
        <v>-12.956799999999999</v>
      </c>
    </row>
    <row r="30" spans="1:14" hidden="1">
      <c r="A30">
        <v>6090</v>
      </c>
      <c r="B30" t="s">
        <v>78</v>
      </c>
      <c r="C30" s="4">
        <v>43097</v>
      </c>
      <c r="D30" s="4">
        <v>43100</v>
      </c>
      <c r="E30" t="s">
        <v>52</v>
      </c>
      <c r="F30" t="s">
        <v>79</v>
      </c>
      <c r="G30" t="s">
        <v>27</v>
      </c>
      <c r="H30">
        <v>80538</v>
      </c>
      <c r="I30" t="s">
        <v>80</v>
      </c>
      <c r="J30">
        <v>1.1879999999999999</v>
      </c>
      <c r="K30">
        <v>2</v>
      </c>
      <c r="L30">
        <v>1.089</v>
      </c>
      <c r="M30">
        <v>0.7</v>
      </c>
      <c r="N30">
        <v>-0.99</v>
      </c>
    </row>
    <row r="31" spans="1:14" hidden="1">
      <c r="A31">
        <v>6150</v>
      </c>
      <c r="B31" t="s">
        <v>81</v>
      </c>
      <c r="C31" s="4">
        <v>43097</v>
      </c>
      <c r="D31" s="4">
        <v>43100</v>
      </c>
      <c r="E31" t="s">
        <v>38</v>
      </c>
      <c r="F31" t="s">
        <v>82</v>
      </c>
      <c r="G31" t="s">
        <v>27</v>
      </c>
      <c r="H31">
        <v>90805</v>
      </c>
      <c r="I31" t="s">
        <v>83</v>
      </c>
      <c r="J31">
        <v>340.70400000000001</v>
      </c>
      <c r="K31">
        <v>6</v>
      </c>
      <c r="L31">
        <v>62.462400000000002</v>
      </c>
      <c r="M31">
        <v>0.2</v>
      </c>
      <c r="N31">
        <v>-34.070399999999999</v>
      </c>
    </row>
    <row r="32" spans="1:14">
      <c r="A32">
        <v>6819</v>
      </c>
      <c r="B32" t="s">
        <v>84</v>
      </c>
      <c r="C32" s="4">
        <v>43097</v>
      </c>
      <c r="D32" s="4">
        <v>43101</v>
      </c>
      <c r="E32" t="s">
        <v>15</v>
      </c>
      <c r="F32" t="s">
        <v>85</v>
      </c>
      <c r="G32" t="s">
        <v>27</v>
      </c>
      <c r="H32">
        <v>61604</v>
      </c>
      <c r="I32" t="s">
        <v>86</v>
      </c>
      <c r="J32" s="9">
        <v>1.68</v>
      </c>
      <c r="K32">
        <v>5</v>
      </c>
      <c r="L32" s="9">
        <v>0.87360000000000004</v>
      </c>
      <c r="M32">
        <v>0.8</v>
      </c>
      <c r="N32" s="9">
        <v>-2.6880000000000002</v>
      </c>
    </row>
    <row r="33" spans="1:14">
      <c r="A33">
        <v>6820</v>
      </c>
      <c r="B33" t="s">
        <v>84</v>
      </c>
      <c r="C33" s="4">
        <v>43097</v>
      </c>
      <c r="D33" s="4">
        <v>43101</v>
      </c>
      <c r="E33" t="s">
        <v>15</v>
      </c>
      <c r="F33" t="s">
        <v>85</v>
      </c>
      <c r="G33" t="s">
        <v>27</v>
      </c>
      <c r="H33">
        <v>61604</v>
      </c>
      <c r="I33" t="s">
        <v>87</v>
      </c>
      <c r="J33" s="9">
        <v>7.968</v>
      </c>
      <c r="K33">
        <v>3</v>
      </c>
      <c r="L33" s="9">
        <v>3.4527999999999999</v>
      </c>
      <c r="M33">
        <v>0.6</v>
      </c>
      <c r="N33" s="9">
        <v>-2.3904000000000001</v>
      </c>
    </row>
    <row r="34" spans="1:14">
      <c r="A34">
        <v>6821</v>
      </c>
      <c r="B34" t="s">
        <v>84</v>
      </c>
      <c r="C34" s="4">
        <v>43097</v>
      </c>
      <c r="D34" s="4">
        <v>43101</v>
      </c>
      <c r="E34" t="s">
        <v>15</v>
      </c>
      <c r="F34" t="s">
        <v>85</v>
      </c>
      <c r="G34" t="s">
        <v>27</v>
      </c>
      <c r="H34">
        <v>61604</v>
      </c>
      <c r="I34" t="s">
        <v>88</v>
      </c>
      <c r="J34" s="9">
        <v>113.372</v>
      </c>
      <c r="K34">
        <v>2</v>
      </c>
      <c r="L34" s="9">
        <v>58.305599999999998</v>
      </c>
      <c r="M34">
        <v>0.3</v>
      </c>
      <c r="N34" s="9">
        <v>-3.2391999999999901</v>
      </c>
    </row>
    <row r="35" spans="1:14">
      <c r="A35">
        <v>6822</v>
      </c>
      <c r="B35" t="s">
        <v>84</v>
      </c>
      <c r="C35" s="4">
        <v>43097</v>
      </c>
      <c r="D35" s="4">
        <v>43101</v>
      </c>
      <c r="E35" t="s">
        <v>15</v>
      </c>
      <c r="F35" t="s">
        <v>85</v>
      </c>
      <c r="G35" t="s">
        <v>27</v>
      </c>
      <c r="H35">
        <v>61604</v>
      </c>
      <c r="I35" t="s">
        <v>74</v>
      </c>
      <c r="J35" s="9">
        <v>2.96</v>
      </c>
      <c r="K35">
        <v>2</v>
      </c>
      <c r="L35" s="9">
        <v>2.1829999999999998</v>
      </c>
      <c r="M35">
        <v>0.6</v>
      </c>
      <c r="N35" s="9">
        <v>-1.4059999999999999</v>
      </c>
    </row>
    <row r="36" spans="1:14">
      <c r="A36">
        <v>7485</v>
      </c>
      <c r="B36" t="s">
        <v>89</v>
      </c>
      <c r="C36" s="4">
        <v>43097</v>
      </c>
      <c r="D36" s="4">
        <v>43102</v>
      </c>
      <c r="E36" t="s">
        <v>15</v>
      </c>
      <c r="F36" t="s">
        <v>90</v>
      </c>
      <c r="G36" t="s">
        <v>17</v>
      </c>
      <c r="H36">
        <v>58103</v>
      </c>
      <c r="I36" t="s">
        <v>91</v>
      </c>
      <c r="J36" s="9">
        <v>2.48</v>
      </c>
      <c r="K36">
        <v>1</v>
      </c>
      <c r="L36" s="9">
        <v>1.6120000000000001</v>
      </c>
      <c r="M36">
        <v>0</v>
      </c>
      <c r="N36" s="9">
        <v>0.86799999999999999</v>
      </c>
    </row>
    <row r="37" spans="1:14">
      <c r="A37">
        <v>7486</v>
      </c>
      <c r="B37" t="s">
        <v>89</v>
      </c>
      <c r="C37" s="4">
        <v>43097</v>
      </c>
      <c r="D37" s="4">
        <v>43102</v>
      </c>
      <c r="E37" t="s">
        <v>15</v>
      </c>
      <c r="F37" t="s">
        <v>90</v>
      </c>
      <c r="G37" t="s">
        <v>17</v>
      </c>
      <c r="H37">
        <v>58103</v>
      </c>
      <c r="I37" t="s">
        <v>92</v>
      </c>
      <c r="J37" s="9">
        <v>25.9</v>
      </c>
      <c r="K37">
        <v>5</v>
      </c>
      <c r="L37" s="9">
        <v>2.6417999999999999</v>
      </c>
      <c r="M37">
        <v>0</v>
      </c>
      <c r="N37" s="9">
        <v>12.691000000000001</v>
      </c>
    </row>
    <row r="38" spans="1:14">
      <c r="A38">
        <v>8098</v>
      </c>
      <c r="B38" t="s">
        <v>93</v>
      </c>
      <c r="C38" s="4">
        <v>43097</v>
      </c>
      <c r="D38" s="4">
        <v>43101</v>
      </c>
      <c r="E38" t="s">
        <v>15</v>
      </c>
      <c r="F38" t="s">
        <v>94</v>
      </c>
      <c r="G38" t="s">
        <v>21</v>
      </c>
      <c r="H38">
        <v>87105</v>
      </c>
      <c r="I38" t="s">
        <v>95</v>
      </c>
      <c r="J38" s="9">
        <v>118.25</v>
      </c>
      <c r="K38">
        <v>5</v>
      </c>
      <c r="L38" s="9">
        <v>16.791499999999999</v>
      </c>
      <c r="M38">
        <v>0</v>
      </c>
      <c r="N38" s="9">
        <v>34.292499999999997</v>
      </c>
    </row>
    <row r="39" spans="1:14">
      <c r="A39">
        <v>8099</v>
      </c>
      <c r="B39" t="s">
        <v>93</v>
      </c>
      <c r="C39" s="4">
        <v>43097</v>
      </c>
      <c r="D39" s="4">
        <v>43101</v>
      </c>
      <c r="E39" t="s">
        <v>15</v>
      </c>
      <c r="F39" t="s">
        <v>94</v>
      </c>
      <c r="G39" t="s">
        <v>21</v>
      </c>
      <c r="H39">
        <v>87105</v>
      </c>
      <c r="I39" t="s">
        <v>96</v>
      </c>
      <c r="J39" s="9">
        <v>4.28</v>
      </c>
      <c r="K39">
        <v>1</v>
      </c>
      <c r="L39" s="9">
        <v>2.3540000000000001</v>
      </c>
      <c r="M39">
        <v>0</v>
      </c>
      <c r="N39" s="9">
        <v>1.9259999999999999</v>
      </c>
    </row>
    <row r="40" spans="1:14" hidden="1">
      <c r="A40">
        <v>2570</v>
      </c>
      <c r="B40" t="s">
        <v>97</v>
      </c>
      <c r="C40" s="4">
        <v>43096</v>
      </c>
      <c r="D40" s="4">
        <v>43096</v>
      </c>
      <c r="E40" t="s">
        <v>98</v>
      </c>
      <c r="F40" t="s">
        <v>99</v>
      </c>
      <c r="G40" t="s">
        <v>27</v>
      </c>
      <c r="H40">
        <v>43055</v>
      </c>
      <c r="I40" t="s">
        <v>100</v>
      </c>
      <c r="J40">
        <v>164.38800000000001</v>
      </c>
      <c r="K40">
        <v>2</v>
      </c>
      <c r="L40">
        <v>100.0027</v>
      </c>
      <c r="M40">
        <v>0.4</v>
      </c>
      <c r="N40">
        <v>-35.617400000000004</v>
      </c>
    </row>
    <row r="41" spans="1:14" hidden="1">
      <c r="A41">
        <v>2571</v>
      </c>
      <c r="B41" t="s">
        <v>97</v>
      </c>
      <c r="C41" s="4">
        <v>43096</v>
      </c>
      <c r="D41" s="4">
        <v>43096</v>
      </c>
      <c r="E41" t="s">
        <v>98</v>
      </c>
      <c r="F41" t="s">
        <v>99</v>
      </c>
      <c r="G41" t="s">
        <v>27</v>
      </c>
      <c r="H41">
        <v>43055</v>
      </c>
      <c r="I41" t="s">
        <v>101</v>
      </c>
      <c r="J41">
        <v>13.247999999999999</v>
      </c>
      <c r="K41">
        <v>4</v>
      </c>
      <c r="L41">
        <v>2.4011999999999998</v>
      </c>
      <c r="M41">
        <v>0.2</v>
      </c>
      <c r="N41">
        <v>3.6432000000000002</v>
      </c>
    </row>
    <row r="42" spans="1:14">
      <c r="A42">
        <v>1009</v>
      </c>
      <c r="B42" t="s">
        <v>102</v>
      </c>
      <c r="C42" s="4">
        <v>43095</v>
      </c>
      <c r="D42" s="4">
        <v>43101</v>
      </c>
      <c r="E42" t="s">
        <v>15</v>
      </c>
      <c r="F42" t="s">
        <v>103</v>
      </c>
      <c r="G42" t="s">
        <v>21</v>
      </c>
      <c r="H42">
        <v>52601</v>
      </c>
      <c r="I42" t="s">
        <v>104</v>
      </c>
      <c r="J42" s="9">
        <v>44.75</v>
      </c>
      <c r="K42">
        <v>5</v>
      </c>
      <c r="L42" s="9">
        <v>4.8330000000000002</v>
      </c>
      <c r="M42">
        <v>0</v>
      </c>
      <c r="N42" s="9">
        <v>20.585000000000001</v>
      </c>
    </row>
    <row r="43" spans="1:14" hidden="1">
      <c r="A43">
        <v>3786</v>
      </c>
      <c r="B43" t="s">
        <v>105</v>
      </c>
      <c r="C43" s="4">
        <v>43095</v>
      </c>
      <c r="D43" s="4">
        <v>43099</v>
      </c>
      <c r="E43" t="s">
        <v>15</v>
      </c>
      <c r="F43" t="s">
        <v>106</v>
      </c>
      <c r="G43" t="s">
        <v>17</v>
      </c>
      <c r="H43">
        <v>43229</v>
      </c>
      <c r="I43" t="s">
        <v>107</v>
      </c>
      <c r="J43">
        <v>3.1320000000000001</v>
      </c>
      <c r="K43">
        <v>2</v>
      </c>
      <c r="L43">
        <v>2.871</v>
      </c>
      <c r="M43">
        <v>0.7</v>
      </c>
      <c r="N43">
        <v>-2.61</v>
      </c>
    </row>
    <row r="44" spans="1:14" hidden="1">
      <c r="A44">
        <v>5475</v>
      </c>
      <c r="B44" t="s">
        <v>108</v>
      </c>
      <c r="C44" s="4">
        <v>43095</v>
      </c>
      <c r="D44" s="4">
        <v>43095</v>
      </c>
      <c r="E44" t="s">
        <v>98</v>
      </c>
      <c r="F44" t="s">
        <v>109</v>
      </c>
      <c r="G44" t="s">
        <v>27</v>
      </c>
      <c r="H44">
        <v>68025</v>
      </c>
      <c r="I44" t="s">
        <v>110</v>
      </c>
      <c r="J44">
        <v>750.68</v>
      </c>
      <c r="K44">
        <v>2</v>
      </c>
      <c r="L44">
        <v>356.57299999999998</v>
      </c>
      <c r="M44">
        <v>0</v>
      </c>
      <c r="N44">
        <v>37.533999999999999</v>
      </c>
    </row>
    <row r="45" spans="1:14">
      <c r="A45">
        <v>8159</v>
      </c>
      <c r="B45" t="s">
        <v>111</v>
      </c>
      <c r="C45" s="4">
        <v>43095</v>
      </c>
      <c r="D45" s="4">
        <v>43101</v>
      </c>
      <c r="E45" t="s">
        <v>15</v>
      </c>
      <c r="F45" t="s">
        <v>112</v>
      </c>
      <c r="G45" t="s">
        <v>27</v>
      </c>
      <c r="H45">
        <v>79762</v>
      </c>
      <c r="I45" t="s">
        <v>113</v>
      </c>
      <c r="J45" s="9">
        <v>16.032</v>
      </c>
      <c r="K45">
        <v>3</v>
      </c>
      <c r="L45" s="9">
        <v>3.4735999999999998</v>
      </c>
      <c r="M45">
        <v>0.2</v>
      </c>
      <c r="N45" s="9">
        <v>5.6112000000000002</v>
      </c>
    </row>
    <row r="46" spans="1:14" hidden="1">
      <c r="A46">
        <v>111</v>
      </c>
      <c r="B46" t="s">
        <v>114</v>
      </c>
      <c r="C46" s="4">
        <v>43094</v>
      </c>
      <c r="D46" s="4">
        <v>43099</v>
      </c>
      <c r="E46" t="s">
        <v>15</v>
      </c>
      <c r="F46" t="s">
        <v>115</v>
      </c>
      <c r="G46" t="s">
        <v>27</v>
      </c>
      <c r="H46">
        <v>10035</v>
      </c>
      <c r="I46" t="s">
        <v>116</v>
      </c>
      <c r="J46">
        <v>41.96</v>
      </c>
      <c r="K46">
        <v>2</v>
      </c>
      <c r="L46">
        <v>15.5252</v>
      </c>
      <c r="M46">
        <v>0</v>
      </c>
      <c r="N46">
        <v>10.909599999999999</v>
      </c>
    </row>
    <row r="47" spans="1:14" hidden="1">
      <c r="A47">
        <v>689</v>
      </c>
      <c r="B47" t="s">
        <v>117</v>
      </c>
      <c r="C47" s="4">
        <v>43094</v>
      </c>
      <c r="D47" s="4">
        <v>43098</v>
      </c>
      <c r="E47" t="s">
        <v>15</v>
      </c>
      <c r="F47" t="s">
        <v>118</v>
      </c>
      <c r="G47" t="s">
        <v>21</v>
      </c>
      <c r="H47">
        <v>10035</v>
      </c>
      <c r="I47" t="s">
        <v>119</v>
      </c>
      <c r="J47">
        <v>191.98400000000001</v>
      </c>
      <c r="K47">
        <v>2</v>
      </c>
      <c r="L47">
        <v>93.592200000000005</v>
      </c>
      <c r="M47">
        <v>0.2</v>
      </c>
      <c r="N47">
        <v>4.7995999999999803</v>
      </c>
    </row>
    <row r="48" spans="1:14" hidden="1">
      <c r="A48">
        <v>2003</v>
      </c>
      <c r="B48" t="s">
        <v>120</v>
      </c>
      <c r="C48" s="4">
        <v>43094</v>
      </c>
      <c r="D48" s="4">
        <v>43097</v>
      </c>
      <c r="E48" t="s">
        <v>52</v>
      </c>
      <c r="F48" t="s">
        <v>121</v>
      </c>
      <c r="G48" t="s">
        <v>21</v>
      </c>
      <c r="H48">
        <v>40214</v>
      </c>
      <c r="I48" t="s">
        <v>122</v>
      </c>
      <c r="J48">
        <v>95.94</v>
      </c>
      <c r="K48">
        <v>3</v>
      </c>
      <c r="L48">
        <v>28.782</v>
      </c>
      <c r="M48">
        <v>0</v>
      </c>
      <c r="N48">
        <v>9.5939999999999994</v>
      </c>
    </row>
    <row r="49" spans="1:14" hidden="1">
      <c r="A49">
        <v>2004</v>
      </c>
      <c r="B49" t="s">
        <v>120</v>
      </c>
      <c r="C49" s="4">
        <v>43094</v>
      </c>
      <c r="D49" s="4">
        <v>43097</v>
      </c>
      <c r="E49" t="s">
        <v>52</v>
      </c>
      <c r="F49" t="s">
        <v>121</v>
      </c>
      <c r="G49" t="s">
        <v>21</v>
      </c>
      <c r="H49">
        <v>40214</v>
      </c>
      <c r="I49" t="s">
        <v>123</v>
      </c>
      <c r="J49">
        <v>304.45</v>
      </c>
      <c r="K49">
        <v>5</v>
      </c>
      <c r="L49">
        <v>45.667499999999997</v>
      </c>
      <c r="M49">
        <v>0</v>
      </c>
      <c r="N49">
        <v>76.112499999999997</v>
      </c>
    </row>
    <row r="50" spans="1:14" hidden="1">
      <c r="A50">
        <v>2424</v>
      </c>
      <c r="B50" t="s">
        <v>124</v>
      </c>
      <c r="C50" s="4">
        <v>43094</v>
      </c>
      <c r="D50" s="4">
        <v>43099</v>
      </c>
      <c r="E50" t="s">
        <v>15</v>
      </c>
      <c r="F50" t="s">
        <v>94</v>
      </c>
      <c r="G50" t="s">
        <v>21</v>
      </c>
      <c r="H50">
        <v>45014</v>
      </c>
      <c r="I50" t="s">
        <v>125</v>
      </c>
      <c r="J50">
        <v>158.928</v>
      </c>
      <c r="K50">
        <v>7</v>
      </c>
      <c r="L50">
        <v>16.744199999999999</v>
      </c>
      <c r="M50">
        <v>0.2</v>
      </c>
      <c r="N50">
        <v>41.718600000000002</v>
      </c>
    </row>
    <row r="51" spans="1:14" hidden="1">
      <c r="A51">
        <v>2425</v>
      </c>
      <c r="B51" t="s">
        <v>124</v>
      </c>
      <c r="C51" s="4">
        <v>43094</v>
      </c>
      <c r="D51" s="4">
        <v>43099</v>
      </c>
      <c r="E51" t="s">
        <v>15</v>
      </c>
      <c r="F51" t="s">
        <v>94</v>
      </c>
      <c r="G51" t="s">
        <v>21</v>
      </c>
      <c r="H51">
        <v>45014</v>
      </c>
      <c r="I51" t="s">
        <v>126</v>
      </c>
      <c r="J51">
        <v>13.023</v>
      </c>
      <c r="K51">
        <v>1</v>
      </c>
      <c r="L51">
        <v>23.441400000000002</v>
      </c>
      <c r="M51">
        <v>0.7</v>
      </c>
      <c r="N51">
        <v>-10.4184</v>
      </c>
    </row>
    <row r="52" spans="1:14" hidden="1">
      <c r="A52">
        <v>2426</v>
      </c>
      <c r="B52" t="s">
        <v>124</v>
      </c>
      <c r="C52" s="4">
        <v>43094</v>
      </c>
      <c r="D52" s="4">
        <v>43099</v>
      </c>
      <c r="E52" t="s">
        <v>15</v>
      </c>
      <c r="F52" t="s">
        <v>94</v>
      </c>
      <c r="G52" t="s">
        <v>21</v>
      </c>
      <c r="H52">
        <v>45014</v>
      </c>
      <c r="I52" t="s">
        <v>127</v>
      </c>
      <c r="J52">
        <v>273.06</v>
      </c>
      <c r="K52">
        <v>2</v>
      </c>
      <c r="L52">
        <v>188.8665</v>
      </c>
      <c r="M52">
        <v>0.4</v>
      </c>
      <c r="N52">
        <v>-104.673</v>
      </c>
    </row>
    <row r="53" spans="1:14" hidden="1">
      <c r="A53">
        <v>2427</v>
      </c>
      <c r="B53" t="s">
        <v>124</v>
      </c>
      <c r="C53" s="4">
        <v>43094</v>
      </c>
      <c r="D53" s="4">
        <v>43099</v>
      </c>
      <c r="E53" t="s">
        <v>15</v>
      </c>
      <c r="F53" t="s">
        <v>94</v>
      </c>
      <c r="G53" t="s">
        <v>21</v>
      </c>
      <c r="H53">
        <v>45014</v>
      </c>
      <c r="I53" t="s">
        <v>128</v>
      </c>
      <c r="J53">
        <v>39.311999999999998</v>
      </c>
      <c r="K53">
        <v>13</v>
      </c>
      <c r="L53">
        <v>2.0411999999999999</v>
      </c>
      <c r="M53">
        <v>0.2</v>
      </c>
      <c r="N53">
        <v>12.776400000000001</v>
      </c>
    </row>
    <row r="54" spans="1:14" hidden="1">
      <c r="A54">
        <v>4922</v>
      </c>
      <c r="B54" t="s">
        <v>129</v>
      </c>
      <c r="C54" s="4">
        <v>43094</v>
      </c>
      <c r="D54" s="4">
        <v>43098</v>
      </c>
      <c r="E54" t="s">
        <v>52</v>
      </c>
      <c r="F54" t="s">
        <v>130</v>
      </c>
      <c r="G54" t="s">
        <v>17</v>
      </c>
      <c r="H54">
        <v>35810</v>
      </c>
      <c r="I54" t="s">
        <v>131</v>
      </c>
      <c r="J54">
        <v>96.08</v>
      </c>
      <c r="K54">
        <v>2</v>
      </c>
      <c r="L54">
        <v>24.980799999999999</v>
      </c>
      <c r="M54">
        <v>0</v>
      </c>
      <c r="N54">
        <v>46.118400000000001</v>
      </c>
    </row>
    <row r="55" spans="1:14" hidden="1">
      <c r="A55">
        <v>4923</v>
      </c>
      <c r="B55" t="s">
        <v>129</v>
      </c>
      <c r="C55" s="4">
        <v>43094</v>
      </c>
      <c r="D55" s="4">
        <v>43098</v>
      </c>
      <c r="E55" t="s">
        <v>52</v>
      </c>
      <c r="F55" t="s">
        <v>130</v>
      </c>
      <c r="G55" t="s">
        <v>17</v>
      </c>
      <c r="H55">
        <v>35810</v>
      </c>
      <c r="I55" t="s">
        <v>132</v>
      </c>
      <c r="J55">
        <v>3.62</v>
      </c>
      <c r="K55">
        <v>2</v>
      </c>
      <c r="L55">
        <v>1.2126999999999999</v>
      </c>
      <c r="M55">
        <v>0</v>
      </c>
      <c r="N55">
        <v>1.1946000000000001</v>
      </c>
    </row>
    <row r="56" spans="1:14" hidden="1">
      <c r="A56">
        <v>4924</v>
      </c>
      <c r="B56" t="s">
        <v>129</v>
      </c>
      <c r="C56" s="4">
        <v>43094</v>
      </c>
      <c r="D56" s="4">
        <v>43098</v>
      </c>
      <c r="E56" t="s">
        <v>52</v>
      </c>
      <c r="F56" t="s">
        <v>130</v>
      </c>
      <c r="G56" t="s">
        <v>17</v>
      </c>
      <c r="H56">
        <v>35810</v>
      </c>
      <c r="I56" t="s">
        <v>43</v>
      </c>
      <c r="J56">
        <v>629.1</v>
      </c>
      <c r="K56">
        <v>6</v>
      </c>
      <c r="L56">
        <v>54.521999999999998</v>
      </c>
      <c r="M56">
        <v>0</v>
      </c>
      <c r="N56">
        <v>301.96800000000002</v>
      </c>
    </row>
    <row r="57" spans="1:14" hidden="1">
      <c r="A57">
        <v>4925</v>
      </c>
      <c r="B57" t="s">
        <v>129</v>
      </c>
      <c r="C57" s="4">
        <v>43094</v>
      </c>
      <c r="D57" s="4">
        <v>43098</v>
      </c>
      <c r="E57" t="s">
        <v>52</v>
      </c>
      <c r="F57" t="s">
        <v>130</v>
      </c>
      <c r="G57" t="s">
        <v>17</v>
      </c>
      <c r="H57">
        <v>35810</v>
      </c>
      <c r="I57" t="s">
        <v>133</v>
      </c>
      <c r="J57">
        <v>90.48</v>
      </c>
      <c r="K57">
        <v>2</v>
      </c>
      <c r="L57">
        <v>33.477600000000002</v>
      </c>
      <c r="M57">
        <v>0</v>
      </c>
      <c r="N57">
        <v>23.524799999999999</v>
      </c>
    </row>
    <row r="58" spans="1:14" hidden="1">
      <c r="A58">
        <v>6075</v>
      </c>
      <c r="B58" t="s">
        <v>134</v>
      </c>
      <c r="C58" s="4">
        <v>43094</v>
      </c>
      <c r="D58" s="4">
        <v>43098</v>
      </c>
      <c r="E58" t="s">
        <v>15</v>
      </c>
      <c r="F58" t="s">
        <v>135</v>
      </c>
      <c r="G58" t="s">
        <v>27</v>
      </c>
      <c r="H58">
        <v>90008</v>
      </c>
      <c r="I58" t="s">
        <v>136</v>
      </c>
      <c r="J58">
        <v>153.55199999999999</v>
      </c>
      <c r="K58">
        <v>3</v>
      </c>
      <c r="L58">
        <v>33.909399999999998</v>
      </c>
      <c r="M58">
        <v>0.2</v>
      </c>
      <c r="N58">
        <v>51.823799999999999</v>
      </c>
    </row>
    <row r="59" spans="1:14" hidden="1">
      <c r="A59">
        <v>6076</v>
      </c>
      <c r="B59" t="s">
        <v>134</v>
      </c>
      <c r="C59" s="4">
        <v>43094</v>
      </c>
      <c r="D59" s="4">
        <v>43098</v>
      </c>
      <c r="E59" t="s">
        <v>15</v>
      </c>
      <c r="F59" t="s">
        <v>135</v>
      </c>
      <c r="G59" t="s">
        <v>27</v>
      </c>
      <c r="H59">
        <v>90008</v>
      </c>
      <c r="I59" t="s">
        <v>137</v>
      </c>
      <c r="J59">
        <v>270.62</v>
      </c>
      <c r="K59">
        <v>2</v>
      </c>
      <c r="L59">
        <v>133.95689999999999</v>
      </c>
      <c r="M59">
        <v>0</v>
      </c>
      <c r="N59">
        <v>2.7062000000000199</v>
      </c>
    </row>
    <row r="60" spans="1:14" hidden="1">
      <c r="A60">
        <v>6807</v>
      </c>
      <c r="B60" t="s">
        <v>138</v>
      </c>
      <c r="C60" s="4">
        <v>43094</v>
      </c>
      <c r="D60" s="4">
        <v>43098</v>
      </c>
      <c r="E60" t="s">
        <v>15</v>
      </c>
      <c r="F60" t="s">
        <v>139</v>
      </c>
      <c r="G60" t="s">
        <v>27</v>
      </c>
      <c r="H60">
        <v>98208</v>
      </c>
      <c r="I60" t="s">
        <v>140</v>
      </c>
      <c r="J60">
        <v>3.8559999999999999</v>
      </c>
      <c r="K60">
        <v>1</v>
      </c>
      <c r="L60">
        <v>2.4582000000000002</v>
      </c>
      <c r="M60">
        <v>0.2</v>
      </c>
      <c r="N60">
        <v>1.3977999999999999</v>
      </c>
    </row>
    <row r="61" spans="1:14">
      <c r="A61">
        <v>7943</v>
      </c>
      <c r="B61" t="s">
        <v>141</v>
      </c>
      <c r="C61" s="4">
        <v>43094</v>
      </c>
      <c r="D61" s="4">
        <v>43101</v>
      </c>
      <c r="E61" t="s">
        <v>15</v>
      </c>
      <c r="F61" t="s">
        <v>142</v>
      </c>
      <c r="G61" t="s">
        <v>21</v>
      </c>
      <c r="H61">
        <v>75081</v>
      </c>
      <c r="I61" t="s">
        <v>24</v>
      </c>
      <c r="J61" s="9">
        <v>39.582000000000001</v>
      </c>
      <c r="K61">
        <v>9</v>
      </c>
      <c r="L61" s="9">
        <v>10.994999999999999</v>
      </c>
      <c r="M61">
        <v>0.8</v>
      </c>
      <c r="N61" s="9">
        <v>-59.372999999999998</v>
      </c>
    </row>
    <row r="62" spans="1:14">
      <c r="A62">
        <v>7944</v>
      </c>
      <c r="B62" t="s">
        <v>141</v>
      </c>
      <c r="C62" s="4">
        <v>43094</v>
      </c>
      <c r="D62" s="4">
        <v>43101</v>
      </c>
      <c r="E62" t="s">
        <v>15</v>
      </c>
      <c r="F62" t="s">
        <v>142</v>
      </c>
      <c r="G62" t="s">
        <v>21</v>
      </c>
      <c r="H62">
        <v>75081</v>
      </c>
      <c r="I62" t="s">
        <v>143</v>
      </c>
      <c r="J62" s="9">
        <v>44.688000000000002</v>
      </c>
      <c r="K62">
        <v>7</v>
      </c>
      <c r="L62" s="9">
        <v>5.6657999999999999</v>
      </c>
      <c r="M62">
        <v>0.2</v>
      </c>
      <c r="N62" s="9">
        <v>5.0274000000000001</v>
      </c>
    </row>
    <row r="63" spans="1:14">
      <c r="A63">
        <v>7945</v>
      </c>
      <c r="B63" t="s">
        <v>141</v>
      </c>
      <c r="C63" s="4">
        <v>43094</v>
      </c>
      <c r="D63" s="4">
        <v>43101</v>
      </c>
      <c r="E63" t="s">
        <v>15</v>
      </c>
      <c r="F63" t="s">
        <v>142</v>
      </c>
      <c r="G63" t="s">
        <v>21</v>
      </c>
      <c r="H63">
        <v>75081</v>
      </c>
      <c r="I63" t="s">
        <v>144</v>
      </c>
      <c r="J63" s="9">
        <v>31.744</v>
      </c>
      <c r="K63">
        <v>2</v>
      </c>
      <c r="L63" s="9">
        <v>14.6816</v>
      </c>
      <c r="M63">
        <v>0.2</v>
      </c>
      <c r="N63" s="9">
        <v>2.3807999999999998</v>
      </c>
    </row>
    <row r="64" spans="1:14">
      <c r="A64">
        <v>7946</v>
      </c>
      <c r="B64" t="s">
        <v>141</v>
      </c>
      <c r="C64" s="4">
        <v>43094</v>
      </c>
      <c r="D64" s="4">
        <v>43101</v>
      </c>
      <c r="E64" t="s">
        <v>15</v>
      </c>
      <c r="F64" t="s">
        <v>142</v>
      </c>
      <c r="G64" t="s">
        <v>21</v>
      </c>
      <c r="H64">
        <v>75081</v>
      </c>
      <c r="I64" t="s">
        <v>145</v>
      </c>
      <c r="J64" s="9">
        <v>40.98</v>
      </c>
      <c r="K64">
        <v>5</v>
      </c>
      <c r="L64" s="9">
        <v>21.3096</v>
      </c>
      <c r="M64">
        <v>0.8</v>
      </c>
      <c r="N64" s="9">
        <v>-65.567999999999998</v>
      </c>
    </row>
    <row r="65" spans="1:14">
      <c r="A65">
        <v>7947</v>
      </c>
      <c r="B65" t="s">
        <v>141</v>
      </c>
      <c r="C65" s="4">
        <v>43094</v>
      </c>
      <c r="D65" s="4">
        <v>43101</v>
      </c>
      <c r="E65" t="s">
        <v>15</v>
      </c>
      <c r="F65" t="s">
        <v>142</v>
      </c>
      <c r="G65" t="s">
        <v>21</v>
      </c>
      <c r="H65">
        <v>75081</v>
      </c>
      <c r="I65" t="s">
        <v>146</v>
      </c>
      <c r="J65" s="9">
        <v>3.1680000000000001</v>
      </c>
      <c r="K65">
        <v>3</v>
      </c>
      <c r="L65" s="9">
        <v>2.7456</v>
      </c>
      <c r="M65">
        <v>0.8</v>
      </c>
      <c r="N65" s="9">
        <v>-5.0688000000000004</v>
      </c>
    </row>
    <row r="66" spans="1:14" hidden="1">
      <c r="A66">
        <v>8957</v>
      </c>
      <c r="B66" t="s">
        <v>147</v>
      </c>
      <c r="C66" s="4">
        <v>43094</v>
      </c>
      <c r="D66" s="4">
        <v>43097</v>
      </c>
      <c r="E66" t="s">
        <v>38</v>
      </c>
      <c r="F66" t="s">
        <v>148</v>
      </c>
      <c r="G66" t="s">
        <v>21</v>
      </c>
      <c r="H66">
        <v>33012</v>
      </c>
      <c r="I66" t="s">
        <v>149</v>
      </c>
      <c r="J66">
        <v>21</v>
      </c>
      <c r="K66">
        <v>3</v>
      </c>
      <c r="L66">
        <v>5.0750000000000002</v>
      </c>
      <c r="M66">
        <v>0.2</v>
      </c>
      <c r="N66">
        <v>5.7750000000000004</v>
      </c>
    </row>
    <row r="67" spans="1:14" hidden="1">
      <c r="A67">
        <v>8958</v>
      </c>
      <c r="B67" t="s">
        <v>147</v>
      </c>
      <c r="C67" s="4">
        <v>43094</v>
      </c>
      <c r="D67" s="4">
        <v>43097</v>
      </c>
      <c r="E67" t="s">
        <v>38</v>
      </c>
      <c r="F67" t="s">
        <v>148</v>
      </c>
      <c r="G67" t="s">
        <v>21</v>
      </c>
      <c r="H67">
        <v>33012</v>
      </c>
      <c r="I67" t="s">
        <v>150</v>
      </c>
      <c r="J67">
        <v>120</v>
      </c>
      <c r="K67">
        <v>2</v>
      </c>
      <c r="L67">
        <v>63.6</v>
      </c>
      <c r="M67">
        <v>0.5</v>
      </c>
      <c r="N67">
        <v>-7.2</v>
      </c>
    </row>
    <row r="68" spans="1:14" hidden="1">
      <c r="A68">
        <v>9377</v>
      </c>
      <c r="B68" t="s">
        <v>151</v>
      </c>
      <c r="C68" s="4">
        <v>43094</v>
      </c>
      <c r="D68" s="4">
        <v>43098</v>
      </c>
      <c r="E68" t="s">
        <v>15</v>
      </c>
      <c r="F68" t="s">
        <v>20</v>
      </c>
      <c r="G68" t="s">
        <v>21</v>
      </c>
      <c r="H68">
        <v>7017</v>
      </c>
      <c r="I68" t="s">
        <v>152</v>
      </c>
      <c r="J68">
        <v>31.8</v>
      </c>
      <c r="K68">
        <v>3</v>
      </c>
      <c r="L68">
        <v>6.0419999999999998</v>
      </c>
      <c r="M68">
        <v>0</v>
      </c>
      <c r="N68">
        <v>13.673999999999999</v>
      </c>
    </row>
    <row r="69" spans="1:14" hidden="1">
      <c r="A69">
        <v>405</v>
      </c>
      <c r="B69" t="s">
        <v>153</v>
      </c>
      <c r="C69" s="4">
        <v>43093</v>
      </c>
      <c r="D69" s="4">
        <v>43098</v>
      </c>
      <c r="E69" t="s">
        <v>15</v>
      </c>
      <c r="F69" t="s">
        <v>154</v>
      </c>
      <c r="G69" t="s">
        <v>21</v>
      </c>
      <c r="H69">
        <v>10024</v>
      </c>
      <c r="I69" t="s">
        <v>155</v>
      </c>
      <c r="J69">
        <v>35.909999999999997</v>
      </c>
      <c r="K69">
        <v>3</v>
      </c>
      <c r="L69">
        <v>8.7380999999999993</v>
      </c>
      <c r="M69">
        <v>0</v>
      </c>
      <c r="N69">
        <v>9.6957000000000004</v>
      </c>
    </row>
    <row r="70" spans="1:14" hidden="1">
      <c r="A70">
        <v>1507</v>
      </c>
      <c r="B70" t="s">
        <v>156</v>
      </c>
      <c r="C70" s="4">
        <v>43093</v>
      </c>
      <c r="D70" s="4">
        <v>43098</v>
      </c>
      <c r="E70" t="s">
        <v>15</v>
      </c>
      <c r="F70" t="s">
        <v>157</v>
      </c>
      <c r="G70" t="s">
        <v>21</v>
      </c>
      <c r="H70">
        <v>10024</v>
      </c>
      <c r="I70" t="s">
        <v>158</v>
      </c>
      <c r="J70">
        <v>17.88</v>
      </c>
      <c r="K70">
        <v>3</v>
      </c>
      <c r="L70">
        <v>4.0975000000000001</v>
      </c>
      <c r="M70">
        <v>0.2</v>
      </c>
      <c r="N70">
        <v>5.5875000000000004</v>
      </c>
    </row>
    <row r="71" spans="1:14" hidden="1">
      <c r="A71">
        <v>2482</v>
      </c>
      <c r="B71" t="s">
        <v>159</v>
      </c>
      <c r="C71" s="4">
        <v>43093</v>
      </c>
      <c r="D71" s="4">
        <v>43100</v>
      </c>
      <c r="E71" t="s">
        <v>15</v>
      </c>
      <c r="F71" t="s">
        <v>160</v>
      </c>
      <c r="G71" t="s">
        <v>21</v>
      </c>
      <c r="H71">
        <v>98105</v>
      </c>
      <c r="I71" t="s">
        <v>161</v>
      </c>
      <c r="J71">
        <v>1003.62</v>
      </c>
      <c r="K71">
        <v>6</v>
      </c>
      <c r="L71">
        <v>167.27</v>
      </c>
      <c r="M71">
        <v>0</v>
      </c>
      <c r="N71">
        <v>0</v>
      </c>
    </row>
    <row r="72" spans="1:14" hidden="1">
      <c r="A72">
        <v>3315</v>
      </c>
      <c r="B72" t="s">
        <v>162</v>
      </c>
      <c r="C72" s="4">
        <v>43093</v>
      </c>
      <c r="D72" s="4">
        <v>43097</v>
      </c>
      <c r="E72" t="s">
        <v>15</v>
      </c>
      <c r="F72" t="s">
        <v>163</v>
      </c>
      <c r="G72" t="s">
        <v>21</v>
      </c>
      <c r="H72">
        <v>11572</v>
      </c>
      <c r="I72" t="s">
        <v>54</v>
      </c>
      <c r="J72">
        <v>271.76400000000001</v>
      </c>
      <c r="K72">
        <v>2</v>
      </c>
      <c r="L72">
        <v>111.7252</v>
      </c>
      <c r="M72">
        <v>0.1</v>
      </c>
      <c r="N72">
        <v>48.313600000000001</v>
      </c>
    </row>
    <row r="73" spans="1:14" hidden="1">
      <c r="A73">
        <v>3316</v>
      </c>
      <c r="B73" t="s">
        <v>162</v>
      </c>
      <c r="C73" s="4">
        <v>43093</v>
      </c>
      <c r="D73" s="4">
        <v>43097</v>
      </c>
      <c r="E73" t="s">
        <v>15</v>
      </c>
      <c r="F73" t="s">
        <v>163</v>
      </c>
      <c r="G73" t="s">
        <v>21</v>
      </c>
      <c r="H73">
        <v>11572</v>
      </c>
      <c r="I73" t="s">
        <v>164</v>
      </c>
      <c r="J73">
        <v>14.375999999999999</v>
      </c>
      <c r="K73">
        <v>3</v>
      </c>
      <c r="L73">
        <v>3.1747000000000001</v>
      </c>
      <c r="M73">
        <v>0.2</v>
      </c>
      <c r="N73">
        <v>4.8518999999999997</v>
      </c>
    </row>
    <row r="74" spans="1:14" hidden="1">
      <c r="A74">
        <v>3701</v>
      </c>
      <c r="B74" t="s">
        <v>165</v>
      </c>
      <c r="C74" s="4">
        <v>43093</v>
      </c>
      <c r="D74" s="4">
        <v>43098</v>
      </c>
      <c r="E74" t="s">
        <v>15</v>
      </c>
      <c r="F74" t="s">
        <v>166</v>
      </c>
      <c r="G74" t="s">
        <v>27</v>
      </c>
      <c r="H74">
        <v>14609</v>
      </c>
      <c r="I74" t="s">
        <v>167</v>
      </c>
      <c r="J74">
        <v>37.93</v>
      </c>
      <c r="K74">
        <v>1</v>
      </c>
      <c r="L74">
        <v>31.102599999999999</v>
      </c>
      <c r="M74">
        <v>0</v>
      </c>
      <c r="N74">
        <v>6.8273999999999999</v>
      </c>
    </row>
    <row r="75" spans="1:14" hidden="1">
      <c r="A75">
        <v>4030</v>
      </c>
      <c r="B75" t="s">
        <v>168</v>
      </c>
      <c r="C75" s="4">
        <v>43093</v>
      </c>
      <c r="D75" s="4">
        <v>43097</v>
      </c>
      <c r="E75" t="s">
        <v>15</v>
      </c>
      <c r="F75" t="s">
        <v>169</v>
      </c>
      <c r="G75" t="s">
        <v>21</v>
      </c>
      <c r="H75">
        <v>70506</v>
      </c>
      <c r="I75" t="s">
        <v>170</v>
      </c>
      <c r="J75">
        <v>479.97</v>
      </c>
      <c r="K75">
        <v>3</v>
      </c>
      <c r="L75">
        <v>79.995000000000005</v>
      </c>
      <c r="M75">
        <v>0</v>
      </c>
      <c r="N75">
        <v>239.98500000000001</v>
      </c>
    </row>
    <row r="76" spans="1:14" hidden="1">
      <c r="A76">
        <v>4031</v>
      </c>
      <c r="B76" t="s">
        <v>168</v>
      </c>
      <c r="C76" s="4">
        <v>43093</v>
      </c>
      <c r="D76" s="4">
        <v>43097</v>
      </c>
      <c r="E76" t="s">
        <v>15</v>
      </c>
      <c r="F76" t="s">
        <v>169</v>
      </c>
      <c r="G76" t="s">
        <v>21</v>
      </c>
      <c r="H76">
        <v>70506</v>
      </c>
      <c r="I76" t="s">
        <v>171</v>
      </c>
      <c r="J76">
        <v>232.88</v>
      </c>
      <c r="K76">
        <v>4</v>
      </c>
      <c r="L76">
        <v>43.082799999999999</v>
      </c>
      <c r="M76">
        <v>0</v>
      </c>
      <c r="N76">
        <v>60.5488</v>
      </c>
    </row>
    <row r="77" spans="1:14" hidden="1">
      <c r="A77">
        <v>4620</v>
      </c>
      <c r="B77" t="s">
        <v>172</v>
      </c>
      <c r="C77" s="4">
        <v>43093</v>
      </c>
      <c r="D77" s="4">
        <v>43094</v>
      </c>
      <c r="E77" t="s">
        <v>38</v>
      </c>
      <c r="F77" t="s">
        <v>173</v>
      </c>
      <c r="G77" t="s">
        <v>17</v>
      </c>
      <c r="H77">
        <v>90049</v>
      </c>
      <c r="I77" t="s">
        <v>174</v>
      </c>
      <c r="J77">
        <v>2879.9520000000002</v>
      </c>
      <c r="K77">
        <v>6</v>
      </c>
      <c r="L77">
        <v>311.9948</v>
      </c>
      <c r="M77">
        <v>0.2</v>
      </c>
      <c r="N77">
        <v>1007.9832</v>
      </c>
    </row>
    <row r="78" spans="1:14" hidden="1">
      <c r="A78">
        <v>4621</v>
      </c>
      <c r="B78" t="s">
        <v>172</v>
      </c>
      <c r="C78" s="4">
        <v>43093</v>
      </c>
      <c r="D78" s="4">
        <v>43094</v>
      </c>
      <c r="E78" t="s">
        <v>38</v>
      </c>
      <c r="F78" t="s">
        <v>173</v>
      </c>
      <c r="G78" t="s">
        <v>17</v>
      </c>
      <c r="H78">
        <v>90049</v>
      </c>
      <c r="I78" t="s">
        <v>175</v>
      </c>
      <c r="J78">
        <v>90.48</v>
      </c>
      <c r="K78">
        <v>3</v>
      </c>
      <c r="L78">
        <v>18.850000000000001</v>
      </c>
      <c r="M78">
        <v>0.2</v>
      </c>
      <c r="N78">
        <v>33.93</v>
      </c>
    </row>
    <row r="79" spans="1:14" hidden="1">
      <c r="A79">
        <v>5148</v>
      </c>
      <c r="B79" t="s">
        <v>176</v>
      </c>
      <c r="C79" s="4">
        <v>43093</v>
      </c>
      <c r="D79" s="4">
        <v>43100</v>
      </c>
      <c r="E79" t="s">
        <v>15</v>
      </c>
      <c r="F79" t="s">
        <v>177</v>
      </c>
      <c r="G79" t="s">
        <v>17</v>
      </c>
      <c r="H79">
        <v>85224</v>
      </c>
      <c r="I79" t="s">
        <v>178</v>
      </c>
      <c r="J79">
        <v>8.5440000000000005</v>
      </c>
      <c r="K79">
        <v>4</v>
      </c>
      <c r="L79">
        <v>1.6554</v>
      </c>
      <c r="M79">
        <v>0.2</v>
      </c>
      <c r="N79">
        <v>1.9224000000000001</v>
      </c>
    </row>
    <row r="80" spans="1:14" hidden="1">
      <c r="A80">
        <v>5149</v>
      </c>
      <c r="B80" t="s">
        <v>176</v>
      </c>
      <c r="C80" s="4">
        <v>43093</v>
      </c>
      <c r="D80" s="4">
        <v>43100</v>
      </c>
      <c r="E80" t="s">
        <v>15</v>
      </c>
      <c r="F80" t="s">
        <v>177</v>
      </c>
      <c r="G80" t="s">
        <v>17</v>
      </c>
      <c r="H80">
        <v>85224</v>
      </c>
      <c r="I80" t="s">
        <v>179</v>
      </c>
      <c r="J80">
        <v>842.37599999999998</v>
      </c>
      <c r="K80">
        <v>3</v>
      </c>
      <c r="L80">
        <v>245.69300000000001</v>
      </c>
      <c r="M80">
        <v>0.2</v>
      </c>
      <c r="N80">
        <v>105.297</v>
      </c>
    </row>
    <row r="81" spans="1:14" hidden="1">
      <c r="A81">
        <v>7608</v>
      </c>
      <c r="B81" t="s">
        <v>180</v>
      </c>
      <c r="C81" s="4">
        <v>43093</v>
      </c>
      <c r="D81" s="4">
        <v>43096</v>
      </c>
      <c r="E81" t="s">
        <v>38</v>
      </c>
      <c r="F81" t="s">
        <v>181</v>
      </c>
      <c r="G81" t="s">
        <v>21</v>
      </c>
      <c r="H81">
        <v>75220</v>
      </c>
      <c r="I81" t="s">
        <v>182</v>
      </c>
      <c r="J81">
        <v>264.32</v>
      </c>
      <c r="K81">
        <v>2</v>
      </c>
      <c r="L81">
        <v>122.248</v>
      </c>
      <c r="M81">
        <v>0.2</v>
      </c>
      <c r="N81">
        <v>19.824000000000002</v>
      </c>
    </row>
    <row r="82" spans="1:14" hidden="1">
      <c r="A82">
        <v>8856</v>
      </c>
      <c r="B82" t="s">
        <v>183</v>
      </c>
      <c r="C82" s="4">
        <v>43093</v>
      </c>
      <c r="D82" s="4">
        <v>43099</v>
      </c>
      <c r="E82" t="s">
        <v>15</v>
      </c>
      <c r="F82" t="s">
        <v>184</v>
      </c>
      <c r="G82" t="s">
        <v>27</v>
      </c>
      <c r="H82">
        <v>83642</v>
      </c>
      <c r="I82" t="s">
        <v>185</v>
      </c>
      <c r="J82">
        <v>21.312000000000001</v>
      </c>
      <c r="K82">
        <v>3</v>
      </c>
      <c r="L82">
        <v>4.4400000000000004</v>
      </c>
      <c r="M82">
        <v>0.2</v>
      </c>
      <c r="N82">
        <v>7.992</v>
      </c>
    </row>
    <row r="83" spans="1:14" hidden="1">
      <c r="A83">
        <v>8947</v>
      </c>
      <c r="B83" t="s">
        <v>186</v>
      </c>
      <c r="C83" s="4">
        <v>43093</v>
      </c>
      <c r="D83" s="4">
        <v>43097</v>
      </c>
      <c r="E83" t="s">
        <v>15</v>
      </c>
      <c r="F83" t="s">
        <v>187</v>
      </c>
      <c r="G83" t="s">
        <v>27</v>
      </c>
      <c r="H83">
        <v>2740</v>
      </c>
      <c r="I83" t="s">
        <v>188</v>
      </c>
      <c r="J83">
        <v>19.440000000000001</v>
      </c>
      <c r="K83">
        <v>3</v>
      </c>
      <c r="L83">
        <v>3.3696000000000002</v>
      </c>
      <c r="M83">
        <v>0</v>
      </c>
      <c r="N83">
        <v>9.3312000000000008</v>
      </c>
    </row>
    <row r="84" spans="1:14" hidden="1">
      <c r="A84">
        <v>8948</v>
      </c>
      <c r="B84" t="s">
        <v>186</v>
      </c>
      <c r="C84" s="4">
        <v>43093</v>
      </c>
      <c r="D84" s="4">
        <v>43097</v>
      </c>
      <c r="E84" t="s">
        <v>15</v>
      </c>
      <c r="F84" t="s">
        <v>187</v>
      </c>
      <c r="G84" t="s">
        <v>27</v>
      </c>
      <c r="H84">
        <v>2740</v>
      </c>
      <c r="I84" t="s">
        <v>189</v>
      </c>
      <c r="J84">
        <v>12.3</v>
      </c>
      <c r="K84">
        <v>5</v>
      </c>
      <c r="L84">
        <v>1.23</v>
      </c>
      <c r="M84">
        <v>0</v>
      </c>
      <c r="N84">
        <v>6.15</v>
      </c>
    </row>
    <row r="85" spans="1:14" hidden="1">
      <c r="A85">
        <v>883</v>
      </c>
      <c r="B85" t="s">
        <v>190</v>
      </c>
      <c r="C85" s="4">
        <v>43092</v>
      </c>
      <c r="D85" s="4">
        <v>43092</v>
      </c>
      <c r="E85" t="s">
        <v>98</v>
      </c>
      <c r="F85" t="s">
        <v>191</v>
      </c>
      <c r="G85" t="s">
        <v>21</v>
      </c>
      <c r="H85">
        <v>94109</v>
      </c>
      <c r="I85" t="s">
        <v>192</v>
      </c>
      <c r="J85">
        <v>13.48</v>
      </c>
      <c r="K85">
        <v>4</v>
      </c>
      <c r="L85">
        <v>1.8872</v>
      </c>
      <c r="M85">
        <v>0</v>
      </c>
      <c r="N85">
        <v>5.9311999999999996</v>
      </c>
    </row>
    <row r="86" spans="1:14" hidden="1">
      <c r="A86">
        <v>2295</v>
      </c>
      <c r="B86" t="s">
        <v>193</v>
      </c>
      <c r="C86" s="4">
        <v>43092</v>
      </c>
      <c r="D86" s="4">
        <v>43096</v>
      </c>
      <c r="E86" t="s">
        <v>15</v>
      </c>
      <c r="F86" t="s">
        <v>194</v>
      </c>
      <c r="G86" t="s">
        <v>27</v>
      </c>
      <c r="H86">
        <v>6457</v>
      </c>
      <c r="I86" t="s">
        <v>195</v>
      </c>
      <c r="J86">
        <v>181.95</v>
      </c>
      <c r="K86">
        <v>3</v>
      </c>
      <c r="L86">
        <v>47.913499999999999</v>
      </c>
      <c r="M86">
        <v>0</v>
      </c>
      <c r="N86">
        <v>38.209499999999998</v>
      </c>
    </row>
    <row r="87" spans="1:14" hidden="1">
      <c r="A87">
        <v>3545</v>
      </c>
      <c r="B87" t="s">
        <v>196</v>
      </c>
      <c r="C87" s="4">
        <v>43092</v>
      </c>
      <c r="D87" s="4">
        <v>43094</v>
      </c>
      <c r="E87" t="s">
        <v>52</v>
      </c>
      <c r="F87" t="s">
        <v>197</v>
      </c>
      <c r="G87" t="s">
        <v>21</v>
      </c>
      <c r="H87">
        <v>77840</v>
      </c>
      <c r="I87" t="s">
        <v>198</v>
      </c>
      <c r="J87">
        <v>28.672000000000001</v>
      </c>
      <c r="K87">
        <v>8</v>
      </c>
      <c r="L87">
        <v>2.2848000000000002</v>
      </c>
      <c r="M87">
        <v>0.2</v>
      </c>
      <c r="N87">
        <v>10.393599999999999</v>
      </c>
    </row>
    <row r="88" spans="1:14" hidden="1">
      <c r="A88">
        <v>3546</v>
      </c>
      <c r="B88" t="s">
        <v>196</v>
      </c>
      <c r="C88" s="4">
        <v>43092</v>
      </c>
      <c r="D88" s="4">
        <v>43094</v>
      </c>
      <c r="E88" t="s">
        <v>52</v>
      </c>
      <c r="F88" t="s">
        <v>197</v>
      </c>
      <c r="G88" t="s">
        <v>21</v>
      </c>
      <c r="H88">
        <v>77840</v>
      </c>
      <c r="I88" t="s">
        <v>199</v>
      </c>
      <c r="J88">
        <v>29.312000000000001</v>
      </c>
      <c r="K88">
        <v>8</v>
      </c>
      <c r="L88">
        <v>13.007199999999999</v>
      </c>
      <c r="M88">
        <v>0.8</v>
      </c>
      <c r="N88">
        <v>-74.745599999999996</v>
      </c>
    </row>
    <row r="89" spans="1:14" hidden="1">
      <c r="A89">
        <v>6223</v>
      </c>
      <c r="B89" t="s">
        <v>200</v>
      </c>
      <c r="C89" s="4">
        <v>43092</v>
      </c>
      <c r="D89" s="4">
        <v>43096</v>
      </c>
      <c r="E89" t="s">
        <v>15</v>
      </c>
      <c r="F89" t="s">
        <v>201</v>
      </c>
      <c r="G89" t="s">
        <v>21</v>
      </c>
      <c r="H89">
        <v>37075</v>
      </c>
      <c r="I89" t="s">
        <v>202</v>
      </c>
      <c r="J89">
        <v>72.703999999999994</v>
      </c>
      <c r="K89">
        <v>4</v>
      </c>
      <c r="L89">
        <v>13.4048</v>
      </c>
      <c r="M89">
        <v>0.2</v>
      </c>
      <c r="N89">
        <v>19.084800000000001</v>
      </c>
    </row>
    <row r="90" spans="1:14" hidden="1">
      <c r="A90">
        <v>6224</v>
      </c>
      <c r="B90" t="s">
        <v>200</v>
      </c>
      <c r="C90" s="4">
        <v>43092</v>
      </c>
      <c r="D90" s="4">
        <v>43096</v>
      </c>
      <c r="E90" t="s">
        <v>15</v>
      </c>
      <c r="F90" t="s">
        <v>201</v>
      </c>
      <c r="G90" t="s">
        <v>21</v>
      </c>
      <c r="H90">
        <v>37075</v>
      </c>
      <c r="I90" t="s">
        <v>203</v>
      </c>
      <c r="J90">
        <v>12.263999999999999</v>
      </c>
      <c r="K90">
        <v>7</v>
      </c>
      <c r="L90">
        <v>1.5987</v>
      </c>
      <c r="M90">
        <v>0.2</v>
      </c>
      <c r="N90">
        <v>1.0730999999999999</v>
      </c>
    </row>
    <row r="91" spans="1:14" hidden="1">
      <c r="A91">
        <v>6225</v>
      </c>
      <c r="B91" t="s">
        <v>200</v>
      </c>
      <c r="C91" s="4">
        <v>43092</v>
      </c>
      <c r="D91" s="4">
        <v>43096</v>
      </c>
      <c r="E91" t="s">
        <v>15</v>
      </c>
      <c r="F91" t="s">
        <v>201</v>
      </c>
      <c r="G91" t="s">
        <v>21</v>
      </c>
      <c r="H91">
        <v>37075</v>
      </c>
      <c r="I91" t="s">
        <v>204</v>
      </c>
      <c r="J91">
        <v>218.352</v>
      </c>
      <c r="K91">
        <v>3</v>
      </c>
      <c r="L91">
        <v>90.98</v>
      </c>
      <c r="M91">
        <v>0.2</v>
      </c>
      <c r="N91">
        <v>-54.588000000000001</v>
      </c>
    </row>
    <row r="92" spans="1:14" hidden="1">
      <c r="A92">
        <v>6853</v>
      </c>
      <c r="B92" t="s">
        <v>205</v>
      </c>
      <c r="C92" s="4">
        <v>43092</v>
      </c>
      <c r="D92" s="4">
        <v>43097</v>
      </c>
      <c r="E92" t="s">
        <v>52</v>
      </c>
      <c r="F92" t="s">
        <v>206</v>
      </c>
      <c r="G92" t="s">
        <v>27</v>
      </c>
      <c r="H92">
        <v>72209</v>
      </c>
      <c r="I92" t="s">
        <v>207</v>
      </c>
      <c r="J92">
        <v>62.04</v>
      </c>
      <c r="K92">
        <v>4</v>
      </c>
      <c r="L92">
        <v>11.167199999999999</v>
      </c>
      <c r="M92">
        <v>0</v>
      </c>
      <c r="N92">
        <v>17.371200000000002</v>
      </c>
    </row>
    <row r="93" spans="1:14" hidden="1">
      <c r="A93">
        <v>6854</v>
      </c>
      <c r="B93" t="s">
        <v>205</v>
      </c>
      <c r="C93" s="4">
        <v>43092</v>
      </c>
      <c r="D93" s="4">
        <v>43097</v>
      </c>
      <c r="E93" t="s">
        <v>52</v>
      </c>
      <c r="F93" t="s">
        <v>206</v>
      </c>
      <c r="G93" t="s">
        <v>27</v>
      </c>
      <c r="H93">
        <v>72209</v>
      </c>
      <c r="I93" t="s">
        <v>208</v>
      </c>
      <c r="J93">
        <v>494.97</v>
      </c>
      <c r="K93">
        <v>3</v>
      </c>
      <c r="L93">
        <v>115.49299999999999</v>
      </c>
      <c r="M93">
        <v>0</v>
      </c>
      <c r="N93">
        <v>148.49100000000001</v>
      </c>
    </row>
    <row r="94" spans="1:14" hidden="1">
      <c r="A94">
        <v>6855</v>
      </c>
      <c r="B94" t="s">
        <v>205</v>
      </c>
      <c r="C94" s="4">
        <v>43092</v>
      </c>
      <c r="D94" s="4">
        <v>43097</v>
      </c>
      <c r="E94" t="s">
        <v>52</v>
      </c>
      <c r="F94" t="s">
        <v>206</v>
      </c>
      <c r="G94" t="s">
        <v>27</v>
      </c>
      <c r="H94">
        <v>72209</v>
      </c>
      <c r="I94" t="s">
        <v>209</v>
      </c>
      <c r="J94">
        <v>367.96</v>
      </c>
      <c r="K94">
        <v>4</v>
      </c>
      <c r="L94">
        <v>88.310400000000001</v>
      </c>
      <c r="M94">
        <v>0</v>
      </c>
      <c r="N94">
        <v>14.718400000000001</v>
      </c>
    </row>
    <row r="95" spans="1:14" hidden="1">
      <c r="A95">
        <v>6856</v>
      </c>
      <c r="B95" t="s">
        <v>205</v>
      </c>
      <c r="C95" s="4">
        <v>43092</v>
      </c>
      <c r="D95" s="4">
        <v>43097</v>
      </c>
      <c r="E95" t="s">
        <v>52</v>
      </c>
      <c r="F95" t="s">
        <v>206</v>
      </c>
      <c r="G95" t="s">
        <v>27</v>
      </c>
      <c r="H95">
        <v>72209</v>
      </c>
      <c r="I95" t="s">
        <v>210</v>
      </c>
      <c r="J95">
        <v>44.96</v>
      </c>
      <c r="K95">
        <v>2</v>
      </c>
      <c r="L95">
        <v>12.139200000000001</v>
      </c>
      <c r="M95">
        <v>0</v>
      </c>
      <c r="N95">
        <v>20.6816</v>
      </c>
    </row>
    <row r="96" spans="1:14" hidden="1">
      <c r="A96">
        <v>6857</v>
      </c>
      <c r="B96" t="s">
        <v>205</v>
      </c>
      <c r="C96" s="4">
        <v>43092</v>
      </c>
      <c r="D96" s="4">
        <v>43097</v>
      </c>
      <c r="E96" t="s">
        <v>52</v>
      </c>
      <c r="F96" t="s">
        <v>206</v>
      </c>
      <c r="G96" t="s">
        <v>27</v>
      </c>
      <c r="H96">
        <v>72209</v>
      </c>
      <c r="I96" t="s">
        <v>211</v>
      </c>
      <c r="J96">
        <v>182.94</v>
      </c>
      <c r="K96">
        <v>3</v>
      </c>
      <c r="L96">
        <v>32.319400000000002</v>
      </c>
      <c r="M96">
        <v>0</v>
      </c>
      <c r="N96">
        <v>85.981800000000007</v>
      </c>
    </row>
    <row r="97" spans="1:14" hidden="1">
      <c r="A97">
        <v>6997</v>
      </c>
      <c r="B97" t="s">
        <v>212</v>
      </c>
      <c r="C97" s="4">
        <v>43092</v>
      </c>
      <c r="D97" s="4">
        <v>43094</v>
      </c>
      <c r="E97" t="s">
        <v>52</v>
      </c>
      <c r="F97" t="s">
        <v>213</v>
      </c>
      <c r="G97" t="s">
        <v>27</v>
      </c>
      <c r="H97">
        <v>61107</v>
      </c>
      <c r="I97" t="s">
        <v>214</v>
      </c>
      <c r="J97">
        <v>13.84</v>
      </c>
      <c r="K97">
        <v>4</v>
      </c>
      <c r="L97">
        <v>8.9960000000000004</v>
      </c>
      <c r="M97">
        <v>0.8</v>
      </c>
      <c r="N97">
        <v>-22.143999999999998</v>
      </c>
    </row>
    <row r="98" spans="1:14" hidden="1">
      <c r="A98">
        <v>6998</v>
      </c>
      <c r="B98" t="s">
        <v>212</v>
      </c>
      <c r="C98" s="4">
        <v>43092</v>
      </c>
      <c r="D98" s="4">
        <v>43094</v>
      </c>
      <c r="E98" t="s">
        <v>52</v>
      </c>
      <c r="F98" t="s">
        <v>213</v>
      </c>
      <c r="G98" t="s">
        <v>27</v>
      </c>
      <c r="H98">
        <v>61107</v>
      </c>
      <c r="I98" t="s">
        <v>215</v>
      </c>
      <c r="J98">
        <v>175.87200000000001</v>
      </c>
      <c r="K98">
        <v>4</v>
      </c>
      <c r="L98">
        <v>28.029599999999999</v>
      </c>
      <c r="M98">
        <v>0.2</v>
      </c>
      <c r="N98">
        <v>63.753599999999999</v>
      </c>
    </row>
    <row r="99" spans="1:14" hidden="1">
      <c r="A99">
        <v>8392</v>
      </c>
      <c r="B99" t="s">
        <v>216</v>
      </c>
      <c r="C99" s="4">
        <v>43092</v>
      </c>
      <c r="D99" s="4">
        <v>43099</v>
      </c>
      <c r="E99" t="s">
        <v>15</v>
      </c>
      <c r="F99" t="s">
        <v>217</v>
      </c>
      <c r="G99" t="s">
        <v>17</v>
      </c>
      <c r="H99">
        <v>6810</v>
      </c>
      <c r="I99" t="s">
        <v>218</v>
      </c>
      <c r="J99">
        <v>27.46</v>
      </c>
      <c r="K99">
        <v>2</v>
      </c>
      <c r="L99">
        <v>8.7872000000000003</v>
      </c>
      <c r="M99">
        <v>0</v>
      </c>
      <c r="N99">
        <v>9.8856000000000002</v>
      </c>
    </row>
    <row r="100" spans="1:14" hidden="1">
      <c r="A100">
        <v>145</v>
      </c>
      <c r="B100" t="s">
        <v>219</v>
      </c>
      <c r="C100" s="4">
        <v>43091</v>
      </c>
      <c r="D100" s="4">
        <v>43096</v>
      </c>
      <c r="E100" t="s">
        <v>15</v>
      </c>
      <c r="F100" t="s">
        <v>220</v>
      </c>
      <c r="G100" t="s">
        <v>21</v>
      </c>
      <c r="H100">
        <v>64055</v>
      </c>
      <c r="I100" t="s">
        <v>221</v>
      </c>
      <c r="J100">
        <v>839.43</v>
      </c>
      <c r="K100">
        <v>3</v>
      </c>
      <c r="L100">
        <v>207.05940000000001</v>
      </c>
      <c r="M100">
        <v>0</v>
      </c>
      <c r="N100">
        <v>218.2518</v>
      </c>
    </row>
    <row r="101" spans="1:14" hidden="1">
      <c r="A101">
        <v>1893</v>
      </c>
      <c r="B101" t="s">
        <v>222</v>
      </c>
      <c r="C101" s="4">
        <v>43091</v>
      </c>
      <c r="D101" s="4">
        <v>43093</v>
      </c>
      <c r="E101" t="s">
        <v>52</v>
      </c>
      <c r="F101" t="s">
        <v>223</v>
      </c>
      <c r="G101" t="s">
        <v>21</v>
      </c>
      <c r="H101">
        <v>32127</v>
      </c>
      <c r="I101" t="s">
        <v>224</v>
      </c>
      <c r="J101">
        <v>7.8239999999999998</v>
      </c>
      <c r="K101">
        <v>1</v>
      </c>
      <c r="L101">
        <v>4.8899999999999997</v>
      </c>
      <c r="M101">
        <v>0.2</v>
      </c>
      <c r="N101">
        <v>2.9340000000000002</v>
      </c>
    </row>
    <row r="102" spans="1:14" hidden="1">
      <c r="A102">
        <v>2056</v>
      </c>
      <c r="B102" t="s">
        <v>225</v>
      </c>
      <c r="C102" s="4">
        <v>43091</v>
      </c>
      <c r="D102" s="4">
        <v>43094</v>
      </c>
      <c r="E102" t="s">
        <v>38</v>
      </c>
      <c r="F102" t="s">
        <v>226</v>
      </c>
      <c r="G102" t="s">
        <v>21</v>
      </c>
      <c r="H102">
        <v>48227</v>
      </c>
      <c r="I102" t="s">
        <v>227</v>
      </c>
      <c r="J102">
        <v>199.95</v>
      </c>
      <c r="K102">
        <v>5</v>
      </c>
      <c r="L102">
        <v>27.193200000000001</v>
      </c>
      <c r="M102">
        <v>0</v>
      </c>
      <c r="N102">
        <v>63.984000000000002</v>
      </c>
    </row>
    <row r="103" spans="1:14" hidden="1">
      <c r="A103">
        <v>2057</v>
      </c>
      <c r="B103" t="s">
        <v>225</v>
      </c>
      <c r="C103" s="4">
        <v>43091</v>
      </c>
      <c r="D103" s="4">
        <v>43094</v>
      </c>
      <c r="E103" t="s">
        <v>38</v>
      </c>
      <c r="F103" t="s">
        <v>226</v>
      </c>
      <c r="G103" t="s">
        <v>21</v>
      </c>
      <c r="H103">
        <v>48227</v>
      </c>
      <c r="I103" t="s">
        <v>228</v>
      </c>
      <c r="J103">
        <v>1586.69</v>
      </c>
      <c r="K103">
        <v>7</v>
      </c>
      <c r="L103">
        <v>167.73580000000001</v>
      </c>
      <c r="M103">
        <v>0</v>
      </c>
      <c r="N103">
        <v>412.5394</v>
      </c>
    </row>
    <row r="104" spans="1:14" hidden="1">
      <c r="A104">
        <v>2058</v>
      </c>
      <c r="B104" t="s">
        <v>225</v>
      </c>
      <c r="C104" s="4">
        <v>43091</v>
      </c>
      <c r="D104" s="4">
        <v>43094</v>
      </c>
      <c r="E104" t="s">
        <v>38</v>
      </c>
      <c r="F104" t="s">
        <v>226</v>
      </c>
      <c r="G104" t="s">
        <v>21</v>
      </c>
      <c r="H104">
        <v>48227</v>
      </c>
      <c r="I104" t="s">
        <v>229</v>
      </c>
      <c r="J104">
        <v>84.99</v>
      </c>
      <c r="K104">
        <v>1</v>
      </c>
      <c r="L104">
        <v>54.393599999999999</v>
      </c>
      <c r="M104">
        <v>0</v>
      </c>
      <c r="N104">
        <v>30.596399999999999</v>
      </c>
    </row>
    <row r="105" spans="1:14" hidden="1">
      <c r="A105">
        <v>2059</v>
      </c>
      <c r="B105" t="s">
        <v>225</v>
      </c>
      <c r="C105" s="4">
        <v>43091</v>
      </c>
      <c r="D105" s="4">
        <v>43094</v>
      </c>
      <c r="E105" t="s">
        <v>38</v>
      </c>
      <c r="F105" t="s">
        <v>226</v>
      </c>
      <c r="G105" t="s">
        <v>21</v>
      </c>
      <c r="H105">
        <v>48227</v>
      </c>
      <c r="I105" t="s">
        <v>230</v>
      </c>
      <c r="J105">
        <v>411.8</v>
      </c>
      <c r="K105">
        <v>2</v>
      </c>
      <c r="L105">
        <v>170.89699999999999</v>
      </c>
      <c r="M105">
        <v>0</v>
      </c>
      <c r="N105">
        <v>70.006</v>
      </c>
    </row>
    <row r="106" spans="1:14" hidden="1">
      <c r="A106">
        <v>2619</v>
      </c>
      <c r="B106" t="s">
        <v>231</v>
      </c>
      <c r="C106" s="4">
        <v>43091</v>
      </c>
      <c r="D106" s="4">
        <v>43095</v>
      </c>
      <c r="E106" t="s">
        <v>15</v>
      </c>
      <c r="F106" t="s">
        <v>232</v>
      </c>
      <c r="G106" t="s">
        <v>27</v>
      </c>
      <c r="H106">
        <v>88220</v>
      </c>
      <c r="I106" t="s">
        <v>233</v>
      </c>
      <c r="J106">
        <v>4.17</v>
      </c>
      <c r="K106">
        <v>3</v>
      </c>
      <c r="L106">
        <v>1.0286</v>
      </c>
      <c r="M106">
        <v>0</v>
      </c>
      <c r="N106">
        <v>1.0842000000000001</v>
      </c>
    </row>
    <row r="107" spans="1:14" hidden="1">
      <c r="A107">
        <v>2620</v>
      </c>
      <c r="B107" t="s">
        <v>231</v>
      </c>
      <c r="C107" s="4">
        <v>43091</v>
      </c>
      <c r="D107" s="4">
        <v>43095</v>
      </c>
      <c r="E107" t="s">
        <v>15</v>
      </c>
      <c r="F107" t="s">
        <v>232</v>
      </c>
      <c r="G107" t="s">
        <v>27</v>
      </c>
      <c r="H107">
        <v>88220</v>
      </c>
      <c r="I107" t="s">
        <v>234</v>
      </c>
      <c r="J107">
        <v>67.040000000000006</v>
      </c>
      <c r="K107">
        <v>4</v>
      </c>
      <c r="L107">
        <v>15.084</v>
      </c>
      <c r="M107">
        <v>0.2</v>
      </c>
      <c r="N107">
        <v>6.7039999999999997</v>
      </c>
    </row>
    <row r="108" spans="1:14" hidden="1">
      <c r="A108">
        <v>2621</v>
      </c>
      <c r="B108" t="s">
        <v>231</v>
      </c>
      <c r="C108" s="4">
        <v>43091</v>
      </c>
      <c r="D108" s="4">
        <v>43095</v>
      </c>
      <c r="E108" t="s">
        <v>15</v>
      </c>
      <c r="F108" t="s">
        <v>232</v>
      </c>
      <c r="G108" t="s">
        <v>27</v>
      </c>
      <c r="H108">
        <v>88220</v>
      </c>
      <c r="I108" t="s">
        <v>235</v>
      </c>
      <c r="J108">
        <v>37.32</v>
      </c>
      <c r="K108">
        <v>3</v>
      </c>
      <c r="L108">
        <v>8.9567999999999994</v>
      </c>
      <c r="M108">
        <v>0</v>
      </c>
      <c r="N108">
        <v>10.4496</v>
      </c>
    </row>
    <row r="109" spans="1:14" hidden="1">
      <c r="A109">
        <v>2622</v>
      </c>
      <c r="B109" t="s">
        <v>231</v>
      </c>
      <c r="C109" s="4">
        <v>43091</v>
      </c>
      <c r="D109" s="4">
        <v>43095</v>
      </c>
      <c r="E109" t="s">
        <v>15</v>
      </c>
      <c r="F109" t="s">
        <v>232</v>
      </c>
      <c r="G109" t="s">
        <v>27</v>
      </c>
      <c r="H109">
        <v>88220</v>
      </c>
      <c r="I109" t="s">
        <v>236</v>
      </c>
      <c r="J109">
        <v>18.45</v>
      </c>
      <c r="K109">
        <v>5</v>
      </c>
      <c r="L109">
        <v>1.9557</v>
      </c>
      <c r="M109">
        <v>0</v>
      </c>
      <c r="N109">
        <v>8.6715</v>
      </c>
    </row>
    <row r="110" spans="1:14" hidden="1">
      <c r="A110">
        <v>2728</v>
      </c>
      <c r="B110" t="s">
        <v>237</v>
      </c>
      <c r="C110" s="4">
        <v>43091</v>
      </c>
      <c r="D110" s="4">
        <v>43093</v>
      </c>
      <c r="E110" t="s">
        <v>38</v>
      </c>
      <c r="F110" t="s">
        <v>238</v>
      </c>
      <c r="G110" t="s">
        <v>21</v>
      </c>
      <c r="H110">
        <v>43615</v>
      </c>
      <c r="I110" t="s">
        <v>239</v>
      </c>
      <c r="J110">
        <v>1.641</v>
      </c>
      <c r="K110">
        <v>1</v>
      </c>
      <c r="L110">
        <v>2.9538000000000002</v>
      </c>
      <c r="M110">
        <v>0.7</v>
      </c>
      <c r="N110">
        <v>-1.3128</v>
      </c>
    </row>
    <row r="111" spans="1:14" hidden="1">
      <c r="A111">
        <v>2729</v>
      </c>
      <c r="B111" t="s">
        <v>237</v>
      </c>
      <c r="C111" s="4">
        <v>43091</v>
      </c>
      <c r="D111" s="4">
        <v>43093</v>
      </c>
      <c r="E111" t="s">
        <v>38</v>
      </c>
      <c r="F111" t="s">
        <v>238</v>
      </c>
      <c r="G111" t="s">
        <v>21</v>
      </c>
      <c r="H111">
        <v>43615</v>
      </c>
      <c r="I111" t="s">
        <v>240</v>
      </c>
      <c r="J111">
        <v>629.95799999999997</v>
      </c>
      <c r="K111">
        <v>7</v>
      </c>
      <c r="L111">
        <v>76.494900000000001</v>
      </c>
      <c r="M111">
        <v>0.4</v>
      </c>
      <c r="N111">
        <v>94.493700000000004</v>
      </c>
    </row>
    <row r="112" spans="1:14" hidden="1">
      <c r="A112">
        <v>3102</v>
      </c>
      <c r="B112" t="s">
        <v>241</v>
      </c>
      <c r="C112" s="4">
        <v>43091</v>
      </c>
      <c r="D112" s="4">
        <v>43096</v>
      </c>
      <c r="E112" t="s">
        <v>52</v>
      </c>
      <c r="F112" t="s">
        <v>82</v>
      </c>
      <c r="G112" t="s">
        <v>27</v>
      </c>
      <c r="H112">
        <v>2908</v>
      </c>
      <c r="I112" t="s">
        <v>242</v>
      </c>
      <c r="J112">
        <v>695.16</v>
      </c>
      <c r="K112">
        <v>6</v>
      </c>
      <c r="L112">
        <v>110.06699999999999</v>
      </c>
      <c r="M112">
        <v>0</v>
      </c>
      <c r="N112">
        <v>34.758000000000003</v>
      </c>
    </row>
    <row r="113" spans="1:14" hidden="1">
      <c r="A113">
        <v>3103</v>
      </c>
      <c r="B113" t="s">
        <v>241</v>
      </c>
      <c r="C113" s="4">
        <v>43091</v>
      </c>
      <c r="D113" s="4">
        <v>43096</v>
      </c>
      <c r="E113" t="s">
        <v>52</v>
      </c>
      <c r="F113" t="s">
        <v>82</v>
      </c>
      <c r="G113" t="s">
        <v>27</v>
      </c>
      <c r="H113">
        <v>2908</v>
      </c>
      <c r="I113" t="s">
        <v>243</v>
      </c>
      <c r="J113">
        <v>220.98</v>
      </c>
      <c r="K113">
        <v>1</v>
      </c>
      <c r="L113">
        <v>170.15459999999999</v>
      </c>
      <c r="M113">
        <v>0</v>
      </c>
      <c r="N113">
        <v>50.825400000000002</v>
      </c>
    </row>
    <row r="114" spans="1:14" hidden="1">
      <c r="A114">
        <v>6193</v>
      </c>
      <c r="B114" t="s">
        <v>244</v>
      </c>
      <c r="C114" s="4">
        <v>43091</v>
      </c>
      <c r="D114" s="4">
        <v>43095</v>
      </c>
      <c r="E114" t="s">
        <v>15</v>
      </c>
      <c r="F114" t="s">
        <v>245</v>
      </c>
      <c r="G114" t="s">
        <v>21</v>
      </c>
      <c r="H114">
        <v>77095</v>
      </c>
      <c r="I114" t="s">
        <v>246</v>
      </c>
      <c r="J114">
        <v>25.92</v>
      </c>
      <c r="K114">
        <v>5</v>
      </c>
      <c r="L114">
        <v>3.3696000000000002</v>
      </c>
      <c r="M114">
        <v>0.2</v>
      </c>
      <c r="N114">
        <v>9.0719999999999992</v>
      </c>
    </row>
    <row r="115" spans="1:14" hidden="1">
      <c r="A115">
        <v>6194</v>
      </c>
      <c r="B115" t="s">
        <v>244</v>
      </c>
      <c r="C115" s="4">
        <v>43091</v>
      </c>
      <c r="D115" s="4">
        <v>43095</v>
      </c>
      <c r="E115" t="s">
        <v>15</v>
      </c>
      <c r="F115" t="s">
        <v>245</v>
      </c>
      <c r="G115" t="s">
        <v>21</v>
      </c>
      <c r="H115">
        <v>77095</v>
      </c>
      <c r="I115" t="s">
        <v>247</v>
      </c>
      <c r="J115">
        <v>6.33</v>
      </c>
      <c r="K115">
        <v>5</v>
      </c>
      <c r="L115">
        <v>3.2282999999999999</v>
      </c>
      <c r="M115">
        <v>0.8</v>
      </c>
      <c r="N115">
        <v>-9.8115000000000006</v>
      </c>
    </row>
    <row r="116" spans="1:14" hidden="1">
      <c r="A116">
        <v>6195</v>
      </c>
      <c r="B116" t="s">
        <v>244</v>
      </c>
      <c r="C116" s="4">
        <v>43091</v>
      </c>
      <c r="D116" s="4">
        <v>43095</v>
      </c>
      <c r="E116" t="s">
        <v>15</v>
      </c>
      <c r="F116" t="s">
        <v>245</v>
      </c>
      <c r="G116" t="s">
        <v>21</v>
      </c>
      <c r="H116">
        <v>77095</v>
      </c>
      <c r="I116" t="s">
        <v>248</v>
      </c>
      <c r="J116">
        <v>75.88</v>
      </c>
      <c r="K116">
        <v>5</v>
      </c>
      <c r="L116">
        <v>9.8643999999999998</v>
      </c>
      <c r="M116">
        <v>0.2</v>
      </c>
      <c r="N116">
        <v>26.558</v>
      </c>
    </row>
    <row r="117" spans="1:14" hidden="1">
      <c r="A117">
        <v>7151</v>
      </c>
      <c r="B117" t="s">
        <v>249</v>
      </c>
      <c r="C117" s="4">
        <v>43091</v>
      </c>
      <c r="D117" s="4">
        <v>43095</v>
      </c>
      <c r="E117" t="s">
        <v>15</v>
      </c>
      <c r="F117" t="s">
        <v>250</v>
      </c>
      <c r="G117" t="s">
        <v>17</v>
      </c>
      <c r="H117">
        <v>35401</v>
      </c>
      <c r="I117" t="s">
        <v>251</v>
      </c>
      <c r="J117">
        <v>141.96</v>
      </c>
      <c r="K117">
        <v>2</v>
      </c>
      <c r="L117">
        <v>53.234999999999999</v>
      </c>
      <c r="M117">
        <v>0</v>
      </c>
      <c r="N117">
        <v>35.49</v>
      </c>
    </row>
    <row r="118" spans="1:14" hidden="1">
      <c r="A118">
        <v>7152</v>
      </c>
      <c r="B118" t="s">
        <v>252</v>
      </c>
      <c r="C118" s="4">
        <v>43091</v>
      </c>
      <c r="D118" s="4">
        <v>43094</v>
      </c>
      <c r="E118" t="s">
        <v>52</v>
      </c>
      <c r="F118" t="s">
        <v>245</v>
      </c>
      <c r="G118" t="s">
        <v>21</v>
      </c>
      <c r="H118">
        <v>85204</v>
      </c>
      <c r="I118" t="s">
        <v>253</v>
      </c>
      <c r="J118">
        <v>182.55</v>
      </c>
      <c r="K118">
        <v>2</v>
      </c>
      <c r="L118">
        <v>158.8185</v>
      </c>
      <c r="M118">
        <v>0.5</v>
      </c>
      <c r="N118">
        <v>-135.08699999999999</v>
      </c>
    </row>
    <row r="119" spans="1:14" hidden="1">
      <c r="A119">
        <v>8178</v>
      </c>
      <c r="B119" t="s">
        <v>254</v>
      </c>
      <c r="C119" s="4">
        <v>43091</v>
      </c>
      <c r="D119" s="4">
        <v>43093</v>
      </c>
      <c r="E119" t="s">
        <v>38</v>
      </c>
      <c r="F119" t="s">
        <v>255</v>
      </c>
      <c r="G119" t="s">
        <v>21</v>
      </c>
      <c r="H119">
        <v>90008</v>
      </c>
      <c r="I119" t="s">
        <v>256</v>
      </c>
      <c r="J119">
        <v>474.95</v>
      </c>
      <c r="K119">
        <v>5</v>
      </c>
      <c r="L119">
        <v>66.492999999999995</v>
      </c>
      <c r="M119">
        <v>0</v>
      </c>
      <c r="N119">
        <v>142.48500000000001</v>
      </c>
    </row>
    <row r="120" spans="1:14" hidden="1">
      <c r="A120">
        <v>8578</v>
      </c>
      <c r="B120" t="s">
        <v>257</v>
      </c>
      <c r="C120" s="4">
        <v>43091</v>
      </c>
      <c r="D120" s="4">
        <v>43095</v>
      </c>
      <c r="E120" t="s">
        <v>15</v>
      </c>
      <c r="F120" t="s">
        <v>258</v>
      </c>
      <c r="G120" t="s">
        <v>21</v>
      </c>
      <c r="H120">
        <v>55901</v>
      </c>
      <c r="I120" t="s">
        <v>259</v>
      </c>
      <c r="J120">
        <v>607.52</v>
      </c>
      <c r="K120">
        <v>2</v>
      </c>
      <c r="L120">
        <v>255.1584</v>
      </c>
      <c r="M120">
        <v>0</v>
      </c>
      <c r="N120">
        <v>97.203199999999995</v>
      </c>
    </row>
    <row r="121" spans="1:14" hidden="1">
      <c r="A121">
        <v>8579</v>
      </c>
      <c r="B121" t="s">
        <v>257</v>
      </c>
      <c r="C121" s="4">
        <v>43091</v>
      </c>
      <c r="D121" s="4">
        <v>43095</v>
      </c>
      <c r="E121" t="s">
        <v>15</v>
      </c>
      <c r="F121" t="s">
        <v>258</v>
      </c>
      <c r="G121" t="s">
        <v>21</v>
      </c>
      <c r="H121">
        <v>55901</v>
      </c>
      <c r="I121" t="s">
        <v>260</v>
      </c>
      <c r="J121">
        <v>31.16</v>
      </c>
      <c r="K121">
        <v>2</v>
      </c>
      <c r="L121">
        <v>11.685</v>
      </c>
      <c r="M121">
        <v>0</v>
      </c>
      <c r="N121">
        <v>7.79</v>
      </c>
    </row>
    <row r="122" spans="1:14" hidden="1">
      <c r="A122">
        <v>8950</v>
      </c>
      <c r="B122" t="s">
        <v>261</v>
      </c>
      <c r="C122" s="4">
        <v>43091</v>
      </c>
      <c r="D122" s="4">
        <v>43097</v>
      </c>
      <c r="E122" t="s">
        <v>15</v>
      </c>
      <c r="F122" t="s">
        <v>262</v>
      </c>
      <c r="G122" t="s">
        <v>21</v>
      </c>
      <c r="H122">
        <v>38301</v>
      </c>
      <c r="I122" t="s">
        <v>263</v>
      </c>
      <c r="J122">
        <v>934.95600000000002</v>
      </c>
      <c r="K122">
        <v>6</v>
      </c>
      <c r="L122">
        <v>197.37960000000001</v>
      </c>
      <c r="M122">
        <v>0.4</v>
      </c>
      <c r="N122">
        <v>-249.32159999999999</v>
      </c>
    </row>
    <row r="123" spans="1:14" hidden="1">
      <c r="A123">
        <v>8951</v>
      </c>
      <c r="B123" t="s">
        <v>261</v>
      </c>
      <c r="C123" s="4">
        <v>43091</v>
      </c>
      <c r="D123" s="4">
        <v>43097</v>
      </c>
      <c r="E123" t="s">
        <v>15</v>
      </c>
      <c r="F123" t="s">
        <v>262</v>
      </c>
      <c r="G123" t="s">
        <v>21</v>
      </c>
      <c r="H123">
        <v>38301</v>
      </c>
      <c r="I123" t="s">
        <v>264</v>
      </c>
      <c r="J123">
        <v>46.863999999999997</v>
      </c>
      <c r="K123">
        <v>2</v>
      </c>
      <c r="L123">
        <v>19.624300000000002</v>
      </c>
      <c r="M123">
        <v>0.2</v>
      </c>
      <c r="N123">
        <v>7.6153999999999904</v>
      </c>
    </row>
    <row r="124" spans="1:14" hidden="1">
      <c r="A124">
        <v>8952</v>
      </c>
      <c r="B124" t="s">
        <v>261</v>
      </c>
      <c r="C124" s="4">
        <v>43091</v>
      </c>
      <c r="D124" s="4">
        <v>43097</v>
      </c>
      <c r="E124" t="s">
        <v>15</v>
      </c>
      <c r="F124" t="s">
        <v>262</v>
      </c>
      <c r="G124" t="s">
        <v>21</v>
      </c>
      <c r="H124">
        <v>38301</v>
      </c>
      <c r="I124" t="s">
        <v>265</v>
      </c>
      <c r="J124">
        <v>26.16</v>
      </c>
      <c r="K124">
        <v>3</v>
      </c>
      <c r="L124">
        <v>8.0660000000000007</v>
      </c>
      <c r="M124">
        <v>0.2</v>
      </c>
      <c r="N124">
        <v>1.962</v>
      </c>
    </row>
    <row r="125" spans="1:14" hidden="1">
      <c r="A125">
        <v>8953</v>
      </c>
      <c r="B125" t="s">
        <v>261</v>
      </c>
      <c r="C125" s="4">
        <v>43091</v>
      </c>
      <c r="D125" s="4">
        <v>43097</v>
      </c>
      <c r="E125" t="s">
        <v>15</v>
      </c>
      <c r="F125" t="s">
        <v>262</v>
      </c>
      <c r="G125" t="s">
        <v>21</v>
      </c>
      <c r="H125">
        <v>38301</v>
      </c>
      <c r="I125" t="s">
        <v>266</v>
      </c>
      <c r="J125">
        <v>23.128</v>
      </c>
      <c r="K125">
        <v>7</v>
      </c>
      <c r="L125">
        <v>2.891</v>
      </c>
      <c r="M125">
        <v>0.2</v>
      </c>
      <c r="N125">
        <v>2.891</v>
      </c>
    </row>
    <row r="126" spans="1:14" hidden="1">
      <c r="A126">
        <v>8954</v>
      </c>
      <c r="B126" t="s">
        <v>261</v>
      </c>
      <c r="C126" s="4">
        <v>43091</v>
      </c>
      <c r="D126" s="4">
        <v>43097</v>
      </c>
      <c r="E126" t="s">
        <v>15</v>
      </c>
      <c r="F126" t="s">
        <v>262</v>
      </c>
      <c r="G126" t="s">
        <v>21</v>
      </c>
      <c r="H126">
        <v>38301</v>
      </c>
      <c r="I126" t="s">
        <v>267</v>
      </c>
      <c r="J126">
        <v>59.24</v>
      </c>
      <c r="K126">
        <v>5</v>
      </c>
      <c r="L126">
        <v>8.5898000000000003</v>
      </c>
      <c r="M126">
        <v>0.2</v>
      </c>
      <c r="N126">
        <v>16.291</v>
      </c>
    </row>
    <row r="127" spans="1:14" hidden="1">
      <c r="A127">
        <v>514</v>
      </c>
      <c r="B127" t="s">
        <v>268</v>
      </c>
      <c r="C127" s="4">
        <v>43090</v>
      </c>
      <c r="D127" s="4">
        <v>43094</v>
      </c>
      <c r="E127" t="s">
        <v>15</v>
      </c>
      <c r="F127" t="s">
        <v>269</v>
      </c>
      <c r="G127" t="s">
        <v>21</v>
      </c>
      <c r="H127">
        <v>90049</v>
      </c>
      <c r="I127" t="s">
        <v>270</v>
      </c>
      <c r="J127">
        <v>6.63</v>
      </c>
      <c r="K127">
        <v>3</v>
      </c>
      <c r="L127">
        <v>1.6133</v>
      </c>
      <c r="M127">
        <v>0</v>
      </c>
      <c r="N127">
        <v>1.7901</v>
      </c>
    </row>
    <row r="128" spans="1:14" hidden="1">
      <c r="A128">
        <v>515</v>
      </c>
      <c r="B128" t="s">
        <v>268</v>
      </c>
      <c r="C128" s="4">
        <v>43090</v>
      </c>
      <c r="D128" s="4">
        <v>43094</v>
      </c>
      <c r="E128" t="s">
        <v>15</v>
      </c>
      <c r="F128" t="s">
        <v>269</v>
      </c>
      <c r="G128" t="s">
        <v>21</v>
      </c>
      <c r="H128">
        <v>90049</v>
      </c>
      <c r="I128" t="s">
        <v>271</v>
      </c>
      <c r="J128">
        <v>5.88</v>
      </c>
      <c r="K128">
        <v>2</v>
      </c>
      <c r="L128">
        <v>2.0874000000000001</v>
      </c>
      <c r="M128">
        <v>0</v>
      </c>
      <c r="N128">
        <v>1.7052</v>
      </c>
    </row>
    <row r="129" spans="1:14" hidden="1">
      <c r="A129">
        <v>1614</v>
      </c>
      <c r="B129" t="s">
        <v>272</v>
      </c>
      <c r="C129" s="4">
        <v>43090</v>
      </c>
      <c r="D129" s="4">
        <v>43094</v>
      </c>
      <c r="E129" t="s">
        <v>15</v>
      </c>
      <c r="F129" t="s">
        <v>273</v>
      </c>
      <c r="G129" t="s">
        <v>27</v>
      </c>
      <c r="H129">
        <v>94601</v>
      </c>
      <c r="I129" t="s">
        <v>274</v>
      </c>
      <c r="J129">
        <v>1000.02</v>
      </c>
      <c r="K129">
        <v>7</v>
      </c>
      <c r="L129">
        <v>101.4306</v>
      </c>
      <c r="M129">
        <v>0</v>
      </c>
      <c r="N129">
        <v>290.00580000000002</v>
      </c>
    </row>
    <row r="130" spans="1:14" hidden="1">
      <c r="A130">
        <v>1967</v>
      </c>
      <c r="B130" t="s">
        <v>275</v>
      </c>
      <c r="C130" s="4">
        <v>43090</v>
      </c>
      <c r="D130" s="4">
        <v>43097</v>
      </c>
      <c r="E130" t="s">
        <v>15</v>
      </c>
      <c r="F130" t="s">
        <v>276</v>
      </c>
      <c r="G130" t="s">
        <v>21</v>
      </c>
      <c r="H130">
        <v>7501</v>
      </c>
      <c r="I130" t="s">
        <v>277</v>
      </c>
      <c r="J130">
        <v>281.97000000000003</v>
      </c>
      <c r="K130">
        <v>3</v>
      </c>
      <c r="L130">
        <v>67.672799999999995</v>
      </c>
      <c r="M130">
        <v>0</v>
      </c>
      <c r="N130">
        <v>78.951599999999999</v>
      </c>
    </row>
    <row r="131" spans="1:14" hidden="1">
      <c r="A131">
        <v>1968</v>
      </c>
      <c r="B131" t="s">
        <v>275</v>
      </c>
      <c r="C131" s="4">
        <v>43090</v>
      </c>
      <c r="D131" s="4">
        <v>43097</v>
      </c>
      <c r="E131" t="s">
        <v>15</v>
      </c>
      <c r="F131" t="s">
        <v>276</v>
      </c>
      <c r="G131" t="s">
        <v>21</v>
      </c>
      <c r="H131">
        <v>7501</v>
      </c>
      <c r="I131" t="s">
        <v>278</v>
      </c>
      <c r="J131">
        <v>69.5</v>
      </c>
      <c r="K131">
        <v>5</v>
      </c>
      <c r="L131">
        <v>9.8689999999999998</v>
      </c>
      <c r="M131">
        <v>0</v>
      </c>
      <c r="N131">
        <v>20.155000000000001</v>
      </c>
    </row>
    <row r="132" spans="1:14" hidden="1">
      <c r="A132">
        <v>1969</v>
      </c>
      <c r="B132" t="s">
        <v>275</v>
      </c>
      <c r="C132" s="4">
        <v>43090</v>
      </c>
      <c r="D132" s="4">
        <v>43097</v>
      </c>
      <c r="E132" t="s">
        <v>15</v>
      </c>
      <c r="F132" t="s">
        <v>276</v>
      </c>
      <c r="G132" t="s">
        <v>21</v>
      </c>
      <c r="H132">
        <v>7501</v>
      </c>
      <c r="I132" t="s">
        <v>279</v>
      </c>
      <c r="J132">
        <v>166.44</v>
      </c>
      <c r="K132">
        <v>3</v>
      </c>
      <c r="L132">
        <v>28.849599999999999</v>
      </c>
      <c r="M132">
        <v>0</v>
      </c>
      <c r="N132">
        <v>79.891199999999998</v>
      </c>
    </row>
    <row r="133" spans="1:14" hidden="1">
      <c r="A133">
        <v>2566</v>
      </c>
      <c r="B133" t="s">
        <v>280</v>
      </c>
      <c r="C133" s="4">
        <v>43090</v>
      </c>
      <c r="D133" s="4">
        <v>43093</v>
      </c>
      <c r="E133" t="s">
        <v>38</v>
      </c>
      <c r="F133" t="s">
        <v>281</v>
      </c>
      <c r="G133" t="s">
        <v>21</v>
      </c>
      <c r="H133">
        <v>42104</v>
      </c>
      <c r="I133" t="s">
        <v>282</v>
      </c>
      <c r="J133">
        <v>71</v>
      </c>
      <c r="K133">
        <v>4</v>
      </c>
      <c r="L133">
        <v>10.827500000000001</v>
      </c>
      <c r="M133">
        <v>0</v>
      </c>
      <c r="N133">
        <v>27.69</v>
      </c>
    </row>
    <row r="134" spans="1:14" hidden="1">
      <c r="A134">
        <v>2719</v>
      </c>
      <c r="B134" t="s">
        <v>283</v>
      </c>
      <c r="C134" s="4">
        <v>43090</v>
      </c>
      <c r="D134" s="4">
        <v>43096</v>
      </c>
      <c r="E134" t="s">
        <v>15</v>
      </c>
      <c r="F134" t="s">
        <v>284</v>
      </c>
      <c r="G134" t="s">
        <v>21</v>
      </c>
      <c r="H134">
        <v>92627</v>
      </c>
      <c r="I134" t="s">
        <v>285</v>
      </c>
      <c r="J134">
        <v>124.36</v>
      </c>
      <c r="K134">
        <v>2</v>
      </c>
      <c r="L134">
        <v>45.391399999999997</v>
      </c>
      <c r="M134">
        <v>0</v>
      </c>
      <c r="N134">
        <v>33.577199999999998</v>
      </c>
    </row>
    <row r="135" spans="1:14" hidden="1">
      <c r="A135">
        <v>3171</v>
      </c>
      <c r="B135" t="s">
        <v>286</v>
      </c>
      <c r="C135" s="4">
        <v>43090</v>
      </c>
      <c r="D135" s="4">
        <v>43095</v>
      </c>
      <c r="E135" t="s">
        <v>52</v>
      </c>
      <c r="F135" t="s">
        <v>287</v>
      </c>
      <c r="G135" t="s">
        <v>21</v>
      </c>
      <c r="H135">
        <v>29203</v>
      </c>
      <c r="I135" t="s">
        <v>288</v>
      </c>
      <c r="J135">
        <v>23.88</v>
      </c>
      <c r="K135">
        <v>6</v>
      </c>
      <c r="L135">
        <v>2.1093999999999999</v>
      </c>
      <c r="M135">
        <v>0</v>
      </c>
      <c r="N135">
        <v>11.223599999999999</v>
      </c>
    </row>
    <row r="136" spans="1:14" hidden="1">
      <c r="A136">
        <v>4104</v>
      </c>
      <c r="B136" t="s">
        <v>289</v>
      </c>
      <c r="C136" s="4">
        <v>43090</v>
      </c>
      <c r="D136" s="4">
        <v>43090</v>
      </c>
      <c r="E136" t="s">
        <v>98</v>
      </c>
      <c r="F136" t="s">
        <v>290</v>
      </c>
      <c r="G136" t="s">
        <v>17</v>
      </c>
      <c r="H136">
        <v>68025</v>
      </c>
      <c r="I136" t="s">
        <v>291</v>
      </c>
      <c r="J136">
        <v>15.92</v>
      </c>
      <c r="K136">
        <v>2</v>
      </c>
      <c r="L136">
        <v>4.4576000000000002</v>
      </c>
      <c r="M136">
        <v>0</v>
      </c>
      <c r="N136">
        <v>7.0048000000000004</v>
      </c>
    </row>
    <row r="137" spans="1:14" hidden="1">
      <c r="A137">
        <v>4944</v>
      </c>
      <c r="B137" t="s">
        <v>292</v>
      </c>
      <c r="C137" s="4">
        <v>43090</v>
      </c>
      <c r="D137" s="4">
        <v>43096</v>
      </c>
      <c r="E137" t="s">
        <v>15</v>
      </c>
      <c r="F137" t="s">
        <v>293</v>
      </c>
      <c r="G137" t="s">
        <v>21</v>
      </c>
      <c r="H137">
        <v>47905</v>
      </c>
      <c r="I137" t="s">
        <v>110</v>
      </c>
      <c r="J137">
        <v>375.34</v>
      </c>
      <c r="K137">
        <v>1</v>
      </c>
      <c r="L137">
        <v>356.57299999999998</v>
      </c>
      <c r="M137">
        <v>0</v>
      </c>
      <c r="N137">
        <v>18.766999999999999</v>
      </c>
    </row>
    <row r="138" spans="1:14" hidden="1">
      <c r="A138">
        <v>2269</v>
      </c>
      <c r="B138" t="s">
        <v>294</v>
      </c>
      <c r="C138" s="4">
        <v>43089</v>
      </c>
      <c r="D138" s="4">
        <v>43095</v>
      </c>
      <c r="E138" t="s">
        <v>15</v>
      </c>
      <c r="F138" t="s">
        <v>295</v>
      </c>
      <c r="G138" t="s">
        <v>27</v>
      </c>
      <c r="H138">
        <v>14609</v>
      </c>
      <c r="I138" t="s">
        <v>296</v>
      </c>
      <c r="J138">
        <v>6.48</v>
      </c>
      <c r="K138">
        <v>1</v>
      </c>
      <c r="L138">
        <v>3.3696000000000002</v>
      </c>
      <c r="M138">
        <v>0</v>
      </c>
      <c r="N138">
        <v>3.1103999999999998</v>
      </c>
    </row>
    <row r="139" spans="1:14" hidden="1">
      <c r="A139">
        <v>2270</v>
      </c>
      <c r="B139" t="s">
        <v>294</v>
      </c>
      <c r="C139" s="4">
        <v>43089</v>
      </c>
      <c r="D139" s="4">
        <v>43095</v>
      </c>
      <c r="E139" t="s">
        <v>15</v>
      </c>
      <c r="F139" t="s">
        <v>295</v>
      </c>
      <c r="G139" t="s">
        <v>27</v>
      </c>
      <c r="H139">
        <v>14609</v>
      </c>
      <c r="I139" t="s">
        <v>297</v>
      </c>
      <c r="J139">
        <v>6.984</v>
      </c>
      <c r="K139">
        <v>1</v>
      </c>
      <c r="L139">
        <v>4.6269</v>
      </c>
      <c r="M139">
        <v>0.2</v>
      </c>
      <c r="N139">
        <v>2.3571</v>
      </c>
    </row>
    <row r="140" spans="1:14" hidden="1">
      <c r="A140">
        <v>6509</v>
      </c>
      <c r="B140" t="s">
        <v>298</v>
      </c>
      <c r="C140" s="4">
        <v>43089</v>
      </c>
      <c r="D140" s="4">
        <v>43095</v>
      </c>
      <c r="E140" t="s">
        <v>15</v>
      </c>
      <c r="F140" t="s">
        <v>299</v>
      </c>
      <c r="G140" t="s">
        <v>27</v>
      </c>
      <c r="H140">
        <v>10009</v>
      </c>
      <c r="I140" t="s">
        <v>300</v>
      </c>
      <c r="J140">
        <v>279.89999999999998</v>
      </c>
      <c r="K140">
        <v>5</v>
      </c>
      <c r="L140">
        <v>28.549800000000001</v>
      </c>
      <c r="M140">
        <v>0</v>
      </c>
      <c r="N140">
        <v>137.15100000000001</v>
      </c>
    </row>
    <row r="141" spans="1:14" hidden="1">
      <c r="A141">
        <v>6510</v>
      </c>
      <c r="B141" t="s">
        <v>298</v>
      </c>
      <c r="C141" s="4">
        <v>43089</v>
      </c>
      <c r="D141" s="4">
        <v>43095</v>
      </c>
      <c r="E141" t="s">
        <v>15</v>
      </c>
      <c r="F141" t="s">
        <v>299</v>
      </c>
      <c r="G141" t="s">
        <v>27</v>
      </c>
      <c r="H141">
        <v>10009</v>
      </c>
      <c r="I141" t="s">
        <v>301</v>
      </c>
      <c r="J141">
        <v>50.351999999999997</v>
      </c>
      <c r="K141">
        <v>3</v>
      </c>
      <c r="L141">
        <v>10.909599999999999</v>
      </c>
      <c r="M141">
        <v>0.2</v>
      </c>
      <c r="N141">
        <v>17.623200000000001</v>
      </c>
    </row>
    <row r="142" spans="1:14" hidden="1">
      <c r="A142">
        <v>6511</v>
      </c>
      <c r="B142" t="s">
        <v>298</v>
      </c>
      <c r="C142" s="4">
        <v>43089</v>
      </c>
      <c r="D142" s="4">
        <v>43095</v>
      </c>
      <c r="E142" t="s">
        <v>15</v>
      </c>
      <c r="F142" t="s">
        <v>299</v>
      </c>
      <c r="G142" t="s">
        <v>27</v>
      </c>
      <c r="H142">
        <v>10009</v>
      </c>
      <c r="I142" t="s">
        <v>302</v>
      </c>
      <c r="J142">
        <v>34.020000000000003</v>
      </c>
      <c r="K142">
        <v>3</v>
      </c>
      <c r="L142">
        <v>5.7834000000000003</v>
      </c>
      <c r="M142">
        <v>0</v>
      </c>
      <c r="N142">
        <v>16.669799999999999</v>
      </c>
    </row>
    <row r="143" spans="1:14" hidden="1">
      <c r="A143">
        <v>1442</v>
      </c>
      <c r="B143" t="s">
        <v>303</v>
      </c>
      <c r="C143" s="4">
        <v>43088</v>
      </c>
      <c r="D143" s="4">
        <v>43093</v>
      </c>
      <c r="E143" t="s">
        <v>52</v>
      </c>
      <c r="F143" t="s">
        <v>197</v>
      </c>
      <c r="G143" t="s">
        <v>21</v>
      </c>
      <c r="H143">
        <v>94110</v>
      </c>
      <c r="I143" t="s">
        <v>304</v>
      </c>
      <c r="J143">
        <v>36.671999999999997</v>
      </c>
      <c r="K143">
        <v>2</v>
      </c>
      <c r="L143">
        <v>12.606</v>
      </c>
      <c r="M143">
        <v>0.2</v>
      </c>
      <c r="N143">
        <v>11.46</v>
      </c>
    </row>
    <row r="144" spans="1:14" hidden="1">
      <c r="A144">
        <v>3589</v>
      </c>
      <c r="B144" t="s">
        <v>305</v>
      </c>
      <c r="C144" s="4">
        <v>43088</v>
      </c>
      <c r="D144" s="4">
        <v>43090</v>
      </c>
      <c r="E144" t="s">
        <v>38</v>
      </c>
      <c r="F144" t="s">
        <v>306</v>
      </c>
      <c r="G144" t="s">
        <v>21</v>
      </c>
      <c r="H144">
        <v>70506</v>
      </c>
      <c r="I144" t="s">
        <v>307</v>
      </c>
      <c r="J144">
        <v>1665.62</v>
      </c>
      <c r="K144">
        <v>2</v>
      </c>
      <c r="L144">
        <v>816.15380000000005</v>
      </c>
      <c r="M144">
        <v>0</v>
      </c>
      <c r="N144">
        <v>33.312399999999997</v>
      </c>
    </row>
    <row r="145" spans="1:14" hidden="1">
      <c r="A145">
        <v>5472</v>
      </c>
      <c r="B145" t="s">
        <v>308</v>
      </c>
      <c r="C145" s="4">
        <v>43088</v>
      </c>
      <c r="D145" s="4">
        <v>43092</v>
      </c>
      <c r="E145" t="s">
        <v>15</v>
      </c>
      <c r="F145" t="s">
        <v>309</v>
      </c>
      <c r="G145" t="s">
        <v>21</v>
      </c>
      <c r="H145">
        <v>80134</v>
      </c>
      <c r="I145" t="s">
        <v>310</v>
      </c>
      <c r="J145">
        <v>13.36</v>
      </c>
      <c r="K145">
        <v>5</v>
      </c>
      <c r="L145">
        <v>1.8704000000000001</v>
      </c>
      <c r="M145">
        <v>0.2</v>
      </c>
      <c r="N145">
        <v>4.008</v>
      </c>
    </row>
    <row r="146" spans="1:14" hidden="1">
      <c r="A146">
        <v>5473</v>
      </c>
      <c r="B146" t="s">
        <v>308</v>
      </c>
      <c r="C146" s="4">
        <v>43088</v>
      </c>
      <c r="D146" s="4">
        <v>43092</v>
      </c>
      <c r="E146" t="s">
        <v>15</v>
      </c>
      <c r="F146" t="s">
        <v>309</v>
      </c>
      <c r="G146" t="s">
        <v>21</v>
      </c>
      <c r="H146">
        <v>80134</v>
      </c>
      <c r="I146" t="s">
        <v>311</v>
      </c>
      <c r="J146">
        <v>78.256</v>
      </c>
      <c r="K146">
        <v>2</v>
      </c>
      <c r="L146">
        <v>47.931800000000003</v>
      </c>
      <c r="M146">
        <v>0.2</v>
      </c>
      <c r="N146">
        <v>-17.607600000000001</v>
      </c>
    </row>
    <row r="147" spans="1:14" hidden="1">
      <c r="A147">
        <v>5474</v>
      </c>
      <c r="B147" t="s">
        <v>308</v>
      </c>
      <c r="C147" s="4">
        <v>43088</v>
      </c>
      <c r="D147" s="4">
        <v>43092</v>
      </c>
      <c r="E147" t="s">
        <v>15</v>
      </c>
      <c r="F147" t="s">
        <v>309</v>
      </c>
      <c r="G147" t="s">
        <v>21</v>
      </c>
      <c r="H147">
        <v>80134</v>
      </c>
      <c r="I147" t="s">
        <v>312</v>
      </c>
      <c r="J147">
        <v>102.018</v>
      </c>
      <c r="K147">
        <v>7</v>
      </c>
      <c r="L147">
        <v>40.807200000000002</v>
      </c>
      <c r="M147">
        <v>0.7</v>
      </c>
      <c r="N147">
        <v>-183.63239999999999</v>
      </c>
    </row>
    <row r="148" spans="1:14" hidden="1">
      <c r="A148">
        <v>1114</v>
      </c>
      <c r="B148" t="s">
        <v>313</v>
      </c>
      <c r="C148" s="4">
        <v>43087</v>
      </c>
      <c r="D148" s="4">
        <v>43092</v>
      </c>
      <c r="E148" t="s">
        <v>52</v>
      </c>
      <c r="F148" t="s">
        <v>314</v>
      </c>
      <c r="G148" t="s">
        <v>21</v>
      </c>
      <c r="H148">
        <v>92024</v>
      </c>
      <c r="I148" t="s">
        <v>315</v>
      </c>
      <c r="J148">
        <v>46.671999999999997</v>
      </c>
      <c r="K148">
        <v>2</v>
      </c>
      <c r="L148">
        <v>15.1684</v>
      </c>
      <c r="M148">
        <v>0.2</v>
      </c>
      <c r="N148">
        <v>16.3352</v>
      </c>
    </row>
    <row r="149" spans="1:14" hidden="1">
      <c r="A149">
        <v>1115</v>
      </c>
      <c r="B149" t="s">
        <v>313</v>
      </c>
      <c r="C149" s="4">
        <v>43087</v>
      </c>
      <c r="D149" s="4">
        <v>43092</v>
      </c>
      <c r="E149" t="s">
        <v>52</v>
      </c>
      <c r="F149" t="s">
        <v>314</v>
      </c>
      <c r="G149" t="s">
        <v>21</v>
      </c>
      <c r="H149">
        <v>92024</v>
      </c>
      <c r="I149" t="s">
        <v>316</v>
      </c>
      <c r="J149">
        <v>119.833</v>
      </c>
      <c r="K149">
        <v>1</v>
      </c>
      <c r="L149">
        <v>132.52119999999999</v>
      </c>
      <c r="M149">
        <v>0.15</v>
      </c>
      <c r="N149">
        <v>-12.6882</v>
      </c>
    </row>
    <row r="150" spans="1:14" hidden="1">
      <c r="A150">
        <v>1116</v>
      </c>
      <c r="B150" t="s">
        <v>313</v>
      </c>
      <c r="C150" s="4">
        <v>43087</v>
      </c>
      <c r="D150" s="4">
        <v>43092</v>
      </c>
      <c r="E150" t="s">
        <v>52</v>
      </c>
      <c r="F150" t="s">
        <v>314</v>
      </c>
      <c r="G150" t="s">
        <v>21</v>
      </c>
      <c r="H150">
        <v>92024</v>
      </c>
      <c r="I150" t="s">
        <v>317</v>
      </c>
      <c r="J150">
        <v>119.98</v>
      </c>
      <c r="K150">
        <v>2</v>
      </c>
      <c r="L150">
        <v>31.194800000000001</v>
      </c>
      <c r="M150">
        <v>0</v>
      </c>
      <c r="N150">
        <v>57.590400000000002</v>
      </c>
    </row>
    <row r="151" spans="1:14" hidden="1">
      <c r="A151">
        <v>1249</v>
      </c>
      <c r="B151" t="s">
        <v>318</v>
      </c>
      <c r="C151" s="4">
        <v>43087</v>
      </c>
      <c r="D151" s="4">
        <v>43093</v>
      </c>
      <c r="E151" t="s">
        <v>15</v>
      </c>
      <c r="F151" t="s">
        <v>319</v>
      </c>
      <c r="G151" t="s">
        <v>21</v>
      </c>
      <c r="H151">
        <v>10009</v>
      </c>
      <c r="I151" t="s">
        <v>320</v>
      </c>
      <c r="J151">
        <v>38.82</v>
      </c>
      <c r="K151">
        <v>6</v>
      </c>
      <c r="L151">
        <v>3.5585</v>
      </c>
      <c r="M151">
        <v>0</v>
      </c>
      <c r="N151">
        <v>17.469000000000001</v>
      </c>
    </row>
    <row r="152" spans="1:14" hidden="1">
      <c r="A152">
        <v>1250</v>
      </c>
      <c r="B152" t="s">
        <v>318</v>
      </c>
      <c r="C152" s="4">
        <v>43087</v>
      </c>
      <c r="D152" s="4">
        <v>43093</v>
      </c>
      <c r="E152" t="s">
        <v>15</v>
      </c>
      <c r="F152" t="s">
        <v>319</v>
      </c>
      <c r="G152" t="s">
        <v>21</v>
      </c>
      <c r="H152">
        <v>10009</v>
      </c>
      <c r="I152" t="s">
        <v>321</v>
      </c>
      <c r="J152">
        <v>1141.9380000000001</v>
      </c>
      <c r="K152">
        <v>9</v>
      </c>
      <c r="L152">
        <v>111.3742</v>
      </c>
      <c r="M152">
        <v>0.1</v>
      </c>
      <c r="N152">
        <v>139.5702</v>
      </c>
    </row>
    <row r="153" spans="1:14" hidden="1">
      <c r="A153">
        <v>1251</v>
      </c>
      <c r="B153" t="s">
        <v>318</v>
      </c>
      <c r="C153" s="4">
        <v>43087</v>
      </c>
      <c r="D153" s="4">
        <v>43093</v>
      </c>
      <c r="E153" t="s">
        <v>15</v>
      </c>
      <c r="F153" t="s">
        <v>319</v>
      </c>
      <c r="G153" t="s">
        <v>21</v>
      </c>
      <c r="H153">
        <v>10009</v>
      </c>
      <c r="I153" t="s">
        <v>322</v>
      </c>
      <c r="J153">
        <v>1704.56</v>
      </c>
      <c r="K153">
        <v>13</v>
      </c>
      <c r="L153">
        <v>91.784000000000006</v>
      </c>
      <c r="M153">
        <v>0</v>
      </c>
      <c r="N153">
        <v>511.36799999999999</v>
      </c>
    </row>
    <row r="154" spans="1:14" hidden="1">
      <c r="A154">
        <v>1252</v>
      </c>
      <c r="B154" t="s">
        <v>318</v>
      </c>
      <c r="C154" s="4">
        <v>43087</v>
      </c>
      <c r="D154" s="4">
        <v>43093</v>
      </c>
      <c r="E154" t="s">
        <v>15</v>
      </c>
      <c r="F154" t="s">
        <v>319</v>
      </c>
      <c r="G154" t="s">
        <v>21</v>
      </c>
      <c r="H154">
        <v>10009</v>
      </c>
      <c r="I154" t="s">
        <v>323</v>
      </c>
      <c r="J154">
        <v>3.2</v>
      </c>
      <c r="K154">
        <v>2</v>
      </c>
      <c r="L154">
        <v>0.91200000000000003</v>
      </c>
      <c r="M154">
        <v>0</v>
      </c>
      <c r="N154">
        <v>1.3759999999999999</v>
      </c>
    </row>
    <row r="155" spans="1:14" hidden="1">
      <c r="A155">
        <v>1910</v>
      </c>
      <c r="B155" t="s">
        <v>324</v>
      </c>
      <c r="C155" s="4">
        <v>43087</v>
      </c>
      <c r="D155" s="4">
        <v>43092</v>
      </c>
      <c r="E155" t="s">
        <v>15</v>
      </c>
      <c r="F155" t="s">
        <v>325</v>
      </c>
      <c r="G155" t="s">
        <v>21</v>
      </c>
      <c r="H155">
        <v>11572</v>
      </c>
      <c r="I155" t="s">
        <v>326</v>
      </c>
      <c r="J155">
        <v>18.96</v>
      </c>
      <c r="K155">
        <v>2</v>
      </c>
      <c r="L155">
        <v>5.2140000000000004</v>
      </c>
      <c r="M155">
        <v>0</v>
      </c>
      <c r="N155">
        <v>8.532</v>
      </c>
    </row>
    <row r="156" spans="1:14" hidden="1">
      <c r="A156">
        <v>2887</v>
      </c>
      <c r="B156" t="s">
        <v>327</v>
      </c>
      <c r="C156" s="4">
        <v>43087</v>
      </c>
      <c r="D156" s="4">
        <v>43088</v>
      </c>
      <c r="E156" t="s">
        <v>38</v>
      </c>
      <c r="F156" t="s">
        <v>328</v>
      </c>
      <c r="G156" t="s">
        <v>21</v>
      </c>
      <c r="H156">
        <v>90008</v>
      </c>
      <c r="I156" t="s">
        <v>270</v>
      </c>
      <c r="J156">
        <v>6.63</v>
      </c>
      <c r="K156">
        <v>3</v>
      </c>
      <c r="L156">
        <v>1.6133</v>
      </c>
      <c r="M156">
        <v>0</v>
      </c>
      <c r="N156">
        <v>1.7901</v>
      </c>
    </row>
    <row r="157" spans="1:14" hidden="1">
      <c r="A157">
        <v>2888</v>
      </c>
      <c r="B157" t="s">
        <v>327</v>
      </c>
      <c r="C157" s="4">
        <v>43087</v>
      </c>
      <c r="D157" s="4">
        <v>43088</v>
      </c>
      <c r="E157" t="s">
        <v>38</v>
      </c>
      <c r="F157" t="s">
        <v>328</v>
      </c>
      <c r="G157" t="s">
        <v>21</v>
      </c>
      <c r="H157">
        <v>90008</v>
      </c>
      <c r="I157" t="s">
        <v>329</v>
      </c>
      <c r="J157">
        <v>12.96</v>
      </c>
      <c r="K157">
        <v>2</v>
      </c>
      <c r="L157">
        <v>3.3696000000000002</v>
      </c>
      <c r="M157">
        <v>0</v>
      </c>
      <c r="N157">
        <v>6.2207999999999997</v>
      </c>
    </row>
    <row r="158" spans="1:14" hidden="1">
      <c r="A158">
        <v>2889</v>
      </c>
      <c r="B158" t="s">
        <v>327</v>
      </c>
      <c r="C158" s="4">
        <v>43087</v>
      </c>
      <c r="D158" s="4">
        <v>43088</v>
      </c>
      <c r="E158" t="s">
        <v>38</v>
      </c>
      <c r="F158" t="s">
        <v>328</v>
      </c>
      <c r="G158" t="s">
        <v>21</v>
      </c>
      <c r="H158">
        <v>90008</v>
      </c>
      <c r="I158" t="s">
        <v>330</v>
      </c>
      <c r="J158">
        <v>32.4</v>
      </c>
      <c r="K158">
        <v>5</v>
      </c>
      <c r="L158">
        <v>3.3696000000000002</v>
      </c>
      <c r="M158">
        <v>0</v>
      </c>
      <c r="N158">
        <v>15.552</v>
      </c>
    </row>
    <row r="159" spans="1:14" hidden="1">
      <c r="A159">
        <v>3200</v>
      </c>
      <c r="B159" t="s">
        <v>331</v>
      </c>
      <c r="C159" s="4">
        <v>43087</v>
      </c>
      <c r="D159" s="4">
        <v>43091</v>
      </c>
      <c r="E159" t="s">
        <v>15</v>
      </c>
      <c r="F159" t="s">
        <v>332</v>
      </c>
      <c r="G159" t="s">
        <v>27</v>
      </c>
      <c r="H159">
        <v>19134</v>
      </c>
      <c r="I159" t="s">
        <v>333</v>
      </c>
      <c r="J159">
        <v>18.704000000000001</v>
      </c>
      <c r="K159">
        <v>7</v>
      </c>
      <c r="L159">
        <v>2.3380000000000001</v>
      </c>
      <c r="M159">
        <v>0.2</v>
      </c>
      <c r="N159">
        <v>2.3380000000000001</v>
      </c>
    </row>
    <row r="160" spans="1:14" hidden="1">
      <c r="A160">
        <v>7738</v>
      </c>
      <c r="B160" t="s">
        <v>334</v>
      </c>
      <c r="C160" s="4">
        <v>43087</v>
      </c>
      <c r="D160" s="4">
        <v>43089</v>
      </c>
      <c r="E160" t="s">
        <v>38</v>
      </c>
      <c r="F160" t="s">
        <v>245</v>
      </c>
      <c r="G160" t="s">
        <v>21</v>
      </c>
      <c r="H160">
        <v>28205</v>
      </c>
      <c r="I160" t="s">
        <v>335</v>
      </c>
      <c r="J160">
        <v>12.672000000000001</v>
      </c>
      <c r="K160">
        <v>9</v>
      </c>
      <c r="L160">
        <v>1.2496</v>
      </c>
      <c r="M160">
        <v>0.2</v>
      </c>
      <c r="N160">
        <v>1.4256</v>
      </c>
    </row>
    <row r="161" spans="1:14" hidden="1">
      <c r="A161">
        <v>8479</v>
      </c>
      <c r="B161" t="s">
        <v>336</v>
      </c>
      <c r="C161" s="4">
        <v>43087</v>
      </c>
      <c r="D161" s="4">
        <v>43093</v>
      </c>
      <c r="E161" t="s">
        <v>15</v>
      </c>
      <c r="F161" t="s">
        <v>337</v>
      </c>
      <c r="G161" t="s">
        <v>17</v>
      </c>
      <c r="H161">
        <v>94110</v>
      </c>
      <c r="I161" t="s">
        <v>338</v>
      </c>
      <c r="J161">
        <v>5.76</v>
      </c>
      <c r="K161">
        <v>2</v>
      </c>
      <c r="L161">
        <v>2.0448</v>
      </c>
      <c r="M161">
        <v>0</v>
      </c>
      <c r="N161">
        <v>1.6704000000000001</v>
      </c>
    </row>
    <row r="162" spans="1:14" hidden="1">
      <c r="A162">
        <v>8845</v>
      </c>
      <c r="B162" t="s">
        <v>339</v>
      </c>
      <c r="C162" s="4">
        <v>43087</v>
      </c>
      <c r="D162" s="4">
        <v>43092</v>
      </c>
      <c r="E162" t="s">
        <v>15</v>
      </c>
      <c r="F162" t="s">
        <v>340</v>
      </c>
      <c r="G162" t="s">
        <v>21</v>
      </c>
      <c r="H162">
        <v>43229</v>
      </c>
      <c r="I162" t="s">
        <v>341</v>
      </c>
      <c r="J162">
        <v>7.2359999999999998</v>
      </c>
      <c r="K162">
        <v>3</v>
      </c>
      <c r="L162">
        <v>4.4219999999999997</v>
      </c>
      <c r="M162">
        <v>0.7</v>
      </c>
      <c r="N162">
        <v>-6.03</v>
      </c>
    </row>
    <row r="163" spans="1:14" hidden="1">
      <c r="A163">
        <v>8846</v>
      </c>
      <c r="B163" t="s">
        <v>339</v>
      </c>
      <c r="C163" s="4">
        <v>43087</v>
      </c>
      <c r="D163" s="4">
        <v>43092</v>
      </c>
      <c r="E163" t="s">
        <v>15</v>
      </c>
      <c r="F163" t="s">
        <v>340</v>
      </c>
      <c r="G163" t="s">
        <v>21</v>
      </c>
      <c r="H163">
        <v>43229</v>
      </c>
      <c r="I163" t="s">
        <v>40</v>
      </c>
      <c r="J163">
        <v>4.8239999999999998</v>
      </c>
      <c r="K163">
        <v>3</v>
      </c>
      <c r="L163">
        <v>1.0250999999999999</v>
      </c>
      <c r="M163">
        <v>0.2</v>
      </c>
      <c r="N163">
        <v>1.7486999999999999</v>
      </c>
    </row>
    <row r="164" spans="1:14" hidden="1">
      <c r="A164">
        <v>8847</v>
      </c>
      <c r="B164" t="s">
        <v>339</v>
      </c>
      <c r="C164" s="4">
        <v>43087</v>
      </c>
      <c r="D164" s="4">
        <v>43092</v>
      </c>
      <c r="E164" t="s">
        <v>15</v>
      </c>
      <c r="F164" t="s">
        <v>340</v>
      </c>
      <c r="G164" t="s">
        <v>21</v>
      </c>
      <c r="H164">
        <v>43229</v>
      </c>
      <c r="I164" t="s">
        <v>342</v>
      </c>
      <c r="J164">
        <v>91.36</v>
      </c>
      <c r="K164">
        <v>5</v>
      </c>
      <c r="L164">
        <v>12.333600000000001</v>
      </c>
      <c r="M164">
        <v>0.2</v>
      </c>
      <c r="N164">
        <v>29.692</v>
      </c>
    </row>
    <row r="165" spans="1:14" hidden="1">
      <c r="A165">
        <v>8848</v>
      </c>
      <c r="B165" t="s">
        <v>339</v>
      </c>
      <c r="C165" s="4">
        <v>43087</v>
      </c>
      <c r="D165" s="4">
        <v>43092</v>
      </c>
      <c r="E165" t="s">
        <v>15</v>
      </c>
      <c r="F165" t="s">
        <v>340</v>
      </c>
      <c r="G165" t="s">
        <v>21</v>
      </c>
      <c r="H165">
        <v>43229</v>
      </c>
      <c r="I165" t="s">
        <v>343</v>
      </c>
      <c r="J165">
        <v>130.11199999999999</v>
      </c>
      <c r="K165">
        <v>2</v>
      </c>
      <c r="L165">
        <v>58.550400000000003</v>
      </c>
      <c r="M165">
        <v>0.2</v>
      </c>
      <c r="N165">
        <v>13.011200000000001</v>
      </c>
    </row>
    <row r="166" spans="1:14" hidden="1">
      <c r="A166">
        <v>8932</v>
      </c>
      <c r="B166" t="s">
        <v>344</v>
      </c>
      <c r="C166" s="4">
        <v>43087</v>
      </c>
      <c r="D166" s="4">
        <v>43093</v>
      </c>
      <c r="E166" t="s">
        <v>15</v>
      </c>
      <c r="F166" t="s">
        <v>345</v>
      </c>
      <c r="G166" t="s">
        <v>27</v>
      </c>
      <c r="H166">
        <v>53209</v>
      </c>
      <c r="I166" t="s">
        <v>346</v>
      </c>
      <c r="J166">
        <v>99.95</v>
      </c>
      <c r="K166">
        <v>5</v>
      </c>
      <c r="L166">
        <v>15.392300000000001</v>
      </c>
      <c r="M166">
        <v>0</v>
      </c>
      <c r="N166">
        <v>22.988499999999998</v>
      </c>
    </row>
    <row r="167" spans="1:14" hidden="1">
      <c r="A167">
        <v>8933</v>
      </c>
      <c r="B167" t="s">
        <v>344</v>
      </c>
      <c r="C167" s="4">
        <v>43087</v>
      </c>
      <c r="D167" s="4">
        <v>43093</v>
      </c>
      <c r="E167" t="s">
        <v>15</v>
      </c>
      <c r="F167" t="s">
        <v>345</v>
      </c>
      <c r="G167" t="s">
        <v>27</v>
      </c>
      <c r="H167">
        <v>53209</v>
      </c>
      <c r="I167" t="s">
        <v>347</v>
      </c>
      <c r="J167">
        <v>29.34</v>
      </c>
      <c r="K167">
        <v>3</v>
      </c>
      <c r="L167">
        <v>6.1614000000000004</v>
      </c>
      <c r="M167">
        <v>0</v>
      </c>
      <c r="N167">
        <v>10.8558</v>
      </c>
    </row>
    <row r="168" spans="1:14" hidden="1">
      <c r="A168">
        <v>204</v>
      </c>
      <c r="B168" t="s">
        <v>348</v>
      </c>
      <c r="C168" s="4">
        <v>43086</v>
      </c>
      <c r="D168" s="4">
        <v>43090</v>
      </c>
      <c r="E168" t="s">
        <v>52</v>
      </c>
      <c r="F168" t="s">
        <v>349</v>
      </c>
      <c r="G168" t="s">
        <v>21</v>
      </c>
      <c r="H168">
        <v>75220</v>
      </c>
      <c r="I168" t="s">
        <v>350</v>
      </c>
      <c r="J168">
        <v>66.284000000000006</v>
      </c>
      <c r="K168">
        <v>2</v>
      </c>
      <c r="L168">
        <v>122.6254</v>
      </c>
      <c r="M168">
        <v>0.8</v>
      </c>
      <c r="N168">
        <v>-178.96680000000001</v>
      </c>
    </row>
    <row r="169" spans="1:14" hidden="1">
      <c r="A169">
        <v>629</v>
      </c>
      <c r="B169" t="s">
        <v>351</v>
      </c>
      <c r="C169" s="4">
        <v>43086</v>
      </c>
      <c r="D169" s="4">
        <v>43090</v>
      </c>
      <c r="E169" t="s">
        <v>15</v>
      </c>
      <c r="F169" t="s">
        <v>349</v>
      </c>
      <c r="G169" t="s">
        <v>21</v>
      </c>
      <c r="H169">
        <v>94122</v>
      </c>
      <c r="I169" t="s">
        <v>352</v>
      </c>
      <c r="J169">
        <v>15.24</v>
      </c>
      <c r="K169">
        <v>5</v>
      </c>
      <c r="L169">
        <v>2.0192999999999999</v>
      </c>
      <c r="M169">
        <v>0.2</v>
      </c>
      <c r="N169">
        <v>5.1435000000000004</v>
      </c>
    </row>
    <row r="170" spans="1:14" hidden="1">
      <c r="A170">
        <v>630</v>
      </c>
      <c r="B170" t="s">
        <v>351</v>
      </c>
      <c r="C170" s="4">
        <v>43086</v>
      </c>
      <c r="D170" s="4">
        <v>43090</v>
      </c>
      <c r="E170" t="s">
        <v>15</v>
      </c>
      <c r="F170" t="s">
        <v>349</v>
      </c>
      <c r="G170" t="s">
        <v>21</v>
      </c>
      <c r="H170">
        <v>94122</v>
      </c>
      <c r="I170" t="s">
        <v>353</v>
      </c>
      <c r="J170">
        <v>13.23</v>
      </c>
      <c r="K170">
        <v>3</v>
      </c>
      <c r="L170">
        <v>2.3814000000000002</v>
      </c>
      <c r="M170">
        <v>0</v>
      </c>
      <c r="N170">
        <v>6.0857999999999999</v>
      </c>
    </row>
    <row r="171" spans="1:14" hidden="1">
      <c r="A171">
        <v>1025</v>
      </c>
      <c r="B171" t="s">
        <v>354</v>
      </c>
      <c r="C171" s="4">
        <v>43086</v>
      </c>
      <c r="D171" s="4">
        <v>43089</v>
      </c>
      <c r="E171" t="s">
        <v>38</v>
      </c>
      <c r="F171" t="s">
        <v>355</v>
      </c>
      <c r="G171" t="s">
        <v>17</v>
      </c>
      <c r="H171">
        <v>90045</v>
      </c>
      <c r="I171" t="s">
        <v>356</v>
      </c>
      <c r="J171">
        <v>11.808</v>
      </c>
      <c r="K171">
        <v>2</v>
      </c>
      <c r="L171">
        <v>3.7637999999999998</v>
      </c>
      <c r="M171">
        <v>0.2</v>
      </c>
      <c r="N171">
        <v>4.2804000000000002</v>
      </c>
    </row>
    <row r="172" spans="1:14" hidden="1">
      <c r="A172">
        <v>2852</v>
      </c>
      <c r="B172" t="s">
        <v>357</v>
      </c>
      <c r="C172" s="4">
        <v>43086</v>
      </c>
      <c r="D172" s="4">
        <v>43091</v>
      </c>
      <c r="E172" t="s">
        <v>15</v>
      </c>
      <c r="F172" t="s">
        <v>358</v>
      </c>
      <c r="G172" t="s">
        <v>17</v>
      </c>
      <c r="H172">
        <v>47201</v>
      </c>
      <c r="I172" t="s">
        <v>359</v>
      </c>
      <c r="J172">
        <v>28.16</v>
      </c>
      <c r="K172">
        <v>4</v>
      </c>
      <c r="L172">
        <v>3.7311999999999999</v>
      </c>
      <c r="M172">
        <v>0</v>
      </c>
      <c r="N172">
        <v>13.235200000000001</v>
      </c>
    </row>
    <row r="173" spans="1:14" hidden="1">
      <c r="A173">
        <v>3029</v>
      </c>
      <c r="B173" t="s">
        <v>360</v>
      </c>
      <c r="C173" s="4">
        <v>43086</v>
      </c>
      <c r="D173" s="4">
        <v>43090</v>
      </c>
      <c r="E173" t="s">
        <v>15</v>
      </c>
      <c r="F173" t="s">
        <v>361</v>
      </c>
      <c r="G173" t="s">
        <v>21</v>
      </c>
      <c r="H173">
        <v>23320</v>
      </c>
      <c r="I173" t="s">
        <v>362</v>
      </c>
      <c r="J173">
        <v>504.9</v>
      </c>
      <c r="K173">
        <v>5</v>
      </c>
      <c r="L173">
        <v>84.8232</v>
      </c>
      <c r="M173">
        <v>0</v>
      </c>
      <c r="N173">
        <v>80.784000000000006</v>
      </c>
    </row>
    <row r="174" spans="1:14" hidden="1">
      <c r="A174">
        <v>4342</v>
      </c>
      <c r="B174" t="s">
        <v>363</v>
      </c>
      <c r="C174" s="4">
        <v>43086</v>
      </c>
      <c r="D174" s="4">
        <v>43090</v>
      </c>
      <c r="E174" t="s">
        <v>15</v>
      </c>
      <c r="F174" t="s">
        <v>364</v>
      </c>
      <c r="G174" t="s">
        <v>21</v>
      </c>
      <c r="H174">
        <v>22204</v>
      </c>
      <c r="I174" t="s">
        <v>61</v>
      </c>
      <c r="J174">
        <v>544.38</v>
      </c>
      <c r="K174">
        <v>3</v>
      </c>
      <c r="L174">
        <v>128.8366</v>
      </c>
      <c r="M174">
        <v>0</v>
      </c>
      <c r="N174">
        <v>157.87020000000001</v>
      </c>
    </row>
    <row r="175" spans="1:14" hidden="1">
      <c r="A175">
        <v>4901</v>
      </c>
      <c r="B175" t="s">
        <v>365</v>
      </c>
      <c r="C175" s="4">
        <v>43086</v>
      </c>
      <c r="D175" s="4">
        <v>43090</v>
      </c>
      <c r="E175" t="s">
        <v>15</v>
      </c>
      <c r="F175" t="s">
        <v>366</v>
      </c>
      <c r="G175" t="s">
        <v>27</v>
      </c>
      <c r="H175">
        <v>92804</v>
      </c>
      <c r="I175" t="s">
        <v>367</v>
      </c>
      <c r="J175">
        <v>481.32</v>
      </c>
      <c r="K175">
        <v>4</v>
      </c>
      <c r="L175">
        <v>89.044200000000004</v>
      </c>
      <c r="M175">
        <v>0</v>
      </c>
      <c r="N175">
        <v>125.14319999999999</v>
      </c>
    </row>
    <row r="176" spans="1:14" hidden="1">
      <c r="A176">
        <v>4902</v>
      </c>
      <c r="B176" t="s">
        <v>365</v>
      </c>
      <c r="C176" s="4">
        <v>43086</v>
      </c>
      <c r="D176" s="4">
        <v>43090</v>
      </c>
      <c r="E176" t="s">
        <v>15</v>
      </c>
      <c r="F176" t="s">
        <v>366</v>
      </c>
      <c r="G176" t="s">
        <v>27</v>
      </c>
      <c r="H176">
        <v>92804</v>
      </c>
      <c r="I176" t="s">
        <v>368</v>
      </c>
      <c r="J176">
        <v>13.98</v>
      </c>
      <c r="K176">
        <v>1</v>
      </c>
      <c r="L176">
        <v>10.3452</v>
      </c>
      <c r="M176">
        <v>0</v>
      </c>
      <c r="N176">
        <v>3.6347999999999998</v>
      </c>
    </row>
    <row r="177" spans="1:14" hidden="1">
      <c r="A177">
        <v>7040</v>
      </c>
      <c r="B177" t="s">
        <v>369</v>
      </c>
      <c r="C177" s="4">
        <v>43086</v>
      </c>
      <c r="D177" s="4">
        <v>43092</v>
      </c>
      <c r="E177" t="s">
        <v>15</v>
      </c>
      <c r="F177" t="s">
        <v>370</v>
      </c>
      <c r="G177" t="s">
        <v>21</v>
      </c>
      <c r="H177">
        <v>10009</v>
      </c>
      <c r="I177" t="s">
        <v>371</v>
      </c>
      <c r="J177">
        <v>166.72</v>
      </c>
      <c r="K177">
        <v>2</v>
      </c>
      <c r="L177">
        <v>62.52</v>
      </c>
      <c r="M177">
        <v>0</v>
      </c>
      <c r="N177">
        <v>41.68</v>
      </c>
    </row>
    <row r="178" spans="1:14" hidden="1">
      <c r="A178">
        <v>7041</v>
      </c>
      <c r="B178" t="s">
        <v>369</v>
      </c>
      <c r="C178" s="4">
        <v>43086</v>
      </c>
      <c r="D178" s="4">
        <v>43092</v>
      </c>
      <c r="E178" t="s">
        <v>15</v>
      </c>
      <c r="F178" t="s">
        <v>370</v>
      </c>
      <c r="G178" t="s">
        <v>21</v>
      </c>
      <c r="H178">
        <v>10009</v>
      </c>
      <c r="I178" t="s">
        <v>372</v>
      </c>
      <c r="J178">
        <v>24.815999999999999</v>
      </c>
      <c r="K178">
        <v>3</v>
      </c>
      <c r="L178">
        <v>5.4802</v>
      </c>
      <c r="M178">
        <v>0.2</v>
      </c>
      <c r="N178">
        <v>8.3754000000000008</v>
      </c>
    </row>
    <row r="179" spans="1:14" hidden="1">
      <c r="A179">
        <v>7042</v>
      </c>
      <c r="B179" t="s">
        <v>369</v>
      </c>
      <c r="C179" s="4">
        <v>43086</v>
      </c>
      <c r="D179" s="4">
        <v>43092</v>
      </c>
      <c r="E179" t="s">
        <v>15</v>
      </c>
      <c r="F179" t="s">
        <v>370</v>
      </c>
      <c r="G179" t="s">
        <v>21</v>
      </c>
      <c r="H179">
        <v>10009</v>
      </c>
      <c r="I179" t="s">
        <v>373</v>
      </c>
      <c r="J179">
        <v>124.36</v>
      </c>
      <c r="K179">
        <v>2</v>
      </c>
      <c r="L179">
        <v>48.500399999999999</v>
      </c>
      <c r="M179">
        <v>0</v>
      </c>
      <c r="N179">
        <v>27.359200000000001</v>
      </c>
    </row>
    <row r="180" spans="1:14" hidden="1">
      <c r="A180">
        <v>9378</v>
      </c>
      <c r="B180" t="s">
        <v>374</v>
      </c>
      <c r="C180" s="4">
        <v>43086</v>
      </c>
      <c r="D180" s="4">
        <v>43090</v>
      </c>
      <c r="E180" t="s">
        <v>15</v>
      </c>
      <c r="F180" t="s">
        <v>184</v>
      </c>
      <c r="G180" t="s">
        <v>27</v>
      </c>
      <c r="H180">
        <v>54703</v>
      </c>
      <c r="I180" t="s">
        <v>375</v>
      </c>
      <c r="J180">
        <v>32.56</v>
      </c>
      <c r="K180">
        <v>2</v>
      </c>
      <c r="L180">
        <v>12.0472</v>
      </c>
      <c r="M180">
        <v>0</v>
      </c>
      <c r="N180">
        <v>8.4656000000000002</v>
      </c>
    </row>
    <row r="181" spans="1:14" hidden="1">
      <c r="A181">
        <v>2963</v>
      </c>
      <c r="B181" t="s">
        <v>376</v>
      </c>
      <c r="C181" s="4">
        <v>43085</v>
      </c>
      <c r="D181" s="4">
        <v>43090</v>
      </c>
      <c r="E181" t="s">
        <v>52</v>
      </c>
      <c r="F181" t="s">
        <v>377</v>
      </c>
      <c r="G181" t="s">
        <v>27</v>
      </c>
      <c r="H181">
        <v>92054</v>
      </c>
      <c r="I181" t="s">
        <v>378</v>
      </c>
      <c r="J181">
        <v>81.567999999999998</v>
      </c>
      <c r="K181">
        <v>2</v>
      </c>
      <c r="L181">
        <v>36.195799999999998</v>
      </c>
      <c r="M181">
        <v>0.2</v>
      </c>
      <c r="N181">
        <v>9.1763999999999992</v>
      </c>
    </row>
    <row r="182" spans="1:14" hidden="1">
      <c r="A182">
        <v>2964</v>
      </c>
      <c r="B182" t="s">
        <v>376</v>
      </c>
      <c r="C182" s="4">
        <v>43085</v>
      </c>
      <c r="D182" s="4">
        <v>43090</v>
      </c>
      <c r="E182" t="s">
        <v>52</v>
      </c>
      <c r="F182" t="s">
        <v>377</v>
      </c>
      <c r="G182" t="s">
        <v>27</v>
      </c>
      <c r="H182">
        <v>92054</v>
      </c>
      <c r="I182" t="s">
        <v>379</v>
      </c>
      <c r="J182">
        <v>97.183999999999997</v>
      </c>
      <c r="K182">
        <v>2</v>
      </c>
      <c r="L182">
        <v>45.555</v>
      </c>
      <c r="M182">
        <v>0.2</v>
      </c>
      <c r="N182">
        <v>6.0739999999999998</v>
      </c>
    </row>
    <row r="183" spans="1:14" hidden="1">
      <c r="A183">
        <v>2965</v>
      </c>
      <c r="B183" t="s">
        <v>376</v>
      </c>
      <c r="C183" s="4">
        <v>43085</v>
      </c>
      <c r="D183" s="4">
        <v>43090</v>
      </c>
      <c r="E183" t="s">
        <v>52</v>
      </c>
      <c r="F183" t="s">
        <v>377</v>
      </c>
      <c r="G183" t="s">
        <v>27</v>
      </c>
      <c r="H183">
        <v>92054</v>
      </c>
      <c r="I183" t="s">
        <v>380</v>
      </c>
      <c r="J183">
        <v>24.32</v>
      </c>
      <c r="K183">
        <v>5</v>
      </c>
      <c r="L183">
        <v>3.2223999999999999</v>
      </c>
      <c r="M183">
        <v>0.2</v>
      </c>
      <c r="N183">
        <v>8.2080000000000002</v>
      </c>
    </row>
    <row r="184" spans="1:14" hidden="1">
      <c r="A184">
        <v>2966</v>
      </c>
      <c r="B184" t="s">
        <v>376</v>
      </c>
      <c r="C184" s="4">
        <v>43085</v>
      </c>
      <c r="D184" s="4">
        <v>43090</v>
      </c>
      <c r="E184" t="s">
        <v>52</v>
      </c>
      <c r="F184" t="s">
        <v>377</v>
      </c>
      <c r="G184" t="s">
        <v>27</v>
      </c>
      <c r="H184">
        <v>92054</v>
      </c>
      <c r="I184" t="s">
        <v>381</v>
      </c>
      <c r="J184">
        <v>18.96</v>
      </c>
      <c r="K184">
        <v>2</v>
      </c>
      <c r="L184">
        <v>5.6879999999999997</v>
      </c>
      <c r="M184">
        <v>0</v>
      </c>
      <c r="N184">
        <v>7.5839999999999996</v>
      </c>
    </row>
    <row r="185" spans="1:14" hidden="1">
      <c r="A185">
        <v>2974</v>
      </c>
      <c r="B185" t="s">
        <v>382</v>
      </c>
      <c r="C185" s="4">
        <v>43085</v>
      </c>
      <c r="D185" s="4">
        <v>43089</v>
      </c>
      <c r="E185" t="s">
        <v>15</v>
      </c>
      <c r="F185" t="s">
        <v>383</v>
      </c>
      <c r="G185" t="s">
        <v>21</v>
      </c>
      <c r="H185">
        <v>74133</v>
      </c>
      <c r="I185" t="s">
        <v>384</v>
      </c>
      <c r="J185">
        <v>10.8</v>
      </c>
      <c r="K185">
        <v>5</v>
      </c>
      <c r="L185">
        <v>1.1232</v>
      </c>
      <c r="M185">
        <v>0</v>
      </c>
      <c r="N185">
        <v>5.1840000000000002</v>
      </c>
    </row>
    <row r="186" spans="1:14" hidden="1">
      <c r="A186">
        <v>3004</v>
      </c>
      <c r="B186" t="s">
        <v>385</v>
      </c>
      <c r="C186" s="4">
        <v>43085</v>
      </c>
      <c r="D186" s="4">
        <v>43092</v>
      </c>
      <c r="E186" t="s">
        <v>15</v>
      </c>
      <c r="F186" t="s">
        <v>386</v>
      </c>
      <c r="G186" t="s">
        <v>17</v>
      </c>
      <c r="H186">
        <v>14609</v>
      </c>
      <c r="I186" t="s">
        <v>387</v>
      </c>
      <c r="J186">
        <v>33.375999999999998</v>
      </c>
      <c r="K186">
        <v>4</v>
      </c>
      <c r="L186">
        <v>5.7365000000000004</v>
      </c>
      <c r="M186">
        <v>0.2</v>
      </c>
      <c r="N186">
        <v>10.43</v>
      </c>
    </row>
    <row r="187" spans="1:14" hidden="1">
      <c r="A187">
        <v>6552</v>
      </c>
      <c r="B187" t="s">
        <v>388</v>
      </c>
      <c r="C187" s="4">
        <v>43085</v>
      </c>
      <c r="D187" s="4">
        <v>43090</v>
      </c>
      <c r="E187" t="s">
        <v>52</v>
      </c>
      <c r="F187" t="s">
        <v>290</v>
      </c>
      <c r="G187" t="s">
        <v>17</v>
      </c>
      <c r="H187">
        <v>90036</v>
      </c>
      <c r="I187" t="s">
        <v>389</v>
      </c>
      <c r="J187">
        <v>13.36</v>
      </c>
      <c r="K187">
        <v>2</v>
      </c>
      <c r="L187">
        <v>3.4735999999999998</v>
      </c>
      <c r="M187">
        <v>0</v>
      </c>
      <c r="N187">
        <v>6.4127999999999998</v>
      </c>
    </row>
    <row r="188" spans="1:14" hidden="1">
      <c r="A188">
        <v>6553</v>
      </c>
      <c r="B188" t="s">
        <v>388</v>
      </c>
      <c r="C188" s="4">
        <v>43085</v>
      </c>
      <c r="D188" s="4">
        <v>43090</v>
      </c>
      <c r="E188" t="s">
        <v>52</v>
      </c>
      <c r="F188" t="s">
        <v>290</v>
      </c>
      <c r="G188" t="s">
        <v>17</v>
      </c>
      <c r="H188">
        <v>90036</v>
      </c>
      <c r="I188" t="s">
        <v>390</v>
      </c>
      <c r="J188">
        <v>158.9</v>
      </c>
      <c r="K188">
        <v>5</v>
      </c>
      <c r="L188">
        <v>30.190999999999999</v>
      </c>
      <c r="M188">
        <v>0</v>
      </c>
      <c r="N188">
        <v>7.9449999999999896</v>
      </c>
    </row>
    <row r="189" spans="1:14" hidden="1">
      <c r="A189">
        <v>9045</v>
      </c>
      <c r="B189" t="s">
        <v>391</v>
      </c>
      <c r="C189" s="4">
        <v>43085</v>
      </c>
      <c r="D189" s="4">
        <v>43089</v>
      </c>
      <c r="E189" t="s">
        <v>52</v>
      </c>
      <c r="F189" t="s">
        <v>392</v>
      </c>
      <c r="G189" t="s">
        <v>27</v>
      </c>
      <c r="H189">
        <v>94086</v>
      </c>
      <c r="I189" t="s">
        <v>393</v>
      </c>
      <c r="J189">
        <v>5.984</v>
      </c>
      <c r="K189">
        <v>2</v>
      </c>
      <c r="L189">
        <v>1.87</v>
      </c>
      <c r="M189">
        <v>0.2</v>
      </c>
      <c r="N189">
        <v>2.2440000000000002</v>
      </c>
    </row>
    <row r="190" spans="1:14" hidden="1">
      <c r="A190">
        <v>9046</v>
      </c>
      <c r="B190" t="s">
        <v>391</v>
      </c>
      <c r="C190" s="4">
        <v>43085</v>
      </c>
      <c r="D190" s="4">
        <v>43089</v>
      </c>
      <c r="E190" t="s">
        <v>52</v>
      </c>
      <c r="F190" t="s">
        <v>392</v>
      </c>
      <c r="G190" t="s">
        <v>27</v>
      </c>
      <c r="H190">
        <v>94086</v>
      </c>
      <c r="I190" t="s">
        <v>394</v>
      </c>
      <c r="J190">
        <v>189.95</v>
      </c>
      <c r="K190">
        <v>5</v>
      </c>
      <c r="L190">
        <v>28.872399999999999</v>
      </c>
      <c r="M190">
        <v>0</v>
      </c>
      <c r="N190">
        <v>45.588000000000001</v>
      </c>
    </row>
    <row r="191" spans="1:14" hidden="1">
      <c r="A191">
        <v>9047</v>
      </c>
      <c r="B191" t="s">
        <v>391</v>
      </c>
      <c r="C191" s="4">
        <v>43085</v>
      </c>
      <c r="D191" s="4">
        <v>43089</v>
      </c>
      <c r="E191" t="s">
        <v>52</v>
      </c>
      <c r="F191" t="s">
        <v>392</v>
      </c>
      <c r="G191" t="s">
        <v>27</v>
      </c>
      <c r="H191">
        <v>94086</v>
      </c>
      <c r="I191" t="s">
        <v>395</v>
      </c>
      <c r="J191">
        <v>149.94999999999999</v>
      </c>
      <c r="K191">
        <v>5</v>
      </c>
      <c r="L191">
        <v>23.6921</v>
      </c>
      <c r="M191">
        <v>0</v>
      </c>
      <c r="N191">
        <v>31.4895</v>
      </c>
    </row>
    <row r="192" spans="1:14" hidden="1">
      <c r="A192">
        <v>9048</v>
      </c>
      <c r="B192" t="s">
        <v>391</v>
      </c>
      <c r="C192" s="4">
        <v>43085</v>
      </c>
      <c r="D192" s="4">
        <v>43089</v>
      </c>
      <c r="E192" t="s">
        <v>52</v>
      </c>
      <c r="F192" t="s">
        <v>392</v>
      </c>
      <c r="G192" t="s">
        <v>27</v>
      </c>
      <c r="H192">
        <v>94086</v>
      </c>
      <c r="I192" t="s">
        <v>396</v>
      </c>
      <c r="J192">
        <v>29.95</v>
      </c>
      <c r="K192">
        <v>5</v>
      </c>
      <c r="L192">
        <v>4.2529000000000003</v>
      </c>
      <c r="M192">
        <v>0</v>
      </c>
      <c r="N192">
        <v>8.6854999999999993</v>
      </c>
    </row>
    <row r="193" spans="1:14" hidden="1">
      <c r="A193">
        <v>9049</v>
      </c>
      <c r="B193" t="s">
        <v>391</v>
      </c>
      <c r="C193" s="4">
        <v>43085</v>
      </c>
      <c r="D193" s="4">
        <v>43089</v>
      </c>
      <c r="E193" t="s">
        <v>52</v>
      </c>
      <c r="F193" t="s">
        <v>392</v>
      </c>
      <c r="G193" t="s">
        <v>27</v>
      </c>
      <c r="H193">
        <v>94086</v>
      </c>
      <c r="I193" t="s">
        <v>397</v>
      </c>
      <c r="J193">
        <v>44.4</v>
      </c>
      <c r="K193">
        <v>3</v>
      </c>
      <c r="L193">
        <v>7.4</v>
      </c>
      <c r="M193">
        <v>0</v>
      </c>
      <c r="N193">
        <v>22.2</v>
      </c>
    </row>
    <row r="194" spans="1:14" hidden="1">
      <c r="A194">
        <v>3982</v>
      </c>
      <c r="B194" t="s">
        <v>398</v>
      </c>
      <c r="C194" s="4">
        <v>43084</v>
      </c>
      <c r="D194" s="4">
        <v>43089</v>
      </c>
      <c r="E194" t="s">
        <v>15</v>
      </c>
      <c r="F194" t="s">
        <v>399</v>
      </c>
      <c r="G194" t="s">
        <v>17</v>
      </c>
      <c r="H194">
        <v>98115</v>
      </c>
      <c r="I194" t="s">
        <v>400</v>
      </c>
      <c r="J194">
        <v>22.77</v>
      </c>
      <c r="K194">
        <v>3</v>
      </c>
      <c r="L194">
        <v>4.3262999999999998</v>
      </c>
      <c r="M194">
        <v>0</v>
      </c>
      <c r="N194">
        <v>9.7911000000000001</v>
      </c>
    </row>
    <row r="195" spans="1:14" hidden="1">
      <c r="A195">
        <v>4860</v>
      </c>
      <c r="B195" t="s">
        <v>401</v>
      </c>
      <c r="C195" s="4">
        <v>43084</v>
      </c>
      <c r="D195" s="4">
        <v>43088</v>
      </c>
      <c r="E195" t="s">
        <v>15</v>
      </c>
      <c r="F195" t="s">
        <v>402</v>
      </c>
      <c r="G195" t="s">
        <v>27</v>
      </c>
      <c r="H195">
        <v>60302</v>
      </c>
      <c r="I195" t="s">
        <v>403</v>
      </c>
      <c r="J195">
        <v>10.192</v>
      </c>
      <c r="K195">
        <v>7</v>
      </c>
      <c r="L195">
        <v>1.3104</v>
      </c>
      <c r="M195">
        <v>0.2</v>
      </c>
      <c r="N195">
        <v>1.0192000000000001</v>
      </c>
    </row>
    <row r="196" spans="1:14" hidden="1">
      <c r="A196">
        <v>9699</v>
      </c>
      <c r="B196" t="s">
        <v>404</v>
      </c>
      <c r="C196" s="4">
        <v>43084</v>
      </c>
      <c r="D196" s="4">
        <v>43088</v>
      </c>
      <c r="E196" t="s">
        <v>15</v>
      </c>
      <c r="F196" t="s">
        <v>405</v>
      </c>
      <c r="G196" t="s">
        <v>21</v>
      </c>
      <c r="H196">
        <v>90301</v>
      </c>
      <c r="I196" t="s">
        <v>406</v>
      </c>
      <c r="J196">
        <v>22.83</v>
      </c>
      <c r="K196">
        <v>3</v>
      </c>
      <c r="L196">
        <v>4.0332999999999997</v>
      </c>
      <c r="M196">
        <v>0</v>
      </c>
      <c r="N196">
        <v>10.7301</v>
      </c>
    </row>
    <row r="197" spans="1:14" hidden="1">
      <c r="A197">
        <v>9700</v>
      </c>
      <c r="B197" t="s">
        <v>404</v>
      </c>
      <c r="C197" s="4">
        <v>43084</v>
      </c>
      <c r="D197" s="4">
        <v>43088</v>
      </c>
      <c r="E197" t="s">
        <v>15</v>
      </c>
      <c r="F197" t="s">
        <v>405</v>
      </c>
      <c r="G197" t="s">
        <v>21</v>
      </c>
      <c r="H197">
        <v>90301</v>
      </c>
      <c r="I197" t="s">
        <v>407</v>
      </c>
      <c r="J197">
        <v>54.32</v>
      </c>
      <c r="K197">
        <v>4</v>
      </c>
      <c r="L197">
        <v>9.5060000000000002</v>
      </c>
      <c r="M197">
        <v>0</v>
      </c>
      <c r="N197">
        <v>16.295999999999999</v>
      </c>
    </row>
    <row r="198" spans="1:14" hidden="1">
      <c r="A198">
        <v>9701</v>
      </c>
      <c r="B198" t="s">
        <v>404</v>
      </c>
      <c r="C198" s="4">
        <v>43084</v>
      </c>
      <c r="D198" s="4">
        <v>43088</v>
      </c>
      <c r="E198" t="s">
        <v>15</v>
      </c>
      <c r="F198" t="s">
        <v>405</v>
      </c>
      <c r="G198" t="s">
        <v>21</v>
      </c>
      <c r="H198">
        <v>90301</v>
      </c>
      <c r="I198" t="s">
        <v>408</v>
      </c>
      <c r="J198">
        <v>196.77600000000001</v>
      </c>
      <c r="K198">
        <v>3</v>
      </c>
      <c r="L198">
        <v>60.672600000000003</v>
      </c>
      <c r="M198">
        <v>0.2</v>
      </c>
      <c r="N198">
        <v>14.7582</v>
      </c>
    </row>
    <row r="199" spans="1:14" hidden="1">
      <c r="A199">
        <v>2947</v>
      </c>
      <c r="B199" t="s">
        <v>409</v>
      </c>
      <c r="C199" s="4">
        <v>43083</v>
      </c>
      <c r="D199" s="4">
        <v>43087</v>
      </c>
      <c r="E199" t="s">
        <v>15</v>
      </c>
      <c r="F199" t="s">
        <v>410</v>
      </c>
      <c r="G199" t="s">
        <v>17</v>
      </c>
      <c r="H199">
        <v>92024</v>
      </c>
      <c r="I199" t="s">
        <v>149</v>
      </c>
      <c r="J199">
        <v>26.25</v>
      </c>
      <c r="K199">
        <v>3</v>
      </c>
      <c r="L199">
        <v>5.0750000000000002</v>
      </c>
      <c r="M199">
        <v>0</v>
      </c>
      <c r="N199">
        <v>11.025</v>
      </c>
    </row>
    <row r="200" spans="1:14" hidden="1">
      <c r="A200">
        <v>2948</v>
      </c>
      <c r="B200" t="s">
        <v>409</v>
      </c>
      <c r="C200" s="4">
        <v>43083</v>
      </c>
      <c r="D200" s="4">
        <v>43087</v>
      </c>
      <c r="E200" t="s">
        <v>15</v>
      </c>
      <c r="F200" t="s">
        <v>410</v>
      </c>
      <c r="G200" t="s">
        <v>17</v>
      </c>
      <c r="H200">
        <v>92024</v>
      </c>
      <c r="I200" t="s">
        <v>411</v>
      </c>
      <c r="J200">
        <v>64.959999999999994</v>
      </c>
      <c r="K200">
        <v>14</v>
      </c>
      <c r="L200">
        <v>3.016</v>
      </c>
      <c r="M200">
        <v>0.2</v>
      </c>
      <c r="N200">
        <v>22.736000000000001</v>
      </c>
    </row>
    <row r="201" spans="1:14" hidden="1">
      <c r="A201">
        <v>2949</v>
      </c>
      <c r="B201" t="s">
        <v>409</v>
      </c>
      <c r="C201" s="4">
        <v>43083</v>
      </c>
      <c r="D201" s="4">
        <v>43087</v>
      </c>
      <c r="E201" t="s">
        <v>15</v>
      </c>
      <c r="F201" t="s">
        <v>410</v>
      </c>
      <c r="G201" t="s">
        <v>17</v>
      </c>
      <c r="H201">
        <v>92024</v>
      </c>
      <c r="I201" t="s">
        <v>412</v>
      </c>
      <c r="J201">
        <v>43.7</v>
      </c>
      <c r="K201">
        <v>5</v>
      </c>
      <c r="L201">
        <v>4.6322000000000001</v>
      </c>
      <c r="M201">
        <v>0</v>
      </c>
      <c r="N201">
        <v>20.539000000000001</v>
      </c>
    </row>
    <row r="202" spans="1:14" hidden="1">
      <c r="A202">
        <v>3332</v>
      </c>
      <c r="B202" t="s">
        <v>413</v>
      </c>
      <c r="C202" s="4">
        <v>43083</v>
      </c>
      <c r="D202" s="4">
        <v>43089</v>
      </c>
      <c r="E202" t="s">
        <v>15</v>
      </c>
      <c r="F202" t="s">
        <v>414</v>
      </c>
      <c r="G202" t="s">
        <v>17</v>
      </c>
      <c r="H202">
        <v>60653</v>
      </c>
      <c r="I202" t="s">
        <v>256</v>
      </c>
      <c r="J202">
        <v>227.976</v>
      </c>
      <c r="K202">
        <v>3</v>
      </c>
      <c r="L202">
        <v>66.492999999999995</v>
      </c>
      <c r="M202">
        <v>0.2</v>
      </c>
      <c r="N202">
        <v>28.497</v>
      </c>
    </row>
    <row r="203" spans="1:14" hidden="1">
      <c r="A203">
        <v>3333</v>
      </c>
      <c r="B203" t="s">
        <v>413</v>
      </c>
      <c r="C203" s="4">
        <v>43083</v>
      </c>
      <c r="D203" s="4">
        <v>43089</v>
      </c>
      <c r="E203" t="s">
        <v>15</v>
      </c>
      <c r="F203" t="s">
        <v>414</v>
      </c>
      <c r="G203" t="s">
        <v>17</v>
      </c>
      <c r="H203">
        <v>60653</v>
      </c>
      <c r="I203" t="s">
        <v>415</v>
      </c>
      <c r="J203">
        <v>52.68</v>
      </c>
      <c r="K203">
        <v>3</v>
      </c>
      <c r="L203">
        <v>10.975</v>
      </c>
      <c r="M203">
        <v>0.2</v>
      </c>
      <c r="N203">
        <v>19.754999999999999</v>
      </c>
    </row>
    <row r="204" spans="1:14" hidden="1">
      <c r="A204">
        <v>3334</v>
      </c>
      <c r="B204" t="s">
        <v>413</v>
      </c>
      <c r="C204" s="4">
        <v>43083</v>
      </c>
      <c r="D204" s="4">
        <v>43089</v>
      </c>
      <c r="E204" t="s">
        <v>15</v>
      </c>
      <c r="F204" t="s">
        <v>414</v>
      </c>
      <c r="G204" t="s">
        <v>17</v>
      </c>
      <c r="H204">
        <v>60653</v>
      </c>
      <c r="I204" t="s">
        <v>416</v>
      </c>
      <c r="J204">
        <v>2.032</v>
      </c>
      <c r="K204">
        <v>1</v>
      </c>
      <c r="L204">
        <v>3.3527999999999998</v>
      </c>
      <c r="M204">
        <v>0.6</v>
      </c>
      <c r="N204">
        <v>-1.3208</v>
      </c>
    </row>
    <row r="205" spans="1:14" hidden="1">
      <c r="A205">
        <v>5276</v>
      </c>
      <c r="B205" t="s">
        <v>417</v>
      </c>
      <c r="C205" s="4">
        <v>43083</v>
      </c>
      <c r="D205" s="4">
        <v>43089</v>
      </c>
      <c r="E205" t="s">
        <v>15</v>
      </c>
      <c r="F205" t="s">
        <v>418</v>
      </c>
      <c r="G205" t="s">
        <v>27</v>
      </c>
      <c r="H205">
        <v>72701</v>
      </c>
      <c r="I205" t="s">
        <v>419</v>
      </c>
      <c r="J205">
        <v>159.80000000000001</v>
      </c>
      <c r="K205">
        <v>4</v>
      </c>
      <c r="L205">
        <v>22.372</v>
      </c>
      <c r="M205">
        <v>0</v>
      </c>
      <c r="N205">
        <v>70.311999999999998</v>
      </c>
    </row>
    <row r="206" spans="1:14" hidden="1">
      <c r="A206">
        <v>5277</v>
      </c>
      <c r="B206" t="s">
        <v>417</v>
      </c>
      <c r="C206" s="4">
        <v>43083</v>
      </c>
      <c r="D206" s="4">
        <v>43089</v>
      </c>
      <c r="E206" t="s">
        <v>15</v>
      </c>
      <c r="F206" t="s">
        <v>418</v>
      </c>
      <c r="G206" t="s">
        <v>27</v>
      </c>
      <c r="H206">
        <v>72701</v>
      </c>
      <c r="I206" t="s">
        <v>420</v>
      </c>
      <c r="J206">
        <v>44.75</v>
      </c>
      <c r="K206">
        <v>5</v>
      </c>
      <c r="L206">
        <v>7.2495000000000003</v>
      </c>
      <c r="M206">
        <v>0</v>
      </c>
      <c r="N206">
        <v>8.5024999999999906</v>
      </c>
    </row>
    <row r="207" spans="1:14" hidden="1">
      <c r="A207">
        <v>6439</v>
      </c>
      <c r="B207" t="s">
        <v>421</v>
      </c>
      <c r="C207" s="4">
        <v>43083</v>
      </c>
      <c r="D207" s="4">
        <v>43088</v>
      </c>
      <c r="E207" t="s">
        <v>15</v>
      </c>
      <c r="F207" t="s">
        <v>422</v>
      </c>
      <c r="G207" t="s">
        <v>21</v>
      </c>
      <c r="H207">
        <v>75023</v>
      </c>
      <c r="I207" t="s">
        <v>423</v>
      </c>
      <c r="J207">
        <v>974.98800000000006</v>
      </c>
      <c r="K207">
        <v>4</v>
      </c>
      <c r="L207">
        <v>268.12169999999998</v>
      </c>
      <c r="M207">
        <v>0.3</v>
      </c>
      <c r="N207">
        <v>-97.498800000000003</v>
      </c>
    </row>
    <row r="208" spans="1:14" hidden="1">
      <c r="A208">
        <v>6713</v>
      </c>
      <c r="B208" t="s">
        <v>424</v>
      </c>
      <c r="C208" s="4">
        <v>43083</v>
      </c>
      <c r="D208" s="4">
        <v>43083</v>
      </c>
      <c r="E208" t="s">
        <v>98</v>
      </c>
      <c r="F208" t="s">
        <v>425</v>
      </c>
      <c r="G208" t="s">
        <v>21</v>
      </c>
      <c r="H208">
        <v>60076</v>
      </c>
      <c r="I208" t="s">
        <v>426</v>
      </c>
      <c r="J208">
        <v>266.35199999999998</v>
      </c>
      <c r="K208">
        <v>6</v>
      </c>
      <c r="L208">
        <v>93.223200000000006</v>
      </c>
      <c r="M208">
        <v>0.6</v>
      </c>
      <c r="N208">
        <v>-292.98719999999997</v>
      </c>
    </row>
    <row r="209" spans="1:14" hidden="1">
      <c r="A209">
        <v>6714</v>
      </c>
      <c r="B209" t="s">
        <v>424</v>
      </c>
      <c r="C209" s="4">
        <v>43083</v>
      </c>
      <c r="D209" s="4">
        <v>43083</v>
      </c>
      <c r="E209" t="s">
        <v>98</v>
      </c>
      <c r="F209" t="s">
        <v>425</v>
      </c>
      <c r="G209" t="s">
        <v>21</v>
      </c>
      <c r="H209">
        <v>60076</v>
      </c>
      <c r="I209" t="s">
        <v>427</v>
      </c>
      <c r="J209">
        <v>56.328000000000003</v>
      </c>
      <c r="K209">
        <v>3</v>
      </c>
      <c r="L209">
        <v>27.694600000000001</v>
      </c>
      <c r="M209">
        <v>0.6</v>
      </c>
      <c r="N209">
        <v>-26.755800000000001</v>
      </c>
    </row>
    <row r="210" spans="1:14" hidden="1">
      <c r="A210">
        <v>6715</v>
      </c>
      <c r="B210" t="s">
        <v>424</v>
      </c>
      <c r="C210" s="4">
        <v>43083</v>
      </c>
      <c r="D210" s="4">
        <v>43083</v>
      </c>
      <c r="E210" t="s">
        <v>98</v>
      </c>
      <c r="F210" t="s">
        <v>425</v>
      </c>
      <c r="G210" t="s">
        <v>21</v>
      </c>
      <c r="H210">
        <v>60076</v>
      </c>
      <c r="I210" t="s">
        <v>428</v>
      </c>
      <c r="J210">
        <v>39.264000000000003</v>
      </c>
      <c r="K210">
        <v>3</v>
      </c>
      <c r="L210">
        <v>14.724</v>
      </c>
      <c r="M210">
        <v>0.2</v>
      </c>
      <c r="N210">
        <v>-4.9080000000000004</v>
      </c>
    </row>
    <row r="211" spans="1:14" hidden="1">
      <c r="A211">
        <v>6716</v>
      </c>
      <c r="B211" t="s">
        <v>424</v>
      </c>
      <c r="C211" s="4">
        <v>43083</v>
      </c>
      <c r="D211" s="4">
        <v>43083</v>
      </c>
      <c r="E211" t="s">
        <v>98</v>
      </c>
      <c r="F211" t="s">
        <v>425</v>
      </c>
      <c r="G211" t="s">
        <v>21</v>
      </c>
      <c r="H211">
        <v>60076</v>
      </c>
      <c r="I211" t="s">
        <v>429</v>
      </c>
      <c r="J211">
        <v>95.231999999999999</v>
      </c>
      <c r="K211">
        <v>6</v>
      </c>
      <c r="L211">
        <v>11.7056</v>
      </c>
      <c r="M211">
        <v>0.2</v>
      </c>
      <c r="N211">
        <v>24.9984</v>
      </c>
    </row>
    <row r="212" spans="1:14" hidden="1">
      <c r="A212">
        <v>7698</v>
      </c>
      <c r="B212" t="s">
        <v>430</v>
      </c>
      <c r="C212" s="4">
        <v>43083</v>
      </c>
      <c r="D212" s="4">
        <v>43087</v>
      </c>
      <c r="E212" t="s">
        <v>15</v>
      </c>
      <c r="F212" t="s">
        <v>431</v>
      </c>
      <c r="G212" t="s">
        <v>17</v>
      </c>
      <c r="H212">
        <v>1841</v>
      </c>
      <c r="I212" t="s">
        <v>432</v>
      </c>
      <c r="J212">
        <v>1199.98</v>
      </c>
      <c r="K212">
        <v>2</v>
      </c>
      <c r="L212">
        <v>365.9939</v>
      </c>
      <c r="M212">
        <v>0</v>
      </c>
      <c r="N212">
        <v>467.99220000000003</v>
      </c>
    </row>
    <row r="213" spans="1:14" hidden="1">
      <c r="A213">
        <v>7699</v>
      </c>
      <c r="B213" t="s">
        <v>430</v>
      </c>
      <c r="C213" s="4">
        <v>43083</v>
      </c>
      <c r="D213" s="4">
        <v>43087</v>
      </c>
      <c r="E213" t="s">
        <v>15</v>
      </c>
      <c r="F213" t="s">
        <v>431</v>
      </c>
      <c r="G213" t="s">
        <v>17</v>
      </c>
      <c r="H213">
        <v>1841</v>
      </c>
      <c r="I213" t="s">
        <v>433</v>
      </c>
      <c r="J213">
        <v>73.849999999999994</v>
      </c>
      <c r="K213">
        <v>1</v>
      </c>
      <c r="L213">
        <v>71.634500000000003</v>
      </c>
      <c r="M213">
        <v>0</v>
      </c>
      <c r="N213">
        <v>2.2155000000000098</v>
      </c>
    </row>
    <row r="214" spans="1:14" hidden="1">
      <c r="A214">
        <v>7700</v>
      </c>
      <c r="B214" t="s">
        <v>430</v>
      </c>
      <c r="C214" s="4">
        <v>43083</v>
      </c>
      <c r="D214" s="4">
        <v>43087</v>
      </c>
      <c r="E214" t="s">
        <v>15</v>
      </c>
      <c r="F214" t="s">
        <v>431</v>
      </c>
      <c r="G214" t="s">
        <v>17</v>
      </c>
      <c r="H214">
        <v>1841</v>
      </c>
      <c r="I214" t="s">
        <v>434</v>
      </c>
      <c r="J214">
        <v>25.71</v>
      </c>
      <c r="K214">
        <v>3</v>
      </c>
      <c r="L214">
        <v>6.3418000000000001</v>
      </c>
      <c r="M214">
        <v>0</v>
      </c>
      <c r="N214">
        <v>6.6845999999999997</v>
      </c>
    </row>
    <row r="215" spans="1:14" hidden="1">
      <c r="A215">
        <v>7701</v>
      </c>
      <c r="B215" t="s">
        <v>430</v>
      </c>
      <c r="C215" s="4">
        <v>43083</v>
      </c>
      <c r="D215" s="4">
        <v>43087</v>
      </c>
      <c r="E215" t="s">
        <v>15</v>
      </c>
      <c r="F215" t="s">
        <v>431</v>
      </c>
      <c r="G215" t="s">
        <v>17</v>
      </c>
      <c r="H215">
        <v>1841</v>
      </c>
      <c r="I215" t="s">
        <v>435</v>
      </c>
      <c r="J215">
        <v>17.28</v>
      </c>
      <c r="K215">
        <v>6</v>
      </c>
      <c r="L215">
        <v>1.5264</v>
      </c>
      <c r="M215">
        <v>0</v>
      </c>
      <c r="N215">
        <v>8.1216000000000008</v>
      </c>
    </row>
    <row r="216" spans="1:14" hidden="1">
      <c r="A216">
        <v>7702</v>
      </c>
      <c r="B216" t="s">
        <v>430</v>
      </c>
      <c r="C216" s="4">
        <v>43083</v>
      </c>
      <c r="D216" s="4">
        <v>43087</v>
      </c>
      <c r="E216" t="s">
        <v>15</v>
      </c>
      <c r="F216" t="s">
        <v>431</v>
      </c>
      <c r="G216" t="s">
        <v>17</v>
      </c>
      <c r="H216">
        <v>1841</v>
      </c>
      <c r="I216" t="s">
        <v>436</v>
      </c>
      <c r="J216">
        <v>526.58199999999999</v>
      </c>
      <c r="K216">
        <v>2</v>
      </c>
      <c r="L216">
        <v>289.62009999999998</v>
      </c>
      <c r="M216">
        <v>0.3</v>
      </c>
      <c r="N216">
        <v>-52.658200000000001</v>
      </c>
    </row>
    <row r="217" spans="1:14" hidden="1">
      <c r="A217">
        <v>6192</v>
      </c>
      <c r="B217" t="s">
        <v>437</v>
      </c>
      <c r="C217" s="4">
        <v>43082</v>
      </c>
      <c r="D217" s="4">
        <v>43082</v>
      </c>
      <c r="E217" t="s">
        <v>98</v>
      </c>
      <c r="F217" t="s">
        <v>438</v>
      </c>
      <c r="G217" t="s">
        <v>21</v>
      </c>
      <c r="H217">
        <v>98103</v>
      </c>
      <c r="I217" t="s">
        <v>439</v>
      </c>
      <c r="J217">
        <v>31.44</v>
      </c>
      <c r="K217">
        <v>3</v>
      </c>
      <c r="L217">
        <v>7.6504000000000003</v>
      </c>
      <c r="M217">
        <v>0</v>
      </c>
      <c r="N217">
        <v>8.4887999999999995</v>
      </c>
    </row>
    <row r="218" spans="1:14" hidden="1">
      <c r="A218">
        <v>8779</v>
      </c>
      <c r="B218" t="s">
        <v>440</v>
      </c>
      <c r="C218" s="4">
        <v>43082</v>
      </c>
      <c r="D218" s="4">
        <v>43087</v>
      </c>
      <c r="E218" t="s">
        <v>15</v>
      </c>
      <c r="F218" t="s">
        <v>441</v>
      </c>
      <c r="G218" t="s">
        <v>27</v>
      </c>
      <c r="H218">
        <v>10024</v>
      </c>
      <c r="I218" t="s">
        <v>119</v>
      </c>
      <c r="J218">
        <v>287.976</v>
      </c>
      <c r="K218">
        <v>3</v>
      </c>
      <c r="L218">
        <v>93.592200000000005</v>
      </c>
      <c r="M218">
        <v>0.2</v>
      </c>
      <c r="N218">
        <v>7.1993999999999696</v>
      </c>
    </row>
    <row r="219" spans="1:14" hidden="1">
      <c r="A219">
        <v>9682</v>
      </c>
      <c r="B219" t="s">
        <v>442</v>
      </c>
      <c r="C219" s="4">
        <v>43082</v>
      </c>
      <c r="D219" s="4">
        <v>43087</v>
      </c>
      <c r="E219" t="s">
        <v>15</v>
      </c>
      <c r="F219" t="s">
        <v>328</v>
      </c>
      <c r="G219" t="s">
        <v>21</v>
      </c>
      <c r="H219">
        <v>94122</v>
      </c>
      <c r="I219" t="s">
        <v>443</v>
      </c>
      <c r="J219">
        <v>8.64</v>
      </c>
      <c r="K219">
        <v>3</v>
      </c>
      <c r="L219">
        <v>1.4688000000000001</v>
      </c>
      <c r="M219">
        <v>0</v>
      </c>
      <c r="N219">
        <v>4.2336</v>
      </c>
    </row>
    <row r="220" spans="1:14" hidden="1">
      <c r="A220">
        <v>9683</v>
      </c>
      <c r="B220" t="s">
        <v>442</v>
      </c>
      <c r="C220" s="4">
        <v>43082</v>
      </c>
      <c r="D220" s="4">
        <v>43087</v>
      </c>
      <c r="E220" t="s">
        <v>15</v>
      </c>
      <c r="F220" t="s">
        <v>328</v>
      </c>
      <c r="G220" t="s">
        <v>21</v>
      </c>
      <c r="H220">
        <v>94122</v>
      </c>
      <c r="I220" t="s">
        <v>329</v>
      </c>
      <c r="J220">
        <v>38.880000000000003</v>
      </c>
      <c r="K220">
        <v>6</v>
      </c>
      <c r="L220">
        <v>3.3696000000000002</v>
      </c>
      <c r="M220">
        <v>0</v>
      </c>
      <c r="N220">
        <v>18.662400000000002</v>
      </c>
    </row>
    <row r="221" spans="1:14" hidden="1">
      <c r="A221">
        <v>9684</v>
      </c>
      <c r="B221" t="s">
        <v>442</v>
      </c>
      <c r="C221" s="4">
        <v>43082</v>
      </c>
      <c r="D221" s="4">
        <v>43087</v>
      </c>
      <c r="E221" t="s">
        <v>15</v>
      </c>
      <c r="F221" t="s">
        <v>328</v>
      </c>
      <c r="G221" t="s">
        <v>21</v>
      </c>
      <c r="H221">
        <v>94122</v>
      </c>
      <c r="I221" t="s">
        <v>218</v>
      </c>
      <c r="J221">
        <v>201.04</v>
      </c>
      <c r="K221">
        <v>8</v>
      </c>
      <c r="L221">
        <v>18.344899999999999</v>
      </c>
      <c r="M221">
        <v>0</v>
      </c>
      <c r="N221">
        <v>54.280799999999999</v>
      </c>
    </row>
    <row r="222" spans="1:14" hidden="1">
      <c r="A222">
        <v>9685</v>
      </c>
      <c r="B222" t="s">
        <v>442</v>
      </c>
      <c r="C222" s="4">
        <v>43082</v>
      </c>
      <c r="D222" s="4">
        <v>43087</v>
      </c>
      <c r="E222" t="s">
        <v>15</v>
      </c>
      <c r="F222" t="s">
        <v>328</v>
      </c>
      <c r="G222" t="s">
        <v>21</v>
      </c>
      <c r="H222">
        <v>94122</v>
      </c>
      <c r="I222" t="s">
        <v>444</v>
      </c>
      <c r="J222">
        <v>12.96</v>
      </c>
      <c r="K222">
        <v>2</v>
      </c>
      <c r="L222">
        <v>3.3048000000000002</v>
      </c>
      <c r="M222">
        <v>0</v>
      </c>
      <c r="N222">
        <v>6.3503999999999996</v>
      </c>
    </row>
    <row r="223" spans="1:14" hidden="1">
      <c r="A223">
        <v>390</v>
      </c>
      <c r="B223" t="s">
        <v>445</v>
      </c>
      <c r="C223" s="4">
        <v>43080</v>
      </c>
      <c r="D223" s="4">
        <v>43084</v>
      </c>
      <c r="E223" t="s">
        <v>15</v>
      </c>
      <c r="F223" t="s">
        <v>446</v>
      </c>
      <c r="G223" t="s">
        <v>21</v>
      </c>
      <c r="H223">
        <v>10009</v>
      </c>
      <c r="I223" t="s">
        <v>447</v>
      </c>
      <c r="J223">
        <v>23.36</v>
      </c>
      <c r="K223">
        <v>4</v>
      </c>
      <c r="L223">
        <v>3.8690000000000002</v>
      </c>
      <c r="M223">
        <v>0.2</v>
      </c>
      <c r="N223">
        <v>7.8840000000000003</v>
      </c>
    </row>
    <row r="224" spans="1:14" hidden="1">
      <c r="A224">
        <v>391</v>
      </c>
      <c r="B224" t="s">
        <v>445</v>
      </c>
      <c r="C224" s="4">
        <v>43080</v>
      </c>
      <c r="D224" s="4">
        <v>43084</v>
      </c>
      <c r="E224" t="s">
        <v>15</v>
      </c>
      <c r="F224" t="s">
        <v>446</v>
      </c>
      <c r="G224" t="s">
        <v>21</v>
      </c>
      <c r="H224">
        <v>10009</v>
      </c>
      <c r="I224" t="s">
        <v>448</v>
      </c>
      <c r="J224">
        <v>39.979999999999997</v>
      </c>
      <c r="K224">
        <v>2</v>
      </c>
      <c r="L224">
        <v>13.1934</v>
      </c>
      <c r="M224">
        <v>0</v>
      </c>
      <c r="N224">
        <v>13.5932</v>
      </c>
    </row>
    <row r="225" spans="1:14" hidden="1">
      <c r="A225">
        <v>1516</v>
      </c>
      <c r="B225" t="s">
        <v>449</v>
      </c>
      <c r="C225" s="4">
        <v>43080</v>
      </c>
      <c r="D225" s="4">
        <v>43086</v>
      </c>
      <c r="E225" t="s">
        <v>15</v>
      </c>
      <c r="F225" t="s">
        <v>361</v>
      </c>
      <c r="G225" t="s">
        <v>21</v>
      </c>
      <c r="H225">
        <v>19120</v>
      </c>
      <c r="I225" t="s">
        <v>450</v>
      </c>
      <c r="J225">
        <v>63.686</v>
      </c>
      <c r="K225">
        <v>1</v>
      </c>
      <c r="L225">
        <v>72.784000000000006</v>
      </c>
      <c r="M225">
        <v>0.3</v>
      </c>
      <c r="N225">
        <v>-9.0980000000000008</v>
      </c>
    </row>
    <row r="226" spans="1:14" hidden="1">
      <c r="A226">
        <v>4358</v>
      </c>
      <c r="B226" t="s">
        <v>451</v>
      </c>
      <c r="C226" s="4">
        <v>43080</v>
      </c>
      <c r="D226" s="4">
        <v>43080</v>
      </c>
      <c r="E226" t="s">
        <v>98</v>
      </c>
      <c r="F226" t="s">
        <v>452</v>
      </c>
      <c r="G226" t="s">
        <v>21</v>
      </c>
      <c r="H226">
        <v>60505</v>
      </c>
      <c r="I226" t="s">
        <v>453</v>
      </c>
      <c r="J226">
        <v>10.368</v>
      </c>
      <c r="K226">
        <v>2</v>
      </c>
      <c r="L226">
        <v>3.3696000000000002</v>
      </c>
      <c r="M226">
        <v>0.2</v>
      </c>
      <c r="N226">
        <v>3.6288</v>
      </c>
    </row>
    <row r="227" spans="1:14" hidden="1">
      <c r="A227">
        <v>4359</v>
      </c>
      <c r="B227" t="s">
        <v>451</v>
      </c>
      <c r="C227" s="4">
        <v>43080</v>
      </c>
      <c r="D227" s="4">
        <v>43080</v>
      </c>
      <c r="E227" t="s">
        <v>98</v>
      </c>
      <c r="F227" t="s">
        <v>452</v>
      </c>
      <c r="G227" t="s">
        <v>21</v>
      </c>
      <c r="H227">
        <v>60505</v>
      </c>
      <c r="I227" t="s">
        <v>454</v>
      </c>
      <c r="J227">
        <v>77.72</v>
      </c>
      <c r="K227">
        <v>1</v>
      </c>
      <c r="L227">
        <v>143.78200000000001</v>
      </c>
      <c r="M227">
        <v>0.6</v>
      </c>
      <c r="N227">
        <v>-66.061999999999998</v>
      </c>
    </row>
    <row r="228" spans="1:14" hidden="1">
      <c r="A228">
        <v>4360</v>
      </c>
      <c r="B228" t="s">
        <v>451</v>
      </c>
      <c r="C228" s="4">
        <v>43080</v>
      </c>
      <c r="D228" s="4">
        <v>43080</v>
      </c>
      <c r="E228" t="s">
        <v>98</v>
      </c>
      <c r="F228" t="s">
        <v>452</v>
      </c>
      <c r="G228" t="s">
        <v>21</v>
      </c>
      <c r="H228">
        <v>60505</v>
      </c>
      <c r="I228" t="s">
        <v>455</v>
      </c>
      <c r="J228">
        <v>520.46400000000006</v>
      </c>
      <c r="K228">
        <v>2</v>
      </c>
      <c r="L228">
        <v>267.66719999999998</v>
      </c>
      <c r="M228">
        <v>0.3</v>
      </c>
      <c r="N228">
        <v>-14.8704</v>
      </c>
    </row>
    <row r="229" spans="1:14" hidden="1">
      <c r="A229">
        <v>6007</v>
      </c>
      <c r="B229" t="s">
        <v>456</v>
      </c>
      <c r="C229" s="4">
        <v>43080</v>
      </c>
      <c r="D229" s="4">
        <v>43087</v>
      </c>
      <c r="E229" t="s">
        <v>15</v>
      </c>
      <c r="F229" t="s">
        <v>457</v>
      </c>
      <c r="G229" t="s">
        <v>27</v>
      </c>
      <c r="H229">
        <v>2740</v>
      </c>
      <c r="I229" t="s">
        <v>458</v>
      </c>
      <c r="J229">
        <v>128.85</v>
      </c>
      <c r="K229">
        <v>3</v>
      </c>
      <c r="L229">
        <v>41.661499999999997</v>
      </c>
      <c r="M229">
        <v>0</v>
      </c>
      <c r="N229">
        <v>3.8654999999999999</v>
      </c>
    </row>
    <row r="230" spans="1:14" hidden="1">
      <c r="A230">
        <v>6273</v>
      </c>
      <c r="B230" t="s">
        <v>459</v>
      </c>
      <c r="C230" s="4">
        <v>43080</v>
      </c>
      <c r="D230" s="4">
        <v>43081</v>
      </c>
      <c r="E230" t="s">
        <v>38</v>
      </c>
      <c r="F230" t="s">
        <v>460</v>
      </c>
      <c r="G230" t="s">
        <v>27</v>
      </c>
      <c r="H230">
        <v>60067</v>
      </c>
      <c r="I230" t="s">
        <v>461</v>
      </c>
      <c r="J230">
        <v>116.312</v>
      </c>
      <c r="K230">
        <v>7</v>
      </c>
      <c r="L230">
        <v>13.2928</v>
      </c>
      <c r="M230">
        <v>0.2</v>
      </c>
      <c r="N230">
        <v>23.2624</v>
      </c>
    </row>
    <row r="231" spans="1:14" hidden="1">
      <c r="A231">
        <v>6748</v>
      </c>
      <c r="B231" t="s">
        <v>462</v>
      </c>
      <c r="C231" s="4">
        <v>43080</v>
      </c>
      <c r="D231" s="4">
        <v>43084</v>
      </c>
      <c r="E231" t="s">
        <v>15</v>
      </c>
      <c r="F231" t="s">
        <v>463</v>
      </c>
      <c r="G231" t="s">
        <v>21</v>
      </c>
      <c r="H231">
        <v>10035</v>
      </c>
      <c r="I231" t="s">
        <v>464</v>
      </c>
      <c r="J231">
        <v>14.952</v>
      </c>
      <c r="K231">
        <v>1</v>
      </c>
      <c r="L231">
        <v>9.9056999999999995</v>
      </c>
      <c r="M231">
        <v>0.2</v>
      </c>
      <c r="N231">
        <v>5.0462999999999996</v>
      </c>
    </row>
    <row r="232" spans="1:14" hidden="1">
      <c r="A232">
        <v>6749</v>
      </c>
      <c r="B232" t="s">
        <v>462</v>
      </c>
      <c r="C232" s="4">
        <v>43080</v>
      </c>
      <c r="D232" s="4">
        <v>43084</v>
      </c>
      <c r="E232" t="s">
        <v>15</v>
      </c>
      <c r="F232" t="s">
        <v>463</v>
      </c>
      <c r="G232" t="s">
        <v>21</v>
      </c>
      <c r="H232">
        <v>10035</v>
      </c>
      <c r="I232" t="s">
        <v>465</v>
      </c>
      <c r="J232">
        <v>17.940000000000001</v>
      </c>
      <c r="K232">
        <v>3</v>
      </c>
      <c r="L232">
        <v>3.2890000000000001</v>
      </c>
      <c r="M232">
        <v>0</v>
      </c>
      <c r="N232">
        <v>8.0730000000000004</v>
      </c>
    </row>
    <row r="233" spans="1:14" hidden="1">
      <c r="A233">
        <v>6750</v>
      </c>
      <c r="B233" t="s">
        <v>462</v>
      </c>
      <c r="C233" s="4">
        <v>43080</v>
      </c>
      <c r="D233" s="4">
        <v>43084</v>
      </c>
      <c r="E233" t="s">
        <v>15</v>
      </c>
      <c r="F233" t="s">
        <v>463</v>
      </c>
      <c r="G233" t="s">
        <v>21</v>
      </c>
      <c r="H233">
        <v>10035</v>
      </c>
      <c r="I233" t="s">
        <v>466</v>
      </c>
      <c r="J233">
        <v>116.98</v>
      </c>
      <c r="K233">
        <v>2</v>
      </c>
      <c r="L233">
        <v>43.8675</v>
      </c>
      <c r="M233">
        <v>0</v>
      </c>
      <c r="N233">
        <v>29.245000000000001</v>
      </c>
    </row>
    <row r="234" spans="1:14" hidden="1">
      <c r="A234">
        <v>6990</v>
      </c>
      <c r="B234" t="s">
        <v>467</v>
      </c>
      <c r="C234" s="4">
        <v>43080</v>
      </c>
      <c r="D234" s="4">
        <v>43082</v>
      </c>
      <c r="E234" t="s">
        <v>38</v>
      </c>
      <c r="F234" t="s">
        <v>468</v>
      </c>
      <c r="G234" t="s">
        <v>21</v>
      </c>
      <c r="H234">
        <v>79605</v>
      </c>
      <c r="I234" t="s">
        <v>469</v>
      </c>
      <c r="J234">
        <v>1.3919999999999999</v>
      </c>
      <c r="K234">
        <v>2</v>
      </c>
      <c r="L234">
        <v>2.5752000000000002</v>
      </c>
      <c r="M234">
        <v>0.8</v>
      </c>
      <c r="N234">
        <v>-3.7584</v>
      </c>
    </row>
    <row r="235" spans="1:14" hidden="1">
      <c r="A235">
        <v>7345</v>
      </c>
      <c r="B235" t="s">
        <v>470</v>
      </c>
      <c r="C235" s="4">
        <v>43080</v>
      </c>
      <c r="D235" s="4">
        <v>43086</v>
      </c>
      <c r="E235" t="s">
        <v>15</v>
      </c>
      <c r="F235" t="s">
        <v>471</v>
      </c>
      <c r="G235" t="s">
        <v>27</v>
      </c>
      <c r="H235">
        <v>32216</v>
      </c>
      <c r="I235" t="s">
        <v>472</v>
      </c>
      <c r="J235">
        <v>721.875</v>
      </c>
      <c r="K235">
        <v>6</v>
      </c>
      <c r="L235">
        <v>190.3125</v>
      </c>
      <c r="M235">
        <v>0.45</v>
      </c>
      <c r="N235">
        <v>-420</v>
      </c>
    </row>
    <row r="236" spans="1:14" hidden="1">
      <c r="A236">
        <v>7346</v>
      </c>
      <c r="B236" t="s">
        <v>470</v>
      </c>
      <c r="C236" s="4">
        <v>43080</v>
      </c>
      <c r="D236" s="4">
        <v>43086</v>
      </c>
      <c r="E236" t="s">
        <v>15</v>
      </c>
      <c r="F236" t="s">
        <v>471</v>
      </c>
      <c r="G236" t="s">
        <v>27</v>
      </c>
      <c r="H236">
        <v>32216</v>
      </c>
      <c r="I236" t="s">
        <v>473</v>
      </c>
      <c r="J236">
        <v>73.567999999999998</v>
      </c>
      <c r="K236">
        <v>4</v>
      </c>
      <c r="L236">
        <v>22.530200000000001</v>
      </c>
      <c r="M236">
        <v>0.2</v>
      </c>
      <c r="N236">
        <v>-16.552800000000001</v>
      </c>
    </row>
    <row r="237" spans="1:14" hidden="1">
      <c r="A237">
        <v>7347</v>
      </c>
      <c r="B237" t="s">
        <v>470</v>
      </c>
      <c r="C237" s="4">
        <v>43080</v>
      </c>
      <c r="D237" s="4">
        <v>43086</v>
      </c>
      <c r="E237" t="s">
        <v>15</v>
      </c>
      <c r="F237" t="s">
        <v>471</v>
      </c>
      <c r="G237" t="s">
        <v>27</v>
      </c>
      <c r="H237">
        <v>32216</v>
      </c>
      <c r="I237" t="s">
        <v>70</v>
      </c>
      <c r="J237">
        <v>13.584</v>
      </c>
      <c r="K237">
        <v>1</v>
      </c>
      <c r="L237">
        <v>12.2256</v>
      </c>
      <c r="M237">
        <v>0.2</v>
      </c>
      <c r="N237">
        <v>1.3584000000000001</v>
      </c>
    </row>
    <row r="238" spans="1:14" hidden="1">
      <c r="A238">
        <v>7348</v>
      </c>
      <c r="B238" t="s">
        <v>470</v>
      </c>
      <c r="C238" s="4">
        <v>43080</v>
      </c>
      <c r="D238" s="4">
        <v>43086</v>
      </c>
      <c r="E238" t="s">
        <v>15</v>
      </c>
      <c r="F238" t="s">
        <v>471</v>
      </c>
      <c r="G238" t="s">
        <v>27</v>
      </c>
      <c r="H238">
        <v>32216</v>
      </c>
      <c r="I238" t="s">
        <v>474</v>
      </c>
      <c r="J238">
        <v>64.784000000000006</v>
      </c>
      <c r="K238">
        <v>1</v>
      </c>
      <c r="L238">
        <v>76.930999999999997</v>
      </c>
      <c r="M238">
        <v>0.2</v>
      </c>
      <c r="N238">
        <v>-12.147</v>
      </c>
    </row>
    <row r="239" spans="1:14" hidden="1">
      <c r="A239">
        <v>9210</v>
      </c>
      <c r="B239" t="s">
        <v>475</v>
      </c>
      <c r="C239" s="4">
        <v>43080</v>
      </c>
      <c r="D239" s="4">
        <v>43083</v>
      </c>
      <c r="E239" t="s">
        <v>52</v>
      </c>
      <c r="F239" t="s">
        <v>476</v>
      </c>
      <c r="G239" t="s">
        <v>17</v>
      </c>
      <c r="H239">
        <v>52601</v>
      </c>
      <c r="I239" t="s">
        <v>477</v>
      </c>
      <c r="J239">
        <v>7.28</v>
      </c>
      <c r="K239">
        <v>1</v>
      </c>
      <c r="L239">
        <v>3.7856000000000001</v>
      </c>
      <c r="M239">
        <v>0</v>
      </c>
      <c r="N239">
        <v>3.4944000000000002</v>
      </c>
    </row>
    <row r="240" spans="1:14" hidden="1">
      <c r="A240">
        <v>9211</v>
      </c>
      <c r="B240" t="s">
        <v>475</v>
      </c>
      <c r="C240" s="4">
        <v>43080</v>
      </c>
      <c r="D240" s="4">
        <v>43083</v>
      </c>
      <c r="E240" t="s">
        <v>52</v>
      </c>
      <c r="F240" t="s">
        <v>476</v>
      </c>
      <c r="G240" t="s">
        <v>17</v>
      </c>
      <c r="H240">
        <v>52601</v>
      </c>
      <c r="I240" t="s">
        <v>478</v>
      </c>
      <c r="J240">
        <v>5.4</v>
      </c>
      <c r="K240">
        <v>3</v>
      </c>
      <c r="L240">
        <v>0.93600000000000005</v>
      </c>
      <c r="M240">
        <v>0</v>
      </c>
      <c r="N240">
        <v>2.5920000000000001</v>
      </c>
    </row>
    <row r="241" spans="1:14" hidden="1">
      <c r="A241">
        <v>9488</v>
      </c>
      <c r="B241" t="s">
        <v>479</v>
      </c>
      <c r="C241" s="4">
        <v>43080</v>
      </c>
      <c r="D241" s="4">
        <v>43082</v>
      </c>
      <c r="E241" t="s">
        <v>38</v>
      </c>
      <c r="F241" t="s">
        <v>480</v>
      </c>
      <c r="G241" t="s">
        <v>27</v>
      </c>
      <c r="H241">
        <v>7501</v>
      </c>
      <c r="I241" t="s">
        <v>481</v>
      </c>
      <c r="J241">
        <v>6.54</v>
      </c>
      <c r="K241">
        <v>3</v>
      </c>
      <c r="L241">
        <v>1.4605999999999999</v>
      </c>
      <c r="M241">
        <v>0</v>
      </c>
      <c r="N241">
        <v>2.1581999999999999</v>
      </c>
    </row>
    <row r="242" spans="1:14" hidden="1">
      <c r="A242">
        <v>9968</v>
      </c>
      <c r="B242" t="s">
        <v>482</v>
      </c>
      <c r="C242" s="4">
        <v>43080</v>
      </c>
      <c r="D242" s="4">
        <v>43086</v>
      </c>
      <c r="E242" t="s">
        <v>15</v>
      </c>
      <c r="F242" t="s">
        <v>483</v>
      </c>
      <c r="G242" t="s">
        <v>21</v>
      </c>
      <c r="H242">
        <v>7060</v>
      </c>
      <c r="I242" t="s">
        <v>341</v>
      </c>
      <c r="J242">
        <v>40.200000000000003</v>
      </c>
      <c r="K242">
        <v>5</v>
      </c>
      <c r="L242">
        <v>4.4219999999999997</v>
      </c>
      <c r="M242">
        <v>0</v>
      </c>
      <c r="N242">
        <v>18.09</v>
      </c>
    </row>
    <row r="243" spans="1:14" hidden="1">
      <c r="A243">
        <v>9969</v>
      </c>
      <c r="B243" t="s">
        <v>482</v>
      </c>
      <c r="C243" s="4">
        <v>43080</v>
      </c>
      <c r="D243" s="4">
        <v>43086</v>
      </c>
      <c r="E243" t="s">
        <v>15</v>
      </c>
      <c r="F243" t="s">
        <v>483</v>
      </c>
      <c r="G243" t="s">
        <v>21</v>
      </c>
      <c r="H243">
        <v>7060</v>
      </c>
      <c r="I243" t="s">
        <v>484</v>
      </c>
      <c r="J243">
        <v>735.98</v>
      </c>
      <c r="K243">
        <v>2</v>
      </c>
      <c r="L243">
        <v>202.39449999999999</v>
      </c>
      <c r="M243">
        <v>0</v>
      </c>
      <c r="N243">
        <v>331.19099999999997</v>
      </c>
    </row>
    <row r="244" spans="1:14" hidden="1">
      <c r="A244">
        <v>9970</v>
      </c>
      <c r="B244" t="s">
        <v>482</v>
      </c>
      <c r="C244" s="4">
        <v>43080</v>
      </c>
      <c r="D244" s="4">
        <v>43086</v>
      </c>
      <c r="E244" t="s">
        <v>15</v>
      </c>
      <c r="F244" t="s">
        <v>483</v>
      </c>
      <c r="G244" t="s">
        <v>21</v>
      </c>
      <c r="H244">
        <v>7060</v>
      </c>
      <c r="I244" t="s">
        <v>485</v>
      </c>
      <c r="J244">
        <v>22.75</v>
      </c>
      <c r="K244">
        <v>7</v>
      </c>
      <c r="L244">
        <v>2.3075000000000001</v>
      </c>
      <c r="M244">
        <v>0</v>
      </c>
      <c r="N244">
        <v>6.5975000000000001</v>
      </c>
    </row>
    <row r="245" spans="1:14" hidden="1">
      <c r="A245">
        <v>1058</v>
      </c>
      <c r="B245" t="s">
        <v>486</v>
      </c>
      <c r="C245" s="4">
        <v>43079</v>
      </c>
      <c r="D245" s="4">
        <v>43086</v>
      </c>
      <c r="E245" t="s">
        <v>15</v>
      </c>
      <c r="F245" t="s">
        <v>45</v>
      </c>
      <c r="G245" t="s">
        <v>27</v>
      </c>
      <c r="H245">
        <v>92037</v>
      </c>
      <c r="I245" t="s">
        <v>487</v>
      </c>
      <c r="J245">
        <v>19.936</v>
      </c>
      <c r="K245">
        <v>4</v>
      </c>
      <c r="L245">
        <v>3.1772999999999998</v>
      </c>
      <c r="M245">
        <v>0.2</v>
      </c>
      <c r="N245">
        <v>7.2267999999999999</v>
      </c>
    </row>
    <row r="246" spans="1:14" hidden="1">
      <c r="A246">
        <v>1059</v>
      </c>
      <c r="B246" t="s">
        <v>486</v>
      </c>
      <c r="C246" s="4">
        <v>43079</v>
      </c>
      <c r="D246" s="4">
        <v>43086</v>
      </c>
      <c r="E246" t="s">
        <v>15</v>
      </c>
      <c r="F246" t="s">
        <v>45</v>
      </c>
      <c r="G246" t="s">
        <v>27</v>
      </c>
      <c r="H246">
        <v>92037</v>
      </c>
      <c r="I246" t="s">
        <v>145</v>
      </c>
      <c r="J246">
        <v>65.567999999999998</v>
      </c>
      <c r="K246">
        <v>2</v>
      </c>
      <c r="L246">
        <v>21.3096</v>
      </c>
      <c r="M246">
        <v>0.2</v>
      </c>
      <c r="N246">
        <v>22.948799999999999</v>
      </c>
    </row>
    <row r="247" spans="1:14" hidden="1">
      <c r="A247">
        <v>1318</v>
      </c>
      <c r="B247" t="s">
        <v>488</v>
      </c>
      <c r="C247" s="4">
        <v>43079</v>
      </c>
      <c r="D247" s="4">
        <v>43083</v>
      </c>
      <c r="E247" t="s">
        <v>15</v>
      </c>
      <c r="F247" t="s">
        <v>489</v>
      </c>
      <c r="G247" t="s">
        <v>21</v>
      </c>
      <c r="H247">
        <v>19120</v>
      </c>
      <c r="I247" t="s">
        <v>282</v>
      </c>
      <c r="J247">
        <v>14.2</v>
      </c>
      <c r="K247">
        <v>1</v>
      </c>
      <c r="L247">
        <v>10.827500000000001</v>
      </c>
      <c r="M247">
        <v>0.2</v>
      </c>
      <c r="N247">
        <v>3.3725000000000001</v>
      </c>
    </row>
    <row r="248" spans="1:14" hidden="1">
      <c r="A248">
        <v>1509</v>
      </c>
      <c r="B248" t="s">
        <v>490</v>
      </c>
      <c r="C248" s="4">
        <v>43079</v>
      </c>
      <c r="D248" s="4">
        <v>43079</v>
      </c>
      <c r="E248" t="s">
        <v>98</v>
      </c>
      <c r="F248" t="s">
        <v>491</v>
      </c>
      <c r="G248" t="s">
        <v>17</v>
      </c>
      <c r="H248">
        <v>68104</v>
      </c>
      <c r="I248" t="s">
        <v>492</v>
      </c>
      <c r="J248">
        <v>34.5</v>
      </c>
      <c r="K248">
        <v>3</v>
      </c>
      <c r="L248">
        <v>6.3250000000000002</v>
      </c>
      <c r="M248">
        <v>0</v>
      </c>
      <c r="N248">
        <v>15.525</v>
      </c>
    </row>
    <row r="249" spans="1:14" hidden="1">
      <c r="A249">
        <v>1517</v>
      </c>
      <c r="B249" t="s">
        <v>493</v>
      </c>
      <c r="C249" s="4">
        <v>43079</v>
      </c>
      <c r="D249" s="4">
        <v>43083</v>
      </c>
      <c r="E249" t="s">
        <v>52</v>
      </c>
      <c r="F249" t="s">
        <v>39</v>
      </c>
      <c r="G249" t="s">
        <v>21</v>
      </c>
      <c r="H249">
        <v>89031</v>
      </c>
      <c r="I249" t="s">
        <v>494</v>
      </c>
      <c r="J249">
        <v>1669.6</v>
      </c>
      <c r="K249">
        <v>4</v>
      </c>
      <c r="L249">
        <v>388.18200000000002</v>
      </c>
      <c r="M249">
        <v>0</v>
      </c>
      <c r="N249">
        <v>116.872</v>
      </c>
    </row>
    <row r="250" spans="1:14" hidden="1">
      <c r="A250">
        <v>1688</v>
      </c>
      <c r="B250" t="s">
        <v>495</v>
      </c>
      <c r="C250" s="4">
        <v>43079</v>
      </c>
      <c r="D250" s="4">
        <v>43081</v>
      </c>
      <c r="E250" t="s">
        <v>38</v>
      </c>
      <c r="F250" t="s">
        <v>496</v>
      </c>
      <c r="G250" t="s">
        <v>21</v>
      </c>
      <c r="H250">
        <v>19140</v>
      </c>
      <c r="I250" t="s">
        <v>497</v>
      </c>
      <c r="J250">
        <v>10.368</v>
      </c>
      <c r="K250">
        <v>2</v>
      </c>
      <c r="L250">
        <v>3.3696000000000002</v>
      </c>
      <c r="M250">
        <v>0.2</v>
      </c>
      <c r="N250">
        <v>3.6288</v>
      </c>
    </row>
    <row r="251" spans="1:14" hidden="1">
      <c r="A251">
        <v>1689</v>
      </c>
      <c r="B251" t="s">
        <v>495</v>
      </c>
      <c r="C251" s="4">
        <v>43079</v>
      </c>
      <c r="D251" s="4">
        <v>43081</v>
      </c>
      <c r="E251" t="s">
        <v>38</v>
      </c>
      <c r="F251" t="s">
        <v>496</v>
      </c>
      <c r="G251" t="s">
        <v>21</v>
      </c>
      <c r="H251">
        <v>19140</v>
      </c>
      <c r="I251" t="s">
        <v>454</v>
      </c>
      <c r="J251">
        <v>310.88</v>
      </c>
      <c r="K251">
        <v>2</v>
      </c>
      <c r="L251">
        <v>143.78200000000001</v>
      </c>
      <c r="M251">
        <v>0.2</v>
      </c>
      <c r="N251">
        <v>23.315999999999999</v>
      </c>
    </row>
    <row r="252" spans="1:14" hidden="1">
      <c r="A252">
        <v>2336</v>
      </c>
      <c r="B252" t="s">
        <v>498</v>
      </c>
      <c r="C252" s="4">
        <v>43079</v>
      </c>
      <c r="D252" s="4">
        <v>43079</v>
      </c>
      <c r="E252" t="s">
        <v>98</v>
      </c>
      <c r="F252" t="s">
        <v>499</v>
      </c>
      <c r="G252" t="s">
        <v>21</v>
      </c>
      <c r="H252">
        <v>6824</v>
      </c>
      <c r="I252" t="s">
        <v>500</v>
      </c>
      <c r="J252">
        <v>10.86</v>
      </c>
      <c r="K252">
        <v>3</v>
      </c>
      <c r="L252">
        <v>1.9186000000000001</v>
      </c>
      <c r="M252">
        <v>0</v>
      </c>
      <c r="N252">
        <v>5.1041999999999996</v>
      </c>
    </row>
    <row r="253" spans="1:14" hidden="1">
      <c r="A253">
        <v>2337</v>
      </c>
      <c r="B253" t="s">
        <v>498</v>
      </c>
      <c r="C253" s="4">
        <v>43079</v>
      </c>
      <c r="D253" s="4">
        <v>43079</v>
      </c>
      <c r="E253" t="s">
        <v>98</v>
      </c>
      <c r="F253" t="s">
        <v>499</v>
      </c>
      <c r="G253" t="s">
        <v>21</v>
      </c>
      <c r="H253">
        <v>6824</v>
      </c>
      <c r="I253" t="s">
        <v>501</v>
      </c>
      <c r="J253">
        <v>426.79</v>
      </c>
      <c r="K253">
        <v>7</v>
      </c>
      <c r="L253">
        <v>43.288699999999999</v>
      </c>
      <c r="M253">
        <v>0</v>
      </c>
      <c r="N253">
        <v>123.76909999999999</v>
      </c>
    </row>
    <row r="254" spans="1:14" hidden="1">
      <c r="A254">
        <v>2773</v>
      </c>
      <c r="B254" t="s">
        <v>502</v>
      </c>
      <c r="C254" s="4">
        <v>43079</v>
      </c>
      <c r="D254" s="4">
        <v>43081</v>
      </c>
      <c r="E254" t="s">
        <v>38</v>
      </c>
      <c r="F254" t="s">
        <v>503</v>
      </c>
      <c r="G254" t="s">
        <v>21</v>
      </c>
      <c r="H254">
        <v>33311</v>
      </c>
      <c r="I254" t="s">
        <v>291</v>
      </c>
      <c r="J254">
        <v>19.103999999999999</v>
      </c>
      <c r="K254">
        <v>3</v>
      </c>
      <c r="L254">
        <v>4.4576000000000002</v>
      </c>
      <c r="M254">
        <v>0.2</v>
      </c>
      <c r="N254">
        <v>5.7312000000000003</v>
      </c>
    </row>
    <row r="255" spans="1:14" hidden="1">
      <c r="A255">
        <v>3246</v>
      </c>
      <c r="B255" t="s">
        <v>504</v>
      </c>
      <c r="C255" s="4">
        <v>43079</v>
      </c>
      <c r="D255" s="4">
        <v>43081</v>
      </c>
      <c r="E255" t="s">
        <v>52</v>
      </c>
      <c r="F255" t="s">
        <v>45</v>
      </c>
      <c r="G255" t="s">
        <v>27</v>
      </c>
      <c r="H255">
        <v>98103</v>
      </c>
      <c r="I255" t="s">
        <v>428</v>
      </c>
      <c r="J255">
        <v>49.08</v>
      </c>
      <c r="K255">
        <v>3</v>
      </c>
      <c r="L255">
        <v>14.724</v>
      </c>
      <c r="M255">
        <v>0</v>
      </c>
      <c r="N255">
        <v>4.9080000000000004</v>
      </c>
    </row>
    <row r="256" spans="1:14" hidden="1">
      <c r="A256">
        <v>3247</v>
      </c>
      <c r="B256" t="s">
        <v>504</v>
      </c>
      <c r="C256" s="4">
        <v>43079</v>
      </c>
      <c r="D256" s="4">
        <v>43081</v>
      </c>
      <c r="E256" t="s">
        <v>52</v>
      </c>
      <c r="F256" t="s">
        <v>45</v>
      </c>
      <c r="G256" t="s">
        <v>27</v>
      </c>
      <c r="H256">
        <v>98103</v>
      </c>
      <c r="I256" t="s">
        <v>505</v>
      </c>
      <c r="J256">
        <v>324.89999999999998</v>
      </c>
      <c r="K256">
        <v>5</v>
      </c>
      <c r="L256">
        <v>57.182400000000001</v>
      </c>
      <c r="M256">
        <v>0</v>
      </c>
      <c r="N256">
        <v>38.988</v>
      </c>
    </row>
    <row r="257" spans="1:14" hidden="1">
      <c r="A257">
        <v>3248</v>
      </c>
      <c r="B257" t="s">
        <v>504</v>
      </c>
      <c r="C257" s="4">
        <v>43079</v>
      </c>
      <c r="D257" s="4">
        <v>43081</v>
      </c>
      <c r="E257" t="s">
        <v>52</v>
      </c>
      <c r="F257" t="s">
        <v>45</v>
      </c>
      <c r="G257" t="s">
        <v>27</v>
      </c>
      <c r="H257">
        <v>98103</v>
      </c>
      <c r="I257" t="s">
        <v>506</v>
      </c>
      <c r="J257">
        <v>18.239999999999998</v>
      </c>
      <c r="K257">
        <v>3</v>
      </c>
      <c r="L257">
        <v>4.3167999999999997</v>
      </c>
      <c r="M257">
        <v>0</v>
      </c>
      <c r="N257">
        <v>5.2896000000000001</v>
      </c>
    </row>
    <row r="258" spans="1:14" hidden="1">
      <c r="A258">
        <v>3526</v>
      </c>
      <c r="B258" t="s">
        <v>507</v>
      </c>
      <c r="C258" s="4">
        <v>43079</v>
      </c>
      <c r="D258" s="4">
        <v>43084</v>
      </c>
      <c r="E258" t="s">
        <v>52</v>
      </c>
      <c r="F258" t="s">
        <v>508</v>
      </c>
      <c r="G258" t="s">
        <v>17</v>
      </c>
      <c r="H258">
        <v>39212</v>
      </c>
      <c r="I258" t="s">
        <v>509</v>
      </c>
      <c r="J258">
        <v>599.97</v>
      </c>
      <c r="K258">
        <v>3</v>
      </c>
      <c r="L258">
        <v>113.9943</v>
      </c>
      <c r="M258">
        <v>0</v>
      </c>
      <c r="N258">
        <v>257.9871</v>
      </c>
    </row>
    <row r="259" spans="1:14" hidden="1">
      <c r="A259">
        <v>3527</v>
      </c>
      <c r="B259" t="s">
        <v>507</v>
      </c>
      <c r="C259" s="4">
        <v>43079</v>
      </c>
      <c r="D259" s="4">
        <v>43084</v>
      </c>
      <c r="E259" t="s">
        <v>52</v>
      </c>
      <c r="F259" t="s">
        <v>508</v>
      </c>
      <c r="G259" t="s">
        <v>17</v>
      </c>
      <c r="H259">
        <v>39212</v>
      </c>
      <c r="I259" t="s">
        <v>510</v>
      </c>
      <c r="J259">
        <v>38.97</v>
      </c>
      <c r="K259">
        <v>3</v>
      </c>
      <c r="L259">
        <v>12.7302</v>
      </c>
      <c r="M259">
        <v>0</v>
      </c>
      <c r="N259">
        <v>0.77940000000000098</v>
      </c>
    </row>
    <row r="260" spans="1:14" hidden="1">
      <c r="A260">
        <v>3528</v>
      </c>
      <c r="B260" t="s">
        <v>507</v>
      </c>
      <c r="C260" s="4">
        <v>43079</v>
      </c>
      <c r="D260" s="4">
        <v>43084</v>
      </c>
      <c r="E260" t="s">
        <v>52</v>
      </c>
      <c r="F260" t="s">
        <v>508</v>
      </c>
      <c r="G260" t="s">
        <v>17</v>
      </c>
      <c r="H260">
        <v>39212</v>
      </c>
      <c r="I260" t="s">
        <v>511</v>
      </c>
      <c r="J260">
        <v>45.84</v>
      </c>
      <c r="K260">
        <v>8</v>
      </c>
      <c r="L260">
        <v>2.9796</v>
      </c>
      <c r="M260">
        <v>0</v>
      </c>
      <c r="N260">
        <v>22.0032</v>
      </c>
    </row>
    <row r="261" spans="1:14" hidden="1">
      <c r="A261">
        <v>4353</v>
      </c>
      <c r="B261" t="s">
        <v>512</v>
      </c>
      <c r="C261" s="4">
        <v>43079</v>
      </c>
      <c r="D261" s="4">
        <v>43081</v>
      </c>
      <c r="E261" t="s">
        <v>52</v>
      </c>
      <c r="F261" t="s">
        <v>245</v>
      </c>
      <c r="G261" t="s">
        <v>21</v>
      </c>
      <c r="H261">
        <v>95207</v>
      </c>
      <c r="I261" t="s">
        <v>513</v>
      </c>
      <c r="J261">
        <v>95.84</v>
      </c>
      <c r="K261">
        <v>4</v>
      </c>
      <c r="L261">
        <v>15.2745</v>
      </c>
      <c r="M261">
        <v>0.2</v>
      </c>
      <c r="N261">
        <v>34.741999999999997</v>
      </c>
    </row>
    <row r="262" spans="1:14" hidden="1">
      <c r="A262">
        <v>4354</v>
      </c>
      <c r="B262" t="s">
        <v>512</v>
      </c>
      <c r="C262" s="4">
        <v>43079</v>
      </c>
      <c r="D262" s="4">
        <v>43081</v>
      </c>
      <c r="E262" t="s">
        <v>52</v>
      </c>
      <c r="F262" t="s">
        <v>245</v>
      </c>
      <c r="G262" t="s">
        <v>21</v>
      </c>
      <c r="H262">
        <v>95207</v>
      </c>
      <c r="I262" t="s">
        <v>514</v>
      </c>
      <c r="J262">
        <v>12.96</v>
      </c>
      <c r="K262">
        <v>2</v>
      </c>
      <c r="L262">
        <v>3.3696000000000002</v>
      </c>
      <c r="M262">
        <v>0</v>
      </c>
      <c r="N262">
        <v>6.2207999999999997</v>
      </c>
    </row>
    <row r="263" spans="1:14" hidden="1">
      <c r="A263">
        <v>6909</v>
      </c>
      <c r="B263" t="s">
        <v>515</v>
      </c>
      <c r="C263" s="4">
        <v>43079</v>
      </c>
      <c r="D263" s="4">
        <v>43084</v>
      </c>
      <c r="E263" t="s">
        <v>15</v>
      </c>
      <c r="F263" t="s">
        <v>516</v>
      </c>
      <c r="G263" t="s">
        <v>27</v>
      </c>
      <c r="H263">
        <v>29406</v>
      </c>
      <c r="I263" t="s">
        <v>517</v>
      </c>
      <c r="J263">
        <v>14.76</v>
      </c>
      <c r="K263">
        <v>2</v>
      </c>
      <c r="L263">
        <v>5.2397999999999998</v>
      </c>
      <c r="M263">
        <v>0</v>
      </c>
      <c r="N263">
        <v>4.2804000000000002</v>
      </c>
    </row>
    <row r="264" spans="1:14" hidden="1">
      <c r="A264">
        <v>9410</v>
      </c>
      <c r="B264" t="s">
        <v>518</v>
      </c>
      <c r="C264" s="4">
        <v>43079</v>
      </c>
      <c r="D264" s="4">
        <v>43082</v>
      </c>
      <c r="E264" t="s">
        <v>38</v>
      </c>
      <c r="F264" t="s">
        <v>519</v>
      </c>
      <c r="G264" t="s">
        <v>21</v>
      </c>
      <c r="H264">
        <v>19143</v>
      </c>
      <c r="I264" t="s">
        <v>520</v>
      </c>
      <c r="J264">
        <v>3.2730000000000001</v>
      </c>
      <c r="K264">
        <v>1</v>
      </c>
      <c r="L264">
        <v>5.7823000000000002</v>
      </c>
      <c r="M264">
        <v>0.7</v>
      </c>
      <c r="N264">
        <v>-2.5093000000000001</v>
      </c>
    </row>
    <row r="265" spans="1:14" hidden="1">
      <c r="A265">
        <v>9411</v>
      </c>
      <c r="B265" t="s">
        <v>518</v>
      </c>
      <c r="C265" s="4">
        <v>43079</v>
      </c>
      <c r="D265" s="4">
        <v>43082</v>
      </c>
      <c r="E265" t="s">
        <v>38</v>
      </c>
      <c r="F265" t="s">
        <v>519</v>
      </c>
      <c r="G265" t="s">
        <v>21</v>
      </c>
      <c r="H265">
        <v>19143</v>
      </c>
      <c r="I265" t="s">
        <v>521</v>
      </c>
      <c r="J265">
        <v>87.92</v>
      </c>
      <c r="K265">
        <v>5</v>
      </c>
      <c r="L265">
        <v>14.5068</v>
      </c>
      <c r="M265">
        <v>0.2</v>
      </c>
      <c r="N265">
        <v>15.385999999999999</v>
      </c>
    </row>
    <row r="266" spans="1:14" hidden="1">
      <c r="A266">
        <v>76</v>
      </c>
      <c r="B266" t="s">
        <v>522</v>
      </c>
      <c r="C266" s="4">
        <v>43078</v>
      </c>
      <c r="D266" s="4">
        <v>43080</v>
      </c>
      <c r="E266" t="s">
        <v>38</v>
      </c>
      <c r="F266" t="s">
        <v>42</v>
      </c>
      <c r="G266" t="s">
        <v>27</v>
      </c>
      <c r="H266">
        <v>77041</v>
      </c>
      <c r="I266" t="s">
        <v>523</v>
      </c>
      <c r="J266">
        <v>1.248</v>
      </c>
      <c r="K266">
        <v>3</v>
      </c>
      <c r="L266">
        <v>1.0608</v>
      </c>
      <c r="M266">
        <v>0.8</v>
      </c>
      <c r="N266">
        <v>-1.9343999999999999</v>
      </c>
    </row>
    <row r="267" spans="1:14" hidden="1">
      <c r="A267">
        <v>77</v>
      </c>
      <c r="B267" t="s">
        <v>522</v>
      </c>
      <c r="C267" s="4">
        <v>43078</v>
      </c>
      <c r="D267" s="4">
        <v>43080</v>
      </c>
      <c r="E267" t="s">
        <v>38</v>
      </c>
      <c r="F267" t="s">
        <v>42</v>
      </c>
      <c r="G267" t="s">
        <v>27</v>
      </c>
      <c r="H267">
        <v>77041</v>
      </c>
      <c r="I267" t="s">
        <v>524</v>
      </c>
      <c r="J267">
        <v>9.7080000000000002</v>
      </c>
      <c r="K267">
        <v>3</v>
      </c>
      <c r="L267">
        <v>5.1776</v>
      </c>
      <c r="M267">
        <v>0.6</v>
      </c>
      <c r="N267">
        <v>-5.8247999999999998</v>
      </c>
    </row>
    <row r="268" spans="1:14" hidden="1">
      <c r="A268">
        <v>78</v>
      </c>
      <c r="B268" t="s">
        <v>522</v>
      </c>
      <c r="C268" s="4">
        <v>43078</v>
      </c>
      <c r="D268" s="4">
        <v>43080</v>
      </c>
      <c r="E268" t="s">
        <v>38</v>
      </c>
      <c r="F268" t="s">
        <v>42</v>
      </c>
      <c r="G268" t="s">
        <v>27</v>
      </c>
      <c r="H268">
        <v>77041</v>
      </c>
      <c r="I268" t="s">
        <v>525</v>
      </c>
      <c r="J268">
        <v>27.24</v>
      </c>
      <c r="K268">
        <v>3</v>
      </c>
      <c r="L268">
        <v>8.1720000000000006</v>
      </c>
      <c r="M268">
        <v>0.2</v>
      </c>
      <c r="N268">
        <v>2.7240000000000002</v>
      </c>
    </row>
    <row r="269" spans="1:14" hidden="1">
      <c r="A269">
        <v>206</v>
      </c>
      <c r="B269" t="s">
        <v>526</v>
      </c>
      <c r="C269" s="4">
        <v>43078</v>
      </c>
      <c r="D269" s="4">
        <v>43083</v>
      </c>
      <c r="E269" t="s">
        <v>15</v>
      </c>
      <c r="F269" t="s">
        <v>527</v>
      </c>
      <c r="G269" t="s">
        <v>21</v>
      </c>
      <c r="H269">
        <v>90604</v>
      </c>
      <c r="I269" t="s">
        <v>528</v>
      </c>
      <c r="J269">
        <v>444.76799999999997</v>
      </c>
      <c r="K269">
        <v>4</v>
      </c>
      <c r="L269">
        <v>100.0728</v>
      </c>
      <c r="M269">
        <v>0.2</v>
      </c>
      <c r="N269">
        <v>44.476799999999997</v>
      </c>
    </row>
    <row r="270" spans="1:14" hidden="1">
      <c r="A270">
        <v>269</v>
      </c>
      <c r="B270" t="s">
        <v>529</v>
      </c>
      <c r="C270" s="4">
        <v>43078</v>
      </c>
      <c r="D270" s="4">
        <v>43082</v>
      </c>
      <c r="E270" t="s">
        <v>15</v>
      </c>
      <c r="F270" t="s">
        <v>366</v>
      </c>
      <c r="G270" t="s">
        <v>27</v>
      </c>
      <c r="H270">
        <v>45231</v>
      </c>
      <c r="I270" t="s">
        <v>530</v>
      </c>
      <c r="J270">
        <v>37.207999999999998</v>
      </c>
      <c r="K270">
        <v>1</v>
      </c>
      <c r="L270">
        <v>44.6496</v>
      </c>
      <c r="M270">
        <v>0.2</v>
      </c>
      <c r="N270">
        <v>-7.4416000000000002</v>
      </c>
    </row>
    <row r="271" spans="1:14" hidden="1">
      <c r="A271">
        <v>270</v>
      </c>
      <c r="B271" t="s">
        <v>529</v>
      </c>
      <c r="C271" s="4">
        <v>43078</v>
      </c>
      <c r="D271" s="4">
        <v>43082</v>
      </c>
      <c r="E271" t="s">
        <v>15</v>
      </c>
      <c r="F271" t="s">
        <v>366</v>
      </c>
      <c r="G271" t="s">
        <v>27</v>
      </c>
      <c r="H271">
        <v>45231</v>
      </c>
      <c r="I271" t="s">
        <v>531</v>
      </c>
      <c r="J271">
        <v>57.576000000000001</v>
      </c>
      <c r="K271">
        <v>3</v>
      </c>
      <c r="L271">
        <v>11.994999999999999</v>
      </c>
      <c r="M271">
        <v>0.2</v>
      </c>
      <c r="N271">
        <v>21.591000000000001</v>
      </c>
    </row>
    <row r="272" spans="1:14" hidden="1">
      <c r="A272">
        <v>1469</v>
      </c>
      <c r="B272" t="s">
        <v>532</v>
      </c>
      <c r="C272" s="4">
        <v>43078</v>
      </c>
      <c r="D272" s="4">
        <v>43082</v>
      </c>
      <c r="E272" t="s">
        <v>15</v>
      </c>
      <c r="F272" t="s">
        <v>533</v>
      </c>
      <c r="G272" t="s">
        <v>27</v>
      </c>
      <c r="H272">
        <v>48234</v>
      </c>
      <c r="I272" t="s">
        <v>534</v>
      </c>
      <c r="J272">
        <v>872.94</v>
      </c>
      <c r="K272">
        <v>3</v>
      </c>
      <c r="L272">
        <v>215.3252</v>
      </c>
      <c r="M272">
        <v>0</v>
      </c>
      <c r="N272">
        <v>226.96440000000001</v>
      </c>
    </row>
    <row r="273" spans="1:14" hidden="1">
      <c r="A273">
        <v>1470</v>
      </c>
      <c r="B273" t="s">
        <v>532</v>
      </c>
      <c r="C273" s="4">
        <v>43078</v>
      </c>
      <c r="D273" s="4">
        <v>43082</v>
      </c>
      <c r="E273" t="s">
        <v>15</v>
      </c>
      <c r="F273" t="s">
        <v>533</v>
      </c>
      <c r="G273" t="s">
        <v>27</v>
      </c>
      <c r="H273">
        <v>48234</v>
      </c>
      <c r="I273" t="s">
        <v>535</v>
      </c>
      <c r="J273">
        <v>41.54</v>
      </c>
      <c r="K273">
        <v>2</v>
      </c>
      <c r="L273">
        <v>11.008100000000001</v>
      </c>
      <c r="M273">
        <v>0</v>
      </c>
      <c r="N273">
        <v>19.523800000000001</v>
      </c>
    </row>
    <row r="274" spans="1:14" hidden="1">
      <c r="A274">
        <v>1471</v>
      </c>
      <c r="B274" t="s">
        <v>532</v>
      </c>
      <c r="C274" s="4">
        <v>43078</v>
      </c>
      <c r="D274" s="4">
        <v>43082</v>
      </c>
      <c r="E274" t="s">
        <v>15</v>
      </c>
      <c r="F274" t="s">
        <v>533</v>
      </c>
      <c r="G274" t="s">
        <v>27</v>
      </c>
      <c r="H274">
        <v>48234</v>
      </c>
      <c r="I274" t="s">
        <v>536</v>
      </c>
      <c r="J274">
        <v>12.96</v>
      </c>
      <c r="K274">
        <v>2</v>
      </c>
      <c r="L274">
        <v>3.3696000000000002</v>
      </c>
      <c r="M274">
        <v>0</v>
      </c>
      <c r="N274">
        <v>6.2207999999999997</v>
      </c>
    </row>
    <row r="275" spans="1:14" hidden="1">
      <c r="A275">
        <v>1691</v>
      </c>
      <c r="B275" t="s">
        <v>537</v>
      </c>
      <c r="C275" s="4">
        <v>43078</v>
      </c>
      <c r="D275" s="4">
        <v>43084</v>
      </c>
      <c r="E275" t="s">
        <v>15</v>
      </c>
      <c r="F275" t="s">
        <v>538</v>
      </c>
      <c r="G275" t="s">
        <v>21</v>
      </c>
      <c r="H275">
        <v>46203</v>
      </c>
      <c r="I275" t="s">
        <v>539</v>
      </c>
      <c r="J275">
        <v>33.450000000000003</v>
      </c>
      <c r="K275">
        <v>5</v>
      </c>
      <c r="L275">
        <v>3.6126</v>
      </c>
      <c r="M275">
        <v>0</v>
      </c>
      <c r="N275">
        <v>15.387</v>
      </c>
    </row>
    <row r="276" spans="1:14" hidden="1">
      <c r="A276">
        <v>1692</v>
      </c>
      <c r="B276" t="s">
        <v>537</v>
      </c>
      <c r="C276" s="4">
        <v>43078</v>
      </c>
      <c r="D276" s="4">
        <v>43084</v>
      </c>
      <c r="E276" t="s">
        <v>15</v>
      </c>
      <c r="F276" t="s">
        <v>538</v>
      </c>
      <c r="G276" t="s">
        <v>21</v>
      </c>
      <c r="H276">
        <v>46203</v>
      </c>
      <c r="I276" t="s">
        <v>523</v>
      </c>
      <c r="J276">
        <v>10.4</v>
      </c>
      <c r="K276">
        <v>5</v>
      </c>
      <c r="L276">
        <v>1.0608</v>
      </c>
      <c r="M276">
        <v>0</v>
      </c>
      <c r="N276">
        <v>5.0960000000000001</v>
      </c>
    </row>
    <row r="277" spans="1:14" hidden="1">
      <c r="A277">
        <v>3596</v>
      </c>
      <c r="B277" t="s">
        <v>540</v>
      </c>
      <c r="C277" s="4">
        <v>43078</v>
      </c>
      <c r="D277" s="4">
        <v>43084</v>
      </c>
      <c r="E277" t="s">
        <v>15</v>
      </c>
      <c r="F277" t="s">
        <v>392</v>
      </c>
      <c r="G277" t="s">
        <v>27</v>
      </c>
      <c r="H277">
        <v>19143</v>
      </c>
      <c r="I277" t="s">
        <v>541</v>
      </c>
      <c r="J277">
        <v>2.6240000000000001</v>
      </c>
      <c r="K277">
        <v>1</v>
      </c>
      <c r="L277">
        <v>2.1976</v>
      </c>
      <c r="M277">
        <v>0.2</v>
      </c>
      <c r="N277">
        <v>0.4264</v>
      </c>
    </row>
    <row r="278" spans="1:14" hidden="1">
      <c r="A278">
        <v>3651</v>
      </c>
      <c r="B278" t="s">
        <v>542</v>
      </c>
      <c r="C278" s="4">
        <v>43078</v>
      </c>
      <c r="D278" s="4">
        <v>43080</v>
      </c>
      <c r="E278" t="s">
        <v>52</v>
      </c>
      <c r="F278" t="s">
        <v>276</v>
      </c>
      <c r="G278" t="s">
        <v>21</v>
      </c>
      <c r="H278">
        <v>48234</v>
      </c>
      <c r="I278" t="s">
        <v>543</v>
      </c>
      <c r="J278">
        <v>104.88</v>
      </c>
      <c r="K278">
        <v>6</v>
      </c>
      <c r="L278">
        <v>10.488</v>
      </c>
      <c r="M278">
        <v>0</v>
      </c>
      <c r="N278">
        <v>41.951999999999998</v>
      </c>
    </row>
    <row r="279" spans="1:14" hidden="1">
      <c r="A279">
        <v>3652</v>
      </c>
      <c r="B279" t="s">
        <v>542</v>
      </c>
      <c r="C279" s="4">
        <v>43078</v>
      </c>
      <c r="D279" s="4">
        <v>43080</v>
      </c>
      <c r="E279" t="s">
        <v>52</v>
      </c>
      <c r="F279" t="s">
        <v>276</v>
      </c>
      <c r="G279" t="s">
        <v>21</v>
      </c>
      <c r="H279">
        <v>48234</v>
      </c>
      <c r="I279" t="s">
        <v>544</v>
      </c>
      <c r="J279">
        <v>34.700000000000003</v>
      </c>
      <c r="K279">
        <v>5</v>
      </c>
      <c r="L279">
        <v>4.4416000000000002</v>
      </c>
      <c r="M279">
        <v>0</v>
      </c>
      <c r="N279">
        <v>12.492000000000001</v>
      </c>
    </row>
    <row r="280" spans="1:14" hidden="1">
      <c r="A280">
        <v>3653</v>
      </c>
      <c r="B280" t="s">
        <v>542</v>
      </c>
      <c r="C280" s="4">
        <v>43078</v>
      </c>
      <c r="D280" s="4">
        <v>43080</v>
      </c>
      <c r="E280" t="s">
        <v>52</v>
      </c>
      <c r="F280" t="s">
        <v>276</v>
      </c>
      <c r="G280" t="s">
        <v>21</v>
      </c>
      <c r="H280">
        <v>48234</v>
      </c>
      <c r="I280" t="s">
        <v>545</v>
      </c>
      <c r="J280">
        <v>33.72</v>
      </c>
      <c r="K280">
        <v>4</v>
      </c>
      <c r="L280">
        <v>4.5522</v>
      </c>
      <c r="M280">
        <v>0</v>
      </c>
      <c r="N280">
        <v>15.511200000000001</v>
      </c>
    </row>
    <row r="281" spans="1:14" hidden="1">
      <c r="A281">
        <v>3654</v>
      </c>
      <c r="B281" t="s">
        <v>542</v>
      </c>
      <c r="C281" s="4">
        <v>43078</v>
      </c>
      <c r="D281" s="4">
        <v>43080</v>
      </c>
      <c r="E281" t="s">
        <v>52</v>
      </c>
      <c r="F281" t="s">
        <v>276</v>
      </c>
      <c r="G281" t="s">
        <v>21</v>
      </c>
      <c r="H281">
        <v>48234</v>
      </c>
      <c r="I281" t="s">
        <v>546</v>
      </c>
      <c r="J281">
        <v>14.94</v>
      </c>
      <c r="K281">
        <v>3</v>
      </c>
      <c r="L281">
        <v>2.6394000000000002</v>
      </c>
      <c r="M281">
        <v>0</v>
      </c>
      <c r="N281">
        <v>7.0217999999999998</v>
      </c>
    </row>
    <row r="282" spans="1:14" hidden="1">
      <c r="A282">
        <v>4211</v>
      </c>
      <c r="B282" t="s">
        <v>547</v>
      </c>
      <c r="C282" s="4">
        <v>43078</v>
      </c>
      <c r="D282" s="4">
        <v>43083</v>
      </c>
      <c r="E282" t="s">
        <v>15</v>
      </c>
      <c r="F282" t="s">
        <v>548</v>
      </c>
      <c r="G282" t="s">
        <v>21</v>
      </c>
      <c r="H282">
        <v>60623</v>
      </c>
      <c r="I282" t="s">
        <v>549</v>
      </c>
      <c r="J282">
        <v>15.984</v>
      </c>
      <c r="K282">
        <v>2</v>
      </c>
      <c r="L282">
        <v>5.4945000000000004</v>
      </c>
      <c r="M282">
        <v>0.2</v>
      </c>
      <c r="N282">
        <v>4.9950000000000001</v>
      </c>
    </row>
    <row r="283" spans="1:14" hidden="1">
      <c r="A283">
        <v>4291</v>
      </c>
      <c r="B283" t="s">
        <v>550</v>
      </c>
      <c r="C283" s="4">
        <v>43078</v>
      </c>
      <c r="D283" s="4">
        <v>43082</v>
      </c>
      <c r="E283" t="s">
        <v>52</v>
      </c>
      <c r="F283" t="s">
        <v>551</v>
      </c>
      <c r="G283" t="s">
        <v>17</v>
      </c>
      <c r="H283">
        <v>90004</v>
      </c>
      <c r="I283" t="s">
        <v>552</v>
      </c>
      <c r="J283">
        <v>11.16</v>
      </c>
      <c r="K283">
        <v>2</v>
      </c>
      <c r="L283">
        <v>4.1849999999999996</v>
      </c>
      <c r="M283">
        <v>0</v>
      </c>
      <c r="N283">
        <v>2.79</v>
      </c>
    </row>
    <row r="284" spans="1:14" hidden="1">
      <c r="A284">
        <v>4292</v>
      </c>
      <c r="B284" t="s">
        <v>550</v>
      </c>
      <c r="C284" s="4">
        <v>43078</v>
      </c>
      <c r="D284" s="4">
        <v>43082</v>
      </c>
      <c r="E284" t="s">
        <v>52</v>
      </c>
      <c r="F284" t="s">
        <v>551</v>
      </c>
      <c r="G284" t="s">
        <v>17</v>
      </c>
      <c r="H284">
        <v>90004</v>
      </c>
      <c r="I284" t="s">
        <v>553</v>
      </c>
      <c r="J284">
        <v>896.32799999999997</v>
      </c>
      <c r="K284">
        <v>9</v>
      </c>
      <c r="L284">
        <v>97.102199999999996</v>
      </c>
      <c r="M284">
        <v>0.2</v>
      </c>
      <c r="N284">
        <v>22.408200000000001</v>
      </c>
    </row>
    <row r="285" spans="1:14" hidden="1">
      <c r="A285">
        <v>4293</v>
      </c>
      <c r="B285" t="s">
        <v>550</v>
      </c>
      <c r="C285" s="4">
        <v>43078</v>
      </c>
      <c r="D285" s="4">
        <v>43082</v>
      </c>
      <c r="E285" t="s">
        <v>52</v>
      </c>
      <c r="F285" t="s">
        <v>551</v>
      </c>
      <c r="G285" t="s">
        <v>17</v>
      </c>
      <c r="H285">
        <v>90004</v>
      </c>
      <c r="I285" t="s">
        <v>554</v>
      </c>
      <c r="J285">
        <v>189</v>
      </c>
      <c r="K285">
        <v>1</v>
      </c>
      <c r="L285">
        <v>120.96</v>
      </c>
      <c r="M285">
        <v>0</v>
      </c>
      <c r="N285">
        <v>68.040000000000006</v>
      </c>
    </row>
    <row r="286" spans="1:14" hidden="1">
      <c r="A286">
        <v>5351</v>
      </c>
      <c r="B286" t="s">
        <v>555</v>
      </c>
      <c r="C286" s="4">
        <v>43078</v>
      </c>
      <c r="D286" s="4">
        <v>43085</v>
      </c>
      <c r="E286" t="s">
        <v>15</v>
      </c>
      <c r="F286" t="s">
        <v>556</v>
      </c>
      <c r="G286" t="s">
        <v>21</v>
      </c>
      <c r="H286">
        <v>60068</v>
      </c>
      <c r="I286" t="s">
        <v>557</v>
      </c>
      <c r="J286">
        <v>143.85599999999999</v>
      </c>
      <c r="K286">
        <v>9</v>
      </c>
      <c r="L286">
        <v>10.589399999999999</v>
      </c>
      <c r="M286">
        <v>0.2</v>
      </c>
      <c r="N286">
        <v>48.551400000000001</v>
      </c>
    </row>
    <row r="287" spans="1:14" hidden="1">
      <c r="A287">
        <v>6771</v>
      </c>
      <c r="B287" t="s">
        <v>558</v>
      </c>
      <c r="C287" s="4">
        <v>43078</v>
      </c>
      <c r="D287" s="4">
        <v>43082</v>
      </c>
      <c r="E287" t="s">
        <v>15</v>
      </c>
      <c r="F287" t="s">
        <v>187</v>
      </c>
      <c r="G287" t="s">
        <v>27</v>
      </c>
      <c r="H287">
        <v>85023</v>
      </c>
      <c r="I287" t="s">
        <v>559</v>
      </c>
      <c r="J287">
        <v>419.4</v>
      </c>
      <c r="K287">
        <v>5</v>
      </c>
      <c r="L287">
        <v>54.521999999999998</v>
      </c>
      <c r="M287">
        <v>0.2</v>
      </c>
      <c r="N287">
        <v>146.79</v>
      </c>
    </row>
    <row r="288" spans="1:14" hidden="1">
      <c r="A288">
        <v>6772</v>
      </c>
      <c r="B288" t="s">
        <v>558</v>
      </c>
      <c r="C288" s="4">
        <v>43078</v>
      </c>
      <c r="D288" s="4">
        <v>43082</v>
      </c>
      <c r="E288" t="s">
        <v>15</v>
      </c>
      <c r="F288" t="s">
        <v>187</v>
      </c>
      <c r="G288" t="s">
        <v>27</v>
      </c>
      <c r="H288">
        <v>85023</v>
      </c>
      <c r="I288" t="s">
        <v>560</v>
      </c>
      <c r="J288">
        <v>13.005000000000001</v>
      </c>
      <c r="K288">
        <v>3</v>
      </c>
      <c r="L288">
        <v>7.6585000000000001</v>
      </c>
      <c r="M288">
        <v>0.7</v>
      </c>
      <c r="N288">
        <v>-9.9704999999999995</v>
      </c>
    </row>
    <row r="289" spans="1:14" hidden="1">
      <c r="A289">
        <v>7014</v>
      </c>
      <c r="B289" t="s">
        <v>561</v>
      </c>
      <c r="C289" s="4">
        <v>43078</v>
      </c>
      <c r="D289" s="4">
        <v>43080</v>
      </c>
      <c r="E289" t="s">
        <v>52</v>
      </c>
      <c r="F289" t="s">
        <v>562</v>
      </c>
      <c r="G289" t="s">
        <v>17</v>
      </c>
      <c r="H289">
        <v>93905</v>
      </c>
      <c r="I289" t="s">
        <v>563</v>
      </c>
      <c r="J289">
        <v>148.25700000000001</v>
      </c>
      <c r="K289">
        <v>3</v>
      </c>
      <c r="L289">
        <v>44.186399999999999</v>
      </c>
      <c r="M289">
        <v>0.15</v>
      </c>
      <c r="N289">
        <v>15.697800000000001</v>
      </c>
    </row>
    <row r="290" spans="1:14" hidden="1">
      <c r="A290">
        <v>7515</v>
      </c>
      <c r="B290" t="s">
        <v>564</v>
      </c>
      <c r="C290" s="4">
        <v>43078</v>
      </c>
      <c r="D290" s="4">
        <v>43081</v>
      </c>
      <c r="E290" t="s">
        <v>52</v>
      </c>
      <c r="F290" t="s">
        <v>565</v>
      </c>
      <c r="G290" t="s">
        <v>21</v>
      </c>
      <c r="H290">
        <v>40475</v>
      </c>
      <c r="I290" t="s">
        <v>566</v>
      </c>
      <c r="J290">
        <v>29.36</v>
      </c>
      <c r="K290">
        <v>2</v>
      </c>
      <c r="L290">
        <v>7.9272</v>
      </c>
      <c r="M290">
        <v>0</v>
      </c>
      <c r="N290">
        <v>13.505599999999999</v>
      </c>
    </row>
    <row r="291" spans="1:14" hidden="1">
      <c r="A291">
        <v>7516</v>
      </c>
      <c r="B291" t="s">
        <v>564</v>
      </c>
      <c r="C291" s="4">
        <v>43078</v>
      </c>
      <c r="D291" s="4">
        <v>43081</v>
      </c>
      <c r="E291" t="s">
        <v>52</v>
      </c>
      <c r="F291" t="s">
        <v>565</v>
      </c>
      <c r="G291" t="s">
        <v>21</v>
      </c>
      <c r="H291">
        <v>40475</v>
      </c>
      <c r="I291" t="s">
        <v>567</v>
      </c>
      <c r="J291">
        <v>214.9</v>
      </c>
      <c r="K291">
        <v>5</v>
      </c>
      <c r="L291">
        <v>30.515799999999999</v>
      </c>
      <c r="M291">
        <v>0</v>
      </c>
      <c r="N291">
        <v>62.320999999999998</v>
      </c>
    </row>
    <row r="292" spans="1:14" hidden="1">
      <c r="A292">
        <v>7517</v>
      </c>
      <c r="B292" t="s">
        <v>564</v>
      </c>
      <c r="C292" s="4">
        <v>43078</v>
      </c>
      <c r="D292" s="4">
        <v>43081</v>
      </c>
      <c r="E292" t="s">
        <v>52</v>
      </c>
      <c r="F292" t="s">
        <v>565</v>
      </c>
      <c r="G292" t="s">
        <v>21</v>
      </c>
      <c r="H292">
        <v>40475</v>
      </c>
      <c r="I292" t="s">
        <v>568</v>
      </c>
      <c r="J292">
        <v>15.92</v>
      </c>
      <c r="K292">
        <v>4</v>
      </c>
      <c r="L292">
        <v>2.1093999999999999</v>
      </c>
      <c r="M292">
        <v>0</v>
      </c>
      <c r="N292">
        <v>7.4824000000000002</v>
      </c>
    </row>
    <row r="293" spans="1:14" hidden="1">
      <c r="A293">
        <v>7518</v>
      </c>
      <c r="B293" t="s">
        <v>564</v>
      </c>
      <c r="C293" s="4">
        <v>43078</v>
      </c>
      <c r="D293" s="4">
        <v>43081</v>
      </c>
      <c r="E293" t="s">
        <v>52</v>
      </c>
      <c r="F293" t="s">
        <v>565</v>
      </c>
      <c r="G293" t="s">
        <v>21</v>
      </c>
      <c r="H293">
        <v>40475</v>
      </c>
      <c r="I293" t="s">
        <v>264</v>
      </c>
      <c r="J293">
        <v>146.44999999999999</v>
      </c>
      <c r="K293">
        <v>5</v>
      </c>
      <c r="L293">
        <v>19.624300000000002</v>
      </c>
      <c r="M293">
        <v>0</v>
      </c>
      <c r="N293">
        <v>48.328499999999998</v>
      </c>
    </row>
    <row r="294" spans="1:14" hidden="1">
      <c r="A294">
        <v>7519</v>
      </c>
      <c r="B294" t="s">
        <v>564</v>
      </c>
      <c r="C294" s="4">
        <v>43078</v>
      </c>
      <c r="D294" s="4">
        <v>43081</v>
      </c>
      <c r="E294" t="s">
        <v>52</v>
      </c>
      <c r="F294" t="s">
        <v>565</v>
      </c>
      <c r="G294" t="s">
        <v>21</v>
      </c>
      <c r="H294">
        <v>40475</v>
      </c>
      <c r="I294" t="s">
        <v>569</v>
      </c>
      <c r="J294">
        <v>15.14</v>
      </c>
      <c r="K294">
        <v>1</v>
      </c>
      <c r="L294">
        <v>14.5344</v>
      </c>
      <c r="M294">
        <v>0</v>
      </c>
      <c r="N294">
        <v>0.60559999999999903</v>
      </c>
    </row>
    <row r="295" spans="1:14" hidden="1">
      <c r="A295">
        <v>7520</v>
      </c>
      <c r="B295" t="s">
        <v>564</v>
      </c>
      <c r="C295" s="4">
        <v>43078</v>
      </c>
      <c r="D295" s="4">
        <v>43081</v>
      </c>
      <c r="E295" t="s">
        <v>52</v>
      </c>
      <c r="F295" t="s">
        <v>565</v>
      </c>
      <c r="G295" t="s">
        <v>21</v>
      </c>
      <c r="H295">
        <v>40475</v>
      </c>
      <c r="I295" t="s">
        <v>570</v>
      </c>
      <c r="J295">
        <v>5.76</v>
      </c>
      <c r="K295">
        <v>2</v>
      </c>
      <c r="L295">
        <v>1.5551999999999999</v>
      </c>
      <c r="M295">
        <v>0</v>
      </c>
      <c r="N295">
        <v>2.6496</v>
      </c>
    </row>
    <row r="296" spans="1:14" hidden="1">
      <c r="A296">
        <v>7521</v>
      </c>
      <c r="B296" t="s">
        <v>564</v>
      </c>
      <c r="C296" s="4">
        <v>43078</v>
      </c>
      <c r="D296" s="4">
        <v>43081</v>
      </c>
      <c r="E296" t="s">
        <v>52</v>
      </c>
      <c r="F296" t="s">
        <v>565</v>
      </c>
      <c r="G296" t="s">
        <v>21</v>
      </c>
      <c r="H296">
        <v>40475</v>
      </c>
      <c r="I296" t="s">
        <v>571</v>
      </c>
      <c r="J296">
        <v>1399.98</v>
      </c>
      <c r="K296">
        <v>2</v>
      </c>
      <c r="L296">
        <v>384.99450000000002</v>
      </c>
      <c r="M296">
        <v>0</v>
      </c>
      <c r="N296">
        <v>629.99099999999999</v>
      </c>
    </row>
    <row r="297" spans="1:14" hidden="1">
      <c r="A297">
        <v>8586</v>
      </c>
      <c r="B297" t="s">
        <v>572</v>
      </c>
      <c r="C297" s="4">
        <v>43078</v>
      </c>
      <c r="D297" s="4">
        <v>43084</v>
      </c>
      <c r="E297" t="s">
        <v>15</v>
      </c>
      <c r="F297" t="s">
        <v>573</v>
      </c>
      <c r="G297" t="s">
        <v>21</v>
      </c>
      <c r="H297">
        <v>19134</v>
      </c>
      <c r="I297" t="s">
        <v>146</v>
      </c>
      <c r="J297">
        <v>11.087999999999999</v>
      </c>
      <c r="K297">
        <v>7</v>
      </c>
      <c r="L297">
        <v>2.7456</v>
      </c>
      <c r="M297">
        <v>0.7</v>
      </c>
      <c r="N297">
        <v>-8.1311999999999998</v>
      </c>
    </row>
    <row r="298" spans="1:14" hidden="1">
      <c r="A298">
        <v>9768</v>
      </c>
      <c r="B298" t="s">
        <v>574</v>
      </c>
      <c r="C298" s="4">
        <v>43078</v>
      </c>
      <c r="D298" s="4">
        <v>43084</v>
      </c>
      <c r="E298" t="s">
        <v>15</v>
      </c>
      <c r="F298" t="s">
        <v>575</v>
      </c>
      <c r="G298" t="s">
        <v>21</v>
      </c>
      <c r="H298">
        <v>49505</v>
      </c>
      <c r="I298" t="s">
        <v>576</v>
      </c>
      <c r="J298">
        <v>54.9</v>
      </c>
      <c r="K298">
        <v>5</v>
      </c>
      <c r="L298">
        <v>5.5998000000000001</v>
      </c>
      <c r="M298">
        <v>0</v>
      </c>
      <c r="N298">
        <v>26.901</v>
      </c>
    </row>
    <row r="299" spans="1:14" hidden="1">
      <c r="A299">
        <v>406</v>
      </c>
      <c r="B299" t="s">
        <v>577</v>
      </c>
      <c r="C299" s="4">
        <v>43077</v>
      </c>
      <c r="D299" s="4">
        <v>43081</v>
      </c>
      <c r="E299" t="s">
        <v>15</v>
      </c>
      <c r="F299" t="s">
        <v>578</v>
      </c>
      <c r="G299" t="s">
        <v>21</v>
      </c>
      <c r="H299">
        <v>94110</v>
      </c>
      <c r="I299" t="s">
        <v>579</v>
      </c>
      <c r="J299">
        <v>179.95</v>
      </c>
      <c r="K299">
        <v>5</v>
      </c>
      <c r="L299">
        <v>28.432099999999998</v>
      </c>
      <c r="M299">
        <v>0</v>
      </c>
      <c r="N299">
        <v>37.789499999999997</v>
      </c>
    </row>
    <row r="300" spans="1:14" hidden="1">
      <c r="A300">
        <v>407</v>
      </c>
      <c r="B300" t="s">
        <v>577</v>
      </c>
      <c r="C300" s="4">
        <v>43077</v>
      </c>
      <c r="D300" s="4">
        <v>43081</v>
      </c>
      <c r="E300" t="s">
        <v>15</v>
      </c>
      <c r="F300" t="s">
        <v>578</v>
      </c>
      <c r="G300" t="s">
        <v>21</v>
      </c>
      <c r="H300">
        <v>94110</v>
      </c>
      <c r="I300" t="s">
        <v>580</v>
      </c>
      <c r="J300">
        <v>1199.9760000000001</v>
      </c>
      <c r="K300">
        <v>3</v>
      </c>
      <c r="L300">
        <v>254.9949</v>
      </c>
      <c r="M300">
        <v>0.2</v>
      </c>
      <c r="N300">
        <v>434.99130000000002</v>
      </c>
    </row>
    <row r="301" spans="1:14" hidden="1">
      <c r="A301">
        <v>408</v>
      </c>
      <c r="B301" t="s">
        <v>577</v>
      </c>
      <c r="C301" s="4">
        <v>43077</v>
      </c>
      <c r="D301" s="4">
        <v>43081</v>
      </c>
      <c r="E301" t="s">
        <v>15</v>
      </c>
      <c r="F301" t="s">
        <v>578</v>
      </c>
      <c r="G301" t="s">
        <v>21</v>
      </c>
      <c r="H301">
        <v>94110</v>
      </c>
      <c r="I301" t="s">
        <v>581</v>
      </c>
      <c r="J301">
        <v>27.15</v>
      </c>
      <c r="K301">
        <v>5</v>
      </c>
      <c r="L301">
        <v>2.7692999999999999</v>
      </c>
      <c r="M301">
        <v>0</v>
      </c>
      <c r="N301">
        <v>13.3035</v>
      </c>
    </row>
    <row r="302" spans="1:14" hidden="1">
      <c r="A302">
        <v>409</v>
      </c>
      <c r="B302" t="s">
        <v>577</v>
      </c>
      <c r="C302" s="4">
        <v>43077</v>
      </c>
      <c r="D302" s="4">
        <v>43081</v>
      </c>
      <c r="E302" t="s">
        <v>15</v>
      </c>
      <c r="F302" t="s">
        <v>578</v>
      </c>
      <c r="G302" t="s">
        <v>21</v>
      </c>
      <c r="H302">
        <v>94110</v>
      </c>
      <c r="I302" t="s">
        <v>582</v>
      </c>
      <c r="J302">
        <v>1004.024</v>
      </c>
      <c r="K302">
        <v>7</v>
      </c>
      <c r="L302">
        <v>159.56809999999999</v>
      </c>
      <c r="M302">
        <v>0.2</v>
      </c>
      <c r="N302">
        <v>-112.95269999999999</v>
      </c>
    </row>
    <row r="303" spans="1:14" hidden="1">
      <c r="A303">
        <v>410</v>
      </c>
      <c r="B303" t="s">
        <v>577</v>
      </c>
      <c r="C303" s="4">
        <v>43077</v>
      </c>
      <c r="D303" s="4">
        <v>43081</v>
      </c>
      <c r="E303" t="s">
        <v>15</v>
      </c>
      <c r="F303" t="s">
        <v>578</v>
      </c>
      <c r="G303" t="s">
        <v>21</v>
      </c>
      <c r="H303">
        <v>94110</v>
      </c>
      <c r="I303" t="s">
        <v>583</v>
      </c>
      <c r="J303">
        <v>9.68</v>
      </c>
      <c r="K303">
        <v>1</v>
      </c>
      <c r="L303">
        <v>5.0335999999999999</v>
      </c>
      <c r="M303">
        <v>0</v>
      </c>
      <c r="N303">
        <v>4.6463999999999999</v>
      </c>
    </row>
    <row r="304" spans="1:14" hidden="1">
      <c r="A304">
        <v>411</v>
      </c>
      <c r="B304" t="s">
        <v>577</v>
      </c>
      <c r="C304" s="4">
        <v>43077</v>
      </c>
      <c r="D304" s="4">
        <v>43081</v>
      </c>
      <c r="E304" t="s">
        <v>15</v>
      </c>
      <c r="F304" t="s">
        <v>578</v>
      </c>
      <c r="G304" t="s">
        <v>21</v>
      </c>
      <c r="H304">
        <v>94110</v>
      </c>
      <c r="I304" t="s">
        <v>584</v>
      </c>
      <c r="J304">
        <v>28.35</v>
      </c>
      <c r="K304">
        <v>9</v>
      </c>
      <c r="L304">
        <v>1.6379999999999999</v>
      </c>
      <c r="M304">
        <v>0</v>
      </c>
      <c r="N304">
        <v>13.608000000000001</v>
      </c>
    </row>
    <row r="305" spans="1:14" hidden="1">
      <c r="A305">
        <v>412</v>
      </c>
      <c r="B305" t="s">
        <v>577</v>
      </c>
      <c r="C305" s="4">
        <v>43077</v>
      </c>
      <c r="D305" s="4">
        <v>43081</v>
      </c>
      <c r="E305" t="s">
        <v>15</v>
      </c>
      <c r="F305" t="s">
        <v>578</v>
      </c>
      <c r="G305" t="s">
        <v>21</v>
      </c>
      <c r="H305">
        <v>94110</v>
      </c>
      <c r="I305" t="s">
        <v>300</v>
      </c>
      <c r="J305">
        <v>55.98</v>
      </c>
      <c r="K305">
        <v>1</v>
      </c>
      <c r="L305">
        <v>28.549800000000001</v>
      </c>
      <c r="M305">
        <v>0</v>
      </c>
      <c r="N305">
        <v>27.430199999999999</v>
      </c>
    </row>
    <row r="306" spans="1:14" hidden="1">
      <c r="A306">
        <v>413</v>
      </c>
      <c r="B306" t="s">
        <v>577</v>
      </c>
      <c r="C306" s="4">
        <v>43077</v>
      </c>
      <c r="D306" s="4">
        <v>43081</v>
      </c>
      <c r="E306" t="s">
        <v>15</v>
      </c>
      <c r="F306" t="s">
        <v>578</v>
      </c>
      <c r="G306" t="s">
        <v>21</v>
      </c>
      <c r="H306">
        <v>94110</v>
      </c>
      <c r="I306" t="s">
        <v>585</v>
      </c>
      <c r="J306">
        <v>1336.829</v>
      </c>
      <c r="K306">
        <v>13</v>
      </c>
      <c r="L306">
        <v>100.4134</v>
      </c>
      <c r="M306">
        <v>0.15</v>
      </c>
      <c r="N306">
        <v>31.454799999999899</v>
      </c>
    </row>
    <row r="307" spans="1:14" hidden="1">
      <c r="A307">
        <v>414</v>
      </c>
      <c r="B307" t="s">
        <v>577</v>
      </c>
      <c r="C307" s="4">
        <v>43077</v>
      </c>
      <c r="D307" s="4">
        <v>43081</v>
      </c>
      <c r="E307" t="s">
        <v>15</v>
      </c>
      <c r="F307" t="s">
        <v>578</v>
      </c>
      <c r="G307" t="s">
        <v>21</v>
      </c>
      <c r="H307">
        <v>94110</v>
      </c>
      <c r="I307" t="s">
        <v>586</v>
      </c>
      <c r="J307">
        <v>113.568</v>
      </c>
      <c r="K307">
        <v>2</v>
      </c>
      <c r="L307">
        <v>66.011399999999995</v>
      </c>
      <c r="M307">
        <v>0.2</v>
      </c>
      <c r="N307">
        <v>-18.454799999999999</v>
      </c>
    </row>
    <row r="308" spans="1:14" hidden="1">
      <c r="A308">
        <v>1168</v>
      </c>
      <c r="B308" t="s">
        <v>587</v>
      </c>
      <c r="C308" s="4">
        <v>43077</v>
      </c>
      <c r="D308" s="4">
        <v>43079</v>
      </c>
      <c r="E308" t="s">
        <v>52</v>
      </c>
      <c r="F308" t="s">
        <v>588</v>
      </c>
      <c r="G308" t="s">
        <v>21</v>
      </c>
      <c r="H308">
        <v>10035</v>
      </c>
      <c r="I308" t="s">
        <v>589</v>
      </c>
      <c r="J308">
        <v>109.48</v>
      </c>
      <c r="K308">
        <v>2</v>
      </c>
      <c r="L308">
        <v>37.770600000000002</v>
      </c>
      <c r="M308">
        <v>0</v>
      </c>
      <c r="N308">
        <v>33.938800000000001</v>
      </c>
    </row>
    <row r="309" spans="1:14" hidden="1">
      <c r="A309">
        <v>1169</v>
      </c>
      <c r="B309" t="s">
        <v>587</v>
      </c>
      <c r="C309" s="4">
        <v>43077</v>
      </c>
      <c r="D309" s="4">
        <v>43079</v>
      </c>
      <c r="E309" t="s">
        <v>52</v>
      </c>
      <c r="F309" t="s">
        <v>588</v>
      </c>
      <c r="G309" t="s">
        <v>21</v>
      </c>
      <c r="H309">
        <v>10035</v>
      </c>
      <c r="I309" t="s">
        <v>204</v>
      </c>
      <c r="J309">
        <v>272.94</v>
      </c>
      <c r="K309">
        <v>3</v>
      </c>
      <c r="L309">
        <v>90.98</v>
      </c>
      <c r="M309">
        <v>0</v>
      </c>
      <c r="N309">
        <v>0</v>
      </c>
    </row>
    <row r="310" spans="1:14" hidden="1">
      <c r="A310">
        <v>1170</v>
      </c>
      <c r="B310" t="s">
        <v>587</v>
      </c>
      <c r="C310" s="4">
        <v>43077</v>
      </c>
      <c r="D310" s="4">
        <v>43079</v>
      </c>
      <c r="E310" t="s">
        <v>52</v>
      </c>
      <c r="F310" t="s">
        <v>588</v>
      </c>
      <c r="G310" t="s">
        <v>21</v>
      </c>
      <c r="H310">
        <v>10035</v>
      </c>
      <c r="I310" t="s">
        <v>329</v>
      </c>
      <c r="J310">
        <v>19.440000000000001</v>
      </c>
      <c r="K310">
        <v>3</v>
      </c>
      <c r="L310">
        <v>3.3696000000000002</v>
      </c>
      <c r="M310">
        <v>0</v>
      </c>
      <c r="N310">
        <v>9.3312000000000008</v>
      </c>
    </row>
    <row r="311" spans="1:14" hidden="1">
      <c r="A311">
        <v>1171</v>
      </c>
      <c r="B311" t="s">
        <v>587</v>
      </c>
      <c r="C311" s="4">
        <v>43077</v>
      </c>
      <c r="D311" s="4">
        <v>43079</v>
      </c>
      <c r="E311" t="s">
        <v>52</v>
      </c>
      <c r="F311" t="s">
        <v>588</v>
      </c>
      <c r="G311" t="s">
        <v>21</v>
      </c>
      <c r="H311">
        <v>10035</v>
      </c>
      <c r="I311" t="s">
        <v>590</v>
      </c>
      <c r="J311">
        <v>31.92</v>
      </c>
      <c r="K311">
        <v>4</v>
      </c>
      <c r="L311">
        <v>5.9051999999999998</v>
      </c>
      <c r="M311">
        <v>0</v>
      </c>
      <c r="N311">
        <v>8.2992000000000008</v>
      </c>
    </row>
    <row r="312" spans="1:14" hidden="1">
      <c r="A312">
        <v>3431</v>
      </c>
      <c r="B312" t="s">
        <v>591</v>
      </c>
      <c r="C312" s="4">
        <v>43077</v>
      </c>
      <c r="D312" s="4">
        <v>43078</v>
      </c>
      <c r="E312" t="s">
        <v>38</v>
      </c>
      <c r="F312" t="s">
        <v>592</v>
      </c>
      <c r="G312" t="s">
        <v>21</v>
      </c>
      <c r="H312">
        <v>90301</v>
      </c>
      <c r="I312" t="s">
        <v>593</v>
      </c>
      <c r="J312">
        <v>29.79</v>
      </c>
      <c r="K312">
        <v>3</v>
      </c>
      <c r="L312">
        <v>7.0503</v>
      </c>
      <c r="M312">
        <v>0</v>
      </c>
      <c r="N312">
        <v>8.6390999999999991</v>
      </c>
    </row>
    <row r="313" spans="1:14" hidden="1">
      <c r="A313">
        <v>3432</v>
      </c>
      <c r="B313" t="s">
        <v>591</v>
      </c>
      <c r="C313" s="4">
        <v>43077</v>
      </c>
      <c r="D313" s="4">
        <v>43078</v>
      </c>
      <c r="E313" t="s">
        <v>38</v>
      </c>
      <c r="F313" t="s">
        <v>592</v>
      </c>
      <c r="G313" t="s">
        <v>21</v>
      </c>
      <c r="H313">
        <v>90301</v>
      </c>
      <c r="I313" t="s">
        <v>594</v>
      </c>
      <c r="J313">
        <v>128.9</v>
      </c>
      <c r="K313">
        <v>2</v>
      </c>
      <c r="L313">
        <v>56.716000000000001</v>
      </c>
      <c r="M313">
        <v>0</v>
      </c>
      <c r="N313">
        <v>15.468</v>
      </c>
    </row>
    <row r="314" spans="1:14" hidden="1">
      <c r="A314">
        <v>3433</v>
      </c>
      <c r="B314" t="s">
        <v>591</v>
      </c>
      <c r="C314" s="4">
        <v>43077</v>
      </c>
      <c r="D314" s="4">
        <v>43078</v>
      </c>
      <c r="E314" t="s">
        <v>38</v>
      </c>
      <c r="F314" t="s">
        <v>592</v>
      </c>
      <c r="G314" t="s">
        <v>21</v>
      </c>
      <c r="H314">
        <v>90301</v>
      </c>
      <c r="I314" t="s">
        <v>595</v>
      </c>
      <c r="J314">
        <v>60.12</v>
      </c>
      <c r="K314">
        <v>9</v>
      </c>
      <c r="L314">
        <v>3.4735999999999998</v>
      </c>
      <c r="M314">
        <v>0</v>
      </c>
      <c r="N314">
        <v>28.857600000000001</v>
      </c>
    </row>
    <row r="315" spans="1:14" hidden="1">
      <c r="A315">
        <v>4953</v>
      </c>
      <c r="B315" t="s">
        <v>596</v>
      </c>
      <c r="C315" s="4">
        <v>43077</v>
      </c>
      <c r="D315" s="4">
        <v>43081</v>
      </c>
      <c r="E315" t="s">
        <v>52</v>
      </c>
      <c r="F315" t="s">
        <v>597</v>
      </c>
      <c r="G315" t="s">
        <v>27</v>
      </c>
      <c r="H315">
        <v>94109</v>
      </c>
      <c r="I315" t="s">
        <v>598</v>
      </c>
      <c r="J315">
        <v>69.48</v>
      </c>
      <c r="K315">
        <v>1</v>
      </c>
      <c r="L315">
        <v>48.636000000000003</v>
      </c>
      <c r="M315">
        <v>0</v>
      </c>
      <c r="N315">
        <v>20.844000000000001</v>
      </c>
    </row>
    <row r="316" spans="1:14" hidden="1">
      <c r="A316">
        <v>5408</v>
      </c>
      <c r="B316" t="s">
        <v>599</v>
      </c>
      <c r="C316" s="4">
        <v>43077</v>
      </c>
      <c r="D316" s="4">
        <v>43083</v>
      </c>
      <c r="E316" t="s">
        <v>15</v>
      </c>
      <c r="F316" t="s">
        <v>600</v>
      </c>
      <c r="G316" t="s">
        <v>27</v>
      </c>
      <c r="H316">
        <v>94109</v>
      </c>
      <c r="I316" t="s">
        <v>601</v>
      </c>
      <c r="J316">
        <v>87.92</v>
      </c>
      <c r="K316">
        <v>4</v>
      </c>
      <c r="L316">
        <v>11.869199999999999</v>
      </c>
      <c r="M316">
        <v>0</v>
      </c>
      <c r="N316">
        <v>40.443199999999997</v>
      </c>
    </row>
    <row r="317" spans="1:14" hidden="1">
      <c r="A317">
        <v>5409</v>
      </c>
      <c r="B317" t="s">
        <v>599</v>
      </c>
      <c r="C317" s="4">
        <v>43077</v>
      </c>
      <c r="D317" s="4">
        <v>43083</v>
      </c>
      <c r="E317" t="s">
        <v>15</v>
      </c>
      <c r="F317" t="s">
        <v>600</v>
      </c>
      <c r="G317" t="s">
        <v>27</v>
      </c>
      <c r="H317">
        <v>94109</v>
      </c>
      <c r="I317" t="s">
        <v>602</v>
      </c>
      <c r="J317">
        <v>22.423999999999999</v>
      </c>
      <c r="K317">
        <v>1</v>
      </c>
      <c r="L317">
        <v>14.015000000000001</v>
      </c>
      <c r="M317">
        <v>0.2</v>
      </c>
      <c r="N317">
        <v>8.4090000000000007</v>
      </c>
    </row>
    <row r="318" spans="1:14" hidden="1">
      <c r="A318">
        <v>5410</v>
      </c>
      <c r="B318" t="s">
        <v>599</v>
      </c>
      <c r="C318" s="4">
        <v>43077</v>
      </c>
      <c r="D318" s="4">
        <v>43083</v>
      </c>
      <c r="E318" t="s">
        <v>15</v>
      </c>
      <c r="F318" t="s">
        <v>600</v>
      </c>
      <c r="G318" t="s">
        <v>27</v>
      </c>
      <c r="H318">
        <v>94109</v>
      </c>
      <c r="I318" t="s">
        <v>175</v>
      </c>
      <c r="J318">
        <v>90.48</v>
      </c>
      <c r="K318">
        <v>3</v>
      </c>
      <c r="L318">
        <v>18.850000000000001</v>
      </c>
      <c r="M318">
        <v>0.2</v>
      </c>
      <c r="N318">
        <v>33.93</v>
      </c>
    </row>
    <row r="319" spans="1:14" hidden="1">
      <c r="A319">
        <v>5411</v>
      </c>
      <c r="B319" t="s">
        <v>599</v>
      </c>
      <c r="C319" s="4">
        <v>43077</v>
      </c>
      <c r="D319" s="4">
        <v>43083</v>
      </c>
      <c r="E319" t="s">
        <v>15</v>
      </c>
      <c r="F319" t="s">
        <v>600</v>
      </c>
      <c r="G319" t="s">
        <v>27</v>
      </c>
      <c r="H319">
        <v>94109</v>
      </c>
      <c r="I319" t="s">
        <v>603</v>
      </c>
      <c r="J319">
        <v>42.76</v>
      </c>
      <c r="K319">
        <v>1</v>
      </c>
      <c r="L319">
        <v>31.642399999999999</v>
      </c>
      <c r="M319">
        <v>0</v>
      </c>
      <c r="N319">
        <v>11.117599999999999</v>
      </c>
    </row>
    <row r="320" spans="1:14" hidden="1">
      <c r="A320">
        <v>5728</v>
      </c>
      <c r="B320" t="s">
        <v>604</v>
      </c>
      <c r="C320" s="4">
        <v>43077</v>
      </c>
      <c r="D320" s="4">
        <v>43082</v>
      </c>
      <c r="E320" t="s">
        <v>15</v>
      </c>
      <c r="F320" t="s">
        <v>223</v>
      </c>
      <c r="G320" t="s">
        <v>21</v>
      </c>
      <c r="H320">
        <v>53711</v>
      </c>
      <c r="I320" t="s">
        <v>605</v>
      </c>
      <c r="J320">
        <v>178.11</v>
      </c>
      <c r="K320">
        <v>3</v>
      </c>
      <c r="L320">
        <v>48.683399999999999</v>
      </c>
      <c r="M320">
        <v>0</v>
      </c>
      <c r="N320">
        <v>32.059800000000003</v>
      </c>
    </row>
    <row r="321" spans="1:14" hidden="1">
      <c r="A321">
        <v>5729</v>
      </c>
      <c r="B321" t="s">
        <v>604</v>
      </c>
      <c r="C321" s="4">
        <v>43077</v>
      </c>
      <c r="D321" s="4">
        <v>43082</v>
      </c>
      <c r="E321" t="s">
        <v>15</v>
      </c>
      <c r="F321" t="s">
        <v>223</v>
      </c>
      <c r="G321" t="s">
        <v>21</v>
      </c>
      <c r="H321">
        <v>53711</v>
      </c>
      <c r="I321" t="s">
        <v>606</v>
      </c>
      <c r="J321">
        <v>1089.75</v>
      </c>
      <c r="K321">
        <v>3</v>
      </c>
      <c r="L321">
        <v>261.54000000000002</v>
      </c>
      <c r="M321">
        <v>0</v>
      </c>
      <c r="N321">
        <v>305.13</v>
      </c>
    </row>
    <row r="322" spans="1:14" hidden="1">
      <c r="A322">
        <v>5730</v>
      </c>
      <c r="B322" t="s">
        <v>604</v>
      </c>
      <c r="C322" s="4">
        <v>43077</v>
      </c>
      <c r="D322" s="4">
        <v>43082</v>
      </c>
      <c r="E322" t="s">
        <v>15</v>
      </c>
      <c r="F322" t="s">
        <v>223</v>
      </c>
      <c r="G322" t="s">
        <v>21</v>
      </c>
      <c r="H322">
        <v>53711</v>
      </c>
      <c r="I322" t="s">
        <v>607</v>
      </c>
      <c r="J322">
        <v>61.06</v>
      </c>
      <c r="K322">
        <v>2</v>
      </c>
      <c r="L322">
        <v>16.4862</v>
      </c>
      <c r="M322">
        <v>0</v>
      </c>
      <c r="N322">
        <v>28.087599999999998</v>
      </c>
    </row>
    <row r="323" spans="1:14" hidden="1">
      <c r="A323">
        <v>5731</v>
      </c>
      <c r="B323" t="s">
        <v>604</v>
      </c>
      <c r="C323" s="4">
        <v>43077</v>
      </c>
      <c r="D323" s="4">
        <v>43082</v>
      </c>
      <c r="E323" t="s">
        <v>15</v>
      </c>
      <c r="F323" t="s">
        <v>223</v>
      </c>
      <c r="G323" t="s">
        <v>21</v>
      </c>
      <c r="H323">
        <v>53711</v>
      </c>
      <c r="I323" t="s">
        <v>608</v>
      </c>
      <c r="J323">
        <v>459.92</v>
      </c>
      <c r="K323">
        <v>4</v>
      </c>
      <c r="L323">
        <v>104.6318</v>
      </c>
      <c r="M323">
        <v>0</v>
      </c>
      <c r="N323">
        <v>41.392800000000001</v>
      </c>
    </row>
    <row r="324" spans="1:14" hidden="1">
      <c r="A324">
        <v>5732</v>
      </c>
      <c r="B324" t="s">
        <v>604</v>
      </c>
      <c r="C324" s="4">
        <v>43077</v>
      </c>
      <c r="D324" s="4">
        <v>43082</v>
      </c>
      <c r="E324" t="s">
        <v>15</v>
      </c>
      <c r="F324" t="s">
        <v>223</v>
      </c>
      <c r="G324" t="s">
        <v>21</v>
      </c>
      <c r="H324">
        <v>53711</v>
      </c>
      <c r="I324" t="s">
        <v>609</v>
      </c>
      <c r="J324">
        <v>27.52</v>
      </c>
      <c r="K324">
        <v>4</v>
      </c>
      <c r="L324">
        <v>3.7151999999999998</v>
      </c>
      <c r="M324">
        <v>0</v>
      </c>
      <c r="N324">
        <v>12.6592</v>
      </c>
    </row>
    <row r="325" spans="1:14" hidden="1">
      <c r="A325">
        <v>7821</v>
      </c>
      <c r="B325" t="s">
        <v>610</v>
      </c>
      <c r="C325" s="4">
        <v>43077</v>
      </c>
      <c r="D325" s="4">
        <v>43079</v>
      </c>
      <c r="E325" t="s">
        <v>52</v>
      </c>
      <c r="F325" t="s">
        <v>611</v>
      </c>
      <c r="G325" t="s">
        <v>17</v>
      </c>
      <c r="H325">
        <v>2920</v>
      </c>
      <c r="I325" t="s">
        <v>612</v>
      </c>
      <c r="J325">
        <v>592.74</v>
      </c>
      <c r="K325">
        <v>6</v>
      </c>
      <c r="L325">
        <v>72.116699999999994</v>
      </c>
      <c r="M325">
        <v>0</v>
      </c>
      <c r="N325">
        <v>160.03980000000001</v>
      </c>
    </row>
    <row r="326" spans="1:14" hidden="1">
      <c r="A326">
        <v>8109</v>
      </c>
      <c r="B326" t="s">
        <v>613</v>
      </c>
      <c r="C326" s="4">
        <v>43077</v>
      </c>
      <c r="D326" s="4">
        <v>43084</v>
      </c>
      <c r="E326" t="s">
        <v>15</v>
      </c>
      <c r="F326" t="s">
        <v>614</v>
      </c>
      <c r="G326" t="s">
        <v>21</v>
      </c>
      <c r="H326">
        <v>19140</v>
      </c>
      <c r="I326" t="s">
        <v>615</v>
      </c>
      <c r="J326">
        <v>215.54400000000001</v>
      </c>
      <c r="K326">
        <v>4</v>
      </c>
      <c r="L326">
        <v>68.512200000000007</v>
      </c>
      <c r="M326">
        <v>0.3</v>
      </c>
      <c r="N326">
        <v>-58.504800000000003</v>
      </c>
    </row>
    <row r="327" spans="1:14" hidden="1">
      <c r="A327">
        <v>8739</v>
      </c>
      <c r="B327" t="s">
        <v>616</v>
      </c>
      <c r="C327" s="4">
        <v>43077</v>
      </c>
      <c r="D327" s="4">
        <v>43080</v>
      </c>
      <c r="E327" t="s">
        <v>38</v>
      </c>
      <c r="F327" t="s">
        <v>617</v>
      </c>
      <c r="G327" t="s">
        <v>21</v>
      </c>
      <c r="H327">
        <v>19140</v>
      </c>
      <c r="I327" t="s">
        <v>101</v>
      </c>
      <c r="J327">
        <v>13.247999999999999</v>
      </c>
      <c r="K327">
        <v>4</v>
      </c>
      <c r="L327">
        <v>2.4011999999999998</v>
      </c>
      <c r="M327">
        <v>0.2</v>
      </c>
      <c r="N327">
        <v>3.6432000000000002</v>
      </c>
    </row>
    <row r="328" spans="1:14" hidden="1">
      <c r="A328">
        <v>8740</v>
      </c>
      <c r="B328" t="s">
        <v>616</v>
      </c>
      <c r="C328" s="4">
        <v>43077</v>
      </c>
      <c r="D328" s="4">
        <v>43080</v>
      </c>
      <c r="E328" t="s">
        <v>38</v>
      </c>
      <c r="F328" t="s">
        <v>617</v>
      </c>
      <c r="G328" t="s">
        <v>21</v>
      </c>
      <c r="H328">
        <v>19140</v>
      </c>
      <c r="I328" t="s">
        <v>618</v>
      </c>
      <c r="J328">
        <v>83.988</v>
      </c>
      <c r="K328">
        <v>2</v>
      </c>
      <c r="L328">
        <v>52.4925</v>
      </c>
      <c r="M328">
        <v>0.4</v>
      </c>
      <c r="N328">
        <v>-20.997</v>
      </c>
    </row>
    <row r="329" spans="1:14" hidden="1">
      <c r="A329">
        <v>566</v>
      </c>
      <c r="B329" t="s">
        <v>619</v>
      </c>
      <c r="C329" s="4">
        <v>43076</v>
      </c>
      <c r="D329" s="4">
        <v>43079</v>
      </c>
      <c r="E329" t="s">
        <v>38</v>
      </c>
      <c r="F329" t="s">
        <v>620</v>
      </c>
      <c r="G329" t="s">
        <v>21</v>
      </c>
      <c r="H329">
        <v>90008</v>
      </c>
      <c r="I329" t="s">
        <v>621</v>
      </c>
      <c r="J329">
        <v>374.37599999999998</v>
      </c>
      <c r="K329">
        <v>3</v>
      </c>
      <c r="L329">
        <v>109.193</v>
      </c>
      <c r="M329">
        <v>0.2</v>
      </c>
      <c r="N329">
        <v>46.796999999999997</v>
      </c>
    </row>
    <row r="330" spans="1:14" hidden="1">
      <c r="A330">
        <v>3897</v>
      </c>
      <c r="B330" t="s">
        <v>622</v>
      </c>
      <c r="C330" s="4">
        <v>43076</v>
      </c>
      <c r="D330" s="4">
        <v>43081</v>
      </c>
      <c r="E330" t="s">
        <v>15</v>
      </c>
      <c r="F330" t="s">
        <v>623</v>
      </c>
      <c r="G330" t="s">
        <v>27</v>
      </c>
      <c r="H330">
        <v>78207</v>
      </c>
      <c r="I330" t="s">
        <v>624</v>
      </c>
      <c r="J330">
        <v>3.552</v>
      </c>
      <c r="K330">
        <v>3</v>
      </c>
      <c r="L330">
        <v>0.76959999999999995</v>
      </c>
      <c r="M330">
        <v>0.2</v>
      </c>
      <c r="N330">
        <v>1.2432000000000001</v>
      </c>
    </row>
    <row r="331" spans="1:14" hidden="1">
      <c r="A331">
        <v>3898</v>
      </c>
      <c r="B331" t="s">
        <v>622</v>
      </c>
      <c r="C331" s="4">
        <v>43076</v>
      </c>
      <c r="D331" s="4">
        <v>43081</v>
      </c>
      <c r="E331" t="s">
        <v>15</v>
      </c>
      <c r="F331" t="s">
        <v>623</v>
      </c>
      <c r="G331" t="s">
        <v>27</v>
      </c>
      <c r="H331">
        <v>78207</v>
      </c>
      <c r="I331" t="s">
        <v>625</v>
      </c>
      <c r="J331">
        <v>15.552</v>
      </c>
      <c r="K331">
        <v>3</v>
      </c>
      <c r="L331">
        <v>3.3696000000000002</v>
      </c>
      <c r="M331">
        <v>0.2</v>
      </c>
      <c r="N331">
        <v>5.4432</v>
      </c>
    </row>
    <row r="332" spans="1:14" hidden="1">
      <c r="A332">
        <v>3900</v>
      </c>
      <c r="B332" t="s">
        <v>626</v>
      </c>
      <c r="C332" s="4">
        <v>43076</v>
      </c>
      <c r="D332" s="4">
        <v>43078</v>
      </c>
      <c r="E332" t="s">
        <v>38</v>
      </c>
      <c r="F332" t="s">
        <v>627</v>
      </c>
      <c r="G332" t="s">
        <v>21</v>
      </c>
      <c r="H332">
        <v>43615</v>
      </c>
      <c r="I332" t="s">
        <v>628</v>
      </c>
      <c r="J332">
        <v>127.98399999999999</v>
      </c>
      <c r="K332">
        <v>2</v>
      </c>
      <c r="L332">
        <v>51.193600000000004</v>
      </c>
      <c r="M332">
        <v>0.2</v>
      </c>
      <c r="N332">
        <v>25.596800000000002</v>
      </c>
    </row>
    <row r="333" spans="1:14" hidden="1">
      <c r="A333">
        <v>4319</v>
      </c>
      <c r="B333" t="s">
        <v>629</v>
      </c>
      <c r="C333" s="4">
        <v>43076</v>
      </c>
      <c r="D333" s="4">
        <v>43080</v>
      </c>
      <c r="E333" t="s">
        <v>15</v>
      </c>
      <c r="F333" t="s">
        <v>630</v>
      </c>
      <c r="G333" t="s">
        <v>21</v>
      </c>
      <c r="H333">
        <v>23223</v>
      </c>
      <c r="I333" t="s">
        <v>631</v>
      </c>
      <c r="J333">
        <v>82.38</v>
      </c>
      <c r="K333">
        <v>6</v>
      </c>
      <c r="L333">
        <v>9.4736999999999991</v>
      </c>
      <c r="M333">
        <v>0</v>
      </c>
      <c r="N333">
        <v>25.537800000000001</v>
      </c>
    </row>
    <row r="334" spans="1:14" hidden="1">
      <c r="A334">
        <v>4992</v>
      </c>
      <c r="B334" t="s">
        <v>632</v>
      </c>
      <c r="C334" s="4">
        <v>43076</v>
      </c>
      <c r="D334" s="4">
        <v>43082</v>
      </c>
      <c r="E334" t="s">
        <v>15</v>
      </c>
      <c r="F334" t="s">
        <v>633</v>
      </c>
      <c r="G334" t="s">
        <v>27</v>
      </c>
      <c r="H334">
        <v>60653</v>
      </c>
      <c r="I334" t="s">
        <v>634</v>
      </c>
      <c r="J334">
        <v>1889.99</v>
      </c>
      <c r="K334">
        <v>5</v>
      </c>
      <c r="L334">
        <v>963.89490000000001</v>
      </c>
      <c r="M334">
        <v>0.8</v>
      </c>
      <c r="N334">
        <v>-2929.4845</v>
      </c>
    </row>
    <row r="335" spans="1:14" hidden="1">
      <c r="A335">
        <v>7855</v>
      </c>
      <c r="B335" t="s">
        <v>635</v>
      </c>
      <c r="C335" s="4">
        <v>43076</v>
      </c>
      <c r="D335" s="4">
        <v>43081</v>
      </c>
      <c r="E335" t="s">
        <v>15</v>
      </c>
      <c r="F335" t="s">
        <v>636</v>
      </c>
      <c r="G335" t="s">
        <v>21</v>
      </c>
      <c r="H335">
        <v>39401</v>
      </c>
      <c r="I335" t="s">
        <v>637</v>
      </c>
      <c r="J335">
        <v>320.64</v>
      </c>
      <c r="K335">
        <v>4</v>
      </c>
      <c r="L335">
        <v>57.715200000000003</v>
      </c>
      <c r="M335">
        <v>0</v>
      </c>
      <c r="N335">
        <v>89.779200000000003</v>
      </c>
    </row>
    <row r="336" spans="1:14" hidden="1">
      <c r="A336">
        <v>7856</v>
      </c>
      <c r="B336" t="s">
        <v>635</v>
      </c>
      <c r="C336" s="4">
        <v>43076</v>
      </c>
      <c r="D336" s="4">
        <v>43081</v>
      </c>
      <c r="E336" t="s">
        <v>15</v>
      </c>
      <c r="F336" t="s">
        <v>636</v>
      </c>
      <c r="G336" t="s">
        <v>21</v>
      </c>
      <c r="H336">
        <v>39401</v>
      </c>
      <c r="I336" t="s">
        <v>638</v>
      </c>
      <c r="J336">
        <v>52</v>
      </c>
      <c r="K336">
        <v>4</v>
      </c>
      <c r="L336">
        <v>7.15</v>
      </c>
      <c r="M336">
        <v>0</v>
      </c>
      <c r="N336">
        <v>23.4</v>
      </c>
    </row>
    <row r="337" spans="1:14" hidden="1">
      <c r="A337">
        <v>9769</v>
      </c>
      <c r="B337" t="s">
        <v>639</v>
      </c>
      <c r="C337" s="4">
        <v>43076</v>
      </c>
      <c r="D337" s="4">
        <v>43083</v>
      </c>
      <c r="E337" t="s">
        <v>15</v>
      </c>
      <c r="F337" t="s">
        <v>106</v>
      </c>
      <c r="G337" t="s">
        <v>17</v>
      </c>
      <c r="H337">
        <v>94122</v>
      </c>
      <c r="I337" t="s">
        <v>640</v>
      </c>
      <c r="J337">
        <v>50.04</v>
      </c>
      <c r="K337">
        <v>6</v>
      </c>
      <c r="L337">
        <v>4.17</v>
      </c>
      <c r="M337">
        <v>0</v>
      </c>
      <c r="N337">
        <v>25.02</v>
      </c>
    </row>
    <row r="338" spans="1:14" hidden="1">
      <c r="A338">
        <v>6906</v>
      </c>
      <c r="B338" t="s">
        <v>641</v>
      </c>
      <c r="C338" s="4">
        <v>43075</v>
      </c>
      <c r="D338" s="4">
        <v>43077</v>
      </c>
      <c r="E338" t="s">
        <v>52</v>
      </c>
      <c r="F338" t="s">
        <v>642</v>
      </c>
      <c r="G338" t="s">
        <v>27</v>
      </c>
      <c r="H338">
        <v>94513</v>
      </c>
      <c r="I338" t="s">
        <v>643</v>
      </c>
      <c r="J338">
        <v>10.68</v>
      </c>
      <c r="K338">
        <v>1</v>
      </c>
      <c r="L338">
        <v>7.7964000000000002</v>
      </c>
      <c r="M338">
        <v>0</v>
      </c>
      <c r="N338">
        <v>2.8835999999999999</v>
      </c>
    </row>
    <row r="339" spans="1:14" hidden="1">
      <c r="A339">
        <v>674</v>
      </c>
      <c r="B339" t="s">
        <v>644</v>
      </c>
      <c r="C339" s="4">
        <v>43074</v>
      </c>
      <c r="D339" s="4">
        <v>43077</v>
      </c>
      <c r="E339" t="s">
        <v>38</v>
      </c>
      <c r="F339" t="s">
        <v>645</v>
      </c>
      <c r="G339" t="s">
        <v>21</v>
      </c>
      <c r="H339">
        <v>47201</v>
      </c>
      <c r="I339" t="s">
        <v>646</v>
      </c>
      <c r="J339">
        <v>61.44</v>
      </c>
      <c r="K339">
        <v>3</v>
      </c>
      <c r="L339">
        <v>14.9504</v>
      </c>
      <c r="M339">
        <v>0</v>
      </c>
      <c r="N339">
        <v>16.588799999999999</v>
      </c>
    </row>
    <row r="340" spans="1:14" hidden="1">
      <c r="A340">
        <v>675</v>
      </c>
      <c r="B340" t="s">
        <v>644</v>
      </c>
      <c r="C340" s="4">
        <v>43074</v>
      </c>
      <c r="D340" s="4">
        <v>43077</v>
      </c>
      <c r="E340" t="s">
        <v>38</v>
      </c>
      <c r="F340" t="s">
        <v>645</v>
      </c>
      <c r="G340" t="s">
        <v>21</v>
      </c>
      <c r="H340">
        <v>47201</v>
      </c>
      <c r="I340" t="s">
        <v>647</v>
      </c>
      <c r="J340">
        <v>38.9</v>
      </c>
      <c r="K340">
        <v>5</v>
      </c>
      <c r="L340">
        <v>4.2789999999999999</v>
      </c>
      <c r="M340">
        <v>0</v>
      </c>
      <c r="N340">
        <v>17.504999999999999</v>
      </c>
    </row>
    <row r="341" spans="1:14" hidden="1">
      <c r="A341">
        <v>676</v>
      </c>
      <c r="B341" t="s">
        <v>644</v>
      </c>
      <c r="C341" s="4">
        <v>43074</v>
      </c>
      <c r="D341" s="4">
        <v>43077</v>
      </c>
      <c r="E341" t="s">
        <v>38</v>
      </c>
      <c r="F341" t="s">
        <v>645</v>
      </c>
      <c r="G341" t="s">
        <v>21</v>
      </c>
      <c r="H341">
        <v>47201</v>
      </c>
      <c r="I341" t="s">
        <v>648</v>
      </c>
      <c r="J341">
        <v>99.39</v>
      </c>
      <c r="K341">
        <v>3</v>
      </c>
      <c r="L341">
        <v>19.546700000000001</v>
      </c>
      <c r="M341">
        <v>0</v>
      </c>
      <c r="N341">
        <v>40.749899999999997</v>
      </c>
    </row>
    <row r="342" spans="1:14" hidden="1">
      <c r="A342">
        <v>1925</v>
      </c>
      <c r="B342" t="s">
        <v>649</v>
      </c>
      <c r="C342" s="4">
        <v>43074</v>
      </c>
      <c r="D342" s="4">
        <v>43076</v>
      </c>
      <c r="E342" t="s">
        <v>52</v>
      </c>
      <c r="F342" t="s">
        <v>650</v>
      </c>
      <c r="G342" t="s">
        <v>21</v>
      </c>
      <c r="H342">
        <v>92024</v>
      </c>
      <c r="I342" t="s">
        <v>651</v>
      </c>
      <c r="J342">
        <v>92.94</v>
      </c>
      <c r="K342">
        <v>3</v>
      </c>
      <c r="L342">
        <v>17.039000000000001</v>
      </c>
      <c r="M342">
        <v>0</v>
      </c>
      <c r="N342">
        <v>41.823</v>
      </c>
    </row>
    <row r="343" spans="1:14" hidden="1">
      <c r="A343">
        <v>2235</v>
      </c>
      <c r="B343" t="s">
        <v>652</v>
      </c>
      <c r="C343" s="4">
        <v>43074</v>
      </c>
      <c r="D343" s="4">
        <v>43079</v>
      </c>
      <c r="E343" t="s">
        <v>15</v>
      </c>
      <c r="F343" t="s">
        <v>653</v>
      </c>
      <c r="G343" t="s">
        <v>27</v>
      </c>
      <c r="H343" t="s">
        <v>654</v>
      </c>
      <c r="I343" t="s">
        <v>264</v>
      </c>
      <c r="J343">
        <v>205.03</v>
      </c>
      <c r="K343">
        <v>7</v>
      </c>
      <c r="L343">
        <v>19.624300000000002</v>
      </c>
      <c r="M343">
        <v>0</v>
      </c>
      <c r="N343">
        <v>67.659899999999993</v>
      </c>
    </row>
    <row r="344" spans="1:14" hidden="1">
      <c r="A344">
        <v>3179</v>
      </c>
      <c r="B344" t="s">
        <v>655</v>
      </c>
      <c r="C344" s="4">
        <v>43074</v>
      </c>
      <c r="D344" s="4">
        <v>43080</v>
      </c>
      <c r="E344" t="s">
        <v>15</v>
      </c>
      <c r="F344" t="s">
        <v>656</v>
      </c>
      <c r="G344" t="s">
        <v>27</v>
      </c>
      <c r="H344">
        <v>10011</v>
      </c>
      <c r="I344" t="s">
        <v>657</v>
      </c>
      <c r="J344">
        <v>20.94</v>
      </c>
      <c r="K344">
        <v>3</v>
      </c>
      <c r="L344">
        <v>4.9558</v>
      </c>
      <c r="M344">
        <v>0</v>
      </c>
      <c r="N344">
        <v>6.0726000000000004</v>
      </c>
    </row>
    <row r="345" spans="1:14" hidden="1">
      <c r="A345">
        <v>3180</v>
      </c>
      <c r="B345" t="s">
        <v>655</v>
      </c>
      <c r="C345" s="4">
        <v>43074</v>
      </c>
      <c r="D345" s="4">
        <v>43080</v>
      </c>
      <c r="E345" t="s">
        <v>15</v>
      </c>
      <c r="F345" t="s">
        <v>656</v>
      </c>
      <c r="G345" t="s">
        <v>27</v>
      </c>
      <c r="H345">
        <v>10011</v>
      </c>
      <c r="I345" t="s">
        <v>658</v>
      </c>
      <c r="J345">
        <v>58.68</v>
      </c>
      <c r="K345">
        <v>2</v>
      </c>
      <c r="L345">
        <v>20.244599999999998</v>
      </c>
      <c r="M345">
        <v>0</v>
      </c>
      <c r="N345">
        <v>18.190799999999999</v>
      </c>
    </row>
    <row r="346" spans="1:14" hidden="1">
      <c r="A346">
        <v>3181</v>
      </c>
      <c r="B346" t="s">
        <v>655</v>
      </c>
      <c r="C346" s="4">
        <v>43074</v>
      </c>
      <c r="D346" s="4">
        <v>43080</v>
      </c>
      <c r="E346" t="s">
        <v>15</v>
      </c>
      <c r="F346" t="s">
        <v>656</v>
      </c>
      <c r="G346" t="s">
        <v>27</v>
      </c>
      <c r="H346">
        <v>10011</v>
      </c>
      <c r="I346" t="s">
        <v>659</v>
      </c>
      <c r="J346">
        <v>254.9</v>
      </c>
      <c r="K346">
        <v>5</v>
      </c>
      <c r="L346">
        <v>37.215400000000002</v>
      </c>
      <c r="M346">
        <v>0</v>
      </c>
      <c r="N346">
        <v>68.822999999999993</v>
      </c>
    </row>
    <row r="347" spans="1:14" hidden="1">
      <c r="A347">
        <v>3434</v>
      </c>
      <c r="B347" t="s">
        <v>660</v>
      </c>
      <c r="C347" s="4">
        <v>43074</v>
      </c>
      <c r="D347" s="4">
        <v>43078</v>
      </c>
      <c r="E347" t="s">
        <v>15</v>
      </c>
      <c r="F347" t="s">
        <v>661</v>
      </c>
      <c r="G347" t="s">
        <v>21</v>
      </c>
      <c r="H347">
        <v>98006</v>
      </c>
      <c r="I347" t="s">
        <v>372</v>
      </c>
      <c r="J347">
        <v>24.815999999999999</v>
      </c>
      <c r="K347">
        <v>3</v>
      </c>
      <c r="L347">
        <v>5.4802</v>
      </c>
      <c r="M347">
        <v>0.2</v>
      </c>
      <c r="N347">
        <v>8.3754000000000008</v>
      </c>
    </row>
    <row r="348" spans="1:14" hidden="1">
      <c r="A348">
        <v>3435</v>
      </c>
      <c r="B348" t="s">
        <v>660</v>
      </c>
      <c r="C348" s="4">
        <v>43074</v>
      </c>
      <c r="D348" s="4">
        <v>43078</v>
      </c>
      <c r="E348" t="s">
        <v>15</v>
      </c>
      <c r="F348" t="s">
        <v>661</v>
      </c>
      <c r="G348" t="s">
        <v>21</v>
      </c>
      <c r="H348">
        <v>98006</v>
      </c>
      <c r="I348" t="s">
        <v>662</v>
      </c>
      <c r="J348">
        <v>14.976000000000001</v>
      </c>
      <c r="K348">
        <v>6</v>
      </c>
      <c r="L348">
        <v>1.5911999999999999</v>
      </c>
      <c r="M348">
        <v>0.2</v>
      </c>
      <c r="N348">
        <v>5.4287999999999998</v>
      </c>
    </row>
    <row r="349" spans="1:14" hidden="1">
      <c r="A349">
        <v>7324</v>
      </c>
      <c r="B349" t="s">
        <v>663</v>
      </c>
      <c r="C349" s="4">
        <v>43074</v>
      </c>
      <c r="D349" s="4">
        <v>43077</v>
      </c>
      <c r="E349" t="s">
        <v>38</v>
      </c>
      <c r="F349" t="s">
        <v>664</v>
      </c>
      <c r="G349" t="s">
        <v>21</v>
      </c>
      <c r="H349">
        <v>10024</v>
      </c>
      <c r="I349" t="s">
        <v>116</v>
      </c>
      <c r="J349">
        <v>41.96</v>
      </c>
      <c r="K349">
        <v>2</v>
      </c>
      <c r="L349">
        <v>15.5252</v>
      </c>
      <c r="M349">
        <v>0</v>
      </c>
      <c r="N349">
        <v>10.909599999999999</v>
      </c>
    </row>
    <row r="350" spans="1:14" hidden="1">
      <c r="A350">
        <v>7325</v>
      </c>
      <c r="B350" t="s">
        <v>663</v>
      </c>
      <c r="C350" s="4">
        <v>43074</v>
      </c>
      <c r="D350" s="4">
        <v>43077</v>
      </c>
      <c r="E350" t="s">
        <v>38</v>
      </c>
      <c r="F350" t="s">
        <v>664</v>
      </c>
      <c r="G350" t="s">
        <v>21</v>
      </c>
      <c r="H350">
        <v>10024</v>
      </c>
      <c r="I350" t="s">
        <v>584</v>
      </c>
      <c r="J350">
        <v>9.4499999999999993</v>
      </c>
      <c r="K350">
        <v>3</v>
      </c>
      <c r="L350">
        <v>1.6379999999999999</v>
      </c>
      <c r="M350">
        <v>0</v>
      </c>
      <c r="N350">
        <v>4.5359999999999996</v>
      </c>
    </row>
    <row r="351" spans="1:14" hidden="1">
      <c r="A351">
        <v>9525</v>
      </c>
      <c r="B351" t="s">
        <v>665</v>
      </c>
      <c r="C351" s="4">
        <v>43074</v>
      </c>
      <c r="D351" s="4">
        <v>43075</v>
      </c>
      <c r="E351" t="s">
        <v>38</v>
      </c>
      <c r="F351" t="s">
        <v>666</v>
      </c>
      <c r="G351" t="s">
        <v>17</v>
      </c>
      <c r="H351">
        <v>98115</v>
      </c>
      <c r="I351" t="s">
        <v>301</v>
      </c>
      <c r="J351">
        <v>83.92</v>
      </c>
      <c r="K351">
        <v>5</v>
      </c>
      <c r="L351">
        <v>10.909599999999999</v>
      </c>
      <c r="M351">
        <v>0.2</v>
      </c>
      <c r="N351">
        <v>29.372</v>
      </c>
    </row>
    <row r="352" spans="1:14" hidden="1">
      <c r="A352">
        <v>9526</v>
      </c>
      <c r="B352" t="s">
        <v>665</v>
      </c>
      <c r="C352" s="4">
        <v>43074</v>
      </c>
      <c r="D352" s="4">
        <v>43075</v>
      </c>
      <c r="E352" t="s">
        <v>38</v>
      </c>
      <c r="F352" t="s">
        <v>666</v>
      </c>
      <c r="G352" t="s">
        <v>17</v>
      </c>
      <c r="H352">
        <v>98115</v>
      </c>
      <c r="I352" t="s">
        <v>667</v>
      </c>
      <c r="J352">
        <v>199.9</v>
      </c>
      <c r="K352">
        <v>5</v>
      </c>
      <c r="L352">
        <v>31.984000000000002</v>
      </c>
      <c r="M352">
        <v>0</v>
      </c>
      <c r="N352">
        <v>39.979999999999997</v>
      </c>
    </row>
    <row r="353" spans="1:14" hidden="1">
      <c r="A353">
        <v>9527</v>
      </c>
      <c r="B353" t="s">
        <v>665</v>
      </c>
      <c r="C353" s="4">
        <v>43074</v>
      </c>
      <c r="D353" s="4">
        <v>43075</v>
      </c>
      <c r="E353" t="s">
        <v>38</v>
      </c>
      <c r="F353" t="s">
        <v>666</v>
      </c>
      <c r="G353" t="s">
        <v>17</v>
      </c>
      <c r="H353">
        <v>98115</v>
      </c>
      <c r="I353" t="s">
        <v>510</v>
      </c>
      <c r="J353">
        <v>31.175999999999998</v>
      </c>
      <c r="K353">
        <v>3</v>
      </c>
      <c r="L353">
        <v>12.7302</v>
      </c>
      <c r="M353">
        <v>0.2</v>
      </c>
      <c r="N353">
        <v>-7.0145999999999997</v>
      </c>
    </row>
    <row r="354" spans="1:14" hidden="1">
      <c r="A354">
        <v>9528</v>
      </c>
      <c r="B354" t="s">
        <v>665</v>
      </c>
      <c r="C354" s="4">
        <v>43074</v>
      </c>
      <c r="D354" s="4">
        <v>43075</v>
      </c>
      <c r="E354" t="s">
        <v>38</v>
      </c>
      <c r="F354" t="s">
        <v>666</v>
      </c>
      <c r="G354" t="s">
        <v>17</v>
      </c>
      <c r="H354">
        <v>98115</v>
      </c>
      <c r="I354" t="s">
        <v>668</v>
      </c>
      <c r="J354">
        <v>172.75200000000001</v>
      </c>
      <c r="K354">
        <v>6</v>
      </c>
      <c r="L354">
        <v>18.7148</v>
      </c>
      <c r="M354">
        <v>0.2</v>
      </c>
      <c r="N354">
        <v>60.463200000000001</v>
      </c>
    </row>
    <row r="355" spans="1:14" hidden="1">
      <c r="A355">
        <v>9529</v>
      </c>
      <c r="B355" t="s">
        <v>665</v>
      </c>
      <c r="C355" s="4">
        <v>43074</v>
      </c>
      <c r="D355" s="4">
        <v>43075</v>
      </c>
      <c r="E355" t="s">
        <v>38</v>
      </c>
      <c r="F355" t="s">
        <v>666</v>
      </c>
      <c r="G355" t="s">
        <v>17</v>
      </c>
      <c r="H355">
        <v>98115</v>
      </c>
      <c r="I355" t="s">
        <v>669</v>
      </c>
      <c r="J355">
        <v>9.2959999999999994</v>
      </c>
      <c r="K355">
        <v>2</v>
      </c>
      <c r="L355">
        <v>3.1374</v>
      </c>
      <c r="M355">
        <v>0.2</v>
      </c>
      <c r="N355">
        <v>3.0211999999999999</v>
      </c>
    </row>
    <row r="356" spans="1:14" hidden="1">
      <c r="A356">
        <v>9608</v>
      </c>
      <c r="B356" t="s">
        <v>670</v>
      </c>
      <c r="C356" s="4">
        <v>43074</v>
      </c>
      <c r="D356" s="4">
        <v>43077</v>
      </c>
      <c r="E356" t="s">
        <v>52</v>
      </c>
      <c r="F356" t="s">
        <v>671</v>
      </c>
      <c r="G356" t="s">
        <v>21</v>
      </c>
      <c r="H356">
        <v>10024</v>
      </c>
      <c r="I356" t="s">
        <v>672</v>
      </c>
      <c r="J356">
        <v>21.6</v>
      </c>
      <c r="K356">
        <v>6</v>
      </c>
      <c r="L356">
        <v>1.944</v>
      </c>
      <c r="M356">
        <v>0</v>
      </c>
      <c r="N356">
        <v>9.9359999999999999</v>
      </c>
    </row>
    <row r="357" spans="1:14" hidden="1">
      <c r="A357">
        <v>9609</v>
      </c>
      <c r="B357" t="s">
        <v>670</v>
      </c>
      <c r="C357" s="4">
        <v>43074</v>
      </c>
      <c r="D357" s="4">
        <v>43077</v>
      </c>
      <c r="E357" t="s">
        <v>52</v>
      </c>
      <c r="F357" t="s">
        <v>671</v>
      </c>
      <c r="G357" t="s">
        <v>21</v>
      </c>
      <c r="H357">
        <v>10024</v>
      </c>
      <c r="I357" t="s">
        <v>673</v>
      </c>
      <c r="J357">
        <v>11.07</v>
      </c>
      <c r="K357">
        <v>3</v>
      </c>
      <c r="L357">
        <v>1.9557</v>
      </c>
      <c r="M357">
        <v>0</v>
      </c>
      <c r="N357">
        <v>5.2028999999999996</v>
      </c>
    </row>
    <row r="358" spans="1:14" hidden="1">
      <c r="A358">
        <v>2691</v>
      </c>
      <c r="B358" t="s">
        <v>674</v>
      </c>
      <c r="C358" s="4">
        <v>43073</v>
      </c>
      <c r="D358" s="4">
        <v>43077</v>
      </c>
      <c r="E358" t="s">
        <v>15</v>
      </c>
      <c r="F358" t="s">
        <v>675</v>
      </c>
      <c r="G358" t="s">
        <v>21</v>
      </c>
      <c r="H358">
        <v>19134</v>
      </c>
      <c r="I358" t="s">
        <v>676</v>
      </c>
      <c r="J358">
        <v>5.3460000000000001</v>
      </c>
      <c r="K358">
        <v>3</v>
      </c>
      <c r="L358">
        <v>3.2669999999999999</v>
      </c>
      <c r="M358">
        <v>0.7</v>
      </c>
      <c r="N358">
        <v>-4.4550000000000001</v>
      </c>
    </row>
    <row r="359" spans="1:14" hidden="1">
      <c r="A359">
        <v>2977</v>
      </c>
      <c r="B359" t="s">
        <v>677</v>
      </c>
      <c r="C359" s="4">
        <v>43073</v>
      </c>
      <c r="D359" s="4">
        <v>43073</v>
      </c>
      <c r="E359" t="s">
        <v>98</v>
      </c>
      <c r="F359" t="s">
        <v>471</v>
      </c>
      <c r="G359" t="s">
        <v>27</v>
      </c>
      <c r="H359">
        <v>19143</v>
      </c>
      <c r="I359" t="s">
        <v>678</v>
      </c>
      <c r="J359">
        <v>188.55199999999999</v>
      </c>
      <c r="K359">
        <v>7</v>
      </c>
      <c r="L359">
        <v>27.320799999999998</v>
      </c>
      <c r="M359">
        <v>0.3</v>
      </c>
      <c r="N359">
        <v>-2.6936000000000302</v>
      </c>
    </row>
    <row r="360" spans="1:14" hidden="1">
      <c r="A360">
        <v>5518</v>
      </c>
      <c r="B360" t="s">
        <v>679</v>
      </c>
      <c r="C360" s="4">
        <v>43073</v>
      </c>
      <c r="D360" s="4">
        <v>43078</v>
      </c>
      <c r="E360" t="s">
        <v>15</v>
      </c>
      <c r="F360" t="s">
        <v>680</v>
      </c>
      <c r="G360" t="s">
        <v>27</v>
      </c>
      <c r="H360">
        <v>19134</v>
      </c>
      <c r="I360" t="s">
        <v>681</v>
      </c>
      <c r="J360">
        <v>239.96</v>
      </c>
      <c r="K360">
        <v>10</v>
      </c>
      <c r="L360">
        <v>25.0244</v>
      </c>
      <c r="M360">
        <v>0.3</v>
      </c>
      <c r="N360">
        <v>-10.284000000000001</v>
      </c>
    </row>
    <row r="361" spans="1:14" hidden="1">
      <c r="A361">
        <v>5519</v>
      </c>
      <c r="B361" t="s">
        <v>679</v>
      </c>
      <c r="C361" s="4">
        <v>43073</v>
      </c>
      <c r="D361" s="4">
        <v>43078</v>
      </c>
      <c r="E361" t="s">
        <v>15</v>
      </c>
      <c r="F361" t="s">
        <v>680</v>
      </c>
      <c r="G361" t="s">
        <v>27</v>
      </c>
      <c r="H361">
        <v>19134</v>
      </c>
      <c r="I361" t="s">
        <v>50</v>
      </c>
      <c r="J361">
        <v>54.768000000000001</v>
      </c>
      <c r="K361">
        <v>2</v>
      </c>
      <c r="L361">
        <v>23.960999999999999</v>
      </c>
      <c r="M361">
        <v>0.2</v>
      </c>
      <c r="N361">
        <v>6.8460000000000001</v>
      </c>
    </row>
    <row r="362" spans="1:14" hidden="1">
      <c r="A362">
        <v>5520</v>
      </c>
      <c r="B362" t="s">
        <v>679</v>
      </c>
      <c r="C362" s="4">
        <v>43073</v>
      </c>
      <c r="D362" s="4">
        <v>43078</v>
      </c>
      <c r="E362" t="s">
        <v>15</v>
      </c>
      <c r="F362" t="s">
        <v>680</v>
      </c>
      <c r="G362" t="s">
        <v>27</v>
      </c>
      <c r="H362">
        <v>19134</v>
      </c>
      <c r="I362" t="s">
        <v>682</v>
      </c>
      <c r="J362">
        <v>13.391999999999999</v>
      </c>
      <c r="K362">
        <v>3</v>
      </c>
      <c r="L362">
        <v>3.4037999999999999</v>
      </c>
      <c r="M362">
        <v>0.2</v>
      </c>
      <c r="N362">
        <v>3.1806000000000001</v>
      </c>
    </row>
    <row r="363" spans="1:14" hidden="1">
      <c r="A363">
        <v>5521</v>
      </c>
      <c r="B363" t="s">
        <v>679</v>
      </c>
      <c r="C363" s="4">
        <v>43073</v>
      </c>
      <c r="D363" s="4">
        <v>43078</v>
      </c>
      <c r="E363" t="s">
        <v>15</v>
      </c>
      <c r="F363" t="s">
        <v>680</v>
      </c>
      <c r="G363" t="s">
        <v>27</v>
      </c>
      <c r="H363">
        <v>19134</v>
      </c>
      <c r="I363" t="s">
        <v>683</v>
      </c>
      <c r="J363">
        <v>23.92</v>
      </c>
      <c r="K363">
        <v>5</v>
      </c>
      <c r="L363">
        <v>3.0497999999999998</v>
      </c>
      <c r="M363">
        <v>0.2</v>
      </c>
      <c r="N363">
        <v>8.6709999999999994</v>
      </c>
    </row>
    <row r="364" spans="1:14" hidden="1">
      <c r="A364">
        <v>5522</v>
      </c>
      <c r="B364" t="s">
        <v>679</v>
      </c>
      <c r="C364" s="4">
        <v>43073</v>
      </c>
      <c r="D364" s="4">
        <v>43078</v>
      </c>
      <c r="E364" t="s">
        <v>15</v>
      </c>
      <c r="F364" t="s">
        <v>680</v>
      </c>
      <c r="G364" t="s">
        <v>27</v>
      </c>
      <c r="H364">
        <v>19134</v>
      </c>
      <c r="I364" t="s">
        <v>684</v>
      </c>
      <c r="J364">
        <v>255.96799999999999</v>
      </c>
      <c r="K364">
        <v>4</v>
      </c>
      <c r="L364">
        <v>71.191100000000006</v>
      </c>
      <c r="M364">
        <v>0.2</v>
      </c>
      <c r="N364">
        <v>-28.796399999999998</v>
      </c>
    </row>
    <row r="365" spans="1:14" hidden="1">
      <c r="A365">
        <v>6123</v>
      </c>
      <c r="B365" t="s">
        <v>685</v>
      </c>
      <c r="C365" s="4">
        <v>43073</v>
      </c>
      <c r="D365" s="4">
        <v>43078</v>
      </c>
      <c r="E365" t="s">
        <v>15</v>
      </c>
      <c r="F365" t="s">
        <v>686</v>
      </c>
      <c r="G365" t="s">
        <v>21</v>
      </c>
      <c r="H365">
        <v>60610</v>
      </c>
      <c r="I365" t="s">
        <v>687</v>
      </c>
      <c r="J365">
        <v>61.567999999999998</v>
      </c>
      <c r="K365">
        <v>2</v>
      </c>
      <c r="L365">
        <v>28.475200000000001</v>
      </c>
      <c r="M365">
        <v>0.2</v>
      </c>
      <c r="N365">
        <v>4.6176000000000004</v>
      </c>
    </row>
    <row r="366" spans="1:14" hidden="1">
      <c r="A366">
        <v>6532</v>
      </c>
      <c r="B366" t="s">
        <v>688</v>
      </c>
      <c r="C366" s="4">
        <v>43073</v>
      </c>
      <c r="D366" s="4">
        <v>43077</v>
      </c>
      <c r="E366" t="s">
        <v>15</v>
      </c>
      <c r="F366" t="s">
        <v>226</v>
      </c>
      <c r="G366" t="s">
        <v>21</v>
      </c>
      <c r="H366">
        <v>55901</v>
      </c>
      <c r="I366" t="s">
        <v>335</v>
      </c>
      <c r="J366">
        <v>8.8000000000000007</v>
      </c>
      <c r="K366">
        <v>5</v>
      </c>
      <c r="L366">
        <v>1.2496</v>
      </c>
      <c r="M366">
        <v>0</v>
      </c>
      <c r="N366">
        <v>2.552</v>
      </c>
    </row>
    <row r="367" spans="1:14" hidden="1">
      <c r="A367">
        <v>6533</v>
      </c>
      <c r="B367" t="s">
        <v>688</v>
      </c>
      <c r="C367" s="4">
        <v>43073</v>
      </c>
      <c r="D367" s="4">
        <v>43077</v>
      </c>
      <c r="E367" t="s">
        <v>15</v>
      </c>
      <c r="F367" t="s">
        <v>226</v>
      </c>
      <c r="G367" t="s">
        <v>21</v>
      </c>
      <c r="H367">
        <v>55901</v>
      </c>
      <c r="I367" t="s">
        <v>689</v>
      </c>
      <c r="J367">
        <v>142.80000000000001</v>
      </c>
      <c r="K367">
        <v>1</v>
      </c>
      <c r="L367">
        <v>112.812</v>
      </c>
      <c r="M367">
        <v>0</v>
      </c>
      <c r="N367">
        <v>29.988</v>
      </c>
    </row>
    <row r="368" spans="1:14" hidden="1">
      <c r="A368">
        <v>6534</v>
      </c>
      <c r="B368" t="s">
        <v>688</v>
      </c>
      <c r="C368" s="4">
        <v>43073</v>
      </c>
      <c r="D368" s="4">
        <v>43077</v>
      </c>
      <c r="E368" t="s">
        <v>15</v>
      </c>
      <c r="F368" t="s">
        <v>226</v>
      </c>
      <c r="G368" t="s">
        <v>21</v>
      </c>
      <c r="H368">
        <v>55901</v>
      </c>
      <c r="I368" t="s">
        <v>690</v>
      </c>
      <c r="J368">
        <v>399.95</v>
      </c>
      <c r="K368">
        <v>5</v>
      </c>
      <c r="L368">
        <v>51.193600000000004</v>
      </c>
      <c r="M368">
        <v>0</v>
      </c>
      <c r="N368">
        <v>143.982</v>
      </c>
    </row>
    <row r="369" spans="1:14" hidden="1">
      <c r="A369">
        <v>7293</v>
      </c>
      <c r="B369" t="s">
        <v>691</v>
      </c>
      <c r="C369" s="4">
        <v>43073</v>
      </c>
      <c r="D369" s="4">
        <v>43078</v>
      </c>
      <c r="E369" t="s">
        <v>15</v>
      </c>
      <c r="F369" t="s">
        <v>692</v>
      </c>
      <c r="G369" t="s">
        <v>21</v>
      </c>
      <c r="H369">
        <v>37211</v>
      </c>
      <c r="I369" t="s">
        <v>693</v>
      </c>
      <c r="J369">
        <v>649</v>
      </c>
      <c r="K369">
        <v>2</v>
      </c>
      <c r="L369">
        <v>460.79</v>
      </c>
      <c r="M369">
        <v>0.5</v>
      </c>
      <c r="N369">
        <v>-272.58</v>
      </c>
    </row>
    <row r="370" spans="1:14" hidden="1">
      <c r="A370">
        <v>7392</v>
      </c>
      <c r="B370" t="s">
        <v>694</v>
      </c>
      <c r="C370" s="4">
        <v>43073</v>
      </c>
      <c r="D370" s="4">
        <v>43076</v>
      </c>
      <c r="E370" t="s">
        <v>52</v>
      </c>
      <c r="F370" t="s">
        <v>695</v>
      </c>
      <c r="G370" t="s">
        <v>21</v>
      </c>
      <c r="H370">
        <v>45014</v>
      </c>
      <c r="I370" t="s">
        <v>696</v>
      </c>
      <c r="J370">
        <v>74.352000000000004</v>
      </c>
      <c r="K370">
        <v>3</v>
      </c>
      <c r="L370">
        <v>17.039000000000001</v>
      </c>
      <c r="M370">
        <v>0.2</v>
      </c>
      <c r="N370">
        <v>23.234999999999999</v>
      </c>
    </row>
    <row r="371" spans="1:14" hidden="1">
      <c r="A371">
        <v>8391</v>
      </c>
      <c r="B371" t="s">
        <v>697</v>
      </c>
      <c r="C371" s="4">
        <v>43073</v>
      </c>
      <c r="D371" s="4">
        <v>43075</v>
      </c>
      <c r="E371" t="s">
        <v>38</v>
      </c>
      <c r="F371" t="s">
        <v>698</v>
      </c>
      <c r="G371" t="s">
        <v>27</v>
      </c>
      <c r="H371">
        <v>90032</v>
      </c>
      <c r="I371" t="s">
        <v>699</v>
      </c>
      <c r="J371">
        <v>11.76</v>
      </c>
      <c r="K371">
        <v>2</v>
      </c>
      <c r="L371">
        <v>2.9988000000000001</v>
      </c>
      <c r="M371">
        <v>0</v>
      </c>
      <c r="N371">
        <v>5.7624000000000004</v>
      </c>
    </row>
    <row r="372" spans="1:14" hidden="1">
      <c r="A372">
        <v>8519</v>
      </c>
      <c r="B372" t="s">
        <v>700</v>
      </c>
      <c r="C372" s="4">
        <v>43073</v>
      </c>
      <c r="D372" s="4">
        <v>43079</v>
      </c>
      <c r="E372" t="s">
        <v>15</v>
      </c>
      <c r="F372" t="s">
        <v>701</v>
      </c>
      <c r="G372" t="s">
        <v>21</v>
      </c>
      <c r="H372">
        <v>7501</v>
      </c>
      <c r="I372" t="s">
        <v>702</v>
      </c>
      <c r="J372">
        <v>12.99</v>
      </c>
      <c r="K372">
        <v>1</v>
      </c>
      <c r="L372">
        <v>11.4312</v>
      </c>
      <c r="M372">
        <v>0</v>
      </c>
      <c r="N372">
        <v>1.5588</v>
      </c>
    </row>
    <row r="373" spans="1:14" hidden="1">
      <c r="A373">
        <v>8520</v>
      </c>
      <c r="B373" t="s">
        <v>700</v>
      </c>
      <c r="C373" s="4">
        <v>43073</v>
      </c>
      <c r="D373" s="4">
        <v>43079</v>
      </c>
      <c r="E373" t="s">
        <v>15</v>
      </c>
      <c r="F373" t="s">
        <v>701</v>
      </c>
      <c r="G373" t="s">
        <v>21</v>
      </c>
      <c r="H373">
        <v>7501</v>
      </c>
      <c r="I373" t="s">
        <v>379</v>
      </c>
      <c r="J373">
        <v>182.22</v>
      </c>
      <c r="K373">
        <v>3</v>
      </c>
      <c r="L373">
        <v>45.555</v>
      </c>
      <c r="M373">
        <v>0</v>
      </c>
      <c r="N373">
        <v>45.555</v>
      </c>
    </row>
    <row r="374" spans="1:14" hidden="1">
      <c r="A374">
        <v>8521</v>
      </c>
      <c r="B374" t="s">
        <v>700</v>
      </c>
      <c r="C374" s="4">
        <v>43073</v>
      </c>
      <c r="D374" s="4">
        <v>43079</v>
      </c>
      <c r="E374" t="s">
        <v>15</v>
      </c>
      <c r="F374" t="s">
        <v>701</v>
      </c>
      <c r="G374" t="s">
        <v>21</v>
      </c>
      <c r="H374">
        <v>7501</v>
      </c>
      <c r="I374" t="s">
        <v>703</v>
      </c>
      <c r="J374">
        <v>302.94</v>
      </c>
      <c r="K374">
        <v>3</v>
      </c>
      <c r="L374">
        <v>94.921199999999999</v>
      </c>
      <c r="M374">
        <v>0</v>
      </c>
      <c r="N374">
        <v>18.176400000000001</v>
      </c>
    </row>
    <row r="375" spans="1:14" hidden="1">
      <c r="A375">
        <v>9071</v>
      </c>
      <c r="B375" t="s">
        <v>704</v>
      </c>
      <c r="C375" s="4">
        <v>43073</v>
      </c>
      <c r="D375" s="4">
        <v>43074</v>
      </c>
      <c r="E375" t="s">
        <v>38</v>
      </c>
      <c r="F375" t="s">
        <v>705</v>
      </c>
      <c r="G375" t="s">
        <v>27</v>
      </c>
      <c r="H375">
        <v>19134</v>
      </c>
      <c r="I375" t="s">
        <v>706</v>
      </c>
      <c r="J375">
        <v>11.352</v>
      </c>
      <c r="K375">
        <v>3</v>
      </c>
      <c r="L375">
        <v>2.8853</v>
      </c>
      <c r="M375">
        <v>0.2</v>
      </c>
      <c r="N375">
        <v>2.6960999999999999</v>
      </c>
    </row>
    <row r="376" spans="1:14" hidden="1">
      <c r="A376">
        <v>2463</v>
      </c>
      <c r="B376" t="s">
        <v>707</v>
      </c>
      <c r="C376" s="4">
        <v>43072</v>
      </c>
      <c r="D376" s="4">
        <v>43078</v>
      </c>
      <c r="E376" t="s">
        <v>15</v>
      </c>
      <c r="F376" t="s">
        <v>708</v>
      </c>
      <c r="G376" t="s">
        <v>21</v>
      </c>
      <c r="H376">
        <v>10009</v>
      </c>
      <c r="I376" t="s">
        <v>301</v>
      </c>
      <c r="J376">
        <v>83.92</v>
      </c>
      <c r="K376">
        <v>5</v>
      </c>
      <c r="L376">
        <v>10.909599999999999</v>
      </c>
      <c r="M376">
        <v>0.2</v>
      </c>
      <c r="N376">
        <v>29.372</v>
      </c>
    </row>
    <row r="377" spans="1:14" hidden="1">
      <c r="A377">
        <v>2464</v>
      </c>
      <c r="B377" t="s">
        <v>707</v>
      </c>
      <c r="C377" s="4">
        <v>43072</v>
      </c>
      <c r="D377" s="4">
        <v>43078</v>
      </c>
      <c r="E377" t="s">
        <v>15</v>
      </c>
      <c r="F377" t="s">
        <v>708</v>
      </c>
      <c r="G377" t="s">
        <v>21</v>
      </c>
      <c r="H377">
        <v>10009</v>
      </c>
      <c r="I377" t="s">
        <v>709</v>
      </c>
      <c r="J377">
        <v>14.624000000000001</v>
      </c>
      <c r="K377">
        <v>2</v>
      </c>
      <c r="L377">
        <v>4.7527999999999997</v>
      </c>
      <c r="M377">
        <v>0.2</v>
      </c>
      <c r="N377">
        <v>5.1184000000000003</v>
      </c>
    </row>
    <row r="378" spans="1:14" hidden="1">
      <c r="A378">
        <v>2465</v>
      </c>
      <c r="B378" t="s">
        <v>707</v>
      </c>
      <c r="C378" s="4">
        <v>43072</v>
      </c>
      <c r="D378" s="4">
        <v>43078</v>
      </c>
      <c r="E378" t="s">
        <v>15</v>
      </c>
      <c r="F378" t="s">
        <v>708</v>
      </c>
      <c r="G378" t="s">
        <v>21</v>
      </c>
      <c r="H378">
        <v>10009</v>
      </c>
      <c r="I378" t="s">
        <v>100</v>
      </c>
      <c r="J378">
        <v>136.99</v>
      </c>
      <c r="K378">
        <v>1</v>
      </c>
      <c r="L378">
        <v>100.0027</v>
      </c>
      <c r="M378">
        <v>0</v>
      </c>
      <c r="N378">
        <v>36.987299999999998</v>
      </c>
    </row>
    <row r="379" spans="1:14" hidden="1">
      <c r="A379">
        <v>2466</v>
      </c>
      <c r="B379" t="s">
        <v>707</v>
      </c>
      <c r="C379" s="4">
        <v>43072</v>
      </c>
      <c r="D379" s="4">
        <v>43078</v>
      </c>
      <c r="E379" t="s">
        <v>15</v>
      </c>
      <c r="F379" t="s">
        <v>708</v>
      </c>
      <c r="G379" t="s">
        <v>21</v>
      </c>
      <c r="H379">
        <v>10009</v>
      </c>
      <c r="I379" t="s">
        <v>710</v>
      </c>
      <c r="J379">
        <v>3.15</v>
      </c>
      <c r="K379">
        <v>1</v>
      </c>
      <c r="L379">
        <v>1.6379999999999999</v>
      </c>
      <c r="M379">
        <v>0</v>
      </c>
      <c r="N379">
        <v>1.512</v>
      </c>
    </row>
    <row r="380" spans="1:14" hidden="1">
      <c r="A380">
        <v>2675</v>
      </c>
      <c r="B380" t="s">
        <v>711</v>
      </c>
      <c r="C380" s="4">
        <v>43072</v>
      </c>
      <c r="D380" s="4">
        <v>43072</v>
      </c>
      <c r="E380" t="s">
        <v>98</v>
      </c>
      <c r="F380" t="s">
        <v>712</v>
      </c>
      <c r="G380" t="s">
        <v>21</v>
      </c>
      <c r="H380">
        <v>92024</v>
      </c>
      <c r="I380" t="s">
        <v>713</v>
      </c>
      <c r="J380">
        <v>166.44</v>
      </c>
      <c r="K380">
        <v>3</v>
      </c>
      <c r="L380">
        <v>28.849599999999999</v>
      </c>
      <c r="M380">
        <v>0</v>
      </c>
      <c r="N380">
        <v>79.891199999999998</v>
      </c>
    </row>
    <row r="381" spans="1:14" hidden="1">
      <c r="A381">
        <v>3465</v>
      </c>
      <c r="B381" t="s">
        <v>714</v>
      </c>
      <c r="C381" s="4">
        <v>43072</v>
      </c>
      <c r="D381" s="4">
        <v>43074</v>
      </c>
      <c r="E381" t="s">
        <v>52</v>
      </c>
      <c r="F381" t="s">
        <v>715</v>
      </c>
      <c r="G381" t="s">
        <v>21</v>
      </c>
      <c r="H381">
        <v>32216</v>
      </c>
      <c r="I381" t="s">
        <v>716</v>
      </c>
      <c r="J381">
        <v>47.991999999999997</v>
      </c>
      <c r="K381">
        <v>1</v>
      </c>
      <c r="L381">
        <v>40.793199999999999</v>
      </c>
      <c r="M381">
        <v>0.2</v>
      </c>
      <c r="N381">
        <v>7.1987999999999897</v>
      </c>
    </row>
    <row r="382" spans="1:14" hidden="1">
      <c r="A382">
        <v>4566</v>
      </c>
      <c r="B382" t="s">
        <v>717</v>
      </c>
      <c r="C382" s="4">
        <v>43072</v>
      </c>
      <c r="D382" s="4">
        <v>43079</v>
      </c>
      <c r="E382" t="s">
        <v>15</v>
      </c>
      <c r="F382" t="s">
        <v>718</v>
      </c>
      <c r="G382" t="s">
        <v>21</v>
      </c>
      <c r="H382">
        <v>28314</v>
      </c>
      <c r="I382" t="s">
        <v>719</v>
      </c>
      <c r="J382">
        <v>45.216000000000001</v>
      </c>
      <c r="K382">
        <v>3</v>
      </c>
      <c r="L382">
        <v>13.5648</v>
      </c>
      <c r="M382">
        <v>0.2</v>
      </c>
      <c r="N382">
        <v>4.5216000000000003</v>
      </c>
    </row>
    <row r="383" spans="1:14" hidden="1">
      <c r="A383">
        <v>4567</v>
      </c>
      <c r="B383" t="s">
        <v>717</v>
      </c>
      <c r="C383" s="4">
        <v>43072</v>
      </c>
      <c r="D383" s="4">
        <v>43079</v>
      </c>
      <c r="E383" t="s">
        <v>15</v>
      </c>
      <c r="F383" t="s">
        <v>718</v>
      </c>
      <c r="G383" t="s">
        <v>21</v>
      </c>
      <c r="H383">
        <v>28314</v>
      </c>
      <c r="I383" t="s">
        <v>720</v>
      </c>
      <c r="J383">
        <v>28.782</v>
      </c>
      <c r="K383">
        <v>6</v>
      </c>
      <c r="L383">
        <v>8.3148</v>
      </c>
      <c r="M383">
        <v>0.7</v>
      </c>
      <c r="N383">
        <v>-21.1068</v>
      </c>
    </row>
    <row r="384" spans="1:14" hidden="1">
      <c r="A384">
        <v>4568</v>
      </c>
      <c r="B384" t="s">
        <v>717</v>
      </c>
      <c r="C384" s="4">
        <v>43072</v>
      </c>
      <c r="D384" s="4">
        <v>43079</v>
      </c>
      <c r="E384" t="s">
        <v>15</v>
      </c>
      <c r="F384" t="s">
        <v>718</v>
      </c>
      <c r="G384" t="s">
        <v>21</v>
      </c>
      <c r="H384">
        <v>28314</v>
      </c>
      <c r="I384" t="s">
        <v>721</v>
      </c>
      <c r="J384">
        <v>24.448</v>
      </c>
      <c r="K384">
        <v>4</v>
      </c>
      <c r="L384">
        <v>3.8963999999999999</v>
      </c>
      <c r="M384">
        <v>0.2</v>
      </c>
      <c r="N384">
        <v>8.8623999999999992</v>
      </c>
    </row>
    <row r="385" spans="1:14" hidden="1">
      <c r="A385">
        <v>4717</v>
      </c>
      <c r="B385" t="s">
        <v>722</v>
      </c>
      <c r="C385" s="4">
        <v>43072</v>
      </c>
      <c r="D385" s="4">
        <v>43076</v>
      </c>
      <c r="E385" t="s">
        <v>52</v>
      </c>
      <c r="F385" t="s">
        <v>723</v>
      </c>
      <c r="G385" t="s">
        <v>17</v>
      </c>
      <c r="H385">
        <v>98115</v>
      </c>
      <c r="I385" t="s">
        <v>724</v>
      </c>
      <c r="J385">
        <v>521.96</v>
      </c>
      <c r="K385">
        <v>2</v>
      </c>
      <c r="L385">
        <v>216.61340000000001</v>
      </c>
      <c r="M385">
        <v>0</v>
      </c>
      <c r="N385">
        <v>88.733199999999997</v>
      </c>
    </row>
    <row r="386" spans="1:14" hidden="1">
      <c r="A386">
        <v>7537</v>
      </c>
      <c r="B386" t="s">
        <v>725</v>
      </c>
      <c r="C386" s="4">
        <v>43072</v>
      </c>
      <c r="D386" s="4">
        <v>43077</v>
      </c>
      <c r="E386" t="s">
        <v>15</v>
      </c>
      <c r="F386" t="s">
        <v>726</v>
      </c>
      <c r="G386" t="s">
        <v>21</v>
      </c>
      <c r="H386">
        <v>77041</v>
      </c>
      <c r="I386" t="s">
        <v>727</v>
      </c>
      <c r="J386">
        <v>13.592000000000001</v>
      </c>
      <c r="K386">
        <v>2</v>
      </c>
      <c r="L386">
        <v>13.931800000000001</v>
      </c>
      <c r="M386">
        <v>0.6</v>
      </c>
      <c r="N386">
        <v>-14.271599999999999</v>
      </c>
    </row>
    <row r="387" spans="1:14" hidden="1">
      <c r="A387">
        <v>7762</v>
      </c>
      <c r="B387" t="s">
        <v>728</v>
      </c>
      <c r="C387" s="4">
        <v>43072</v>
      </c>
      <c r="D387" s="4">
        <v>43075</v>
      </c>
      <c r="E387" t="s">
        <v>38</v>
      </c>
      <c r="F387" t="s">
        <v>729</v>
      </c>
      <c r="G387" t="s">
        <v>21</v>
      </c>
      <c r="H387">
        <v>75023</v>
      </c>
      <c r="I387" t="s">
        <v>730</v>
      </c>
      <c r="J387">
        <v>10.368</v>
      </c>
      <c r="K387">
        <v>2</v>
      </c>
      <c r="L387">
        <v>3.3696000000000002</v>
      </c>
      <c r="M387">
        <v>0.2</v>
      </c>
      <c r="N387">
        <v>3.6288</v>
      </c>
    </row>
    <row r="388" spans="1:14" hidden="1">
      <c r="A388">
        <v>7881</v>
      </c>
      <c r="B388" t="s">
        <v>731</v>
      </c>
      <c r="C388" s="4">
        <v>43072</v>
      </c>
      <c r="D388" s="4">
        <v>43075</v>
      </c>
      <c r="E388" t="s">
        <v>52</v>
      </c>
      <c r="F388" t="s">
        <v>732</v>
      </c>
      <c r="G388" t="s">
        <v>21</v>
      </c>
      <c r="H388">
        <v>80229</v>
      </c>
      <c r="I388" t="s">
        <v>733</v>
      </c>
      <c r="J388">
        <v>13.343999999999999</v>
      </c>
      <c r="K388">
        <v>6</v>
      </c>
      <c r="L388">
        <v>2.0571999999999999</v>
      </c>
      <c r="M388">
        <v>0.2</v>
      </c>
      <c r="N388">
        <v>1.0007999999999999</v>
      </c>
    </row>
    <row r="389" spans="1:14" hidden="1">
      <c r="A389">
        <v>7882</v>
      </c>
      <c r="B389" t="s">
        <v>731</v>
      </c>
      <c r="C389" s="4">
        <v>43072</v>
      </c>
      <c r="D389" s="4">
        <v>43075</v>
      </c>
      <c r="E389" t="s">
        <v>52</v>
      </c>
      <c r="F389" t="s">
        <v>732</v>
      </c>
      <c r="G389" t="s">
        <v>21</v>
      </c>
      <c r="H389">
        <v>80229</v>
      </c>
      <c r="I389" t="s">
        <v>734</v>
      </c>
      <c r="J389">
        <v>76.751999999999995</v>
      </c>
      <c r="K389">
        <v>6</v>
      </c>
      <c r="L389">
        <v>11.033099999999999</v>
      </c>
      <c r="M389">
        <v>0.2</v>
      </c>
      <c r="N389">
        <v>10.5534</v>
      </c>
    </row>
    <row r="390" spans="1:14" hidden="1">
      <c r="A390">
        <v>7883</v>
      </c>
      <c r="B390" t="s">
        <v>731</v>
      </c>
      <c r="C390" s="4">
        <v>43072</v>
      </c>
      <c r="D390" s="4">
        <v>43075</v>
      </c>
      <c r="E390" t="s">
        <v>52</v>
      </c>
      <c r="F390" t="s">
        <v>732</v>
      </c>
      <c r="G390" t="s">
        <v>21</v>
      </c>
      <c r="H390">
        <v>80229</v>
      </c>
      <c r="I390" t="s">
        <v>734</v>
      </c>
      <c r="J390">
        <v>102.336</v>
      </c>
      <c r="K390">
        <v>8</v>
      </c>
      <c r="L390">
        <v>11.033099999999999</v>
      </c>
      <c r="M390">
        <v>0.2</v>
      </c>
      <c r="N390">
        <v>14.071199999999999</v>
      </c>
    </row>
    <row r="391" spans="1:14" hidden="1">
      <c r="A391">
        <v>7884</v>
      </c>
      <c r="B391" t="s">
        <v>731</v>
      </c>
      <c r="C391" s="4">
        <v>43072</v>
      </c>
      <c r="D391" s="4">
        <v>43075</v>
      </c>
      <c r="E391" t="s">
        <v>52</v>
      </c>
      <c r="F391" t="s">
        <v>732</v>
      </c>
      <c r="G391" t="s">
        <v>21</v>
      </c>
      <c r="H391">
        <v>80229</v>
      </c>
      <c r="I391" t="s">
        <v>735</v>
      </c>
      <c r="J391">
        <v>10.32</v>
      </c>
      <c r="K391">
        <v>2</v>
      </c>
      <c r="L391">
        <v>3.2894999999999999</v>
      </c>
      <c r="M391">
        <v>0.2</v>
      </c>
      <c r="N391">
        <v>3.7410000000000001</v>
      </c>
    </row>
    <row r="392" spans="1:14" hidden="1">
      <c r="A392">
        <v>7885</v>
      </c>
      <c r="B392" t="s">
        <v>731</v>
      </c>
      <c r="C392" s="4">
        <v>43072</v>
      </c>
      <c r="D392" s="4">
        <v>43075</v>
      </c>
      <c r="E392" t="s">
        <v>52</v>
      </c>
      <c r="F392" t="s">
        <v>732</v>
      </c>
      <c r="G392" t="s">
        <v>21</v>
      </c>
      <c r="H392">
        <v>80229</v>
      </c>
      <c r="I392" t="s">
        <v>736</v>
      </c>
      <c r="J392">
        <v>47.32</v>
      </c>
      <c r="K392">
        <v>7</v>
      </c>
      <c r="L392">
        <v>5.915</v>
      </c>
      <c r="M392">
        <v>0.2</v>
      </c>
      <c r="N392">
        <v>5.9149999999999903</v>
      </c>
    </row>
    <row r="393" spans="1:14" hidden="1">
      <c r="A393">
        <v>7886</v>
      </c>
      <c r="B393" t="s">
        <v>731</v>
      </c>
      <c r="C393" s="4">
        <v>43072</v>
      </c>
      <c r="D393" s="4">
        <v>43075</v>
      </c>
      <c r="E393" t="s">
        <v>52</v>
      </c>
      <c r="F393" t="s">
        <v>732</v>
      </c>
      <c r="G393" t="s">
        <v>21</v>
      </c>
      <c r="H393">
        <v>80229</v>
      </c>
      <c r="I393" t="s">
        <v>737</v>
      </c>
      <c r="J393">
        <v>23.376000000000001</v>
      </c>
      <c r="K393">
        <v>3</v>
      </c>
      <c r="L393">
        <v>5.4543999999999997</v>
      </c>
      <c r="M393">
        <v>0.2</v>
      </c>
      <c r="N393">
        <v>7.0128000000000004</v>
      </c>
    </row>
    <row r="394" spans="1:14" hidden="1">
      <c r="A394">
        <v>7887</v>
      </c>
      <c r="B394" t="s">
        <v>731</v>
      </c>
      <c r="C394" s="4">
        <v>43072</v>
      </c>
      <c r="D394" s="4">
        <v>43075</v>
      </c>
      <c r="E394" t="s">
        <v>52</v>
      </c>
      <c r="F394" t="s">
        <v>732</v>
      </c>
      <c r="G394" t="s">
        <v>21</v>
      </c>
      <c r="H394">
        <v>80229</v>
      </c>
      <c r="I394" t="s">
        <v>738</v>
      </c>
      <c r="J394">
        <v>16.72</v>
      </c>
      <c r="K394">
        <v>5</v>
      </c>
      <c r="L394">
        <v>2.6751999999999998</v>
      </c>
      <c r="M394">
        <v>0.2</v>
      </c>
      <c r="N394">
        <v>3.3439999999999999</v>
      </c>
    </row>
    <row r="395" spans="1:14" hidden="1">
      <c r="A395">
        <v>7888</v>
      </c>
      <c r="B395" t="s">
        <v>731</v>
      </c>
      <c r="C395" s="4">
        <v>43072</v>
      </c>
      <c r="D395" s="4">
        <v>43075</v>
      </c>
      <c r="E395" t="s">
        <v>52</v>
      </c>
      <c r="F395" t="s">
        <v>732</v>
      </c>
      <c r="G395" t="s">
        <v>21</v>
      </c>
      <c r="H395">
        <v>80229</v>
      </c>
      <c r="I395" t="s">
        <v>739</v>
      </c>
      <c r="J395">
        <v>16.192</v>
      </c>
      <c r="K395">
        <v>1</v>
      </c>
      <c r="L395">
        <v>11.536799999999999</v>
      </c>
      <c r="M395">
        <v>0.2</v>
      </c>
      <c r="N395">
        <v>4.6551999999999998</v>
      </c>
    </row>
    <row r="396" spans="1:14" hidden="1">
      <c r="A396">
        <v>1753</v>
      </c>
      <c r="B396" t="s">
        <v>740</v>
      </c>
      <c r="C396" s="4">
        <v>43071</v>
      </c>
      <c r="D396" s="4">
        <v>43074</v>
      </c>
      <c r="E396" t="s">
        <v>38</v>
      </c>
      <c r="F396" t="s">
        <v>741</v>
      </c>
      <c r="G396" t="s">
        <v>27</v>
      </c>
      <c r="H396">
        <v>94122</v>
      </c>
      <c r="I396" t="s">
        <v>285</v>
      </c>
      <c r="J396">
        <v>559.62</v>
      </c>
      <c r="K396">
        <v>9</v>
      </c>
      <c r="L396">
        <v>45.391399999999997</v>
      </c>
      <c r="M396">
        <v>0</v>
      </c>
      <c r="N396">
        <v>151.09739999999999</v>
      </c>
    </row>
    <row r="397" spans="1:14" hidden="1">
      <c r="A397">
        <v>1754</v>
      </c>
      <c r="B397" t="s">
        <v>740</v>
      </c>
      <c r="C397" s="4">
        <v>43071</v>
      </c>
      <c r="D397" s="4">
        <v>43074</v>
      </c>
      <c r="E397" t="s">
        <v>38</v>
      </c>
      <c r="F397" t="s">
        <v>741</v>
      </c>
      <c r="G397" t="s">
        <v>27</v>
      </c>
      <c r="H397">
        <v>94122</v>
      </c>
      <c r="I397" t="s">
        <v>215</v>
      </c>
      <c r="J397">
        <v>109.92</v>
      </c>
      <c r="K397">
        <v>2</v>
      </c>
      <c r="L397">
        <v>28.029599999999999</v>
      </c>
      <c r="M397">
        <v>0</v>
      </c>
      <c r="N397">
        <v>53.860799999999998</v>
      </c>
    </row>
    <row r="398" spans="1:14" hidden="1">
      <c r="A398">
        <v>1755</v>
      </c>
      <c r="B398" t="s">
        <v>740</v>
      </c>
      <c r="C398" s="4">
        <v>43071</v>
      </c>
      <c r="D398" s="4">
        <v>43074</v>
      </c>
      <c r="E398" t="s">
        <v>38</v>
      </c>
      <c r="F398" t="s">
        <v>741</v>
      </c>
      <c r="G398" t="s">
        <v>27</v>
      </c>
      <c r="H398">
        <v>94122</v>
      </c>
      <c r="I398" t="s">
        <v>742</v>
      </c>
      <c r="J398">
        <v>8.56</v>
      </c>
      <c r="K398">
        <v>2</v>
      </c>
      <c r="L398">
        <v>2.3540000000000001</v>
      </c>
      <c r="M398">
        <v>0</v>
      </c>
      <c r="N398">
        <v>3.8519999999999999</v>
      </c>
    </row>
    <row r="399" spans="1:14" hidden="1">
      <c r="A399">
        <v>1895</v>
      </c>
      <c r="B399" t="s">
        <v>743</v>
      </c>
      <c r="C399" s="4">
        <v>43071</v>
      </c>
      <c r="D399" s="4">
        <v>43074</v>
      </c>
      <c r="E399" t="s">
        <v>38</v>
      </c>
      <c r="F399" t="s">
        <v>744</v>
      </c>
      <c r="G399" t="s">
        <v>21</v>
      </c>
      <c r="H399">
        <v>22901</v>
      </c>
      <c r="I399" t="s">
        <v>745</v>
      </c>
      <c r="J399">
        <v>34.65</v>
      </c>
      <c r="K399">
        <v>3</v>
      </c>
      <c r="L399">
        <v>8.0850000000000009</v>
      </c>
      <c r="M399">
        <v>0</v>
      </c>
      <c r="N399">
        <v>10.395</v>
      </c>
    </row>
    <row r="400" spans="1:14" hidden="1">
      <c r="A400">
        <v>1996</v>
      </c>
      <c r="B400" t="s">
        <v>746</v>
      </c>
      <c r="C400" s="4">
        <v>43071</v>
      </c>
      <c r="D400" s="4">
        <v>43073</v>
      </c>
      <c r="E400" t="s">
        <v>52</v>
      </c>
      <c r="F400" t="s">
        <v>747</v>
      </c>
      <c r="G400" t="s">
        <v>21</v>
      </c>
      <c r="H400">
        <v>77036</v>
      </c>
      <c r="I400" t="s">
        <v>748</v>
      </c>
      <c r="J400">
        <v>294.62</v>
      </c>
      <c r="K400">
        <v>5</v>
      </c>
      <c r="L400">
        <v>212.12639999999999</v>
      </c>
      <c r="M400">
        <v>0.8</v>
      </c>
      <c r="N400">
        <v>-766.01199999999994</v>
      </c>
    </row>
    <row r="401" spans="1:14" hidden="1">
      <c r="A401">
        <v>1997</v>
      </c>
      <c r="B401" t="s">
        <v>746</v>
      </c>
      <c r="C401" s="4">
        <v>43071</v>
      </c>
      <c r="D401" s="4">
        <v>43073</v>
      </c>
      <c r="E401" t="s">
        <v>52</v>
      </c>
      <c r="F401" t="s">
        <v>747</v>
      </c>
      <c r="G401" t="s">
        <v>21</v>
      </c>
      <c r="H401">
        <v>77036</v>
      </c>
      <c r="I401" t="s">
        <v>749</v>
      </c>
      <c r="J401">
        <v>8.7520000000000007</v>
      </c>
      <c r="K401">
        <v>4</v>
      </c>
      <c r="L401">
        <v>3.1179000000000001</v>
      </c>
      <c r="M401">
        <v>0.6</v>
      </c>
      <c r="N401">
        <v>-3.7195999999999998</v>
      </c>
    </row>
    <row r="402" spans="1:14" hidden="1">
      <c r="A402">
        <v>2271</v>
      </c>
      <c r="B402" t="s">
        <v>750</v>
      </c>
      <c r="C402" s="4">
        <v>43071</v>
      </c>
      <c r="D402" s="4">
        <v>43076</v>
      </c>
      <c r="E402" t="s">
        <v>15</v>
      </c>
      <c r="F402" t="s">
        <v>751</v>
      </c>
      <c r="G402" t="s">
        <v>27</v>
      </c>
      <c r="H402">
        <v>33180</v>
      </c>
      <c r="I402" t="s">
        <v>752</v>
      </c>
      <c r="J402">
        <v>47.96</v>
      </c>
      <c r="K402">
        <v>5</v>
      </c>
      <c r="L402">
        <v>8.7527000000000008</v>
      </c>
      <c r="M402">
        <v>0.2</v>
      </c>
      <c r="N402">
        <v>4.1965000000000003</v>
      </c>
    </row>
    <row r="403" spans="1:14" hidden="1">
      <c r="A403">
        <v>2349</v>
      </c>
      <c r="B403" t="s">
        <v>753</v>
      </c>
      <c r="C403" s="4">
        <v>43071</v>
      </c>
      <c r="D403" s="4">
        <v>43072</v>
      </c>
      <c r="E403" t="s">
        <v>98</v>
      </c>
      <c r="F403" t="s">
        <v>754</v>
      </c>
      <c r="G403" t="s">
        <v>27</v>
      </c>
      <c r="H403">
        <v>90032</v>
      </c>
      <c r="I403" t="s">
        <v>755</v>
      </c>
      <c r="J403">
        <v>9.0239999999999991</v>
      </c>
      <c r="K403">
        <v>6</v>
      </c>
      <c r="L403">
        <v>0.97760000000000002</v>
      </c>
      <c r="M403">
        <v>0.2</v>
      </c>
      <c r="N403">
        <v>3.1583999999999999</v>
      </c>
    </row>
    <row r="404" spans="1:14" hidden="1">
      <c r="A404">
        <v>2350</v>
      </c>
      <c r="B404" t="s">
        <v>753</v>
      </c>
      <c r="C404" s="4">
        <v>43071</v>
      </c>
      <c r="D404" s="4">
        <v>43072</v>
      </c>
      <c r="E404" t="s">
        <v>98</v>
      </c>
      <c r="F404" t="s">
        <v>754</v>
      </c>
      <c r="G404" t="s">
        <v>27</v>
      </c>
      <c r="H404">
        <v>90032</v>
      </c>
      <c r="I404" t="s">
        <v>126</v>
      </c>
      <c r="J404">
        <v>69.456000000000003</v>
      </c>
      <c r="K404">
        <v>2</v>
      </c>
      <c r="L404">
        <v>23.441400000000002</v>
      </c>
      <c r="M404">
        <v>0.2</v>
      </c>
      <c r="N404">
        <v>22.5732</v>
      </c>
    </row>
    <row r="405" spans="1:14" hidden="1">
      <c r="A405">
        <v>2351</v>
      </c>
      <c r="B405" t="s">
        <v>753</v>
      </c>
      <c r="C405" s="4">
        <v>43071</v>
      </c>
      <c r="D405" s="4">
        <v>43072</v>
      </c>
      <c r="E405" t="s">
        <v>98</v>
      </c>
      <c r="F405" t="s">
        <v>754</v>
      </c>
      <c r="G405" t="s">
        <v>27</v>
      </c>
      <c r="H405">
        <v>90032</v>
      </c>
      <c r="I405" t="s">
        <v>581</v>
      </c>
      <c r="J405">
        <v>10.86</v>
      </c>
      <c r="K405">
        <v>2</v>
      </c>
      <c r="L405">
        <v>2.7692999999999999</v>
      </c>
      <c r="M405">
        <v>0</v>
      </c>
      <c r="N405">
        <v>5.3213999999999997</v>
      </c>
    </row>
    <row r="406" spans="1:14" hidden="1">
      <c r="A406">
        <v>2352</v>
      </c>
      <c r="B406" t="s">
        <v>753</v>
      </c>
      <c r="C406" s="4">
        <v>43071</v>
      </c>
      <c r="D406" s="4">
        <v>43072</v>
      </c>
      <c r="E406" t="s">
        <v>98</v>
      </c>
      <c r="F406" t="s">
        <v>754</v>
      </c>
      <c r="G406" t="s">
        <v>27</v>
      </c>
      <c r="H406">
        <v>90032</v>
      </c>
      <c r="I406" t="s">
        <v>756</v>
      </c>
      <c r="J406">
        <v>79.47</v>
      </c>
      <c r="K406">
        <v>3</v>
      </c>
      <c r="L406">
        <v>19.072800000000001</v>
      </c>
      <c r="M406">
        <v>0</v>
      </c>
      <c r="N406">
        <v>22.2516</v>
      </c>
    </row>
    <row r="407" spans="1:14" hidden="1">
      <c r="A407">
        <v>2353</v>
      </c>
      <c r="B407" t="s">
        <v>753</v>
      </c>
      <c r="C407" s="4">
        <v>43071</v>
      </c>
      <c r="D407" s="4">
        <v>43072</v>
      </c>
      <c r="E407" t="s">
        <v>98</v>
      </c>
      <c r="F407" t="s">
        <v>754</v>
      </c>
      <c r="G407" t="s">
        <v>27</v>
      </c>
      <c r="H407">
        <v>90032</v>
      </c>
      <c r="I407" t="s">
        <v>757</v>
      </c>
      <c r="J407">
        <v>10.08</v>
      </c>
      <c r="K407">
        <v>6</v>
      </c>
      <c r="L407">
        <v>0.84</v>
      </c>
      <c r="M407">
        <v>0</v>
      </c>
      <c r="N407">
        <v>5.04</v>
      </c>
    </row>
    <row r="408" spans="1:14" hidden="1">
      <c r="A408">
        <v>2513</v>
      </c>
      <c r="B408" t="s">
        <v>758</v>
      </c>
      <c r="C408" s="4">
        <v>43071</v>
      </c>
      <c r="D408" s="4">
        <v>43075</v>
      </c>
      <c r="E408" t="s">
        <v>15</v>
      </c>
      <c r="F408" t="s">
        <v>562</v>
      </c>
      <c r="G408" t="s">
        <v>17</v>
      </c>
      <c r="H408">
        <v>33614</v>
      </c>
      <c r="I408" t="s">
        <v>759</v>
      </c>
      <c r="J408">
        <v>45.66</v>
      </c>
      <c r="K408">
        <v>5</v>
      </c>
      <c r="L408">
        <v>15.828799999999999</v>
      </c>
      <c r="M408">
        <v>0.7</v>
      </c>
      <c r="N408">
        <v>-33.484000000000002</v>
      </c>
    </row>
    <row r="409" spans="1:14" hidden="1">
      <c r="A409">
        <v>4498</v>
      </c>
      <c r="B409" t="s">
        <v>760</v>
      </c>
      <c r="C409" s="4">
        <v>43071</v>
      </c>
      <c r="D409" s="4">
        <v>43078</v>
      </c>
      <c r="E409" t="s">
        <v>15</v>
      </c>
      <c r="F409" t="s">
        <v>761</v>
      </c>
      <c r="G409" t="s">
        <v>21</v>
      </c>
      <c r="H409">
        <v>19140</v>
      </c>
      <c r="I409" t="s">
        <v>762</v>
      </c>
      <c r="J409">
        <v>631.17600000000004</v>
      </c>
      <c r="K409">
        <v>4</v>
      </c>
      <c r="L409">
        <v>273.50959999999998</v>
      </c>
      <c r="M409">
        <v>0.7</v>
      </c>
      <c r="N409">
        <v>-462.86239999999998</v>
      </c>
    </row>
    <row r="410" spans="1:14" hidden="1">
      <c r="A410">
        <v>5531</v>
      </c>
      <c r="B410" t="s">
        <v>763</v>
      </c>
      <c r="C410" s="4">
        <v>43071</v>
      </c>
      <c r="D410" s="4">
        <v>43075</v>
      </c>
      <c r="E410" t="s">
        <v>15</v>
      </c>
      <c r="F410" t="s">
        <v>764</v>
      </c>
      <c r="G410" t="s">
        <v>21</v>
      </c>
      <c r="H410">
        <v>68104</v>
      </c>
      <c r="I410" t="s">
        <v>765</v>
      </c>
      <c r="J410">
        <v>2479.96</v>
      </c>
      <c r="K410">
        <v>4</v>
      </c>
      <c r="L410">
        <v>433.99299999999999</v>
      </c>
      <c r="M410">
        <v>0</v>
      </c>
      <c r="N410">
        <v>743.98800000000006</v>
      </c>
    </row>
    <row r="411" spans="1:14" hidden="1">
      <c r="A411">
        <v>6270</v>
      </c>
      <c r="B411" t="s">
        <v>766</v>
      </c>
      <c r="C411" s="4">
        <v>43071</v>
      </c>
      <c r="D411" s="4">
        <v>43075</v>
      </c>
      <c r="E411" t="s">
        <v>15</v>
      </c>
      <c r="F411" t="s">
        <v>767</v>
      </c>
      <c r="G411" t="s">
        <v>27</v>
      </c>
      <c r="H411">
        <v>94601</v>
      </c>
      <c r="I411" t="s">
        <v>768</v>
      </c>
      <c r="J411">
        <v>39.991999999999997</v>
      </c>
      <c r="K411">
        <v>1</v>
      </c>
      <c r="L411">
        <v>47.990400000000001</v>
      </c>
      <c r="M411">
        <v>0.2</v>
      </c>
      <c r="N411">
        <v>-7.9984000000000099</v>
      </c>
    </row>
    <row r="412" spans="1:14" hidden="1">
      <c r="A412">
        <v>6271</v>
      </c>
      <c r="B412" t="s">
        <v>766</v>
      </c>
      <c r="C412" s="4">
        <v>43071</v>
      </c>
      <c r="D412" s="4">
        <v>43075</v>
      </c>
      <c r="E412" t="s">
        <v>15</v>
      </c>
      <c r="F412" t="s">
        <v>767</v>
      </c>
      <c r="G412" t="s">
        <v>27</v>
      </c>
      <c r="H412">
        <v>94601</v>
      </c>
      <c r="I412" t="s">
        <v>769</v>
      </c>
      <c r="J412">
        <v>1159.056</v>
      </c>
      <c r="K412">
        <v>9</v>
      </c>
      <c r="L412">
        <v>123.9546</v>
      </c>
      <c r="M412">
        <v>0.2</v>
      </c>
      <c r="N412">
        <v>43.464599999999898</v>
      </c>
    </row>
    <row r="413" spans="1:14" hidden="1">
      <c r="A413">
        <v>6272</v>
      </c>
      <c r="B413" t="s">
        <v>766</v>
      </c>
      <c r="C413" s="4">
        <v>43071</v>
      </c>
      <c r="D413" s="4">
        <v>43075</v>
      </c>
      <c r="E413" t="s">
        <v>15</v>
      </c>
      <c r="F413" t="s">
        <v>767</v>
      </c>
      <c r="G413" t="s">
        <v>27</v>
      </c>
      <c r="H413">
        <v>94601</v>
      </c>
      <c r="I413" t="s">
        <v>770</v>
      </c>
      <c r="J413">
        <v>179.9</v>
      </c>
      <c r="K413">
        <v>5</v>
      </c>
      <c r="L413">
        <v>26.984999999999999</v>
      </c>
      <c r="M413">
        <v>0</v>
      </c>
      <c r="N413">
        <v>44.975000000000001</v>
      </c>
    </row>
    <row r="414" spans="1:14" hidden="1">
      <c r="A414">
        <v>6292</v>
      </c>
      <c r="B414" t="s">
        <v>771</v>
      </c>
      <c r="C414" s="4">
        <v>43071</v>
      </c>
      <c r="D414" s="4">
        <v>43074</v>
      </c>
      <c r="E414" t="s">
        <v>38</v>
      </c>
      <c r="F414" t="s">
        <v>772</v>
      </c>
      <c r="G414" t="s">
        <v>21</v>
      </c>
      <c r="H414">
        <v>24153</v>
      </c>
      <c r="I414" t="s">
        <v>773</v>
      </c>
      <c r="J414">
        <v>701.96</v>
      </c>
      <c r="K414">
        <v>2</v>
      </c>
      <c r="L414">
        <v>266.7448</v>
      </c>
      <c r="M414">
        <v>0</v>
      </c>
      <c r="N414">
        <v>168.47040000000001</v>
      </c>
    </row>
    <row r="415" spans="1:14" hidden="1">
      <c r="A415">
        <v>6690</v>
      </c>
      <c r="B415" t="s">
        <v>774</v>
      </c>
      <c r="C415" s="4">
        <v>43071</v>
      </c>
      <c r="D415" s="4">
        <v>43078</v>
      </c>
      <c r="E415" t="s">
        <v>15</v>
      </c>
      <c r="F415" t="s">
        <v>775</v>
      </c>
      <c r="G415" t="s">
        <v>27</v>
      </c>
      <c r="H415">
        <v>77095</v>
      </c>
      <c r="I415" t="s">
        <v>776</v>
      </c>
      <c r="J415">
        <v>12.16</v>
      </c>
      <c r="K415">
        <v>5</v>
      </c>
      <c r="L415">
        <v>2.0064000000000002</v>
      </c>
      <c r="M415">
        <v>0.2</v>
      </c>
      <c r="N415">
        <v>2.1280000000000001</v>
      </c>
    </row>
    <row r="416" spans="1:14" hidden="1">
      <c r="A416">
        <v>6760</v>
      </c>
      <c r="B416" t="s">
        <v>777</v>
      </c>
      <c r="C416" s="4">
        <v>43071</v>
      </c>
      <c r="D416" s="4">
        <v>43077</v>
      </c>
      <c r="E416" t="s">
        <v>15</v>
      </c>
      <c r="F416" t="s">
        <v>778</v>
      </c>
      <c r="G416" t="s">
        <v>21</v>
      </c>
      <c r="H416">
        <v>27405</v>
      </c>
      <c r="I416" t="s">
        <v>779</v>
      </c>
      <c r="J416">
        <v>32.776000000000003</v>
      </c>
      <c r="K416">
        <v>1</v>
      </c>
      <c r="L416">
        <v>30.317799999999998</v>
      </c>
      <c r="M416">
        <v>0.2</v>
      </c>
      <c r="N416">
        <v>2.4582000000000002</v>
      </c>
    </row>
    <row r="417" spans="1:14" hidden="1">
      <c r="A417">
        <v>7539</v>
      </c>
      <c r="B417" t="s">
        <v>780</v>
      </c>
      <c r="C417" s="4">
        <v>43071</v>
      </c>
      <c r="D417" s="4">
        <v>43075</v>
      </c>
      <c r="E417" t="s">
        <v>15</v>
      </c>
      <c r="F417" t="s">
        <v>781</v>
      </c>
      <c r="G417" t="s">
        <v>27</v>
      </c>
      <c r="H417">
        <v>80219</v>
      </c>
      <c r="I417" t="s">
        <v>274</v>
      </c>
      <c r="J417">
        <v>114.288</v>
      </c>
      <c r="K417">
        <v>1</v>
      </c>
      <c r="L417">
        <v>101.4306</v>
      </c>
      <c r="M417">
        <v>0.2</v>
      </c>
      <c r="N417">
        <v>12.8574</v>
      </c>
    </row>
    <row r="418" spans="1:14" hidden="1">
      <c r="A418">
        <v>7540</v>
      </c>
      <c r="B418" t="s">
        <v>780</v>
      </c>
      <c r="C418" s="4">
        <v>43071</v>
      </c>
      <c r="D418" s="4">
        <v>43075</v>
      </c>
      <c r="E418" t="s">
        <v>15</v>
      </c>
      <c r="F418" t="s">
        <v>781</v>
      </c>
      <c r="G418" t="s">
        <v>27</v>
      </c>
      <c r="H418">
        <v>80219</v>
      </c>
      <c r="I418" t="s">
        <v>782</v>
      </c>
      <c r="J418">
        <v>36.624000000000002</v>
      </c>
      <c r="K418">
        <v>8</v>
      </c>
      <c r="L418">
        <v>7.63</v>
      </c>
      <c r="M418">
        <v>0.7</v>
      </c>
      <c r="N418">
        <v>-24.416</v>
      </c>
    </row>
    <row r="419" spans="1:14" hidden="1">
      <c r="A419">
        <v>7541</v>
      </c>
      <c r="B419" t="s">
        <v>780</v>
      </c>
      <c r="C419" s="4">
        <v>43071</v>
      </c>
      <c r="D419" s="4">
        <v>43075</v>
      </c>
      <c r="E419" t="s">
        <v>15</v>
      </c>
      <c r="F419" t="s">
        <v>781</v>
      </c>
      <c r="G419" t="s">
        <v>27</v>
      </c>
      <c r="H419">
        <v>80219</v>
      </c>
      <c r="I419" t="s">
        <v>783</v>
      </c>
      <c r="J419">
        <v>242.352</v>
      </c>
      <c r="K419">
        <v>8</v>
      </c>
      <c r="L419">
        <v>75.734999999999999</v>
      </c>
      <c r="M419">
        <v>0.7</v>
      </c>
      <c r="N419">
        <v>-363.52800000000002</v>
      </c>
    </row>
    <row r="420" spans="1:14" hidden="1">
      <c r="A420">
        <v>7542</v>
      </c>
      <c r="B420" t="s">
        <v>780</v>
      </c>
      <c r="C420" s="4">
        <v>43071</v>
      </c>
      <c r="D420" s="4">
        <v>43075</v>
      </c>
      <c r="E420" t="s">
        <v>15</v>
      </c>
      <c r="F420" t="s">
        <v>781</v>
      </c>
      <c r="G420" t="s">
        <v>27</v>
      </c>
      <c r="H420">
        <v>80219</v>
      </c>
      <c r="I420" t="s">
        <v>784</v>
      </c>
      <c r="J420">
        <v>49.616</v>
      </c>
      <c r="K420">
        <v>2</v>
      </c>
      <c r="L420">
        <v>22.327200000000001</v>
      </c>
      <c r="M420">
        <v>0.2</v>
      </c>
      <c r="N420">
        <v>4.9615999999999998</v>
      </c>
    </row>
    <row r="421" spans="1:14" hidden="1">
      <c r="A421">
        <v>7543</v>
      </c>
      <c r="B421" t="s">
        <v>780</v>
      </c>
      <c r="C421" s="4">
        <v>43071</v>
      </c>
      <c r="D421" s="4">
        <v>43075</v>
      </c>
      <c r="E421" t="s">
        <v>15</v>
      </c>
      <c r="F421" t="s">
        <v>781</v>
      </c>
      <c r="G421" t="s">
        <v>27</v>
      </c>
      <c r="H421">
        <v>80219</v>
      </c>
      <c r="I421" t="s">
        <v>785</v>
      </c>
      <c r="J421">
        <v>508.70400000000001</v>
      </c>
      <c r="K421">
        <v>6</v>
      </c>
      <c r="L421">
        <v>84.784000000000006</v>
      </c>
      <c r="M421">
        <v>0.2</v>
      </c>
      <c r="N421">
        <v>0</v>
      </c>
    </row>
    <row r="422" spans="1:14" hidden="1">
      <c r="A422">
        <v>7544</v>
      </c>
      <c r="B422" t="s">
        <v>780</v>
      </c>
      <c r="C422" s="4">
        <v>43071</v>
      </c>
      <c r="D422" s="4">
        <v>43075</v>
      </c>
      <c r="E422" t="s">
        <v>15</v>
      </c>
      <c r="F422" t="s">
        <v>781</v>
      </c>
      <c r="G422" t="s">
        <v>27</v>
      </c>
      <c r="H422">
        <v>80219</v>
      </c>
      <c r="I422" t="s">
        <v>786</v>
      </c>
      <c r="J422">
        <v>57.36</v>
      </c>
      <c r="K422">
        <v>6</v>
      </c>
      <c r="L422">
        <v>11.95</v>
      </c>
      <c r="M422">
        <v>0.2</v>
      </c>
      <c r="N422">
        <v>-14.34</v>
      </c>
    </row>
    <row r="423" spans="1:14" hidden="1">
      <c r="A423">
        <v>7545</v>
      </c>
      <c r="B423" t="s">
        <v>780</v>
      </c>
      <c r="C423" s="4">
        <v>43071</v>
      </c>
      <c r="D423" s="4">
        <v>43075</v>
      </c>
      <c r="E423" t="s">
        <v>15</v>
      </c>
      <c r="F423" t="s">
        <v>781</v>
      </c>
      <c r="G423" t="s">
        <v>27</v>
      </c>
      <c r="H423">
        <v>80219</v>
      </c>
      <c r="I423" t="s">
        <v>228</v>
      </c>
      <c r="J423">
        <v>906.68</v>
      </c>
      <c r="K423">
        <v>5</v>
      </c>
      <c r="L423">
        <v>167.73580000000001</v>
      </c>
      <c r="M423">
        <v>0.2</v>
      </c>
      <c r="N423">
        <v>68.001000000000005</v>
      </c>
    </row>
    <row r="424" spans="1:14" hidden="1">
      <c r="A424">
        <v>8642</v>
      </c>
      <c r="B424" t="s">
        <v>787</v>
      </c>
      <c r="C424" s="4">
        <v>43071</v>
      </c>
      <c r="D424" s="4">
        <v>43071</v>
      </c>
      <c r="E424" t="s">
        <v>98</v>
      </c>
      <c r="F424" t="s">
        <v>94</v>
      </c>
      <c r="G424" t="s">
        <v>21</v>
      </c>
      <c r="H424">
        <v>85345</v>
      </c>
      <c r="I424" t="s">
        <v>175</v>
      </c>
      <c r="J424">
        <v>67.86</v>
      </c>
      <c r="K424">
        <v>6</v>
      </c>
      <c r="L424">
        <v>18.850000000000001</v>
      </c>
      <c r="M424">
        <v>0.7</v>
      </c>
      <c r="N424">
        <v>-45.24</v>
      </c>
    </row>
    <row r="425" spans="1:14" hidden="1">
      <c r="A425">
        <v>8970</v>
      </c>
      <c r="B425" t="s">
        <v>788</v>
      </c>
      <c r="C425" s="4">
        <v>43071</v>
      </c>
      <c r="D425" s="4">
        <v>43076</v>
      </c>
      <c r="E425" t="s">
        <v>15</v>
      </c>
      <c r="F425" t="s">
        <v>789</v>
      </c>
      <c r="G425" t="s">
        <v>27</v>
      </c>
      <c r="H425">
        <v>44107</v>
      </c>
      <c r="I425" t="s">
        <v>790</v>
      </c>
      <c r="J425">
        <v>19.728000000000002</v>
      </c>
      <c r="K425">
        <v>9</v>
      </c>
      <c r="L425">
        <v>2.0002</v>
      </c>
      <c r="M425">
        <v>0.2</v>
      </c>
      <c r="N425">
        <v>1.7262</v>
      </c>
    </row>
    <row r="426" spans="1:14" hidden="1">
      <c r="A426">
        <v>8971</v>
      </c>
      <c r="B426" t="s">
        <v>788</v>
      </c>
      <c r="C426" s="4">
        <v>43071</v>
      </c>
      <c r="D426" s="4">
        <v>43076</v>
      </c>
      <c r="E426" t="s">
        <v>15</v>
      </c>
      <c r="F426" t="s">
        <v>789</v>
      </c>
      <c r="G426" t="s">
        <v>27</v>
      </c>
      <c r="H426">
        <v>44107</v>
      </c>
      <c r="I426" t="s">
        <v>791</v>
      </c>
      <c r="J426">
        <v>151.18799999999999</v>
      </c>
      <c r="K426">
        <v>2</v>
      </c>
      <c r="L426">
        <v>88.192999999999998</v>
      </c>
      <c r="M426">
        <v>0.4</v>
      </c>
      <c r="N426">
        <v>-25.198</v>
      </c>
    </row>
    <row r="427" spans="1:14" hidden="1">
      <c r="A427">
        <v>9727</v>
      </c>
      <c r="B427" t="s">
        <v>792</v>
      </c>
      <c r="C427" s="4">
        <v>43071</v>
      </c>
      <c r="D427" s="4">
        <v>43073</v>
      </c>
      <c r="E427" t="s">
        <v>38</v>
      </c>
      <c r="F427" t="s">
        <v>793</v>
      </c>
      <c r="G427" t="s">
        <v>21</v>
      </c>
      <c r="H427">
        <v>1852</v>
      </c>
      <c r="I427" t="s">
        <v>794</v>
      </c>
      <c r="J427">
        <v>286.86</v>
      </c>
      <c r="K427">
        <v>7</v>
      </c>
      <c r="L427">
        <v>29.505600000000001</v>
      </c>
      <c r="M427">
        <v>0</v>
      </c>
      <c r="N427">
        <v>80.320800000000006</v>
      </c>
    </row>
    <row r="428" spans="1:14" hidden="1">
      <c r="A428">
        <v>9728</v>
      </c>
      <c r="B428" t="s">
        <v>792</v>
      </c>
      <c r="C428" s="4">
        <v>43071</v>
      </c>
      <c r="D428" s="4">
        <v>43073</v>
      </c>
      <c r="E428" t="s">
        <v>38</v>
      </c>
      <c r="F428" t="s">
        <v>793</v>
      </c>
      <c r="G428" t="s">
        <v>21</v>
      </c>
      <c r="H428">
        <v>1852</v>
      </c>
      <c r="I428" t="s">
        <v>795</v>
      </c>
      <c r="J428">
        <v>979.95</v>
      </c>
      <c r="K428">
        <v>5</v>
      </c>
      <c r="L428">
        <v>139.15289999999999</v>
      </c>
      <c r="M428">
        <v>0</v>
      </c>
      <c r="N428">
        <v>284.18549999999999</v>
      </c>
    </row>
    <row r="429" spans="1:14" hidden="1">
      <c r="A429">
        <v>9729</v>
      </c>
      <c r="B429" t="s">
        <v>792</v>
      </c>
      <c r="C429" s="4">
        <v>43071</v>
      </c>
      <c r="D429" s="4">
        <v>43073</v>
      </c>
      <c r="E429" t="s">
        <v>38</v>
      </c>
      <c r="F429" t="s">
        <v>793</v>
      </c>
      <c r="G429" t="s">
        <v>21</v>
      </c>
      <c r="H429">
        <v>1852</v>
      </c>
      <c r="I429" t="s">
        <v>796</v>
      </c>
      <c r="J429">
        <v>4.3600000000000003</v>
      </c>
      <c r="K429">
        <v>2</v>
      </c>
      <c r="L429">
        <v>2.0928</v>
      </c>
      <c r="M429">
        <v>0</v>
      </c>
      <c r="N429">
        <v>0.174399999999999</v>
      </c>
    </row>
    <row r="430" spans="1:14" hidden="1">
      <c r="A430">
        <v>207</v>
      </c>
      <c r="B430" t="s">
        <v>797</v>
      </c>
      <c r="C430" s="4">
        <v>43070</v>
      </c>
      <c r="D430" s="4">
        <v>43076</v>
      </c>
      <c r="E430" t="s">
        <v>15</v>
      </c>
      <c r="F430" t="s">
        <v>798</v>
      </c>
      <c r="G430" t="s">
        <v>21</v>
      </c>
      <c r="H430">
        <v>48601</v>
      </c>
      <c r="I430" t="s">
        <v>799</v>
      </c>
      <c r="J430">
        <v>83.92</v>
      </c>
      <c r="K430">
        <v>4</v>
      </c>
      <c r="L430">
        <v>19.511399999999998</v>
      </c>
      <c r="M430">
        <v>0</v>
      </c>
      <c r="N430">
        <v>5.8743999999999899</v>
      </c>
    </row>
    <row r="431" spans="1:14" hidden="1">
      <c r="A431">
        <v>208</v>
      </c>
      <c r="B431" t="s">
        <v>797</v>
      </c>
      <c r="C431" s="4">
        <v>43070</v>
      </c>
      <c r="D431" s="4">
        <v>43076</v>
      </c>
      <c r="E431" t="s">
        <v>15</v>
      </c>
      <c r="F431" t="s">
        <v>798</v>
      </c>
      <c r="G431" t="s">
        <v>21</v>
      </c>
      <c r="H431">
        <v>48601</v>
      </c>
      <c r="I431" t="s">
        <v>800</v>
      </c>
      <c r="J431">
        <v>131.97999999999999</v>
      </c>
      <c r="K431">
        <v>2</v>
      </c>
      <c r="L431">
        <v>48.172699999999999</v>
      </c>
      <c r="M431">
        <v>0</v>
      </c>
      <c r="N431">
        <v>35.634599999999999</v>
      </c>
    </row>
    <row r="432" spans="1:14" hidden="1">
      <c r="A432">
        <v>209</v>
      </c>
      <c r="B432" t="s">
        <v>797</v>
      </c>
      <c r="C432" s="4">
        <v>43070</v>
      </c>
      <c r="D432" s="4">
        <v>43076</v>
      </c>
      <c r="E432" t="s">
        <v>15</v>
      </c>
      <c r="F432" t="s">
        <v>798</v>
      </c>
      <c r="G432" t="s">
        <v>21</v>
      </c>
      <c r="H432">
        <v>48601</v>
      </c>
      <c r="I432" t="s">
        <v>568</v>
      </c>
      <c r="J432">
        <v>15.92</v>
      </c>
      <c r="K432">
        <v>4</v>
      </c>
      <c r="L432">
        <v>2.1093999999999999</v>
      </c>
      <c r="M432">
        <v>0</v>
      </c>
      <c r="N432">
        <v>7.4824000000000002</v>
      </c>
    </row>
    <row r="433" spans="1:14" hidden="1">
      <c r="A433">
        <v>210</v>
      </c>
      <c r="B433" t="s">
        <v>797</v>
      </c>
      <c r="C433" s="4">
        <v>43070</v>
      </c>
      <c r="D433" s="4">
        <v>43076</v>
      </c>
      <c r="E433" t="s">
        <v>15</v>
      </c>
      <c r="F433" t="s">
        <v>798</v>
      </c>
      <c r="G433" t="s">
        <v>21</v>
      </c>
      <c r="H433">
        <v>48601</v>
      </c>
      <c r="I433" t="s">
        <v>801</v>
      </c>
      <c r="J433">
        <v>52.29</v>
      </c>
      <c r="K433">
        <v>9</v>
      </c>
      <c r="L433">
        <v>4.0088999999999997</v>
      </c>
      <c r="M433">
        <v>0</v>
      </c>
      <c r="N433">
        <v>16.209900000000001</v>
      </c>
    </row>
    <row r="434" spans="1:14" hidden="1">
      <c r="A434">
        <v>211</v>
      </c>
      <c r="B434" t="s">
        <v>797</v>
      </c>
      <c r="C434" s="4">
        <v>43070</v>
      </c>
      <c r="D434" s="4">
        <v>43076</v>
      </c>
      <c r="E434" t="s">
        <v>15</v>
      </c>
      <c r="F434" t="s">
        <v>798</v>
      </c>
      <c r="G434" t="s">
        <v>21</v>
      </c>
      <c r="H434">
        <v>48601</v>
      </c>
      <c r="I434" t="s">
        <v>209</v>
      </c>
      <c r="J434">
        <v>91.99</v>
      </c>
      <c r="K434">
        <v>1</v>
      </c>
      <c r="L434">
        <v>88.310400000000001</v>
      </c>
      <c r="M434">
        <v>0</v>
      </c>
      <c r="N434">
        <v>3.67959999999999</v>
      </c>
    </row>
    <row r="435" spans="1:14" hidden="1">
      <c r="A435">
        <v>259</v>
      </c>
      <c r="B435" t="s">
        <v>802</v>
      </c>
      <c r="C435" s="4">
        <v>43070</v>
      </c>
      <c r="D435" s="4">
        <v>43072</v>
      </c>
      <c r="E435" t="s">
        <v>52</v>
      </c>
      <c r="F435" t="s">
        <v>803</v>
      </c>
      <c r="G435" t="s">
        <v>21</v>
      </c>
      <c r="H435">
        <v>10009</v>
      </c>
      <c r="I435" t="s">
        <v>804</v>
      </c>
      <c r="J435">
        <v>20.37</v>
      </c>
      <c r="K435">
        <v>3</v>
      </c>
      <c r="L435">
        <v>4.4813999999999998</v>
      </c>
      <c r="M435">
        <v>0</v>
      </c>
      <c r="N435">
        <v>6.9257999999999997</v>
      </c>
    </row>
    <row r="436" spans="1:14" hidden="1">
      <c r="A436">
        <v>260</v>
      </c>
      <c r="B436" t="s">
        <v>802</v>
      </c>
      <c r="C436" s="4">
        <v>43070</v>
      </c>
      <c r="D436" s="4">
        <v>43072</v>
      </c>
      <c r="E436" t="s">
        <v>52</v>
      </c>
      <c r="F436" t="s">
        <v>803</v>
      </c>
      <c r="G436" t="s">
        <v>21</v>
      </c>
      <c r="H436">
        <v>10009</v>
      </c>
      <c r="I436" t="s">
        <v>433</v>
      </c>
      <c r="J436">
        <v>221.55</v>
      </c>
      <c r="K436">
        <v>3</v>
      </c>
      <c r="L436">
        <v>71.634500000000003</v>
      </c>
      <c r="M436">
        <v>0</v>
      </c>
      <c r="N436">
        <v>6.6465000000000201</v>
      </c>
    </row>
    <row r="437" spans="1:14" hidden="1">
      <c r="A437">
        <v>261</v>
      </c>
      <c r="B437" t="s">
        <v>802</v>
      </c>
      <c r="C437" s="4">
        <v>43070</v>
      </c>
      <c r="D437" s="4">
        <v>43072</v>
      </c>
      <c r="E437" t="s">
        <v>52</v>
      </c>
      <c r="F437" t="s">
        <v>803</v>
      </c>
      <c r="G437" t="s">
        <v>21</v>
      </c>
      <c r="H437">
        <v>10009</v>
      </c>
      <c r="I437" t="s">
        <v>805</v>
      </c>
      <c r="J437">
        <v>17.52</v>
      </c>
      <c r="K437">
        <v>5</v>
      </c>
      <c r="L437">
        <v>2.2776000000000001</v>
      </c>
      <c r="M437">
        <v>0.2</v>
      </c>
      <c r="N437">
        <v>6.1319999999999997</v>
      </c>
    </row>
    <row r="438" spans="1:14" hidden="1">
      <c r="A438">
        <v>582</v>
      </c>
      <c r="B438" t="s">
        <v>806</v>
      </c>
      <c r="C438" s="4">
        <v>43070</v>
      </c>
      <c r="D438" s="4">
        <v>43074</v>
      </c>
      <c r="E438" t="s">
        <v>15</v>
      </c>
      <c r="F438" t="s">
        <v>807</v>
      </c>
      <c r="G438" t="s">
        <v>21</v>
      </c>
      <c r="H438">
        <v>80219</v>
      </c>
      <c r="I438" t="s">
        <v>795</v>
      </c>
      <c r="J438">
        <v>470.37599999999998</v>
      </c>
      <c r="K438">
        <v>3</v>
      </c>
      <c r="L438">
        <v>139.15289999999999</v>
      </c>
      <c r="M438">
        <v>0.2</v>
      </c>
      <c r="N438">
        <v>52.917299999999997</v>
      </c>
    </row>
    <row r="439" spans="1:14" hidden="1">
      <c r="A439">
        <v>583</v>
      </c>
      <c r="B439" t="s">
        <v>806</v>
      </c>
      <c r="C439" s="4">
        <v>43070</v>
      </c>
      <c r="D439" s="4">
        <v>43074</v>
      </c>
      <c r="E439" t="s">
        <v>15</v>
      </c>
      <c r="F439" t="s">
        <v>807</v>
      </c>
      <c r="G439" t="s">
        <v>21</v>
      </c>
      <c r="H439">
        <v>80219</v>
      </c>
      <c r="I439" t="s">
        <v>808</v>
      </c>
      <c r="J439">
        <v>105.584</v>
      </c>
      <c r="K439">
        <v>2</v>
      </c>
      <c r="L439">
        <v>48.172699999999999</v>
      </c>
      <c r="M439">
        <v>0.2</v>
      </c>
      <c r="N439">
        <v>9.2386000000000106</v>
      </c>
    </row>
    <row r="440" spans="1:14" hidden="1">
      <c r="A440">
        <v>584</v>
      </c>
      <c r="B440" t="s">
        <v>806</v>
      </c>
      <c r="C440" s="4">
        <v>43070</v>
      </c>
      <c r="D440" s="4">
        <v>43074</v>
      </c>
      <c r="E440" t="s">
        <v>15</v>
      </c>
      <c r="F440" t="s">
        <v>807</v>
      </c>
      <c r="G440" t="s">
        <v>21</v>
      </c>
      <c r="H440">
        <v>80219</v>
      </c>
      <c r="I440" t="s">
        <v>809</v>
      </c>
      <c r="J440">
        <v>31.152000000000001</v>
      </c>
      <c r="K440">
        <v>3</v>
      </c>
      <c r="L440">
        <v>9.2157999999999998</v>
      </c>
      <c r="M440">
        <v>0.2</v>
      </c>
      <c r="N440">
        <v>3.5045999999999999</v>
      </c>
    </row>
    <row r="441" spans="1:14" hidden="1">
      <c r="A441">
        <v>585</v>
      </c>
      <c r="B441" t="s">
        <v>806</v>
      </c>
      <c r="C441" s="4">
        <v>43070</v>
      </c>
      <c r="D441" s="4">
        <v>43074</v>
      </c>
      <c r="E441" t="s">
        <v>15</v>
      </c>
      <c r="F441" t="s">
        <v>807</v>
      </c>
      <c r="G441" t="s">
        <v>21</v>
      </c>
      <c r="H441">
        <v>80219</v>
      </c>
      <c r="I441" t="s">
        <v>810</v>
      </c>
      <c r="J441">
        <v>6.7830000000000004</v>
      </c>
      <c r="K441">
        <v>7</v>
      </c>
      <c r="L441">
        <v>1.6473</v>
      </c>
      <c r="M441">
        <v>0.7</v>
      </c>
      <c r="N441">
        <v>-4.7481</v>
      </c>
    </row>
    <row r="442" spans="1:14" hidden="1">
      <c r="A442">
        <v>586</v>
      </c>
      <c r="B442" t="s">
        <v>806</v>
      </c>
      <c r="C442" s="4">
        <v>43070</v>
      </c>
      <c r="D442" s="4">
        <v>43074</v>
      </c>
      <c r="E442" t="s">
        <v>15</v>
      </c>
      <c r="F442" t="s">
        <v>807</v>
      </c>
      <c r="G442" t="s">
        <v>21</v>
      </c>
      <c r="H442">
        <v>80219</v>
      </c>
      <c r="I442" t="s">
        <v>811</v>
      </c>
      <c r="J442">
        <v>406.36799999999999</v>
      </c>
      <c r="K442">
        <v>4</v>
      </c>
      <c r="L442">
        <v>93.9726</v>
      </c>
      <c r="M442">
        <v>0.2</v>
      </c>
      <c r="N442">
        <v>30.477599999999999</v>
      </c>
    </row>
    <row r="443" spans="1:14" hidden="1">
      <c r="A443">
        <v>2125</v>
      </c>
      <c r="B443" t="s">
        <v>812</v>
      </c>
      <c r="C443" s="4">
        <v>43070</v>
      </c>
      <c r="D443" s="4">
        <v>43074</v>
      </c>
      <c r="E443" t="s">
        <v>15</v>
      </c>
      <c r="F443" t="s">
        <v>76</v>
      </c>
      <c r="G443" t="s">
        <v>17</v>
      </c>
      <c r="H443">
        <v>19143</v>
      </c>
      <c r="I443" t="s">
        <v>813</v>
      </c>
      <c r="J443">
        <v>104.68</v>
      </c>
      <c r="K443">
        <v>5</v>
      </c>
      <c r="L443">
        <v>13.870100000000001</v>
      </c>
      <c r="M443">
        <v>0.2</v>
      </c>
      <c r="N443">
        <v>35.329500000000003</v>
      </c>
    </row>
    <row r="444" spans="1:14" hidden="1">
      <c r="A444">
        <v>2126</v>
      </c>
      <c r="B444" t="s">
        <v>812</v>
      </c>
      <c r="C444" s="4">
        <v>43070</v>
      </c>
      <c r="D444" s="4">
        <v>43074</v>
      </c>
      <c r="E444" t="s">
        <v>15</v>
      </c>
      <c r="F444" t="s">
        <v>76</v>
      </c>
      <c r="G444" t="s">
        <v>17</v>
      </c>
      <c r="H444">
        <v>19143</v>
      </c>
      <c r="I444" t="s">
        <v>814</v>
      </c>
      <c r="J444">
        <v>62.957999999999998</v>
      </c>
      <c r="K444">
        <v>7</v>
      </c>
      <c r="L444">
        <v>7.6448999999999998</v>
      </c>
      <c r="M444">
        <v>0.4</v>
      </c>
      <c r="N444">
        <v>9.4436999999999998</v>
      </c>
    </row>
    <row r="445" spans="1:14" hidden="1">
      <c r="A445">
        <v>3244</v>
      </c>
      <c r="B445" t="s">
        <v>815</v>
      </c>
      <c r="C445" s="4">
        <v>43070</v>
      </c>
      <c r="D445" s="4">
        <v>43074</v>
      </c>
      <c r="E445" t="s">
        <v>15</v>
      </c>
      <c r="F445" t="s">
        <v>816</v>
      </c>
      <c r="G445" t="s">
        <v>21</v>
      </c>
      <c r="H445">
        <v>75051</v>
      </c>
      <c r="I445" t="s">
        <v>817</v>
      </c>
      <c r="J445">
        <v>219.8</v>
      </c>
      <c r="K445">
        <v>5</v>
      </c>
      <c r="L445">
        <v>39.014499999999998</v>
      </c>
      <c r="M445">
        <v>0.2</v>
      </c>
      <c r="N445">
        <v>24.727499999999999</v>
      </c>
    </row>
    <row r="446" spans="1:14" hidden="1">
      <c r="A446">
        <v>3245</v>
      </c>
      <c r="B446" t="s">
        <v>815</v>
      </c>
      <c r="C446" s="4">
        <v>43070</v>
      </c>
      <c r="D446" s="4">
        <v>43074</v>
      </c>
      <c r="E446" t="s">
        <v>15</v>
      </c>
      <c r="F446" t="s">
        <v>816</v>
      </c>
      <c r="G446" t="s">
        <v>21</v>
      </c>
      <c r="H446">
        <v>75051</v>
      </c>
      <c r="I446" t="s">
        <v>54</v>
      </c>
      <c r="J446">
        <v>317.05799999999999</v>
      </c>
      <c r="K446">
        <v>3</v>
      </c>
      <c r="L446">
        <v>111.7252</v>
      </c>
      <c r="M446">
        <v>0.3</v>
      </c>
      <c r="N446">
        <v>-18.117599999999999</v>
      </c>
    </row>
    <row r="447" spans="1:14" hidden="1">
      <c r="A447">
        <v>3557</v>
      </c>
      <c r="B447" t="s">
        <v>818</v>
      </c>
      <c r="C447" s="4">
        <v>43070</v>
      </c>
      <c r="D447" s="4">
        <v>43074</v>
      </c>
      <c r="E447" t="s">
        <v>15</v>
      </c>
      <c r="F447" t="s">
        <v>729</v>
      </c>
      <c r="G447" t="s">
        <v>21</v>
      </c>
      <c r="H447">
        <v>90008</v>
      </c>
      <c r="I447" t="s">
        <v>819</v>
      </c>
      <c r="J447">
        <v>45.36</v>
      </c>
      <c r="K447">
        <v>7</v>
      </c>
      <c r="L447">
        <v>3.3696000000000002</v>
      </c>
      <c r="M447">
        <v>0</v>
      </c>
      <c r="N447">
        <v>21.7728</v>
      </c>
    </row>
    <row r="448" spans="1:14" hidden="1">
      <c r="A448">
        <v>3558</v>
      </c>
      <c r="B448" t="s">
        <v>818</v>
      </c>
      <c r="C448" s="4">
        <v>43070</v>
      </c>
      <c r="D448" s="4">
        <v>43074</v>
      </c>
      <c r="E448" t="s">
        <v>15</v>
      </c>
      <c r="F448" t="s">
        <v>729</v>
      </c>
      <c r="G448" t="s">
        <v>21</v>
      </c>
      <c r="H448">
        <v>90008</v>
      </c>
      <c r="I448" t="s">
        <v>247</v>
      </c>
      <c r="J448">
        <v>10.128</v>
      </c>
      <c r="K448">
        <v>2</v>
      </c>
      <c r="L448">
        <v>3.2282999999999999</v>
      </c>
      <c r="M448">
        <v>0.2</v>
      </c>
      <c r="N448">
        <v>3.6714000000000002</v>
      </c>
    </row>
    <row r="449" spans="1:14" hidden="1">
      <c r="A449">
        <v>4140</v>
      </c>
      <c r="B449" t="s">
        <v>820</v>
      </c>
      <c r="C449" s="4">
        <v>43070</v>
      </c>
      <c r="D449" s="4">
        <v>43073</v>
      </c>
      <c r="E449" t="s">
        <v>38</v>
      </c>
      <c r="F449" t="s">
        <v>118</v>
      </c>
      <c r="G449" t="s">
        <v>21</v>
      </c>
      <c r="H449">
        <v>19120</v>
      </c>
      <c r="I449" t="s">
        <v>260</v>
      </c>
      <c r="J449">
        <v>37.392000000000003</v>
      </c>
      <c r="K449">
        <v>3</v>
      </c>
      <c r="L449">
        <v>11.685</v>
      </c>
      <c r="M449">
        <v>0.2</v>
      </c>
      <c r="N449">
        <v>2.3370000000000002</v>
      </c>
    </row>
    <row r="450" spans="1:14" hidden="1">
      <c r="A450">
        <v>4141</v>
      </c>
      <c r="B450" t="s">
        <v>820</v>
      </c>
      <c r="C450" s="4">
        <v>43070</v>
      </c>
      <c r="D450" s="4">
        <v>43073</v>
      </c>
      <c r="E450" t="s">
        <v>38</v>
      </c>
      <c r="F450" t="s">
        <v>118</v>
      </c>
      <c r="G450" t="s">
        <v>21</v>
      </c>
      <c r="H450">
        <v>19120</v>
      </c>
      <c r="I450" t="s">
        <v>821</v>
      </c>
      <c r="J450">
        <v>79.12</v>
      </c>
      <c r="K450">
        <v>5</v>
      </c>
      <c r="L450">
        <v>13.0548</v>
      </c>
      <c r="M450">
        <v>0.2</v>
      </c>
      <c r="N450">
        <v>13.846</v>
      </c>
    </row>
    <row r="451" spans="1:14" hidden="1">
      <c r="A451">
        <v>4928</v>
      </c>
      <c r="B451" t="s">
        <v>822</v>
      </c>
      <c r="C451" s="4">
        <v>43070</v>
      </c>
      <c r="D451" s="4">
        <v>43075</v>
      </c>
      <c r="E451" t="s">
        <v>15</v>
      </c>
      <c r="F451" t="s">
        <v>823</v>
      </c>
      <c r="G451" t="s">
        <v>17</v>
      </c>
      <c r="H451">
        <v>6824</v>
      </c>
      <c r="I451" t="s">
        <v>188</v>
      </c>
      <c r="J451">
        <v>19.440000000000001</v>
      </c>
      <c r="K451">
        <v>3</v>
      </c>
      <c r="L451">
        <v>3.3696000000000002</v>
      </c>
      <c r="M451">
        <v>0</v>
      </c>
      <c r="N451">
        <v>9.3312000000000008</v>
      </c>
    </row>
    <row r="452" spans="1:14" hidden="1">
      <c r="A452">
        <v>4929</v>
      </c>
      <c r="B452" t="s">
        <v>822</v>
      </c>
      <c r="C452" s="4">
        <v>43070</v>
      </c>
      <c r="D452" s="4">
        <v>43075</v>
      </c>
      <c r="E452" t="s">
        <v>15</v>
      </c>
      <c r="F452" t="s">
        <v>823</v>
      </c>
      <c r="G452" t="s">
        <v>17</v>
      </c>
      <c r="H452">
        <v>6824</v>
      </c>
      <c r="I452" t="s">
        <v>824</v>
      </c>
      <c r="J452">
        <v>897.15</v>
      </c>
      <c r="K452">
        <v>3</v>
      </c>
      <c r="L452">
        <v>215.316</v>
      </c>
      <c r="M452">
        <v>0</v>
      </c>
      <c r="N452">
        <v>251.202</v>
      </c>
    </row>
    <row r="453" spans="1:14" hidden="1">
      <c r="A453">
        <v>6205</v>
      </c>
      <c r="B453" t="s">
        <v>825</v>
      </c>
      <c r="C453" s="4">
        <v>43070</v>
      </c>
      <c r="D453" s="4">
        <v>43072</v>
      </c>
      <c r="E453" t="s">
        <v>38</v>
      </c>
      <c r="F453" t="s">
        <v>826</v>
      </c>
      <c r="G453" t="s">
        <v>17</v>
      </c>
      <c r="H453">
        <v>43302</v>
      </c>
      <c r="I453" t="s">
        <v>827</v>
      </c>
      <c r="J453">
        <v>7.7119999999999997</v>
      </c>
      <c r="K453">
        <v>2</v>
      </c>
      <c r="L453">
        <v>2.9883999999999999</v>
      </c>
      <c r="M453">
        <v>0.2</v>
      </c>
      <c r="N453">
        <v>1.7352000000000001</v>
      </c>
    </row>
    <row r="454" spans="1:14" hidden="1">
      <c r="A454">
        <v>6864</v>
      </c>
      <c r="B454" t="s">
        <v>828</v>
      </c>
      <c r="C454" s="4">
        <v>43070</v>
      </c>
      <c r="D454" s="4">
        <v>43077</v>
      </c>
      <c r="E454" t="s">
        <v>15</v>
      </c>
      <c r="F454" t="s">
        <v>829</v>
      </c>
      <c r="G454" t="s">
        <v>27</v>
      </c>
      <c r="H454">
        <v>78207</v>
      </c>
      <c r="I454" t="s">
        <v>830</v>
      </c>
      <c r="J454">
        <v>10.368</v>
      </c>
      <c r="K454">
        <v>2</v>
      </c>
      <c r="L454">
        <v>3.3696000000000002</v>
      </c>
      <c r="M454">
        <v>0.2</v>
      </c>
      <c r="N454">
        <v>3.6288</v>
      </c>
    </row>
    <row r="455" spans="1:14" hidden="1">
      <c r="A455">
        <v>7122</v>
      </c>
      <c r="B455" t="s">
        <v>831</v>
      </c>
      <c r="C455" s="4">
        <v>43070</v>
      </c>
      <c r="D455" s="4">
        <v>43077</v>
      </c>
      <c r="E455" t="s">
        <v>15</v>
      </c>
      <c r="F455" t="s">
        <v>832</v>
      </c>
      <c r="G455" t="s">
        <v>21</v>
      </c>
      <c r="H455">
        <v>98105</v>
      </c>
      <c r="I455" t="s">
        <v>833</v>
      </c>
      <c r="J455">
        <v>41.86</v>
      </c>
      <c r="K455">
        <v>7</v>
      </c>
      <c r="L455">
        <v>3.2890000000000001</v>
      </c>
      <c r="M455">
        <v>0</v>
      </c>
      <c r="N455">
        <v>18.837</v>
      </c>
    </row>
    <row r="456" spans="1:14" hidden="1">
      <c r="A456">
        <v>7123</v>
      </c>
      <c r="B456" t="s">
        <v>831</v>
      </c>
      <c r="C456" s="4">
        <v>43070</v>
      </c>
      <c r="D456" s="4">
        <v>43077</v>
      </c>
      <c r="E456" t="s">
        <v>15</v>
      </c>
      <c r="F456" t="s">
        <v>832</v>
      </c>
      <c r="G456" t="s">
        <v>21</v>
      </c>
      <c r="H456">
        <v>98105</v>
      </c>
      <c r="I456" t="s">
        <v>834</v>
      </c>
      <c r="J456">
        <v>141.96</v>
      </c>
      <c r="K456">
        <v>2</v>
      </c>
      <c r="L456">
        <v>50.395800000000001</v>
      </c>
      <c r="M456">
        <v>0</v>
      </c>
      <c r="N456">
        <v>41.168399999999998</v>
      </c>
    </row>
    <row r="457" spans="1:14" hidden="1">
      <c r="A457">
        <v>8870</v>
      </c>
      <c r="B457" t="s">
        <v>835</v>
      </c>
      <c r="C457" s="4">
        <v>43070</v>
      </c>
      <c r="D457" s="4">
        <v>43075</v>
      </c>
      <c r="E457" t="s">
        <v>15</v>
      </c>
      <c r="F457" t="s">
        <v>836</v>
      </c>
      <c r="G457" t="s">
        <v>27</v>
      </c>
      <c r="H457">
        <v>98105</v>
      </c>
      <c r="I457" t="s">
        <v>288</v>
      </c>
      <c r="J457">
        <v>15.92</v>
      </c>
      <c r="K457">
        <v>5</v>
      </c>
      <c r="L457">
        <v>2.1093999999999999</v>
      </c>
      <c r="M457">
        <v>0.2</v>
      </c>
      <c r="N457">
        <v>5.3730000000000002</v>
      </c>
    </row>
    <row r="458" spans="1:14" hidden="1">
      <c r="A458">
        <v>8871</v>
      </c>
      <c r="B458" t="s">
        <v>835</v>
      </c>
      <c r="C458" s="4">
        <v>43070</v>
      </c>
      <c r="D458" s="4">
        <v>43075</v>
      </c>
      <c r="E458" t="s">
        <v>15</v>
      </c>
      <c r="F458" t="s">
        <v>836</v>
      </c>
      <c r="G458" t="s">
        <v>27</v>
      </c>
      <c r="H458">
        <v>98105</v>
      </c>
      <c r="I458" t="s">
        <v>837</v>
      </c>
      <c r="J458">
        <v>70.680000000000007</v>
      </c>
      <c r="K458">
        <v>12</v>
      </c>
      <c r="L458">
        <v>3.2984</v>
      </c>
      <c r="M458">
        <v>0</v>
      </c>
      <c r="N458">
        <v>31.0992</v>
      </c>
    </row>
    <row r="459" spans="1:14" hidden="1">
      <c r="A459">
        <v>8872</v>
      </c>
      <c r="B459" t="s">
        <v>835</v>
      </c>
      <c r="C459" s="4">
        <v>43070</v>
      </c>
      <c r="D459" s="4">
        <v>43075</v>
      </c>
      <c r="E459" t="s">
        <v>15</v>
      </c>
      <c r="F459" t="s">
        <v>836</v>
      </c>
      <c r="G459" t="s">
        <v>27</v>
      </c>
      <c r="H459">
        <v>98105</v>
      </c>
      <c r="I459" t="s">
        <v>137</v>
      </c>
      <c r="J459">
        <v>541.24</v>
      </c>
      <c r="K459">
        <v>4</v>
      </c>
      <c r="L459">
        <v>133.95689999999999</v>
      </c>
      <c r="M459">
        <v>0</v>
      </c>
      <c r="N459">
        <v>5.4124000000000496</v>
      </c>
    </row>
    <row r="460" spans="1:14" hidden="1">
      <c r="A460">
        <v>8889</v>
      </c>
      <c r="B460" t="s">
        <v>838</v>
      </c>
      <c r="C460" s="4">
        <v>43070</v>
      </c>
      <c r="D460" s="4">
        <v>43076</v>
      </c>
      <c r="E460" t="s">
        <v>15</v>
      </c>
      <c r="F460" t="s">
        <v>839</v>
      </c>
      <c r="G460" t="s">
        <v>17</v>
      </c>
      <c r="H460">
        <v>95207</v>
      </c>
      <c r="I460" t="s">
        <v>840</v>
      </c>
      <c r="J460">
        <v>629.64</v>
      </c>
      <c r="K460">
        <v>9</v>
      </c>
      <c r="L460">
        <v>58.066800000000001</v>
      </c>
      <c r="M460">
        <v>0</v>
      </c>
      <c r="N460">
        <v>107.03879999999999</v>
      </c>
    </row>
    <row r="461" spans="1:14" hidden="1">
      <c r="A461">
        <v>9278</v>
      </c>
      <c r="B461" t="s">
        <v>841</v>
      </c>
      <c r="C461" s="4">
        <v>43070</v>
      </c>
      <c r="D461" s="4">
        <v>43074</v>
      </c>
      <c r="E461" t="s">
        <v>15</v>
      </c>
      <c r="F461" t="s">
        <v>842</v>
      </c>
      <c r="G461" t="s">
        <v>21</v>
      </c>
      <c r="H461">
        <v>19140</v>
      </c>
      <c r="I461" t="s">
        <v>843</v>
      </c>
      <c r="J461">
        <v>15.936</v>
      </c>
      <c r="K461">
        <v>4</v>
      </c>
      <c r="L461">
        <v>2.6892</v>
      </c>
      <c r="M461">
        <v>0.2</v>
      </c>
      <c r="N461">
        <v>5.1791999999999998</v>
      </c>
    </row>
    <row r="462" spans="1:14" hidden="1">
      <c r="A462">
        <v>9279</v>
      </c>
      <c r="B462" t="s">
        <v>841</v>
      </c>
      <c r="C462" s="4">
        <v>43070</v>
      </c>
      <c r="D462" s="4">
        <v>43074</v>
      </c>
      <c r="E462" t="s">
        <v>15</v>
      </c>
      <c r="F462" t="s">
        <v>842</v>
      </c>
      <c r="G462" t="s">
        <v>21</v>
      </c>
      <c r="H462">
        <v>19140</v>
      </c>
      <c r="I462" t="s">
        <v>844</v>
      </c>
      <c r="J462">
        <v>8.0009999999999994</v>
      </c>
      <c r="K462">
        <v>7</v>
      </c>
      <c r="L462">
        <v>1.9431</v>
      </c>
      <c r="M462">
        <v>0.7</v>
      </c>
      <c r="N462">
        <v>-5.6006999999999998</v>
      </c>
    </row>
    <row r="463" spans="1:14" hidden="1">
      <c r="A463">
        <v>9280</v>
      </c>
      <c r="B463" t="s">
        <v>841</v>
      </c>
      <c r="C463" s="4">
        <v>43070</v>
      </c>
      <c r="D463" s="4">
        <v>43074</v>
      </c>
      <c r="E463" t="s">
        <v>15</v>
      </c>
      <c r="F463" t="s">
        <v>842</v>
      </c>
      <c r="G463" t="s">
        <v>21</v>
      </c>
      <c r="H463">
        <v>19140</v>
      </c>
      <c r="I463" t="s">
        <v>845</v>
      </c>
      <c r="J463">
        <v>398.97199999999998</v>
      </c>
      <c r="K463">
        <v>2</v>
      </c>
      <c r="L463">
        <v>213.73500000000001</v>
      </c>
      <c r="M463">
        <v>0.3</v>
      </c>
      <c r="N463">
        <v>-28.498000000000001</v>
      </c>
    </row>
    <row r="464" spans="1:14" hidden="1">
      <c r="A464">
        <v>880</v>
      </c>
      <c r="B464" t="s">
        <v>846</v>
      </c>
      <c r="C464" s="4">
        <v>43069</v>
      </c>
      <c r="D464" s="4">
        <v>43071</v>
      </c>
      <c r="E464" t="s">
        <v>52</v>
      </c>
      <c r="F464" t="s">
        <v>847</v>
      </c>
      <c r="G464" t="s">
        <v>17</v>
      </c>
      <c r="H464">
        <v>10024</v>
      </c>
      <c r="I464" t="s">
        <v>848</v>
      </c>
      <c r="J464">
        <v>68.471999999999994</v>
      </c>
      <c r="K464">
        <v>3</v>
      </c>
      <c r="L464">
        <v>15.120900000000001</v>
      </c>
      <c r="M464">
        <v>0.2</v>
      </c>
      <c r="N464">
        <v>23.109300000000001</v>
      </c>
    </row>
    <row r="465" spans="1:14" hidden="1">
      <c r="A465">
        <v>881</v>
      </c>
      <c r="B465" t="s">
        <v>846</v>
      </c>
      <c r="C465" s="4">
        <v>43069</v>
      </c>
      <c r="D465" s="4">
        <v>43071</v>
      </c>
      <c r="E465" t="s">
        <v>52</v>
      </c>
      <c r="F465" t="s">
        <v>847</v>
      </c>
      <c r="G465" t="s">
        <v>17</v>
      </c>
      <c r="H465">
        <v>10024</v>
      </c>
      <c r="I465" t="s">
        <v>849</v>
      </c>
      <c r="J465">
        <v>1242.9000000000001</v>
      </c>
      <c r="K465">
        <v>5</v>
      </c>
      <c r="L465">
        <v>196.102</v>
      </c>
      <c r="M465">
        <v>0.1</v>
      </c>
      <c r="N465">
        <v>262.39</v>
      </c>
    </row>
    <row r="466" spans="1:14" hidden="1">
      <c r="A466">
        <v>956</v>
      </c>
      <c r="B466" t="s">
        <v>850</v>
      </c>
      <c r="C466" s="4">
        <v>43069</v>
      </c>
      <c r="D466" s="4">
        <v>43073</v>
      </c>
      <c r="E466" t="s">
        <v>15</v>
      </c>
      <c r="F466" t="s">
        <v>851</v>
      </c>
      <c r="G466" t="s">
        <v>21</v>
      </c>
      <c r="H466">
        <v>39212</v>
      </c>
      <c r="I466" t="s">
        <v>852</v>
      </c>
      <c r="J466">
        <v>173.8</v>
      </c>
      <c r="K466">
        <v>5</v>
      </c>
      <c r="L466">
        <v>26.07</v>
      </c>
      <c r="M466">
        <v>0</v>
      </c>
      <c r="N466">
        <v>43.45</v>
      </c>
    </row>
    <row r="467" spans="1:14" hidden="1">
      <c r="A467">
        <v>1604</v>
      </c>
      <c r="B467" t="s">
        <v>853</v>
      </c>
      <c r="C467" s="4">
        <v>43069</v>
      </c>
      <c r="D467" s="4">
        <v>43073</v>
      </c>
      <c r="E467" t="s">
        <v>15</v>
      </c>
      <c r="F467" t="s">
        <v>772</v>
      </c>
      <c r="G467" t="s">
        <v>21</v>
      </c>
      <c r="H467">
        <v>19711</v>
      </c>
      <c r="I467" t="s">
        <v>854</v>
      </c>
      <c r="J467">
        <v>155.94</v>
      </c>
      <c r="K467">
        <v>6</v>
      </c>
      <c r="L467">
        <v>18.4529</v>
      </c>
      <c r="M467">
        <v>0</v>
      </c>
      <c r="N467">
        <v>45.2226</v>
      </c>
    </row>
    <row r="468" spans="1:14" hidden="1">
      <c r="A468">
        <v>3070</v>
      </c>
      <c r="B468" t="s">
        <v>855</v>
      </c>
      <c r="C468" s="4">
        <v>43069</v>
      </c>
      <c r="D468" s="4">
        <v>43069</v>
      </c>
      <c r="E468" t="s">
        <v>98</v>
      </c>
      <c r="F468" t="s">
        <v>839</v>
      </c>
      <c r="G468" t="s">
        <v>17</v>
      </c>
      <c r="H468">
        <v>43615</v>
      </c>
      <c r="I468" t="s">
        <v>856</v>
      </c>
      <c r="J468">
        <v>663.93600000000004</v>
      </c>
      <c r="K468">
        <v>4</v>
      </c>
      <c r="L468">
        <v>145.23599999999999</v>
      </c>
      <c r="M468">
        <v>0.2</v>
      </c>
      <c r="N468">
        <v>82.991999999999905</v>
      </c>
    </row>
    <row r="469" spans="1:14" hidden="1">
      <c r="A469">
        <v>3779</v>
      </c>
      <c r="B469" t="s">
        <v>857</v>
      </c>
      <c r="C469" s="4">
        <v>43069</v>
      </c>
      <c r="D469" s="4">
        <v>43071</v>
      </c>
      <c r="E469" t="s">
        <v>52</v>
      </c>
      <c r="F469" t="s">
        <v>858</v>
      </c>
      <c r="G469" t="s">
        <v>17</v>
      </c>
      <c r="H469">
        <v>33180</v>
      </c>
      <c r="I469" t="s">
        <v>859</v>
      </c>
      <c r="J469">
        <v>71.975999999999999</v>
      </c>
      <c r="K469">
        <v>3</v>
      </c>
      <c r="L469">
        <v>20.992999999999999</v>
      </c>
      <c r="M469">
        <v>0.2</v>
      </c>
      <c r="N469">
        <v>8.9969999999999892</v>
      </c>
    </row>
    <row r="470" spans="1:14" hidden="1">
      <c r="A470">
        <v>3899</v>
      </c>
      <c r="B470" t="s">
        <v>860</v>
      </c>
      <c r="C470" s="4">
        <v>43069</v>
      </c>
      <c r="D470" s="4">
        <v>43073</v>
      </c>
      <c r="E470" t="s">
        <v>15</v>
      </c>
      <c r="F470" t="s">
        <v>861</v>
      </c>
      <c r="G470" t="s">
        <v>21</v>
      </c>
      <c r="H470">
        <v>78539</v>
      </c>
      <c r="I470" t="s">
        <v>624</v>
      </c>
      <c r="J470">
        <v>2.3679999999999999</v>
      </c>
      <c r="K470">
        <v>2</v>
      </c>
      <c r="L470">
        <v>0.76959999999999995</v>
      </c>
      <c r="M470">
        <v>0.2</v>
      </c>
      <c r="N470">
        <v>0.82879999999999998</v>
      </c>
    </row>
    <row r="471" spans="1:14" hidden="1">
      <c r="A471">
        <v>5066</v>
      </c>
      <c r="B471" t="s">
        <v>862</v>
      </c>
      <c r="C471" s="4">
        <v>43069</v>
      </c>
      <c r="D471" s="4">
        <v>43076</v>
      </c>
      <c r="E471" t="s">
        <v>15</v>
      </c>
      <c r="F471" t="s">
        <v>863</v>
      </c>
      <c r="G471" t="s">
        <v>21</v>
      </c>
      <c r="H471">
        <v>27217</v>
      </c>
      <c r="I471" t="s">
        <v>864</v>
      </c>
      <c r="J471">
        <v>383.976</v>
      </c>
      <c r="K471">
        <v>3</v>
      </c>
      <c r="L471">
        <v>100.7937</v>
      </c>
      <c r="M471">
        <v>0.2</v>
      </c>
      <c r="N471">
        <v>81.594899999999996</v>
      </c>
    </row>
    <row r="472" spans="1:14" hidden="1">
      <c r="A472">
        <v>5067</v>
      </c>
      <c r="B472" t="s">
        <v>862</v>
      </c>
      <c r="C472" s="4">
        <v>43069</v>
      </c>
      <c r="D472" s="4">
        <v>43076</v>
      </c>
      <c r="E472" t="s">
        <v>15</v>
      </c>
      <c r="F472" t="s">
        <v>863</v>
      </c>
      <c r="G472" t="s">
        <v>21</v>
      </c>
      <c r="H472">
        <v>27217</v>
      </c>
      <c r="I472" t="s">
        <v>865</v>
      </c>
      <c r="J472">
        <v>1781.682</v>
      </c>
      <c r="K472">
        <v>7</v>
      </c>
      <c r="L472">
        <v>347.85219999999998</v>
      </c>
      <c r="M472">
        <v>0.4</v>
      </c>
      <c r="N472">
        <v>-653.28340000000003</v>
      </c>
    </row>
    <row r="473" spans="1:14" hidden="1">
      <c r="A473">
        <v>5585</v>
      </c>
      <c r="B473" t="s">
        <v>866</v>
      </c>
      <c r="C473" s="4">
        <v>43069</v>
      </c>
      <c r="D473" s="4">
        <v>43073</v>
      </c>
      <c r="E473" t="s">
        <v>15</v>
      </c>
      <c r="F473" t="s">
        <v>867</v>
      </c>
      <c r="G473" t="s">
        <v>17</v>
      </c>
      <c r="H473">
        <v>10011</v>
      </c>
      <c r="I473" t="s">
        <v>868</v>
      </c>
      <c r="J473">
        <v>83.56</v>
      </c>
      <c r="K473">
        <v>4</v>
      </c>
      <c r="L473">
        <v>20.472200000000001</v>
      </c>
      <c r="M473">
        <v>0</v>
      </c>
      <c r="N473">
        <v>1.6712</v>
      </c>
    </row>
    <row r="474" spans="1:14" hidden="1">
      <c r="A474">
        <v>5586</v>
      </c>
      <c r="B474" t="s">
        <v>866</v>
      </c>
      <c r="C474" s="4">
        <v>43069</v>
      </c>
      <c r="D474" s="4">
        <v>43073</v>
      </c>
      <c r="E474" t="s">
        <v>15</v>
      </c>
      <c r="F474" t="s">
        <v>867</v>
      </c>
      <c r="G474" t="s">
        <v>17</v>
      </c>
      <c r="H474">
        <v>10011</v>
      </c>
      <c r="I474" t="s">
        <v>869</v>
      </c>
      <c r="J474">
        <v>546.05999999999995</v>
      </c>
      <c r="K474">
        <v>3</v>
      </c>
      <c r="L474">
        <v>127.414</v>
      </c>
      <c r="M474">
        <v>0</v>
      </c>
      <c r="N474">
        <v>163.81800000000001</v>
      </c>
    </row>
    <row r="475" spans="1:14" hidden="1">
      <c r="A475">
        <v>5587</v>
      </c>
      <c r="B475" t="s">
        <v>866</v>
      </c>
      <c r="C475" s="4">
        <v>43069</v>
      </c>
      <c r="D475" s="4">
        <v>43073</v>
      </c>
      <c r="E475" t="s">
        <v>15</v>
      </c>
      <c r="F475" t="s">
        <v>867</v>
      </c>
      <c r="G475" t="s">
        <v>17</v>
      </c>
      <c r="H475">
        <v>10011</v>
      </c>
      <c r="I475" t="s">
        <v>870</v>
      </c>
      <c r="J475">
        <v>269.49</v>
      </c>
      <c r="K475">
        <v>3</v>
      </c>
      <c r="L475">
        <v>88.0334</v>
      </c>
      <c r="M475">
        <v>0</v>
      </c>
      <c r="N475">
        <v>5.3897999999999904</v>
      </c>
    </row>
    <row r="476" spans="1:14" hidden="1">
      <c r="A476">
        <v>6300</v>
      </c>
      <c r="B476" t="s">
        <v>871</v>
      </c>
      <c r="C476" s="4">
        <v>43069</v>
      </c>
      <c r="D476" s="4">
        <v>43072</v>
      </c>
      <c r="E476" t="s">
        <v>38</v>
      </c>
      <c r="F476" t="s">
        <v>872</v>
      </c>
      <c r="G476" t="s">
        <v>17</v>
      </c>
      <c r="H476">
        <v>94109</v>
      </c>
      <c r="I476" t="s">
        <v>873</v>
      </c>
      <c r="J476">
        <v>25.83</v>
      </c>
      <c r="K476">
        <v>3</v>
      </c>
      <c r="L476">
        <v>5.4242999999999997</v>
      </c>
      <c r="M476">
        <v>0</v>
      </c>
      <c r="N476">
        <v>9.5571000000000002</v>
      </c>
    </row>
    <row r="477" spans="1:14" hidden="1">
      <c r="A477">
        <v>6936</v>
      </c>
      <c r="B477" t="s">
        <v>874</v>
      </c>
      <c r="C477" s="4">
        <v>43069</v>
      </c>
      <c r="D477" s="4">
        <v>43072</v>
      </c>
      <c r="E477" t="s">
        <v>52</v>
      </c>
      <c r="F477" t="s">
        <v>441</v>
      </c>
      <c r="G477" t="s">
        <v>27</v>
      </c>
      <c r="H477">
        <v>79907</v>
      </c>
      <c r="I477" t="s">
        <v>875</v>
      </c>
      <c r="J477">
        <v>95.975999999999999</v>
      </c>
      <c r="K477">
        <v>3</v>
      </c>
      <c r="L477">
        <v>35.591099999999997</v>
      </c>
      <c r="M477">
        <v>0.2</v>
      </c>
      <c r="N477">
        <v>-10.7973</v>
      </c>
    </row>
    <row r="478" spans="1:14" hidden="1">
      <c r="A478">
        <v>9289</v>
      </c>
      <c r="B478" t="s">
        <v>876</v>
      </c>
      <c r="C478" s="4">
        <v>43069</v>
      </c>
      <c r="D478" s="4">
        <v>43072</v>
      </c>
      <c r="E478" t="s">
        <v>38</v>
      </c>
      <c r="F478" t="s">
        <v>877</v>
      </c>
      <c r="G478" t="s">
        <v>21</v>
      </c>
      <c r="H478">
        <v>19134</v>
      </c>
      <c r="I478" t="s">
        <v>878</v>
      </c>
      <c r="J478">
        <v>1079.316</v>
      </c>
      <c r="K478">
        <v>6</v>
      </c>
      <c r="L478">
        <v>182.45580000000001</v>
      </c>
      <c r="M478">
        <v>0.3</v>
      </c>
      <c r="N478">
        <v>-15.4188000000002</v>
      </c>
    </row>
    <row r="479" spans="1:14" hidden="1">
      <c r="A479">
        <v>7390</v>
      </c>
      <c r="B479" t="s">
        <v>879</v>
      </c>
      <c r="C479" s="4">
        <v>43068</v>
      </c>
      <c r="D479" s="4">
        <v>43072</v>
      </c>
      <c r="E479" t="s">
        <v>15</v>
      </c>
      <c r="F479" t="s">
        <v>880</v>
      </c>
      <c r="G479" t="s">
        <v>21</v>
      </c>
      <c r="H479">
        <v>37421</v>
      </c>
      <c r="I479" t="s">
        <v>881</v>
      </c>
      <c r="J479">
        <v>390.36799999999999</v>
      </c>
      <c r="K479">
        <v>2</v>
      </c>
      <c r="L479">
        <v>170.786</v>
      </c>
      <c r="M479">
        <v>0.2</v>
      </c>
      <c r="N479">
        <v>48.795999999999999</v>
      </c>
    </row>
    <row r="480" spans="1:14" hidden="1">
      <c r="A480">
        <v>7391</v>
      </c>
      <c r="B480" t="s">
        <v>879</v>
      </c>
      <c r="C480" s="4">
        <v>43068</v>
      </c>
      <c r="D480" s="4">
        <v>43072</v>
      </c>
      <c r="E480" t="s">
        <v>15</v>
      </c>
      <c r="F480" t="s">
        <v>880</v>
      </c>
      <c r="G480" t="s">
        <v>21</v>
      </c>
      <c r="H480">
        <v>37421</v>
      </c>
      <c r="I480" t="s">
        <v>882</v>
      </c>
      <c r="J480">
        <v>101.52</v>
      </c>
      <c r="K480">
        <v>5</v>
      </c>
      <c r="L480">
        <v>16.497</v>
      </c>
      <c r="M480">
        <v>0.2</v>
      </c>
      <c r="N480">
        <v>19.035</v>
      </c>
    </row>
    <row r="481" spans="1:14" hidden="1">
      <c r="A481">
        <v>948</v>
      </c>
      <c r="B481" t="s">
        <v>883</v>
      </c>
      <c r="C481" s="4">
        <v>43067</v>
      </c>
      <c r="D481" s="4">
        <v>43071</v>
      </c>
      <c r="E481" t="s">
        <v>15</v>
      </c>
      <c r="F481" t="s">
        <v>884</v>
      </c>
      <c r="G481" t="s">
        <v>17</v>
      </c>
      <c r="H481">
        <v>19120</v>
      </c>
      <c r="I481" t="s">
        <v>885</v>
      </c>
      <c r="J481">
        <v>516.48800000000006</v>
      </c>
      <c r="K481">
        <v>7</v>
      </c>
      <c r="L481">
        <v>75.628600000000006</v>
      </c>
      <c r="M481">
        <v>0.2</v>
      </c>
      <c r="N481">
        <v>-12.9122</v>
      </c>
    </row>
    <row r="482" spans="1:14" hidden="1">
      <c r="A482">
        <v>949</v>
      </c>
      <c r="B482" t="s">
        <v>883</v>
      </c>
      <c r="C482" s="4">
        <v>43067</v>
      </c>
      <c r="D482" s="4">
        <v>43071</v>
      </c>
      <c r="E482" t="s">
        <v>15</v>
      </c>
      <c r="F482" t="s">
        <v>884</v>
      </c>
      <c r="G482" t="s">
        <v>17</v>
      </c>
      <c r="H482">
        <v>19120</v>
      </c>
      <c r="I482" t="s">
        <v>886</v>
      </c>
      <c r="J482">
        <v>1007.232</v>
      </c>
      <c r="K482">
        <v>6</v>
      </c>
      <c r="L482">
        <v>155.2816</v>
      </c>
      <c r="M482">
        <v>0.2</v>
      </c>
      <c r="N482">
        <v>75.542400000000001</v>
      </c>
    </row>
    <row r="483" spans="1:14" hidden="1">
      <c r="A483">
        <v>950</v>
      </c>
      <c r="B483" t="s">
        <v>883</v>
      </c>
      <c r="C483" s="4">
        <v>43067</v>
      </c>
      <c r="D483" s="4">
        <v>43071</v>
      </c>
      <c r="E483" t="s">
        <v>15</v>
      </c>
      <c r="F483" t="s">
        <v>884</v>
      </c>
      <c r="G483" t="s">
        <v>17</v>
      </c>
      <c r="H483">
        <v>19120</v>
      </c>
      <c r="I483" t="s">
        <v>887</v>
      </c>
      <c r="J483">
        <v>2065.3200000000002</v>
      </c>
      <c r="K483">
        <v>12</v>
      </c>
      <c r="L483">
        <v>223.74299999999999</v>
      </c>
      <c r="M483">
        <v>0.4</v>
      </c>
      <c r="N483">
        <v>-619.596</v>
      </c>
    </row>
    <row r="484" spans="1:14" hidden="1">
      <c r="A484">
        <v>951</v>
      </c>
      <c r="B484" t="s">
        <v>883</v>
      </c>
      <c r="C484" s="4">
        <v>43067</v>
      </c>
      <c r="D484" s="4">
        <v>43071</v>
      </c>
      <c r="E484" t="s">
        <v>15</v>
      </c>
      <c r="F484" t="s">
        <v>884</v>
      </c>
      <c r="G484" t="s">
        <v>17</v>
      </c>
      <c r="H484">
        <v>19120</v>
      </c>
      <c r="I484" t="s">
        <v>497</v>
      </c>
      <c r="J484">
        <v>15.552</v>
      </c>
      <c r="K484">
        <v>3</v>
      </c>
      <c r="L484">
        <v>3.3696000000000002</v>
      </c>
      <c r="M484">
        <v>0.2</v>
      </c>
      <c r="N484">
        <v>5.4432</v>
      </c>
    </row>
    <row r="485" spans="1:14" hidden="1">
      <c r="A485">
        <v>952</v>
      </c>
      <c r="B485" t="s">
        <v>883</v>
      </c>
      <c r="C485" s="4">
        <v>43067</v>
      </c>
      <c r="D485" s="4">
        <v>43071</v>
      </c>
      <c r="E485" t="s">
        <v>15</v>
      </c>
      <c r="F485" t="s">
        <v>884</v>
      </c>
      <c r="G485" t="s">
        <v>17</v>
      </c>
      <c r="H485">
        <v>19120</v>
      </c>
      <c r="I485" t="s">
        <v>888</v>
      </c>
      <c r="J485">
        <v>25.344000000000001</v>
      </c>
      <c r="K485">
        <v>6</v>
      </c>
      <c r="L485">
        <v>2.9039999999999999</v>
      </c>
      <c r="M485">
        <v>0.2</v>
      </c>
      <c r="N485">
        <v>7.92</v>
      </c>
    </row>
    <row r="486" spans="1:14" hidden="1">
      <c r="A486">
        <v>1928</v>
      </c>
      <c r="B486" t="s">
        <v>889</v>
      </c>
      <c r="C486" s="4">
        <v>43067</v>
      </c>
      <c r="D486" s="4">
        <v>43070</v>
      </c>
      <c r="E486" t="s">
        <v>38</v>
      </c>
      <c r="F486" t="s">
        <v>890</v>
      </c>
      <c r="G486" t="s">
        <v>21</v>
      </c>
      <c r="H486">
        <v>80219</v>
      </c>
      <c r="I486" t="s">
        <v>891</v>
      </c>
      <c r="J486">
        <v>88.768000000000001</v>
      </c>
      <c r="K486">
        <v>2</v>
      </c>
      <c r="L486">
        <v>28.849599999999999</v>
      </c>
      <c r="M486">
        <v>0.2</v>
      </c>
      <c r="N486">
        <v>31.0688</v>
      </c>
    </row>
    <row r="487" spans="1:14" hidden="1">
      <c r="A487">
        <v>2661</v>
      </c>
      <c r="B487" t="s">
        <v>892</v>
      </c>
      <c r="C487" s="4">
        <v>43067</v>
      </c>
      <c r="D487" s="4">
        <v>43071</v>
      </c>
      <c r="E487" t="s">
        <v>15</v>
      </c>
      <c r="F487" t="s">
        <v>893</v>
      </c>
      <c r="G487" t="s">
        <v>27</v>
      </c>
      <c r="H487">
        <v>10035</v>
      </c>
      <c r="I487" t="s">
        <v>894</v>
      </c>
      <c r="J487">
        <v>1979.89</v>
      </c>
      <c r="K487">
        <v>11</v>
      </c>
      <c r="L487">
        <v>134.99250000000001</v>
      </c>
      <c r="M487">
        <v>0</v>
      </c>
      <c r="N487">
        <v>494.97250000000003</v>
      </c>
    </row>
    <row r="488" spans="1:14" hidden="1">
      <c r="A488">
        <v>2662</v>
      </c>
      <c r="B488" t="s">
        <v>892</v>
      </c>
      <c r="C488" s="4">
        <v>43067</v>
      </c>
      <c r="D488" s="4">
        <v>43071</v>
      </c>
      <c r="E488" t="s">
        <v>15</v>
      </c>
      <c r="F488" t="s">
        <v>893</v>
      </c>
      <c r="G488" t="s">
        <v>27</v>
      </c>
      <c r="H488">
        <v>10035</v>
      </c>
      <c r="I488" t="s">
        <v>895</v>
      </c>
      <c r="J488">
        <v>79.959999999999994</v>
      </c>
      <c r="K488">
        <v>2</v>
      </c>
      <c r="L488">
        <v>21.989000000000001</v>
      </c>
      <c r="M488">
        <v>0</v>
      </c>
      <c r="N488">
        <v>35.981999999999999</v>
      </c>
    </row>
    <row r="489" spans="1:14" hidden="1">
      <c r="A489">
        <v>4246</v>
      </c>
      <c r="B489" t="s">
        <v>896</v>
      </c>
      <c r="C489" s="4">
        <v>43067</v>
      </c>
      <c r="D489" s="4">
        <v>43073</v>
      </c>
      <c r="E489" t="s">
        <v>15</v>
      </c>
      <c r="F489" t="s">
        <v>491</v>
      </c>
      <c r="G489" t="s">
        <v>17</v>
      </c>
      <c r="H489">
        <v>21215</v>
      </c>
      <c r="I489" t="s">
        <v>897</v>
      </c>
      <c r="J489">
        <v>1.64</v>
      </c>
      <c r="K489">
        <v>1</v>
      </c>
      <c r="L489">
        <v>0.90200000000000002</v>
      </c>
      <c r="M489">
        <v>0</v>
      </c>
      <c r="N489">
        <v>0.73799999999999999</v>
      </c>
    </row>
    <row r="490" spans="1:14" hidden="1">
      <c r="A490">
        <v>4247</v>
      </c>
      <c r="B490" t="s">
        <v>896</v>
      </c>
      <c r="C490" s="4">
        <v>43067</v>
      </c>
      <c r="D490" s="4">
        <v>43073</v>
      </c>
      <c r="E490" t="s">
        <v>15</v>
      </c>
      <c r="F490" t="s">
        <v>491</v>
      </c>
      <c r="G490" t="s">
        <v>17</v>
      </c>
      <c r="H490">
        <v>21215</v>
      </c>
      <c r="I490" t="s">
        <v>886</v>
      </c>
      <c r="J490">
        <v>1049.2</v>
      </c>
      <c r="K490">
        <v>5</v>
      </c>
      <c r="L490">
        <v>155.2816</v>
      </c>
      <c r="M490">
        <v>0</v>
      </c>
      <c r="N490">
        <v>272.79199999999997</v>
      </c>
    </row>
    <row r="491" spans="1:14" hidden="1">
      <c r="A491">
        <v>4248</v>
      </c>
      <c r="B491" t="s">
        <v>896</v>
      </c>
      <c r="C491" s="4">
        <v>43067</v>
      </c>
      <c r="D491" s="4">
        <v>43073</v>
      </c>
      <c r="E491" t="s">
        <v>15</v>
      </c>
      <c r="F491" t="s">
        <v>491</v>
      </c>
      <c r="G491" t="s">
        <v>17</v>
      </c>
      <c r="H491">
        <v>21215</v>
      </c>
      <c r="I491" t="s">
        <v>738</v>
      </c>
      <c r="J491">
        <v>20.9</v>
      </c>
      <c r="K491">
        <v>5</v>
      </c>
      <c r="L491">
        <v>2.6751999999999998</v>
      </c>
      <c r="M491">
        <v>0</v>
      </c>
      <c r="N491">
        <v>7.524</v>
      </c>
    </row>
    <row r="492" spans="1:14" hidden="1">
      <c r="A492">
        <v>9743</v>
      </c>
      <c r="B492" t="s">
        <v>898</v>
      </c>
      <c r="C492" s="4">
        <v>43067</v>
      </c>
      <c r="D492" s="4">
        <v>43071</v>
      </c>
      <c r="E492" t="s">
        <v>15</v>
      </c>
      <c r="F492" t="s">
        <v>328</v>
      </c>
      <c r="G492" t="s">
        <v>21</v>
      </c>
      <c r="H492">
        <v>92037</v>
      </c>
      <c r="I492" t="s">
        <v>899</v>
      </c>
      <c r="J492">
        <v>62.65</v>
      </c>
      <c r="K492">
        <v>5</v>
      </c>
      <c r="L492">
        <v>6.6409000000000002</v>
      </c>
      <c r="M492">
        <v>0</v>
      </c>
      <c r="N492">
        <v>29.445499999999999</v>
      </c>
    </row>
    <row r="493" spans="1:14" hidden="1">
      <c r="A493">
        <v>914</v>
      </c>
      <c r="B493" t="s">
        <v>900</v>
      </c>
      <c r="C493" s="4">
        <v>43066</v>
      </c>
      <c r="D493" s="4">
        <v>43068</v>
      </c>
      <c r="E493" t="s">
        <v>38</v>
      </c>
      <c r="F493" t="s">
        <v>901</v>
      </c>
      <c r="G493" t="s">
        <v>27</v>
      </c>
      <c r="H493">
        <v>53209</v>
      </c>
      <c r="I493" t="s">
        <v>427</v>
      </c>
      <c r="J493">
        <v>46.94</v>
      </c>
      <c r="K493">
        <v>1</v>
      </c>
      <c r="L493">
        <v>27.694600000000001</v>
      </c>
      <c r="M493">
        <v>0</v>
      </c>
      <c r="N493">
        <v>19.2454</v>
      </c>
    </row>
    <row r="494" spans="1:14" hidden="1">
      <c r="A494">
        <v>915</v>
      </c>
      <c r="B494" t="s">
        <v>900</v>
      </c>
      <c r="C494" s="4">
        <v>43066</v>
      </c>
      <c r="D494" s="4">
        <v>43068</v>
      </c>
      <c r="E494" t="s">
        <v>38</v>
      </c>
      <c r="F494" t="s">
        <v>901</v>
      </c>
      <c r="G494" t="s">
        <v>27</v>
      </c>
      <c r="H494">
        <v>53209</v>
      </c>
      <c r="I494" t="s">
        <v>902</v>
      </c>
      <c r="J494">
        <v>143.72999999999999</v>
      </c>
      <c r="K494">
        <v>9</v>
      </c>
      <c r="L494">
        <v>9.7416999999999998</v>
      </c>
      <c r="M494">
        <v>0</v>
      </c>
      <c r="N494">
        <v>56.054699999999997</v>
      </c>
    </row>
    <row r="495" spans="1:14" hidden="1">
      <c r="A495">
        <v>1935</v>
      </c>
      <c r="B495" t="s">
        <v>903</v>
      </c>
      <c r="C495" s="4">
        <v>43066</v>
      </c>
      <c r="D495" s="4">
        <v>43072</v>
      </c>
      <c r="E495" t="s">
        <v>15</v>
      </c>
      <c r="F495" t="s">
        <v>904</v>
      </c>
      <c r="G495" t="s">
        <v>27</v>
      </c>
      <c r="H495">
        <v>94109</v>
      </c>
      <c r="I495" t="s">
        <v>905</v>
      </c>
      <c r="J495">
        <v>244.55</v>
      </c>
      <c r="K495">
        <v>5</v>
      </c>
      <c r="L495">
        <v>25.9223</v>
      </c>
      <c r="M495">
        <v>0</v>
      </c>
      <c r="N495">
        <v>114.9385</v>
      </c>
    </row>
    <row r="496" spans="1:14" hidden="1">
      <c r="A496">
        <v>1936</v>
      </c>
      <c r="B496" t="s">
        <v>903</v>
      </c>
      <c r="C496" s="4">
        <v>43066</v>
      </c>
      <c r="D496" s="4">
        <v>43072</v>
      </c>
      <c r="E496" t="s">
        <v>15</v>
      </c>
      <c r="F496" t="s">
        <v>904</v>
      </c>
      <c r="G496" t="s">
        <v>27</v>
      </c>
      <c r="H496">
        <v>94109</v>
      </c>
      <c r="I496" t="s">
        <v>461</v>
      </c>
      <c r="J496">
        <v>166.16</v>
      </c>
      <c r="K496">
        <v>8</v>
      </c>
      <c r="L496">
        <v>13.2928</v>
      </c>
      <c r="M496">
        <v>0</v>
      </c>
      <c r="N496">
        <v>59.817599999999999</v>
      </c>
    </row>
    <row r="497" spans="1:14" hidden="1">
      <c r="A497">
        <v>2676</v>
      </c>
      <c r="B497" t="s">
        <v>906</v>
      </c>
      <c r="C497" s="4">
        <v>43066</v>
      </c>
      <c r="D497" s="4">
        <v>43071</v>
      </c>
      <c r="E497" t="s">
        <v>15</v>
      </c>
      <c r="F497" t="s">
        <v>907</v>
      </c>
      <c r="G497" t="s">
        <v>21</v>
      </c>
      <c r="H497">
        <v>28806</v>
      </c>
      <c r="I497" t="s">
        <v>203</v>
      </c>
      <c r="J497">
        <v>8.76</v>
      </c>
      <c r="K497">
        <v>5</v>
      </c>
      <c r="L497">
        <v>1.5987</v>
      </c>
      <c r="M497">
        <v>0.2</v>
      </c>
      <c r="N497">
        <v>0.76649999999999996</v>
      </c>
    </row>
    <row r="498" spans="1:14" hidden="1">
      <c r="A498">
        <v>2677</v>
      </c>
      <c r="B498" t="s">
        <v>906</v>
      </c>
      <c r="C498" s="4">
        <v>43066</v>
      </c>
      <c r="D498" s="4">
        <v>43071</v>
      </c>
      <c r="E498" t="s">
        <v>15</v>
      </c>
      <c r="F498" t="s">
        <v>907</v>
      </c>
      <c r="G498" t="s">
        <v>21</v>
      </c>
      <c r="H498">
        <v>28806</v>
      </c>
      <c r="I498" t="s">
        <v>908</v>
      </c>
      <c r="J498">
        <v>43.584000000000003</v>
      </c>
      <c r="K498">
        <v>1</v>
      </c>
      <c r="L498">
        <v>39.2256</v>
      </c>
      <c r="M498">
        <v>0.2</v>
      </c>
      <c r="N498">
        <v>4.3583999999999996</v>
      </c>
    </row>
    <row r="499" spans="1:14" hidden="1">
      <c r="A499">
        <v>4949</v>
      </c>
      <c r="B499" t="s">
        <v>909</v>
      </c>
      <c r="C499" s="4">
        <v>43066</v>
      </c>
      <c r="D499" s="4">
        <v>43071</v>
      </c>
      <c r="E499" t="s">
        <v>15</v>
      </c>
      <c r="F499" t="s">
        <v>910</v>
      </c>
      <c r="G499" t="s">
        <v>21</v>
      </c>
      <c r="H499">
        <v>90045</v>
      </c>
      <c r="I499" t="s">
        <v>911</v>
      </c>
      <c r="J499">
        <v>117.488</v>
      </c>
      <c r="K499">
        <v>7</v>
      </c>
      <c r="L499">
        <v>10.909599999999999</v>
      </c>
      <c r="M499">
        <v>0.2</v>
      </c>
      <c r="N499">
        <v>41.120800000000003</v>
      </c>
    </row>
    <row r="500" spans="1:14" hidden="1">
      <c r="A500">
        <v>4950</v>
      </c>
      <c r="B500" t="s">
        <v>909</v>
      </c>
      <c r="C500" s="4">
        <v>43066</v>
      </c>
      <c r="D500" s="4">
        <v>43071</v>
      </c>
      <c r="E500" t="s">
        <v>15</v>
      </c>
      <c r="F500" t="s">
        <v>910</v>
      </c>
      <c r="G500" t="s">
        <v>21</v>
      </c>
      <c r="H500">
        <v>90045</v>
      </c>
      <c r="I500" t="s">
        <v>912</v>
      </c>
      <c r="J500">
        <v>18.84</v>
      </c>
      <c r="K500">
        <v>3</v>
      </c>
      <c r="L500">
        <v>4.2704000000000004</v>
      </c>
      <c r="M500">
        <v>0</v>
      </c>
      <c r="N500">
        <v>6.0288000000000004</v>
      </c>
    </row>
    <row r="501" spans="1:14" hidden="1">
      <c r="A501">
        <v>5838</v>
      </c>
      <c r="B501" t="s">
        <v>913</v>
      </c>
      <c r="C501" s="4">
        <v>43066</v>
      </c>
      <c r="D501" s="4">
        <v>43072</v>
      </c>
      <c r="E501" t="s">
        <v>15</v>
      </c>
      <c r="F501" t="s">
        <v>701</v>
      </c>
      <c r="G501" t="s">
        <v>21</v>
      </c>
      <c r="H501">
        <v>90036</v>
      </c>
      <c r="I501" t="s">
        <v>914</v>
      </c>
      <c r="J501">
        <v>57.567999999999998</v>
      </c>
      <c r="K501">
        <v>4</v>
      </c>
      <c r="L501">
        <v>12.9528</v>
      </c>
      <c r="M501">
        <v>0.2</v>
      </c>
      <c r="N501">
        <v>5.7568000000000001</v>
      </c>
    </row>
    <row r="502" spans="1:14" hidden="1">
      <c r="A502">
        <v>6638</v>
      </c>
      <c r="B502" t="s">
        <v>915</v>
      </c>
      <c r="C502" s="4">
        <v>43066</v>
      </c>
      <c r="D502" s="4">
        <v>43069</v>
      </c>
      <c r="E502" t="s">
        <v>52</v>
      </c>
      <c r="F502" t="s">
        <v>916</v>
      </c>
      <c r="G502" t="s">
        <v>21</v>
      </c>
      <c r="H502">
        <v>10011</v>
      </c>
      <c r="I502" t="s">
        <v>917</v>
      </c>
      <c r="J502">
        <v>6.99</v>
      </c>
      <c r="K502">
        <v>3</v>
      </c>
      <c r="L502">
        <v>1.6543000000000001</v>
      </c>
      <c r="M502">
        <v>0</v>
      </c>
      <c r="N502">
        <v>2.0270999999999999</v>
      </c>
    </row>
    <row r="503" spans="1:14" hidden="1">
      <c r="A503">
        <v>6639</v>
      </c>
      <c r="B503" t="s">
        <v>915</v>
      </c>
      <c r="C503" s="4">
        <v>43066</v>
      </c>
      <c r="D503" s="4">
        <v>43069</v>
      </c>
      <c r="E503" t="s">
        <v>52</v>
      </c>
      <c r="F503" t="s">
        <v>916</v>
      </c>
      <c r="G503" t="s">
        <v>21</v>
      </c>
      <c r="H503">
        <v>10011</v>
      </c>
      <c r="I503" t="s">
        <v>918</v>
      </c>
      <c r="J503">
        <v>107.42400000000001</v>
      </c>
      <c r="K503">
        <v>6</v>
      </c>
      <c r="L503">
        <v>11.8614</v>
      </c>
      <c r="M503">
        <v>0.2</v>
      </c>
      <c r="N503">
        <v>36.255600000000001</v>
      </c>
    </row>
    <row r="504" spans="1:14" hidden="1">
      <c r="A504">
        <v>7557</v>
      </c>
      <c r="B504" t="s">
        <v>919</v>
      </c>
      <c r="C504" s="4">
        <v>43066</v>
      </c>
      <c r="D504" s="4">
        <v>43071</v>
      </c>
      <c r="E504" t="s">
        <v>15</v>
      </c>
      <c r="F504" t="s">
        <v>920</v>
      </c>
      <c r="G504" t="s">
        <v>27</v>
      </c>
      <c r="H504">
        <v>47201</v>
      </c>
      <c r="I504" t="s">
        <v>921</v>
      </c>
      <c r="J504">
        <v>158.28</v>
      </c>
      <c r="K504">
        <v>6</v>
      </c>
      <c r="L504">
        <v>14.245200000000001</v>
      </c>
      <c r="M504">
        <v>0</v>
      </c>
      <c r="N504">
        <v>72.808800000000005</v>
      </c>
    </row>
    <row r="505" spans="1:14" hidden="1">
      <c r="A505">
        <v>7558</v>
      </c>
      <c r="B505" t="s">
        <v>919</v>
      </c>
      <c r="C505" s="4">
        <v>43066</v>
      </c>
      <c r="D505" s="4">
        <v>43071</v>
      </c>
      <c r="E505" t="s">
        <v>15</v>
      </c>
      <c r="F505" t="s">
        <v>920</v>
      </c>
      <c r="G505" t="s">
        <v>27</v>
      </c>
      <c r="H505">
        <v>47201</v>
      </c>
      <c r="I505" t="s">
        <v>922</v>
      </c>
      <c r="J505">
        <v>497.94</v>
      </c>
      <c r="K505">
        <v>3</v>
      </c>
      <c r="L505">
        <v>91.289000000000001</v>
      </c>
      <c r="M505">
        <v>0</v>
      </c>
      <c r="N505">
        <v>224.07300000000001</v>
      </c>
    </row>
    <row r="506" spans="1:14" hidden="1">
      <c r="A506">
        <v>511</v>
      </c>
      <c r="B506" t="s">
        <v>923</v>
      </c>
      <c r="C506" s="4">
        <v>43065</v>
      </c>
      <c r="D506" s="4">
        <v>43066</v>
      </c>
      <c r="E506" t="s">
        <v>38</v>
      </c>
      <c r="F506" t="s">
        <v>924</v>
      </c>
      <c r="G506" t="s">
        <v>21</v>
      </c>
      <c r="H506">
        <v>64118</v>
      </c>
      <c r="I506" t="s">
        <v>925</v>
      </c>
      <c r="J506">
        <v>126.3</v>
      </c>
      <c r="K506">
        <v>3</v>
      </c>
      <c r="L506">
        <v>28.628</v>
      </c>
      <c r="M506">
        <v>0</v>
      </c>
      <c r="N506">
        <v>40.415999999999997</v>
      </c>
    </row>
    <row r="507" spans="1:14" hidden="1">
      <c r="A507">
        <v>512</v>
      </c>
      <c r="B507" t="s">
        <v>923</v>
      </c>
      <c r="C507" s="4">
        <v>43065</v>
      </c>
      <c r="D507" s="4">
        <v>43066</v>
      </c>
      <c r="E507" t="s">
        <v>38</v>
      </c>
      <c r="F507" t="s">
        <v>924</v>
      </c>
      <c r="G507" t="s">
        <v>21</v>
      </c>
      <c r="H507">
        <v>64118</v>
      </c>
      <c r="I507" t="s">
        <v>926</v>
      </c>
      <c r="J507">
        <v>38.04</v>
      </c>
      <c r="K507">
        <v>2</v>
      </c>
      <c r="L507">
        <v>12.9336</v>
      </c>
      <c r="M507">
        <v>0</v>
      </c>
      <c r="N507">
        <v>12.172800000000001</v>
      </c>
    </row>
    <row r="508" spans="1:14" hidden="1">
      <c r="A508">
        <v>1431</v>
      </c>
      <c r="B508" t="s">
        <v>927</v>
      </c>
      <c r="C508" s="4">
        <v>43065</v>
      </c>
      <c r="D508" s="4">
        <v>43069</v>
      </c>
      <c r="E508" t="s">
        <v>15</v>
      </c>
      <c r="F508" t="s">
        <v>928</v>
      </c>
      <c r="G508" t="s">
        <v>21</v>
      </c>
      <c r="H508">
        <v>43229</v>
      </c>
      <c r="I508" t="s">
        <v>929</v>
      </c>
      <c r="J508">
        <v>220.75200000000001</v>
      </c>
      <c r="K508">
        <v>8</v>
      </c>
      <c r="L508">
        <v>32.652900000000002</v>
      </c>
      <c r="M508">
        <v>0.4</v>
      </c>
      <c r="N508">
        <v>-40.471200000000003</v>
      </c>
    </row>
    <row r="509" spans="1:14" hidden="1">
      <c r="A509">
        <v>1570</v>
      </c>
      <c r="B509" t="s">
        <v>930</v>
      </c>
      <c r="C509" s="4">
        <v>43065</v>
      </c>
      <c r="D509" s="4">
        <v>43069</v>
      </c>
      <c r="E509" t="s">
        <v>15</v>
      </c>
      <c r="F509" t="s">
        <v>931</v>
      </c>
      <c r="G509" t="s">
        <v>27</v>
      </c>
      <c r="H509">
        <v>30318</v>
      </c>
      <c r="I509" t="s">
        <v>932</v>
      </c>
      <c r="J509">
        <v>12.84</v>
      </c>
      <c r="K509">
        <v>3</v>
      </c>
      <c r="L509">
        <v>3.0388000000000002</v>
      </c>
      <c r="M509">
        <v>0</v>
      </c>
      <c r="N509">
        <v>3.7235999999999998</v>
      </c>
    </row>
    <row r="510" spans="1:14" hidden="1">
      <c r="A510">
        <v>3630</v>
      </c>
      <c r="B510" t="s">
        <v>933</v>
      </c>
      <c r="C510" s="4">
        <v>43065</v>
      </c>
      <c r="D510" s="4">
        <v>43069</v>
      </c>
      <c r="E510" t="s">
        <v>15</v>
      </c>
      <c r="F510" t="s">
        <v>934</v>
      </c>
      <c r="G510" t="s">
        <v>27</v>
      </c>
      <c r="H510">
        <v>43229</v>
      </c>
      <c r="I510" t="s">
        <v>935</v>
      </c>
      <c r="J510">
        <v>52.271999999999998</v>
      </c>
      <c r="K510">
        <v>3</v>
      </c>
      <c r="L510">
        <v>14.157</v>
      </c>
      <c r="M510">
        <v>0.2</v>
      </c>
      <c r="N510">
        <v>9.8010000000000002</v>
      </c>
    </row>
    <row r="511" spans="1:14" hidden="1">
      <c r="A511">
        <v>3631</v>
      </c>
      <c r="B511" t="s">
        <v>933</v>
      </c>
      <c r="C511" s="4">
        <v>43065</v>
      </c>
      <c r="D511" s="4">
        <v>43069</v>
      </c>
      <c r="E511" t="s">
        <v>15</v>
      </c>
      <c r="F511" t="s">
        <v>934</v>
      </c>
      <c r="G511" t="s">
        <v>27</v>
      </c>
      <c r="H511">
        <v>43229</v>
      </c>
      <c r="I511" t="s">
        <v>936</v>
      </c>
      <c r="J511">
        <v>213.136</v>
      </c>
      <c r="K511">
        <v>7</v>
      </c>
      <c r="L511">
        <v>27.022600000000001</v>
      </c>
      <c r="M511">
        <v>0.2</v>
      </c>
      <c r="N511">
        <v>23.977799999999998</v>
      </c>
    </row>
    <row r="512" spans="1:14" hidden="1">
      <c r="A512">
        <v>3853</v>
      </c>
      <c r="B512" t="s">
        <v>937</v>
      </c>
      <c r="C512" s="4">
        <v>43065</v>
      </c>
      <c r="D512" s="4">
        <v>43068</v>
      </c>
      <c r="E512" t="s">
        <v>38</v>
      </c>
      <c r="F512" t="s">
        <v>938</v>
      </c>
      <c r="G512" t="s">
        <v>21</v>
      </c>
      <c r="H512">
        <v>61107</v>
      </c>
      <c r="I512" t="s">
        <v>301</v>
      </c>
      <c r="J512">
        <v>33.567999999999998</v>
      </c>
      <c r="K512">
        <v>8</v>
      </c>
      <c r="L512">
        <v>10.909599999999999</v>
      </c>
      <c r="M512">
        <v>0.8</v>
      </c>
      <c r="N512">
        <v>-53.708799999999997</v>
      </c>
    </row>
    <row r="513" spans="1:14" hidden="1">
      <c r="A513">
        <v>5134</v>
      </c>
      <c r="B513" t="s">
        <v>939</v>
      </c>
      <c r="C513" s="4">
        <v>43065</v>
      </c>
      <c r="D513" s="4">
        <v>43069</v>
      </c>
      <c r="E513" t="s">
        <v>15</v>
      </c>
      <c r="F513" t="s">
        <v>940</v>
      </c>
      <c r="G513" t="s">
        <v>17</v>
      </c>
      <c r="H513">
        <v>10009</v>
      </c>
      <c r="I513" t="s">
        <v>941</v>
      </c>
      <c r="J513">
        <v>58.73</v>
      </c>
      <c r="K513">
        <v>7</v>
      </c>
      <c r="L513">
        <v>6.2925000000000004</v>
      </c>
      <c r="M513">
        <v>0</v>
      </c>
      <c r="N513">
        <v>14.682499999999999</v>
      </c>
    </row>
    <row r="514" spans="1:14" hidden="1">
      <c r="A514">
        <v>5135</v>
      </c>
      <c r="B514" t="s">
        <v>939</v>
      </c>
      <c r="C514" s="4">
        <v>43065</v>
      </c>
      <c r="D514" s="4">
        <v>43069</v>
      </c>
      <c r="E514" t="s">
        <v>15</v>
      </c>
      <c r="F514" t="s">
        <v>940</v>
      </c>
      <c r="G514" t="s">
        <v>17</v>
      </c>
      <c r="H514">
        <v>10009</v>
      </c>
      <c r="I514" t="s">
        <v>315</v>
      </c>
      <c r="J514">
        <v>93.343999999999994</v>
      </c>
      <c r="K514">
        <v>4</v>
      </c>
      <c r="L514">
        <v>15.1684</v>
      </c>
      <c r="M514">
        <v>0.2</v>
      </c>
      <c r="N514">
        <v>32.670400000000001</v>
      </c>
    </row>
    <row r="515" spans="1:14" hidden="1">
      <c r="A515">
        <v>7132</v>
      </c>
      <c r="B515" t="s">
        <v>942</v>
      </c>
      <c r="C515" s="4">
        <v>43065</v>
      </c>
      <c r="D515" s="4">
        <v>43070</v>
      </c>
      <c r="E515" t="s">
        <v>15</v>
      </c>
      <c r="F515" t="s">
        <v>337</v>
      </c>
      <c r="G515" t="s">
        <v>17</v>
      </c>
      <c r="H515">
        <v>47374</v>
      </c>
      <c r="I515" t="s">
        <v>943</v>
      </c>
      <c r="J515">
        <v>257.94</v>
      </c>
      <c r="K515">
        <v>3</v>
      </c>
      <c r="L515">
        <v>63.6252</v>
      </c>
      <c r="M515">
        <v>0</v>
      </c>
      <c r="N515">
        <v>67.064400000000006</v>
      </c>
    </row>
    <row r="516" spans="1:14" hidden="1">
      <c r="A516">
        <v>7133</v>
      </c>
      <c r="B516" t="s">
        <v>942</v>
      </c>
      <c r="C516" s="4">
        <v>43065</v>
      </c>
      <c r="D516" s="4">
        <v>43070</v>
      </c>
      <c r="E516" t="s">
        <v>15</v>
      </c>
      <c r="F516" t="s">
        <v>337</v>
      </c>
      <c r="G516" t="s">
        <v>17</v>
      </c>
      <c r="H516">
        <v>47374</v>
      </c>
      <c r="I516" t="s">
        <v>944</v>
      </c>
      <c r="J516">
        <v>1879.96</v>
      </c>
      <c r="K516">
        <v>4</v>
      </c>
      <c r="L516">
        <v>333.69290000000001</v>
      </c>
      <c r="M516">
        <v>0</v>
      </c>
      <c r="N516">
        <v>545.1884</v>
      </c>
    </row>
    <row r="517" spans="1:14" hidden="1">
      <c r="A517">
        <v>7134</v>
      </c>
      <c r="B517" t="s">
        <v>942</v>
      </c>
      <c r="C517" s="4">
        <v>43065</v>
      </c>
      <c r="D517" s="4">
        <v>43070</v>
      </c>
      <c r="E517" t="s">
        <v>15</v>
      </c>
      <c r="F517" t="s">
        <v>337</v>
      </c>
      <c r="G517" t="s">
        <v>17</v>
      </c>
      <c r="H517">
        <v>47374</v>
      </c>
      <c r="I517" t="s">
        <v>218</v>
      </c>
      <c r="J517">
        <v>27.46</v>
      </c>
      <c r="K517">
        <v>2</v>
      </c>
      <c r="L517">
        <v>8.7872000000000003</v>
      </c>
      <c r="M517">
        <v>0</v>
      </c>
      <c r="N517">
        <v>9.8856000000000002</v>
      </c>
    </row>
    <row r="518" spans="1:14" hidden="1">
      <c r="A518">
        <v>7135</v>
      </c>
      <c r="B518" t="s">
        <v>942</v>
      </c>
      <c r="C518" s="4">
        <v>43065</v>
      </c>
      <c r="D518" s="4">
        <v>43070</v>
      </c>
      <c r="E518" t="s">
        <v>15</v>
      </c>
      <c r="F518" t="s">
        <v>337</v>
      </c>
      <c r="G518" t="s">
        <v>17</v>
      </c>
      <c r="H518">
        <v>47374</v>
      </c>
      <c r="I518" t="s">
        <v>945</v>
      </c>
      <c r="J518">
        <v>89.98</v>
      </c>
      <c r="K518">
        <v>2</v>
      </c>
      <c r="L518">
        <v>23.3948</v>
      </c>
      <c r="M518">
        <v>0</v>
      </c>
      <c r="N518">
        <v>43.190399999999997</v>
      </c>
    </row>
    <row r="519" spans="1:14" hidden="1">
      <c r="A519">
        <v>7136</v>
      </c>
      <c r="B519" t="s">
        <v>942</v>
      </c>
      <c r="C519" s="4">
        <v>43065</v>
      </c>
      <c r="D519" s="4">
        <v>43070</v>
      </c>
      <c r="E519" t="s">
        <v>15</v>
      </c>
      <c r="F519" t="s">
        <v>337</v>
      </c>
      <c r="G519" t="s">
        <v>17</v>
      </c>
      <c r="H519">
        <v>47374</v>
      </c>
      <c r="I519" t="s">
        <v>849</v>
      </c>
      <c r="J519">
        <v>828.6</v>
      </c>
      <c r="K519">
        <v>3</v>
      </c>
      <c r="L519">
        <v>196.102</v>
      </c>
      <c r="M519">
        <v>0</v>
      </c>
      <c r="N519">
        <v>240.29400000000001</v>
      </c>
    </row>
    <row r="520" spans="1:14" hidden="1">
      <c r="A520">
        <v>7320</v>
      </c>
      <c r="B520" t="s">
        <v>946</v>
      </c>
      <c r="C520" s="4">
        <v>43065</v>
      </c>
      <c r="D520" s="4">
        <v>43068</v>
      </c>
      <c r="E520" t="s">
        <v>52</v>
      </c>
      <c r="F520" t="s">
        <v>947</v>
      </c>
      <c r="G520" t="s">
        <v>21</v>
      </c>
      <c r="H520">
        <v>10009</v>
      </c>
      <c r="I520" t="s">
        <v>948</v>
      </c>
      <c r="J520">
        <v>979.95</v>
      </c>
      <c r="K520">
        <v>5</v>
      </c>
      <c r="L520">
        <v>143.0727</v>
      </c>
      <c r="M520">
        <v>0</v>
      </c>
      <c r="N520">
        <v>264.5865</v>
      </c>
    </row>
    <row r="521" spans="1:14" hidden="1">
      <c r="A521">
        <v>7321</v>
      </c>
      <c r="B521" t="s">
        <v>946</v>
      </c>
      <c r="C521" s="4">
        <v>43065</v>
      </c>
      <c r="D521" s="4">
        <v>43068</v>
      </c>
      <c r="E521" t="s">
        <v>52</v>
      </c>
      <c r="F521" t="s">
        <v>947</v>
      </c>
      <c r="G521" t="s">
        <v>21</v>
      </c>
      <c r="H521">
        <v>10009</v>
      </c>
      <c r="I521" t="s">
        <v>949</v>
      </c>
      <c r="J521">
        <v>135.30000000000001</v>
      </c>
      <c r="K521">
        <v>5</v>
      </c>
      <c r="L521">
        <v>19.4832</v>
      </c>
      <c r="M521">
        <v>0</v>
      </c>
      <c r="N521">
        <v>37.884</v>
      </c>
    </row>
    <row r="522" spans="1:14" hidden="1">
      <c r="A522">
        <v>3848</v>
      </c>
      <c r="B522" t="s">
        <v>950</v>
      </c>
      <c r="C522" s="4">
        <v>43064</v>
      </c>
      <c r="D522" s="4">
        <v>43066</v>
      </c>
      <c r="E522" t="s">
        <v>52</v>
      </c>
      <c r="F522" t="s">
        <v>951</v>
      </c>
      <c r="G522" t="s">
        <v>17</v>
      </c>
      <c r="H522">
        <v>48187</v>
      </c>
      <c r="I522" t="s">
        <v>161</v>
      </c>
      <c r="J522">
        <v>501.81</v>
      </c>
      <c r="K522">
        <v>3</v>
      </c>
      <c r="L522">
        <v>167.27</v>
      </c>
      <c r="M522">
        <v>0</v>
      </c>
      <c r="N522">
        <v>0</v>
      </c>
    </row>
    <row r="523" spans="1:14" hidden="1">
      <c r="A523">
        <v>5080</v>
      </c>
      <c r="B523" t="s">
        <v>952</v>
      </c>
      <c r="C523" s="4">
        <v>43064</v>
      </c>
      <c r="D523" s="4">
        <v>43068</v>
      </c>
      <c r="E523" t="s">
        <v>15</v>
      </c>
      <c r="F523" t="s">
        <v>953</v>
      </c>
      <c r="G523" t="s">
        <v>21</v>
      </c>
      <c r="H523">
        <v>94122</v>
      </c>
      <c r="I523" t="s">
        <v>954</v>
      </c>
      <c r="J523">
        <v>359.49900000000002</v>
      </c>
      <c r="K523">
        <v>3</v>
      </c>
      <c r="L523">
        <v>129.70160000000001</v>
      </c>
      <c r="M523">
        <v>0.15</v>
      </c>
      <c r="N523">
        <v>-29.605799999999999</v>
      </c>
    </row>
    <row r="524" spans="1:14" hidden="1">
      <c r="A524">
        <v>5081</v>
      </c>
      <c r="B524" t="s">
        <v>952</v>
      </c>
      <c r="C524" s="4">
        <v>43064</v>
      </c>
      <c r="D524" s="4">
        <v>43068</v>
      </c>
      <c r="E524" t="s">
        <v>15</v>
      </c>
      <c r="F524" t="s">
        <v>953</v>
      </c>
      <c r="G524" t="s">
        <v>21</v>
      </c>
      <c r="H524">
        <v>94122</v>
      </c>
      <c r="I524" t="s">
        <v>439</v>
      </c>
      <c r="J524">
        <v>10.48</v>
      </c>
      <c r="K524">
        <v>1</v>
      </c>
      <c r="L524">
        <v>7.6504000000000003</v>
      </c>
      <c r="M524">
        <v>0</v>
      </c>
      <c r="N524">
        <v>2.8296000000000001</v>
      </c>
    </row>
    <row r="525" spans="1:14" hidden="1">
      <c r="A525">
        <v>6319</v>
      </c>
      <c r="B525" t="s">
        <v>955</v>
      </c>
      <c r="C525" s="4">
        <v>43064</v>
      </c>
      <c r="D525" s="4">
        <v>43068</v>
      </c>
      <c r="E525" t="s">
        <v>52</v>
      </c>
      <c r="F525" t="s">
        <v>956</v>
      </c>
      <c r="G525" t="s">
        <v>27</v>
      </c>
      <c r="H525">
        <v>92677</v>
      </c>
      <c r="I525" t="s">
        <v>957</v>
      </c>
      <c r="J525">
        <v>39.96</v>
      </c>
      <c r="K525">
        <v>5</v>
      </c>
      <c r="L525">
        <v>7.2927</v>
      </c>
      <c r="M525">
        <v>0.2</v>
      </c>
      <c r="N525">
        <v>3.4965000000000002</v>
      </c>
    </row>
    <row r="526" spans="1:14" hidden="1">
      <c r="A526">
        <v>6320</v>
      </c>
      <c r="B526" t="s">
        <v>955</v>
      </c>
      <c r="C526" s="4">
        <v>43064</v>
      </c>
      <c r="D526" s="4">
        <v>43068</v>
      </c>
      <c r="E526" t="s">
        <v>52</v>
      </c>
      <c r="F526" t="s">
        <v>956</v>
      </c>
      <c r="G526" t="s">
        <v>27</v>
      </c>
      <c r="H526">
        <v>92677</v>
      </c>
      <c r="I526" t="s">
        <v>958</v>
      </c>
      <c r="J526">
        <v>34.08</v>
      </c>
      <c r="K526">
        <v>6</v>
      </c>
      <c r="L526">
        <v>3.1240000000000001</v>
      </c>
      <c r="M526">
        <v>0</v>
      </c>
      <c r="N526">
        <v>15.336</v>
      </c>
    </row>
    <row r="527" spans="1:14" hidden="1">
      <c r="A527">
        <v>6979</v>
      </c>
      <c r="B527" t="s">
        <v>959</v>
      </c>
      <c r="C527" s="4">
        <v>43064</v>
      </c>
      <c r="D527" s="4">
        <v>43068</v>
      </c>
      <c r="E527" t="s">
        <v>52</v>
      </c>
      <c r="F527" t="s">
        <v>588</v>
      </c>
      <c r="G527" t="s">
        <v>21</v>
      </c>
      <c r="H527">
        <v>30318</v>
      </c>
      <c r="I527" t="s">
        <v>581</v>
      </c>
      <c r="J527">
        <v>48.87</v>
      </c>
      <c r="K527">
        <v>9</v>
      </c>
      <c r="L527">
        <v>2.7692999999999999</v>
      </c>
      <c r="M527">
        <v>0</v>
      </c>
      <c r="N527">
        <v>23.946300000000001</v>
      </c>
    </row>
    <row r="528" spans="1:14" hidden="1">
      <c r="A528">
        <v>8661</v>
      </c>
      <c r="B528" t="s">
        <v>960</v>
      </c>
      <c r="C528" s="4">
        <v>43064</v>
      </c>
      <c r="D528" s="4">
        <v>43069</v>
      </c>
      <c r="E528" t="s">
        <v>15</v>
      </c>
      <c r="F528" t="s">
        <v>961</v>
      </c>
      <c r="G528" t="s">
        <v>21</v>
      </c>
      <c r="H528">
        <v>33311</v>
      </c>
      <c r="I528" t="s">
        <v>962</v>
      </c>
      <c r="J528">
        <v>723.92</v>
      </c>
      <c r="K528">
        <v>5</v>
      </c>
      <c r="L528">
        <v>161.07220000000001</v>
      </c>
      <c r="M528">
        <v>0.2</v>
      </c>
      <c r="N528">
        <v>-81.440999999999903</v>
      </c>
    </row>
    <row r="529" spans="1:14" hidden="1">
      <c r="A529">
        <v>8684</v>
      </c>
      <c r="B529" t="s">
        <v>963</v>
      </c>
      <c r="C529" s="4">
        <v>43064</v>
      </c>
      <c r="D529" s="4">
        <v>43070</v>
      </c>
      <c r="E529" t="s">
        <v>15</v>
      </c>
      <c r="F529" t="s">
        <v>964</v>
      </c>
      <c r="G529" t="s">
        <v>21</v>
      </c>
      <c r="H529">
        <v>94122</v>
      </c>
      <c r="I529" t="s">
        <v>965</v>
      </c>
      <c r="J529">
        <v>5.16</v>
      </c>
      <c r="K529">
        <v>2</v>
      </c>
      <c r="L529">
        <v>1.9092</v>
      </c>
      <c r="M529">
        <v>0</v>
      </c>
      <c r="N529">
        <v>1.3415999999999999</v>
      </c>
    </row>
    <row r="530" spans="1:14" hidden="1">
      <c r="A530">
        <v>8959</v>
      </c>
      <c r="B530" t="s">
        <v>966</v>
      </c>
      <c r="C530" s="4">
        <v>43064</v>
      </c>
      <c r="D530" s="4">
        <v>43069</v>
      </c>
      <c r="E530" t="s">
        <v>15</v>
      </c>
      <c r="F530" t="s">
        <v>967</v>
      </c>
      <c r="G530" t="s">
        <v>21</v>
      </c>
      <c r="H530">
        <v>77070</v>
      </c>
      <c r="I530" t="s">
        <v>968</v>
      </c>
      <c r="J530">
        <v>299.95999999999998</v>
      </c>
      <c r="K530">
        <v>5</v>
      </c>
      <c r="L530">
        <v>52.493000000000002</v>
      </c>
      <c r="M530">
        <v>0.2</v>
      </c>
      <c r="N530">
        <v>37.494999999999997</v>
      </c>
    </row>
    <row r="531" spans="1:14" hidden="1">
      <c r="A531">
        <v>8960</v>
      </c>
      <c r="B531" t="s">
        <v>966</v>
      </c>
      <c r="C531" s="4">
        <v>43064</v>
      </c>
      <c r="D531" s="4">
        <v>43069</v>
      </c>
      <c r="E531" t="s">
        <v>15</v>
      </c>
      <c r="F531" t="s">
        <v>967</v>
      </c>
      <c r="G531" t="s">
        <v>21</v>
      </c>
      <c r="H531">
        <v>77070</v>
      </c>
      <c r="I531" t="s">
        <v>969</v>
      </c>
      <c r="J531">
        <v>67.84</v>
      </c>
      <c r="K531">
        <v>5</v>
      </c>
      <c r="L531">
        <v>49.523200000000003</v>
      </c>
      <c r="M531">
        <v>0.8</v>
      </c>
      <c r="N531">
        <v>-179.77600000000001</v>
      </c>
    </row>
    <row r="532" spans="1:14" hidden="1">
      <c r="A532">
        <v>8961</v>
      </c>
      <c r="B532" t="s">
        <v>966</v>
      </c>
      <c r="C532" s="4">
        <v>43064</v>
      </c>
      <c r="D532" s="4">
        <v>43069</v>
      </c>
      <c r="E532" t="s">
        <v>15</v>
      </c>
      <c r="F532" t="s">
        <v>967</v>
      </c>
      <c r="G532" t="s">
        <v>21</v>
      </c>
      <c r="H532">
        <v>77070</v>
      </c>
      <c r="I532" t="s">
        <v>970</v>
      </c>
      <c r="J532">
        <v>853.93</v>
      </c>
      <c r="K532">
        <v>5</v>
      </c>
      <c r="L532">
        <v>175.66560000000001</v>
      </c>
      <c r="M532">
        <v>0.3</v>
      </c>
      <c r="N532">
        <v>-24.3979999999999</v>
      </c>
    </row>
    <row r="533" spans="1:14" hidden="1">
      <c r="A533">
        <v>8962</v>
      </c>
      <c r="B533" t="s">
        <v>966</v>
      </c>
      <c r="C533" s="4">
        <v>43064</v>
      </c>
      <c r="D533" s="4">
        <v>43069</v>
      </c>
      <c r="E533" t="s">
        <v>15</v>
      </c>
      <c r="F533" t="s">
        <v>967</v>
      </c>
      <c r="G533" t="s">
        <v>21</v>
      </c>
      <c r="H533">
        <v>77070</v>
      </c>
      <c r="I533" t="s">
        <v>971</v>
      </c>
      <c r="J533">
        <v>18.687999999999999</v>
      </c>
      <c r="K533">
        <v>4</v>
      </c>
      <c r="L533">
        <v>3.7376</v>
      </c>
      <c r="M533">
        <v>0.2</v>
      </c>
      <c r="N533">
        <v>3.7376</v>
      </c>
    </row>
    <row r="534" spans="1:14" hidden="1">
      <c r="A534">
        <v>9463</v>
      </c>
      <c r="B534" t="s">
        <v>972</v>
      </c>
      <c r="C534" s="4">
        <v>43064</v>
      </c>
      <c r="D534" s="4">
        <v>43069</v>
      </c>
      <c r="E534" t="s">
        <v>52</v>
      </c>
      <c r="F534" t="s">
        <v>973</v>
      </c>
      <c r="G534" t="s">
        <v>27</v>
      </c>
      <c r="H534">
        <v>40214</v>
      </c>
      <c r="I534" t="s">
        <v>773</v>
      </c>
      <c r="J534">
        <v>701.96</v>
      </c>
      <c r="K534">
        <v>2</v>
      </c>
      <c r="L534">
        <v>266.7448</v>
      </c>
      <c r="M534">
        <v>0</v>
      </c>
      <c r="N534">
        <v>168.47040000000001</v>
      </c>
    </row>
    <row r="535" spans="1:14" hidden="1">
      <c r="A535">
        <v>554</v>
      </c>
      <c r="B535" t="s">
        <v>974</v>
      </c>
      <c r="C535" s="4">
        <v>43063</v>
      </c>
      <c r="D535" s="4">
        <v>43067</v>
      </c>
      <c r="E535" t="s">
        <v>15</v>
      </c>
      <c r="F535" t="s">
        <v>975</v>
      </c>
      <c r="G535" t="s">
        <v>21</v>
      </c>
      <c r="H535">
        <v>77070</v>
      </c>
      <c r="I535" t="s">
        <v>976</v>
      </c>
      <c r="J535">
        <v>10.824</v>
      </c>
      <c r="K535">
        <v>3</v>
      </c>
      <c r="L535">
        <v>2.7511000000000001</v>
      </c>
      <c r="M535">
        <v>0.2</v>
      </c>
      <c r="N535">
        <v>2.5707</v>
      </c>
    </row>
    <row r="536" spans="1:14" hidden="1">
      <c r="A536">
        <v>1492</v>
      </c>
      <c r="B536" t="s">
        <v>977</v>
      </c>
      <c r="C536" s="4">
        <v>43063</v>
      </c>
      <c r="D536" s="4">
        <v>43067</v>
      </c>
      <c r="E536" t="s">
        <v>15</v>
      </c>
      <c r="F536" t="s">
        <v>978</v>
      </c>
      <c r="G536" t="s">
        <v>27</v>
      </c>
      <c r="H536">
        <v>10035</v>
      </c>
      <c r="I536" t="s">
        <v>699</v>
      </c>
      <c r="J536">
        <v>5.88</v>
      </c>
      <c r="K536">
        <v>1</v>
      </c>
      <c r="L536">
        <v>2.9988000000000001</v>
      </c>
      <c r="M536">
        <v>0</v>
      </c>
      <c r="N536">
        <v>2.8812000000000002</v>
      </c>
    </row>
    <row r="537" spans="1:14" hidden="1">
      <c r="A537">
        <v>1493</v>
      </c>
      <c r="B537" t="s">
        <v>977</v>
      </c>
      <c r="C537" s="4">
        <v>43063</v>
      </c>
      <c r="D537" s="4">
        <v>43067</v>
      </c>
      <c r="E537" t="s">
        <v>15</v>
      </c>
      <c r="F537" t="s">
        <v>978</v>
      </c>
      <c r="G537" t="s">
        <v>27</v>
      </c>
      <c r="H537">
        <v>10035</v>
      </c>
      <c r="I537" t="s">
        <v>979</v>
      </c>
      <c r="J537">
        <v>977.29200000000003</v>
      </c>
      <c r="K537">
        <v>6</v>
      </c>
      <c r="L537">
        <v>133.92519999999999</v>
      </c>
      <c r="M537">
        <v>0.1</v>
      </c>
      <c r="N537">
        <v>173.74080000000001</v>
      </c>
    </row>
    <row r="538" spans="1:14" hidden="1">
      <c r="A538">
        <v>2593</v>
      </c>
      <c r="B538" t="s">
        <v>980</v>
      </c>
      <c r="C538" s="4">
        <v>43063</v>
      </c>
      <c r="D538" s="4">
        <v>43065</v>
      </c>
      <c r="E538" t="s">
        <v>52</v>
      </c>
      <c r="F538" t="s">
        <v>981</v>
      </c>
      <c r="G538" t="s">
        <v>27</v>
      </c>
      <c r="H538">
        <v>29483</v>
      </c>
      <c r="I538" t="s">
        <v>982</v>
      </c>
      <c r="J538">
        <v>79.099999999999994</v>
      </c>
      <c r="K538">
        <v>2</v>
      </c>
      <c r="L538">
        <v>19.774999999999999</v>
      </c>
      <c r="M538">
        <v>0</v>
      </c>
      <c r="N538">
        <v>39.549999999999997</v>
      </c>
    </row>
    <row r="539" spans="1:14" hidden="1">
      <c r="A539">
        <v>2594</v>
      </c>
      <c r="B539" t="s">
        <v>980</v>
      </c>
      <c r="C539" s="4">
        <v>43063</v>
      </c>
      <c r="D539" s="4">
        <v>43065</v>
      </c>
      <c r="E539" t="s">
        <v>52</v>
      </c>
      <c r="F539" t="s">
        <v>981</v>
      </c>
      <c r="G539" t="s">
        <v>27</v>
      </c>
      <c r="H539">
        <v>29483</v>
      </c>
      <c r="I539" t="s">
        <v>145</v>
      </c>
      <c r="J539">
        <v>327.84</v>
      </c>
      <c r="K539">
        <v>8</v>
      </c>
      <c r="L539">
        <v>21.3096</v>
      </c>
      <c r="M539">
        <v>0</v>
      </c>
      <c r="N539">
        <v>157.36320000000001</v>
      </c>
    </row>
    <row r="540" spans="1:14" hidden="1">
      <c r="A540">
        <v>3590</v>
      </c>
      <c r="B540" t="s">
        <v>983</v>
      </c>
      <c r="C540" s="4">
        <v>43063</v>
      </c>
      <c r="D540" s="4">
        <v>43069</v>
      </c>
      <c r="E540" t="s">
        <v>15</v>
      </c>
      <c r="F540" t="s">
        <v>984</v>
      </c>
      <c r="G540" t="s">
        <v>17</v>
      </c>
      <c r="H540">
        <v>40475</v>
      </c>
      <c r="I540" t="s">
        <v>985</v>
      </c>
      <c r="J540">
        <v>2.88</v>
      </c>
      <c r="K540">
        <v>1</v>
      </c>
      <c r="L540">
        <v>1.4688000000000001</v>
      </c>
      <c r="M540">
        <v>0</v>
      </c>
      <c r="N540">
        <v>1.4112</v>
      </c>
    </row>
    <row r="541" spans="1:14" hidden="1">
      <c r="A541">
        <v>3591</v>
      </c>
      <c r="B541" t="s">
        <v>983</v>
      </c>
      <c r="C541" s="4">
        <v>43063</v>
      </c>
      <c r="D541" s="4">
        <v>43069</v>
      </c>
      <c r="E541" t="s">
        <v>15</v>
      </c>
      <c r="F541" t="s">
        <v>984</v>
      </c>
      <c r="G541" t="s">
        <v>17</v>
      </c>
      <c r="H541">
        <v>40475</v>
      </c>
      <c r="I541" t="s">
        <v>367</v>
      </c>
      <c r="J541">
        <v>1443.96</v>
      </c>
      <c r="K541">
        <v>12</v>
      </c>
      <c r="L541">
        <v>89.044200000000004</v>
      </c>
      <c r="M541">
        <v>0</v>
      </c>
      <c r="N541">
        <v>375.42959999999999</v>
      </c>
    </row>
    <row r="542" spans="1:14" hidden="1">
      <c r="A542">
        <v>4349</v>
      </c>
      <c r="B542" t="s">
        <v>986</v>
      </c>
      <c r="C542" s="4">
        <v>43063</v>
      </c>
      <c r="D542" s="4">
        <v>43068</v>
      </c>
      <c r="E542" t="s">
        <v>52</v>
      </c>
      <c r="F542" t="s">
        <v>726</v>
      </c>
      <c r="G542" t="s">
        <v>21</v>
      </c>
      <c r="H542">
        <v>85204</v>
      </c>
      <c r="I542" t="s">
        <v>987</v>
      </c>
      <c r="J542">
        <v>20.724</v>
      </c>
      <c r="K542">
        <v>2</v>
      </c>
      <c r="L542">
        <v>17.960799999999999</v>
      </c>
      <c r="M542">
        <v>0.7</v>
      </c>
      <c r="N542">
        <v>-15.1976</v>
      </c>
    </row>
    <row r="543" spans="1:14" hidden="1">
      <c r="A543">
        <v>4350</v>
      </c>
      <c r="B543" t="s">
        <v>986</v>
      </c>
      <c r="C543" s="4">
        <v>43063</v>
      </c>
      <c r="D543" s="4">
        <v>43068</v>
      </c>
      <c r="E543" t="s">
        <v>52</v>
      </c>
      <c r="F543" t="s">
        <v>726</v>
      </c>
      <c r="G543" t="s">
        <v>21</v>
      </c>
      <c r="H543">
        <v>85204</v>
      </c>
      <c r="I543" t="s">
        <v>505</v>
      </c>
      <c r="J543">
        <v>415.87200000000001</v>
      </c>
      <c r="K543">
        <v>8</v>
      </c>
      <c r="L543">
        <v>57.182400000000001</v>
      </c>
      <c r="M543">
        <v>0.2</v>
      </c>
      <c r="N543">
        <v>-41.587200000000003</v>
      </c>
    </row>
    <row r="544" spans="1:14" hidden="1">
      <c r="A544">
        <v>4355</v>
      </c>
      <c r="B544" t="s">
        <v>988</v>
      </c>
      <c r="C544" s="4">
        <v>43063</v>
      </c>
      <c r="D544" s="4">
        <v>43065</v>
      </c>
      <c r="E544" t="s">
        <v>52</v>
      </c>
      <c r="F544" t="s">
        <v>989</v>
      </c>
      <c r="G544" t="s">
        <v>27</v>
      </c>
      <c r="H544">
        <v>28806</v>
      </c>
      <c r="I544" t="s">
        <v>990</v>
      </c>
      <c r="J544">
        <v>19.007999999999999</v>
      </c>
      <c r="K544">
        <v>8</v>
      </c>
      <c r="L544">
        <v>3.96</v>
      </c>
      <c r="M544">
        <v>0.7</v>
      </c>
      <c r="N544">
        <v>-12.672000000000001</v>
      </c>
    </row>
    <row r="545" spans="1:14" hidden="1">
      <c r="A545">
        <v>4467</v>
      </c>
      <c r="B545" t="s">
        <v>991</v>
      </c>
      <c r="C545" s="4">
        <v>43063</v>
      </c>
      <c r="D545" s="4">
        <v>43070</v>
      </c>
      <c r="E545" t="s">
        <v>15</v>
      </c>
      <c r="F545" t="s">
        <v>992</v>
      </c>
      <c r="G545" t="s">
        <v>21</v>
      </c>
      <c r="H545">
        <v>10035</v>
      </c>
      <c r="I545" t="s">
        <v>993</v>
      </c>
      <c r="J545">
        <v>16.38</v>
      </c>
      <c r="K545">
        <v>9</v>
      </c>
      <c r="L545">
        <v>1.0009999999999999</v>
      </c>
      <c r="M545">
        <v>0</v>
      </c>
      <c r="N545">
        <v>7.3710000000000004</v>
      </c>
    </row>
    <row r="546" spans="1:14" hidden="1">
      <c r="A546">
        <v>4468</v>
      </c>
      <c r="B546" t="s">
        <v>991</v>
      </c>
      <c r="C546" s="4">
        <v>43063</v>
      </c>
      <c r="D546" s="4">
        <v>43070</v>
      </c>
      <c r="E546" t="s">
        <v>15</v>
      </c>
      <c r="F546" t="s">
        <v>992</v>
      </c>
      <c r="G546" t="s">
        <v>21</v>
      </c>
      <c r="H546">
        <v>10035</v>
      </c>
      <c r="I546" t="s">
        <v>994</v>
      </c>
      <c r="J546">
        <v>167.96</v>
      </c>
      <c r="K546">
        <v>2</v>
      </c>
      <c r="L546">
        <v>44.509399999999999</v>
      </c>
      <c r="M546">
        <v>0</v>
      </c>
      <c r="N546">
        <v>78.941199999999995</v>
      </c>
    </row>
    <row r="547" spans="1:14" hidden="1">
      <c r="A547">
        <v>4469</v>
      </c>
      <c r="B547" t="s">
        <v>991</v>
      </c>
      <c r="C547" s="4">
        <v>43063</v>
      </c>
      <c r="D547" s="4">
        <v>43070</v>
      </c>
      <c r="E547" t="s">
        <v>15</v>
      </c>
      <c r="F547" t="s">
        <v>992</v>
      </c>
      <c r="G547" t="s">
        <v>21</v>
      </c>
      <c r="H547">
        <v>10035</v>
      </c>
      <c r="I547" t="s">
        <v>995</v>
      </c>
      <c r="J547">
        <v>321.56799999999998</v>
      </c>
      <c r="K547">
        <v>2</v>
      </c>
      <c r="L547">
        <v>168.82320000000001</v>
      </c>
      <c r="M547">
        <v>0.2</v>
      </c>
      <c r="N547">
        <v>-16.078399999999998</v>
      </c>
    </row>
    <row r="548" spans="1:14" hidden="1">
      <c r="A548">
        <v>4470</v>
      </c>
      <c r="B548" t="s">
        <v>991</v>
      </c>
      <c r="C548" s="4">
        <v>43063</v>
      </c>
      <c r="D548" s="4">
        <v>43070</v>
      </c>
      <c r="E548" t="s">
        <v>15</v>
      </c>
      <c r="F548" t="s">
        <v>992</v>
      </c>
      <c r="G548" t="s">
        <v>21</v>
      </c>
      <c r="H548">
        <v>10035</v>
      </c>
      <c r="I548" t="s">
        <v>188</v>
      </c>
      <c r="J548">
        <v>12.96</v>
      </c>
      <c r="K548">
        <v>2</v>
      </c>
      <c r="L548">
        <v>3.3696000000000002</v>
      </c>
      <c r="M548">
        <v>0</v>
      </c>
      <c r="N548">
        <v>6.2207999999999997</v>
      </c>
    </row>
    <row r="549" spans="1:14" hidden="1">
      <c r="A549">
        <v>4765</v>
      </c>
      <c r="B549" t="s">
        <v>996</v>
      </c>
      <c r="C549" s="4">
        <v>43063</v>
      </c>
      <c r="D549" s="4">
        <v>43066</v>
      </c>
      <c r="E549" t="s">
        <v>38</v>
      </c>
      <c r="F549" t="s">
        <v>997</v>
      </c>
      <c r="G549" t="s">
        <v>21</v>
      </c>
      <c r="H549">
        <v>94110</v>
      </c>
      <c r="I549" t="s">
        <v>544</v>
      </c>
      <c r="J549">
        <v>27.76</v>
      </c>
      <c r="K549">
        <v>4</v>
      </c>
      <c r="L549">
        <v>4.4416000000000002</v>
      </c>
      <c r="M549">
        <v>0</v>
      </c>
      <c r="N549">
        <v>9.9936000000000007</v>
      </c>
    </row>
    <row r="550" spans="1:14" hidden="1">
      <c r="A550">
        <v>4870</v>
      </c>
      <c r="B550" t="s">
        <v>998</v>
      </c>
      <c r="C550" s="4">
        <v>43063</v>
      </c>
      <c r="D550" s="4">
        <v>43068</v>
      </c>
      <c r="E550" t="s">
        <v>15</v>
      </c>
      <c r="F550" t="s">
        <v>999</v>
      </c>
      <c r="G550" t="s">
        <v>27</v>
      </c>
      <c r="H550">
        <v>17602</v>
      </c>
      <c r="I550" t="s">
        <v>968</v>
      </c>
      <c r="J550">
        <v>89.988</v>
      </c>
      <c r="K550">
        <v>2</v>
      </c>
      <c r="L550">
        <v>52.493000000000002</v>
      </c>
      <c r="M550">
        <v>0.4</v>
      </c>
      <c r="N550">
        <v>-14.997999999999999</v>
      </c>
    </row>
    <row r="551" spans="1:14" hidden="1">
      <c r="A551">
        <v>4871</v>
      </c>
      <c r="B551" t="s">
        <v>998</v>
      </c>
      <c r="C551" s="4">
        <v>43063</v>
      </c>
      <c r="D551" s="4">
        <v>43068</v>
      </c>
      <c r="E551" t="s">
        <v>15</v>
      </c>
      <c r="F551" t="s">
        <v>999</v>
      </c>
      <c r="G551" t="s">
        <v>27</v>
      </c>
      <c r="H551">
        <v>17602</v>
      </c>
      <c r="I551" t="s">
        <v>1000</v>
      </c>
      <c r="J551">
        <v>229.54400000000001</v>
      </c>
      <c r="K551">
        <v>7</v>
      </c>
      <c r="L551">
        <v>20.904900000000001</v>
      </c>
      <c r="M551">
        <v>0.2</v>
      </c>
      <c r="N551">
        <v>83.209699999999998</v>
      </c>
    </row>
    <row r="552" spans="1:14" hidden="1">
      <c r="A552">
        <v>8117</v>
      </c>
      <c r="B552" t="s">
        <v>1001</v>
      </c>
      <c r="C552" s="4">
        <v>43063</v>
      </c>
      <c r="D552" s="4">
        <v>43063</v>
      </c>
      <c r="E552" t="s">
        <v>98</v>
      </c>
      <c r="F552" t="s">
        <v>1002</v>
      </c>
      <c r="G552" t="s">
        <v>27</v>
      </c>
      <c r="H552">
        <v>67846</v>
      </c>
      <c r="I552" t="s">
        <v>1003</v>
      </c>
      <c r="J552">
        <v>33.29</v>
      </c>
      <c r="K552">
        <v>1</v>
      </c>
      <c r="L552">
        <v>25.3004</v>
      </c>
      <c r="M552">
        <v>0</v>
      </c>
      <c r="N552">
        <v>7.9896000000000003</v>
      </c>
    </row>
    <row r="553" spans="1:14" hidden="1">
      <c r="A553">
        <v>9123</v>
      </c>
      <c r="B553" t="s">
        <v>1004</v>
      </c>
      <c r="C553" s="4">
        <v>43063</v>
      </c>
      <c r="D553" s="4">
        <v>43063</v>
      </c>
      <c r="E553" t="s">
        <v>98</v>
      </c>
      <c r="F553" t="s">
        <v>1005</v>
      </c>
      <c r="G553" t="s">
        <v>21</v>
      </c>
      <c r="H553">
        <v>94109</v>
      </c>
      <c r="I553" t="s">
        <v>647</v>
      </c>
      <c r="J553">
        <v>7.78</v>
      </c>
      <c r="K553">
        <v>1</v>
      </c>
      <c r="L553">
        <v>4.2789999999999999</v>
      </c>
      <c r="M553">
        <v>0</v>
      </c>
      <c r="N553">
        <v>3.5009999999999999</v>
      </c>
    </row>
    <row r="554" spans="1:14" hidden="1">
      <c r="A554">
        <v>9217</v>
      </c>
      <c r="B554" t="s">
        <v>1006</v>
      </c>
      <c r="C554" s="4">
        <v>43063</v>
      </c>
      <c r="D554" s="4">
        <v>43069</v>
      </c>
      <c r="E554" t="s">
        <v>15</v>
      </c>
      <c r="F554" t="s">
        <v>82</v>
      </c>
      <c r="G554" t="s">
        <v>27</v>
      </c>
      <c r="H554">
        <v>79762</v>
      </c>
      <c r="I554" t="s">
        <v>1007</v>
      </c>
      <c r="J554">
        <v>13.762</v>
      </c>
      <c r="K554">
        <v>1</v>
      </c>
      <c r="L554">
        <v>38.5336</v>
      </c>
      <c r="M554">
        <v>0.8</v>
      </c>
      <c r="N554">
        <v>-24.771599999999999</v>
      </c>
    </row>
    <row r="555" spans="1:14" hidden="1">
      <c r="A555">
        <v>9265</v>
      </c>
      <c r="B555" t="s">
        <v>1008</v>
      </c>
      <c r="C555" s="4">
        <v>43063</v>
      </c>
      <c r="D555" s="4">
        <v>43070</v>
      </c>
      <c r="E555" t="s">
        <v>15</v>
      </c>
      <c r="F555" t="s">
        <v>829</v>
      </c>
      <c r="G555" t="s">
        <v>27</v>
      </c>
      <c r="H555">
        <v>38109</v>
      </c>
      <c r="I555" t="s">
        <v>1009</v>
      </c>
      <c r="J555">
        <v>11.673</v>
      </c>
      <c r="K555">
        <v>3</v>
      </c>
      <c r="L555">
        <v>6.4850000000000003</v>
      </c>
      <c r="M555">
        <v>0.7</v>
      </c>
      <c r="N555">
        <v>-7.782</v>
      </c>
    </row>
    <row r="556" spans="1:14" hidden="1">
      <c r="A556">
        <v>9266</v>
      </c>
      <c r="B556" t="s">
        <v>1008</v>
      </c>
      <c r="C556" s="4">
        <v>43063</v>
      </c>
      <c r="D556" s="4">
        <v>43070</v>
      </c>
      <c r="E556" t="s">
        <v>15</v>
      </c>
      <c r="F556" t="s">
        <v>829</v>
      </c>
      <c r="G556" t="s">
        <v>27</v>
      </c>
      <c r="H556">
        <v>38109</v>
      </c>
      <c r="I556" t="s">
        <v>1010</v>
      </c>
      <c r="J556">
        <v>64.847999999999999</v>
      </c>
      <c r="K556">
        <v>7</v>
      </c>
      <c r="L556">
        <v>5.79</v>
      </c>
      <c r="M556">
        <v>0.2</v>
      </c>
      <c r="N556">
        <v>24.318000000000001</v>
      </c>
    </row>
    <row r="557" spans="1:14" hidden="1">
      <c r="A557">
        <v>9746</v>
      </c>
      <c r="B557" t="s">
        <v>1011</v>
      </c>
      <c r="C557" s="4">
        <v>43063</v>
      </c>
      <c r="D557" s="4">
        <v>43063</v>
      </c>
      <c r="E557" t="s">
        <v>98</v>
      </c>
      <c r="F557" t="s">
        <v>340</v>
      </c>
      <c r="G557" t="s">
        <v>21</v>
      </c>
      <c r="H557">
        <v>90008</v>
      </c>
      <c r="I557" t="s">
        <v>1012</v>
      </c>
      <c r="J557">
        <v>364.08</v>
      </c>
      <c r="K557">
        <v>2</v>
      </c>
      <c r="L557">
        <v>177.489</v>
      </c>
      <c r="M557">
        <v>0.2</v>
      </c>
      <c r="N557">
        <v>9.1020000000000003</v>
      </c>
    </row>
    <row r="558" spans="1:14" hidden="1">
      <c r="A558">
        <v>9747</v>
      </c>
      <c r="B558" t="s">
        <v>1011</v>
      </c>
      <c r="C558" s="4">
        <v>43063</v>
      </c>
      <c r="D558" s="4">
        <v>43063</v>
      </c>
      <c r="E558" t="s">
        <v>98</v>
      </c>
      <c r="F558" t="s">
        <v>340</v>
      </c>
      <c r="G558" t="s">
        <v>21</v>
      </c>
      <c r="H558">
        <v>90008</v>
      </c>
      <c r="I558" t="s">
        <v>1013</v>
      </c>
      <c r="J558">
        <v>71.087999999999994</v>
      </c>
      <c r="K558">
        <v>2</v>
      </c>
      <c r="L558">
        <v>36.432600000000001</v>
      </c>
      <c r="M558">
        <v>0.2</v>
      </c>
      <c r="N558">
        <v>-1.7771999999999999</v>
      </c>
    </row>
    <row r="559" spans="1:14" hidden="1">
      <c r="A559">
        <v>9942</v>
      </c>
      <c r="B559" t="s">
        <v>1014</v>
      </c>
      <c r="C559" s="4">
        <v>43063</v>
      </c>
      <c r="D559" s="4">
        <v>43069</v>
      </c>
      <c r="E559" t="s">
        <v>15</v>
      </c>
      <c r="F559" t="s">
        <v>565</v>
      </c>
      <c r="G559" t="s">
        <v>21</v>
      </c>
      <c r="H559">
        <v>94122</v>
      </c>
      <c r="I559" t="s">
        <v>902</v>
      </c>
      <c r="J559">
        <v>223.58</v>
      </c>
      <c r="K559">
        <v>14</v>
      </c>
      <c r="L559">
        <v>9.7416999999999998</v>
      </c>
      <c r="M559">
        <v>0</v>
      </c>
      <c r="N559">
        <v>87.196200000000005</v>
      </c>
    </row>
    <row r="560" spans="1:14" hidden="1">
      <c r="A560">
        <v>107</v>
      </c>
      <c r="B560" t="s">
        <v>1015</v>
      </c>
      <c r="C560" s="4">
        <v>43062</v>
      </c>
      <c r="D560" s="4">
        <v>43067</v>
      </c>
      <c r="E560" t="s">
        <v>15</v>
      </c>
      <c r="F560" t="s">
        <v>1016</v>
      </c>
      <c r="G560" t="s">
        <v>21</v>
      </c>
      <c r="H560">
        <v>28205</v>
      </c>
      <c r="I560" t="s">
        <v>1017</v>
      </c>
      <c r="J560">
        <v>74.111999999999995</v>
      </c>
      <c r="K560">
        <v>8</v>
      </c>
      <c r="L560">
        <v>7.0637999999999996</v>
      </c>
      <c r="M560">
        <v>0.2</v>
      </c>
      <c r="N560">
        <v>17.601600000000001</v>
      </c>
    </row>
    <row r="561" spans="1:14" hidden="1">
      <c r="A561">
        <v>108</v>
      </c>
      <c r="B561" t="s">
        <v>1015</v>
      </c>
      <c r="C561" s="4">
        <v>43062</v>
      </c>
      <c r="D561" s="4">
        <v>43067</v>
      </c>
      <c r="E561" t="s">
        <v>15</v>
      </c>
      <c r="F561" t="s">
        <v>1016</v>
      </c>
      <c r="G561" t="s">
        <v>21</v>
      </c>
      <c r="H561">
        <v>28205</v>
      </c>
      <c r="I561" t="s">
        <v>1018</v>
      </c>
      <c r="J561">
        <v>27.992000000000001</v>
      </c>
      <c r="K561">
        <v>1</v>
      </c>
      <c r="L561">
        <v>25.892600000000002</v>
      </c>
      <c r="M561">
        <v>0.2</v>
      </c>
      <c r="N561">
        <v>2.0994000000000002</v>
      </c>
    </row>
    <row r="562" spans="1:14" hidden="1">
      <c r="A562">
        <v>109</v>
      </c>
      <c r="B562" t="s">
        <v>1015</v>
      </c>
      <c r="C562" s="4">
        <v>43062</v>
      </c>
      <c r="D562" s="4">
        <v>43067</v>
      </c>
      <c r="E562" t="s">
        <v>15</v>
      </c>
      <c r="F562" t="s">
        <v>1016</v>
      </c>
      <c r="G562" t="s">
        <v>21</v>
      </c>
      <c r="H562">
        <v>28205</v>
      </c>
      <c r="I562" t="s">
        <v>1019</v>
      </c>
      <c r="J562">
        <v>3.3039999999999998</v>
      </c>
      <c r="K562">
        <v>1</v>
      </c>
      <c r="L562">
        <v>2.2302</v>
      </c>
      <c r="M562">
        <v>0.2</v>
      </c>
      <c r="N562">
        <v>1.0738000000000001</v>
      </c>
    </row>
    <row r="563" spans="1:14" hidden="1">
      <c r="A563">
        <v>426</v>
      </c>
      <c r="B563" t="s">
        <v>1020</v>
      </c>
      <c r="C563" s="4">
        <v>43062</v>
      </c>
      <c r="D563" s="4">
        <v>43065</v>
      </c>
      <c r="E563" t="s">
        <v>52</v>
      </c>
      <c r="F563" t="s">
        <v>1021</v>
      </c>
      <c r="G563" t="s">
        <v>27</v>
      </c>
      <c r="H563">
        <v>48187</v>
      </c>
      <c r="I563" t="s">
        <v>1022</v>
      </c>
      <c r="J563">
        <v>28.4</v>
      </c>
      <c r="K563">
        <v>2</v>
      </c>
      <c r="L563">
        <v>8.6620000000000008</v>
      </c>
      <c r="M563">
        <v>0</v>
      </c>
      <c r="N563">
        <v>11.076000000000001</v>
      </c>
    </row>
    <row r="564" spans="1:14" hidden="1">
      <c r="A564">
        <v>427</v>
      </c>
      <c r="B564" t="s">
        <v>1020</v>
      </c>
      <c r="C564" s="4">
        <v>43062</v>
      </c>
      <c r="D564" s="4">
        <v>43065</v>
      </c>
      <c r="E564" t="s">
        <v>52</v>
      </c>
      <c r="F564" t="s">
        <v>1021</v>
      </c>
      <c r="G564" t="s">
        <v>27</v>
      </c>
      <c r="H564">
        <v>48187</v>
      </c>
      <c r="I564" t="s">
        <v>668</v>
      </c>
      <c r="J564">
        <v>287.92</v>
      </c>
      <c r="K564">
        <v>8</v>
      </c>
      <c r="L564">
        <v>18.7148</v>
      </c>
      <c r="M564">
        <v>0</v>
      </c>
      <c r="N564">
        <v>138.20160000000001</v>
      </c>
    </row>
    <row r="565" spans="1:14" hidden="1">
      <c r="A565">
        <v>3381</v>
      </c>
      <c r="B565" t="s">
        <v>1023</v>
      </c>
      <c r="C565" s="4">
        <v>43062</v>
      </c>
      <c r="D565" s="4">
        <v>43063</v>
      </c>
      <c r="E565" t="s">
        <v>38</v>
      </c>
      <c r="F565" t="s">
        <v>1024</v>
      </c>
      <c r="G565" t="s">
        <v>21</v>
      </c>
      <c r="H565">
        <v>19120</v>
      </c>
      <c r="I565" t="s">
        <v>310</v>
      </c>
      <c r="J565">
        <v>24.047999999999998</v>
      </c>
      <c r="K565">
        <v>9</v>
      </c>
      <c r="L565">
        <v>1.8704000000000001</v>
      </c>
      <c r="M565">
        <v>0.2</v>
      </c>
      <c r="N565">
        <v>7.2144000000000004</v>
      </c>
    </row>
    <row r="566" spans="1:14" hidden="1">
      <c r="A566">
        <v>3554</v>
      </c>
      <c r="B566" t="s">
        <v>1025</v>
      </c>
      <c r="C566" s="4">
        <v>43062</v>
      </c>
      <c r="D566" s="4">
        <v>43065</v>
      </c>
      <c r="E566" t="s">
        <v>52</v>
      </c>
      <c r="F566" t="s">
        <v>1026</v>
      </c>
      <c r="G566" t="s">
        <v>27</v>
      </c>
      <c r="H566">
        <v>19120</v>
      </c>
      <c r="I566" t="s">
        <v>1027</v>
      </c>
      <c r="J566">
        <v>7.476</v>
      </c>
      <c r="K566">
        <v>1</v>
      </c>
      <c r="L566">
        <v>13.456799999999999</v>
      </c>
      <c r="M566">
        <v>0.7</v>
      </c>
      <c r="N566">
        <v>-5.9808000000000003</v>
      </c>
    </row>
    <row r="567" spans="1:14" hidden="1">
      <c r="A567">
        <v>4773</v>
      </c>
      <c r="B567" t="s">
        <v>1028</v>
      </c>
      <c r="C567" s="4">
        <v>43062</v>
      </c>
      <c r="D567" s="4">
        <v>43066</v>
      </c>
      <c r="E567" t="s">
        <v>15</v>
      </c>
      <c r="F567" t="s">
        <v>1029</v>
      </c>
      <c r="G567" t="s">
        <v>21</v>
      </c>
      <c r="H567">
        <v>60610</v>
      </c>
      <c r="I567" t="s">
        <v>1030</v>
      </c>
      <c r="J567">
        <v>6.4640000000000004</v>
      </c>
      <c r="K567">
        <v>1</v>
      </c>
      <c r="L567">
        <v>10.504</v>
      </c>
      <c r="M567">
        <v>0.6</v>
      </c>
      <c r="N567">
        <v>-4.04</v>
      </c>
    </row>
    <row r="568" spans="1:14" hidden="1">
      <c r="A568">
        <v>4774</v>
      </c>
      <c r="B568" t="s">
        <v>1028</v>
      </c>
      <c r="C568" s="4">
        <v>43062</v>
      </c>
      <c r="D568" s="4">
        <v>43066</v>
      </c>
      <c r="E568" t="s">
        <v>15</v>
      </c>
      <c r="F568" t="s">
        <v>1029</v>
      </c>
      <c r="G568" t="s">
        <v>21</v>
      </c>
      <c r="H568">
        <v>60610</v>
      </c>
      <c r="I568" t="s">
        <v>1031</v>
      </c>
      <c r="J568">
        <v>11.52</v>
      </c>
      <c r="K568">
        <v>5</v>
      </c>
      <c r="L568">
        <v>1.4688000000000001</v>
      </c>
      <c r="M568">
        <v>0.2</v>
      </c>
      <c r="N568">
        <v>4.1760000000000002</v>
      </c>
    </row>
    <row r="569" spans="1:14" hidden="1">
      <c r="A569">
        <v>4775</v>
      </c>
      <c r="B569" t="s">
        <v>1028</v>
      </c>
      <c r="C569" s="4">
        <v>43062</v>
      </c>
      <c r="D569" s="4">
        <v>43066</v>
      </c>
      <c r="E569" t="s">
        <v>15</v>
      </c>
      <c r="F569" t="s">
        <v>1029</v>
      </c>
      <c r="G569" t="s">
        <v>21</v>
      </c>
      <c r="H569">
        <v>60610</v>
      </c>
      <c r="I569" t="s">
        <v>1032</v>
      </c>
      <c r="J569">
        <v>222.38399999999999</v>
      </c>
      <c r="K569">
        <v>2</v>
      </c>
      <c r="L569">
        <v>102.8526</v>
      </c>
      <c r="M569">
        <v>0.2</v>
      </c>
      <c r="N569">
        <v>16.678799999999999</v>
      </c>
    </row>
    <row r="570" spans="1:14" hidden="1">
      <c r="A570">
        <v>6303</v>
      </c>
      <c r="B570" t="s">
        <v>1033</v>
      </c>
      <c r="C570" s="4">
        <v>43062</v>
      </c>
      <c r="D570" s="4">
        <v>43066</v>
      </c>
      <c r="E570" t="s">
        <v>15</v>
      </c>
      <c r="F570" t="s">
        <v>160</v>
      </c>
      <c r="G570" t="s">
        <v>21</v>
      </c>
      <c r="H570">
        <v>75220</v>
      </c>
      <c r="I570" t="s">
        <v>1034</v>
      </c>
      <c r="J570">
        <v>195.96</v>
      </c>
      <c r="K570">
        <v>5</v>
      </c>
      <c r="L570">
        <v>35.272799999999997</v>
      </c>
      <c r="M570">
        <v>0.2</v>
      </c>
      <c r="N570">
        <v>19.596</v>
      </c>
    </row>
    <row r="571" spans="1:14" hidden="1">
      <c r="A571">
        <v>8428</v>
      </c>
      <c r="B571" t="s">
        <v>1035</v>
      </c>
      <c r="C571" s="4">
        <v>43062</v>
      </c>
      <c r="D571" s="4">
        <v>43064</v>
      </c>
      <c r="E571" t="s">
        <v>38</v>
      </c>
      <c r="F571" t="s">
        <v>1036</v>
      </c>
      <c r="G571" t="s">
        <v>21</v>
      </c>
      <c r="H571">
        <v>48066</v>
      </c>
      <c r="I571" t="s">
        <v>796</v>
      </c>
      <c r="J571">
        <v>4.3600000000000003</v>
      </c>
      <c r="K571">
        <v>2</v>
      </c>
      <c r="L571">
        <v>2.0928</v>
      </c>
      <c r="M571">
        <v>0</v>
      </c>
      <c r="N571">
        <v>0.174399999999999</v>
      </c>
    </row>
    <row r="572" spans="1:14" hidden="1">
      <c r="A572">
        <v>8801</v>
      </c>
      <c r="B572" t="s">
        <v>1037</v>
      </c>
      <c r="C572" s="4">
        <v>43062</v>
      </c>
      <c r="D572" s="4">
        <v>43066</v>
      </c>
      <c r="E572" t="s">
        <v>15</v>
      </c>
      <c r="F572" t="s">
        <v>698</v>
      </c>
      <c r="G572" t="s">
        <v>27</v>
      </c>
      <c r="H572">
        <v>60623</v>
      </c>
      <c r="I572" t="s">
        <v>113</v>
      </c>
      <c r="J572">
        <v>10.688000000000001</v>
      </c>
      <c r="K572">
        <v>2</v>
      </c>
      <c r="L572">
        <v>3.4735999999999998</v>
      </c>
      <c r="M572">
        <v>0.2</v>
      </c>
      <c r="N572">
        <v>3.7408000000000001</v>
      </c>
    </row>
    <row r="573" spans="1:14" hidden="1">
      <c r="A573">
        <v>8975</v>
      </c>
      <c r="B573" t="s">
        <v>1038</v>
      </c>
      <c r="C573" s="4">
        <v>43062</v>
      </c>
      <c r="D573" s="4">
        <v>43065</v>
      </c>
      <c r="E573" t="s">
        <v>38</v>
      </c>
      <c r="F573" t="s">
        <v>1039</v>
      </c>
      <c r="G573" t="s">
        <v>27</v>
      </c>
      <c r="H573">
        <v>75220</v>
      </c>
      <c r="I573" t="s">
        <v>1040</v>
      </c>
      <c r="J573">
        <v>36.287999999999997</v>
      </c>
      <c r="K573">
        <v>7</v>
      </c>
      <c r="L573">
        <v>3.3696000000000002</v>
      </c>
      <c r="M573">
        <v>0.2</v>
      </c>
      <c r="N573">
        <v>12.700799999999999</v>
      </c>
    </row>
    <row r="574" spans="1:14" hidden="1">
      <c r="A574">
        <v>8976</v>
      </c>
      <c r="B574" t="s">
        <v>1038</v>
      </c>
      <c r="C574" s="4">
        <v>43062</v>
      </c>
      <c r="D574" s="4">
        <v>43065</v>
      </c>
      <c r="E574" t="s">
        <v>38</v>
      </c>
      <c r="F574" t="s">
        <v>1039</v>
      </c>
      <c r="G574" t="s">
        <v>27</v>
      </c>
      <c r="H574">
        <v>75220</v>
      </c>
      <c r="I574" t="s">
        <v>1041</v>
      </c>
      <c r="J574">
        <v>78.304000000000002</v>
      </c>
      <c r="K574">
        <v>2</v>
      </c>
      <c r="L574">
        <v>24.47</v>
      </c>
      <c r="M574">
        <v>0.2</v>
      </c>
      <c r="N574">
        <v>29.364000000000001</v>
      </c>
    </row>
    <row r="575" spans="1:14" hidden="1">
      <c r="A575">
        <v>8977</v>
      </c>
      <c r="B575" t="s">
        <v>1038</v>
      </c>
      <c r="C575" s="4">
        <v>43062</v>
      </c>
      <c r="D575" s="4">
        <v>43065</v>
      </c>
      <c r="E575" t="s">
        <v>38</v>
      </c>
      <c r="F575" t="s">
        <v>1039</v>
      </c>
      <c r="G575" t="s">
        <v>27</v>
      </c>
      <c r="H575">
        <v>75220</v>
      </c>
      <c r="I575" t="s">
        <v>253</v>
      </c>
      <c r="J575">
        <v>127.785</v>
      </c>
      <c r="K575">
        <v>1</v>
      </c>
      <c r="L575">
        <v>158.8185</v>
      </c>
      <c r="M575">
        <v>0.3</v>
      </c>
      <c r="N575">
        <v>-31.0335</v>
      </c>
    </row>
    <row r="576" spans="1:14" hidden="1">
      <c r="A576">
        <v>8978</v>
      </c>
      <c r="B576" t="s">
        <v>1038</v>
      </c>
      <c r="C576" s="4">
        <v>43062</v>
      </c>
      <c r="D576" s="4">
        <v>43065</v>
      </c>
      <c r="E576" t="s">
        <v>38</v>
      </c>
      <c r="F576" t="s">
        <v>1039</v>
      </c>
      <c r="G576" t="s">
        <v>27</v>
      </c>
      <c r="H576">
        <v>75220</v>
      </c>
      <c r="I576" t="s">
        <v>782</v>
      </c>
      <c r="J576">
        <v>6.1040000000000001</v>
      </c>
      <c r="K576">
        <v>2</v>
      </c>
      <c r="L576">
        <v>7.63</v>
      </c>
      <c r="M576">
        <v>0.8</v>
      </c>
      <c r="N576">
        <v>-9.1560000000000006</v>
      </c>
    </row>
    <row r="577" spans="1:14" hidden="1">
      <c r="A577">
        <v>3723</v>
      </c>
      <c r="B577" t="s">
        <v>1042</v>
      </c>
      <c r="C577" s="4">
        <v>43061</v>
      </c>
      <c r="D577" s="4">
        <v>43065</v>
      </c>
      <c r="E577" t="s">
        <v>15</v>
      </c>
      <c r="F577" t="s">
        <v>1043</v>
      </c>
      <c r="G577" t="s">
        <v>21</v>
      </c>
      <c r="H577">
        <v>77070</v>
      </c>
      <c r="I577" t="s">
        <v>552</v>
      </c>
      <c r="J577">
        <v>35.712000000000003</v>
      </c>
      <c r="K577">
        <v>8</v>
      </c>
      <c r="L577">
        <v>4.1849999999999996</v>
      </c>
      <c r="M577">
        <v>0.2</v>
      </c>
      <c r="N577">
        <v>2.2320000000000002</v>
      </c>
    </row>
    <row r="578" spans="1:14" hidden="1">
      <c r="A578">
        <v>1874</v>
      </c>
      <c r="B578" t="s">
        <v>1044</v>
      </c>
      <c r="C578" s="4">
        <v>43060</v>
      </c>
      <c r="D578" s="4">
        <v>43064</v>
      </c>
      <c r="E578" t="s">
        <v>15</v>
      </c>
      <c r="F578" t="s">
        <v>1045</v>
      </c>
      <c r="G578" t="s">
        <v>21</v>
      </c>
      <c r="H578">
        <v>99207</v>
      </c>
      <c r="I578" t="s">
        <v>1046</v>
      </c>
      <c r="J578">
        <v>70.98</v>
      </c>
      <c r="K578">
        <v>1</v>
      </c>
      <c r="L578">
        <v>50.395800000000001</v>
      </c>
      <c r="M578">
        <v>0</v>
      </c>
      <c r="N578">
        <v>20.584199999999999</v>
      </c>
    </row>
    <row r="579" spans="1:14" hidden="1">
      <c r="A579">
        <v>2213</v>
      </c>
      <c r="B579" t="s">
        <v>1047</v>
      </c>
      <c r="C579" s="4">
        <v>43060</v>
      </c>
      <c r="D579" s="4">
        <v>43064</v>
      </c>
      <c r="E579" t="s">
        <v>15</v>
      </c>
      <c r="F579" t="s">
        <v>851</v>
      </c>
      <c r="G579" t="s">
        <v>21</v>
      </c>
      <c r="H579">
        <v>10035</v>
      </c>
      <c r="I579" t="s">
        <v>1048</v>
      </c>
      <c r="J579">
        <v>27.42</v>
      </c>
      <c r="K579">
        <v>1</v>
      </c>
      <c r="L579">
        <v>16.177800000000001</v>
      </c>
      <c r="M579">
        <v>0</v>
      </c>
      <c r="N579">
        <v>11.2422</v>
      </c>
    </row>
    <row r="580" spans="1:14" hidden="1">
      <c r="A580">
        <v>2243</v>
      </c>
      <c r="B580" t="s">
        <v>1049</v>
      </c>
      <c r="C580" s="4">
        <v>43060</v>
      </c>
      <c r="D580" s="4">
        <v>43064</v>
      </c>
      <c r="E580" t="s">
        <v>15</v>
      </c>
      <c r="F580" t="s">
        <v>1050</v>
      </c>
      <c r="G580" t="s">
        <v>17</v>
      </c>
      <c r="H580">
        <v>91104</v>
      </c>
      <c r="I580" t="s">
        <v>1051</v>
      </c>
      <c r="J580">
        <v>56.56</v>
      </c>
      <c r="K580">
        <v>2</v>
      </c>
      <c r="L580">
        <v>20.644400000000001</v>
      </c>
      <c r="M580">
        <v>0</v>
      </c>
      <c r="N580">
        <v>15.2712</v>
      </c>
    </row>
    <row r="581" spans="1:14" hidden="1">
      <c r="A581">
        <v>2244</v>
      </c>
      <c r="B581" t="s">
        <v>1049</v>
      </c>
      <c r="C581" s="4">
        <v>43060</v>
      </c>
      <c r="D581" s="4">
        <v>43064</v>
      </c>
      <c r="E581" t="s">
        <v>15</v>
      </c>
      <c r="F581" t="s">
        <v>1050</v>
      </c>
      <c r="G581" t="s">
        <v>17</v>
      </c>
      <c r="H581">
        <v>91104</v>
      </c>
      <c r="I581" t="s">
        <v>733</v>
      </c>
      <c r="J581">
        <v>5.56</v>
      </c>
      <c r="K581">
        <v>2</v>
      </c>
      <c r="L581">
        <v>2.0571999999999999</v>
      </c>
      <c r="M581">
        <v>0</v>
      </c>
      <c r="N581">
        <v>1.4456</v>
      </c>
    </row>
    <row r="582" spans="1:14" hidden="1">
      <c r="A582">
        <v>2245</v>
      </c>
      <c r="B582" t="s">
        <v>1049</v>
      </c>
      <c r="C582" s="4">
        <v>43060</v>
      </c>
      <c r="D582" s="4">
        <v>43064</v>
      </c>
      <c r="E582" t="s">
        <v>15</v>
      </c>
      <c r="F582" t="s">
        <v>1050</v>
      </c>
      <c r="G582" t="s">
        <v>17</v>
      </c>
      <c r="H582">
        <v>91104</v>
      </c>
      <c r="I582" t="s">
        <v>976</v>
      </c>
      <c r="J582">
        <v>9.02</v>
      </c>
      <c r="K582">
        <v>2</v>
      </c>
      <c r="L582">
        <v>2.7511000000000001</v>
      </c>
      <c r="M582">
        <v>0</v>
      </c>
      <c r="N582">
        <v>3.5177999999999998</v>
      </c>
    </row>
    <row r="583" spans="1:14" hidden="1">
      <c r="A583">
        <v>2246</v>
      </c>
      <c r="B583" t="s">
        <v>1049</v>
      </c>
      <c r="C583" s="4">
        <v>43060</v>
      </c>
      <c r="D583" s="4">
        <v>43064</v>
      </c>
      <c r="E583" t="s">
        <v>15</v>
      </c>
      <c r="F583" t="s">
        <v>1050</v>
      </c>
      <c r="G583" t="s">
        <v>17</v>
      </c>
      <c r="H583">
        <v>91104</v>
      </c>
      <c r="I583" t="s">
        <v>1052</v>
      </c>
      <c r="J583">
        <v>8.6199999999999992</v>
      </c>
      <c r="K583">
        <v>1</v>
      </c>
      <c r="L583">
        <v>6.3788</v>
      </c>
      <c r="M583">
        <v>0</v>
      </c>
      <c r="N583">
        <v>2.2412000000000001</v>
      </c>
    </row>
    <row r="584" spans="1:14" hidden="1">
      <c r="A584">
        <v>2247</v>
      </c>
      <c r="B584" t="s">
        <v>1049</v>
      </c>
      <c r="C584" s="4">
        <v>43060</v>
      </c>
      <c r="D584" s="4">
        <v>43064</v>
      </c>
      <c r="E584" t="s">
        <v>15</v>
      </c>
      <c r="F584" t="s">
        <v>1050</v>
      </c>
      <c r="G584" t="s">
        <v>17</v>
      </c>
      <c r="H584">
        <v>91104</v>
      </c>
      <c r="I584" t="s">
        <v>1053</v>
      </c>
      <c r="J584">
        <v>659.976</v>
      </c>
      <c r="K584">
        <v>3</v>
      </c>
      <c r="L584">
        <v>203.49260000000001</v>
      </c>
      <c r="M584">
        <v>0.2</v>
      </c>
      <c r="N584">
        <v>49.498199999999997</v>
      </c>
    </row>
    <row r="585" spans="1:14" hidden="1">
      <c r="A585">
        <v>4011</v>
      </c>
      <c r="B585" t="s">
        <v>1054</v>
      </c>
      <c r="C585" s="4">
        <v>43060</v>
      </c>
      <c r="D585" s="4">
        <v>43063</v>
      </c>
      <c r="E585" t="s">
        <v>38</v>
      </c>
      <c r="F585" t="s">
        <v>1055</v>
      </c>
      <c r="G585" t="s">
        <v>21</v>
      </c>
      <c r="H585">
        <v>19143</v>
      </c>
      <c r="I585" t="s">
        <v>1056</v>
      </c>
      <c r="J585">
        <v>8.4480000000000004</v>
      </c>
      <c r="K585">
        <v>2</v>
      </c>
      <c r="L585">
        <v>2.9039999999999999</v>
      </c>
      <c r="M585">
        <v>0.2</v>
      </c>
      <c r="N585">
        <v>2.64</v>
      </c>
    </row>
    <row r="586" spans="1:14" hidden="1">
      <c r="A586">
        <v>4012</v>
      </c>
      <c r="B586" t="s">
        <v>1054</v>
      </c>
      <c r="C586" s="4">
        <v>43060</v>
      </c>
      <c r="D586" s="4">
        <v>43063</v>
      </c>
      <c r="E586" t="s">
        <v>38</v>
      </c>
      <c r="F586" t="s">
        <v>1055</v>
      </c>
      <c r="G586" t="s">
        <v>21</v>
      </c>
      <c r="H586">
        <v>19143</v>
      </c>
      <c r="I586" t="s">
        <v>1057</v>
      </c>
      <c r="J586">
        <v>39.295999999999999</v>
      </c>
      <c r="K586">
        <v>4</v>
      </c>
      <c r="L586">
        <v>8.8415999999999997</v>
      </c>
      <c r="M586">
        <v>0.2</v>
      </c>
      <c r="N586">
        <v>3.9296000000000002</v>
      </c>
    </row>
    <row r="587" spans="1:14" hidden="1">
      <c r="A587">
        <v>6147</v>
      </c>
      <c r="B587" t="s">
        <v>1058</v>
      </c>
      <c r="C587" s="4">
        <v>43060</v>
      </c>
      <c r="D587" s="4">
        <v>43064</v>
      </c>
      <c r="E587" t="s">
        <v>15</v>
      </c>
      <c r="F587" t="s">
        <v>1059</v>
      </c>
      <c r="G587" t="s">
        <v>27</v>
      </c>
      <c r="H587">
        <v>94122</v>
      </c>
      <c r="I587" t="s">
        <v>1060</v>
      </c>
      <c r="J587">
        <v>11.76</v>
      </c>
      <c r="K587">
        <v>4</v>
      </c>
      <c r="L587">
        <v>2.1461999999999999</v>
      </c>
      <c r="M587">
        <v>0</v>
      </c>
      <c r="N587">
        <v>3.1751999999999998</v>
      </c>
    </row>
    <row r="588" spans="1:14" hidden="1">
      <c r="A588">
        <v>6148</v>
      </c>
      <c r="B588" t="s">
        <v>1058</v>
      </c>
      <c r="C588" s="4">
        <v>43060</v>
      </c>
      <c r="D588" s="4">
        <v>43064</v>
      </c>
      <c r="E588" t="s">
        <v>15</v>
      </c>
      <c r="F588" t="s">
        <v>1059</v>
      </c>
      <c r="G588" t="s">
        <v>27</v>
      </c>
      <c r="H588">
        <v>94122</v>
      </c>
      <c r="I588" t="s">
        <v>1061</v>
      </c>
      <c r="J588">
        <v>40.735999999999997</v>
      </c>
      <c r="K588">
        <v>2</v>
      </c>
      <c r="L588">
        <v>12.9846</v>
      </c>
      <c r="M588">
        <v>0.2</v>
      </c>
      <c r="N588">
        <v>14.7668</v>
      </c>
    </row>
    <row r="589" spans="1:14" hidden="1">
      <c r="A589">
        <v>6363</v>
      </c>
      <c r="B589" t="s">
        <v>1062</v>
      </c>
      <c r="C589" s="4">
        <v>43060</v>
      </c>
      <c r="D589" s="4">
        <v>43064</v>
      </c>
      <c r="E589" t="s">
        <v>15</v>
      </c>
      <c r="F589" t="s">
        <v>1063</v>
      </c>
      <c r="G589" t="s">
        <v>21</v>
      </c>
      <c r="H589">
        <v>98059</v>
      </c>
      <c r="I589" t="s">
        <v>175</v>
      </c>
      <c r="J589">
        <v>150.80000000000001</v>
      </c>
      <c r="K589">
        <v>5</v>
      </c>
      <c r="L589">
        <v>18.850000000000001</v>
      </c>
      <c r="M589">
        <v>0.2</v>
      </c>
      <c r="N589">
        <v>56.55</v>
      </c>
    </row>
    <row r="590" spans="1:14" hidden="1">
      <c r="A590">
        <v>6364</v>
      </c>
      <c r="B590" t="s">
        <v>1062</v>
      </c>
      <c r="C590" s="4">
        <v>43060</v>
      </c>
      <c r="D590" s="4">
        <v>43064</v>
      </c>
      <c r="E590" t="s">
        <v>15</v>
      </c>
      <c r="F590" t="s">
        <v>1063</v>
      </c>
      <c r="G590" t="s">
        <v>21</v>
      </c>
      <c r="H590">
        <v>98059</v>
      </c>
      <c r="I590" t="s">
        <v>1064</v>
      </c>
      <c r="J590">
        <v>1039.992</v>
      </c>
      <c r="K590">
        <v>1</v>
      </c>
      <c r="L590">
        <v>935.99279999999999</v>
      </c>
      <c r="M590">
        <v>0.2</v>
      </c>
      <c r="N590">
        <v>103.9992</v>
      </c>
    </row>
    <row r="591" spans="1:14" hidden="1">
      <c r="A591">
        <v>6365</v>
      </c>
      <c r="B591" t="s">
        <v>1062</v>
      </c>
      <c r="C591" s="4">
        <v>43060</v>
      </c>
      <c r="D591" s="4">
        <v>43064</v>
      </c>
      <c r="E591" t="s">
        <v>15</v>
      </c>
      <c r="F591" t="s">
        <v>1063</v>
      </c>
      <c r="G591" t="s">
        <v>21</v>
      </c>
      <c r="H591">
        <v>98059</v>
      </c>
      <c r="I591" t="s">
        <v>1065</v>
      </c>
      <c r="J591">
        <v>51.84</v>
      </c>
      <c r="K591">
        <v>8</v>
      </c>
      <c r="L591">
        <v>3.3696000000000002</v>
      </c>
      <c r="M591">
        <v>0</v>
      </c>
      <c r="N591">
        <v>24.883199999999999</v>
      </c>
    </row>
    <row r="592" spans="1:14" hidden="1">
      <c r="A592">
        <v>9039</v>
      </c>
      <c r="B592" t="s">
        <v>1066</v>
      </c>
      <c r="C592" s="4">
        <v>43060</v>
      </c>
      <c r="D592" s="4">
        <v>43060</v>
      </c>
      <c r="E592" t="s">
        <v>98</v>
      </c>
      <c r="F592" t="s">
        <v>961</v>
      </c>
      <c r="G592" t="s">
        <v>21</v>
      </c>
      <c r="H592">
        <v>77095</v>
      </c>
      <c r="I592" t="s">
        <v>473</v>
      </c>
      <c r="J592">
        <v>55.176000000000002</v>
      </c>
      <c r="K592">
        <v>3</v>
      </c>
      <c r="L592">
        <v>22.530200000000001</v>
      </c>
      <c r="M592">
        <v>0.2</v>
      </c>
      <c r="N592">
        <v>-12.4146</v>
      </c>
    </row>
    <row r="593" spans="1:14" hidden="1">
      <c r="A593">
        <v>560</v>
      </c>
      <c r="B593" t="s">
        <v>1067</v>
      </c>
      <c r="C593" s="4">
        <v>43059</v>
      </c>
      <c r="D593" s="4">
        <v>43061</v>
      </c>
      <c r="E593" t="s">
        <v>52</v>
      </c>
      <c r="F593" t="s">
        <v>1068</v>
      </c>
      <c r="G593" t="s">
        <v>21</v>
      </c>
      <c r="H593">
        <v>94110</v>
      </c>
      <c r="I593" t="s">
        <v>1022</v>
      </c>
      <c r="J593">
        <v>42.6</v>
      </c>
      <c r="K593">
        <v>3</v>
      </c>
      <c r="L593">
        <v>8.6620000000000008</v>
      </c>
      <c r="M593">
        <v>0</v>
      </c>
      <c r="N593">
        <v>16.614000000000001</v>
      </c>
    </row>
    <row r="594" spans="1:14" hidden="1">
      <c r="A594">
        <v>561</v>
      </c>
      <c r="B594" t="s">
        <v>1067</v>
      </c>
      <c r="C594" s="4">
        <v>43059</v>
      </c>
      <c r="D594" s="4">
        <v>43061</v>
      </c>
      <c r="E594" t="s">
        <v>52</v>
      </c>
      <c r="F594" t="s">
        <v>1068</v>
      </c>
      <c r="G594" t="s">
        <v>21</v>
      </c>
      <c r="H594">
        <v>94110</v>
      </c>
      <c r="I594" t="s">
        <v>1069</v>
      </c>
      <c r="J594">
        <v>84.055999999999997</v>
      </c>
      <c r="K594">
        <v>7</v>
      </c>
      <c r="L594">
        <v>8.1053999999999995</v>
      </c>
      <c r="M594">
        <v>0.2</v>
      </c>
      <c r="N594">
        <v>27.318200000000001</v>
      </c>
    </row>
    <row r="595" spans="1:14" hidden="1">
      <c r="A595">
        <v>1039</v>
      </c>
      <c r="B595" t="s">
        <v>1070</v>
      </c>
      <c r="C595" s="4">
        <v>43059</v>
      </c>
      <c r="D595" s="4">
        <v>43060</v>
      </c>
      <c r="E595" t="s">
        <v>38</v>
      </c>
      <c r="F595" t="s">
        <v>148</v>
      </c>
      <c r="G595" t="s">
        <v>21</v>
      </c>
      <c r="H595">
        <v>27217</v>
      </c>
      <c r="I595" t="s">
        <v>1071</v>
      </c>
      <c r="J595">
        <v>23.968</v>
      </c>
      <c r="K595">
        <v>7</v>
      </c>
      <c r="L595">
        <v>3.0388000000000002</v>
      </c>
      <c r="M595">
        <v>0.2</v>
      </c>
      <c r="N595">
        <v>2.6964000000000001</v>
      </c>
    </row>
    <row r="596" spans="1:14" hidden="1">
      <c r="A596">
        <v>1040</v>
      </c>
      <c r="B596" t="s">
        <v>1070</v>
      </c>
      <c r="C596" s="4">
        <v>43059</v>
      </c>
      <c r="D596" s="4">
        <v>43060</v>
      </c>
      <c r="E596" t="s">
        <v>38</v>
      </c>
      <c r="F596" t="s">
        <v>148</v>
      </c>
      <c r="G596" t="s">
        <v>21</v>
      </c>
      <c r="H596">
        <v>27217</v>
      </c>
      <c r="I596" t="s">
        <v>1072</v>
      </c>
      <c r="J596">
        <v>28.728000000000002</v>
      </c>
      <c r="K596">
        <v>3</v>
      </c>
      <c r="L596">
        <v>8.9774999999999991</v>
      </c>
      <c r="M596">
        <v>0.2</v>
      </c>
      <c r="N596">
        <v>1.7955000000000001</v>
      </c>
    </row>
    <row r="597" spans="1:14" hidden="1">
      <c r="A597">
        <v>1813</v>
      </c>
      <c r="B597" t="s">
        <v>1073</v>
      </c>
      <c r="C597" s="4">
        <v>43059</v>
      </c>
      <c r="D597" s="4">
        <v>43065</v>
      </c>
      <c r="E597" t="s">
        <v>15</v>
      </c>
      <c r="F597" t="s">
        <v>503</v>
      </c>
      <c r="G597" t="s">
        <v>21</v>
      </c>
      <c r="H597">
        <v>43055</v>
      </c>
      <c r="I597" t="s">
        <v>1074</v>
      </c>
      <c r="J597">
        <v>77.599999999999994</v>
      </c>
      <c r="K597">
        <v>5</v>
      </c>
      <c r="L597">
        <v>9.8940000000000001</v>
      </c>
      <c r="M597">
        <v>0.2</v>
      </c>
      <c r="N597">
        <v>28.13</v>
      </c>
    </row>
    <row r="598" spans="1:14" hidden="1">
      <c r="A598">
        <v>1814</v>
      </c>
      <c r="B598" t="s">
        <v>1073</v>
      </c>
      <c r="C598" s="4">
        <v>43059</v>
      </c>
      <c r="D598" s="4">
        <v>43065</v>
      </c>
      <c r="E598" t="s">
        <v>15</v>
      </c>
      <c r="F598" t="s">
        <v>503</v>
      </c>
      <c r="G598" t="s">
        <v>21</v>
      </c>
      <c r="H598">
        <v>43055</v>
      </c>
      <c r="I598" t="s">
        <v>1075</v>
      </c>
      <c r="J598">
        <v>4.6559999999999997</v>
      </c>
      <c r="K598">
        <v>2</v>
      </c>
      <c r="L598">
        <v>1.5423</v>
      </c>
      <c r="M598">
        <v>0.2</v>
      </c>
      <c r="N598">
        <v>1.5713999999999999</v>
      </c>
    </row>
    <row r="599" spans="1:14" hidden="1">
      <c r="A599">
        <v>2072</v>
      </c>
      <c r="B599" t="s">
        <v>1076</v>
      </c>
      <c r="C599" s="4">
        <v>43059</v>
      </c>
      <c r="D599" s="4">
        <v>43064</v>
      </c>
      <c r="E599" t="s">
        <v>15</v>
      </c>
      <c r="F599" t="s">
        <v>992</v>
      </c>
      <c r="G599" t="s">
        <v>21</v>
      </c>
      <c r="H599">
        <v>91761</v>
      </c>
      <c r="I599" t="s">
        <v>586</v>
      </c>
      <c r="J599">
        <v>283.92</v>
      </c>
      <c r="K599">
        <v>5</v>
      </c>
      <c r="L599">
        <v>66.011399999999995</v>
      </c>
      <c r="M599">
        <v>0.2</v>
      </c>
      <c r="N599">
        <v>-46.137</v>
      </c>
    </row>
    <row r="600" spans="1:14" hidden="1">
      <c r="A600">
        <v>2782</v>
      </c>
      <c r="B600" t="s">
        <v>1077</v>
      </c>
      <c r="C600" s="4">
        <v>43059</v>
      </c>
      <c r="D600" s="4">
        <v>43066</v>
      </c>
      <c r="E600" t="s">
        <v>15</v>
      </c>
      <c r="F600" t="s">
        <v>163</v>
      </c>
      <c r="G600" t="s">
        <v>21</v>
      </c>
      <c r="H600">
        <v>55044</v>
      </c>
      <c r="I600" t="s">
        <v>1078</v>
      </c>
      <c r="J600">
        <v>22</v>
      </c>
      <c r="K600">
        <v>10</v>
      </c>
      <c r="L600">
        <v>1.232</v>
      </c>
      <c r="M600">
        <v>0</v>
      </c>
      <c r="N600">
        <v>9.68</v>
      </c>
    </row>
    <row r="601" spans="1:14" hidden="1">
      <c r="A601">
        <v>4389</v>
      </c>
      <c r="B601" t="s">
        <v>1079</v>
      </c>
      <c r="C601" s="4">
        <v>43059</v>
      </c>
      <c r="D601" s="4">
        <v>43061</v>
      </c>
      <c r="E601" t="s">
        <v>38</v>
      </c>
      <c r="F601" t="s">
        <v>1080</v>
      </c>
      <c r="G601" t="s">
        <v>21</v>
      </c>
      <c r="H601">
        <v>10035</v>
      </c>
      <c r="I601" t="s">
        <v>595</v>
      </c>
      <c r="J601">
        <v>46.76</v>
      </c>
      <c r="K601">
        <v>7</v>
      </c>
      <c r="L601">
        <v>3.4735999999999998</v>
      </c>
      <c r="M601">
        <v>0</v>
      </c>
      <c r="N601">
        <v>22.444800000000001</v>
      </c>
    </row>
    <row r="602" spans="1:14" hidden="1">
      <c r="A602">
        <v>4390</v>
      </c>
      <c r="B602" t="s">
        <v>1079</v>
      </c>
      <c r="C602" s="4">
        <v>43059</v>
      </c>
      <c r="D602" s="4">
        <v>43061</v>
      </c>
      <c r="E602" t="s">
        <v>38</v>
      </c>
      <c r="F602" t="s">
        <v>1080</v>
      </c>
      <c r="G602" t="s">
        <v>21</v>
      </c>
      <c r="H602">
        <v>10035</v>
      </c>
      <c r="I602" t="s">
        <v>608</v>
      </c>
      <c r="J602">
        <v>183.96799999999999</v>
      </c>
      <c r="K602">
        <v>2</v>
      </c>
      <c r="L602">
        <v>104.6318</v>
      </c>
      <c r="M602">
        <v>0.2</v>
      </c>
      <c r="N602">
        <v>-25.2956</v>
      </c>
    </row>
    <row r="603" spans="1:14" hidden="1">
      <c r="A603">
        <v>4391</v>
      </c>
      <c r="B603" t="s">
        <v>1079</v>
      </c>
      <c r="C603" s="4">
        <v>43059</v>
      </c>
      <c r="D603" s="4">
        <v>43061</v>
      </c>
      <c r="E603" t="s">
        <v>38</v>
      </c>
      <c r="F603" t="s">
        <v>1080</v>
      </c>
      <c r="G603" t="s">
        <v>21</v>
      </c>
      <c r="H603">
        <v>10035</v>
      </c>
      <c r="I603" t="s">
        <v>1081</v>
      </c>
      <c r="J603">
        <v>1259.97</v>
      </c>
      <c r="K603">
        <v>3</v>
      </c>
      <c r="L603">
        <v>310.79259999999999</v>
      </c>
      <c r="M603">
        <v>0</v>
      </c>
      <c r="N603">
        <v>327.59219999999999</v>
      </c>
    </row>
    <row r="604" spans="1:14" hidden="1">
      <c r="A604">
        <v>4392</v>
      </c>
      <c r="B604" t="s">
        <v>1079</v>
      </c>
      <c r="C604" s="4">
        <v>43059</v>
      </c>
      <c r="D604" s="4">
        <v>43061</v>
      </c>
      <c r="E604" t="s">
        <v>38</v>
      </c>
      <c r="F604" t="s">
        <v>1080</v>
      </c>
      <c r="G604" t="s">
        <v>21</v>
      </c>
      <c r="H604">
        <v>10035</v>
      </c>
      <c r="I604" t="s">
        <v>1082</v>
      </c>
      <c r="J604">
        <v>68.97</v>
      </c>
      <c r="K604">
        <v>3</v>
      </c>
      <c r="L604">
        <v>16.552800000000001</v>
      </c>
      <c r="M604">
        <v>0</v>
      </c>
      <c r="N604">
        <v>19.311599999999999</v>
      </c>
    </row>
    <row r="605" spans="1:14" hidden="1">
      <c r="A605">
        <v>4753</v>
      </c>
      <c r="B605" t="s">
        <v>1083</v>
      </c>
      <c r="C605" s="4">
        <v>43059</v>
      </c>
      <c r="D605" s="4">
        <v>43063</v>
      </c>
      <c r="E605" t="s">
        <v>15</v>
      </c>
      <c r="F605" t="s">
        <v>1084</v>
      </c>
      <c r="G605" t="s">
        <v>21</v>
      </c>
      <c r="H605">
        <v>38301</v>
      </c>
      <c r="I605" t="s">
        <v>1085</v>
      </c>
      <c r="J605">
        <v>209.56800000000001</v>
      </c>
      <c r="K605">
        <v>2</v>
      </c>
      <c r="L605">
        <v>116.5722</v>
      </c>
      <c r="M605">
        <v>0.2</v>
      </c>
      <c r="N605">
        <v>-23.5764</v>
      </c>
    </row>
    <row r="606" spans="1:14" hidden="1">
      <c r="A606">
        <v>4841</v>
      </c>
      <c r="B606" t="s">
        <v>1086</v>
      </c>
      <c r="C606" s="4">
        <v>43059</v>
      </c>
      <c r="D606" s="4">
        <v>43064</v>
      </c>
      <c r="E606" t="s">
        <v>15</v>
      </c>
      <c r="F606" t="s">
        <v>1087</v>
      </c>
      <c r="G606" t="s">
        <v>17</v>
      </c>
      <c r="H606">
        <v>42420</v>
      </c>
      <c r="I606" t="s">
        <v>1088</v>
      </c>
      <c r="J606">
        <v>27.58</v>
      </c>
      <c r="K606">
        <v>2</v>
      </c>
      <c r="L606">
        <v>7.9981999999999998</v>
      </c>
      <c r="M606">
        <v>0</v>
      </c>
      <c r="N606">
        <v>11.583600000000001</v>
      </c>
    </row>
    <row r="607" spans="1:14" hidden="1">
      <c r="A607">
        <v>7927</v>
      </c>
      <c r="B607" t="s">
        <v>1089</v>
      </c>
      <c r="C607" s="4">
        <v>43059</v>
      </c>
      <c r="D607" s="4">
        <v>43063</v>
      </c>
      <c r="E607" t="s">
        <v>52</v>
      </c>
      <c r="F607" t="s">
        <v>1090</v>
      </c>
      <c r="G607" t="s">
        <v>27</v>
      </c>
      <c r="H607">
        <v>10035</v>
      </c>
      <c r="I607" t="s">
        <v>1091</v>
      </c>
      <c r="J607">
        <v>2.97</v>
      </c>
      <c r="K607">
        <v>3</v>
      </c>
      <c r="L607">
        <v>0.54449999999999998</v>
      </c>
      <c r="M607">
        <v>0</v>
      </c>
      <c r="N607">
        <v>1.3365</v>
      </c>
    </row>
    <row r="608" spans="1:14" hidden="1">
      <c r="A608">
        <v>7928</v>
      </c>
      <c r="B608" t="s">
        <v>1089</v>
      </c>
      <c r="C608" s="4">
        <v>43059</v>
      </c>
      <c r="D608" s="4">
        <v>43063</v>
      </c>
      <c r="E608" t="s">
        <v>52</v>
      </c>
      <c r="F608" t="s">
        <v>1090</v>
      </c>
      <c r="G608" t="s">
        <v>27</v>
      </c>
      <c r="H608">
        <v>10035</v>
      </c>
      <c r="I608" t="s">
        <v>1092</v>
      </c>
      <c r="J608">
        <v>569.99</v>
      </c>
      <c r="K608">
        <v>1</v>
      </c>
      <c r="L608">
        <v>398.99299999999999</v>
      </c>
      <c r="M608">
        <v>0</v>
      </c>
      <c r="N608">
        <v>170.99700000000001</v>
      </c>
    </row>
    <row r="609" spans="1:14" hidden="1">
      <c r="A609">
        <v>7929</v>
      </c>
      <c r="B609" t="s">
        <v>1089</v>
      </c>
      <c r="C609" s="4">
        <v>43059</v>
      </c>
      <c r="D609" s="4">
        <v>43063</v>
      </c>
      <c r="E609" t="s">
        <v>52</v>
      </c>
      <c r="F609" t="s">
        <v>1090</v>
      </c>
      <c r="G609" t="s">
        <v>27</v>
      </c>
      <c r="H609">
        <v>10035</v>
      </c>
      <c r="I609" t="s">
        <v>727</v>
      </c>
      <c r="J609">
        <v>50.97</v>
      </c>
      <c r="K609">
        <v>3</v>
      </c>
      <c r="L609">
        <v>13.931800000000001</v>
      </c>
      <c r="M609">
        <v>0</v>
      </c>
      <c r="N609">
        <v>9.1745999999999999</v>
      </c>
    </row>
    <row r="610" spans="1:14" hidden="1">
      <c r="A610">
        <v>304</v>
      </c>
      <c r="B610" t="s">
        <v>1093</v>
      </c>
      <c r="C610" s="4">
        <v>43058</v>
      </c>
      <c r="D610" s="4">
        <v>43062</v>
      </c>
      <c r="E610" t="s">
        <v>15</v>
      </c>
      <c r="F610" t="s">
        <v>1094</v>
      </c>
      <c r="G610" t="s">
        <v>21</v>
      </c>
      <c r="H610">
        <v>60623</v>
      </c>
      <c r="I610" t="s">
        <v>1095</v>
      </c>
      <c r="J610">
        <v>219.07499999999999</v>
      </c>
      <c r="K610">
        <v>3</v>
      </c>
      <c r="L610">
        <v>116.84</v>
      </c>
      <c r="M610">
        <v>0.5</v>
      </c>
      <c r="N610">
        <v>-131.44499999999999</v>
      </c>
    </row>
    <row r="611" spans="1:14" hidden="1">
      <c r="A611">
        <v>547</v>
      </c>
      <c r="B611" t="s">
        <v>1096</v>
      </c>
      <c r="C611" s="4">
        <v>43058</v>
      </c>
      <c r="D611" s="4">
        <v>43061</v>
      </c>
      <c r="E611" t="s">
        <v>38</v>
      </c>
      <c r="F611" t="s">
        <v>1097</v>
      </c>
      <c r="G611" t="s">
        <v>17</v>
      </c>
      <c r="H611">
        <v>10035</v>
      </c>
      <c r="I611" t="s">
        <v>1098</v>
      </c>
      <c r="J611">
        <v>41.28</v>
      </c>
      <c r="K611">
        <v>6</v>
      </c>
      <c r="L611">
        <v>4.5579999999999998</v>
      </c>
      <c r="M611">
        <v>0.2</v>
      </c>
      <c r="N611">
        <v>13.932</v>
      </c>
    </row>
    <row r="612" spans="1:14" hidden="1">
      <c r="A612">
        <v>548</v>
      </c>
      <c r="B612" t="s">
        <v>1096</v>
      </c>
      <c r="C612" s="4">
        <v>43058</v>
      </c>
      <c r="D612" s="4">
        <v>43061</v>
      </c>
      <c r="E612" t="s">
        <v>38</v>
      </c>
      <c r="F612" t="s">
        <v>1097</v>
      </c>
      <c r="G612" t="s">
        <v>17</v>
      </c>
      <c r="H612">
        <v>10035</v>
      </c>
      <c r="I612" t="s">
        <v>389</v>
      </c>
      <c r="J612">
        <v>13.36</v>
      </c>
      <c r="K612">
        <v>2</v>
      </c>
      <c r="L612">
        <v>3.4735999999999998</v>
      </c>
      <c r="M612">
        <v>0</v>
      </c>
      <c r="N612">
        <v>6.4127999999999998</v>
      </c>
    </row>
    <row r="613" spans="1:14" hidden="1">
      <c r="A613">
        <v>1479</v>
      </c>
      <c r="B613" t="s">
        <v>1099</v>
      </c>
      <c r="C613" s="4">
        <v>43058</v>
      </c>
      <c r="D613" s="4">
        <v>43059</v>
      </c>
      <c r="E613" t="s">
        <v>38</v>
      </c>
      <c r="F613" t="s">
        <v>1100</v>
      </c>
      <c r="G613" t="s">
        <v>21</v>
      </c>
      <c r="H613">
        <v>92683</v>
      </c>
      <c r="I613" t="s">
        <v>1101</v>
      </c>
      <c r="J613">
        <v>31.968</v>
      </c>
      <c r="K613">
        <v>4</v>
      </c>
      <c r="L613">
        <v>7.3925999999999998</v>
      </c>
      <c r="M613">
        <v>0.2</v>
      </c>
      <c r="N613">
        <v>2.3976000000000002</v>
      </c>
    </row>
    <row r="614" spans="1:14" hidden="1">
      <c r="A614">
        <v>1598</v>
      </c>
      <c r="B614" t="s">
        <v>1102</v>
      </c>
      <c r="C614" s="4">
        <v>43058</v>
      </c>
      <c r="D614" s="4">
        <v>43060</v>
      </c>
      <c r="E614" t="s">
        <v>52</v>
      </c>
      <c r="F614" t="s">
        <v>1103</v>
      </c>
      <c r="G614" t="s">
        <v>21</v>
      </c>
      <c r="H614">
        <v>75007</v>
      </c>
      <c r="I614" t="s">
        <v>1104</v>
      </c>
      <c r="J614">
        <v>16.896000000000001</v>
      </c>
      <c r="K614">
        <v>4</v>
      </c>
      <c r="L614">
        <v>2.9039999999999999</v>
      </c>
      <c r="M614">
        <v>0.2</v>
      </c>
      <c r="N614">
        <v>5.28</v>
      </c>
    </row>
    <row r="615" spans="1:14" hidden="1">
      <c r="A615">
        <v>1599</v>
      </c>
      <c r="B615" t="s">
        <v>1102</v>
      </c>
      <c r="C615" s="4">
        <v>43058</v>
      </c>
      <c r="D615" s="4">
        <v>43060</v>
      </c>
      <c r="E615" t="s">
        <v>52</v>
      </c>
      <c r="F615" t="s">
        <v>1103</v>
      </c>
      <c r="G615" t="s">
        <v>21</v>
      </c>
      <c r="H615">
        <v>75007</v>
      </c>
      <c r="I615" t="s">
        <v>1105</v>
      </c>
      <c r="J615">
        <v>6.6719999999999997</v>
      </c>
      <c r="K615">
        <v>1</v>
      </c>
      <c r="L615">
        <v>6.1715999999999998</v>
      </c>
      <c r="M615">
        <v>0.2</v>
      </c>
      <c r="N615">
        <v>0.50039999999999996</v>
      </c>
    </row>
    <row r="616" spans="1:14" hidden="1">
      <c r="A616">
        <v>1600</v>
      </c>
      <c r="B616" t="s">
        <v>1102</v>
      </c>
      <c r="C616" s="4">
        <v>43058</v>
      </c>
      <c r="D616" s="4">
        <v>43060</v>
      </c>
      <c r="E616" t="s">
        <v>52</v>
      </c>
      <c r="F616" t="s">
        <v>1103</v>
      </c>
      <c r="G616" t="s">
        <v>21</v>
      </c>
      <c r="H616">
        <v>75007</v>
      </c>
      <c r="I616" t="s">
        <v>1106</v>
      </c>
      <c r="J616">
        <v>99.135999999999996</v>
      </c>
      <c r="K616">
        <v>4</v>
      </c>
      <c r="L616">
        <v>22.615400000000001</v>
      </c>
      <c r="M616">
        <v>0.2</v>
      </c>
      <c r="N616">
        <v>8.6743999999999897</v>
      </c>
    </row>
    <row r="617" spans="1:14" hidden="1">
      <c r="A617">
        <v>1601</v>
      </c>
      <c r="B617" t="s">
        <v>1102</v>
      </c>
      <c r="C617" s="4">
        <v>43058</v>
      </c>
      <c r="D617" s="4">
        <v>43060</v>
      </c>
      <c r="E617" t="s">
        <v>52</v>
      </c>
      <c r="F617" t="s">
        <v>1103</v>
      </c>
      <c r="G617" t="s">
        <v>21</v>
      </c>
      <c r="H617">
        <v>75007</v>
      </c>
      <c r="I617" t="s">
        <v>1107</v>
      </c>
      <c r="J617">
        <v>15.992000000000001</v>
      </c>
      <c r="K617">
        <v>2</v>
      </c>
      <c r="L617">
        <v>14.9925</v>
      </c>
      <c r="M617">
        <v>0.6</v>
      </c>
      <c r="N617">
        <v>-13.993</v>
      </c>
    </row>
    <row r="618" spans="1:14" hidden="1">
      <c r="A618">
        <v>2151</v>
      </c>
      <c r="B618" t="s">
        <v>1108</v>
      </c>
      <c r="C618" s="4">
        <v>43058</v>
      </c>
      <c r="D618" s="4">
        <v>43065</v>
      </c>
      <c r="E618" t="s">
        <v>15</v>
      </c>
      <c r="F618" t="s">
        <v>1109</v>
      </c>
      <c r="G618" t="s">
        <v>21</v>
      </c>
      <c r="H618">
        <v>77840</v>
      </c>
      <c r="I618" t="s">
        <v>1110</v>
      </c>
      <c r="J618">
        <v>233.05799999999999</v>
      </c>
      <c r="K618">
        <v>3</v>
      </c>
      <c r="L618">
        <v>95.442800000000005</v>
      </c>
      <c r="M618">
        <v>0.3</v>
      </c>
      <c r="N618">
        <v>-53.270400000000002</v>
      </c>
    </row>
    <row r="619" spans="1:14" hidden="1">
      <c r="A619">
        <v>2172</v>
      </c>
      <c r="B619" t="s">
        <v>1111</v>
      </c>
      <c r="C619" s="4">
        <v>43058</v>
      </c>
      <c r="D619" s="4">
        <v>43064</v>
      </c>
      <c r="E619" t="s">
        <v>15</v>
      </c>
      <c r="F619" t="s">
        <v>1112</v>
      </c>
      <c r="G619" t="s">
        <v>27</v>
      </c>
      <c r="H619">
        <v>76903</v>
      </c>
      <c r="I619" t="s">
        <v>1113</v>
      </c>
      <c r="J619">
        <v>305.31200000000001</v>
      </c>
      <c r="K619">
        <v>2</v>
      </c>
      <c r="L619">
        <v>157.01759999999999</v>
      </c>
      <c r="M619">
        <v>0.3</v>
      </c>
      <c r="N619">
        <v>-8.7232000000000198</v>
      </c>
    </row>
    <row r="620" spans="1:14" hidden="1">
      <c r="A620">
        <v>2552</v>
      </c>
      <c r="B620" t="s">
        <v>1114</v>
      </c>
      <c r="C620" s="4">
        <v>43058</v>
      </c>
      <c r="D620" s="4">
        <v>43062</v>
      </c>
      <c r="E620" t="s">
        <v>15</v>
      </c>
      <c r="F620" t="s">
        <v>1115</v>
      </c>
      <c r="G620" t="s">
        <v>21</v>
      </c>
      <c r="H620">
        <v>42420</v>
      </c>
      <c r="I620" t="s">
        <v>1116</v>
      </c>
      <c r="J620">
        <v>821.88</v>
      </c>
      <c r="K620">
        <v>6</v>
      </c>
      <c r="L620">
        <v>101.3652</v>
      </c>
      <c r="M620">
        <v>0</v>
      </c>
      <c r="N620">
        <v>213.68879999999999</v>
      </c>
    </row>
    <row r="621" spans="1:14" hidden="1">
      <c r="A621">
        <v>2553</v>
      </c>
      <c r="B621" t="s">
        <v>1114</v>
      </c>
      <c r="C621" s="4">
        <v>43058</v>
      </c>
      <c r="D621" s="4">
        <v>43062</v>
      </c>
      <c r="E621" t="s">
        <v>15</v>
      </c>
      <c r="F621" t="s">
        <v>1115</v>
      </c>
      <c r="G621" t="s">
        <v>21</v>
      </c>
      <c r="H621">
        <v>42420</v>
      </c>
      <c r="I621" t="s">
        <v>576</v>
      </c>
      <c r="J621">
        <v>21.96</v>
      </c>
      <c r="K621">
        <v>2</v>
      </c>
      <c r="L621">
        <v>5.5998000000000001</v>
      </c>
      <c r="M621">
        <v>0</v>
      </c>
      <c r="N621">
        <v>10.760400000000001</v>
      </c>
    </row>
    <row r="622" spans="1:14" hidden="1">
      <c r="A622">
        <v>2944</v>
      </c>
      <c r="B622" t="s">
        <v>1117</v>
      </c>
      <c r="C622" s="4">
        <v>43058</v>
      </c>
      <c r="D622" s="4">
        <v>43063</v>
      </c>
      <c r="E622" t="s">
        <v>15</v>
      </c>
      <c r="F622" t="s">
        <v>1118</v>
      </c>
      <c r="G622" t="s">
        <v>21</v>
      </c>
      <c r="H622">
        <v>90049</v>
      </c>
      <c r="I622" t="s">
        <v>1119</v>
      </c>
      <c r="J622">
        <v>305.01</v>
      </c>
      <c r="K622">
        <v>9</v>
      </c>
      <c r="L622">
        <v>25.4175</v>
      </c>
      <c r="M622">
        <v>0</v>
      </c>
      <c r="N622">
        <v>76.252499999999998</v>
      </c>
    </row>
    <row r="623" spans="1:14" hidden="1">
      <c r="A623">
        <v>2945</v>
      </c>
      <c r="B623" t="s">
        <v>1117</v>
      </c>
      <c r="C623" s="4">
        <v>43058</v>
      </c>
      <c r="D623" s="4">
        <v>43063</v>
      </c>
      <c r="E623" t="s">
        <v>15</v>
      </c>
      <c r="F623" t="s">
        <v>1118</v>
      </c>
      <c r="G623" t="s">
        <v>21</v>
      </c>
      <c r="H623">
        <v>90049</v>
      </c>
      <c r="I623" t="s">
        <v>1120</v>
      </c>
      <c r="J623">
        <v>18.7</v>
      </c>
      <c r="K623">
        <v>1</v>
      </c>
      <c r="L623">
        <v>11.593999999999999</v>
      </c>
      <c r="M623">
        <v>0</v>
      </c>
      <c r="N623">
        <v>7.1059999999999999</v>
      </c>
    </row>
    <row r="624" spans="1:14" hidden="1">
      <c r="A624">
        <v>3443</v>
      </c>
      <c r="B624" t="s">
        <v>1121</v>
      </c>
      <c r="C624" s="4">
        <v>43058</v>
      </c>
      <c r="D624" s="4">
        <v>43062</v>
      </c>
      <c r="E624" t="s">
        <v>15</v>
      </c>
      <c r="F624" t="s">
        <v>1122</v>
      </c>
      <c r="G624" t="s">
        <v>27</v>
      </c>
      <c r="H624">
        <v>10011</v>
      </c>
      <c r="I624" t="s">
        <v>1123</v>
      </c>
      <c r="J624">
        <v>16.739999999999998</v>
      </c>
      <c r="K624">
        <v>3</v>
      </c>
      <c r="L624">
        <v>2.79</v>
      </c>
      <c r="M624">
        <v>0</v>
      </c>
      <c r="N624">
        <v>8.3699999999999992</v>
      </c>
    </row>
    <row r="625" spans="1:14" hidden="1">
      <c r="A625">
        <v>3444</v>
      </c>
      <c r="B625" t="s">
        <v>1121</v>
      </c>
      <c r="C625" s="4">
        <v>43058</v>
      </c>
      <c r="D625" s="4">
        <v>43062</v>
      </c>
      <c r="E625" t="s">
        <v>15</v>
      </c>
      <c r="F625" t="s">
        <v>1122</v>
      </c>
      <c r="G625" t="s">
        <v>27</v>
      </c>
      <c r="H625">
        <v>10011</v>
      </c>
      <c r="I625" t="s">
        <v>1124</v>
      </c>
      <c r="J625">
        <v>2504.7399999999998</v>
      </c>
      <c r="K625">
        <v>7</v>
      </c>
      <c r="L625">
        <v>268.36500000000001</v>
      </c>
      <c r="M625">
        <v>0</v>
      </c>
      <c r="N625">
        <v>626.18499999999995</v>
      </c>
    </row>
    <row r="626" spans="1:14" hidden="1">
      <c r="A626">
        <v>3615</v>
      </c>
      <c r="B626" t="s">
        <v>1125</v>
      </c>
      <c r="C626" s="4">
        <v>43058</v>
      </c>
      <c r="D626" s="4">
        <v>43060</v>
      </c>
      <c r="E626" t="s">
        <v>38</v>
      </c>
      <c r="F626" t="s">
        <v>1126</v>
      </c>
      <c r="G626" t="s">
        <v>27</v>
      </c>
      <c r="H626">
        <v>78207</v>
      </c>
      <c r="I626" t="s">
        <v>1127</v>
      </c>
      <c r="J626">
        <v>718.11599999999999</v>
      </c>
      <c r="K626">
        <v>6</v>
      </c>
      <c r="L626">
        <v>131.65459999999999</v>
      </c>
      <c r="M626">
        <v>0.3</v>
      </c>
      <c r="N626">
        <v>-71.811599999999999</v>
      </c>
    </row>
    <row r="627" spans="1:14" hidden="1">
      <c r="A627">
        <v>3616</v>
      </c>
      <c r="B627" t="s">
        <v>1125</v>
      </c>
      <c r="C627" s="4">
        <v>43058</v>
      </c>
      <c r="D627" s="4">
        <v>43060</v>
      </c>
      <c r="E627" t="s">
        <v>38</v>
      </c>
      <c r="F627" t="s">
        <v>1126</v>
      </c>
      <c r="G627" t="s">
        <v>27</v>
      </c>
      <c r="H627">
        <v>78207</v>
      </c>
      <c r="I627" t="s">
        <v>1128</v>
      </c>
      <c r="J627">
        <v>31.776</v>
      </c>
      <c r="K627">
        <v>4</v>
      </c>
      <c r="L627">
        <v>5.7594000000000003</v>
      </c>
      <c r="M627">
        <v>0.2</v>
      </c>
      <c r="N627">
        <v>8.7384000000000004</v>
      </c>
    </row>
    <row r="628" spans="1:14" hidden="1">
      <c r="A628">
        <v>4138</v>
      </c>
      <c r="B628" t="s">
        <v>1129</v>
      </c>
      <c r="C628" s="4">
        <v>43058</v>
      </c>
      <c r="D628" s="4">
        <v>43062</v>
      </c>
      <c r="E628" t="s">
        <v>15</v>
      </c>
      <c r="F628" t="s">
        <v>1130</v>
      </c>
      <c r="G628" t="s">
        <v>21</v>
      </c>
      <c r="H628">
        <v>22304</v>
      </c>
      <c r="I628" t="s">
        <v>1131</v>
      </c>
      <c r="J628">
        <v>25.06</v>
      </c>
      <c r="K628">
        <v>7</v>
      </c>
      <c r="L628">
        <v>1.79</v>
      </c>
      <c r="M628">
        <v>0</v>
      </c>
      <c r="N628">
        <v>12.53</v>
      </c>
    </row>
    <row r="629" spans="1:14" hidden="1">
      <c r="A629">
        <v>5309</v>
      </c>
      <c r="B629" t="s">
        <v>1132</v>
      </c>
      <c r="C629" s="4">
        <v>43058</v>
      </c>
      <c r="D629" s="4">
        <v>43060</v>
      </c>
      <c r="E629" t="s">
        <v>38</v>
      </c>
      <c r="F629" t="s">
        <v>1133</v>
      </c>
      <c r="G629" t="s">
        <v>21</v>
      </c>
      <c r="H629">
        <v>77095</v>
      </c>
      <c r="I629" t="s">
        <v>1134</v>
      </c>
      <c r="J629">
        <v>191.05799999999999</v>
      </c>
      <c r="K629">
        <v>3</v>
      </c>
      <c r="L629">
        <v>79.152600000000007</v>
      </c>
      <c r="M629">
        <v>0.3</v>
      </c>
      <c r="N629">
        <v>-46.399799999999999</v>
      </c>
    </row>
    <row r="630" spans="1:14" hidden="1">
      <c r="A630">
        <v>5310</v>
      </c>
      <c r="B630" t="s">
        <v>1132</v>
      </c>
      <c r="C630" s="4">
        <v>43058</v>
      </c>
      <c r="D630" s="4">
        <v>43060</v>
      </c>
      <c r="E630" t="s">
        <v>38</v>
      </c>
      <c r="F630" t="s">
        <v>1133</v>
      </c>
      <c r="G630" t="s">
        <v>21</v>
      </c>
      <c r="H630">
        <v>77095</v>
      </c>
      <c r="I630" t="s">
        <v>1135</v>
      </c>
      <c r="J630">
        <v>13.04</v>
      </c>
      <c r="K630">
        <v>5</v>
      </c>
      <c r="L630">
        <v>1.8255999999999999</v>
      </c>
      <c r="M630">
        <v>0.2</v>
      </c>
      <c r="N630">
        <v>3.9119999999999999</v>
      </c>
    </row>
    <row r="631" spans="1:14" hidden="1">
      <c r="A631">
        <v>5311</v>
      </c>
      <c r="B631" t="s">
        <v>1132</v>
      </c>
      <c r="C631" s="4">
        <v>43058</v>
      </c>
      <c r="D631" s="4">
        <v>43060</v>
      </c>
      <c r="E631" t="s">
        <v>38</v>
      </c>
      <c r="F631" t="s">
        <v>1133</v>
      </c>
      <c r="G631" t="s">
        <v>21</v>
      </c>
      <c r="H631">
        <v>77095</v>
      </c>
      <c r="I631" t="s">
        <v>1136</v>
      </c>
      <c r="J631">
        <v>1525.1880000000001</v>
      </c>
      <c r="K631">
        <v>6</v>
      </c>
      <c r="L631">
        <v>635.495</v>
      </c>
      <c r="M631">
        <v>0.8</v>
      </c>
      <c r="N631">
        <v>-2287.7820000000002</v>
      </c>
    </row>
    <row r="632" spans="1:14" hidden="1">
      <c r="A632">
        <v>5594</v>
      </c>
      <c r="B632" t="s">
        <v>1137</v>
      </c>
      <c r="C632" s="4">
        <v>43058</v>
      </c>
      <c r="D632" s="4">
        <v>43064</v>
      </c>
      <c r="E632" t="s">
        <v>15</v>
      </c>
      <c r="F632" t="s">
        <v>148</v>
      </c>
      <c r="G632" t="s">
        <v>21</v>
      </c>
      <c r="H632">
        <v>44105</v>
      </c>
      <c r="I632" t="s">
        <v>848</v>
      </c>
      <c r="J632">
        <v>59.912999999999997</v>
      </c>
      <c r="K632">
        <v>7</v>
      </c>
      <c r="L632">
        <v>15.120900000000001</v>
      </c>
      <c r="M632">
        <v>0.7</v>
      </c>
      <c r="N632">
        <v>-45.933300000000003</v>
      </c>
    </row>
    <row r="633" spans="1:14" hidden="1">
      <c r="A633">
        <v>5925</v>
      </c>
      <c r="B633" t="s">
        <v>1138</v>
      </c>
      <c r="C633" s="4">
        <v>43058</v>
      </c>
      <c r="D633" s="4">
        <v>43061</v>
      </c>
      <c r="E633" t="s">
        <v>52</v>
      </c>
      <c r="F633" t="s">
        <v>483</v>
      </c>
      <c r="G633" t="s">
        <v>21</v>
      </c>
      <c r="H633">
        <v>22153</v>
      </c>
      <c r="I633" t="s">
        <v>1139</v>
      </c>
      <c r="J633">
        <v>22.96</v>
      </c>
      <c r="K633">
        <v>7</v>
      </c>
      <c r="L633">
        <v>2.3288000000000002</v>
      </c>
      <c r="M633">
        <v>0</v>
      </c>
      <c r="N633">
        <v>6.6584000000000003</v>
      </c>
    </row>
    <row r="634" spans="1:14" hidden="1">
      <c r="A634">
        <v>6950</v>
      </c>
      <c r="B634" t="s">
        <v>1140</v>
      </c>
      <c r="C634" s="4">
        <v>43058</v>
      </c>
      <c r="D634" s="4">
        <v>43058</v>
      </c>
      <c r="E634" t="s">
        <v>98</v>
      </c>
      <c r="F634" t="s">
        <v>1141</v>
      </c>
      <c r="G634" t="s">
        <v>17</v>
      </c>
      <c r="H634">
        <v>10011</v>
      </c>
      <c r="I634" t="s">
        <v>387</v>
      </c>
      <c r="J634">
        <v>58.408000000000001</v>
      </c>
      <c r="K634">
        <v>7</v>
      </c>
      <c r="L634">
        <v>5.7365000000000004</v>
      </c>
      <c r="M634">
        <v>0.2</v>
      </c>
      <c r="N634">
        <v>18.252500000000001</v>
      </c>
    </row>
    <row r="635" spans="1:14" hidden="1">
      <c r="A635">
        <v>6951</v>
      </c>
      <c r="B635" t="s">
        <v>1140</v>
      </c>
      <c r="C635" s="4">
        <v>43058</v>
      </c>
      <c r="D635" s="4">
        <v>43058</v>
      </c>
      <c r="E635" t="s">
        <v>98</v>
      </c>
      <c r="F635" t="s">
        <v>1141</v>
      </c>
      <c r="G635" t="s">
        <v>17</v>
      </c>
      <c r="H635">
        <v>10011</v>
      </c>
      <c r="I635" t="s">
        <v>1013</v>
      </c>
      <c r="J635">
        <v>79.974000000000004</v>
      </c>
      <c r="K635">
        <v>3</v>
      </c>
      <c r="L635">
        <v>36.432600000000001</v>
      </c>
      <c r="M635">
        <v>0.4</v>
      </c>
      <c r="N635">
        <v>-29.323799999999999</v>
      </c>
    </row>
    <row r="636" spans="1:14" hidden="1">
      <c r="A636">
        <v>1653</v>
      </c>
      <c r="B636" t="s">
        <v>1142</v>
      </c>
      <c r="C636" s="4">
        <v>43057</v>
      </c>
      <c r="D636" s="4">
        <v>43060</v>
      </c>
      <c r="E636" t="s">
        <v>38</v>
      </c>
      <c r="F636" t="s">
        <v>1143</v>
      </c>
      <c r="G636" t="s">
        <v>21</v>
      </c>
      <c r="H636">
        <v>98105</v>
      </c>
      <c r="I636" t="s">
        <v>1051</v>
      </c>
      <c r="J636">
        <v>169.68</v>
      </c>
      <c r="K636">
        <v>6</v>
      </c>
      <c r="L636">
        <v>20.644400000000001</v>
      </c>
      <c r="M636">
        <v>0</v>
      </c>
      <c r="N636">
        <v>45.813600000000001</v>
      </c>
    </row>
    <row r="637" spans="1:14" hidden="1">
      <c r="A637">
        <v>1654</v>
      </c>
      <c r="B637" t="s">
        <v>1142</v>
      </c>
      <c r="C637" s="4">
        <v>43057</v>
      </c>
      <c r="D637" s="4">
        <v>43060</v>
      </c>
      <c r="E637" t="s">
        <v>38</v>
      </c>
      <c r="F637" t="s">
        <v>1143</v>
      </c>
      <c r="G637" t="s">
        <v>21</v>
      </c>
      <c r="H637">
        <v>98105</v>
      </c>
      <c r="I637" t="s">
        <v>648</v>
      </c>
      <c r="J637">
        <v>132.52000000000001</v>
      </c>
      <c r="K637">
        <v>4</v>
      </c>
      <c r="L637">
        <v>19.546700000000001</v>
      </c>
      <c r="M637">
        <v>0</v>
      </c>
      <c r="N637">
        <v>54.333199999999998</v>
      </c>
    </row>
    <row r="638" spans="1:14" hidden="1">
      <c r="A638">
        <v>1655</v>
      </c>
      <c r="B638" t="s">
        <v>1142</v>
      </c>
      <c r="C638" s="4">
        <v>43057</v>
      </c>
      <c r="D638" s="4">
        <v>43060</v>
      </c>
      <c r="E638" t="s">
        <v>38</v>
      </c>
      <c r="F638" t="s">
        <v>1143</v>
      </c>
      <c r="G638" t="s">
        <v>21</v>
      </c>
      <c r="H638">
        <v>98105</v>
      </c>
      <c r="I638" t="s">
        <v>624</v>
      </c>
      <c r="J638">
        <v>2.96</v>
      </c>
      <c r="K638">
        <v>2</v>
      </c>
      <c r="L638">
        <v>0.76959999999999995</v>
      </c>
      <c r="M638">
        <v>0</v>
      </c>
      <c r="N638">
        <v>1.4208000000000001</v>
      </c>
    </row>
    <row r="639" spans="1:14" hidden="1">
      <c r="A639">
        <v>1656</v>
      </c>
      <c r="B639" t="s">
        <v>1142</v>
      </c>
      <c r="C639" s="4">
        <v>43057</v>
      </c>
      <c r="D639" s="4">
        <v>43060</v>
      </c>
      <c r="E639" t="s">
        <v>38</v>
      </c>
      <c r="F639" t="s">
        <v>1143</v>
      </c>
      <c r="G639" t="s">
        <v>21</v>
      </c>
      <c r="H639">
        <v>98105</v>
      </c>
      <c r="I639" t="s">
        <v>146</v>
      </c>
      <c r="J639">
        <v>8.4480000000000004</v>
      </c>
      <c r="K639">
        <v>2</v>
      </c>
      <c r="L639">
        <v>2.7456</v>
      </c>
      <c r="M639">
        <v>0.2</v>
      </c>
      <c r="N639">
        <v>2.9567999999999999</v>
      </c>
    </row>
    <row r="640" spans="1:14" hidden="1">
      <c r="A640">
        <v>1657</v>
      </c>
      <c r="B640" t="s">
        <v>1142</v>
      </c>
      <c r="C640" s="4">
        <v>43057</v>
      </c>
      <c r="D640" s="4">
        <v>43060</v>
      </c>
      <c r="E640" t="s">
        <v>38</v>
      </c>
      <c r="F640" t="s">
        <v>1143</v>
      </c>
      <c r="G640" t="s">
        <v>21</v>
      </c>
      <c r="H640">
        <v>98105</v>
      </c>
      <c r="I640" t="s">
        <v>122</v>
      </c>
      <c r="J640">
        <v>95.94</v>
      </c>
      <c r="K640">
        <v>3</v>
      </c>
      <c r="L640">
        <v>28.782</v>
      </c>
      <c r="M640">
        <v>0</v>
      </c>
      <c r="N640">
        <v>9.5939999999999994</v>
      </c>
    </row>
    <row r="641" spans="1:14" hidden="1">
      <c r="A641">
        <v>2044</v>
      </c>
      <c r="B641" t="s">
        <v>1144</v>
      </c>
      <c r="C641" s="4">
        <v>43057</v>
      </c>
      <c r="D641" s="4">
        <v>43062</v>
      </c>
      <c r="E641" t="s">
        <v>15</v>
      </c>
      <c r="F641" t="s">
        <v>1145</v>
      </c>
      <c r="G641" t="s">
        <v>27</v>
      </c>
      <c r="H641">
        <v>44107</v>
      </c>
      <c r="I641" t="s">
        <v>544</v>
      </c>
      <c r="J641">
        <v>38.863999999999997</v>
      </c>
      <c r="K641">
        <v>7</v>
      </c>
      <c r="L641">
        <v>4.4416000000000002</v>
      </c>
      <c r="M641">
        <v>0.2</v>
      </c>
      <c r="N641">
        <v>7.7728000000000002</v>
      </c>
    </row>
    <row r="642" spans="1:14" hidden="1">
      <c r="A642">
        <v>2930</v>
      </c>
      <c r="B642" t="s">
        <v>1146</v>
      </c>
      <c r="C642" s="4">
        <v>43057</v>
      </c>
      <c r="D642" s="4">
        <v>43063</v>
      </c>
      <c r="E642" t="s">
        <v>15</v>
      </c>
      <c r="F642" t="s">
        <v>1147</v>
      </c>
      <c r="G642" t="s">
        <v>17</v>
      </c>
      <c r="H642">
        <v>48601</v>
      </c>
      <c r="I642" t="s">
        <v>1148</v>
      </c>
      <c r="J642">
        <v>19.760000000000002</v>
      </c>
      <c r="K642">
        <v>4</v>
      </c>
      <c r="L642">
        <v>2.8652000000000002</v>
      </c>
      <c r="M642">
        <v>0</v>
      </c>
      <c r="N642">
        <v>8.2992000000000008</v>
      </c>
    </row>
    <row r="643" spans="1:14" hidden="1">
      <c r="A643">
        <v>3946</v>
      </c>
      <c r="B643" t="s">
        <v>1149</v>
      </c>
      <c r="C643" s="4">
        <v>43057</v>
      </c>
      <c r="D643" s="4">
        <v>43062</v>
      </c>
      <c r="E643" t="s">
        <v>15</v>
      </c>
      <c r="F643" t="s">
        <v>1109</v>
      </c>
      <c r="G643" t="s">
        <v>21</v>
      </c>
      <c r="H643">
        <v>33030</v>
      </c>
      <c r="I643" t="s">
        <v>1150</v>
      </c>
      <c r="J643">
        <v>44.384</v>
      </c>
      <c r="K643">
        <v>1</v>
      </c>
      <c r="L643">
        <v>28.849599999999999</v>
      </c>
      <c r="M643">
        <v>0.2</v>
      </c>
      <c r="N643">
        <v>15.5344</v>
      </c>
    </row>
    <row r="644" spans="1:14" hidden="1">
      <c r="A644">
        <v>3947</v>
      </c>
      <c r="B644" t="s">
        <v>1149</v>
      </c>
      <c r="C644" s="4">
        <v>43057</v>
      </c>
      <c r="D644" s="4">
        <v>43062</v>
      </c>
      <c r="E644" t="s">
        <v>15</v>
      </c>
      <c r="F644" t="s">
        <v>1109</v>
      </c>
      <c r="G644" t="s">
        <v>21</v>
      </c>
      <c r="H644">
        <v>33030</v>
      </c>
      <c r="I644" t="s">
        <v>1151</v>
      </c>
      <c r="J644">
        <v>2.944</v>
      </c>
      <c r="K644">
        <v>1</v>
      </c>
      <c r="L644">
        <v>3.6063999999999998</v>
      </c>
      <c r="M644">
        <v>0.2</v>
      </c>
      <c r="N644">
        <v>-0.66239999999999999</v>
      </c>
    </row>
    <row r="645" spans="1:14" hidden="1">
      <c r="A645">
        <v>5750</v>
      </c>
      <c r="B645" t="s">
        <v>1152</v>
      </c>
      <c r="C645" s="4">
        <v>43057</v>
      </c>
      <c r="D645" s="4">
        <v>43061</v>
      </c>
      <c r="E645" t="s">
        <v>15</v>
      </c>
      <c r="F645" t="s">
        <v>1153</v>
      </c>
      <c r="G645" t="s">
        <v>21</v>
      </c>
      <c r="H645">
        <v>11561</v>
      </c>
      <c r="I645" t="s">
        <v>814</v>
      </c>
      <c r="J645">
        <v>74.95</v>
      </c>
      <c r="K645">
        <v>5</v>
      </c>
      <c r="L645">
        <v>7.6448999999999998</v>
      </c>
      <c r="M645">
        <v>0</v>
      </c>
      <c r="N645">
        <v>36.725499999999997</v>
      </c>
    </row>
    <row r="646" spans="1:14" hidden="1">
      <c r="A646">
        <v>7962</v>
      </c>
      <c r="B646" t="s">
        <v>1154</v>
      </c>
      <c r="C646" s="4">
        <v>43057</v>
      </c>
      <c r="D646" s="4">
        <v>43062</v>
      </c>
      <c r="E646" t="s">
        <v>52</v>
      </c>
      <c r="F646" t="s">
        <v>1155</v>
      </c>
      <c r="G646" t="s">
        <v>27</v>
      </c>
      <c r="H646">
        <v>33023</v>
      </c>
      <c r="I646" t="s">
        <v>1156</v>
      </c>
      <c r="J646">
        <v>81.36</v>
      </c>
      <c r="K646">
        <v>5</v>
      </c>
      <c r="L646">
        <v>20.136600000000001</v>
      </c>
      <c r="M646">
        <v>0.2</v>
      </c>
      <c r="N646">
        <v>-19.323</v>
      </c>
    </row>
    <row r="647" spans="1:14" hidden="1">
      <c r="A647">
        <v>7963</v>
      </c>
      <c r="B647" t="s">
        <v>1154</v>
      </c>
      <c r="C647" s="4">
        <v>43057</v>
      </c>
      <c r="D647" s="4">
        <v>43062</v>
      </c>
      <c r="E647" t="s">
        <v>52</v>
      </c>
      <c r="F647" t="s">
        <v>1155</v>
      </c>
      <c r="G647" t="s">
        <v>27</v>
      </c>
      <c r="H647">
        <v>33023</v>
      </c>
      <c r="I647" t="s">
        <v>545</v>
      </c>
      <c r="J647">
        <v>20.231999999999999</v>
      </c>
      <c r="K647">
        <v>8</v>
      </c>
      <c r="L647">
        <v>4.5522</v>
      </c>
      <c r="M647">
        <v>0.7</v>
      </c>
      <c r="N647">
        <v>-16.185600000000001</v>
      </c>
    </row>
    <row r="648" spans="1:14" hidden="1">
      <c r="A648">
        <v>7964</v>
      </c>
      <c r="B648" t="s">
        <v>1154</v>
      </c>
      <c r="C648" s="4">
        <v>43057</v>
      </c>
      <c r="D648" s="4">
        <v>43062</v>
      </c>
      <c r="E648" t="s">
        <v>52</v>
      </c>
      <c r="F648" t="s">
        <v>1155</v>
      </c>
      <c r="G648" t="s">
        <v>27</v>
      </c>
      <c r="H648">
        <v>33023</v>
      </c>
      <c r="I648" t="s">
        <v>1157</v>
      </c>
      <c r="J648">
        <v>389.05599999999998</v>
      </c>
      <c r="K648">
        <v>4</v>
      </c>
      <c r="L648">
        <v>85.105999999999995</v>
      </c>
      <c r="M648">
        <v>0.2</v>
      </c>
      <c r="N648">
        <v>48.631999999999898</v>
      </c>
    </row>
    <row r="649" spans="1:14" hidden="1">
      <c r="A649">
        <v>7965</v>
      </c>
      <c r="B649" t="s">
        <v>1154</v>
      </c>
      <c r="C649" s="4">
        <v>43057</v>
      </c>
      <c r="D649" s="4">
        <v>43062</v>
      </c>
      <c r="E649" t="s">
        <v>52</v>
      </c>
      <c r="F649" t="s">
        <v>1155</v>
      </c>
      <c r="G649" t="s">
        <v>27</v>
      </c>
      <c r="H649">
        <v>33023</v>
      </c>
      <c r="I649" t="s">
        <v>1158</v>
      </c>
      <c r="J649">
        <v>20.736000000000001</v>
      </c>
      <c r="K649">
        <v>4</v>
      </c>
      <c r="L649">
        <v>3.3696000000000002</v>
      </c>
      <c r="M649">
        <v>0.2</v>
      </c>
      <c r="N649">
        <v>7.2576000000000001</v>
      </c>
    </row>
    <row r="650" spans="1:14" hidden="1">
      <c r="A650">
        <v>7966</v>
      </c>
      <c r="B650" t="s">
        <v>1154</v>
      </c>
      <c r="C650" s="4">
        <v>43057</v>
      </c>
      <c r="D650" s="4">
        <v>43062</v>
      </c>
      <c r="E650" t="s">
        <v>52</v>
      </c>
      <c r="F650" t="s">
        <v>1155</v>
      </c>
      <c r="G650" t="s">
        <v>27</v>
      </c>
      <c r="H650">
        <v>33023</v>
      </c>
      <c r="I650" t="s">
        <v>1159</v>
      </c>
      <c r="J650">
        <v>41.472000000000001</v>
      </c>
      <c r="K650">
        <v>8</v>
      </c>
      <c r="L650">
        <v>3.3696000000000002</v>
      </c>
      <c r="M650">
        <v>0.2</v>
      </c>
      <c r="N650">
        <v>14.5152</v>
      </c>
    </row>
    <row r="651" spans="1:14" hidden="1">
      <c r="A651">
        <v>8110</v>
      </c>
      <c r="B651" t="s">
        <v>1160</v>
      </c>
      <c r="C651" s="4">
        <v>43057</v>
      </c>
      <c r="D651" s="4">
        <v>43062</v>
      </c>
      <c r="E651" t="s">
        <v>15</v>
      </c>
      <c r="F651" t="s">
        <v>1161</v>
      </c>
      <c r="G651" t="s">
        <v>21</v>
      </c>
      <c r="H651">
        <v>60623</v>
      </c>
      <c r="I651" t="s">
        <v>1162</v>
      </c>
      <c r="J651">
        <v>55.584000000000003</v>
      </c>
      <c r="K651">
        <v>6</v>
      </c>
      <c r="L651">
        <v>5.79</v>
      </c>
      <c r="M651">
        <v>0.2</v>
      </c>
      <c r="N651">
        <v>20.844000000000001</v>
      </c>
    </row>
    <row r="652" spans="1:14" hidden="1">
      <c r="A652">
        <v>8111</v>
      </c>
      <c r="B652" t="s">
        <v>1160</v>
      </c>
      <c r="C652" s="4">
        <v>43057</v>
      </c>
      <c r="D652" s="4">
        <v>43062</v>
      </c>
      <c r="E652" t="s">
        <v>15</v>
      </c>
      <c r="F652" t="s">
        <v>1161</v>
      </c>
      <c r="G652" t="s">
        <v>21</v>
      </c>
      <c r="H652">
        <v>60623</v>
      </c>
      <c r="I652" t="s">
        <v>1163</v>
      </c>
      <c r="J652">
        <v>127.386</v>
      </c>
      <c r="K652">
        <v>2</v>
      </c>
      <c r="L652">
        <v>76.431600000000003</v>
      </c>
      <c r="M652">
        <v>0.3</v>
      </c>
      <c r="N652">
        <v>-25.4772</v>
      </c>
    </row>
    <row r="653" spans="1:14" hidden="1">
      <c r="A653">
        <v>9006</v>
      </c>
      <c r="B653" t="s">
        <v>1164</v>
      </c>
      <c r="C653" s="4">
        <v>43057</v>
      </c>
      <c r="D653" s="4">
        <v>43057</v>
      </c>
      <c r="E653" t="s">
        <v>98</v>
      </c>
      <c r="F653" t="s">
        <v>480</v>
      </c>
      <c r="G653" t="s">
        <v>27</v>
      </c>
      <c r="H653">
        <v>53209</v>
      </c>
      <c r="I653" t="s">
        <v>1165</v>
      </c>
      <c r="J653">
        <v>92.52</v>
      </c>
      <c r="K653">
        <v>6</v>
      </c>
      <c r="L653">
        <v>11.256600000000001</v>
      </c>
      <c r="M653">
        <v>0</v>
      </c>
      <c r="N653">
        <v>24.980399999999999</v>
      </c>
    </row>
    <row r="654" spans="1:14" hidden="1">
      <c r="A654">
        <v>9007</v>
      </c>
      <c r="B654" t="s">
        <v>1164</v>
      </c>
      <c r="C654" s="4">
        <v>43057</v>
      </c>
      <c r="D654" s="4">
        <v>43057</v>
      </c>
      <c r="E654" t="s">
        <v>98</v>
      </c>
      <c r="F654" t="s">
        <v>480</v>
      </c>
      <c r="G654" t="s">
        <v>27</v>
      </c>
      <c r="H654">
        <v>53209</v>
      </c>
      <c r="I654" t="s">
        <v>1166</v>
      </c>
      <c r="J654">
        <v>37.76</v>
      </c>
      <c r="K654">
        <v>1</v>
      </c>
      <c r="L654">
        <v>27.187200000000001</v>
      </c>
      <c r="M654">
        <v>0</v>
      </c>
      <c r="N654">
        <v>10.572800000000001</v>
      </c>
    </row>
    <row r="655" spans="1:14" hidden="1">
      <c r="A655">
        <v>9008</v>
      </c>
      <c r="B655" t="s">
        <v>1164</v>
      </c>
      <c r="C655" s="4">
        <v>43057</v>
      </c>
      <c r="D655" s="4">
        <v>43057</v>
      </c>
      <c r="E655" t="s">
        <v>98</v>
      </c>
      <c r="F655" t="s">
        <v>480</v>
      </c>
      <c r="G655" t="s">
        <v>27</v>
      </c>
      <c r="H655">
        <v>53209</v>
      </c>
      <c r="I655" t="s">
        <v>1167</v>
      </c>
      <c r="J655">
        <v>7.38</v>
      </c>
      <c r="K655">
        <v>2</v>
      </c>
      <c r="L655">
        <v>1.9557</v>
      </c>
      <c r="M655">
        <v>0</v>
      </c>
      <c r="N655">
        <v>3.4685999999999999</v>
      </c>
    </row>
    <row r="656" spans="1:14" hidden="1">
      <c r="A656">
        <v>9009</v>
      </c>
      <c r="B656" t="s">
        <v>1164</v>
      </c>
      <c r="C656" s="4">
        <v>43057</v>
      </c>
      <c r="D656" s="4">
        <v>43057</v>
      </c>
      <c r="E656" t="s">
        <v>98</v>
      </c>
      <c r="F656" t="s">
        <v>480</v>
      </c>
      <c r="G656" t="s">
        <v>27</v>
      </c>
      <c r="H656">
        <v>53209</v>
      </c>
      <c r="I656" t="s">
        <v>1075</v>
      </c>
      <c r="J656">
        <v>5.82</v>
      </c>
      <c r="K656">
        <v>2</v>
      </c>
      <c r="L656">
        <v>1.5423</v>
      </c>
      <c r="M656">
        <v>0</v>
      </c>
      <c r="N656">
        <v>2.7353999999999998</v>
      </c>
    </row>
    <row r="657" spans="1:14" hidden="1">
      <c r="A657">
        <v>2287</v>
      </c>
      <c r="B657" t="s">
        <v>1168</v>
      </c>
      <c r="C657" s="4">
        <v>43056</v>
      </c>
      <c r="D657" s="4">
        <v>43062</v>
      </c>
      <c r="E657" t="s">
        <v>15</v>
      </c>
      <c r="F657" t="s">
        <v>169</v>
      </c>
      <c r="G657" t="s">
        <v>21</v>
      </c>
      <c r="H657">
        <v>24153</v>
      </c>
      <c r="I657" t="s">
        <v>1169</v>
      </c>
      <c r="J657">
        <v>35.04</v>
      </c>
      <c r="K657">
        <v>2</v>
      </c>
      <c r="L657">
        <v>11.388</v>
      </c>
      <c r="M657">
        <v>0</v>
      </c>
      <c r="N657">
        <v>12.263999999999999</v>
      </c>
    </row>
    <row r="658" spans="1:14" hidden="1">
      <c r="A658">
        <v>2846</v>
      </c>
      <c r="B658" t="s">
        <v>1170</v>
      </c>
      <c r="C658" s="4">
        <v>43056</v>
      </c>
      <c r="D658" s="4">
        <v>43059</v>
      </c>
      <c r="E658" t="s">
        <v>38</v>
      </c>
      <c r="F658" t="s">
        <v>1171</v>
      </c>
      <c r="G658" t="s">
        <v>21</v>
      </c>
      <c r="H658">
        <v>2149</v>
      </c>
      <c r="I658" t="s">
        <v>70</v>
      </c>
      <c r="J658">
        <v>50.94</v>
      </c>
      <c r="K658">
        <v>3</v>
      </c>
      <c r="L658">
        <v>12.2256</v>
      </c>
      <c r="M658">
        <v>0</v>
      </c>
      <c r="N658">
        <v>14.263199999999999</v>
      </c>
    </row>
    <row r="659" spans="1:14" hidden="1">
      <c r="A659">
        <v>3024</v>
      </c>
      <c r="B659" t="s">
        <v>1172</v>
      </c>
      <c r="C659" s="4">
        <v>43056</v>
      </c>
      <c r="D659" s="4">
        <v>43062</v>
      </c>
      <c r="E659" t="s">
        <v>15</v>
      </c>
      <c r="F659" t="s">
        <v>1173</v>
      </c>
      <c r="G659" t="s">
        <v>21</v>
      </c>
      <c r="H659">
        <v>78521</v>
      </c>
      <c r="I659" t="s">
        <v>1174</v>
      </c>
      <c r="J659">
        <v>327.7328</v>
      </c>
      <c r="K659">
        <v>2</v>
      </c>
      <c r="L659">
        <v>171.0958</v>
      </c>
      <c r="M659">
        <v>0.32</v>
      </c>
      <c r="N659">
        <v>-14.4588</v>
      </c>
    </row>
    <row r="660" spans="1:14" hidden="1">
      <c r="A660">
        <v>4191</v>
      </c>
      <c r="B660" t="s">
        <v>1175</v>
      </c>
      <c r="C660" s="4">
        <v>43056</v>
      </c>
      <c r="D660" s="4">
        <v>43061</v>
      </c>
      <c r="E660" t="s">
        <v>15</v>
      </c>
      <c r="F660" t="s">
        <v>1176</v>
      </c>
      <c r="G660" t="s">
        <v>21</v>
      </c>
      <c r="H660">
        <v>19711</v>
      </c>
      <c r="I660" t="s">
        <v>1177</v>
      </c>
      <c r="J660">
        <v>10499.97</v>
      </c>
      <c r="K660">
        <v>3</v>
      </c>
      <c r="L660">
        <v>1819.9947999999999</v>
      </c>
      <c r="M660">
        <v>0</v>
      </c>
      <c r="N660">
        <v>5039.9856</v>
      </c>
    </row>
    <row r="661" spans="1:14" hidden="1">
      <c r="A661">
        <v>5038</v>
      </c>
      <c r="B661" t="s">
        <v>1178</v>
      </c>
      <c r="C661" s="4">
        <v>43056</v>
      </c>
      <c r="D661" s="4">
        <v>43060</v>
      </c>
      <c r="E661" t="s">
        <v>52</v>
      </c>
      <c r="F661" t="s">
        <v>614</v>
      </c>
      <c r="G661" t="s">
        <v>21</v>
      </c>
      <c r="H661">
        <v>60540</v>
      </c>
      <c r="I661" t="s">
        <v>317</v>
      </c>
      <c r="J661">
        <v>239.96</v>
      </c>
      <c r="K661">
        <v>5</v>
      </c>
      <c r="L661">
        <v>31.194800000000001</v>
      </c>
      <c r="M661">
        <v>0.2</v>
      </c>
      <c r="N661">
        <v>83.986000000000004</v>
      </c>
    </row>
    <row r="662" spans="1:14" hidden="1">
      <c r="A662">
        <v>6505</v>
      </c>
      <c r="B662" t="s">
        <v>1179</v>
      </c>
      <c r="C662" s="4">
        <v>43056</v>
      </c>
      <c r="D662" s="4">
        <v>43061</v>
      </c>
      <c r="E662" t="s">
        <v>52</v>
      </c>
      <c r="F662" t="s">
        <v>741</v>
      </c>
      <c r="G662" t="s">
        <v>27</v>
      </c>
      <c r="H662">
        <v>10011</v>
      </c>
      <c r="I662" t="s">
        <v>1180</v>
      </c>
      <c r="J662">
        <v>1247.6400000000001</v>
      </c>
      <c r="K662">
        <v>3</v>
      </c>
      <c r="L662">
        <v>299.43360000000001</v>
      </c>
      <c r="M662">
        <v>0</v>
      </c>
      <c r="N662">
        <v>349.33920000000001</v>
      </c>
    </row>
    <row r="663" spans="1:14" hidden="1">
      <c r="A663">
        <v>7120</v>
      </c>
      <c r="B663" t="s">
        <v>1181</v>
      </c>
      <c r="C663" s="4">
        <v>43056</v>
      </c>
      <c r="D663" s="4">
        <v>43063</v>
      </c>
      <c r="E663" t="s">
        <v>15</v>
      </c>
      <c r="F663" t="s">
        <v>1182</v>
      </c>
      <c r="G663" t="s">
        <v>27</v>
      </c>
      <c r="H663">
        <v>98103</v>
      </c>
      <c r="I663" t="s">
        <v>28</v>
      </c>
      <c r="J663">
        <v>13.904</v>
      </c>
      <c r="K663">
        <v>2</v>
      </c>
      <c r="L663">
        <v>4.6925999999999997</v>
      </c>
      <c r="M663">
        <v>0.2</v>
      </c>
      <c r="N663">
        <v>4.5187999999999997</v>
      </c>
    </row>
    <row r="664" spans="1:14" hidden="1">
      <c r="A664">
        <v>7318</v>
      </c>
      <c r="B664" t="s">
        <v>1183</v>
      </c>
      <c r="C664" s="4">
        <v>43056</v>
      </c>
      <c r="D664" s="4">
        <v>43060</v>
      </c>
      <c r="E664" t="s">
        <v>15</v>
      </c>
      <c r="F664" t="s">
        <v>1090</v>
      </c>
      <c r="G664" t="s">
        <v>27</v>
      </c>
      <c r="H664">
        <v>97123</v>
      </c>
      <c r="I664" t="s">
        <v>1184</v>
      </c>
      <c r="J664">
        <v>19.608000000000001</v>
      </c>
      <c r="K664">
        <v>3</v>
      </c>
      <c r="L664">
        <v>4.3300999999999998</v>
      </c>
      <c r="M664">
        <v>0.2</v>
      </c>
      <c r="N664">
        <v>6.6177000000000001</v>
      </c>
    </row>
    <row r="665" spans="1:14" hidden="1">
      <c r="A665">
        <v>7319</v>
      </c>
      <c r="B665" t="s">
        <v>1183</v>
      </c>
      <c r="C665" s="4">
        <v>43056</v>
      </c>
      <c r="D665" s="4">
        <v>43060</v>
      </c>
      <c r="E665" t="s">
        <v>15</v>
      </c>
      <c r="F665" t="s">
        <v>1090</v>
      </c>
      <c r="G665" t="s">
        <v>27</v>
      </c>
      <c r="H665">
        <v>97123</v>
      </c>
      <c r="I665" t="s">
        <v>80</v>
      </c>
      <c r="J665">
        <v>4.1580000000000004</v>
      </c>
      <c r="K665">
        <v>7</v>
      </c>
      <c r="L665">
        <v>1.089</v>
      </c>
      <c r="M665">
        <v>0.7</v>
      </c>
      <c r="N665">
        <v>-3.4649999999999999</v>
      </c>
    </row>
    <row r="666" spans="1:14" hidden="1">
      <c r="A666">
        <v>7756</v>
      </c>
      <c r="B666" t="s">
        <v>1185</v>
      </c>
      <c r="C666" s="4">
        <v>43056</v>
      </c>
      <c r="D666" s="4">
        <v>43060</v>
      </c>
      <c r="E666" t="s">
        <v>15</v>
      </c>
      <c r="F666" t="s">
        <v>1186</v>
      </c>
      <c r="G666" t="s">
        <v>21</v>
      </c>
      <c r="H666">
        <v>28205</v>
      </c>
      <c r="I666" t="s">
        <v>1187</v>
      </c>
      <c r="J666">
        <v>268.24</v>
      </c>
      <c r="K666">
        <v>7</v>
      </c>
      <c r="L666">
        <v>24.908000000000001</v>
      </c>
      <c r="M666">
        <v>0.2</v>
      </c>
      <c r="N666">
        <v>93.884</v>
      </c>
    </row>
    <row r="667" spans="1:14" hidden="1">
      <c r="A667">
        <v>7757</v>
      </c>
      <c r="B667" t="s">
        <v>1185</v>
      </c>
      <c r="C667" s="4">
        <v>43056</v>
      </c>
      <c r="D667" s="4">
        <v>43060</v>
      </c>
      <c r="E667" t="s">
        <v>15</v>
      </c>
      <c r="F667" t="s">
        <v>1186</v>
      </c>
      <c r="G667" t="s">
        <v>21</v>
      </c>
      <c r="H667">
        <v>28205</v>
      </c>
      <c r="I667" t="s">
        <v>1188</v>
      </c>
      <c r="J667">
        <v>431.16</v>
      </c>
      <c r="K667">
        <v>5</v>
      </c>
      <c r="L667">
        <v>64.674000000000007</v>
      </c>
      <c r="M667">
        <v>0.2</v>
      </c>
      <c r="N667">
        <v>107.79</v>
      </c>
    </row>
    <row r="668" spans="1:14" hidden="1">
      <c r="A668">
        <v>8191</v>
      </c>
      <c r="B668" t="s">
        <v>1189</v>
      </c>
      <c r="C668" s="4">
        <v>43056</v>
      </c>
      <c r="D668" s="4">
        <v>43060</v>
      </c>
      <c r="E668" t="s">
        <v>15</v>
      </c>
      <c r="F668" t="s">
        <v>1190</v>
      </c>
      <c r="G668" t="s">
        <v>21</v>
      </c>
      <c r="H668">
        <v>10011</v>
      </c>
      <c r="I668" t="s">
        <v>819</v>
      </c>
      <c r="J668">
        <v>38.880000000000003</v>
      </c>
      <c r="K668">
        <v>6</v>
      </c>
      <c r="L668">
        <v>3.3696000000000002</v>
      </c>
      <c r="M668">
        <v>0</v>
      </c>
      <c r="N668">
        <v>18.662400000000002</v>
      </c>
    </row>
    <row r="669" spans="1:14" hidden="1">
      <c r="A669">
        <v>8192</v>
      </c>
      <c r="B669" t="s">
        <v>1189</v>
      </c>
      <c r="C669" s="4">
        <v>43056</v>
      </c>
      <c r="D669" s="4">
        <v>43060</v>
      </c>
      <c r="E669" t="s">
        <v>15</v>
      </c>
      <c r="F669" t="s">
        <v>1190</v>
      </c>
      <c r="G669" t="s">
        <v>21</v>
      </c>
      <c r="H669">
        <v>10011</v>
      </c>
      <c r="I669" t="s">
        <v>427</v>
      </c>
      <c r="J669">
        <v>187.76</v>
      </c>
      <c r="K669">
        <v>4</v>
      </c>
      <c r="L669">
        <v>27.694600000000001</v>
      </c>
      <c r="M669">
        <v>0</v>
      </c>
      <c r="N669">
        <v>76.9816</v>
      </c>
    </row>
    <row r="670" spans="1:14" hidden="1">
      <c r="A670">
        <v>9294</v>
      </c>
      <c r="B670" t="s">
        <v>1191</v>
      </c>
      <c r="C670" s="4">
        <v>43056</v>
      </c>
      <c r="D670" s="4">
        <v>43060</v>
      </c>
      <c r="E670" t="s">
        <v>52</v>
      </c>
      <c r="F670" t="s">
        <v>877</v>
      </c>
      <c r="G670" t="s">
        <v>21</v>
      </c>
      <c r="H670">
        <v>21740</v>
      </c>
      <c r="I670" t="s">
        <v>447</v>
      </c>
      <c r="J670">
        <v>43.8</v>
      </c>
      <c r="K670">
        <v>6</v>
      </c>
      <c r="L670">
        <v>3.8690000000000002</v>
      </c>
      <c r="M670">
        <v>0</v>
      </c>
      <c r="N670">
        <v>20.585999999999999</v>
      </c>
    </row>
    <row r="671" spans="1:14" hidden="1">
      <c r="A671">
        <v>9988</v>
      </c>
      <c r="B671" t="s">
        <v>1192</v>
      </c>
      <c r="C671" s="4">
        <v>43056</v>
      </c>
      <c r="D671" s="4">
        <v>43060</v>
      </c>
      <c r="E671" t="s">
        <v>15</v>
      </c>
      <c r="F671" t="s">
        <v>1193</v>
      </c>
      <c r="G671" t="s">
        <v>27</v>
      </c>
      <c r="H671">
        <v>30605</v>
      </c>
      <c r="I671" t="s">
        <v>690</v>
      </c>
      <c r="J671">
        <v>79.989999999999995</v>
      </c>
      <c r="K671">
        <v>1</v>
      </c>
      <c r="L671">
        <v>51.193600000000004</v>
      </c>
      <c r="M671">
        <v>0</v>
      </c>
      <c r="N671">
        <v>28.796399999999998</v>
      </c>
    </row>
    <row r="672" spans="1:14" hidden="1">
      <c r="A672">
        <v>9989</v>
      </c>
      <c r="B672" t="s">
        <v>1192</v>
      </c>
      <c r="C672" s="4">
        <v>43056</v>
      </c>
      <c r="D672" s="4">
        <v>43060</v>
      </c>
      <c r="E672" t="s">
        <v>15</v>
      </c>
      <c r="F672" t="s">
        <v>1193</v>
      </c>
      <c r="G672" t="s">
        <v>27</v>
      </c>
      <c r="H672">
        <v>30605</v>
      </c>
      <c r="I672" t="s">
        <v>1194</v>
      </c>
      <c r="J672">
        <v>206.1</v>
      </c>
      <c r="K672">
        <v>5</v>
      </c>
      <c r="L672">
        <v>30.090599999999998</v>
      </c>
      <c r="M672">
        <v>0</v>
      </c>
      <c r="N672">
        <v>55.646999999999998</v>
      </c>
    </row>
    <row r="673" spans="1:14" hidden="1">
      <c r="A673">
        <v>2139</v>
      </c>
      <c r="B673" t="s">
        <v>1195</v>
      </c>
      <c r="C673" s="4">
        <v>43055</v>
      </c>
      <c r="D673" s="4">
        <v>43055</v>
      </c>
      <c r="E673" t="s">
        <v>98</v>
      </c>
      <c r="F673" t="s">
        <v>686</v>
      </c>
      <c r="G673" t="s">
        <v>21</v>
      </c>
      <c r="H673">
        <v>10009</v>
      </c>
      <c r="I673" t="s">
        <v>1196</v>
      </c>
      <c r="J673">
        <v>146.82</v>
      </c>
      <c r="K673">
        <v>3</v>
      </c>
      <c r="L673">
        <v>24.47</v>
      </c>
      <c r="M673">
        <v>0</v>
      </c>
      <c r="N673">
        <v>73.41</v>
      </c>
    </row>
    <row r="674" spans="1:14" hidden="1">
      <c r="A674">
        <v>2874</v>
      </c>
      <c r="B674" t="s">
        <v>1197</v>
      </c>
      <c r="C674" s="4">
        <v>43055</v>
      </c>
      <c r="D674" s="4">
        <v>43061</v>
      </c>
      <c r="E674" t="s">
        <v>15</v>
      </c>
      <c r="F674" t="s">
        <v>851</v>
      </c>
      <c r="G674" t="s">
        <v>21</v>
      </c>
      <c r="H674">
        <v>92105</v>
      </c>
      <c r="I674" t="s">
        <v>1198</v>
      </c>
      <c r="J674">
        <v>811.28</v>
      </c>
      <c r="K674">
        <v>8</v>
      </c>
      <c r="L674">
        <v>98.367699999999999</v>
      </c>
      <c r="M674">
        <v>0</v>
      </c>
      <c r="N674">
        <v>24.3384</v>
      </c>
    </row>
    <row r="675" spans="1:14" hidden="1">
      <c r="A675">
        <v>3299</v>
      </c>
      <c r="B675" t="s">
        <v>1199</v>
      </c>
      <c r="C675" s="4">
        <v>43055</v>
      </c>
      <c r="D675" s="4">
        <v>43055</v>
      </c>
      <c r="E675" t="s">
        <v>98</v>
      </c>
      <c r="F675" t="s">
        <v>1200</v>
      </c>
      <c r="G675" t="s">
        <v>27</v>
      </c>
      <c r="H675">
        <v>94122</v>
      </c>
      <c r="I675" t="s">
        <v>1201</v>
      </c>
      <c r="J675">
        <v>1919.9760000000001</v>
      </c>
      <c r="K675">
        <v>3</v>
      </c>
      <c r="L675">
        <v>567.99289999999996</v>
      </c>
      <c r="M675">
        <v>0.2</v>
      </c>
      <c r="N675">
        <v>215.9973</v>
      </c>
    </row>
    <row r="676" spans="1:14" hidden="1">
      <c r="A676">
        <v>4172</v>
      </c>
      <c r="B676" t="s">
        <v>1202</v>
      </c>
      <c r="C676" s="4">
        <v>43055</v>
      </c>
      <c r="D676" s="4">
        <v>43059</v>
      </c>
      <c r="E676" t="s">
        <v>15</v>
      </c>
      <c r="F676" t="s">
        <v>1203</v>
      </c>
      <c r="G676" t="s">
        <v>21</v>
      </c>
      <c r="H676">
        <v>93727</v>
      </c>
      <c r="I676" t="s">
        <v>1204</v>
      </c>
      <c r="J676">
        <v>48.86</v>
      </c>
      <c r="K676">
        <v>7</v>
      </c>
      <c r="L676">
        <v>6.8403999999999998</v>
      </c>
      <c r="M676">
        <v>0</v>
      </c>
      <c r="N676">
        <v>0.97719999999999796</v>
      </c>
    </row>
    <row r="677" spans="1:14" hidden="1">
      <c r="A677">
        <v>4776</v>
      </c>
      <c r="B677" t="s">
        <v>1205</v>
      </c>
      <c r="C677" s="4">
        <v>43055</v>
      </c>
      <c r="D677" s="4">
        <v>43060</v>
      </c>
      <c r="E677" t="s">
        <v>15</v>
      </c>
      <c r="F677" t="s">
        <v>1206</v>
      </c>
      <c r="G677" t="s">
        <v>17</v>
      </c>
      <c r="H677">
        <v>92025</v>
      </c>
      <c r="I677" t="s">
        <v>1207</v>
      </c>
      <c r="J677">
        <v>23.36</v>
      </c>
      <c r="K677">
        <v>4</v>
      </c>
      <c r="L677">
        <v>4.3216000000000001</v>
      </c>
      <c r="M677">
        <v>0</v>
      </c>
      <c r="N677">
        <v>6.0735999999999999</v>
      </c>
    </row>
    <row r="678" spans="1:14" hidden="1">
      <c r="A678">
        <v>5269</v>
      </c>
      <c r="B678" t="s">
        <v>1208</v>
      </c>
      <c r="C678" s="4">
        <v>43055</v>
      </c>
      <c r="D678" s="4">
        <v>43060</v>
      </c>
      <c r="E678" t="s">
        <v>15</v>
      </c>
      <c r="F678" t="s">
        <v>130</v>
      </c>
      <c r="G678" t="s">
        <v>17</v>
      </c>
      <c r="H678">
        <v>10701</v>
      </c>
      <c r="I678" t="s">
        <v>1209</v>
      </c>
      <c r="J678">
        <v>52.44</v>
      </c>
      <c r="K678">
        <v>4</v>
      </c>
      <c r="L678">
        <v>7.0793999999999997</v>
      </c>
      <c r="M678">
        <v>0</v>
      </c>
      <c r="N678">
        <v>24.122399999999999</v>
      </c>
    </row>
    <row r="679" spans="1:14" hidden="1">
      <c r="A679">
        <v>6541</v>
      </c>
      <c r="B679" t="s">
        <v>1210</v>
      </c>
      <c r="C679" s="4">
        <v>43055</v>
      </c>
      <c r="D679" s="4">
        <v>43058</v>
      </c>
      <c r="E679" t="s">
        <v>38</v>
      </c>
      <c r="F679" t="s">
        <v>499</v>
      </c>
      <c r="G679" t="s">
        <v>21</v>
      </c>
      <c r="H679">
        <v>98103</v>
      </c>
      <c r="I679" t="s">
        <v>1211</v>
      </c>
      <c r="J679">
        <v>73.680000000000007</v>
      </c>
      <c r="K679">
        <v>6</v>
      </c>
      <c r="L679">
        <v>6.5084</v>
      </c>
      <c r="M679">
        <v>0</v>
      </c>
      <c r="N679">
        <v>34.629600000000003</v>
      </c>
    </row>
    <row r="680" spans="1:14" hidden="1">
      <c r="A680">
        <v>6542</v>
      </c>
      <c r="B680" t="s">
        <v>1210</v>
      </c>
      <c r="C680" s="4">
        <v>43055</v>
      </c>
      <c r="D680" s="4">
        <v>43058</v>
      </c>
      <c r="E680" t="s">
        <v>38</v>
      </c>
      <c r="F680" t="s">
        <v>499</v>
      </c>
      <c r="G680" t="s">
        <v>21</v>
      </c>
      <c r="H680">
        <v>98103</v>
      </c>
      <c r="I680" t="s">
        <v>840</v>
      </c>
      <c r="J680">
        <v>139.91999999999999</v>
      </c>
      <c r="K680">
        <v>2</v>
      </c>
      <c r="L680">
        <v>58.066800000000001</v>
      </c>
      <c r="M680">
        <v>0</v>
      </c>
      <c r="N680">
        <v>23.7864</v>
      </c>
    </row>
    <row r="681" spans="1:14" hidden="1">
      <c r="A681">
        <v>6543</v>
      </c>
      <c r="B681" t="s">
        <v>1210</v>
      </c>
      <c r="C681" s="4">
        <v>43055</v>
      </c>
      <c r="D681" s="4">
        <v>43058</v>
      </c>
      <c r="E681" t="s">
        <v>38</v>
      </c>
      <c r="F681" t="s">
        <v>499</v>
      </c>
      <c r="G681" t="s">
        <v>21</v>
      </c>
      <c r="H681">
        <v>98103</v>
      </c>
      <c r="I681" t="s">
        <v>1212</v>
      </c>
      <c r="J681">
        <v>107.88</v>
      </c>
      <c r="K681">
        <v>3</v>
      </c>
      <c r="L681">
        <v>32.363999999999997</v>
      </c>
      <c r="M681">
        <v>0.2</v>
      </c>
      <c r="N681">
        <v>10.788</v>
      </c>
    </row>
    <row r="682" spans="1:14" hidden="1">
      <c r="A682">
        <v>6544</v>
      </c>
      <c r="B682" t="s">
        <v>1210</v>
      </c>
      <c r="C682" s="4">
        <v>43055</v>
      </c>
      <c r="D682" s="4">
        <v>43058</v>
      </c>
      <c r="E682" t="s">
        <v>38</v>
      </c>
      <c r="F682" t="s">
        <v>499</v>
      </c>
      <c r="G682" t="s">
        <v>21</v>
      </c>
      <c r="H682">
        <v>98103</v>
      </c>
      <c r="I682" t="s">
        <v>1003</v>
      </c>
      <c r="J682">
        <v>33.29</v>
      </c>
      <c r="K682">
        <v>1</v>
      </c>
      <c r="L682">
        <v>25.3004</v>
      </c>
      <c r="M682">
        <v>0</v>
      </c>
      <c r="N682">
        <v>7.9896000000000003</v>
      </c>
    </row>
    <row r="683" spans="1:14" hidden="1">
      <c r="A683">
        <v>7492</v>
      </c>
      <c r="B683" t="s">
        <v>1213</v>
      </c>
      <c r="C683" s="4">
        <v>43055</v>
      </c>
      <c r="D683" s="4">
        <v>43055</v>
      </c>
      <c r="E683" t="s">
        <v>98</v>
      </c>
      <c r="F683" t="s">
        <v>258</v>
      </c>
      <c r="G683" t="s">
        <v>21</v>
      </c>
      <c r="H683">
        <v>13501</v>
      </c>
      <c r="I683" t="s">
        <v>1214</v>
      </c>
      <c r="J683">
        <v>119.94</v>
      </c>
      <c r="K683">
        <v>6</v>
      </c>
      <c r="L683">
        <v>18.990500000000001</v>
      </c>
      <c r="M683">
        <v>0</v>
      </c>
      <c r="N683">
        <v>5.9969999999999901</v>
      </c>
    </row>
    <row r="684" spans="1:14" hidden="1">
      <c r="A684">
        <v>7589</v>
      </c>
      <c r="B684" t="s">
        <v>1215</v>
      </c>
      <c r="C684" s="4">
        <v>43055</v>
      </c>
      <c r="D684" s="4">
        <v>43061</v>
      </c>
      <c r="E684" t="s">
        <v>15</v>
      </c>
      <c r="F684" t="s">
        <v>1216</v>
      </c>
      <c r="G684" t="s">
        <v>21</v>
      </c>
      <c r="H684">
        <v>95661</v>
      </c>
      <c r="I684" t="s">
        <v>1217</v>
      </c>
      <c r="J684">
        <v>17.309999999999999</v>
      </c>
      <c r="K684">
        <v>3</v>
      </c>
      <c r="L684">
        <v>4.0389999999999997</v>
      </c>
      <c r="M684">
        <v>0</v>
      </c>
      <c r="N684">
        <v>5.1929999999999996</v>
      </c>
    </row>
    <row r="685" spans="1:14" hidden="1">
      <c r="A685">
        <v>8716</v>
      </c>
      <c r="B685" t="s">
        <v>1218</v>
      </c>
      <c r="C685" s="4">
        <v>43055</v>
      </c>
      <c r="D685" s="4">
        <v>43059</v>
      </c>
      <c r="E685" t="s">
        <v>52</v>
      </c>
      <c r="F685" t="s">
        <v>901</v>
      </c>
      <c r="G685" t="s">
        <v>27</v>
      </c>
      <c r="H685">
        <v>44035</v>
      </c>
      <c r="I685" t="s">
        <v>380</v>
      </c>
      <c r="J685">
        <v>1.8240000000000001</v>
      </c>
      <c r="K685">
        <v>1</v>
      </c>
      <c r="L685">
        <v>3.2223999999999999</v>
      </c>
      <c r="M685">
        <v>0.7</v>
      </c>
      <c r="N685">
        <v>-1.3984000000000001</v>
      </c>
    </row>
    <row r="686" spans="1:14" hidden="1">
      <c r="A686">
        <v>9618</v>
      </c>
      <c r="B686" t="s">
        <v>1219</v>
      </c>
      <c r="C686" s="4">
        <v>43055</v>
      </c>
      <c r="D686" s="4">
        <v>43060</v>
      </c>
      <c r="E686" t="s">
        <v>15</v>
      </c>
      <c r="F686" t="s">
        <v>781</v>
      </c>
      <c r="G686" t="s">
        <v>27</v>
      </c>
      <c r="H686">
        <v>43402</v>
      </c>
      <c r="I686" t="s">
        <v>1220</v>
      </c>
      <c r="J686">
        <v>899.98199999999997</v>
      </c>
      <c r="K686">
        <v>3</v>
      </c>
      <c r="L686">
        <v>274.99450000000002</v>
      </c>
      <c r="M686">
        <v>0.4</v>
      </c>
      <c r="N686">
        <v>74.998499999999893</v>
      </c>
    </row>
    <row r="687" spans="1:14" hidden="1">
      <c r="A687">
        <v>9619</v>
      </c>
      <c r="B687" t="s">
        <v>1219</v>
      </c>
      <c r="C687" s="4">
        <v>43055</v>
      </c>
      <c r="D687" s="4">
        <v>43060</v>
      </c>
      <c r="E687" t="s">
        <v>15</v>
      </c>
      <c r="F687" t="s">
        <v>781</v>
      </c>
      <c r="G687" t="s">
        <v>27</v>
      </c>
      <c r="H687">
        <v>43402</v>
      </c>
      <c r="I687" t="s">
        <v>770</v>
      </c>
      <c r="J687">
        <v>86.352000000000004</v>
      </c>
      <c r="K687">
        <v>3</v>
      </c>
      <c r="L687">
        <v>26.984999999999999</v>
      </c>
      <c r="M687">
        <v>0.2</v>
      </c>
      <c r="N687">
        <v>5.3969999999999896</v>
      </c>
    </row>
    <row r="688" spans="1:14" hidden="1">
      <c r="A688">
        <v>9620</v>
      </c>
      <c r="B688" t="s">
        <v>1219</v>
      </c>
      <c r="C688" s="4">
        <v>43055</v>
      </c>
      <c r="D688" s="4">
        <v>43060</v>
      </c>
      <c r="E688" t="s">
        <v>15</v>
      </c>
      <c r="F688" t="s">
        <v>781</v>
      </c>
      <c r="G688" t="s">
        <v>27</v>
      </c>
      <c r="H688">
        <v>43402</v>
      </c>
      <c r="I688" t="s">
        <v>1221</v>
      </c>
      <c r="J688">
        <v>139.96</v>
      </c>
      <c r="K688">
        <v>5</v>
      </c>
      <c r="L688">
        <v>28.341899999999999</v>
      </c>
      <c r="M688">
        <v>0.2</v>
      </c>
      <c r="N688">
        <v>-1.74950000000001</v>
      </c>
    </row>
    <row r="689" spans="1:14" hidden="1">
      <c r="A689">
        <v>9666</v>
      </c>
      <c r="B689" t="s">
        <v>1222</v>
      </c>
      <c r="C689" s="4">
        <v>43055</v>
      </c>
      <c r="D689" s="4">
        <v>43059</v>
      </c>
      <c r="E689" t="s">
        <v>15</v>
      </c>
      <c r="F689" t="s">
        <v>422</v>
      </c>
      <c r="G689" t="s">
        <v>21</v>
      </c>
      <c r="H689">
        <v>90049</v>
      </c>
      <c r="I689" t="s">
        <v>667</v>
      </c>
      <c r="J689">
        <v>119.94</v>
      </c>
      <c r="K689">
        <v>3</v>
      </c>
      <c r="L689">
        <v>31.984000000000002</v>
      </c>
      <c r="M689">
        <v>0</v>
      </c>
      <c r="N689">
        <v>23.988</v>
      </c>
    </row>
    <row r="690" spans="1:14" hidden="1">
      <c r="A690">
        <v>9667</v>
      </c>
      <c r="B690" t="s">
        <v>1222</v>
      </c>
      <c r="C690" s="4">
        <v>43055</v>
      </c>
      <c r="D690" s="4">
        <v>43059</v>
      </c>
      <c r="E690" t="s">
        <v>15</v>
      </c>
      <c r="F690" t="s">
        <v>422</v>
      </c>
      <c r="G690" t="s">
        <v>21</v>
      </c>
      <c r="H690">
        <v>90049</v>
      </c>
      <c r="I690" t="s">
        <v>1223</v>
      </c>
      <c r="J690">
        <v>12.42</v>
      </c>
      <c r="K690">
        <v>3</v>
      </c>
      <c r="L690">
        <v>2.6496</v>
      </c>
      <c r="M690">
        <v>0</v>
      </c>
      <c r="N690">
        <v>4.4711999999999996</v>
      </c>
    </row>
    <row r="691" spans="1:14" hidden="1">
      <c r="A691">
        <v>4075</v>
      </c>
      <c r="B691" t="s">
        <v>1224</v>
      </c>
      <c r="C691" s="4">
        <v>43054</v>
      </c>
      <c r="D691" s="4">
        <v>43059</v>
      </c>
      <c r="E691" t="s">
        <v>15</v>
      </c>
      <c r="F691" t="s">
        <v>1225</v>
      </c>
      <c r="G691" t="s">
        <v>21</v>
      </c>
      <c r="H691">
        <v>33023</v>
      </c>
      <c r="I691" t="s">
        <v>1226</v>
      </c>
      <c r="J691">
        <v>220.06399999999999</v>
      </c>
      <c r="K691">
        <v>4</v>
      </c>
      <c r="L691">
        <v>41.262</v>
      </c>
      <c r="M691">
        <v>0.2</v>
      </c>
      <c r="N691">
        <v>55.015999999999998</v>
      </c>
    </row>
    <row r="692" spans="1:14" hidden="1">
      <c r="A692">
        <v>4076</v>
      </c>
      <c r="B692" t="s">
        <v>1224</v>
      </c>
      <c r="C692" s="4">
        <v>43054</v>
      </c>
      <c r="D692" s="4">
        <v>43059</v>
      </c>
      <c r="E692" t="s">
        <v>15</v>
      </c>
      <c r="F692" t="s">
        <v>1225</v>
      </c>
      <c r="G692" t="s">
        <v>21</v>
      </c>
      <c r="H692">
        <v>33023</v>
      </c>
      <c r="I692" t="s">
        <v>785</v>
      </c>
      <c r="J692">
        <v>339.13600000000002</v>
      </c>
      <c r="K692">
        <v>4</v>
      </c>
      <c r="L692">
        <v>84.784000000000006</v>
      </c>
      <c r="M692">
        <v>0.2</v>
      </c>
      <c r="N692">
        <v>0</v>
      </c>
    </row>
    <row r="693" spans="1:14" hidden="1">
      <c r="A693">
        <v>615</v>
      </c>
      <c r="B693" t="s">
        <v>1227</v>
      </c>
      <c r="C693" s="4">
        <v>43053</v>
      </c>
      <c r="D693" s="4">
        <v>43056</v>
      </c>
      <c r="E693" t="s">
        <v>52</v>
      </c>
      <c r="F693" t="s">
        <v>1186</v>
      </c>
      <c r="G693" t="s">
        <v>21</v>
      </c>
      <c r="H693">
        <v>43123</v>
      </c>
      <c r="I693" t="s">
        <v>1228</v>
      </c>
      <c r="J693">
        <v>119.94</v>
      </c>
      <c r="K693">
        <v>10</v>
      </c>
      <c r="L693">
        <v>10.3948</v>
      </c>
      <c r="M693">
        <v>0.4</v>
      </c>
      <c r="N693">
        <v>15.992000000000001</v>
      </c>
    </row>
    <row r="694" spans="1:14" hidden="1">
      <c r="A694">
        <v>616</v>
      </c>
      <c r="B694" t="s">
        <v>1227</v>
      </c>
      <c r="C694" s="4">
        <v>43053</v>
      </c>
      <c r="D694" s="4">
        <v>43056</v>
      </c>
      <c r="E694" t="s">
        <v>52</v>
      </c>
      <c r="F694" t="s">
        <v>1186</v>
      </c>
      <c r="G694" t="s">
        <v>21</v>
      </c>
      <c r="H694">
        <v>43123</v>
      </c>
      <c r="I694" t="s">
        <v>380</v>
      </c>
      <c r="J694">
        <v>3.6480000000000001</v>
      </c>
      <c r="K694">
        <v>2</v>
      </c>
      <c r="L694">
        <v>3.2223999999999999</v>
      </c>
      <c r="M694">
        <v>0.7</v>
      </c>
      <c r="N694">
        <v>-2.7968000000000002</v>
      </c>
    </row>
    <row r="695" spans="1:14" hidden="1">
      <c r="A695">
        <v>961</v>
      </c>
      <c r="B695" t="s">
        <v>1229</v>
      </c>
      <c r="C695" s="4">
        <v>43053</v>
      </c>
      <c r="D695" s="4">
        <v>43058</v>
      </c>
      <c r="E695" t="s">
        <v>15</v>
      </c>
      <c r="F695" t="s">
        <v>904</v>
      </c>
      <c r="G695" t="s">
        <v>27</v>
      </c>
      <c r="H695">
        <v>94110</v>
      </c>
      <c r="I695" t="s">
        <v>1230</v>
      </c>
      <c r="J695">
        <v>321.56799999999998</v>
      </c>
      <c r="K695">
        <v>2</v>
      </c>
      <c r="L695">
        <v>146.71539999999999</v>
      </c>
      <c r="M695">
        <v>0.2</v>
      </c>
      <c r="N695">
        <v>28.1372</v>
      </c>
    </row>
    <row r="696" spans="1:14" hidden="1">
      <c r="A696">
        <v>1073</v>
      </c>
      <c r="B696" t="s">
        <v>1231</v>
      </c>
      <c r="C696" s="4">
        <v>43053</v>
      </c>
      <c r="D696" s="4">
        <v>43058</v>
      </c>
      <c r="E696" t="s">
        <v>15</v>
      </c>
      <c r="F696" t="s">
        <v>1043</v>
      </c>
      <c r="G696" t="s">
        <v>21</v>
      </c>
      <c r="H696">
        <v>10035</v>
      </c>
      <c r="I696" t="s">
        <v>1232</v>
      </c>
      <c r="J696">
        <v>8.64</v>
      </c>
      <c r="K696">
        <v>2</v>
      </c>
      <c r="L696">
        <v>2.8079999999999998</v>
      </c>
      <c r="M696">
        <v>0.2</v>
      </c>
      <c r="N696">
        <v>3.024</v>
      </c>
    </row>
    <row r="697" spans="1:14" hidden="1">
      <c r="A697">
        <v>5190</v>
      </c>
      <c r="B697" t="s">
        <v>1233</v>
      </c>
      <c r="C697" s="4">
        <v>43053</v>
      </c>
      <c r="D697" s="4">
        <v>43057</v>
      </c>
      <c r="E697" t="s">
        <v>15</v>
      </c>
      <c r="F697" t="s">
        <v>1171</v>
      </c>
      <c r="G697" t="s">
        <v>21</v>
      </c>
      <c r="H697">
        <v>77506</v>
      </c>
      <c r="I697" t="s">
        <v>1234</v>
      </c>
      <c r="J697">
        <v>167.952</v>
      </c>
      <c r="K697">
        <v>6</v>
      </c>
      <c r="L697">
        <v>32.540700000000001</v>
      </c>
      <c r="M697">
        <v>0.2</v>
      </c>
      <c r="N697">
        <v>-27.292200000000001</v>
      </c>
    </row>
    <row r="698" spans="1:14" hidden="1">
      <c r="A698">
        <v>5191</v>
      </c>
      <c r="B698" t="s">
        <v>1233</v>
      </c>
      <c r="C698" s="4">
        <v>43053</v>
      </c>
      <c r="D698" s="4">
        <v>43057</v>
      </c>
      <c r="E698" t="s">
        <v>15</v>
      </c>
      <c r="F698" t="s">
        <v>1171</v>
      </c>
      <c r="G698" t="s">
        <v>21</v>
      </c>
      <c r="H698">
        <v>77506</v>
      </c>
      <c r="I698" t="s">
        <v>1235</v>
      </c>
      <c r="J698">
        <v>45.04</v>
      </c>
      <c r="K698">
        <v>2</v>
      </c>
      <c r="L698">
        <v>20.268000000000001</v>
      </c>
      <c r="M698">
        <v>0.2</v>
      </c>
      <c r="N698">
        <v>4.5039999999999996</v>
      </c>
    </row>
    <row r="699" spans="1:14" hidden="1">
      <c r="A699">
        <v>8686</v>
      </c>
      <c r="B699" t="s">
        <v>1236</v>
      </c>
      <c r="C699" s="4">
        <v>43053</v>
      </c>
      <c r="D699" s="4">
        <v>43057</v>
      </c>
      <c r="E699" t="s">
        <v>52</v>
      </c>
      <c r="F699" t="s">
        <v>1237</v>
      </c>
      <c r="G699" t="s">
        <v>27</v>
      </c>
      <c r="H699">
        <v>13601</v>
      </c>
      <c r="I699" t="s">
        <v>1238</v>
      </c>
      <c r="J699">
        <v>96.36</v>
      </c>
      <c r="K699">
        <v>6</v>
      </c>
      <c r="L699">
        <v>11.884399999999999</v>
      </c>
      <c r="M699">
        <v>0</v>
      </c>
      <c r="N699">
        <v>25.053599999999999</v>
      </c>
    </row>
    <row r="700" spans="1:14" hidden="1">
      <c r="A700">
        <v>8875</v>
      </c>
      <c r="B700" t="s">
        <v>1239</v>
      </c>
      <c r="C700" s="4">
        <v>43053</v>
      </c>
      <c r="D700" s="4">
        <v>43055</v>
      </c>
      <c r="E700" t="s">
        <v>52</v>
      </c>
      <c r="F700" t="s">
        <v>712</v>
      </c>
      <c r="G700" t="s">
        <v>21</v>
      </c>
      <c r="H700">
        <v>77095</v>
      </c>
      <c r="I700" t="s">
        <v>24</v>
      </c>
      <c r="J700">
        <v>21.99</v>
      </c>
      <c r="K700">
        <v>5</v>
      </c>
      <c r="L700">
        <v>10.994999999999999</v>
      </c>
      <c r="M700">
        <v>0.8</v>
      </c>
      <c r="N700">
        <v>-32.984999999999999</v>
      </c>
    </row>
    <row r="701" spans="1:14" hidden="1">
      <c r="A701">
        <v>9218</v>
      </c>
      <c r="B701" t="s">
        <v>1240</v>
      </c>
      <c r="C701" s="4">
        <v>43053</v>
      </c>
      <c r="D701" s="4">
        <v>43056</v>
      </c>
      <c r="E701" t="s">
        <v>38</v>
      </c>
      <c r="F701" t="s">
        <v>1241</v>
      </c>
      <c r="G701" t="s">
        <v>17</v>
      </c>
      <c r="H701">
        <v>55407</v>
      </c>
      <c r="I701" t="s">
        <v>1242</v>
      </c>
      <c r="J701">
        <v>15.28</v>
      </c>
      <c r="K701">
        <v>2</v>
      </c>
      <c r="L701">
        <v>3.8963999999999999</v>
      </c>
      <c r="M701">
        <v>0</v>
      </c>
      <c r="N701">
        <v>7.4871999999999996</v>
      </c>
    </row>
    <row r="702" spans="1:14" hidden="1">
      <c r="A702">
        <v>9732</v>
      </c>
      <c r="B702" t="s">
        <v>1243</v>
      </c>
      <c r="C702" s="4">
        <v>43053</v>
      </c>
      <c r="D702" s="4">
        <v>43058</v>
      </c>
      <c r="E702" t="s">
        <v>15</v>
      </c>
      <c r="F702" t="s">
        <v>1244</v>
      </c>
      <c r="G702" t="s">
        <v>21</v>
      </c>
      <c r="H702">
        <v>90049</v>
      </c>
      <c r="I702" t="s">
        <v>932</v>
      </c>
      <c r="J702">
        <v>34.24</v>
      </c>
      <c r="K702">
        <v>8</v>
      </c>
      <c r="L702">
        <v>3.0388000000000002</v>
      </c>
      <c r="M702">
        <v>0</v>
      </c>
      <c r="N702">
        <v>9.9296000000000006</v>
      </c>
    </row>
    <row r="703" spans="1:14" hidden="1">
      <c r="A703">
        <v>85</v>
      </c>
      <c r="B703" t="s">
        <v>1245</v>
      </c>
      <c r="C703" s="4">
        <v>43052</v>
      </c>
      <c r="D703" s="4">
        <v>43055</v>
      </c>
      <c r="E703" t="s">
        <v>38</v>
      </c>
      <c r="F703" t="s">
        <v>90</v>
      </c>
      <c r="G703" t="s">
        <v>17</v>
      </c>
      <c r="H703">
        <v>60623</v>
      </c>
      <c r="I703" t="s">
        <v>1246</v>
      </c>
      <c r="J703">
        <v>230.376</v>
      </c>
      <c r="K703">
        <v>3</v>
      </c>
      <c r="L703">
        <v>93.110299999999995</v>
      </c>
      <c r="M703">
        <v>0.2</v>
      </c>
      <c r="N703">
        <v>-48.954900000000002</v>
      </c>
    </row>
    <row r="704" spans="1:14" hidden="1">
      <c r="A704">
        <v>1551</v>
      </c>
      <c r="B704" t="s">
        <v>1247</v>
      </c>
      <c r="C704" s="4">
        <v>43052</v>
      </c>
      <c r="D704" s="4">
        <v>43057</v>
      </c>
      <c r="E704" t="s">
        <v>52</v>
      </c>
      <c r="F704" t="s">
        <v>1147</v>
      </c>
      <c r="G704" t="s">
        <v>17</v>
      </c>
      <c r="H704">
        <v>77095</v>
      </c>
      <c r="I704" t="s">
        <v>1248</v>
      </c>
      <c r="J704">
        <v>9.3239999999999998</v>
      </c>
      <c r="K704">
        <v>6</v>
      </c>
      <c r="L704">
        <v>5.6721000000000004</v>
      </c>
      <c r="M704">
        <v>0.8</v>
      </c>
      <c r="N704">
        <v>-24.708600000000001</v>
      </c>
    </row>
    <row r="705" spans="1:14" hidden="1">
      <c r="A705">
        <v>2628</v>
      </c>
      <c r="B705" t="s">
        <v>1249</v>
      </c>
      <c r="C705" s="4">
        <v>43052</v>
      </c>
      <c r="D705" s="4">
        <v>43054</v>
      </c>
      <c r="E705" t="s">
        <v>38</v>
      </c>
      <c r="F705" t="s">
        <v>1250</v>
      </c>
      <c r="G705" t="s">
        <v>27</v>
      </c>
      <c r="H705">
        <v>45503</v>
      </c>
      <c r="I705" t="s">
        <v>926</v>
      </c>
      <c r="J705">
        <v>60.863999999999997</v>
      </c>
      <c r="K705">
        <v>4</v>
      </c>
      <c r="L705">
        <v>12.9336</v>
      </c>
      <c r="M705">
        <v>0.2</v>
      </c>
      <c r="N705">
        <v>9.1295999999999999</v>
      </c>
    </row>
    <row r="706" spans="1:14" hidden="1">
      <c r="A706">
        <v>2629</v>
      </c>
      <c r="B706" t="s">
        <v>1249</v>
      </c>
      <c r="C706" s="4">
        <v>43052</v>
      </c>
      <c r="D706" s="4">
        <v>43054</v>
      </c>
      <c r="E706" t="s">
        <v>38</v>
      </c>
      <c r="F706" t="s">
        <v>1250</v>
      </c>
      <c r="G706" t="s">
        <v>27</v>
      </c>
      <c r="H706">
        <v>45503</v>
      </c>
      <c r="I706" t="s">
        <v>1251</v>
      </c>
      <c r="J706">
        <v>652.995</v>
      </c>
      <c r="K706">
        <v>7</v>
      </c>
      <c r="L706">
        <v>226.99350000000001</v>
      </c>
      <c r="M706">
        <v>0.7</v>
      </c>
      <c r="N706">
        <v>-935.95950000000005</v>
      </c>
    </row>
    <row r="707" spans="1:14" hidden="1">
      <c r="A707">
        <v>2630</v>
      </c>
      <c r="B707" t="s">
        <v>1249</v>
      </c>
      <c r="C707" s="4">
        <v>43052</v>
      </c>
      <c r="D707" s="4">
        <v>43054</v>
      </c>
      <c r="E707" t="s">
        <v>38</v>
      </c>
      <c r="F707" t="s">
        <v>1250</v>
      </c>
      <c r="G707" t="s">
        <v>27</v>
      </c>
      <c r="H707">
        <v>45503</v>
      </c>
      <c r="I707" t="s">
        <v>393</v>
      </c>
      <c r="J707">
        <v>11.22</v>
      </c>
      <c r="K707">
        <v>10</v>
      </c>
      <c r="L707">
        <v>1.87</v>
      </c>
      <c r="M707">
        <v>0.7</v>
      </c>
      <c r="N707">
        <v>-7.48</v>
      </c>
    </row>
    <row r="708" spans="1:14" hidden="1">
      <c r="A708">
        <v>3700</v>
      </c>
      <c r="B708" t="s">
        <v>1252</v>
      </c>
      <c r="C708" s="4">
        <v>43052</v>
      </c>
      <c r="D708" s="4">
        <v>43057</v>
      </c>
      <c r="E708" t="s">
        <v>52</v>
      </c>
      <c r="F708" t="s">
        <v>823</v>
      </c>
      <c r="G708" t="s">
        <v>17</v>
      </c>
      <c r="H708">
        <v>10701</v>
      </c>
      <c r="I708" t="s">
        <v>1253</v>
      </c>
      <c r="J708">
        <v>163.96</v>
      </c>
      <c r="K708">
        <v>4</v>
      </c>
      <c r="L708">
        <v>23.3643</v>
      </c>
      <c r="M708">
        <v>0</v>
      </c>
      <c r="N708">
        <v>70.502799999999993</v>
      </c>
    </row>
    <row r="709" spans="1:14" hidden="1">
      <c r="A709">
        <v>3783</v>
      </c>
      <c r="B709" t="s">
        <v>1254</v>
      </c>
      <c r="C709" s="4">
        <v>43052</v>
      </c>
      <c r="D709" s="4">
        <v>43055</v>
      </c>
      <c r="E709" t="s">
        <v>52</v>
      </c>
      <c r="F709" t="s">
        <v>947</v>
      </c>
      <c r="G709" t="s">
        <v>21</v>
      </c>
      <c r="H709">
        <v>38109</v>
      </c>
      <c r="I709" t="s">
        <v>1255</v>
      </c>
      <c r="J709">
        <v>8.9039999999999999</v>
      </c>
      <c r="K709">
        <v>3</v>
      </c>
      <c r="L709">
        <v>1.855</v>
      </c>
      <c r="M709">
        <v>0.2</v>
      </c>
      <c r="N709">
        <v>3.339</v>
      </c>
    </row>
    <row r="710" spans="1:14" hidden="1">
      <c r="A710">
        <v>3784</v>
      </c>
      <c r="B710" t="s">
        <v>1254</v>
      </c>
      <c r="C710" s="4">
        <v>43052</v>
      </c>
      <c r="D710" s="4">
        <v>43055</v>
      </c>
      <c r="E710" t="s">
        <v>52</v>
      </c>
      <c r="F710" t="s">
        <v>947</v>
      </c>
      <c r="G710" t="s">
        <v>21</v>
      </c>
      <c r="H710">
        <v>38109</v>
      </c>
      <c r="I710" t="s">
        <v>1256</v>
      </c>
      <c r="J710">
        <v>720.06399999999996</v>
      </c>
      <c r="K710">
        <v>4</v>
      </c>
      <c r="L710">
        <v>195.76740000000001</v>
      </c>
      <c r="M710">
        <v>0.2</v>
      </c>
      <c r="N710">
        <v>-63.005600000000001</v>
      </c>
    </row>
    <row r="711" spans="1:14" hidden="1">
      <c r="A711">
        <v>4866</v>
      </c>
      <c r="B711" t="s">
        <v>1257</v>
      </c>
      <c r="C711" s="4">
        <v>43052</v>
      </c>
      <c r="D711" s="4">
        <v>43057</v>
      </c>
      <c r="E711" t="s">
        <v>15</v>
      </c>
      <c r="F711" t="s">
        <v>880</v>
      </c>
      <c r="G711" t="s">
        <v>21</v>
      </c>
      <c r="H711">
        <v>98103</v>
      </c>
      <c r="I711" t="s">
        <v>1258</v>
      </c>
      <c r="J711">
        <v>2404.7040000000002</v>
      </c>
      <c r="K711">
        <v>6</v>
      </c>
      <c r="L711">
        <v>375.73500000000001</v>
      </c>
      <c r="M711">
        <v>0.2</v>
      </c>
      <c r="N711">
        <v>150.29400000000001</v>
      </c>
    </row>
    <row r="712" spans="1:14" hidden="1">
      <c r="A712">
        <v>4867</v>
      </c>
      <c r="B712" t="s">
        <v>1257</v>
      </c>
      <c r="C712" s="4">
        <v>43052</v>
      </c>
      <c r="D712" s="4">
        <v>43057</v>
      </c>
      <c r="E712" t="s">
        <v>15</v>
      </c>
      <c r="F712" t="s">
        <v>880</v>
      </c>
      <c r="G712" t="s">
        <v>21</v>
      </c>
      <c r="H712">
        <v>98103</v>
      </c>
      <c r="I712" t="s">
        <v>136</v>
      </c>
      <c r="J712">
        <v>563.024</v>
      </c>
      <c r="K712">
        <v>11</v>
      </c>
      <c r="L712">
        <v>33.909399999999998</v>
      </c>
      <c r="M712">
        <v>0.2</v>
      </c>
      <c r="N712">
        <v>190.0206</v>
      </c>
    </row>
    <row r="713" spans="1:14" hidden="1">
      <c r="A713">
        <v>4868</v>
      </c>
      <c r="B713" t="s">
        <v>1257</v>
      </c>
      <c r="C713" s="4">
        <v>43052</v>
      </c>
      <c r="D713" s="4">
        <v>43057</v>
      </c>
      <c r="E713" t="s">
        <v>15</v>
      </c>
      <c r="F713" t="s">
        <v>880</v>
      </c>
      <c r="G713" t="s">
        <v>21</v>
      </c>
      <c r="H713">
        <v>98103</v>
      </c>
      <c r="I713" t="s">
        <v>1259</v>
      </c>
      <c r="J713">
        <v>344.91</v>
      </c>
      <c r="K713">
        <v>3</v>
      </c>
      <c r="L713">
        <v>111.5209</v>
      </c>
      <c r="M713">
        <v>0</v>
      </c>
      <c r="N713">
        <v>10.347300000000001</v>
      </c>
    </row>
    <row r="714" spans="1:14" hidden="1">
      <c r="A714">
        <v>4869</v>
      </c>
      <c r="B714" t="s">
        <v>1257</v>
      </c>
      <c r="C714" s="4">
        <v>43052</v>
      </c>
      <c r="D714" s="4">
        <v>43057</v>
      </c>
      <c r="E714" t="s">
        <v>15</v>
      </c>
      <c r="F714" t="s">
        <v>880</v>
      </c>
      <c r="G714" t="s">
        <v>21</v>
      </c>
      <c r="H714">
        <v>98103</v>
      </c>
      <c r="I714" t="s">
        <v>1031</v>
      </c>
      <c r="J714">
        <v>8.64</v>
      </c>
      <c r="K714">
        <v>3</v>
      </c>
      <c r="L714">
        <v>1.4688000000000001</v>
      </c>
      <c r="M714">
        <v>0</v>
      </c>
      <c r="N714">
        <v>4.2336</v>
      </c>
    </row>
    <row r="715" spans="1:14" hidden="1">
      <c r="A715">
        <v>5441</v>
      </c>
      <c r="B715" t="s">
        <v>1260</v>
      </c>
      <c r="C715" s="4">
        <v>43052</v>
      </c>
      <c r="D715" s="4">
        <v>43057</v>
      </c>
      <c r="E715" t="s">
        <v>52</v>
      </c>
      <c r="F715" t="s">
        <v>712</v>
      </c>
      <c r="G715" t="s">
        <v>21</v>
      </c>
      <c r="H715">
        <v>33458</v>
      </c>
      <c r="I715" t="s">
        <v>965</v>
      </c>
      <c r="J715">
        <v>2.0640000000000001</v>
      </c>
      <c r="K715">
        <v>1</v>
      </c>
      <c r="L715">
        <v>1.9092</v>
      </c>
      <c r="M715">
        <v>0.2</v>
      </c>
      <c r="N715">
        <v>0.15479999999999999</v>
      </c>
    </row>
    <row r="716" spans="1:14" hidden="1">
      <c r="A716">
        <v>5805</v>
      </c>
      <c r="B716" t="s">
        <v>1261</v>
      </c>
      <c r="C716" s="4">
        <v>43052</v>
      </c>
      <c r="D716" s="4">
        <v>43058</v>
      </c>
      <c r="E716" t="s">
        <v>15</v>
      </c>
      <c r="F716" t="s">
        <v>705</v>
      </c>
      <c r="G716" t="s">
        <v>27</v>
      </c>
      <c r="H716">
        <v>75220</v>
      </c>
      <c r="I716" t="s">
        <v>1262</v>
      </c>
      <c r="J716">
        <v>61.792000000000002</v>
      </c>
      <c r="K716">
        <v>4</v>
      </c>
      <c r="L716">
        <v>13.9032</v>
      </c>
      <c r="M716">
        <v>0.2</v>
      </c>
      <c r="N716">
        <v>6.1791999999999998</v>
      </c>
    </row>
    <row r="717" spans="1:14" hidden="1">
      <c r="A717">
        <v>5806</v>
      </c>
      <c r="B717" t="s">
        <v>1261</v>
      </c>
      <c r="C717" s="4">
        <v>43052</v>
      </c>
      <c r="D717" s="4">
        <v>43058</v>
      </c>
      <c r="E717" t="s">
        <v>15</v>
      </c>
      <c r="F717" t="s">
        <v>705</v>
      </c>
      <c r="G717" t="s">
        <v>27</v>
      </c>
      <c r="H717">
        <v>75220</v>
      </c>
      <c r="I717" t="s">
        <v>22</v>
      </c>
      <c r="J717">
        <v>205.9992</v>
      </c>
      <c r="K717">
        <v>3</v>
      </c>
      <c r="L717">
        <v>77.754599999999996</v>
      </c>
      <c r="M717">
        <v>0.32</v>
      </c>
      <c r="N717">
        <v>-27.264600000000002</v>
      </c>
    </row>
    <row r="718" spans="1:14" hidden="1">
      <c r="A718">
        <v>6747</v>
      </c>
      <c r="B718" t="s">
        <v>1263</v>
      </c>
      <c r="C718" s="4">
        <v>43052</v>
      </c>
      <c r="D718" s="4">
        <v>43055</v>
      </c>
      <c r="E718" t="s">
        <v>38</v>
      </c>
      <c r="F718" t="s">
        <v>42</v>
      </c>
      <c r="G718" t="s">
        <v>27</v>
      </c>
      <c r="H718">
        <v>10009</v>
      </c>
      <c r="I718" t="s">
        <v>1264</v>
      </c>
      <c r="J718">
        <v>629.95000000000005</v>
      </c>
      <c r="K718">
        <v>5</v>
      </c>
      <c r="L718">
        <v>93.232600000000005</v>
      </c>
      <c r="M718">
        <v>0</v>
      </c>
      <c r="N718">
        <v>163.78700000000001</v>
      </c>
    </row>
    <row r="719" spans="1:14" hidden="1">
      <c r="A719">
        <v>7758</v>
      </c>
      <c r="B719" t="s">
        <v>1265</v>
      </c>
      <c r="C719" s="4">
        <v>43052</v>
      </c>
      <c r="D719" s="4">
        <v>43055</v>
      </c>
      <c r="E719" t="s">
        <v>52</v>
      </c>
      <c r="F719" t="s">
        <v>1266</v>
      </c>
      <c r="G719" t="s">
        <v>27</v>
      </c>
      <c r="H719">
        <v>14215</v>
      </c>
      <c r="I719" t="s">
        <v>1267</v>
      </c>
      <c r="J719">
        <v>43.6</v>
      </c>
      <c r="K719">
        <v>4</v>
      </c>
      <c r="L719">
        <v>7.8479999999999999</v>
      </c>
      <c r="M719">
        <v>0</v>
      </c>
      <c r="N719">
        <v>12.208</v>
      </c>
    </row>
    <row r="720" spans="1:14" hidden="1">
      <c r="A720">
        <v>7759</v>
      </c>
      <c r="B720" t="s">
        <v>1265</v>
      </c>
      <c r="C720" s="4">
        <v>43052</v>
      </c>
      <c r="D720" s="4">
        <v>43055</v>
      </c>
      <c r="E720" t="s">
        <v>52</v>
      </c>
      <c r="F720" t="s">
        <v>1266</v>
      </c>
      <c r="G720" t="s">
        <v>27</v>
      </c>
      <c r="H720">
        <v>14215</v>
      </c>
      <c r="I720" t="s">
        <v>1268</v>
      </c>
      <c r="J720">
        <v>154.94999999999999</v>
      </c>
      <c r="K720">
        <v>3</v>
      </c>
      <c r="L720">
        <v>41.32</v>
      </c>
      <c r="M720">
        <v>0</v>
      </c>
      <c r="N720">
        <v>30.99</v>
      </c>
    </row>
    <row r="721" spans="1:14" hidden="1">
      <c r="A721">
        <v>8320</v>
      </c>
      <c r="B721" t="s">
        <v>1269</v>
      </c>
      <c r="C721" s="4">
        <v>43052</v>
      </c>
      <c r="D721" s="4">
        <v>43057</v>
      </c>
      <c r="E721" t="s">
        <v>15</v>
      </c>
      <c r="F721" t="s">
        <v>1270</v>
      </c>
      <c r="G721" t="s">
        <v>21</v>
      </c>
      <c r="H721">
        <v>10009</v>
      </c>
      <c r="I721" t="s">
        <v>1271</v>
      </c>
      <c r="J721">
        <v>11.21</v>
      </c>
      <c r="K721">
        <v>1</v>
      </c>
      <c r="L721">
        <v>7.8470000000000004</v>
      </c>
      <c r="M721">
        <v>0</v>
      </c>
      <c r="N721">
        <v>3.363</v>
      </c>
    </row>
    <row r="722" spans="1:14" hidden="1">
      <c r="A722">
        <v>8554</v>
      </c>
      <c r="B722" t="s">
        <v>1272</v>
      </c>
      <c r="C722" s="4">
        <v>43052</v>
      </c>
      <c r="D722" s="4">
        <v>43059</v>
      </c>
      <c r="E722" t="s">
        <v>15</v>
      </c>
      <c r="F722" t="s">
        <v>1273</v>
      </c>
      <c r="G722" t="s">
        <v>21</v>
      </c>
      <c r="H722">
        <v>35601</v>
      </c>
      <c r="I722" t="s">
        <v>1274</v>
      </c>
      <c r="J722">
        <v>239.92</v>
      </c>
      <c r="K722">
        <v>8</v>
      </c>
      <c r="L722">
        <v>26.991</v>
      </c>
      <c r="M722">
        <v>0</v>
      </c>
      <c r="N722">
        <v>23.992000000000001</v>
      </c>
    </row>
    <row r="723" spans="1:14" hidden="1">
      <c r="A723">
        <v>8612</v>
      </c>
      <c r="B723" t="s">
        <v>1275</v>
      </c>
      <c r="C723" s="4">
        <v>43052</v>
      </c>
      <c r="D723" s="4">
        <v>43056</v>
      </c>
      <c r="E723" t="s">
        <v>52</v>
      </c>
      <c r="F723" t="s">
        <v>284</v>
      </c>
      <c r="G723" t="s">
        <v>21</v>
      </c>
      <c r="H723">
        <v>93030</v>
      </c>
      <c r="I723" t="s">
        <v>1276</v>
      </c>
      <c r="J723">
        <v>82.95</v>
      </c>
      <c r="K723">
        <v>5</v>
      </c>
      <c r="L723">
        <v>10.7835</v>
      </c>
      <c r="M723">
        <v>0</v>
      </c>
      <c r="N723">
        <v>29.032499999999999</v>
      </c>
    </row>
    <row r="724" spans="1:14" hidden="1">
      <c r="A724">
        <v>9672</v>
      </c>
      <c r="B724" t="s">
        <v>1277</v>
      </c>
      <c r="C724" s="4">
        <v>43052</v>
      </c>
      <c r="D724" s="4">
        <v>43058</v>
      </c>
      <c r="E724" t="s">
        <v>15</v>
      </c>
      <c r="F724" t="s">
        <v>1278</v>
      </c>
      <c r="G724" t="s">
        <v>21</v>
      </c>
      <c r="H724">
        <v>94568</v>
      </c>
      <c r="I724" t="s">
        <v>1279</v>
      </c>
      <c r="J724">
        <v>22</v>
      </c>
      <c r="K724">
        <v>5</v>
      </c>
      <c r="L724">
        <v>4.125</v>
      </c>
      <c r="M724">
        <v>0.2</v>
      </c>
      <c r="N724">
        <v>1.375</v>
      </c>
    </row>
    <row r="725" spans="1:14" hidden="1">
      <c r="A725">
        <v>237</v>
      </c>
      <c r="B725" t="s">
        <v>1280</v>
      </c>
      <c r="C725" s="4">
        <v>43051</v>
      </c>
      <c r="D725" s="4">
        <v>43055</v>
      </c>
      <c r="E725" t="s">
        <v>15</v>
      </c>
      <c r="F725" t="s">
        <v>1281</v>
      </c>
      <c r="G725" t="s">
        <v>27</v>
      </c>
      <c r="H725">
        <v>95051</v>
      </c>
      <c r="I725" t="s">
        <v>888</v>
      </c>
      <c r="J725">
        <v>10.56</v>
      </c>
      <c r="K725">
        <v>2</v>
      </c>
      <c r="L725">
        <v>2.9039999999999999</v>
      </c>
      <c r="M725">
        <v>0</v>
      </c>
      <c r="N725">
        <v>4.7519999999999998</v>
      </c>
    </row>
    <row r="726" spans="1:14" hidden="1">
      <c r="A726">
        <v>506</v>
      </c>
      <c r="B726" t="s">
        <v>1282</v>
      </c>
      <c r="C726" s="4">
        <v>43051</v>
      </c>
      <c r="D726" s="4">
        <v>43054</v>
      </c>
      <c r="E726" t="s">
        <v>52</v>
      </c>
      <c r="F726" t="s">
        <v>1283</v>
      </c>
      <c r="G726" t="s">
        <v>27</v>
      </c>
      <c r="H726">
        <v>10024</v>
      </c>
      <c r="I726" t="s">
        <v>568</v>
      </c>
      <c r="J726">
        <v>15.92</v>
      </c>
      <c r="K726">
        <v>5</v>
      </c>
      <c r="L726">
        <v>2.1093999999999999</v>
      </c>
      <c r="M726">
        <v>0.2</v>
      </c>
      <c r="N726">
        <v>5.3730000000000002</v>
      </c>
    </row>
    <row r="727" spans="1:14" hidden="1">
      <c r="A727">
        <v>1500</v>
      </c>
      <c r="B727" t="s">
        <v>1284</v>
      </c>
      <c r="C727" s="4">
        <v>43051</v>
      </c>
      <c r="D727" s="4">
        <v>43057</v>
      </c>
      <c r="E727" t="s">
        <v>15</v>
      </c>
      <c r="F727" t="s">
        <v>1285</v>
      </c>
      <c r="G727" t="s">
        <v>21</v>
      </c>
      <c r="H727">
        <v>78745</v>
      </c>
      <c r="I727" t="s">
        <v>1286</v>
      </c>
      <c r="J727">
        <v>16.056000000000001</v>
      </c>
      <c r="K727">
        <v>3</v>
      </c>
      <c r="L727">
        <v>3.4119000000000002</v>
      </c>
      <c r="M727">
        <v>0.2</v>
      </c>
      <c r="N727">
        <v>5.8202999999999996</v>
      </c>
    </row>
    <row r="728" spans="1:14" hidden="1">
      <c r="A728">
        <v>1501</v>
      </c>
      <c r="B728" t="s">
        <v>1284</v>
      </c>
      <c r="C728" s="4">
        <v>43051</v>
      </c>
      <c r="D728" s="4">
        <v>43057</v>
      </c>
      <c r="E728" t="s">
        <v>15</v>
      </c>
      <c r="F728" t="s">
        <v>1285</v>
      </c>
      <c r="G728" t="s">
        <v>21</v>
      </c>
      <c r="H728">
        <v>78745</v>
      </c>
      <c r="I728" t="s">
        <v>1287</v>
      </c>
      <c r="J728">
        <v>223.05600000000001</v>
      </c>
      <c r="K728">
        <v>9</v>
      </c>
      <c r="L728">
        <v>17.039000000000001</v>
      </c>
      <c r="M728">
        <v>0.2</v>
      </c>
      <c r="N728">
        <v>69.704999999999998</v>
      </c>
    </row>
    <row r="729" spans="1:14" hidden="1">
      <c r="A729">
        <v>1502</v>
      </c>
      <c r="B729" t="s">
        <v>1284</v>
      </c>
      <c r="C729" s="4">
        <v>43051</v>
      </c>
      <c r="D729" s="4">
        <v>43057</v>
      </c>
      <c r="E729" t="s">
        <v>15</v>
      </c>
      <c r="F729" t="s">
        <v>1285</v>
      </c>
      <c r="G729" t="s">
        <v>21</v>
      </c>
      <c r="H729">
        <v>78745</v>
      </c>
      <c r="I729" t="s">
        <v>1256</v>
      </c>
      <c r="J729">
        <v>540.048</v>
      </c>
      <c r="K729">
        <v>3</v>
      </c>
      <c r="L729">
        <v>195.76740000000001</v>
      </c>
      <c r="M729">
        <v>0.2</v>
      </c>
      <c r="N729">
        <v>-47.254199999999997</v>
      </c>
    </row>
    <row r="730" spans="1:14" hidden="1">
      <c r="A730">
        <v>1866</v>
      </c>
      <c r="B730" t="s">
        <v>1288</v>
      </c>
      <c r="C730" s="4">
        <v>43051</v>
      </c>
      <c r="D730" s="4">
        <v>43051</v>
      </c>
      <c r="E730" t="s">
        <v>98</v>
      </c>
      <c r="F730" t="s">
        <v>1289</v>
      </c>
      <c r="G730" t="s">
        <v>27</v>
      </c>
      <c r="H730">
        <v>43055</v>
      </c>
      <c r="I730" t="s">
        <v>1290</v>
      </c>
      <c r="J730">
        <v>370.78199999999998</v>
      </c>
      <c r="K730">
        <v>3</v>
      </c>
      <c r="L730">
        <v>154.49250000000001</v>
      </c>
      <c r="M730">
        <v>0.4</v>
      </c>
      <c r="N730">
        <v>-92.695499999999996</v>
      </c>
    </row>
    <row r="731" spans="1:14" hidden="1">
      <c r="A731">
        <v>2950</v>
      </c>
      <c r="B731" t="s">
        <v>1291</v>
      </c>
      <c r="C731" s="4">
        <v>43051</v>
      </c>
      <c r="D731" s="4">
        <v>43051</v>
      </c>
      <c r="E731" t="s">
        <v>98</v>
      </c>
      <c r="F731" t="s">
        <v>1292</v>
      </c>
      <c r="G731" t="s">
        <v>17</v>
      </c>
      <c r="H731">
        <v>85301</v>
      </c>
      <c r="I731" t="s">
        <v>638</v>
      </c>
      <c r="J731">
        <v>41.6</v>
      </c>
      <c r="K731">
        <v>4</v>
      </c>
      <c r="L731">
        <v>7.15</v>
      </c>
      <c r="M731">
        <v>0.2</v>
      </c>
      <c r="N731">
        <v>13</v>
      </c>
    </row>
    <row r="732" spans="1:14" hidden="1">
      <c r="A732">
        <v>2951</v>
      </c>
      <c r="B732" t="s">
        <v>1291</v>
      </c>
      <c r="C732" s="4">
        <v>43051</v>
      </c>
      <c r="D732" s="4">
        <v>43051</v>
      </c>
      <c r="E732" t="s">
        <v>98</v>
      </c>
      <c r="F732" t="s">
        <v>1292</v>
      </c>
      <c r="G732" t="s">
        <v>17</v>
      </c>
      <c r="H732">
        <v>85301</v>
      </c>
      <c r="I732" t="s">
        <v>1293</v>
      </c>
      <c r="J732">
        <v>23.12</v>
      </c>
      <c r="K732">
        <v>5</v>
      </c>
      <c r="L732">
        <v>2.9478</v>
      </c>
      <c r="M732">
        <v>0.2</v>
      </c>
      <c r="N732">
        <v>8.3810000000000002</v>
      </c>
    </row>
    <row r="733" spans="1:14" hidden="1">
      <c r="A733">
        <v>2952</v>
      </c>
      <c r="B733" t="s">
        <v>1291</v>
      </c>
      <c r="C733" s="4">
        <v>43051</v>
      </c>
      <c r="D733" s="4">
        <v>43051</v>
      </c>
      <c r="E733" t="s">
        <v>98</v>
      </c>
      <c r="F733" t="s">
        <v>1292</v>
      </c>
      <c r="G733" t="s">
        <v>17</v>
      </c>
      <c r="H733">
        <v>85301</v>
      </c>
      <c r="I733" t="s">
        <v>1294</v>
      </c>
      <c r="J733">
        <v>113.88800000000001</v>
      </c>
      <c r="K733">
        <v>2</v>
      </c>
      <c r="L733">
        <v>51.961399999999998</v>
      </c>
      <c r="M733">
        <v>0.2</v>
      </c>
      <c r="N733">
        <v>9.9651999999999994</v>
      </c>
    </row>
    <row r="734" spans="1:14" hidden="1">
      <c r="A734">
        <v>2953</v>
      </c>
      <c r="B734" t="s">
        <v>1291</v>
      </c>
      <c r="C734" s="4">
        <v>43051</v>
      </c>
      <c r="D734" s="4">
        <v>43051</v>
      </c>
      <c r="E734" t="s">
        <v>98</v>
      </c>
      <c r="F734" t="s">
        <v>1292</v>
      </c>
      <c r="G734" t="s">
        <v>17</v>
      </c>
      <c r="H734">
        <v>85301</v>
      </c>
      <c r="I734" t="s">
        <v>1295</v>
      </c>
      <c r="J734">
        <v>113.568</v>
      </c>
      <c r="K734">
        <v>2</v>
      </c>
      <c r="L734">
        <v>59.623199999999997</v>
      </c>
      <c r="M734">
        <v>0.2</v>
      </c>
      <c r="N734">
        <v>-5.6783999999999999</v>
      </c>
    </row>
    <row r="735" spans="1:14" hidden="1">
      <c r="A735">
        <v>2954</v>
      </c>
      <c r="B735" t="s">
        <v>1291</v>
      </c>
      <c r="C735" s="4">
        <v>43051</v>
      </c>
      <c r="D735" s="4">
        <v>43051</v>
      </c>
      <c r="E735" t="s">
        <v>98</v>
      </c>
      <c r="F735" t="s">
        <v>1292</v>
      </c>
      <c r="G735" t="s">
        <v>17</v>
      </c>
      <c r="H735">
        <v>85301</v>
      </c>
      <c r="I735" t="s">
        <v>67</v>
      </c>
      <c r="J735">
        <v>7.92</v>
      </c>
      <c r="K735">
        <v>2</v>
      </c>
      <c r="L735">
        <v>3.6135000000000002</v>
      </c>
      <c r="M735">
        <v>0.2</v>
      </c>
      <c r="N735">
        <v>0.69299999999999995</v>
      </c>
    </row>
    <row r="736" spans="1:14" hidden="1">
      <c r="A736">
        <v>2955</v>
      </c>
      <c r="B736" t="s">
        <v>1291</v>
      </c>
      <c r="C736" s="4">
        <v>43051</v>
      </c>
      <c r="D736" s="4">
        <v>43051</v>
      </c>
      <c r="E736" t="s">
        <v>98</v>
      </c>
      <c r="F736" t="s">
        <v>1292</v>
      </c>
      <c r="G736" t="s">
        <v>17</v>
      </c>
      <c r="H736">
        <v>85301</v>
      </c>
      <c r="I736" t="s">
        <v>1081</v>
      </c>
      <c r="J736">
        <v>671.98400000000004</v>
      </c>
      <c r="K736">
        <v>2</v>
      </c>
      <c r="L736">
        <v>310.79259999999999</v>
      </c>
      <c r="M736">
        <v>0.2</v>
      </c>
      <c r="N736">
        <v>50.398800000000001</v>
      </c>
    </row>
    <row r="737" spans="1:14" hidden="1">
      <c r="A737">
        <v>3135</v>
      </c>
      <c r="B737" t="s">
        <v>1296</v>
      </c>
      <c r="C737" s="4">
        <v>43051</v>
      </c>
      <c r="D737" s="4">
        <v>43057</v>
      </c>
      <c r="E737" t="s">
        <v>15</v>
      </c>
      <c r="F737" t="s">
        <v>491</v>
      </c>
      <c r="G737" t="s">
        <v>17</v>
      </c>
      <c r="H737">
        <v>75081</v>
      </c>
      <c r="I737" t="s">
        <v>1297</v>
      </c>
      <c r="J737">
        <v>30.56</v>
      </c>
      <c r="K737">
        <v>5</v>
      </c>
      <c r="L737">
        <v>15.28</v>
      </c>
      <c r="M737">
        <v>0.8</v>
      </c>
      <c r="N737">
        <v>-45.84</v>
      </c>
    </row>
    <row r="738" spans="1:14" hidden="1">
      <c r="A738">
        <v>3136</v>
      </c>
      <c r="B738" t="s">
        <v>1296</v>
      </c>
      <c r="C738" s="4">
        <v>43051</v>
      </c>
      <c r="D738" s="4">
        <v>43057</v>
      </c>
      <c r="E738" t="s">
        <v>15</v>
      </c>
      <c r="F738" t="s">
        <v>491</v>
      </c>
      <c r="G738" t="s">
        <v>17</v>
      </c>
      <c r="H738">
        <v>75081</v>
      </c>
      <c r="I738" t="s">
        <v>1298</v>
      </c>
      <c r="J738">
        <v>77.951999999999998</v>
      </c>
      <c r="K738">
        <v>3</v>
      </c>
      <c r="L738">
        <v>31.180800000000001</v>
      </c>
      <c r="M738">
        <v>0.2</v>
      </c>
      <c r="N738">
        <v>-15.590400000000001</v>
      </c>
    </row>
    <row r="739" spans="1:14" hidden="1">
      <c r="A739">
        <v>3137</v>
      </c>
      <c r="B739" t="s">
        <v>1296</v>
      </c>
      <c r="C739" s="4">
        <v>43051</v>
      </c>
      <c r="D739" s="4">
        <v>43057</v>
      </c>
      <c r="E739" t="s">
        <v>15</v>
      </c>
      <c r="F739" t="s">
        <v>491</v>
      </c>
      <c r="G739" t="s">
        <v>17</v>
      </c>
      <c r="H739">
        <v>75081</v>
      </c>
      <c r="I739" t="s">
        <v>1299</v>
      </c>
      <c r="J739">
        <v>67.992000000000004</v>
      </c>
      <c r="K739">
        <v>1</v>
      </c>
      <c r="L739">
        <v>59.493000000000002</v>
      </c>
      <c r="M739">
        <v>0.2</v>
      </c>
      <c r="N739">
        <v>8.4989999999999899</v>
      </c>
    </row>
    <row r="740" spans="1:14" hidden="1">
      <c r="A740">
        <v>3138</v>
      </c>
      <c r="B740" t="s">
        <v>1296</v>
      </c>
      <c r="C740" s="4">
        <v>43051</v>
      </c>
      <c r="D740" s="4">
        <v>43057</v>
      </c>
      <c r="E740" t="s">
        <v>15</v>
      </c>
      <c r="F740" t="s">
        <v>491</v>
      </c>
      <c r="G740" t="s">
        <v>17</v>
      </c>
      <c r="H740">
        <v>75081</v>
      </c>
      <c r="I740" t="s">
        <v>1300</v>
      </c>
      <c r="J740">
        <v>12.224</v>
      </c>
      <c r="K740">
        <v>2</v>
      </c>
      <c r="L740">
        <v>3.8963999999999999</v>
      </c>
      <c r="M740">
        <v>0.2</v>
      </c>
      <c r="N740">
        <v>4.4311999999999996</v>
      </c>
    </row>
    <row r="741" spans="1:14" hidden="1">
      <c r="A741">
        <v>3139</v>
      </c>
      <c r="B741" t="s">
        <v>1296</v>
      </c>
      <c r="C741" s="4">
        <v>43051</v>
      </c>
      <c r="D741" s="4">
        <v>43057</v>
      </c>
      <c r="E741" t="s">
        <v>15</v>
      </c>
      <c r="F741" t="s">
        <v>491</v>
      </c>
      <c r="G741" t="s">
        <v>17</v>
      </c>
      <c r="H741">
        <v>75081</v>
      </c>
      <c r="I741" t="s">
        <v>1301</v>
      </c>
      <c r="J741">
        <v>44.783999999999999</v>
      </c>
      <c r="K741">
        <v>2</v>
      </c>
      <c r="L741">
        <v>22.671900000000001</v>
      </c>
      <c r="M741">
        <v>0.2</v>
      </c>
      <c r="N741">
        <v>-0.55980000000000496</v>
      </c>
    </row>
    <row r="742" spans="1:14" hidden="1">
      <c r="A742">
        <v>3140</v>
      </c>
      <c r="B742" t="s">
        <v>1296</v>
      </c>
      <c r="C742" s="4">
        <v>43051</v>
      </c>
      <c r="D742" s="4">
        <v>43057</v>
      </c>
      <c r="E742" t="s">
        <v>15</v>
      </c>
      <c r="F742" t="s">
        <v>491</v>
      </c>
      <c r="G742" t="s">
        <v>17</v>
      </c>
      <c r="H742">
        <v>75081</v>
      </c>
      <c r="I742" t="s">
        <v>1302</v>
      </c>
      <c r="J742">
        <v>22.847999999999999</v>
      </c>
      <c r="K742">
        <v>3</v>
      </c>
      <c r="L742">
        <v>13.5184</v>
      </c>
      <c r="M742">
        <v>0.6</v>
      </c>
      <c r="N742">
        <v>-17.7072</v>
      </c>
    </row>
    <row r="743" spans="1:14" hidden="1">
      <c r="A743">
        <v>3472</v>
      </c>
      <c r="B743" t="s">
        <v>1303</v>
      </c>
      <c r="C743" s="4">
        <v>43051</v>
      </c>
      <c r="D743" s="4">
        <v>43056</v>
      </c>
      <c r="E743" t="s">
        <v>15</v>
      </c>
      <c r="F743" t="s">
        <v>1304</v>
      </c>
      <c r="G743" t="s">
        <v>27</v>
      </c>
      <c r="H743">
        <v>43229</v>
      </c>
      <c r="I743" t="s">
        <v>1305</v>
      </c>
      <c r="J743">
        <v>10.848000000000001</v>
      </c>
      <c r="K743">
        <v>2</v>
      </c>
      <c r="L743">
        <v>3.6612</v>
      </c>
      <c r="M743">
        <v>0.2</v>
      </c>
      <c r="N743">
        <v>3.5255999999999998</v>
      </c>
    </row>
    <row r="744" spans="1:14" hidden="1">
      <c r="A744">
        <v>3473</v>
      </c>
      <c r="B744" t="s">
        <v>1303</v>
      </c>
      <c r="C744" s="4">
        <v>43051</v>
      </c>
      <c r="D744" s="4">
        <v>43056</v>
      </c>
      <c r="E744" t="s">
        <v>15</v>
      </c>
      <c r="F744" t="s">
        <v>1304</v>
      </c>
      <c r="G744" t="s">
        <v>27</v>
      </c>
      <c r="H744">
        <v>43229</v>
      </c>
      <c r="I744" t="s">
        <v>1306</v>
      </c>
      <c r="J744">
        <v>18.544</v>
      </c>
      <c r="K744">
        <v>2</v>
      </c>
      <c r="L744">
        <v>7.7652999999999999</v>
      </c>
      <c r="M744">
        <v>0.2</v>
      </c>
      <c r="N744">
        <v>3.0133999999999999</v>
      </c>
    </row>
    <row r="745" spans="1:14" hidden="1">
      <c r="A745">
        <v>4741</v>
      </c>
      <c r="B745" t="s">
        <v>1307</v>
      </c>
      <c r="C745" s="4">
        <v>43051</v>
      </c>
      <c r="D745" s="4">
        <v>43055</v>
      </c>
      <c r="E745" t="s">
        <v>15</v>
      </c>
      <c r="F745" t="s">
        <v>169</v>
      </c>
      <c r="G745" t="s">
        <v>21</v>
      </c>
      <c r="H745">
        <v>98115</v>
      </c>
      <c r="I745" t="s">
        <v>843</v>
      </c>
      <c r="J745">
        <v>9.9600000000000009</v>
      </c>
      <c r="K745">
        <v>2</v>
      </c>
      <c r="L745">
        <v>2.6892</v>
      </c>
      <c r="M745">
        <v>0</v>
      </c>
      <c r="N745">
        <v>4.5815999999999999</v>
      </c>
    </row>
    <row r="746" spans="1:14" hidden="1">
      <c r="A746">
        <v>4742</v>
      </c>
      <c r="B746" t="s">
        <v>1307</v>
      </c>
      <c r="C746" s="4">
        <v>43051</v>
      </c>
      <c r="D746" s="4">
        <v>43055</v>
      </c>
      <c r="E746" t="s">
        <v>15</v>
      </c>
      <c r="F746" t="s">
        <v>169</v>
      </c>
      <c r="G746" t="s">
        <v>21</v>
      </c>
      <c r="H746">
        <v>98115</v>
      </c>
      <c r="I746" t="s">
        <v>1308</v>
      </c>
      <c r="J746">
        <v>9.2100000000000009</v>
      </c>
      <c r="K746">
        <v>3</v>
      </c>
      <c r="L746">
        <v>2.3025000000000002</v>
      </c>
      <c r="M746">
        <v>0</v>
      </c>
      <c r="N746">
        <v>2.3025000000000002</v>
      </c>
    </row>
    <row r="747" spans="1:14" hidden="1">
      <c r="A747">
        <v>4743</v>
      </c>
      <c r="B747" t="s">
        <v>1307</v>
      </c>
      <c r="C747" s="4">
        <v>43051</v>
      </c>
      <c r="D747" s="4">
        <v>43055</v>
      </c>
      <c r="E747" t="s">
        <v>15</v>
      </c>
      <c r="F747" t="s">
        <v>169</v>
      </c>
      <c r="G747" t="s">
        <v>21</v>
      </c>
      <c r="H747">
        <v>98115</v>
      </c>
      <c r="I747" t="s">
        <v>1309</v>
      </c>
      <c r="J747">
        <v>27.93</v>
      </c>
      <c r="K747">
        <v>3</v>
      </c>
      <c r="L747">
        <v>6.6101000000000001</v>
      </c>
      <c r="M747">
        <v>0</v>
      </c>
      <c r="N747">
        <v>8.0997000000000003</v>
      </c>
    </row>
    <row r="748" spans="1:14" hidden="1">
      <c r="A748">
        <v>4827</v>
      </c>
      <c r="B748" t="s">
        <v>1310</v>
      </c>
      <c r="C748" s="4">
        <v>43051</v>
      </c>
      <c r="D748" s="4">
        <v>43054</v>
      </c>
      <c r="E748" t="s">
        <v>38</v>
      </c>
      <c r="F748" t="s">
        <v>1311</v>
      </c>
      <c r="G748" t="s">
        <v>27</v>
      </c>
      <c r="H748">
        <v>90036</v>
      </c>
      <c r="I748" t="s">
        <v>805</v>
      </c>
      <c r="J748">
        <v>14.016</v>
      </c>
      <c r="K748">
        <v>4</v>
      </c>
      <c r="L748">
        <v>2.2776000000000001</v>
      </c>
      <c r="M748">
        <v>0.2</v>
      </c>
      <c r="N748">
        <v>4.9055999999999997</v>
      </c>
    </row>
    <row r="749" spans="1:14" hidden="1">
      <c r="A749">
        <v>6213</v>
      </c>
      <c r="B749" t="s">
        <v>1312</v>
      </c>
      <c r="C749" s="4">
        <v>43051</v>
      </c>
      <c r="D749" s="4">
        <v>43055</v>
      </c>
      <c r="E749" t="s">
        <v>52</v>
      </c>
      <c r="F749" t="s">
        <v>1313</v>
      </c>
      <c r="G749" t="s">
        <v>21</v>
      </c>
      <c r="H749">
        <v>98632</v>
      </c>
      <c r="I749" t="s">
        <v>1314</v>
      </c>
      <c r="J749">
        <v>18.239999999999998</v>
      </c>
      <c r="K749">
        <v>3</v>
      </c>
      <c r="L749">
        <v>3.04</v>
      </c>
      <c r="M749">
        <v>0</v>
      </c>
      <c r="N749">
        <v>9.1199999999999992</v>
      </c>
    </row>
    <row r="750" spans="1:14" hidden="1">
      <c r="A750">
        <v>6214</v>
      </c>
      <c r="B750" t="s">
        <v>1312</v>
      </c>
      <c r="C750" s="4">
        <v>43051</v>
      </c>
      <c r="D750" s="4">
        <v>43055</v>
      </c>
      <c r="E750" t="s">
        <v>52</v>
      </c>
      <c r="F750" t="s">
        <v>1313</v>
      </c>
      <c r="G750" t="s">
        <v>21</v>
      </c>
      <c r="H750">
        <v>98632</v>
      </c>
      <c r="I750" t="s">
        <v>936</v>
      </c>
      <c r="J750">
        <v>76.12</v>
      </c>
      <c r="K750">
        <v>2</v>
      </c>
      <c r="L750">
        <v>27.022600000000001</v>
      </c>
      <c r="M750">
        <v>0</v>
      </c>
      <c r="N750">
        <v>22.0748</v>
      </c>
    </row>
    <row r="751" spans="1:14" hidden="1">
      <c r="A751">
        <v>7769</v>
      </c>
      <c r="B751" t="s">
        <v>1315</v>
      </c>
      <c r="C751" s="4">
        <v>43051</v>
      </c>
      <c r="D751" s="4">
        <v>43056</v>
      </c>
      <c r="E751" t="s">
        <v>15</v>
      </c>
      <c r="F751" t="s">
        <v>1316</v>
      </c>
      <c r="G751" t="s">
        <v>21</v>
      </c>
      <c r="H751">
        <v>32303</v>
      </c>
      <c r="I751" t="s">
        <v>595</v>
      </c>
      <c r="J751">
        <v>26.72</v>
      </c>
      <c r="K751">
        <v>5</v>
      </c>
      <c r="L751">
        <v>3.4735999999999998</v>
      </c>
      <c r="M751">
        <v>0.2</v>
      </c>
      <c r="N751">
        <v>9.3520000000000003</v>
      </c>
    </row>
    <row r="752" spans="1:14" hidden="1">
      <c r="A752">
        <v>8429</v>
      </c>
      <c r="B752" t="s">
        <v>1317</v>
      </c>
      <c r="C752" s="4">
        <v>43051</v>
      </c>
      <c r="D752" s="4">
        <v>43055</v>
      </c>
      <c r="E752" t="s">
        <v>15</v>
      </c>
      <c r="F752" t="s">
        <v>1318</v>
      </c>
      <c r="G752" t="s">
        <v>27</v>
      </c>
      <c r="H752">
        <v>85281</v>
      </c>
      <c r="I752" t="s">
        <v>1319</v>
      </c>
      <c r="J752">
        <v>62.351999999999997</v>
      </c>
      <c r="K752">
        <v>6</v>
      </c>
      <c r="L752">
        <v>12.210599999999999</v>
      </c>
      <c r="M752">
        <v>0.2</v>
      </c>
      <c r="N752">
        <v>-10.9116</v>
      </c>
    </row>
    <row r="753" spans="1:14" hidden="1">
      <c r="A753">
        <v>9639</v>
      </c>
      <c r="B753" t="s">
        <v>1320</v>
      </c>
      <c r="C753" s="4">
        <v>43051</v>
      </c>
      <c r="D753" s="4">
        <v>43054</v>
      </c>
      <c r="E753" t="s">
        <v>52</v>
      </c>
      <c r="F753" t="s">
        <v>328</v>
      </c>
      <c r="G753" t="s">
        <v>21</v>
      </c>
      <c r="H753">
        <v>90032</v>
      </c>
      <c r="I753" t="s">
        <v>1321</v>
      </c>
      <c r="J753">
        <v>11.56</v>
      </c>
      <c r="K753">
        <v>2</v>
      </c>
      <c r="L753">
        <v>2.9478</v>
      </c>
      <c r="M753">
        <v>0</v>
      </c>
      <c r="N753">
        <v>5.6643999999999997</v>
      </c>
    </row>
    <row r="754" spans="1:14" hidden="1">
      <c r="A754">
        <v>9720</v>
      </c>
      <c r="B754" t="s">
        <v>1322</v>
      </c>
      <c r="C754" s="4">
        <v>43051</v>
      </c>
      <c r="D754" s="4">
        <v>43053</v>
      </c>
      <c r="E754" t="s">
        <v>52</v>
      </c>
      <c r="F754" t="s">
        <v>468</v>
      </c>
      <c r="G754" t="s">
        <v>21</v>
      </c>
      <c r="H754">
        <v>17602</v>
      </c>
      <c r="I754" t="s">
        <v>1323</v>
      </c>
      <c r="J754">
        <v>221.024</v>
      </c>
      <c r="K754">
        <v>2</v>
      </c>
      <c r="L754">
        <v>138.13999999999999</v>
      </c>
      <c r="M754">
        <v>0.2</v>
      </c>
      <c r="N754">
        <v>-55.256</v>
      </c>
    </row>
    <row r="755" spans="1:14" hidden="1">
      <c r="A755">
        <v>901</v>
      </c>
      <c r="B755" t="s">
        <v>1324</v>
      </c>
      <c r="C755" s="4">
        <v>43050</v>
      </c>
      <c r="D755" s="4">
        <v>43052</v>
      </c>
      <c r="E755" t="s">
        <v>38</v>
      </c>
      <c r="F755" t="s">
        <v>1024</v>
      </c>
      <c r="G755" t="s">
        <v>21</v>
      </c>
      <c r="H755">
        <v>75043</v>
      </c>
      <c r="I755" t="s">
        <v>1325</v>
      </c>
      <c r="J755">
        <v>10.44</v>
      </c>
      <c r="K755">
        <v>5</v>
      </c>
      <c r="L755">
        <v>1.4094</v>
      </c>
      <c r="M755">
        <v>0.2</v>
      </c>
      <c r="N755">
        <v>3.3929999999999998</v>
      </c>
    </row>
    <row r="756" spans="1:14" hidden="1">
      <c r="A756">
        <v>902</v>
      </c>
      <c r="B756" t="s">
        <v>1324</v>
      </c>
      <c r="C756" s="4">
        <v>43050</v>
      </c>
      <c r="D756" s="4">
        <v>43052</v>
      </c>
      <c r="E756" t="s">
        <v>38</v>
      </c>
      <c r="F756" t="s">
        <v>1024</v>
      </c>
      <c r="G756" t="s">
        <v>21</v>
      </c>
      <c r="H756">
        <v>75043</v>
      </c>
      <c r="I756" t="s">
        <v>304</v>
      </c>
      <c r="J756">
        <v>18.335999999999999</v>
      </c>
      <c r="K756">
        <v>4</v>
      </c>
      <c r="L756">
        <v>12.606</v>
      </c>
      <c r="M756">
        <v>0.8</v>
      </c>
      <c r="N756">
        <v>-32.088000000000001</v>
      </c>
    </row>
    <row r="757" spans="1:14" hidden="1">
      <c r="A757">
        <v>2775</v>
      </c>
      <c r="B757" t="s">
        <v>1326</v>
      </c>
      <c r="C757" s="4">
        <v>43050</v>
      </c>
      <c r="D757" s="4">
        <v>43057</v>
      </c>
      <c r="E757" t="s">
        <v>15</v>
      </c>
      <c r="F757" t="s">
        <v>839</v>
      </c>
      <c r="G757" t="s">
        <v>17</v>
      </c>
      <c r="H757">
        <v>45503</v>
      </c>
      <c r="I757" t="s">
        <v>1327</v>
      </c>
      <c r="J757">
        <v>10.368</v>
      </c>
      <c r="K757">
        <v>2</v>
      </c>
      <c r="L757">
        <v>3.3696000000000002</v>
      </c>
      <c r="M757">
        <v>0.2</v>
      </c>
      <c r="N757">
        <v>3.6288</v>
      </c>
    </row>
    <row r="758" spans="1:14" hidden="1">
      <c r="A758">
        <v>2836</v>
      </c>
      <c r="B758" t="s">
        <v>1328</v>
      </c>
      <c r="C758" s="4">
        <v>43050</v>
      </c>
      <c r="D758" s="4">
        <v>43055</v>
      </c>
      <c r="E758" t="s">
        <v>15</v>
      </c>
      <c r="F758" t="s">
        <v>142</v>
      </c>
      <c r="G758" t="s">
        <v>21</v>
      </c>
      <c r="H758">
        <v>90036</v>
      </c>
      <c r="I758" t="s">
        <v>1329</v>
      </c>
      <c r="J758">
        <v>10.89</v>
      </c>
      <c r="K758">
        <v>1</v>
      </c>
      <c r="L758">
        <v>8.0586000000000002</v>
      </c>
      <c r="M758">
        <v>0</v>
      </c>
      <c r="N758">
        <v>2.8313999999999999</v>
      </c>
    </row>
    <row r="759" spans="1:14" hidden="1">
      <c r="A759">
        <v>2837</v>
      </c>
      <c r="B759" t="s">
        <v>1328</v>
      </c>
      <c r="C759" s="4">
        <v>43050</v>
      </c>
      <c r="D759" s="4">
        <v>43055</v>
      </c>
      <c r="E759" t="s">
        <v>15</v>
      </c>
      <c r="F759" t="s">
        <v>142</v>
      </c>
      <c r="G759" t="s">
        <v>21</v>
      </c>
      <c r="H759">
        <v>90036</v>
      </c>
      <c r="I759" t="s">
        <v>830</v>
      </c>
      <c r="J759">
        <v>19.440000000000001</v>
      </c>
      <c r="K759">
        <v>3</v>
      </c>
      <c r="L759">
        <v>3.3696000000000002</v>
      </c>
      <c r="M759">
        <v>0</v>
      </c>
      <c r="N759">
        <v>9.3312000000000008</v>
      </c>
    </row>
    <row r="760" spans="1:14" hidden="1">
      <c r="A760">
        <v>2838</v>
      </c>
      <c r="B760" t="s">
        <v>1328</v>
      </c>
      <c r="C760" s="4">
        <v>43050</v>
      </c>
      <c r="D760" s="4">
        <v>43055</v>
      </c>
      <c r="E760" t="s">
        <v>15</v>
      </c>
      <c r="F760" t="s">
        <v>142</v>
      </c>
      <c r="G760" t="s">
        <v>21</v>
      </c>
      <c r="H760">
        <v>90036</v>
      </c>
      <c r="I760" t="s">
        <v>1330</v>
      </c>
      <c r="J760">
        <v>121.6</v>
      </c>
      <c r="K760">
        <v>5</v>
      </c>
      <c r="L760">
        <v>16.416</v>
      </c>
      <c r="M760">
        <v>0.2</v>
      </c>
      <c r="N760">
        <v>39.520000000000003</v>
      </c>
    </row>
    <row r="761" spans="1:14" hidden="1">
      <c r="A761">
        <v>3175</v>
      </c>
      <c r="B761" t="s">
        <v>1331</v>
      </c>
      <c r="C761" s="4">
        <v>43050</v>
      </c>
      <c r="D761" s="4">
        <v>43057</v>
      </c>
      <c r="E761" t="s">
        <v>15</v>
      </c>
      <c r="F761" t="s">
        <v>328</v>
      </c>
      <c r="G761" t="s">
        <v>21</v>
      </c>
      <c r="H761">
        <v>48227</v>
      </c>
      <c r="I761" t="s">
        <v>1332</v>
      </c>
      <c r="J761">
        <v>181.86</v>
      </c>
      <c r="K761">
        <v>7</v>
      </c>
      <c r="L761">
        <v>18.7056</v>
      </c>
      <c r="M761">
        <v>0</v>
      </c>
      <c r="N761">
        <v>50.9208</v>
      </c>
    </row>
    <row r="762" spans="1:14" hidden="1">
      <c r="A762">
        <v>4227</v>
      </c>
      <c r="B762" t="s">
        <v>1333</v>
      </c>
      <c r="C762" s="4">
        <v>43050</v>
      </c>
      <c r="D762" s="4">
        <v>43055</v>
      </c>
      <c r="E762" t="s">
        <v>15</v>
      </c>
      <c r="F762" t="s">
        <v>519</v>
      </c>
      <c r="G762" t="s">
        <v>21</v>
      </c>
      <c r="H762">
        <v>50322</v>
      </c>
      <c r="I762" t="s">
        <v>1334</v>
      </c>
      <c r="J762">
        <v>45.92</v>
      </c>
      <c r="K762">
        <v>4</v>
      </c>
      <c r="L762">
        <v>6.0843999999999996</v>
      </c>
      <c r="M762">
        <v>0</v>
      </c>
      <c r="N762">
        <v>21.5824</v>
      </c>
    </row>
    <row r="763" spans="1:14" hidden="1">
      <c r="A763">
        <v>5079</v>
      </c>
      <c r="B763" t="s">
        <v>1335</v>
      </c>
      <c r="C763" s="4">
        <v>43050</v>
      </c>
      <c r="D763" s="4">
        <v>43056</v>
      </c>
      <c r="E763" t="s">
        <v>15</v>
      </c>
      <c r="F763" t="s">
        <v>1336</v>
      </c>
      <c r="G763" t="s">
        <v>17</v>
      </c>
      <c r="H763">
        <v>53209</v>
      </c>
      <c r="I763" t="s">
        <v>380</v>
      </c>
      <c r="J763">
        <v>18.239999999999998</v>
      </c>
      <c r="K763">
        <v>3</v>
      </c>
      <c r="L763">
        <v>3.2223999999999999</v>
      </c>
      <c r="M763">
        <v>0</v>
      </c>
      <c r="N763">
        <v>8.5728000000000009</v>
      </c>
    </row>
    <row r="764" spans="1:14" hidden="1">
      <c r="A764">
        <v>5117</v>
      </c>
      <c r="B764" t="s">
        <v>1337</v>
      </c>
      <c r="C764" s="4">
        <v>43050</v>
      </c>
      <c r="D764" s="4">
        <v>43056</v>
      </c>
      <c r="E764" t="s">
        <v>15</v>
      </c>
      <c r="F764" t="s">
        <v>1338</v>
      </c>
      <c r="G764" t="s">
        <v>21</v>
      </c>
      <c r="H764">
        <v>10009</v>
      </c>
      <c r="I764" t="s">
        <v>1339</v>
      </c>
      <c r="J764">
        <v>35.479999999999997</v>
      </c>
      <c r="K764">
        <v>1</v>
      </c>
      <c r="L764">
        <v>35.479999999999997</v>
      </c>
      <c r="M764">
        <v>0</v>
      </c>
      <c r="N764">
        <v>0</v>
      </c>
    </row>
    <row r="765" spans="1:14" hidden="1">
      <c r="A765">
        <v>6989</v>
      </c>
      <c r="B765" t="s">
        <v>1340</v>
      </c>
      <c r="C765" s="4">
        <v>43050</v>
      </c>
      <c r="D765" s="4">
        <v>43055</v>
      </c>
      <c r="E765" t="s">
        <v>52</v>
      </c>
      <c r="F765" t="s">
        <v>767</v>
      </c>
      <c r="G765" t="s">
        <v>27</v>
      </c>
      <c r="H765">
        <v>33311</v>
      </c>
      <c r="I765" t="s">
        <v>1341</v>
      </c>
      <c r="J765">
        <v>1158.1199999999999</v>
      </c>
      <c r="K765">
        <v>5</v>
      </c>
      <c r="L765">
        <v>205.56630000000001</v>
      </c>
      <c r="M765">
        <v>0.2</v>
      </c>
      <c r="N765">
        <v>130.2885</v>
      </c>
    </row>
    <row r="766" spans="1:14" hidden="1">
      <c r="A766">
        <v>7449</v>
      </c>
      <c r="B766" t="s">
        <v>1342</v>
      </c>
      <c r="C766" s="4">
        <v>43050</v>
      </c>
      <c r="D766" s="4">
        <v>43053</v>
      </c>
      <c r="E766" t="s">
        <v>38</v>
      </c>
      <c r="F766" t="s">
        <v>1343</v>
      </c>
      <c r="G766" t="s">
        <v>21</v>
      </c>
      <c r="H766">
        <v>37918</v>
      </c>
      <c r="I766" t="s">
        <v>1344</v>
      </c>
      <c r="J766">
        <v>88.92</v>
      </c>
      <c r="K766">
        <v>5</v>
      </c>
      <c r="L766">
        <v>14.8941</v>
      </c>
      <c r="M766">
        <v>0.2</v>
      </c>
      <c r="N766">
        <v>14.4495</v>
      </c>
    </row>
    <row r="767" spans="1:14" hidden="1">
      <c r="A767">
        <v>7468</v>
      </c>
      <c r="B767" t="s">
        <v>1345</v>
      </c>
      <c r="C767" s="4">
        <v>43050</v>
      </c>
      <c r="D767" s="4">
        <v>43054</v>
      </c>
      <c r="E767" t="s">
        <v>52</v>
      </c>
      <c r="F767" t="s">
        <v>1346</v>
      </c>
      <c r="G767" t="s">
        <v>17</v>
      </c>
      <c r="H767">
        <v>90045</v>
      </c>
      <c r="I767" t="s">
        <v>1347</v>
      </c>
      <c r="J767">
        <v>34.92</v>
      </c>
      <c r="K767">
        <v>4</v>
      </c>
      <c r="L767">
        <v>5.7618</v>
      </c>
      <c r="M767">
        <v>0</v>
      </c>
      <c r="N767">
        <v>11.8728</v>
      </c>
    </row>
    <row r="768" spans="1:14" hidden="1">
      <c r="A768">
        <v>8997</v>
      </c>
      <c r="B768" t="s">
        <v>1348</v>
      </c>
      <c r="C768" s="4">
        <v>43050</v>
      </c>
      <c r="D768" s="4">
        <v>43052</v>
      </c>
      <c r="E768" t="s">
        <v>38</v>
      </c>
      <c r="F768" t="s">
        <v>997</v>
      </c>
      <c r="G768" t="s">
        <v>21</v>
      </c>
      <c r="H768">
        <v>75081</v>
      </c>
      <c r="I768" t="s">
        <v>791</v>
      </c>
      <c r="J768">
        <v>35.183999999999997</v>
      </c>
      <c r="K768">
        <v>2</v>
      </c>
      <c r="L768">
        <v>11.434799999999999</v>
      </c>
      <c r="M768">
        <v>0.2</v>
      </c>
      <c r="N768">
        <v>12.314399999999999</v>
      </c>
    </row>
    <row r="769" spans="1:14" hidden="1">
      <c r="A769">
        <v>9261</v>
      </c>
      <c r="B769" t="s">
        <v>1349</v>
      </c>
      <c r="C769" s="4">
        <v>43050</v>
      </c>
      <c r="D769" s="4">
        <v>43053</v>
      </c>
      <c r="E769" t="s">
        <v>52</v>
      </c>
      <c r="F769" t="s">
        <v>1350</v>
      </c>
      <c r="G769" t="s">
        <v>21</v>
      </c>
      <c r="H769">
        <v>57401</v>
      </c>
      <c r="I769" t="s">
        <v>1351</v>
      </c>
      <c r="J769">
        <v>25.5</v>
      </c>
      <c r="K769">
        <v>3</v>
      </c>
      <c r="L769">
        <v>6.29</v>
      </c>
      <c r="M769">
        <v>0</v>
      </c>
      <c r="N769">
        <v>6.63</v>
      </c>
    </row>
    <row r="770" spans="1:14" hidden="1">
      <c r="A770">
        <v>1364</v>
      </c>
      <c r="B770" t="s">
        <v>1352</v>
      </c>
      <c r="C770" s="4">
        <v>43049</v>
      </c>
      <c r="D770" s="4">
        <v>43050</v>
      </c>
      <c r="E770" t="s">
        <v>38</v>
      </c>
      <c r="F770" t="s">
        <v>1353</v>
      </c>
      <c r="G770" t="s">
        <v>27</v>
      </c>
      <c r="H770">
        <v>85705</v>
      </c>
      <c r="I770" t="s">
        <v>1354</v>
      </c>
      <c r="J770">
        <v>38.387999999999998</v>
      </c>
      <c r="K770">
        <v>14</v>
      </c>
      <c r="L770">
        <v>4.57</v>
      </c>
      <c r="M770">
        <v>0.7</v>
      </c>
      <c r="N770">
        <v>-25.591999999999999</v>
      </c>
    </row>
    <row r="771" spans="1:14" hidden="1">
      <c r="A771">
        <v>1365</v>
      </c>
      <c r="B771" t="s">
        <v>1352</v>
      </c>
      <c r="C771" s="4">
        <v>43049</v>
      </c>
      <c r="D771" s="4">
        <v>43050</v>
      </c>
      <c r="E771" t="s">
        <v>38</v>
      </c>
      <c r="F771" t="s">
        <v>1353</v>
      </c>
      <c r="G771" t="s">
        <v>27</v>
      </c>
      <c r="H771">
        <v>85705</v>
      </c>
      <c r="I771" t="s">
        <v>170</v>
      </c>
      <c r="J771">
        <v>95.994</v>
      </c>
      <c r="K771">
        <v>2</v>
      </c>
      <c r="L771">
        <v>79.995000000000005</v>
      </c>
      <c r="M771">
        <v>0.7</v>
      </c>
      <c r="N771">
        <v>-63.996000000000002</v>
      </c>
    </row>
    <row r="772" spans="1:14" hidden="1">
      <c r="A772">
        <v>1366</v>
      </c>
      <c r="B772" t="s">
        <v>1352</v>
      </c>
      <c r="C772" s="4">
        <v>43049</v>
      </c>
      <c r="D772" s="4">
        <v>43050</v>
      </c>
      <c r="E772" t="s">
        <v>38</v>
      </c>
      <c r="F772" t="s">
        <v>1353</v>
      </c>
      <c r="G772" t="s">
        <v>27</v>
      </c>
      <c r="H772">
        <v>85705</v>
      </c>
      <c r="I772" t="s">
        <v>1355</v>
      </c>
      <c r="J772">
        <v>239.952</v>
      </c>
      <c r="K772">
        <v>6</v>
      </c>
      <c r="L772">
        <v>45.9908</v>
      </c>
      <c r="M772">
        <v>0.2</v>
      </c>
      <c r="N772">
        <v>-35.992800000000003</v>
      </c>
    </row>
    <row r="773" spans="1:14" hidden="1">
      <c r="A773">
        <v>1367</v>
      </c>
      <c r="B773" t="s">
        <v>1352</v>
      </c>
      <c r="C773" s="4">
        <v>43049</v>
      </c>
      <c r="D773" s="4">
        <v>43050</v>
      </c>
      <c r="E773" t="s">
        <v>38</v>
      </c>
      <c r="F773" t="s">
        <v>1353</v>
      </c>
      <c r="G773" t="s">
        <v>27</v>
      </c>
      <c r="H773">
        <v>85705</v>
      </c>
      <c r="I773" t="s">
        <v>36</v>
      </c>
      <c r="J773">
        <v>201.584</v>
      </c>
      <c r="K773">
        <v>2</v>
      </c>
      <c r="L773">
        <v>93.232600000000005</v>
      </c>
      <c r="M773">
        <v>0.2</v>
      </c>
      <c r="N773">
        <v>15.1188</v>
      </c>
    </row>
    <row r="774" spans="1:14" hidden="1">
      <c r="A774">
        <v>1368</v>
      </c>
      <c r="B774" t="s">
        <v>1352</v>
      </c>
      <c r="C774" s="4">
        <v>43049</v>
      </c>
      <c r="D774" s="4">
        <v>43050</v>
      </c>
      <c r="E774" t="s">
        <v>38</v>
      </c>
      <c r="F774" t="s">
        <v>1353</v>
      </c>
      <c r="G774" t="s">
        <v>27</v>
      </c>
      <c r="H774">
        <v>85705</v>
      </c>
      <c r="I774" t="s">
        <v>1356</v>
      </c>
      <c r="J774">
        <v>899.13599999999997</v>
      </c>
      <c r="K774">
        <v>4</v>
      </c>
      <c r="L774">
        <v>261.31139999999999</v>
      </c>
      <c r="M774">
        <v>0.2</v>
      </c>
      <c r="N774">
        <v>-146.1096</v>
      </c>
    </row>
    <row r="775" spans="1:14" hidden="1">
      <c r="A775">
        <v>3218</v>
      </c>
      <c r="B775" t="s">
        <v>1357</v>
      </c>
      <c r="C775" s="4">
        <v>43049</v>
      </c>
      <c r="D775" s="4">
        <v>43055</v>
      </c>
      <c r="E775" t="s">
        <v>15</v>
      </c>
      <c r="F775" t="s">
        <v>1026</v>
      </c>
      <c r="G775" t="s">
        <v>27</v>
      </c>
      <c r="H775">
        <v>10024</v>
      </c>
      <c r="I775" t="s">
        <v>1358</v>
      </c>
      <c r="J775">
        <v>931.17600000000004</v>
      </c>
      <c r="K775">
        <v>3</v>
      </c>
      <c r="L775">
        <v>205.63470000000001</v>
      </c>
      <c r="M775">
        <v>0.2</v>
      </c>
      <c r="N775">
        <v>314.27190000000002</v>
      </c>
    </row>
    <row r="776" spans="1:14" hidden="1">
      <c r="A776">
        <v>3219</v>
      </c>
      <c r="B776" t="s">
        <v>1357</v>
      </c>
      <c r="C776" s="4">
        <v>43049</v>
      </c>
      <c r="D776" s="4">
        <v>43055</v>
      </c>
      <c r="E776" t="s">
        <v>15</v>
      </c>
      <c r="F776" t="s">
        <v>1026</v>
      </c>
      <c r="G776" t="s">
        <v>27</v>
      </c>
      <c r="H776">
        <v>10024</v>
      </c>
      <c r="I776" t="s">
        <v>1359</v>
      </c>
      <c r="J776">
        <v>430.88</v>
      </c>
      <c r="K776">
        <v>2</v>
      </c>
      <c r="L776">
        <v>152.9624</v>
      </c>
      <c r="M776">
        <v>0</v>
      </c>
      <c r="N776">
        <v>124.9552</v>
      </c>
    </row>
    <row r="777" spans="1:14" hidden="1">
      <c r="A777">
        <v>3317</v>
      </c>
      <c r="B777" t="s">
        <v>1360</v>
      </c>
      <c r="C777" s="4">
        <v>43049</v>
      </c>
      <c r="D777" s="4">
        <v>43054</v>
      </c>
      <c r="E777" t="s">
        <v>52</v>
      </c>
      <c r="F777" t="s">
        <v>956</v>
      </c>
      <c r="G777" t="s">
        <v>27</v>
      </c>
      <c r="H777">
        <v>78664</v>
      </c>
      <c r="I777" t="s">
        <v>1361</v>
      </c>
      <c r="J777">
        <v>341.96</v>
      </c>
      <c r="K777">
        <v>5</v>
      </c>
      <c r="L777">
        <v>153.88200000000001</v>
      </c>
      <c r="M777">
        <v>0.6</v>
      </c>
      <c r="N777">
        <v>-427.45</v>
      </c>
    </row>
    <row r="778" spans="1:14" hidden="1">
      <c r="A778">
        <v>5391</v>
      </c>
      <c r="B778" t="s">
        <v>1362</v>
      </c>
      <c r="C778" s="4">
        <v>43049</v>
      </c>
      <c r="D778" s="4">
        <v>43051</v>
      </c>
      <c r="E778" t="s">
        <v>52</v>
      </c>
      <c r="F778" t="s">
        <v>187</v>
      </c>
      <c r="G778" t="s">
        <v>27</v>
      </c>
      <c r="H778">
        <v>98105</v>
      </c>
      <c r="I778" t="s">
        <v>576</v>
      </c>
      <c r="J778">
        <v>26.352</v>
      </c>
      <c r="K778">
        <v>3</v>
      </c>
      <c r="L778">
        <v>5.5998000000000001</v>
      </c>
      <c r="M778">
        <v>0.2</v>
      </c>
      <c r="N778">
        <v>9.5526</v>
      </c>
    </row>
    <row r="779" spans="1:14" hidden="1">
      <c r="A779">
        <v>6415</v>
      </c>
      <c r="B779" t="s">
        <v>1363</v>
      </c>
      <c r="C779" s="4">
        <v>43049</v>
      </c>
      <c r="D779" s="4">
        <v>43053</v>
      </c>
      <c r="E779" t="s">
        <v>52</v>
      </c>
      <c r="F779" t="s">
        <v>1364</v>
      </c>
      <c r="G779" t="s">
        <v>17</v>
      </c>
      <c r="H779">
        <v>33021</v>
      </c>
      <c r="I779" t="s">
        <v>1365</v>
      </c>
      <c r="J779">
        <v>11.52</v>
      </c>
      <c r="K779">
        <v>5</v>
      </c>
      <c r="L779">
        <v>3.84</v>
      </c>
      <c r="M779">
        <v>0.7</v>
      </c>
      <c r="N779">
        <v>-7.68</v>
      </c>
    </row>
    <row r="780" spans="1:14" hidden="1">
      <c r="A780">
        <v>6962</v>
      </c>
      <c r="B780" t="s">
        <v>1366</v>
      </c>
      <c r="C780" s="4">
        <v>43049</v>
      </c>
      <c r="D780" s="4">
        <v>43049</v>
      </c>
      <c r="E780" t="s">
        <v>98</v>
      </c>
      <c r="F780" t="s">
        <v>1346</v>
      </c>
      <c r="G780" t="s">
        <v>17</v>
      </c>
      <c r="H780">
        <v>92503</v>
      </c>
      <c r="I780" t="s">
        <v>1367</v>
      </c>
      <c r="J780">
        <v>7.8</v>
      </c>
      <c r="K780">
        <v>3</v>
      </c>
      <c r="L780">
        <v>1.8979999999999999</v>
      </c>
      <c r="M780">
        <v>0</v>
      </c>
      <c r="N780">
        <v>2.1059999999999999</v>
      </c>
    </row>
    <row r="781" spans="1:14" hidden="1">
      <c r="A781">
        <v>7326</v>
      </c>
      <c r="B781" t="s">
        <v>1368</v>
      </c>
      <c r="C781" s="4">
        <v>43049</v>
      </c>
      <c r="D781" s="4">
        <v>43056</v>
      </c>
      <c r="E781" t="s">
        <v>15</v>
      </c>
      <c r="F781" t="s">
        <v>39</v>
      </c>
      <c r="G781" t="s">
        <v>21</v>
      </c>
      <c r="H781">
        <v>99301</v>
      </c>
      <c r="I781" t="s">
        <v>637</v>
      </c>
      <c r="J781">
        <v>400.8</v>
      </c>
      <c r="K781">
        <v>5</v>
      </c>
      <c r="L781">
        <v>57.715200000000003</v>
      </c>
      <c r="M781">
        <v>0</v>
      </c>
      <c r="N781">
        <v>112.224</v>
      </c>
    </row>
    <row r="782" spans="1:14" hidden="1">
      <c r="A782">
        <v>7327</v>
      </c>
      <c r="B782" t="s">
        <v>1368</v>
      </c>
      <c r="C782" s="4">
        <v>43049</v>
      </c>
      <c r="D782" s="4">
        <v>43056</v>
      </c>
      <c r="E782" t="s">
        <v>15</v>
      </c>
      <c r="F782" t="s">
        <v>39</v>
      </c>
      <c r="G782" t="s">
        <v>21</v>
      </c>
      <c r="H782">
        <v>99301</v>
      </c>
      <c r="I782" t="s">
        <v>668</v>
      </c>
      <c r="J782">
        <v>28.792000000000002</v>
      </c>
      <c r="K782">
        <v>1</v>
      </c>
      <c r="L782">
        <v>18.7148</v>
      </c>
      <c r="M782">
        <v>0.2</v>
      </c>
      <c r="N782">
        <v>10.077199999999999</v>
      </c>
    </row>
    <row r="783" spans="1:14" hidden="1">
      <c r="A783">
        <v>7352</v>
      </c>
      <c r="B783" t="s">
        <v>1369</v>
      </c>
      <c r="C783" s="4">
        <v>43049</v>
      </c>
      <c r="D783" s="4">
        <v>43055</v>
      </c>
      <c r="E783" t="s">
        <v>15</v>
      </c>
      <c r="F783" t="s">
        <v>1370</v>
      </c>
      <c r="G783" t="s">
        <v>21</v>
      </c>
      <c r="H783">
        <v>95351</v>
      </c>
      <c r="I783" t="s">
        <v>902</v>
      </c>
      <c r="J783">
        <v>111.79</v>
      </c>
      <c r="K783">
        <v>7</v>
      </c>
      <c r="L783">
        <v>9.7416999999999998</v>
      </c>
      <c r="M783">
        <v>0</v>
      </c>
      <c r="N783">
        <v>43.598100000000002</v>
      </c>
    </row>
    <row r="784" spans="1:14" hidden="1">
      <c r="A784">
        <v>8530</v>
      </c>
      <c r="B784" t="s">
        <v>1371</v>
      </c>
      <c r="C784" s="4">
        <v>43049</v>
      </c>
      <c r="D784" s="4">
        <v>43056</v>
      </c>
      <c r="E784" t="s">
        <v>15</v>
      </c>
      <c r="F784" t="s">
        <v>1147</v>
      </c>
      <c r="G784" t="s">
        <v>17</v>
      </c>
      <c r="H784">
        <v>90008</v>
      </c>
      <c r="I784" t="s">
        <v>1372</v>
      </c>
      <c r="J784">
        <v>241.42400000000001</v>
      </c>
      <c r="K784">
        <v>2</v>
      </c>
      <c r="L784">
        <v>138.81880000000001</v>
      </c>
      <c r="M784">
        <v>0.2</v>
      </c>
      <c r="N784">
        <v>-36.2136</v>
      </c>
    </row>
    <row r="785" spans="1:14" hidden="1">
      <c r="A785">
        <v>97</v>
      </c>
      <c r="B785" t="s">
        <v>1373</v>
      </c>
      <c r="C785" s="4">
        <v>43048</v>
      </c>
      <c r="D785" s="4">
        <v>43050</v>
      </c>
      <c r="E785" t="s">
        <v>52</v>
      </c>
      <c r="F785" t="s">
        <v>858</v>
      </c>
      <c r="G785" t="s">
        <v>17</v>
      </c>
      <c r="H785">
        <v>10009</v>
      </c>
      <c r="I785" t="s">
        <v>1088</v>
      </c>
      <c r="J785">
        <v>96.53</v>
      </c>
      <c r="K785">
        <v>7</v>
      </c>
      <c r="L785">
        <v>7.9981999999999998</v>
      </c>
      <c r="M785">
        <v>0</v>
      </c>
      <c r="N785">
        <v>40.5426</v>
      </c>
    </row>
    <row r="786" spans="1:14" hidden="1">
      <c r="A786">
        <v>2122</v>
      </c>
      <c r="B786" t="s">
        <v>1374</v>
      </c>
      <c r="C786" s="4">
        <v>43048</v>
      </c>
      <c r="D786" s="4">
        <v>43050</v>
      </c>
      <c r="E786" t="s">
        <v>38</v>
      </c>
      <c r="F786" t="s">
        <v>213</v>
      </c>
      <c r="G786" t="s">
        <v>27</v>
      </c>
      <c r="H786">
        <v>94086</v>
      </c>
      <c r="I786" t="s">
        <v>1375</v>
      </c>
      <c r="J786">
        <v>215.976</v>
      </c>
      <c r="K786">
        <v>3</v>
      </c>
      <c r="L786">
        <v>72.891900000000007</v>
      </c>
      <c r="M786">
        <v>0.2</v>
      </c>
      <c r="N786">
        <v>-2.69970000000004</v>
      </c>
    </row>
    <row r="787" spans="1:14" hidden="1">
      <c r="A787">
        <v>2420</v>
      </c>
      <c r="B787" t="s">
        <v>1376</v>
      </c>
      <c r="C787" s="4">
        <v>43048</v>
      </c>
      <c r="D787" s="4">
        <v>43053</v>
      </c>
      <c r="E787" t="s">
        <v>15</v>
      </c>
      <c r="F787" t="s">
        <v>1377</v>
      </c>
      <c r="G787" t="s">
        <v>27</v>
      </c>
      <c r="H787">
        <v>92236</v>
      </c>
      <c r="I787" t="s">
        <v>390</v>
      </c>
      <c r="J787">
        <v>63.56</v>
      </c>
      <c r="K787">
        <v>2</v>
      </c>
      <c r="L787">
        <v>30.190999999999999</v>
      </c>
      <c r="M787">
        <v>0</v>
      </c>
      <c r="N787">
        <v>3.1779999999999999</v>
      </c>
    </row>
    <row r="788" spans="1:14" hidden="1">
      <c r="A788">
        <v>2421</v>
      </c>
      <c r="B788" t="s">
        <v>1376</v>
      </c>
      <c r="C788" s="4">
        <v>43048</v>
      </c>
      <c r="D788" s="4">
        <v>43053</v>
      </c>
      <c r="E788" t="s">
        <v>15</v>
      </c>
      <c r="F788" t="s">
        <v>1377</v>
      </c>
      <c r="G788" t="s">
        <v>27</v>
      </c>
      <c r="H788">
        <v>92236</v>
      </c>
      <c r="I788" t="s">
        <v>1378</v>
      </c>
      <c r="J788">
        <v>99.99</v>
      </c>
      <c r="K788">
        <v>1</v>
      </c>
      <c r="L788">
        <v>55.994399999999999</v>
      </c>
      <c r="M788">
        <v>0</v>
      </c>
      <c r="N788">
        <v>43.995600000000003</v>
      </c>
    </row>
    <row r="789" spans="1:14" hidden="1">
      <c r="A789">
        <v>3182</v>
      </c>
      <c r="B789" t="s">
        <v>1379</v>
      </c>
      <c r="C789" s="4">
        <v>43048</v>
      </c>
      <c r="D789" s="4">
        <v>43051</v>
      </c>
      <c r="E789" t="s">
        <v>52</v>
      </c>
      <c r="F789" t="s">
        <v>901</v>
      </c>
      <c r="G789" t="s">
        <v>27</v>
      </c>
      <c r="H789">
        <v>21044</v>
      </c>
      <c r="I789" t="s">
        <v>1380</v>
      </c>
      <c r="J789">
        <v>9.64</v>
      </c>
      <c r="K789">
        <v>2</v>
      </c>
      <c r="L789">
        <v>2.6027999999999998</v>
      </c>
      <c r="M789">
        <v>0</v>
      </c>
      <c r="N789">
        <v>4.4344000000000001</v>
      </c>
    </row>
    <row r="790" spans="1:14" hidden="1">
      <c r="A790">
        <v>3183</v>
      </c>
      <c r="B790" t="s">
        <v>1379</v>
      </c>
      <c r="C790" s="4">
        <v>43048</v>
      </c>
      <c r="D790" s="4">
        <v>43051</v>
      </c>
      <c r="E790" t="s">
        <v>52</v>
      </c>
      <c r="F790" t="s">
        <v>901</v>
      </c>
      <c r="G790" t="s">
        <v>27</v>
      </c>
      <c r="H790">
        <v>21044</v>
      </c>
      <c r="I790" t="s">
        <v>1381</v>
      </c>
      <c r="J790">
        <v>826.62</v>
      </c>
      <c r="K790">
        <v>3</v>
      </c>
      <c r="L790">
        <v>157.05779999999999</v>
      </c>
      <c r="M790">
        <v>0</v>
      </c>
      <c r="N790">
        <v>355.44659999999999</v>
      </c>
    </row>
    <row r="791" spans="1:14" hidden="1">
      <c r="A791">
        <v>3184</v>
      </c>
      <c r="B791" t="s">
        <v>1379</v>
      </c>
      <c r="C791" s="4">
        <v>43048</v>
      </c>
      <c r="D791" s="4">
        <v>43051</v>
      </c>
      <c r="E791" t="s">
        <v>52</v>
      </c>
      <c r="F791" t="s">
        <v>901</v>
      </c>
      <c r="G791" t="s">
        <v>27</v>
      </c>
      <c r="H791">
        <v>21044</v>
      </c>
      <c r="I791" t="s">
        <v>61</v>
      </c>
      <c r="J791">
        <v>1633.14</v>
      </c>
      <c r="K791">
        <v>9</v>
      </c>
      <c r="L791">
        <v>128.8366</v>
      </c>
      <c r="M791">
        <v>0</v>
      </c>
      <c r="N791">
        <v>473.61059999999998</v>
      </c>
    </row>
    <row r="792" spans="1:14" hidden="1">
      <c r="A792">
        <v>3185</v>
      </c>
      <c r="B792" t="s">
        <v>1379</v>
      </c>
      <c r="C792" s="4">
        <v>43048</v>
      </c>
      <c r="D792" s="4">
        <v>43051</v>
      </c>
      <c r="E792" t="s">
        <v>52</v>
      </c>
      <c r="F792" t="s">
        <v>901</v>
      </c>
      <c r="G792" t="s">
        <v>27</v>
      </c>
      <c r="H792">
        <v>21044</v>
      </c>
      <c r="I792" t="s">
        <v>61</v>
      </c>
      <c r="J792">
        <v>544.38</v>
      </c>
      <c r="K792">
        <v>3</v>
      </c>
      <c r="L792">
        <v>128.8366</v>
      </c>
      <c r="M792">
        <v>0</v>
      </c>
      <c r="N792">
        <v>157.87020000000001</v>
      </c>
    </row>
    <row r="793" spans="1:14" hidden="1">
      <c r="A793">
        <v>4611</v>
      </c>
      <c r="B793" t="s">
        <v>1382</v>
      </c>
      <c r="C793" s="4">
        <v>43048</v>
      </c>
      <c r="D793" s="4">
        <v>43053</v>
      </c>
      <c r="E793" t="s">
        <v>15</v>
      </c>
      <c r="F793" t="s">
        <v>1383</v>
      </c>
      <c r="G793" t="s">
        <v>21</v>
      </c>
      <c r="H793">
        <v>92054</v>
      </c>
      <c r="I793" t="s">
        <v>837</v>
      </c>
      <c r="J793">
        <v>47.12</v>
      </c>
      <c r="K793">
        <v>8</v>
      </c>
      <c r="L793">
        <v>3.2984</v>
      </c>
      <c r="M793">
        <v>0</v>
      </c>
      <c r="N793">
        <v>20.732800000000001</v>
      </c>
    </row>
    <row r="794" spans="1:14" hidden="1">
      <c r="A794">
        <v>7036</v>
      </c>
      <c r="B794" t="s">
        <v>1384</v>
      </c>
      <c r="C794" s="4">
        <v>43048</v>
      </c>
      <c r="D794" s="4">
        <v>43052</v>
      </c>
      <c r="E794" t="s">
        <v>15</v>
      </c>
      <c r="F794" t="s">
        <v>1311</v>
      </c>
      <c r="G794" t="s">
        <v>27</v>
      </c>
      <c r="H794">
        <v>92105</v>
      </c>
      <c r="I794" t="s">
        <v>1113</v>
      </c>
      <c r="J794">
        <v>523.39200000000005</v>
      </c>
      <c r="K794">
        <v>3</v>
      </c>
      <c r="L794">
        <v>157.01759999999999</v>
      </c>
      <c r="M794">
        <v>0.2</v>
      </c>
      <c r="N794">
        <v>52.339199999999998</v>
      </c>
    </row>
    <row r="795" spans="1:14" hidden="1">
      <c r="A795">
        <v>8594</v>
      </c>
      <c r="B795" t="s">
        <v>1385</v>
      </c>
      <c r="C795" s="4">
        <v>43048</v>
      </c>
      <c r="D795" s="4">
        <v>43052</v>
      </c>
      <c r="E795" t="s">
        <v>15</v>
      </c>
      <c r="F795" t="s">
        <v>1386</v>
      </c>
      <c r="G795" t="s">
        <v>17</v>
      </c>
      <c r="H795">
        <v>32216</v>
      </c>
      <c r="I795" t="s">
        <v>628</v>
      </c>
      <c r="J795">
        <v>191.976</v>
      </c>
      <c r="K795">
        <v>3</v>
      </c>
      <c r="L795">
        <v>51.193600000000004</v>
      </c>
      <c r="M795">
        <v>0.2</v>
      </c>
      <c r="N795">
        <v>38.395200000000003</v>
      </c>
    </row>
    <row r="796" spans="1:14" hidden="1">
      <c r="A796">
        <v>8595</v>
      </c>
      <c r="B796" t="s">
        <v>1385</v>
      </c>
      <c r="C796" s="4">
        <v>43048</v>
      </c>
      <c r="D796" s="4">
        <v>43052</v>
      </c>
      <c r="E796" t="s">
        <v>15</v>
      </c>
      <c r="F796" t="s">
        <v>1386</v>
      </c>
      <c r="G796" t="s">
        <v>17</v>
      </c>
      <c r="H796">
        <v>32216</v>
      </c>
      <c r="I796" t="s">
        <v>1387</v>
      </c>
      <c r="J796">
        <v>499.16800000000001</v>
      </c>
      <c r="K796">
        <v>4</v>
      </c>
      <c r="L796">
        <v>116.99250000000001</v>
      </c>
      <c r="M796">
        <v>0.2</v>
      </c>
      <c r="N796">
        <v>31.198</v>
      </c>
    </row>
    <row r="797" spans="1:14" hidden="1">
      <c r="A797">
        <v>8093</v>
      </c>
      <c r="B797" t="s">
        <v>1388</v>
      </c>
      <c r="C797" s="4">
        <v>43047</v>
      </c>
      <c r="D797" s="4">
        <v>43052</v>
      </c>
      <c r="E797" t="s">
        <v>52</v>
      </c>
      <c r="F797" t="s">
        <v>250</v>
      </c>
      <c r="G797" t="s">
        <v>17</v>
      </c>
      <c r="H797">
        <v>10035</v>
      </c>
      <c r="I797" t="s">
        <v>1389</v>
      </c>
      <c r="J797">
        <v>109.9</v>
      </c>
      <c r="K797">
        <v>5</v>
      </c>
      <c r="L797">
        <v>15.385999999999999</v>
      </c>
      <c r="M797">
        <v>0</v>
      </c>
      <c r="N797">
        <v>32.97</v>
      </c>
    </row>
    <row r="798" spans="1:14" hidden="1">
      <c r="A798">
        <v>8432</v>
      </c>
      <c r="B798" t="s">
        <v>1390</v>
      </c>
      <c r="C798" s="4">
        <v>43047</v>
      </c>
      <c r="D798" s="4">
        <v>43052</v>
      </c>
      <c r="E798" t="s">
        <v>15</v>
      </c>
      <c r="F798" t="s">
        <v>1391</v>
      </c>
      <c r="G798" t="s">
        <v>27</v>
      </c>
      <c r="H798">
        <v>21215</v>
      </c>
      <c r="I798" t="s">
        <v>1048</v>
      </c>
      <c r="J798">
        <v>274.2</v>
      </c>
      <c r="K798">
        <v>10</v>
      </c>
      <c r="L798">
        <v>16.177800000000001</v>
      </c>
      <c r="M798">
        <v>0</v>
      </c>
      <c r="N798">
        <v>112.422</v>
      </c>
    </row>
    <row r="799" spans="1:14" hidden="1">
      <c r="A799">
        <v>2074</v>
      </c>
      <c r="B799" t="s">
        <v>1392</v>
      </c>
      <c r="C799" s="4">
        <v>43046</v>
      </c>
      <c r="D799" s="4">
        <v>43051</v>
      </c>
      <c r="E799" t="s">
        <v>52</v>
      </c>
      <c r="F799" t="s">
        <v>1393</v>
      </c>
      <c r="G799" t="s">
        <v>17</v>
      </c>
      <c r="H799">
        <v>94513</v>
      </c>
      <c r="I799" t="s">
        <v>1394</v>
      </c>
      <c r="J799">
        <v>59.97</v>
      </c>
      <c r="K799">
        <v>3</v>
      </c>
      <c r="L799">
        <v>15.392300000000001</v>
      </c>
      <c r="M799">
        <v>0</v>
      </c>
      <c r="N799">
        <v>13.793100000000001</v>
      </c>
    </row>
    <row r="800" spans="1:14" hidden="1">
      <c r="A800">
        <v>2075</v>
      </c>
      <c r="B800" t="s">
        <v>1392</v>
      </c>
      <c r="C800" s="4">
        <v>43046</v>
      </c>
      <c r="D800" s="4">
        <v>43051</v>
      </c>
      <c r="E800" t="s">
        <v>52</v>
      </c>
      <c r="F800" t="s">
        <v>1393</v>
      </c>
      <c r="G800" t="s">
        <v>17</v>
      </c>
      <c r="H800">
        <v>94513</v>
      </c>
      <c r="I800" t="s">
        <v>1395</v>
      </c>
      <c r="J800">
        <v>761.54399999999998</v>
      </c>
      <c r="K800">
        <v>7</v>
      </c>
      <c r="L800">
        <v>99.2727</v>
      </c>
      <c r="M800">
        <v>0.2</v>
      </c>
      <c r="N800">
        <v>66.635099999999994</v>
      </c>
    </row>
    <row r="801" spans="1:14" hidden="1">
      <c r="A801">
        <v>2726</v>
      </c>
      <c r="B801" t="s">
        <v>1396</v>
      </c>
      <c r="C801" s="4">
        <v>43046</v>
      </c>
      <c r="D801" s="4">
        <v>43052</v>
      </c>
      <c r="E801" t="s">
        <v>15</v>
      </c>
      <c r="F801" t="s">
        <v>328</v>
      </c>
      <c r="G801" t="s">
        <v>21</v>
      </c>
      <c r="H801">
        <v>19120</v>
      </c>
      <c r="I801" t="s">
        <v>1397</v>
      </c>
      <c r="J801">
        <v>359.97</v>
      </c>
      <c r="K801">
        <v>5</v>
      </c>
      <c r="L801">
        <v>86.392799999999994</v>
      </c>
      <c r="M801">
        <v>0.4</v>
      </c>
      <c r="N801">
        <v>-71.994</v>
      </c>
    </row>
    <row r="802" spans="1:14" hidden="1">
      <c r="A802">
        <v>2727</v>
      </c>
      <c r="B802" t="s">
        <v>1396</v>
      </c>
      <c r="C802" s="4">
        <v>43046</v>
      </c>
      <c r="D802" s="4">
        <v>43052</v>
      </c>
      <c r="E802" t="s">
        <v>15</v>
      </c>
      <c r="F802" t="s">
        <v>328</v>
      </c>
      <c r="G802" t="s">
        <v>21</v>
      </c>
      <c r="H802">
        <v>19120</v>
      </c>
      <c r="I802" t="s">
        <v>1398</v>
      </c>
      <c r="J802">
        <v>350.35199999999998</v>
      </c>
      <c r="K802">
        <v>4</v>
      </c>
      <c r="L802">
        <v>122.6232</v>
      </c>
      <c r="M802">
        <v>0.4</v>
      </c>
      <c r="N802">
        <v>-140.14080000000001</v>
      </c>
    </row>
    <row r="803" spans="1:14" hidden="1">
      <c r="A803">
        <v>3559</v>
      </c>
      <c r="B803" t="s">
        <v>1399</v>
      </c>
      <c r="C803" s="4">
        <v>43046</v>
      </c>
      <c r="D803" s="4">
        <v>43051</v>
      </c>
      <c r="E803" t="s">
        <v>15</v>
      </c>
      <c r="F803" t="s">
        <v>309</v>
      </c>
      <c r="G803" t="s">
        <v>21</v>
      </c>
      <c r="H803">
        <v>94122</v>
      </c>
      <c r="I803" t="s">
        <v>1400</v>
      </c>
      <c r="J803">
        <v>21.792000000000002</v>
      </c>
      <c r="K803">
        <v>4</v>
      </c>
      <c r="L803">
        <v>3.5411999999999999</v>
      </c>
      <c r="M803">
        <v>0.2</v>
      </c>
      <c r="N803">
        <v>7.6272000000000002</v>
      </c>
    </row>
    <row r="804" spans="1:14" hidden="1">
      <c r="A804">
        <v>3560</v>
      </c>
      <c r="B804" t="s">
        <v>1399</v>
      </c>
      <c r="C804" s="4">
        <v>43046</v>
      </c>
      <c r="D804" s="4">
        <v>43051</v>
      </c>
      <c r="E804" t="s">
        <v>15</v>
      </c>
      <c r="F804" t="s">
        <v>309</v>
      </c>
      <c r="G804" t="s">
        <v>21</v>
      </c>
      <c r="H804">
        <v>94122</v>
      </c>
      <c r="I804" t="s">
        <v>1401</v>
      </c>
      <c r="J804">
        <v>439.8</v>
      </c>
      <c r="K804">
        <v>4</v>
      </c>
      <c r="L804">
        <v>73.666499999999999</v>
      </c>
      <c r="M804">
        <v>0</v>
      </c>
      <c r="N804">
        <v>145.13399999999999</v>
      </c>
    </row>
    <row r="805" spans="1:14" hidden="1">
      <c r="A805">
        <v>4779</v>
      </c>
      <c r="B805" t="s">
        <v>1402</v>
      </c>
      <c r="C805" s="4">
        <v>43046</v>
      </c>
      <c r="D805" s="4">
        <v>43050</v>
      </c>
      <c r="E805" t="s">
        <v>15</v>
      </c>
      <c r="F805" t="s">
        <v>287</v>
      </c>
      <c r="G805" t="s">
        <v>21</v>
      </c>
      <c r="H805">
        <v>19711</v>
      </c>
      <c r="I805" t="s">
        <v>1403</v>
      </c>
      <c r="J805">
        <v>100.94</v>
      </c>
      <c r="K805">
        <v>7</v>
      </c>
      <c r="L805">
        <v>9.6614000000000004</v>
      </c>
      <c r="M805">
        <v>0</v>
      </c>
      <c r="N805">
        <v>33.310200000000002</v>
      </c>
    </row>
    <row r="806" spans="1:14" hidden="1">
      <c r="A806">
        <v>8331</v>
      </c>
      <c r="B806" t="s">
        <v>1404</v>
      </c>
      <c r="C806" s="4">
        <v>43046</v>
      </c>
      <c r="D806" s="4">
        <v>43050</v>
      </c>
      <c r="E806" t="s">
        <v>15</v>
      </c>
      <c r="F806" t="s">
        <v>620</v>
      </c>
      <c r="G806" t="s">
        <v>21</v>
      </c>
      <c r="H806">
        <v>10024</v>
      </c>
      <c r="I806" t="s">
        <v>1405</v>
      </c>
      <c r="J806">
        <v>7.88</v>
      </c>
      <c r="K806">
        <v>4</v>
      </c>
      <c r="L806">
        <v>1.3395999999999999</v>
      </c>
      <c r="M806">
        <v>0</v>
      </c>
      <c r="N806">
        <v>2.5215999999999998</v>
      </c>
    </row>
    <row r="807" spans="1:14" hidden="1">
      <c r="A807">
        <v>9370</v>
      </c>
      <c r="B807" t="s">
        <v>1406</v>
      </c>
      <c r="C807" s="4">
        <v>43046</v>
      </c>
      <c r="D807" s="4">
        <v>43048</v>
      </c>
      <c r="E807" t="s">
        <v>52</v>
      </c>
      <c r="F807" t="s">
        <v>457</v>
      </c>
      <c r="G807" t="s">
        <v>27</v>
      </c>
      <c r="H807">
        <v>20735</v>
      </c>
      <c r="I807" t="s">
        <v>1163</v>
      </c>
      <c r="J807">
        <v>272.97000000000003</v>
      </c>
      <c r="K807">
        <v>3</v>
      </c>
      <c r="L807">
        <v>76.431600000000003</v>
      </c>
      <c r="M807">
        <v>0</v>
      </c>
      <c r="N807">
        <v>43.675199999999997</v>
      </c>
    </row>
    <row r="808" spans="1:14" hidden="1">
      <c r="A808">
        <v>9493</v>
      </c>
      <c r="B808" t="s">
        <v>1407</v>
      </c>
      <c r="C808" s="4">
        <v>43046</v>
      </c>
      <c r="D808" s="4">
        <v>43046</v>
      </c>
      <c r="E808" t="s">
        <v>98</v>
      </c>
      <c r="F808" t="s">
        <v>1408</v>
      </c>
      <c r="G808" t="s">
        <v>21</v>
      </c>
      <c r="H808">
        <v>73120</v>
      </c>
      <c r="I808" t="s">
        <v>1409</v>
      </c>
      <c r="J808">
        <v>38.159999999999997</v>
      </c>
      <c r="K808">
        <v>9</v>
      </c>
      <c r="L808">
        <v>2.12</v>
      </c>
      <c r="M808">
        <v>0</v>
      </c>
      <c r="N808">
        <v>19.079999999999998</v>
      </c>
    </row>
    <row r="809" spans="1:14" hidden="1">
      <c r="A809">
        <v>96</v>
      </c>
      <c r="B809" t="s">
        <v>1410</v>
      </c>
      <c r="C809" s="4">
        <v>43045</v>
      </c>
      <c r="D809" s="4">
        <v>43051</v>
      </c>
      <c r="E809" t="s">
        <v>15</v>
      </c>
      <c r="F809" t="s">
        <v>1411</v>
      </c>
      <c r="G809" t="s">
        <v>17</v>
      </c>
      <c r="H809">
        <v>97206</v>
      </c>
      <c r="I809" t="s">
        <v>1412</v>
      </c>
      <c r="J809">
        <v>5.6820000000000004</v>
      </c>
      <c r="K809">
        <v>1</v>
      </c>
      <c r="L809">
        <v>9.4700000000000006</v>
      </c>
      <c r="M809">
        <v>0.7</v>
      </c>
      <c r="N809">
        <v>-3.7879999999999998</v>
      </c>
    </row>
    <row r="810" spans="1:14" hidden="1">
      <c r="A810">
        <v>198</v>
      </c>
      <c r="B810" t="s">
        <v>1413</v>
      </c>
      <c r="C810" s="4">
        <v>43045</v>
      </c>
      <c r="D810" s="4">
        <v>43052</v>
      </c>
      <c r="E810" t="s">
        <v>15</v>
      </c>
      <c r="F810" t="s">
        <v>1414</v>
      </c>
      <c r="G810" t="s">
        <v>17</v>
      </c>
      <c r="H810">
        <v>7090</v>
      </c>
      <c r="I810" t="s">
        <v>1415</v>
      </c>
      <c r="J810">
        <v>46.26</v>
      </c>
      <c r="K810">
        <v>3</v>
      </c>
      <c r="L810">
        <v>11.4108</v>
      </c>
      <c r="M810">
        <v>0</v>
      </c>
      <c r="N810">
        <v>12.0276</v>
      </c>
    </row>
    <row r="811" spans="1:14" hidden="1">
      <c r="A811">
        <v>419</v>
      </c>
      <c r="B811" t="s">
        <v>1416</v>
      </c>
      <c r="C811" s="4">
        <v>43045</v>
      </c>
      <c r="D811" s="4">
        <v>43049</v>
      </c>
      <c r="E811" t="s">
        <v>15</v>
      </c>
      <c r="F811" t="s">
        <v>1417</v>
      </c>
      <c r="G811" t="s">
        <v>27</v>
      </c>
      <c r="H811">
        <v>40475</v>
      </c>
      <c r="I811" t="s">
        <v>1418</v>
      </c>
      <c r="J811">
        <v>5.78</v>
      </c>
      <c r="K811">
        <v>1</v>
      </c>
      <c r="L811">
        <v>2.9478</v>
      </c>
      <c r="M811">
        <v>0</v>
      </c>
      <c r="N811">
        <v>2.8321999999999998</v>
      </c>
    </row>
    <row r="812" spans="1:14" hidden="1">
      <c r="A812">
        <v>1229</v>
      </c>
      <c r="B812" t="s">
        <v>1419</v>
      </c>
      <c r="C812" s="4">
        <v>43045</v>
      </c>
      <c r="D812" s="4">
        <v>43050</v>
      </c>
      <c r="E812" t="s">
        <v>15</v>
      </c>
      <c r="F812" t="s">
        <v>1420</v>
      </c>
      <c r="G812" t="s">
        <v>21</v>
      </c>
      <c r="H812">
        <v>90045</v>
      </c>
      <c r="I812" t="s">
        <v>1300</v>
      </c>
      <c r="J812">
        <v>15.28</v>
      </c>
      <c r="K812">
        <v>2</v>
      </c>
      <c r="L812">
        <v>3.8963999999999999</v>
      </c>
      <c r="M812">
        <v>0</v>
      </c>
      <c r="N812">
        <v>7.4871999999999996</v>
      </c>
    </row>
    <row r="813" spans="1:14" hidden="1">
      <c r="A813">
        <v>1230</v>
      </c>
      <c r="B813" t="s">
        <v>1419</v>
      </c>
      <c r="C813" s="4">
        <v>43045</v>
      </c>
      <c r="D813" s="4">
        <v>43050</v>
      </c>
      <c r="E813" t="s">
        <v>15</v>
      </c>
      <c r="F813" t="s">
        <v>1420</v>
      </c>
      <c r="G813" t="s">
        <v>21</v>
      </c>
      <c r="H813">
        <v>90045</v>
      </c>
      <c r="I813" t="s">
        <v>1347</v>
      </c>
      <c r="J813">
        <v>8.73</v>
      </c>
      <c r="K813">
        <v>1</v>
      </c>
      <c r="L813">
        <v>5.7618</v>
      </c>
      <c r="M813">
        <v>0</v>
      </c>
      <c r="N813">
        <v>2.9681999999999999</v>
      </c>
    </row>
    <row r="814" spans="1:14" hidden="1">
      <c r="A814">
        <v>1231</v>
      </c>
      <c r="B814" t="s">
        <v>1419</v>
      </c>
      <c r="C814" s="4">
        <v>43045</v>
      </c>
      <c r="D814" s="4">
        <v>43050</v>
      </c>
      <c r="E814" t="s">
        <v>15</v>
      </c>
      <c r="F814" t="s">
        <v>1420</v>
      </c>
      <c r="G814" t="s">
        <v>21</v>
      </c>
      <c r="H814">
        <v>90045</v>
      </c>
      <c r="I814" t="s">
        <v>1421</v>
      </c>
      <c r="J814">
        <v>5.68</v>
      </c>
      <c r="K814">
        <v>2</v>
      </c>
      <c r="L814">
        <v>1.9596</v>
      </c>
      <c r="M814">
        <v>0</v>
      </c>
      <c r="N814">
        <v>1.7607999999999999</v>
      </c>
    </row>
    <row r="815" spans="1:14" hidden="1">
      <c r="A815">
        <v>2969</v>
      </c>
      <c r="B815" t="s">
        <v>1422</v>
      </c>
      <c r="C815" s="4">
        <v>43045</v>
      </c>
      <c r="D815" s="4">
        <v>43048</v>
      </c>
      <c r="E815" t="s">
        <v>52</v>
      </c>
      <c r="F815" t="s">
        <v>1423</v>
      </c>
      <c r="G815" t="s">
        <v>21</v>
      </c>
      <c r="H815">
        <v>28314</v>
      </c>
      <c r="I815" t="s">
        <v>1424</v>
      </c>
      <c r="J815">
        <v>499.584</v>
      </c>
      <c r="K815">
        <v>3</v>
      </c>
      <c r="L815">
        <v>151.95679999999999</v>
      </c>
      <c r="M815">
        <v>0.2</v>
      </c>
      <c r="N815">
        <v>43.7136</v>
      </c>
    </row>
    <row r="816" spans="1:14" hidden="1">
      <c r="A816">
        <v>2970</v>
      </c>
      <c r="B816" t="s">
        <v>1422</v>
      </c>
      <c r="C816" s="4">
        <v>43045</v>
      </c>
      <c r="D816" s="4">
        <v>43048</v>
      </c>
      <c r="E816" t="s">
        <v>52</v>
      </c>
      <c r="F816" t="s">
        <v>1423</v>
      </c>
      <c r="G816" t="s">
        <v>21</v>
      </c>
      <c r="H816">
        <v>28314</v>
      </c>
      <c r="I816" t="s">
        <v>1425</v>
      </c>
      <c r="J816">
        <v>31.103999999999999</v>
      </c>
      <c r="K816">
        <v>6</v>
      </c>
      <c r="L816">
        <v>3.3696000000000002</v>
      </c>
      <c r="M816">
        <v>0.2</v>
      </c>
      <c r="N816">
        <v>10.8864</v>
      </c>
    </row>
    <row r="817" spans="1:14" hidden="1">
      <c r="A817">
        <v>2971</v>
      </c>
      <c r="B817" t="s">
        <v>1422</v>
      </c>
      <c r="C817" s="4">
        <v>43045</v>
      </c>
      <c r="D817" s="4">
        <v>43048</v>
      </c>
      <c r="E817" t="s">
        <v>52</v>
      </c>
      <c r="F817" t="s">
        <v>1423</v>
      </c>
      <c r="G817" t="s">
        <v>21</v>
      </c>
      <c r="H817">
        <v>28314</v>
      </c>
      <c r="I817" t="s">
        <v>1426</v>
      </c>
      <c r="J817">
        <v>13.272</v>
      </c>
      <c r="K817">
        <v>8</v>
      </c>
      <c r="L817">
        <v>2.9862000000000002</v>
      </c>
      <c r="M817">
        <v>0.7</v>
      </c>
      <c r="N817">
        <v>-10.617599999999999</v>
      </c>
    </row>
    <row r="818" spans="1:14" hidden="1">
      <c r="A818">
        <v>2972</v>
      </c>
      <c r="B818" t="s">
        <v>1422</v>
      </c>
      <c r="C818" s="4">
        <v>43045</v>
      </c>
      <c r="D818" s="4">
        <v>43048</v>
      </c>
      <c r="E818" t="s">
        <v>52</v>
      </c>
      <c r="F818" t="s">
        <v>1423</v>
      </c>
      <c r="G818" t="s">
        <v>21</v>
      </c>
      <c r="H818">
        <v>28314</v>
      </c>
      <c r="I818" t="s">
        <v>1427</v>
      </c>
      <c r="J818">
        <v>28.271999999999998</v>
      </c>
      <c r="K818">
        <v>2</v>
      </c>
      <c r="L818">
        <v>10.955399999999999</v>
      </c>
      <c r="M818">
        <v>0.2</v>
      </c>
      <c r="N818">
        <v>6.3612000000000002</v>
      </c>
    </row>
    <row r="819" spans="1:14" hidden="1">
      <c r="A819">
        <v>2973</v>
      </c>
      <c r="B819" t="s">
        <v>1422</v>
      </c>
      <c r="C819" s="4">
        <v>43045</v>
      </c>
      <c r="D819" s="4">
        <v>43048</v>
      </c>
      <c r="E819" t="s">
        <v>52</v>
      </c>
      <c r="F819" t="s">
        <v>1423</v>
      </c>
      <c r="G819" t="s">
        <v>21</v>
      </c>
      <c r="H819">
        <v>28314</v>
      </c>
      <c r="I819" t="s">
        <v>77</v>
      </c>
      <c r="J819">
        <v>259.13600000000002</v>
      </c>
      <c r="K819">
        <v>4</v>
      </c>
      <c r="L819">
        <v>77.740799999999993</v>
      </c>
      <c r="M819">
        <v>0.2</v>
      </c>
      <c r="N819">
        <v>-51.827199999999998</v>
      </c>
    </row>
    <row r="820" spans="1:14" hidden="1">
      <c r="A820">
        <v>3046</v>
      </c>
      <c r="B820" t="s">
        <v>1428</v>
      </c>
      <c r="C820" s="4">
        <v>43045</v>
      </c>
      <c r="D820" s="4">
        <v>43049</v>
      </c>
      <c r="E820" t="s">
        <v>52</v>
      </c>
      <c r="F820" t="s">
        <v>16</v>
      </c>
      <c r="G820" t="s">
        <v>17</v>
      </c>
      <c r="H820">
        <v>55407</v>
      </c>
      <c r="I820" t="s">
        <v>1429</v>
      </c>
      <c r="J820">
        <v>13.9</v>
      </c>
      <c r="K820">
        <v>5</v>
      </c>
      <c r="L820">
        <v>2.0571999999999999</v>
      </c>
      <c r="M820">
        <v>0</v>
      </c>
      <c r="N820">
        <v>3.6139999999999999</v>
      </c>
    </row>
    <row r="821" spans="1:14" hidden="1">
      <c r="A821">
        <v>3047</v>
      </c>
      <c r="B821" t="s">
        <v>1428</v>
      </c>
      <c r="C821" s="4">
        <v>43045</v>
      </c>
      <c r="D821" s="4">
        <v>43049</v>
      </c>
      <c r="E821" t="s">
        <v>52</v>
      </c>
      <c r="F821" t="s">
        <v>16</v>
      </c>
      <c r="G821" t="s">
        <v>17</v>
      </c>
      <c r="H821">
        <v>55407</v>
      </c>
      <c r="I821" t="s">
        <v>1430</v>
      </c>
      <c r="J821">
        <v>26.38</v>
      </c>
      <c r="K821">
        <v>1</v>
      </c>
      <c r="L821">
        <v>14.245200000000001</v>
      </c>
      <c r="M821">
        <v>0</v>
      </c>
      <c r="N821">
        <v>12.1348</v>
      </c>
    </row>
    <row r="822" spans="1:14" hidden="1">
      <c r="A822">
        <v>3675</v>
      </c>
      <c r="B822" t="s">
        <v>1431</v>
      </c>
      <c r="C822" s="4">
        <v>43045</v>
      </c>
      <c r="D822" s="4">
        <v>43050</v>
      </c>
      <c r="E822" t="s">
        <v>15</v>
      </c>
      <c r="F822" t="s">
        <v>1432</v>
      </c>
      <c r="G822" t="s">
        <v>21</v>
      </c>
      <c r="H822">
        <v>19143</v>
      </c>
      <c r="I822" t="s">
        <v>1134</v>
      </c>
      <c r="J822">
        <v>127.372</v>
      </c>
      <c r="K822">
        <v>2</v>
      </c>
      <c r="L822">
        <v>79.152600000000007</v>
      </c>
      <c r="M822">
        <v>0.3</v>
      </c>
      <c r="N822">
        <v>-30.933199999999999</v>
      </c>
    </row>
    <row r="823" spans="1:14" hidden="1">
      <c r="A823">
        <v>3676</v>
      </c>
      <c r="B823" t="s">
        <v>1431</v>
      </c>
      <c r="C823" s="4">
        <v>43045</v>
      </c>
      <c r="D823" s="4">
        <v>43050</v>
      </c>
      <c r="E823" t="s">
        <v>15</v>
      </c>
      <c r="F823" t="s">
        <v>1432</v>
      </c>
      <c r="G823" t="s">
        <v>21</v>
      </c>
      <c r="H823">
        <v>19143</v>
      </c>
      <c r="I823" t="s">
        <v>1433</v>
      </c>
      <c r="J823">
        <v>47.951999999999998</v>
      </c>
      <c r="K823">
        <v>3</v>
      </c>
      <c r="L823">
        <v>10.589399999999999</v>
      </c>
      <c r="M823">
        <v>0.2</v>
      </c>
      <c r="N823">
        <v>16.183800000000002</v>
      </c>
    </row>
    <row r="824" spans="1:14" hidden="1">
      <c r="A824">
        <v>5903</v>
      </c>
      <c r="B824" t="s">
        <v>1434</v>
      </c>
      <c r="C824" s="4">
        <v>43045</v>
      </c>
      <c r="D824" s="4">
        <v>43045</v>
      </c>
      <c r="E824" t="s">
        <v>98</v>
      </c>
      <c r="F824" t="s">
        <v>984</v>
      </c>
      <c r="G824" t="s">
        <v>17</v>
      </c>
      <c r="H824">
        <v>94122</v>
      </c>
      <c r="I824" t="s">
        <v>1433</v>
      </c>
      <c r="J824">
        <v>59.94</v>
      </c>
      <c r="K824">
        <v>3</v>
      </c>
      <c r="L824">
        <v>10.589399999999999</v>
      </c>
      <c r="M824">
        <v>0</v>
      </c>
      <c r="N824">
        <v>28.171800000000001</v>
      </c>
    </row>
    <row r="825" spans="1:14" hidden="1">
      <c r="A825">
        <v>5904</v>
      </c>
      <c r="B825" t="s">
        <v>1434</v>
      </c>
      <c r="C825" s="4">
        <v>43045</v>
      </c>
      <c r="D825" s="4">
        <v>43045</v>
      </c>
      <c r="E825" t="s">
        <v>98</v>
      </c>
      <c r="F825" t="s">
        <v>984</v>
      </c>
      <c r="G825" t="s">
        <v>17</v>
      </c>
      <c r="H825">
        <v>94122</v>
      </c>
      <c r="I825" t="s">
        <v>1435</v>
      </c>
      <c r="J825">
        <v>45.36</v>
      </c>
      <c r="K825">
        <v>4</v>
      </c>
      <c r="L825">
        <v>5.7834000000000003</v>
      </c>
      <c r="M825">
        <v>0</v>
      </c>
      <c r="N825">
        <v>22.226400000000002</v>
      </c>
    </row>
    <row r="826" spans="1:14" hidden="1">
      <c r="A826">
        <v>5905</v>
      </c>
      <c r="B826" t="s">
        <v>1434</v>
      </c>
      <c r="C826" s="4">
        <v>43045</v>
      </c>
      <c r="D826" s="4">
        <v>43045</v>
      </c>
      <c r="E826" t="s">
        <v>98</v>
      </c>
      <c r="F826" t="s">
        <v>984</v>
      </c>
      <c r="G826" t="s">
        <v>17</v>
      </c>
      <c r="H826">
        <v>94122</v>
      </c>
      <c r="I826" t="s">
        <v>1436</v>
      </c>
      <c r="J826">
        <v>26.4</v>
      </c>
      <c r="K826">
        <v>5</v>
      </c>
      <c r="L826">
        <v>2.7456</v>
      </c>
      <c r="M826">
        <v>0</v>
      </c>
      <c r="N826">
        <v>12.672000000000001</v>
      </c>
    </row>
    <row r="827" spans="1:14" hidden="1">
      <c r="A827">
        <v>5906</v>
      </c>
      <c r="B827" t="s">
        <v>1434</v>
      </c>
      <c r="C827" s="4">
        <v>43045</v>
      </c>
      <c r="D827" s="4">
        <v>43045</v>
      </c>
      <c r="E827" t="s">
        <v>98</v>
      </c>
      <c r="F827" t="s">
        <v>984</v>
      </c>
      <c r="G827" t="s">
        <v>17</v>
      </c>
      <c r="H827">
        <v>94122</v>
      </c>
      <c r="I827" t="s">
        <v>1437</v>
      </c>
      <c r="J827">
        <v>41.4</v>
      </c>
      <c r="K827">
        <v>4</v>
      </c>
      <c r="L827">
        <v>5.3819999999999997</v>
      </c>
      <c r="M827">
        <v>0</v>
      </c>
      <c r="N827">
        <v>19.872</v>
      </c>
    </row>
    <row r="828" spans="1:14" hidden="1">
      <c r="A828">
        <v>5907</v>
      </c>
      <c r="B828" t="s">
        <v>1434</v>
      </c>
      <c r="C828" s="4">
        <v>43045</v>
      </c>
      <c r="D828" s="4">
        <v>43045</v>
      </c>
      <c r="E828" t="s">
        <v>98</v>
      </c>
      <c r="F828" t="s">
        <v>984</v>
      </c>
      <c r="G828" t="s">
        <v>17</v>
      </c>
      <c r="H828">
        <v>94122</v>
      </c>
      <c r="I828" t="s">
        <v>1438</v>
      </c>
      <c r="J828">
        <v>16.95</v>
      </c>
      <c r="K828">
        <v>1</v>
      </c>
      <c r="L828">
        <v>15.933</v>
      </c>
      <c r="M828">
        <v>0</v>
      </c>
      <c r="N828">
        <v>1.0169999999999999</v>
      </c>
    </row>
    <row r="829" spans="1:14" hidden="1">
      <c r="A829">
        <v>7099</v>
      </c>
      <c r="B829" t="s">
        <v>1439</v>
      </c>
      <c r="C829" s="4">
        <v>43045</v>
      </c>
      <c r="D829" s="4">
        <v>43049</v>
      </c>
      <c r="E829" t="s">
        <v>15</v>
      </c>
      <c r="F829" t="s">
        <v>1440</v>
      </c>
      <c r="G829" t="s">
        <v>21</v>
      </c>
      <c r="H829">
        <v>10011</v>
      </c>
      <c r="I829" t="s">
        <v>1441</v>
      </c>
      <c r="J829">
        <v>318.95999999999998</v>
      </c>
      <c r="K829">
        <v>9</v>
      </c>
      <c r="L829">
        <v>18.783200000000001</v>
      </c>
      <c r="M829">
        <v>0</v>
      </c>
      <c r="N829">
        <v>149.91120000000001</v>
      </c>
    </row>
    <row r="830" spans="1:14" hidden="1">
      <c r="A830">
        <v>8169</v>
      </c>
      <c r="B830" t="s">
        <v>1442</v>
      </c>
      <c r="C830" s="4">
        <v>43045</v>
      </c>
      <c r="D830" s="4">
        <v>43052</v>
      </c>
      <c r="E830" t="s">
        <v>15</v>
      </c>
      <c r="F830" t="s">
        <v>1443</v>
      </c>
      <c r="G830" t="s">
        <v>17</v>
      </c>
      <c r="H830">
        <v>98105</v>
      </c>
      <c r="I830" t="s">
        <v>1444</v>
      </c>
      <c r="J830">
        <v>2036.86</v>
      </c>
      <c r="K830">
        <v>7</v>
      </c>
      <c r="L830">
        <v>238.6036</v>
      </c>
      <c r="M830">
        <v>0</v>
      </c>
      <c r="N830">
        <v>366.63479999999998</v>
      </c>
    </row>
    <row r="831" spans="1:14" hidden="1">
      <c r="A831">
        <v>8170</v>
      </c>
      <c r="B831" t="s">
        <v>1442</v>
      </c>
      <c r="C831" s="4">
        <v>43045</v>
      </c>
      <c r="D831" s="4">
        <v>43052</v>
      </c>
      <c r="E831" t="s">
        <v>15</v>
      </c>
      <c r="F831" t="s">
        <v>1443</v>
      </c>
      <c r="G831" t="s">
        <v>17</v>
      </c>
      <c r="H831">
        <v>98105</v>
      </c>
      <c r="I831" t="s">
        <v>1356</v>
      </c>
      <c r="J831">
        <v>449.56799999999998</v>
      </c>
      <c r="K831">
        <v>2</v>
      </c>
      <c r="L831">
        <v>261.31139999999999</v>
      </c>
      <c r="M831">
        <v>0.2</v>
      </c>
      <c r="N831">
        <v>-73.0548000000001</v>
      </c>
    </row>
    <row r="832" spans="1:14" hidden="1">
      <c r="A832">
        <v>8171</v>
      </c>
      <c r="B832" t="s">
        <v>1442</v>
      </c>
      <c r="C832" s="4">
        <v>43045</v>
      </c>
      <c r="D832" s="4">
        <v>43052</v>
      </c>
      <c r="E832" t="s">
        <v>15</v>
      </c>
      <c r="F832" t="s">
        <v>1443</v>
      </c>
      <c r="G832" t="s">
        <v>17</v>
      </c>
      <c r="H832">
        <v>98105</v>
      </c>
      <c r="I832" t="s">
        <v>1445</v>
      </c>
      <c r="J832">
        <v>108.96</v>
      </c>
      <c r="K832">
        <v>3</v>
      </c>
      <c r="L832">
        <v>25.423999999999999</v>
      </c>
      <c r="M832">
        <v>0</v>
      </c>
      <c r="N832">
        <v>32.688000000000002</v>
      </c>
    </row>
    <row r="833" spans="1:14" hidden="1">
      <c r="A833">
        <v>8621</v>
      </c>
      <c r="B833" t="s">
        <v>1446</v>
      </c>
      <c r="C833" s="4">
        <v>43045</v>
      </c>
      <c r="D833" s="4">
        <v>43048</v>
      </c>
      <c r="E833" t="s">
        <v>52</v>
      </c>
      <c r="F833" t="s">
        <v>1447</v>
      </c>
      <c r="G833" t="s">
        <v>21</v>
      </c>
      <c r="H833">
        <v>75217</v>
      </c>
      <c r="I833" t="s">
        <v>1448</v>
      </c>
      <c r="J833">
        <v>30.56</v>
      </c>
      <c r="K833">
        <v>5</v>
      </c>
      <c r="L833">
        <v>10.0848</v>
      </c>
      <c r="M833">
        <v>0.6</v>
      </c>
      <c r="N833">
        <v>-19.864000000000001</v>
      </c>
    </row>
    <row r="834" spans="1:14" hidden="1">
      <c r="A834">
        <v>8966</v>
      </c>
      <c r="B834" t="s">
        <v>1449</v>
      </c>
      <c r="C834" s="4">
        <v>43045</v>
      </c>
      <c r="D834" s="4">
        <v>43051</v>
      </c>
      <c r="E834" t="s">
        <v>15</v>
      </c>
      <c r="F834" t="s">
        <v>1190</v>
      </c>
      <c r="G834" t="s">
        <v>21</v>
      </c>
      <c r="H834">
        <v>77070</v>
      </c>
      <c r="I834" t="s">
        <v>662</v>
      </c>
      <c r="J834">
        <v>1.248</v>
      </c>
      <c r="K834">
        <v>2</v>
      </c>
      <c r="L834">
        <v>1.5911999999999999</v>
      </c>
      <c r="M834">
        <v>0.8</v>
      </c>
      <c r="N834">
        <v>-1.9343999999999999</v>
      </c>
    </row>
    <row r="835" spans="1:14" hidden="1">
      <c r="A835">
        <v>9482</v>
      </c>
      <c r="B835" t="s">
        <v>1450</v>
      </c>
      <c r="C835" s="4">
        <v>43045</v>
      </c>
      <c r="D835" s="4">
        <v>43051</v>
      </c>
      <c r="E835" t="s">
        <v>15</v>
      </c>
      <c r="F835" t="s">
        <v>1451</v>
      </c>
      <c r="G835" t="s">
        <v>21</v>
      </c>
      <c r="H835">
        <v>75220</v>
      </c>
      <c r="I835" t="s">
        <v>525</v>
      </c>
      <c r="J835">
        <v>18.16</v>
      </c>
      <c r="K835">
        <v>2</v>
      </c>
      <c r="L835">
        <v>8.1720000000000006</v>
      </c>
      <c r="M835">
        <v>0.2</v>
      </c>
      <c r="N835">
        <v>1.8160000000000001</v>
      </c>
    </row>
    <row r="836" spans="1:14" hidden="1">
      <c r="A836">
        <v>127</v>
      </c>
      <c r="B836" t="s">
        <v>1452</v>
      </c>
      <c r="C836" s="4">
        <v>43044</v>
      </c>
      <c r="D836" s="4">
        <v>43051</v>
      </c>
      <c r="E836" t="s">
        <v>15</v>
      </c>
      <c r="F836" t="s">
        <v>1453</v>
      </c>
      <c r="G836" t="s">
        <v>21</v>
      </c>
      <c r="H836">
        <v>85023</v>
      </c>
      <c r="I836" t="s">
        <v>568</v>
      </c>
      <c r="J836">
        <v>2.3879999999999999</v>
      </c>
      <c r="K836">
        <v>2</v>
      </c>
      <c r="L836">
        <v>2.1093999999999999</v>
      </c>
      <c r="M836">
        <v>0.7</v>
      </c>
      <c r="N836">
        <v>-1.8308</v>
      </c>
    </row>
    <row r="837" spans="1:14" hidden="1">
      <c r="A837">
        <v>128</v>
      </c>
      <c r="B837" t="s">
        <v>1452</v>
      </c>
      <c r="C837" s="4">
        <v>43044</v>
      </c>
      <c r="D837" s="4">
        <v>43051</v>
      </c>
      <c r="E837" t="s">
        <v>15</v>
      </c>
      <c r="F837" t="s">
        <v>1453</v>
      </c>
      <c r="G837" t="s">
        <v>21</v>
      </c>
      <c r="H837">
        <v>85023</v>
      </c>
      <c r="I837" t="s">
        <v>1454</v>
      </c>
      <c r="J837">
        <v>243.99199999999999</v>
      </c>
      <c r="K837">
        <v>7</v>
      </c>
      <c r="L837">
        <v>30.498999999999999</v>
      </c>
      <c r="M837">
        <v>0.2</v>
      </c>
      <c r="N837">
        <v>30.498999999999999</v>
      </c>
    </row>
    <row r="838" spans="1:14" hidden="1">
      <c r="A838">
        <v>938</v>
      </c>
      <c r="B838" t="s">
        <v>1455</v>
      </c>
      <c r="C838" s="4">
        <v>43044</v>
      </c>
      <c r="D838" s="4">
        <v>43045</v>
      </c>
      <c r="E838" t="s">
        <v>38</v>
      </c>
      <c r="F838" t="s">
        <v>1193</v>
      </c>
      <c r="G838" t="s">
        <v>27</v>
      </c>
      <c r="H838">
        <v>87401</v>
      </c>
      <c r="I838" t="s">
        <v>1456</v>
      </c>
      <c r="J838">
        <v>159.99</v>
      </c>
      <c r="K838">
        <v>1</v>
      </c>
      <c r="L838">
        <v>105.5934</v>
      </c>
      <c r="M838">
        <v>0</v>
      </c>
      <c r="N838">
        <v>54.396599999999999</v>
      </c>
    </row>
    <row r="839" spans="1:14" hidden="1">
      <c r="A839">
        <v>2308</v>
      </c>
      <c r="B839" t="s">
        <v>1457</v>
      </c>
      <c r="C839" s="4">
        <v>43044</v>
      </c>
      <c r="D839" s="4">
        <v>43048</v>
      </c>
      <c r="E839" t="s">
        <v>15</v>
      </c>
      <c r="F839" t="s">
        <v>94</v>
      </c>
      <c r="G839" t="s">
        <v>21</v>
      </c>
      <c r="H839">
        <v>10009</v>
      </c>
      <c r="I839" t="s">
        <v>1458</v>
      </c>
      <c r="J839">
        <v>390.75</v>
      </c>
      <c r="K839">
        <v>5</v>
      </c>
      <c r="L839">
        <v>43.764000000000003</v>
      </c>
      <c r="M839">
        <v>0</v>
      </c>
      <c r="N839">
        <v>171.93</v>
      </c>
    </row>
    <row r="840" spans="1:14" hidden="1">
      <c r="A840">
        <v>3349</v>
      </c>
      <c r="B840" t="s">
        <v>1459</v>
      </c>
      <c r="C840" s="4">
        <v>43044</v>
      </c>
      <c r="D840" s="4">
        <v>43046</v>
      </c>
      <c r="E840" t="s">
        <v>38</v>
      </c>
      <c r="F840" t="s">
        <v>1460</v>
      </c>
      <c r="G840" t="s">
        <v>27</v>
      </c>
      <c r="H840">
        <v>60623</v>
      </c>
      <c r="I840" t="s">
        <v>1461</v>
      </c>
      <c r="J840">
        <v>16.03</v>
      </c>
      <c r="K840">
        <v>5</v>
      </c>
      <c r="L840">
        <v>8.3355999999999995</v>
      </c>
      <c r="M840">
        <v>0.8</v>
      </c>
      <c r="N840">
        <v>-25.648</v>
      </c>
    </row>
    <row r="841" spans="1:14" hidden="1">
      <c r="A841">
        <v>3462</v>
      </c>
      <c r="B841" t="s">
        <v>1462</v>
      </c>
      <c r="C841" s="4">
        <v>43044</v>
      </c>
      <c r="D841" s="4">
        <v>43049</v>
      </c>
      <c r="E841" t="s">
        <v>52</v>
      </c>
      <c r="F841" t="s">
        <v>1463</v>
      </c>
      <c r="G841" t="s">
        <v>27</v>
      </c>
      <c r="H841">
        <v>75081</v>
      </c>
      <c r="I841" t="s">
        <v>1464</v>
      </c>
      <c r="J841">
        <v>492.76799999999997</v>
      </c>
      <c r="K841">
        <v>4</v>
      </c>
      <c r="L841">
        <v>109.3329</v>
      </c>
      <c r="M841">
        <v>0.2</v>
      </c>
      <c r="N841">
        <v>55.4363999999999</v>
      </c>
    </row>
    <row r="842" spans="1:14" hidden="1">
      <c r="A842">
        <v>7490</v>
      </c>
      <c r="B842" t="s">
        <v>1465</v>
      </c>
      <c r="C842" s="4">
        <v>43044</v>
      </c>
      <c r="D842" s="4">
        <v>43048</v>
      </c>
      <c r="E842" t="s">
        <v>15</v>
      </c>
      <c r="F842" t="s">
        <v>1466</v>
      </c>
      <c r="G842" t="s">
        <v>21</v>
      </c>
      <c r="H842">
        <v>92105</v>
      </c>
      <c r="I842" t="s">
        <v>329</v>
      </c>
      <c r="J842">
        <v>12.96</v>
      </c>
      <c r="K842">
        <v>2</v>
      </c>
      <c r="L842">
        <v>3.3696000000000002</v>
      </c>
      <c r="M842">
        <v>0</v>
      </c>
      <c r="N842">
        <v>6.2207999999999997</v>
      </c>
    </row>
    <row r="843" spans="1:14" hidden="1">
      <c r="A843">
        <v>9467</v>
      </c>
      <c r="B843" t="s">
        <v>1467</v>
      </c>
      <c r="C843" s="4">
        <v>43044</v>
      </c>
      <c r="D843" s="4">
        <v>43049</v>
      </c>
      <c r="E843" t="s">
        <v>52</v>
      </c>
      <c r="F843" t="s">
        <v>1143</v>
      </c>
      <c r="G843" t="s">
        <v>21</v>
      </c>
      <c r="H843">
        <v>10024</v>
      </c>
      <c r="I843" t="s">
        <v>1468</v>
      </c>
      <c r="J843">
        <v>164.68799999999999</v>
      </c>
      <c r="K843">
        <v>6</v>
      </c>
      <c r="L843">
        <v>18.1843</v>
      </c>
      <c r="M843">
        <v>0.2</v>
      </c>
      <c r="N843">
        <v>55.5822</v>
      </c>
    </row>
    <row r="844" spans="1:14" hidden="1">
      <c r="A844">
        <v>9468</v>
      </c>
      <c r="B844" t="s">
        <v>1467</v>
      </c>
      <c r="C844" s="4">
        <v>43044</v>
      </c>
      <c r="D844" s="4">
        <v>43049</v>
      </c>
      <c r="E844" t="s">
        <v>52</v>
      </c>
      <c r="F844" t="s">
        <v>1143</v>
      </c>
      <c r="G844" t="s">
        <v>21</v>
      </c>
      <c r="H844">
        <v>10024</v>
      </c>
      <c r="I844" t="s">
        <v>1469</v>
      </c>
      <c r="J844">
        <v>166.5</v>
      </c>
      <c r="K844">
        <v>2</v>
      </c>
      <c r="L844">
        <v>116.55</v>
      </c>
      <c r="M844">
        <v>0.4</v>
      </c>
      <c r="N844">
        <v>-66.599999999999994</v>
      </c>
    </row>
    <row r="845" spans="1:14" hidden="1">
      <c r="A845">
        <v>9469</v>
      </c>
      <c r="B845" t="s">
        <v>1467</v>
      </c>
      <c r="C845" s="4">
        <v>43044</v>
      </c>
      <c r="D845" s="4">
        <v>43049</v>
      </c>
      <c r="E845" t="s">
        <v>52</v>
      </c>
      <c r="F845" t="s">
        <v>1143</v>
      </c>
      <c r="G845" t="s">
        <v>21</v>
      </c>
      <c r="H845">
        <v>10024</v>
      </c>
      <c r="I845" t="s">
        <v>1470</v>
      </c>
      <c r="J845">
        <v>12.96</v>
      </c>
      <c r="K845">
        <v>2</v>
      </c>
      <c r="L845">
        <v>3.3696000000000002</v>
      </c>
      <c r="M845">
        <v>0</v>
      </c>
      <c r="N845">
        <v>6.2207999999999997</v>
      </c>
    </row>
    <row r="846" spans="1:14" hidden="1">
      <c r="A846">
        <v>9470</v>
      </c>
      <c r="B846" t="s">
        <v>1467</v>
      </c>
      <c r="C846" s="4">
        <v>43044</v>
      </c>
      <c r="D846" s="4">
        <v>43049</v>
      </c>
      <c r="E846" t="s">
        <v>52</v>
      </c>
      <c r="F846" t="s">
        <v>1143</v>
      </c>
      <c r="G846" t="s">
        <v>21</v>
      </c>
      <c r="H846">
        <v>10024</v>
      </c>
      <c r="I846" t="s">
        <v>891</v>
      </c>
      <c r="J846">
        <v>110.96</v>
      </c>
      <c r="K846">
        <v>2</v>
      </c>
      <c r="L846">
        <v>28.849599999999999</v>
      </c>
      <c r="M846">
        <v>0</v>
      </c>
      <c r="N846">
        <v>53.260800000000003</v>
      </c>
    </row>
    <row r="847" spans="1:14" hidden="1">
      <c r="A847">
        <v>9471</v>
      </c>
      <c r="B847" t="s">
        <v>1467</v>
      </c>
      <c r="C847" s="4">
        <v>43044</v>
      </c>
      <c r="D847" s="4">
        <v>43049</v>
      </c>
      <c r="E847" t="s">
        <v>52</v>
      </c>
      <c r="F847" t="s">
        <v>1143</v>
      </c>
      <c r="G847" t="s">
        <v>21</v>
      </c>
      <c r="H847">
        <v>10024</v>
      </c>
      <c r="I847" t="s">
        <v>768</v>
      </c>
      <c r="J847">
        <v>99.98</v>
      </c>
      <c r="K847">
        <v>2</v>
      </c>
      <c r="L847">
        <v>47.990400000000001</v>
      </c>
      <c r="M847">
        <v>0</v>
      </c>
      <c r="N847">
        <v>3.9991999999999899</v>
      </c>
    </row>
    <row r="848" spans="1:14" hidden="1">
      <c r="A848">
        <v>9472</v>
      </c>
      <c r="B848" t="s">
        <v>1467</v>
      </c>
      <c r="C848" s="4">
        <v>43044</v>
      </c>
      <c r="D848" s="4">
        <v>43049</v>
      </c>
      <c r="E848" t="s">
        <v>52</v>
      </c>
      <c r="F848" t="s">
        <v>1143</v>
      </c>
      <c r="G848" t="s">
        <v>21</v>
      </c>
      <c r="H848">
        <v>10024</v>
      </c>
      <c r="I848" t="s">
        <v>1471</v>
      </c>
      <c r="J848">
        <v>11.423999999999999</v>
      </c>
      <c r="K848">
        <v>1</v>
      </c>
      <c r="L848">
        <v>7.7111999999999998</v>
      </c>
      <c r="M848">
        <v>0.2</v>
      </c>
      <c r="N848">
        <v>3.7128000000000001</v>
      </c>
    </row>
    <row r="849" spans="1:14" hidden="1">
      <c r="A849">
        <v>9473</v>
      </c>
      <c r="B849" t="s">
        <v>1467</v>
      </c>
      <c r="C849" s="4">
        <v>43044</v>
      </c>
      <c r="D849" s="4">
        <v>43049</v>
      </c>
      <c r="E849" t="s">
        <v>52</v>
      </c>
      <c r="F849" t="s">
        <v>1143</v>
      </c>
      <c r="G849" t="s">
        <v>21</v>
      </c>
      <c r="H849">
        <v>10024</v>
      </c>
      <c r="I849" t="s">
        <v>1294</v>
      </c>
      <c r="J849">
        <v>128.124</v>
      </c>
      <c r="K849">
        <v>2</v>
      </c>
      <c r="L849">
        <v>51.961399999999998</v>
      </c>
      <c r="M849">
        <v>0.1</v>
      </c>
      <c r="N849">
        <v>24.2012</v>
      </c>
    </row>
    <row r="850" spans="1:14" hidden="1">
      <c r="A850">
        <v>9474</v>
      </c>
      <c r="B850" t="s">
        <v>1467</v>
      </c>
      <c r="C850" s="4">
        <v>43044</v>
      </c>
      <c r="D850" s="4">
        <v>43049</v>
      </c>
      <c r="E850" t="s">
        <v>52</v>
      </c>
      <c r="F850" t="s">
        <v>1143</v>
      </c>
      <c r="G850" t="s">
        <v>21</v>
      </c>
      <c r="H850">
        <v>10024</v>
      </c>
      <c r="I850" t="s">
        <v>1472</v>
      </c>
      <c r="J850">
        <v>101.4</v>
      </c>
      <c r="K850">
        <v>5</v>
      </c>
      <c r="L850">
        <v>12.573600000000001</v>
      </c>
      <c r="M850">
        <v>0</v>
      </c>
      <c r="N850">
        <v>38.531999999999996</v>
      </c>
    </row>
    <row r="851" spans="1:14" hidden="1">
      <c r="A851">
        <v>9498</v>
      </c>
      <c r="B851" t="s">
        <v>1473</v>
      </c>
      <c r="C851" s="4">
        <v>43044</v>
      </c>
      <c r="D851" s="4">
        <v>43046</v>
      </c>
      <c r="E851" t="s">
        <v>38</v>
      </c>
      <c r="F851" t="s">
        <v>1443</v>
      </c>
      <c r="G851" t="s">
        <v>17</v>
      </c>
      <c r="H851">
        <v>46142</v>
      </c>
      <c r="I851" t="s">
        <v>353</v>
      </c>
      <c r="J851">
        <v>4.41</v>
      </c>
      <c r="K851">
        <v>1</v>
      </c>
      <c r="L851">
        <v>2.3814000000000002</v>
      </c>
      <c r="M851">
        <v>0</v>
      </c>
      <c r="N851">
        <v>2.0286</v>
      </c>
    </row>
    <row r="852" spans="1:14" hidden="1">
      <c r="A852">
        <v>9499</v>
      </c>
      <c r="B852" t="s">
        <v>1473</v>
      </c>
      <c r="C852" s="4">
        <v>43044</v>
      </c>
      <c r="D852" s="4">
        <v>43046</v>
      </c>
      <c r="E852" t="s">
        <v>38</v>
      </c>
      <c r="F852" t="s">
        <v>1443</v>
      </c>
      <c r="G852" t="s">
        <v>17</v>
      </c>
      <c r="H852">
        <v>46142</v>
      </c>
      <c r="I852" t="s">
        <v>1474</v>
      </c>
      <c r="J852">
        <v>167.94</v>
      </c>
      <c r="K852">
        <v>3</v>
      </c>
      <c r="L852">
        <v>28.549800000000001</v>
      </c>
      <c r="M852">
        <v>0</v>
      </c>
      <c r="N852">
        <v>82.290599999999998</v>
      </c>
    </row>
    <row r="853" spans="1:14" hidden="1">
      <c r="A853">
        <v>9500</v>
      </c>
      <c r="B853" t="s">
        <v>1473</v>
      </c>
      <c r="C853" s="4">
        <v>43044</v>
      </c>
      <c r="D853" s="4">
        <v>43046</v>
      </c>
      <c r="E853" t="s">
        <v>38</v>
      </c>
      <c r="F853" t="s">
        <v>1443</v>
      </c>
      <c r="G853" t="s">
        <v>17</v>
      </c>
      <c r="H853">
        <v>46142</v>
      </c>
      <c r="I853" t="s">
        <v>1305</v>
      </c>
      <c r="J853">
        <v>67.8</v>
      </c>
      <c r="K853">
        <v>10</v>
      </c>
      <c r="L853">
        <v>3.6612</v>
      </c>
      <c r="M853">
        <v>0</v>
      </c>
      <c r="N853">
        <v>31.187999999999999</v>
      </c>
    </row>
    <row r="854" spans="1:14" hidden="1">
      <c r="A854">
        <v>684</v>
      </c>
      <c r="B854" t="s">
        <v>1475</v>
      </c>
      <c r="C854" s="4">
        <v>43043</v>
      </c>
      <c r="D854" s="4">
        <v>43043</v>
      </c>
      <c r="E854" t="s">
        <v>98</v>
      </c>
      <c r="F854" t="s">
        <v>1476</v>
      </c>
      <c r="G854" t="s">
        <v>27</v>
      </c>
      <c r="H854">
        <v>27217</v>
      </c>
      <c r="I854" t="s">
        <v>1477</v>
      </c>
      <c r="J854">
        <v>7999.98</v>
      </c>
      <c r="K854">
        <v>4</v>
      </c>
      <c r="L854">
        <v>2959.9926</v>
      </c>
      <c r="M854">
        <v>0.5</v>
      </c>
      <c r="N854">
        <v>-3839.9904000000001</v>
      </c>
    </row>
    <row r="855" spans="1:14" hidden="1">
      <c r="A855">
        <v>685</v>
      </c>
      <c r="B855" t="s">
        <v>1475</v>
      </c>
      <c r="C855" s="4">
        <v>43043</v>
      </c>
      <c r="D855" s="4">
        <v>43043</v>
      </c>
      <c r="E855" t="s">
        <v>98</v>
      </c>
      <c r="F855" t="s">
        <v>1476</v>
      </c>
      <c r="G855" t="s">
        <v>27</v>
      </c>
      <c r="H855">
        <v>27217</v>
      </c>
      <c r="I855" t="s">
        <v>18</v>
      </c>
      <c r="J855">
        <v>167.44</v>
      </c>
      <c r="K855">
        <v>2</v>
      </c>
      <c r="L855">
        <v>76.394499999999994</v>
      </c>
      <c r="M855">
        <v>0.2</v>
      </c>
      <c r="N855">
        <v>14.651</v>
      </c>
    </row>
    <row r="856" spans="1:14" hidden="1">
      <c r="A856">
        <v>838</v>
      </c>
      <c r="B856" t="s">
        <v>1478</v>
      </c>
      <c r="C856" s="4">
        <v>43043</v>
      </c>
      <c r="D856" s="4">
        <v>43050</v>
      </c>
      <c r="E856" t="s">
        <v>15</v>
      </c>
      <c r="F856" t="s">
        <v>177</v>
      </c>
      <c r="G856" t="s">
        <v>17</v>
      </c>
      <c r="H856">
        <v>38401</v>
      </c>
      <c r="I856" t="s">
        <v>1479</v>
      </c>
      <c r="J856">
        <v>9.6639999999999997</v>
      </c>
      <c r="K856">
        <v>2</v>
      </c>
      <c r="L856">
        <v>3.2012</v>
      </c>
      <c r="M856">
        <v>0.2</v>
      </c>
      <c r="N856">
        <v>3.2616000000000001</v>
      </c>
    </row>
    <row r="857" spans="1:14" hidden="1">
      <c r="A857">
        <v>1411</v>
      </c>
      <c r="B857" t="s">
        <v>1480</v>
      </c>
      <c r="C857" s="4">
        <v>43043</v>
      </c>
      <c r="D857" s="4">
        <v>43050</v>
      </c>
      <c r="E857" t="s">
        <v>15</v>
      </c>
      <c r="F857" t="s">
        <v>951</v>
      </c>
      <c r="G857" t="s">
        <v>17</v>
      </c>
      <c r="H857">
        <v>75051</v>
      </c>
      <c r="I857" t="s">
        <v>1481</v>
      </c>
      <c r="J857">
        <v>23.68</v>
      </c>
      <c r="K857">
        <v>2</v>
      </c>
      <c r="L857">
        <v>7.4</v>
      </c>
      <c r="M857">
        <v>0.2</v>
      </c>
      <c r="N857">
        <v>8.8800000000000008</v>
      </c>
    </row>
    <row r="858" spans="1:14" hidden="1">
      <c r="A858">
        <v>3799</v>
      </c>
      <c r="B858" t="s">
        <v>1482</v>
      </c>
      <c r="C858" s="4">
        <v>43043</v>
      </c>
      <c r="D858" s="4">
        <v>43044</v>
      </c>
      <c r="E858" t="s">
        <v>38</v>
      </c>
      <c r="F858" t="s">
        <v>418</v>
      </c>
      <c r="G858" t="s">
        <v>27</v>
      </c>
      <c r="H858">
        <v>27405</v>
      </c>
      <c r="I858" t="s">
        <v>1444</v>
      </c>
      <c r="J858">
        <v>523.76400000000001</v>
      </c>
      <c r="K858">
        <v>3</v>
      </c>
      <c r="L858">
        <v>238.6036</v>
      </c>
      <c r="M858">
        <v>0.4</v>
      </c>
      <c r="N858">
        <v>-192.04679999999999</v>
      </c>
    </row>
    <row r="859" spans="1:14" hidden="1">
      <c r="A859">
        <v>3800</v>
      </c>
      <c r="B859" t="s">
        <v>1482</v>
      </c>
      <c r="C859" s="4">
        <v>43043</v>
      </c>
      <c r="D859" s="4">
        <v>43044</v>
      </c>
      <c r="E859" t="s">
        <v>38</v>
      </c>
      <c r="F859" t="s">
        <v>418</v>
      </c>
      <c r="G859" t="s">
        <v>27</v>
      </c>
      <c r="H859">
        <v>27405</v>
      </c>
      <c r="I859" t="s">
        <v>1483</v>
      </c>
      <c r="J859">
        <v>1359.96</v>
      </c>
      <c r="K859">
        <v>5</v>
      </c>
      <c r="L859">
        <v>248.1927</v>
      </c>
      <c r="M859">
        <v>0.2</v>
      </c>
      <c r="N859">
        <v>118.9965</v>
      </c>
    </row>
    <row r="860" spans="1:14" hidden="1">
      <c r="A860">
        <v>8911</v>
      </c>
      <c r="B860" t="s">
        <v>1484</v>
      </c>
      <c r="C860" s="4">
        <v>43043</v>
      </c>
      <c r="D860" s="4">
        <v>43047</v>
      </c>
      <c r="E860" t="s">
        <v>15</v>
      </c>
      <c r="F860" t="s">
        <v>1485</v>
      </c>
      <c r="G860" t="s">
        <v>21</v>
      </c>
      <c r="H860">
        <v>37421</v>
      </c>
      <c r="I860" t="s">
        <v>1486</v>
      </c>
      <c r="J860">
        <v>95.975999999999999</v>
      </c>
      <c r="K860">
        <v>3</v>
      </c>
      <c r="L860">
        <v>26.793299999999999</v>
      </c>
      <c r="M860">
        <v>0.2</v>
      </c>
      <c r="N860">
        <v>15.5961</v>
      </c>
    </row>
    <row r="861" spans="1:14" hidden="1">
      <c r="A861">
        <v>8912</v>
      </c>
      <c r="B861" t="s">
        <v>1484</v>
      </c>
      <c r="C861" s="4">
        <v>43043</v>
      </c>
      <c r="D861" s="4">
        <v>43047</v>
      </c>
      <c r="E861" t="s">
        <v>15</v>
      </c>
      <c r="F861" t="s">
        <v>1485</v>
      </c>
      <c r="G861" t="s">
        <v>21</v>
      </c>
      <c r="H861">
        <v>37421</v>
      </c>
      <c r="I861" t="s">
        <v>1487</v>
      </c>
      <c r="J861">
        <v>143.928</v>
      </c>
      <c r="K861">
        <v>9</v>
      </c>
      <c r="L861">
        <v>19.590199999999999</v>
      </c>
      <c r="M861">
        <v>0.2</v>
      </c>
      <c r="N861">
        <v>-32.383800000000001</v>
      </c>
    </row>
    <row r="862" spans="1:14" hidden="1">
      <c r="A862">
        <v>8913</v>
      </c>
      <c r="B862" t="s">
        <v>1484</v>
      </c>
      <c r="C862" s="4">
        <v>43043</v>
      </c>
      <c r="D862" s="4">
        <v>43047</v>
      </c>
      <c r="E862" t="s">
        <v>15</v>
      </c>
      <c r="F862" t="s">
        <v>1485</v>
      </c>
      <c r="G862" t="s">
        <v>21</v>
      </c>
      <c r="H862">
        <v>37421</v>
      </c>
      <c r="I862" t="s">
        <v>676</v>
      </c>
      <c r="J862">
        <v>3.5640000000000001</v>
      </c>
      <c r="K862">
        <v>2</v>
      </c>
      <c r="L862">
        <v>3.2669999999999999</v>
      </c>
      <c r="M862">
        <v>0.7</v>
      </c>
      <c r="N862">
        <v>-2.97</v>
      </c>
    </row>
    <row r="863" spans="1:14" hidden="1">
      <c r="A863">
        <v>8914</v>
      </c>
      <c r="B863" t="s">
        <v>1484</v>
      </c>
      <c r="C863" s="4">
        <v>43043</v>
      </c>
      <c r="D863" s="4">
        <v>43047</v>
      </c>
      <c r="E863" t="s">
        <v>15</v>
      </c>
      <c r="F863" t="s">
        <v>1485</v>
      </c>
      <c r="G863" t="s">
        <v>21</v>
      </c>
      <c r="H863">
        <v>37421</v>
      </c>
      <c r="I863" t="s">
        <v>1488</v>
      </c>
      <c r="J863">
        <v>4.9279999999999999</v>
      </c>
      <c r="K863">
        <v>2</v>
      </c>
      <c r="L863">
        <v>1.6015999999999999</v>
      </c>
      <c r="M863">
        <v>0.2</v>
      </c>
      <c r="N863">
        <v>1.7248000000000001</v>
      </c>
    </row>
    <row r="864" spans="1:14" hidden="1">
      <c r="A864">
        <v>9224</v>
      </c>
      <c r="B864" t="s">
        <v>1489</v>
      </c>
      <c r="C864" s="4">
        <v>43043</v>
      </c>
      <c r="D864" s="4">
        <v>43043</v>
      </c>
      <c r="E864" t="s">
        <v>98</v>
      </c>
      <c r="F864" t="s">
        <v>984</v>
      </c>
      <c r="G864" t="s">
        <v>17</v>
      </c>
      <c r="H864">
        <v>77803</v>
      </c>
      <c r="I864" t="s">
        <v>1490</v>
      </c>
      <c r="J864">
        <v>7.5359999999999996</v>
      </c>
      <c r="K864">
        <v>6</v>
      </c>
      <c r="L864">
        <v>3.4540000000000002</v>
      </c>
      <c r="M864">
        <v>0.8</v>
      </c>
      <c r="N864">
        <v>-13.188000000000001</v>
      </c>
    </row>
    <row r="865" spans="1:14" hidden="1">
      <c r="A865">
        <v>9225</v>
      </c>
      <c r="B865" t="s">
        <v>1489</v>
      </c>
      <c r="C865" s="4">
        <v>43043</v>
      </c>
      <c r="D865" s="4">
        <v>43043</v>
      </c>
      <c r="E865" t="s">
        <v>98</v>
      </c>
      <c r="F865" t="s">
        <v>984</v>
      </c>
      <c r="G865" t="s">
        <v>17</v>
      </c>
      <c r="H865">
        <v>77803</v>
      </c>
      <c r="I865" t="s">
        <v>1491</v>
      </c>
      <c r="J865">
        <v>1.4079999999999999</v>
      </c>
      <c r="K865">
        <v>2</v>
      </c>
      <c r="L865">
        <v>1.8655999999999999</v>
      </c>
      <c r="M865">
        <v>0.8</v>
      </c>
      <c r="N865">
        <v>-2.3231999999999999</v>
      </c>
    </row>
    <row r="866" spans="1:14" hidden="1">
      <c r="A866">
        <v>9226</v>
      </c>
      <c r="B866" t="s">
        <v>1489</v>
      </c>
      <c r="C866" s="4">
        <v>43043</v>
      </c>
      <c r="D866" s="4">
        <v>43043</v>
      </c>
      <c r="E866" t="s">
        <v>98</v>
      </c>
      <c r="F866" t="s">
        <v>984</v>
      </c>
      <c r="G866" t="s">
        <v>17</v>
      </c>
      <c r="H866">
        <v>77803</v>
      </c>
      <c r="I866" t="s">
        <v>92</v>
      </c>
      <c r="J866">
        <v>4.1440000000000001</v>
      </c>
      <c r="K866">
        <v>4</v>
      </c>
      <c r="L866">
        <v>2.6417999999999999</v>
      </c>
      <c r="M866">
        <v>0.8</v>
      </c>
      <c r="N866">
        <v>-6.4231999999999996</v>
      </c>
    </row>
    <row r="867" spans="1:14" hidden="1">
      <c r="A867">
        <v>9227</v>
      </c>
      <c r="B867" t="s">
        <v>1489</v>
      </c>
      <c r="C867" s="4">
        <v>43043</v>
      </c>
      <c r="D867" s="4">
        <v>43043</v>
      </c>
      <c r="E867" t="s">
        <v>98</v>
      </c>
      <c r="F867" t="s">
        <v>984</v>
      </c>
      <c r="G867" t="s">
        <v>17</v>
      </c>
      <c r="H867">
        <v>77803</v>
      </c>
      <c r="I867" t="s">
        <v>1492</v>
      </c>
      <c r="J867">
        <v>52.752000000000002</v>
      </c>
      <c r="K867">
        <v>3</v>
      </c>
      <c r="L867">
        <v>21.760200000000001</v>
      </c>
      <c r="M867">
        <v>0.2</v>
      </c>
      <c r="N867">
        <v>-12.528600000000001</v>
      </c>
    </row>
    <row r="868" spans="1:14" hidden="1">
      <c r="A868">
        <v>9606</v>
      </c>
      <c r="B868" t="s">
        <v>1493</v>
      </c>
      <c r="C868" s="4">
        <v>43043</v>
      </c>
      <c r="D868" s="4">
        <v>43048</v>
      </c>
      <c r="E868" t="s">
        <v>15</v>
      </c>
      <c r="F868" t="s">
        <v>633</v>
      </c>
      <c r="G868" t="s">
        <v>27</v>
      </c>
      <c r="H868">
        <v>43130</v>
      </c>
      <c r="I868" t="s">
        <v>1494</v>
      </c>
      <c r="J868">
        <v>70.72</v>
      </c>
      <c r="K868">
        <v>4</v>
      </c>
      <c r="L868">
        <v>19.227</v>
      </c>
      <c r="M868">
        <v>0.2</v>
      </c>
      <c r="N868">
        <v>-6.1879999999999997</v>
      </c>
    </row>
    <row r="869" spans="1:14" hidden="1">
      <c r="A869">
        <v>9607</v>
      </c>
      <c r="B869" t="s">
        <v>1493</v>
      </c>
      <c r="C869" s="4">
        <v>43043</v>
      </c>
      <c r="D869" s="4">
        <v>43048</v>
      </c>
      <c r="E869" t="s">
        <v>15</v>
      </c>
      <c r="F869" t="s">
        <v>633</v>
      </c>
      <c r="G869" t="s">
        <v>27</v>
      </c>
      <c r="H869">
        <v>43130</v>
      </c>
      <c r="I869" t="s">
        <v>1495</v>
      </c>
      <c r="J869">
        <v>194.352</v>
      </c>
      <c r="K869">
        <v>3</v>
      </c>
      <c r="L869">
        <v>79.360399999999998</v>
      </c>
      <c r="M869">
        <v>0.2</v>
      </c>
      <c r="N869">
        <v>-43.729199999999999</v>
      </c>
    </row>
    <row r="870" spans="1:14" hidden="1">
      <c r="A870">
        <v>9761</v>
      </c>
      <c r="B870" t="s">
        <v>1496</v>
      </c>
      <c r="C870" s="4">
        <v>43043</v>
      </c>
      <c r="D870" s="4">
        <v>43047</v>
      </c>
      <c r="E870" t="s">
        <v>15</v>
      </c>
      <c r="F870" t="s">
        <v>1497</v>
      </c>
      <c r="G870" t="s">
        <v>17</v>
      </c>
      <c r="H870">
        <v>72762</v>
      </c>
      <c r="I870" t="s">
        <v>1498</v>
      </c>
      <c r="J870">
        <v>4.3</v>
      </c>
      <c r="K870">
        <v>2</v>
      </c>
      <c r="L870">
        <v>1.4404999999999999</v>
      </c>
      <c r="M870">
        <v>0</v>
      </c>
      <c r="N870">
        <v>1.419</v>
      </c>
    </row>
    <row r="871" spans="1:14" hidden="1">
      <c r="A871">
        <v>326</v>
      </c>
      <c r="B871" t="s">
        <v>1499</v>
      </c>
      <c r="C871" s="4">
        <v>43042</v>
      </c>
      <c r="D871" s="4">
        <v>43044</v>
      </c>
      <c r="E871" t="s">
        <v>52</v>
      </c>
      <c r="F871" t="s">
        <v>1318</v>
      </c>
      <c r="G871" t="s">
        <v>27</v>
      </c>
      <c r="H871">
        <v>37130</v>
      </c>
      <c r="I871" t="s">
        <v>1107</v>
      </c>
      <c r="J871">
        <v>15.992000000000001</v>
      </c>
      <c r="K871">
        <v>1</v>
      </c>
      <c r="L871">
        <v>14.9925</v>
      </c>
      <c r="M871">
        <v>0.2</v>
      </c>
      <c r="N871">
        <v>0.99949999999999894</v>
      </c>
    </row>
    <row r="872" spans="1:14" hidden="1">
      <c r="A872">
        <v>415</v>
      </c>
      <c r="B872" t="s">
        <v>1500</v>
      </c>
      <c r="C872" s="4">
        <v>43042</v>
      </c>
      <c r="D872" s="4">
        <v>43046</v>
      </c>
      <c r="E872" t="s">
        <v>15</v>
      </c>
      <c r="F872" t="s">
        <v>1501</v>
      </c>
      <c r="G872" t="s">
        <v>27</v>
      </c>
      <c r="H872">
        <v>98105</v>
      </c>
      <c r="I872" t="s">
        <v>1433</v>
      </c>
      <c r="J872">
        <v>139.86000000000001</v>
      </c>
      <c r="K872">
        <v>7</v>
      </c>
      <c r="L872">
        <v>10.589399999999999</v>
      </c>
      <c r="M872">
        <v>0</v>
      </c>
      <c r="N872">
        <v>65.734200000000001</v>
      </c>
    </row>
    <row r="873" spans="1:14" hidden="1">
      <c r="A873">
        <v>416</v>
      </c>
      <c r="B873" t="s">
        <v>1500</v>
      </c>
      <c r="C873" s="4">
        <v>43042</v>
      </c>
      <c r="D873" s="4">
        <v>43046</v>
      </c>
      <c r="E873" t="s">
        <v>15</v>
      </c>
      <c r="F873" t="s">
        <v>1501</v>
      </c>
      <c r="G873" t="s">
        <v>27</v>
      </c>
      <c r="H873">
        <v>98105</v>
      </c>
      <c r="I873" t="s">
        <v>1502</v>
      </c>
      <c r="J873">
        <v>307.13600000000002</v>
      </c>
      <c r="K873">
        <v>4</v>
      </c>
      <c r="L873">
        <v>70.065399999999997</v>
      </c>
      <c r="M873">
        <v>0.2</v>
      </c>
      <c r="N873">
        <v>26.874400000000001</v>
      </c>
    </row>
    <row r="874" spans="1:14" hidden="1">
      <c r="A874">
        <v>762</v>
      </c>
      <c r="B874" t="s">
        <v>1503</v>
      </c>
      <c r="C874" s="4">
        <v>43042</v>
      </c>
      <c r="D874" s="4">
        <v>43046</v>
      </c>
      <c r="E874" t="s">
        <v>15</v>
      </c>
      <c r="F874" t="s">
        <v>1504</v>
      </c>
      <c r="G874" t="s">
        <v>27</v>
      </c>
      <c r="H874">
        <v>30318</v>
      </c>
      <c r="I874" t="s">
        <v>1505</v>
      </c>
      <c r="J874">
        <v>12.39</v>
      </c>
      <c r="K874">
        <v>3</v>
      </c>
      <c r="L874">
        <v>2.2302</v>
      </c>
      <c r="M874">
        <v>0</v>
      </c>
      <c r="N874">
        <v>5.6993999999999998</v>
      </c>
    </row>
    <row r="875" spans="1:14" hidden="1">
      <c r="A875">
        <v>2803</v>
      </c>
      <c r="B875" t="s">
        <v>1506</v>
      </c>
      <c r="C875" s="4">
        <v>43042</v>
      </c>
      <c r="D875" s="4">
        <v>43047</v>
      </c>
      <c r="E875" t="s">
        <v>15</v>
      </c>
      <c r="F875" t="s">
        <v>1507</v>
      </c>
      <c r="G875" t="s">
        <v>21</v>
      </c>
      <c r="H875">
        <v>88001</v>
      </c>
      <c r="I875" t="s">
        <v>1088</v>
      </c>
      <c r="J875">
        <v>41.37</v>
      </c>
      <c r="K875">
        <v>3</v>
      </c>
      <c r="L875">
        <v>7.9981999999999998</v>
      </c>
      <c r="M875">
        <v>0</v>
      </c>
      <c r="N875">
        <v>17.375399999999999</v>
      </c>
    </row>
    <row r="876" spans="1:14" hidden="1">
      <c r="A876">
        <v>2907</v>
      </c>
      <c r="B876" t="s">
        <v>1508</v>
      </c>
      <c r="C876" s="4">
        <v>43042</v>
      </c>
      <c r="D876" s="4">
        <v>43048</v>
      </c>
      <c r="E876" t="s">
        <v>15</v>
      </c>
      <c r="F876" t="s">
        <v>1509</v>
      </c>
      <c r="G876" t="s">
        <v>21</v>
      </c>
      <c r="H876">
        <v>55122</v>
      </c>
      <c r="I876" t="s">
        <v>1510</v>
      </c>
      <c r="J876">
        <v>8.56</v>
      </c>
      <c r="K876">
        <v>2</v>
      </c>
      <c r="L876">
        <v>2.3540000000000001</v>
      </c>
      <c r="M876">
        <v>0</v>
      </c>
      <c r="N876">
        <v>3.8519999999999999</v>
      </c>
    </row>
    <row r="877" spans="1:14" hidden="1">
      <c r="A877">
        <v>2908</v>
      </c>
      <c r="B877" t="s">
        <v>1508</v>
      </c>
      <c r="C877" s="4">
        <v>43042</v>
      </c>
      <c r="D877" s="4">
        <v>43048</v>
      </c>
      <c r="E877" t="s">
        <v>15</v>
      </c>
      <c r="F877" t="s">
        <v>1509</v>
      </c>
      <c r="G877" t="s">
        <v>21</v>
      </c>
      <c r="H877">
        <v>55122</v>
      </c>
      <c r="I877" t="s">
        <v>439</v>
      </c>
      <c r="J877">
        <v>52.4</v>
      </c>
      <c r="K877">
        <v>5</v>
      </c>
      <c r="L877">
        <v>7.6504000000000003</v>
      </c>
      <c r="M877">
        <v>0</v>
      </c>
      <c r="N877">
        <v>14.148</v>
      </c>
    </row>
    <row r="878" spans="1:14" hidden="1">
      <c r="A878">
        <v>2909</v>
      </c>
      <c r="B878" t="s">
        <v>1508</v>
      </c>
      <c r="C878" s="4">
        <v>43042</v>
      </c>
      <c r="D878" s="4">
        <v>43048</v>
      </c>
      <c r="E878" t="s">
        <v>15</v>
      </c>
      <c r="F878" t="s">
        <v>1509</v>
      </c>
      <c r="G878" t="s">
        <v>21</v>
      </c>
      <c r="H878">
        <v>55122</v>
      </c>
      <c r="I878" t="s">
        <v>1511</v>
      </c>
      <c r="J878">
        <v>14.94</v>
      </c>
      <c r="K878">
        <v>3</v>
      </c>
      <c r="L878">
        <v>2.6892</v>
      </c>
      <c r="M878">
        <v>0</v>
      </c>
      <c r="N878">
        <v>6.8723999999999998</v>
      </c>
    </row>
    <row r="879" spans="1:14" hidden="1">
      <c r="A879">
        <v>4264</v>
      </c>
      <c r="B879" t="s">
        <v>1512</v>
      </c>
      <c r="C879" s="4">
        <v>43042</v>
      </c>
      <c r="D879" s="4">
        <v>43047</v>
      </c>
      <c r="E879" t="s">
        <v>15</v>
      </c>
      <c r="F879" t="s">
        <v>1513</v>
      </c>
      <c r="G879" t="s">
        <v>21</v>
      </c>
      <c r="H879">
        <v>19143</v>
      </c>
      <c r="I879" t="s">
        <v>1009</v>
      </c>
      <c r="J879">
        <v>11.673</v>
      </c>
      <c r="K879">
        <v>3</v>
      </c>
      <c r="L879">
        <v>6.4850000000000003</v>
      </c>
      <c r="M879">
        <v>0.7</v>
      </c>
      <c r="N879">
        <v>-7.782</v>
      </c>
    </row>
    <row r="880" spans="1:14" hidden="1">
      <c r="A880">
        <v>5249</v>
      </c>
      <c r="B880" t="s">
        <v>1514</v>
      </c>
      <c r="C880" s="4">
        <v>43042</v>
      </c>
      <c r="D880" s="4">
        <v>43044</v>
      </c>
      <c r="E880" t="s">
        <v>52</v>
      </c>
      <c r="F880" t="s">
        <v>1515</v>
      </c>
      <c r="G880" t="s">
        <v>21</v>
      </c>
      <c r="H880">
        <v>98105</v>
      </c>
      <c r="I880" t="s">
        <v>1516</v>
      </c>
      <c r="J880">
        <v>43.5</v>
      </c>
      <c r="K880">
        <v>3</v>
      </c>
      <c r="L880">
        <v>10.875</v>
      </c>
      <c r="M880">
        <v>0</v>
      </c>
      <c r="N880">
        <v>10.875</v>
      </c>
    </row>
    <row r="881" spans="1:14" hidden="1">
      <c r="A881">
        <v>5424</v>
      </c>
      <c r="B881" t="s">
        <v>1517</v>
      </c>
      <c r="C881" s="4">
        <v>43042</v>
      </c>
      <c r="D881" s="4">
        <v>43044</v>
      </c>
      <c r="E881" t="s">
        <v>52</v>
      </c>
      <c r="F881" t="s">
        <v>1059</v>
      </c>
      <c r="G881" t="s">
        <v>27</v>
      </c>
      <c r="H881">
        <v>40475</v>
      </c>
      <c r="I881" t="s">
        <v>1518</v>
      </c>
      <c r="J881">
        <v>26.4</v>
      </c>
      <c r="K881">
        <v>5</v>
      </c>
      <c r="L881">
        <v>2.9039999999999999</v>
      </c>
      <c r="M881">
        <v>0</v>
      </c>
      <c r="N881">
        <v>11.88</v>
      </c>
    </row>
    <row r="882" spans="1:14" hidden="1">
      <c r="A882">
        <v>5700</v>
      </c>
      <c r="B882" t="s">
        <v>1519</v>
      </c>
      <c r="C882" s="4">
        <v>43042</v>
      </c>
      <c r="D882" s="4">
        <v>43047</v>
      </c>
      <c r="E882" t="s">
        <v>15</v>
      </c>
      <c r="F882" t="s">
        <v>1520</v>
      </c>
      <c r="G882" t="s">
        <v>21</v>
      </c>
      <c r="H882">
        <v>94109</v>
      </c>
      <c r="I882" t="s">
        <v>601</v>
      </c>
      <c r="J882">
        <v>35.880000000000003</v>
      </c>
      <c r="K882">
        <v>6</v>
      </c>
      <c r="L882">
        <v>3.0497999999999998</v>
      </c>
      <c r="M882">
        <v>0</v>
      </c>
      <c r="N882">
        <v>17.581199999999999</v>
      </c>
    </row>
    <row r="883" spans="1:14" hidden="1">
      <c r="A883">
        <v>6352</v>
      </c>
      <c r="B883" t="s">
        <v>1521</v>
      </c>
      <c r="C883" s="4">
        <v>43042</v>
      </c>
      <c r="D883" s="4">
        <v>43047</v>
      </c>
      <c r="E883" t="s">
        <v>15</v>
      </c>
      <c r="F883" t="s">
        <v>1522</v>
      </c>
      <c r="G883" t="s">
        <v>27</v>
      </c>
      <c r="H883">
        <v>33178</v>
      </c>
      <c r="I883" t="s">
        <v>1523</v>
      </c>
      <c r="J883">
        <v>361.37599999999998</v>
      </c>
      <c r="K883">
        <v>2</v>
      </c>
      <c r="L883">
        <v>167.13640000000001</v>
      </c>
      <c r="M883">
        <v>0.2</v>
      </c>
      <c r="N883">
        <v>27.103200000000001</v>
      </c>
    </row>
    <row r="884" spans="1:14" hidden="1">
      <c r="A884">
        <v>7716</v>
      </c>
      <c r="B884" t="s">
        <v>1524</v>
      </c>
      <c r="C884" s="4">
        <v>43042</v>
      </c>
      <c r="D884" s="4">
        <v>43047</v>
      </c>
      <c r="E884" t="s">
        <v>15</v>
      </c>
      <c r="F884" t="s">
        <v>1525</v>
      </c>
      <c r="G884" t="s">
        <v>21</v>
      </c>
      <c r="H884">
        <v>19140</v>
      </c>
      <c r="I884" t="s">
        <v>1526</v>
      </c>
      <c r="J884">
        <v>40.776000000000003</v>
      </c>
      <c r="K884">
        <v>3</v>
      </c>
      <c r="L884">
        <v>13.4221</v>
      </c>
      <c r="M884">
        <v>0.2</v>
      </c>
      <c r="N884">
        <v>0.50970000000000004</v>
      </c>
    </row>
    <row r="885" spans="1:14" hidden="1">
      <c r="A885">
        <v>7997</v>
      </c>
      <c r="B885" t="s">
        <v>1527</v>
      </c>
      <c r="C885" s="4">
        <v>43042</v>
      </c>
      <c r="D885" s="4">
        <v>43044</v>
      </c>
      <c r="E885" t="s">
        <v>38</v>
      </c>
      <c r="F885" t="s">
        <v>1528</v>
      </c>
      <c r="G885" t="s">
        <v>17</v>
      </c>
      <c r="H885">
        <v>92037</v>
      </c>
      <c r="I885" t="s">
        <v>419</v>
      </c>
      <c r="J885">
        <v>199.75</v>
      </c>
      <c r="K885">
        <v>5</v>
      </c>
      <c r="L885">
        <v>22.372</v>
      </c>
      <c r="M885">
        <v>0</v>
      </c>
      <c r="N885">
        <v>87.89</v>
      </c>
    </row>
    <row r="886" spans="1:14" hidden="1">
      <c r="A886">
        <v>7998</v>
      </c>
      <c r="B886" t="s">
        <v>1527</v>
      </c>
      <c r="C886" s="4">
        <v>43042</v>
      </c>
      <c r="D886" s="4">
        <v>43044</v>
      </c>
      <c r="E886" t="s">
        <v>38</v>
      </c>
      <c r="F886" t="s">
        <v>1528</v>
      </c>
      <c r="G886" t="s">
        <v>17</v>
      </c>
      <c r="H886">
        <v>92037</v>
      </c>
      <c r="I886" t="s">
        <v>1529</v>
      </c>
      <c r="J886">
        <v>1673.184</v>
      </c>
      <c r="K886">
        <v>12</v>
      </c>
      <c r="L886">
        <v>137.6891</v>
      </c>
      <c r="M886">
        <v>0.2</v>
      </c>
      <c r="N886">
        <v>20.9148</v>
      </c>
    </row>
    <row r="887" spans="1:14" hidden="1">
      <c r="A887">
        <v>8048</v>
      </c>
      <c r="B887" t="s">
        <v>1530</v>
      </c>
      <c r="C887" s="4">
        <v>43042</v>
      </c>
      <c r="D887" s="4">
        <v>43045</v>
      </c>
      <c r="E887" t="s">
        <v>52</v>
      </c>
      <c r="F887" t="s">
        <v>1531</v>
      </c>
      <c r="G887" t="s">
        <v>21</v>
      </c>
      <c r="H887">
        <v>28403</v>
      </c>
      <c r="I887" t="s">
        <v>1305</v>
      </c>
      <c r="J887">
        <v>16.271999999999998</v>
      </c>
      <c r="K887">
        <v>3</v>
      </c>
      <c r="L887">
        <v>3.6612</v>
      </c>
      <c r="M887">
        <v>0.2</v>
      </c>
      <c r="N887">
        <v>5.2884000000000002</v>
      </c>
    </row>
    <row r="888" spans="1:14" hidden="1">
      <c r="A888">
        <v>8294</v>
      </c>
      <c r="B888" t="s">
        <v>1532</v>
      </c>
      <c r="C888" s="4">
        <v>43042</v>
      </c>
      <c r="D888" s="4">
        <v>43046</v>
      </c>
      <c r="E888" t="s">
        <v>15</v>
      </c>
      <c r="F888" t="s">
        <v>1533</v>
      </c>
      <c r="G888" t="s">
        <v>27</v>
      </c>
      <c r="H888">
        <v>98103</v>
      </c>
      <c r="I888" t="s">
        <v>1534</v>
      </c>
      <c r="J888">
        <v>18.367999999999999</v>
      </c>
      <c r="K888">
        <v>4</v>
      </c>
      <c r="L888">
        <v>3.0996000000000001</v>
      </c>
      <c r="M888">
        <v>0.2</v>
      </c>
      <c r="N888">
        <v>5.9695999999999998</v>
      </c>
    </row>
    <row r="889" spans="1:14" hidden="1">
      <c r="A889">
        <v>8305</v>
      </c>
      <c r="B889" t="s">
        <v>1535</v>
      </c>
      <c r="C889" s="4">
        <v>43042</v>
      </c>
      <c r="D889" s="4">
        <v>43048</v>
      </c>
      <c r="E889" t="s">
        <v>15</v>
      </c>
      <c r="F889" t="s">
        <v>1536</v>
      </c>
      <c r="G889" t="s">
        <v>21</v>
      </c>
      <c r="H889">
        <v>93309</v>
      </c>
      <c r="I889" t="s">
        <v>1537</v>
      </c>
      <c r="J889">
        <v>486.36799999999999</v>
      </c>
      <c r="K889">
        <v>4</v>
      </c>
      <c r="L889">
        <v>112.4726</v>
      </c>
      <c r="M889">
        <v>0.2</v>
      </c>
      <c r="N889">
        <v>36.477600000000002</v>
      </c>
    </row>
    <row r="890" spans="1:14" hidden="1">
      <c r="A890">
        <v>8821</v>
      </c>
      <c r="B890" t="s">
        <v>1538</v>
      </c>
      <c r="C890" s="4">
        <v>43042</v>
      </c>
      <c r="D890" s="4">
        <v>43046</v>
      </c>
      <c r="E890" t="s">
        <v>15</v>
      </c>
      <c r="F890" t="s">
        <v>1153</v>
      </c>
      <c r="G890" t="s">
        <v>21</v>
      </c>
      <c r="H890">
        <v>32839</v>
      </c>
      <c r="I890" t="s">
        <v>1539</v>
      </c>
      <c r="J890">
        <v>959.98400000000004</v>
      </c>
      <c r="K890">
        <v>2</v>
      </c>
      <c r="L890">
        <v>323.99459999999999</v>
      </c>
      <c r="M890">
        <v>0.2</v>
      </c>
      <c r="N890">
        <v>311.9948</v>
      </c>
    </row>
    <row r="891" spans="1:14" hidden="1">
      <c r="A891">
        <v>8822</v>
      </c>
      <c r="B891" t="s">
        <v>1538</v>
      </c>
      <c r="C891" s="4">
        <v>43042</v>
      </c>
      <c r="D891" s="4">
        <v>43046</v>
      </c>
      <c r="E891" t="s">
        <v>15</v>
      </c>
      <c r="F891" t="s">
        <v>1153</v>
      </c>
      <c r="G891" t="s">
        <v>21</v>
      </c>
      <c r="H891">
        <v>32839</v>
      </c>
      <c r="I891" t="s">
        <v>1400</v>
      </c>
      <c r="J891">
        <v>4.0860000000000003</v>
      </c>
      <c r="K891">
        <v>2</v>
      </c>
      <c r="L891">
        <v>3.5411999999999999</v>
      </c>
      <c r="M891">
        <v>0.7</v>
      </c>
      <c r="N891">
        <v>-2.9964</v>
      </c>
    </row>
    <row r="892" spans="1:14" hidden="1">
      <c r="A892">
        <v>8823</v>
      </c>
      <c r="B892" t="s">
        <v>1538</v>
      </c>
      <c r="C892" s="4">
        <v>43042</v>
      </c>
      <c r="D892" s="4">
        <v>43046</v>
      </c>
      <c r="E892" t="s">
        <v>15</v>
      </c>
      <c r="F892" t="s">
        <v>1153</v>
      </c>
      <c r="G892" t="s">
        <v>21</v>
      </c>
      <c r="H892">
        <v>32839</v>
      </c>
      <c r="I892" t="s">
        <v>1540</v>
      </c>
      <c r="J892">
        <v>55.984000000000002</v>
      </c>
      <c r="K892">
        <v>2</v>
      </c>
      <c r="L892">
        <v>25.892600000000002</v>
      </c>
      <c r="M892">
        <v>0.2</v>
      </c>
      <c r="N892">
        <v>4.1988000000000003</v>
      </c>
    </row>
    <row r="893" spans="1:14" hidden="1">
      <c r="A893">
        <v>8824</v>
      </c>
      <c r="B893" t="s">
        <v>1538</v>
      </c>
      <c r="C893" s="4">
        <v>43042</v>
      </c>
      <c r="D893" s="4">
        <v>43046</v>
      </c>
      <c r="E893" t="s">
        <v>15</v>
      </c>
      <c r="F893" t="s">
        <v>1153</v>
      </c>
      <c r="G893" t="s">
        <v>21</v>
      </c>
      <c r="H893">
        <v>32839</v>
      </c>
      <c r="I893" t="s">
        <v>1541</v>
      </c>
      <c r="J893">
        <v>10.688000000000001</v>
      </c>
      <c r="K893">
        <v>2</v>
      </c>
      <c r="L893">
        <v>3.4735999999999998</v>
      </c>
      <c r="M893">
        <v>0.2</v>
      </c>
      <c r="N893">
        <v>3.7408000000000001</v>
      </c>
    </row>
    <row r="894" spans="1:14" hidden="1">
      <c r="A894">
        <v>2890</v>
      </c>
      <c r="B894" t="s">
        <v>1542</v>
      </c>
      <c r="C894" s="4">
        <v>43041</v>
      </c>
      <c r="D894" s="4">
        <v>43045</v>
      </c>
      <c r="E894" t="s">
        <v>15</v>
      </c>
      <c r="F894" t="s">
        <v>1543</v>
      </c>
      <c r="G894" t="s">
        <v>27</v>
      </c>
      <c r="H894">
        <v>98105</v>
      </c>
      <c r="I894" t="s">
        <v>1544</v>
      </c>
      <c r="J894">
        <v>23.85</v>
      </c>
      <c r="K894">
        <v>5</v>
      </c>
      <c r="L894">
        <v>2.6234999999999999</v>
      </c>
      <c r="M894">
        <v>0</v>
      </c>
      <c r="N894">
        <v>10.7325</v>
      </c>
    </row>
    <row r="895" spans="1:14" hidden="1">
      <c r="A895">
        <v>3275</v>
      </c>
      <c r="B895" t="s">
        <v>1545</v>
      </c>
      <c r="C895" s="4">
        <v>43041</v>
      </c>
      <c r="D895" s="4">
        <v>43045</v>
      </c>
      <c r="E895" t="s">
        <v>15</v>
      </c>
      <c r="F895" t="s">
        <v>392</v>
      </c>
      <c r="G895" t="s">
        <v>27</v>
      </c>
      <c r="H895">
        <v>66212</v>
      </c>
      <c r="I895" t="s">
        <v>1314</v>
      </c>
      <c r="J895">
        <v>18.239999999999998</v>
      </c>
      <c r="K895">
        <v>3</v>
      </c>
      <c r="L895">
        <v>3.04</v>
      </c>
      <c r="M895">
        <v>0</v>
      </c>
      <c r="N895">
        <v>9.1199999999999992</v>
      </c>
    </row>
    <row r="896" spans="1:14" hidden="1">
      <c r="A896">
        <v>3276</v>
      </c>
      <c r="B896" t="s">
        <v>1545</v>
      </c>
      <c r="C896" s="4">
        <v>43041</v>
      </c>
      <c r="D896" s="4">
        <v>43045</v>
      </c>
      <c r="E896" t="s">
        <v>15</v>
      </c>
      <c r="F896" t="s">
        <v>392</v>
      </c>
      <c r="G896" t="s">
        <v>27</v>
      </c>
      <c r="H896">
        <v>66212</v>
      </c>
      <c r="I896" t="s">
        <v>1546</v>
      </c>
      <c r="J896">
        <v>27.78</v>
      </c>
      <c r="K896">
        <v>6</v>
      </c>
      <c r="L896">
        <v>3.1021000000000001</v>
      </c>
      <c r="M896">
        <v>0</v>
      </c>
      <c r="N896">
        <v>9.1674000000000007</v>
      </c>
    </row>
    <row r="897" spans="1:14" hidden="1">
      <c r="A897">
        <v>4585</v>
      </c>
      <c r="B897" t="s">
        <v>1547</v>
      </c>
      <c r="C897" s="4">
        <v>43041</v>
      </c>
      <c r="D897" s="4">
        <v>43043</v>
      </c>
      <c r="E897" t="s">
        <v>52</v>
      </c>
      <c r="F897" t="s">
        <v>1548</v>
      </c>
      <c r="G897" t="s">
        <v>17</v>
      </c>
      <c r="H897">
        <v>94526</v>
      </c>
      <c r="I897" t="s">
        <v>1549</v>
      </c>
      <c r="J897">
        <v>76.58</v>
      </c>
      <c r="K897">
        <v>7</v>
      </c>
      <c r="L897">
        <v>5.47</v>
      </c>
      <c r="M897">
        <v>0</v>
      </c>
      <c r="N897">
        <v>38.29</v>
      </c>
    </row>
    <row r="898" spans="1:14" hidden="1">
      <c r="A898">
        <v>4586</v>
      </c>
      <c r="B898" t="s">
        <v>1547</v>
      </c>
      <c r="C898" s="4">
        <v>43041</v>
      </c>
      <c r="D898" s="4">
        <v>43043</v>
      </c>
      <c r="E898" t="s">
        <v>52</v>
      </c>
      <c r="F898" t="s">
        <v>1548</v>
      </c>
      <c r="G898" t="s">
        <v>17</v>
      </c>
      <c r="H898">
        <v>94526</v>
      </c>
      <c r="I898" t="s">
        <v>1550</v>
      </c>
      <c r="J898">
        <v>8.8000000000000007</v>
      </c>
      <c r="K898">
        <v>5</v>
      </c>
      <c r="L898">
        <v>0.91520000000000001</v>
      </c>
      <c r="M898">
        <v>0</v>
      </c>
      <c r="N898">
        <v>4.2240000000000002</v>
      </c>
    </row>
    <row r="899" spans="1:14" hidden="1">
      <c r="A899">
        <v>4587</v>
      </c>
      <c r="B899" t="s">
        <v>1547</v>
      </c>
      <c r="C899" s="4">
        <v>43041</v>
      </c>
      <c r="D899" s="4">
        <v>43043</v>
      </c>
      <c r="E899" t="s">
        <v>52</v>
      </c>
      <c r="F899" t="s">
        <v>1548</v>
      </c>
      <c r="G899" t="s">
        <v>17</v>
      </c>
      <c r="H899">
        <v>94526</v>
      </c>
      <c r="I899" t="s">
        <v>1551</v>
      </c>
      <c r="J899">
        <v>590.35199999999998</v>
      </c>
      <c r="K899">
        <v>6</v>
      </c>
      <c r="L899">
        <v>63.954799999999999</v>
      </c>
      <c r="M899">
        <v>0.2</v>
      </c>
      <c r="N899">
        <v>206.6232</v>
      </c>
    </row>
    <row r="900" spans="1:14" hidden="1">
      <c r="A900">
        <v>4588</v>
      </c>
      <c r="B900" t="s">
        <v>1547</v>
      </c>
      <c r="C900" s="4">
        <v>43041</v>
      </c>
      <c r="D900" s="4">
        <v>43043</v>
      </c>
      <c r="E900" t="s">
        <v>52</v>
      </c>
      <c r="F900" t="s">
        <v>1548</v>
      </c>
      <c r="G900" t="s">
        <v>17</v>
      </c>
      <c r="H900">
        <v>94526</v>
      </c>
      <c r="I900" t="s">
        <v>1552</v>
      </c>
      <c r="J900">
        <v>5.58</v>
      </c>
      <c r="K900">
        <v>3</v>
      </c>
      <c r="L900">
        <v>1.8042</v>
      </c>
      <c r="M900">
        <v>0</v>
      </c>
      <c r="N900">
        <v>0.16739999999999999</v>
      </c>
    </row>
    <row r="901" spans="1:14" hidden="1">
      <c r="A901">
        <v>4589</v>
      </c>
      <c r="B901" t="s">
        <v>1547</v>
      </c>
      <c r="C901" s="4">
        <v>43041</v>
      </c>
      <c r="D901" s="4">
        <v>43043</v>
      </c>
      <c r="E901" t="s">
        <v>52</v>
      </c>
      <c r="F901" t="s">
        <v>1548</v>
      </c>
      <c r="G901" t="s">
        <v>17</v>
      </c>
      <c r="H901">
        <v>94526</v>
      </c>
      <c r="I901" t="s">
        <v>1553</v>
      </c>
      <c r="J901">
        <v>25.02</v>
      </c>
      <c r="K901">
        <v>3</v>
      </c>
      <c r="L901">
        <v>4.8372000000000002</v>
      </c>
      <c r="M901">
        <v>0</v>
      </c>
      <c r="N901">
        <v>10.5084</v>
      </c>
    </row>
    <row r="902" spans="1:14" hidden="1">
      <c r="A902">
        <v>4590</v>
      </c>
      <c r="B902" t="s">
        <v>1547</v>
      </c>
      <c r="C902" s="4">
        <v>43041</v>
      </c>
      <c r="D902" s="4">
        <v>43043</v>
      </c>
      <c r="E902" t="s">
        <v>52</v>
      </c>
      <c r="F902" t="s">
        <v>1548</v>
      </c>
      <c r="G902" t="s">
        <v>17</v>
      </c>
      <c r="H902">
        <v>94526</v>
      </c>
      <c r="I902" t="s">
        <v>1554</v>
      </c>
      <c r="J902">
        <v>452.55</v>
      </c>
      <c r="K902">
        <v>7</v>
      </c>
      <c r="L902">
        <v>61.417499999999997</v>
      </c>
      <c r="M902">
        <v>0</v>
      </c>
      <c r="N902">
        <v>22.627500000000001</v>
      </c>
    </row>
    <row r="903" spans="1:14" hidden="1">
      <c r="A903">
        <v>4880</v>
      </c>
      <c r="B903" t="s">
        <v>1555</v>
      </c>
      <c r="C903" s="4">
        <v>43041</v>
      </c>
      <c r="D903" s="4">
        <v>43044</v>
      </c>
      <c r="E903" t="s">
        <v>52</v>
      </c>
      <c r="F903" t="s">
        <v>1556</v>
      </c>
      <c r="G903" t="s">
        <v>27</v>
      </c>
      <c r="H903">
        <v>42420</v>
      </c>
      <c r="I903" t="s">
        <v>1557</v>
      </c>
      <c r="J903">
        <v>5.32</v>
      </c>
      <c r="K903">
        <v>2</v>
      </c>
      <c r="L903">
        <v>1.3566</v>
      </c>
      <c r="M903">
        <v>0</v>
      </c>
      <c r="N903">
        <v>2.6067999999999998</v>
      </c>
    </row>
    <row r="904" spans="1:14" hidden="1">
      <c r="A904">
        <v>4881</v>
      </c>
      <c r="B904" t="s">
        <v>1555</v>
      </c>
      <c r="C904" s="4">
        <v>43041</v>
      </c>
      <c r="D904" s="4">
        <v>43044</v>
      </c>
      <c r="E904" t="s">
        <v>52</v>
      </c>
      <c r="F904" t="s">
        <v>1556</v>
      </c>
      <c r="G904" t="s">
        <v>27</v>
      </c>
      <c r="H904">
        <v>42420</v>
      </c>
      <c r="I904" t="s">
        <v>881</v>
      </c>
      <c r="J904">
        <v>975.92</v>
      </c>
      <c r="K904">
        <v>4</v>
      </c>
      <c r="L904">
        <v>170.786</v>
      </c>
      <c r="M904">
        <v>0</v>
      </c>
      <c r="N904">
        <v>292.77600000000001</v>
      </c>
    </row>
    <row r="905" spans="1:14" hidden="1">
      <c r="A905">
        <v>4882</v>
      </c>
      <c r="B905" t="s">
        <v>1555</v>
      </c>
      <c r="C905" s="4">
        <v>43041</v>
      </c>
      <c r="D905" s="4">
        <v>43044</v>
      </c>
      <c r="E905" t="s">
        <v>52</v>
      </c>
      <c r="F905" t="s">
        <v>1556</v>
      </c>
      <c r="G905" t="s">
        <v>27</v>
      </c>
      <c r="H905">
        <v>42420</v>
      </c>
      <c r="I905" t="s">
        <v>1558</v>
      </c>
      <c r="J905">
        <v>2249.91</v>
      </c>
      <c r="K905">
        <v>9</v>
      </c>
      <c r="L905">
        <v>192.4923</v>
      </c>
      <c r="M905">
        <v>0</v>
      </c>
      <c r="N905">
        <v>517.47929999999997</v>
      </c>
    </row>
    <row r="906" spans="1:14" hidden="1">
      <c r="A906">
        <v>4883</v>
      </c>
      <c r="B906" t="s">
        <v>1555</v>
      </c>
      <c r="C906" s="4">
        <v>43041</v>
      </c>
      <c r="D906" s="4">
        <v>43044</v>
      </c>
      <c r="E906" t="s">
        <v>52</v>
      </c>
      <c r="F906" t="s">
        <v>1556</v>
      </c>
      <c r="G906" t="s">
        <v>27</v>
      </c>
      <c r="H906">
        <v>42420</v>
      </c>
      <c r="I906" t="s">
        <v>1559</v>
      </c>
      <c r="J906">
        <v>59.92</v>
      </c>
      <c r="K906">
        <v>4</v>
      </c>
      <c r="L906">
        <v>10.785600000000001</v>
      </c>
      <c r="M906">
        <v>0</v>
      </c>
      <c r="N906">
        <v>16.7776</v>
      </c>
    </row>
    <row r="907" spans="1:14" hidden="1">
      <c r="A907">
        <v>5503</v>
      </c>
      <c r="B907" t="s">
        <v>1560</v>
      </c>
      <c r="C907" s="4">
        <v>43041</v>
      </c>
      <c r="D907" s="4">
        <v>43045</v>
      </c>
      <c r="E907" t="s">
        <v>15</v>
      </c>
      <c r="F907" t="s">
        <v>1561</v>
      </c>
      <c r="G907" t="s">
        <v>27</v>
      </c>
      <c r="H907">
        <v>19140</v>
      </c>
      <c r="I907" t="s">
        <v>1223</v>
      </c>
      <c r="J907">
        <v>3.3119999999999998</v>
      </c>
      <c r="K907">
        <v>1</v>
      </c>
      <c r="L907">
        <v>2.6496</v>
      </c>
      <c r="M907">
        <v>0.2</v>
      </c>
      <c r="N907">
        <v>0.66239999999999999</v>
      </c>
    </row>
    <row r="908" spans="1:14" hidden="1">
      <c r="A908">
        <v>5504</v>
      </c>
      <c r="B908" t="s">
        <v>1560</v>
      </c>
      <c r="C908" s="4">
        <v>43041</v>
      </c>
      <c r="D908" s="4">
        <v>43045</v>
      </c>
      <c r="E908" t="s">
        <v>15</v>
      </c>
      <c r="F908" t="s">
        <v>1561</v>
      </c>
      <c r="G908" t="s">
        <v>27</v>
      </c>
      <c r="H908">
        <v>19140</v>
      </c>
      <c r="I908" t="s">
        <v>941</v>
      </c>
      <c r="J908">
        <v>20.135999999999999</v>
      </c>
      <c r="K908">
        <v>3</v>
      </c>
      <c r="L908">
        <v>6.2925000000000004</v>
      </c>
      <c r="M908">
        <v>0.2</v>
      </c>
      <c r="N908">
        <v>1.2585</v>
      </c>
    </row>
    <row r="909" spans="1:14" hidden="1">
      <c r="A909">
        <v>5505</v>
      </c>
      <c r="B909" t="s">
        <v>1560</v>
      </c>
      <c r="C909" s="4">
        <v>43041</v>
      </c>
      <c r="D909" s="4">
        <v>43045</v>
      </c>
      <c r="E909" t="s">
        <v>15</v>
      </c>
      <c r="F909" t="s">
        <v>1561</v>
      </c>
      <c r="G909" t="s">
        <v>27</v>
      </c>
      <c r="H909">
        <v>19140</v>
      </c>
      <c r="I909" t="s">
        <v>1562</v>
      </c>
      <c r="J909">
        <v>8.8559999999999999</v>
      </c>
      <c r="K909">
        <v>3</v>
      </c>
      <c r="L909">
        <v>1.9925999999999999</v>
      </c>
      <c r="M909">
        <v>0.2</v>
      </c>
      <c r="N909">
        <v>2.8782000000000001</v>
      </c>
    </row>
    <row r="910" spans="1:14" hidden="1">
      <c r="A910">
        <v>5506</v>
      </c>
      <c r="B910" t="s">
        <v>1560</v>
      </c>
      <c r="C910" s="4">
        <v>43041</v>
      </c>
      <c r="D910" s="4">
        <v>43045</v>
      </c>
      <c r="E910" t="s">
        <v>15</v>
      </c>
      <c r="F910" t="s">
        <v>1561</v>
      </c>
      <c r="G910" t="s">
        <v>27</v>
      </c>
      <c r="H910">
        <v>19140</v>
      </c>
      <c r="I910" t="s">
        <v>1563</v>
      </c>
      <c r="J910">
        <v>859.2</v>
      </c>
      <c r="K910">
        <v>4</v>
      </c>
      <c r="L910">
        <v>261.33999999999997</v>
      </c>
      <c r="M910">
        <v>0.4</v>
      </c>
      <c r="N910">
        <v>-186.16</v>
      </c>
    </row>
    <row r="911" spans="1:14" hidden="1">
      <c r="A911">
        <v>5648</v>
      </c>
      <c r="B911" t="s">
        <v>1564</v>
      </c>
      <c r="C911" s="4">
        <v>43041</v>
      </c>
      <c r="D911" s="4">
        <v>43046</v>
      </c>
      <c r="E911" t="s">
        <v>15</v>
      </c>
      <c r="F911" t="s">
        <v>1173</v>
      </c>
      <c r="G911" t="s">
        <v>21</v>
      </c>
      <c r="H911">
        <v>84106</v>
      </c>
      <c r="I911" t="s">
        <v>1425</v>
      </c>
      <c r="J911">
        <v>19.440000000000001</v>
      </c>
      <c r="K911">
        <v>3</v>
      </c>
      <c r="L911">
        <v>3.3696000000000002</v>
      </c>
      <c r="M911">
        <v>0</v>
      </c>
      <c r="N911">
        <v>9.3312000000000008</v>
      </c>
    </row>
    <row r="912" spans="1:14" hidden="1">
      <c r="A912">
        <v>6258</v>
      </c>
      <c r="B912" t="s">
        <v>1565</v>
      </c>
      <c r="C912" s="4">
        <v>43041</v>
      </c>
      <c r="D912" s="4">
        <v>43045</v>
      </c>
      <c r="E912" t="s">
        <v>52</v>
      </c>
      <c r="F912" t="s">
        <v>1566</v>
      </c>
      <c r="G912" t="s">
        <v>27</v>
      </c>
      <c r="H912">
        <v>43229</v>
      </c>
      <c r="I912" t="s">
        <v>1567</v>
      </c>
      <c r="J912">
        <v>384.59199999999998</v>
      </c>
      <c r="K912">
        <v>2</v>
      </c>
      <c r="L912">
        <v>233.15889999999999</v>
      </c>
      <c r="M912">
        <v>0.2</v>
      </c>
      <c r="N912">
        <v>-81.725800000000007</v>
      </c>
    </row>
    <row r="913" spans="1:14" hidden="1">
      <c r="A913">
        <v>6823</v>
      </c>
      <c r="B913" t="s">
        <v>1568</v>
      </c>
      <c r="C913" s="4">
        <v>43041</v>
      </c>
      <c r="D913" s="4">
        <v>43046</v>
      </c>
      <c r="E913" t="s">
        <v>15</v>
      </c>
      <c r="F913" t="s">
        <v>1569</v>
      </c>
      <c r="G913" t="s">
        <v>21</v>
      </c>
      <c r="H913">
        <v>90036</v>
      </c>
      <c r="I913" t="s">
        <v>1570</v>
      </c>
      <c r="J913">
        <v>168.1</v>
      </c>
      <c r="K913">
        <v>5</v>
      </c>
      <c r="L913">
        <v>24.878799999999998</v>
      </c>
      <c r="M913">
        <v>0</v>
      </c>
      <c r="N913">
        <v>43.706000000000003</v>
      </c>
    </row>
    <row r="914" spans="1:14" hidden="1">
      <c r="A914">
        <v>7377</v>
      </c>
      <c r="B914" t="s">
        <v>1571</v>
      </c>
      <c r="C914" s="4">
        <v>43041</v>
      </c>
      <c r="D914" s="4">
        <v>43044</v>
      </c>
      <c r="E914" t="s">
        <v>38</v>
      </c>
      <c r="F914" t="s">
        <v>1182</v>
      </c>
      <c r="G914" t="s">
        <v>27</v>
      </c>
      <c r="H914">
        <v>61701</v>
      </c>
      <c r="I914" t="s">
        <v>70</v>
      </c>
      <c r="J914">
        <v>54.335999999999999</v>
      </c>
      <c r="K914">
        <v>4</v>
      </c>
      <c r="L914">
        <v>12.2256</v>
      </c>
      <c r="M914">
        <v>0.2</v>
      </c>
      <c r="N914">
        <v>5.4336000000000002</v>
      </c>
    </row>
    <row r="915" spans="1:14" hidden="1">
      <c r="A915">
        <v>8020</v>
      </c>
      <c r="B915" t="s">
        <v>1572</v>
      </c>
      <c r="C915" s="4">
        <v>43041</v>
      </c>
      <c r="D915" s="4">
        <v>43044</v>
      </c>
      <c r="E915" t="s">
        <v>38</v>
      </c>
      <c r="F915" t="s">
        <v>1573</v>
      </c>
      <c r="G915" t="s">
        <v>21</v>
      </c>
      <c r="H915">
        <v>63116</v>
      </c>
      <c r="I915" t="s">
        <v>941</v>
      </c>
      <c r="J915">
        <v>83.9</v>
      </c>
      <c r="K915">
        <v>10</v>
      </c>
      <c r="L915">
        <v>6.2925000000000004</v>
      </c>
      <c r="M915">
        <v>0</v>
      </c>
      <c r="N915">
        <v>20.975000000000001</v>
      </c>
    </row>
    <row r="916" spans="1:14" hidden="1">
      <c r="A916">
        <v>8021</v>
      </c>
      <c r="B916" t="s">
        <v>1572</v>
      </c>
      <c r="C916" s="4">
        <v>43041</v>
      </c>
      <c r="D916" s="4">
        <v>43044</v>
      </c>
      <c r="E916" t="s">
        <v>38</v>
      </c>
      <c r="F916" t="s">
        <v>1573</v>
      </c>
      <c r="G916" t="s">
        <v>21</v>
      </c>
      <c r="H916">
        <v>63116</v>
      </c>
      <c r="I916" t="s">
        <v>699</v>
      </c>
      <c r="J916">
        <v>11.76</v>
      </c>
      <c r="K916">
        <v>2</v>
      </c>
      <c r="L916">
        <v>2.9988000000000001</v>
      </c>
      <c r="M916">
        <v>0</v>
      </c>
      <c r="N916">
        <v>5.7624000000000004</v>
      </c>
    </row>
    <row r="917" spans="1:14" hidden="1">
      <c r="A917">
        <v>8399</v>
      </c>
      <c r="B917" t="s">
        <v>1574</v>
      </c>
      <c r="C917" s="4">
        <v>43041</v>
      </c>
      <c r="D917" s="4">
        <v>43046</v>
      </c>
      <c r="E917" t="s">
        <v>52</v>
      </c>
      <c r="F917" t="s">
        <v>250</v>
      </c>
      <c r="G917" t="s">
        <v>17</v>
      </c>
      <c r="H917">
        <v>45503</v>
      </c>
      <c r="I917" t="s">
        <v>1110</v>
      </c>
      <c r="J917">
        <v>155.37200000000001</v>
      </c>
      <c r="K917">
        <v>2</v>
      </c>
      <c r="L917">
        <v>95.442800000000005</v>
      </c>
      <c r="M917">
        <v>0.3</v>
      </c>
      <c r="N917">
        <v>-35.513599999999997</v>
      </c>
    </row>
    <row r="918" spans="1:14" hidden="1">
      <c r="A918">
        <v>9083</v>
      </c>
      <c r="B918" t="s">
        <v>1575</v>
      </c>
      <c r="C918" s="4">
        <v>43041</v>
      </c>
      <c r="D918" s="4">
        <v>43045</v>
      </c>
      <c r="E918" t="s">
        <v>15</v>
      </c>
      <c r="F918" t="s">
        <v>778</v>
      </c>
      <c r="G918" t="s">
        <v>21</v>
      </c>
      <c r="H918">
        <v>22153</v>
      </c>
      <c r="I918" t="s">
        <v>1576</v>
      </c>
      <c r="J918">
        <v>5.56</v>
      </c>
      <c r="K918">
        <v>2</v>
      </c>
      <c r="L918">
        <v>2.0571999999999999</v>
      </c>
      <c r="M918">
        <v>0</v>
      </c>
      <c r="N918">
        <v>1.4456</v>
      </c>
    </row>
    <row r="919" spans="1:14" hidden="1">
      <c r="A919">
        <v>2567</v>
      </c>
      <c r="B919" t="s">
        <v>1577</v>
      </c>
      <c r="C919" s="4">
        <v>43040</v>
      </c>
      <c r="D919" s="4">
        <v>43042</v>
      </c>
      <c r="E919" t="s">
        <v>52</v>
      </c>
      <c r="F919" t="s">
        <v>1578</v>
      </c>
      <c r="G919" t="s">
        <v>21</v>
      </c>
      <c r="H919">
        <v>98226</v>
      </c>
      <c r="I919" t="s">
        <v>1490</v>
      </c>
      <c r="J919">
        <v>25.12</v>
      </c>
      <c r="K919">
        <v>5</v>
      </c>
      <c r="L919">
        <v>3.4540000000000002</v>
      </c>
      <c r="M919">
        <v>0.2</v>
      </c>
      <c r="N919">
        <v>7.85</v>
      </c>
    </row>
    <row r="920" spans="1:14" hidden="1">
      <c r="A920">
        <v>2568</v>
      </c>
      <c r="B920" t="s">
        <v>1577</v>
      </c>
      <c r="C920" s="4">
        <v>43040</v>
      </c>
      <c r="D920" s="4">
        <v>43042</v>
      </c>
      <c r="E920" t="s">
        <v>52</v>
      </c>
      <c r="F920" t="s">
        <v>1578</v>
      </c>
      <c r="G920" t="s">
        <v>21</v>
      </c>
      <c r="H920">
        <v>98226</v>
      </c>
      <c r="I920" t="s">
        <v>1579</v>
      </c>
      <c r="J920">
        <v>2665.62</v>
      </c>
      <c r="K920">
        <v>9</v>
      </c>
      <c r="L920">
        <v>269.52379999999999</v>
      </c>
      <c r="M920">
        <v>0</v>
      </c>
      <c r="N920">
        <v>239.9058</v>
      </c>
    </row>
    <row r="921" spans="1:14" hidden="1">
      <c r="A921">
        <v>8226</v>
      </c>
      <c r="B921" t="s">
        <v>1580</v>
      </c>
      <c r="C921" s="4">
        <v>43040</v>
      </c>
      <c r="D921" s="4">
        <v>43043</v>
      </c>
      <c r="E921" t="s">
        <v>52</v>
      </c>
      <c r="F921" t="s">
        <v>1581</v>
      </c>
      <c r="G921" t="s">
        <v>21</v>
      </c>
      <c r="H921">
        <v>2149</v>
      </c>
      <c r="I921" t="s">
        <v>1582</v>
      </c>
      <c r="J921">
        <v>189.7</v>
      </c>
      <c r="K921">
        <v>10</v>
      </c>
      <c r="L921">
        <v>9.8643999999999998</v>
      </c>
      <c r="M921">
        <v>0</v>
      </c>
      <c r="N921">
        <v>91.055999999999997</v>
      </c>
    </row>
    <row r="922" spans="1:14" hidden="1">
      <c r="A922">
        <v>8227</v>
      </c>
      <c r="B922" t="s">
        <v>1580</v>
      </c>
      <c r="C922" s="4">
        <v>43040</v>
      </c>
      <c r="D922" s="4">
        <v>43043</v>
      </c>
      <c r="E922" t="s">
        <v>52</v>
      </c>
      <c r="F922" t="s">
        <v>1581</v>
      </c>
      <c r="G922" t="s">
        <v>21</v>
      </c>
      <c r="H922">
        <v>2149</v>
      </c>
      <c r="I922" t="s">
        <v>1583</v>
      </c>
      <c r="J922">
        <v>40.99</v>
      </c>
      <c r="K922">
        <v>1</v>
      </c>
      <c r="L922">
        <v>20.904900000000001</v>
      </c>
      <c r="M922">
        <v>0</v>
      </c>
      <c r="N922">
        <v>20.085100000000001</v>
      </c>
    </row>
    <row r="923" spans="1:14" hidden="1">
      <c r="A923">
        <v>6398</v>
      </c>
      <c r="B923" t="s">
        <v>1584</v>
      </c>
      <c r="C923" s="4">
        <v>43039</v>
      </c>
      <c r="D923" s="4">
        <v>43043</v>
      </c>
      <c r="E923" t="s">
        <v>15</v>
      </c>
      <c r="F923" t="s">
        <v>1585</v>
      </c>
      <c r="G923" t="s">
        <v>17</v>
      </c>
      <c r="H923">
        <v>75217</v>
      </c>
      <c r="I923" t="s">
        <v>1586</v>
      </c>
      <c r="J923">
        <v>5.2480000000000002</v>
      </c>
      <c r="K923">
        <v>2</v>
      </c>
      <c r="L923">
        <v>2.3288000000000002</v>
      </c>
      <c r="M923">
        <v>0.2</v>
      </c>
      <c r="N923">
        <v>0.59039999999999904</v>
      </c>
    </row>
    <row r="924" spans="1:14" hidden="1">
      <c r="A924">
        <v>7827</v>
      </c>
      <c r="B924" t="s">
        <v>1587</v>
      </c>
      <c r="C924" s="4">
        <v>43039</v>
      </c>
      <c r="D924" s="4">
        <v>43044</v>
      </c>
      <c r="E924" t="s">
        <v>15</v>
      </c>
      <c r="F924" t="s">
        <v>1588</v>
      </c>
      <c r="G924" t="s">
        <v>27</v>
      </c>
      <c r="H924">
        <v>60610</v>
      </c>
      <c r="I924" t="s">
        <v>1589</v>
      </c>
      <c r="J924">
        <v>508.76799999999997</v>
      </c>
      <c r="K924">
        <v>4</v>
      </c>
      <c r="L924">
        <v>117.65260000000001</v>
      </c>
      <c r="M924">
        <v>0.2</v>
      </c>
      <c r="N924">
        <v>38.157600000000002</v>
      </c>
    </row>
    <row r="925" spans="1:14" hidden="1">
      <c r="A925">
        <v>7828</v>
      </c>
      <c r="B925" t="s">
        <v>1587</v>
      </c>
      <c r="C925" s="4">
        <v>43039</v>
      </c>
      <c r="D925" s="4">
        <v>43044</v>
      </c>
      <c r="E925" t="s">
        <v>15</v>
      </c>
      <c r="F925" t="s">
        <v>1588</v>
      </c>
      <c r="G925" t="s">
        <v>27</v>
      </c>
      <c r="H925">
        <v>60610</v>
      </c>
      <c r="I925" t="s">
        <v>1590</v>
      </c>
      <c r="J925">
        <v>9.9120000000000008</v>
      </c>
      <c r="K925">
        <v>3</v>
      </c>
      <c r="L925">
        <v>2.2302</v>
      </c>
      <c r="M925">
        <v>0.2</v>
      </c>
      <c r="N925">
        <v>3.2214</v>
      </c>
    </row>
    <row r="926" spans="1:14" hidden="1">
      <c r="A926">
        <v>1494</v>
      </c>
      <c r="B926" t="s">
        <v>1591</v>
      </c>
      <c r="C926" s="4">
        <v>43038</v>
      </c>
      <c r="D926" s="4">
        <v>43042</v>
      </c>
      <c r="E926" t="s">
        <v>15</v>
      </c>
      <c r="F926" t="s">
        <v>1145</v>
      </c>
      <c r="G926" t="s">
        <v>27</v>
      </c>
      <c r="H926">
        <v>98661</v>
      </c>
      <c r="I926" t="s">
        <v>827</v>
      </c>
      <c r="J926">
        <v>9.64</v>
      </c>
      <c r="K926">
        <v>2</v>
      </c>
      <c r="L926">
        <v>2.9883999999999999</v>
      </c>
      <c r="M926">
        <v>0</v>
      </c>
      <c r="N926">
        <v>3.6631999999999998</v>
      </c>
    </row>
    <row r="927" spans="1:14" hidden="1">
      <c r="A927">
        <v>1660</v>
      </c>
      <c r="B927" t="s">
        <v>1592</v>
      </c>
      <c r="C927" s="4">
        <v>43038</v>
      </c>
      <c r="D927" s="4">
        <v>43045</v>
      </c>
      <c r="E927" t="s">
        <v>15</v>
      </c>
      <c r="F927" t="s">
        <v>1593</v>
      </c>
      <c r="G927" t="s">
        <v>21</v>
      </c>
      <c r="H927">
        <v>98115</v>
      </c>
      <c r="I927" t="s">
        <v>1594</v>
      </c>
      <c r="J927">
        <v>88.751999999999995</v>
      </c>
      <c r="K927">
        <v>3</v>
      </c>
      <c r="L927">
        <v>20.338999999999999</v>
      </c>
      <c r="M927">
        <v>0.2</v>
      </c>
      <c r="N927">
        <v>27.734999999999999</v>
      </c>
    </row>
    <row r="928" spans="1:14" hidden="1">
      <c r="A928">
        <v>1661</v>
      </c>
      <c r="B928" t="s">
        <v>1592</v>
      </c>
      <c r="C928" s="4">
        <v>43038</v>
      </c>
      <c r="D928" s="4">
        <v>43045</v>
      </c>
      <c r="E928" t="s">
        <v>15</v>
      </c>
      <c r="F928" t="s">
        <v>1593</v>
      </c>
      <c r="G928" t="s">
        <v>21</v>
      </c>
      <c r="H928">
        <v>98115</v>
      </c>
      <c r="I928" t="s">
        <v>1595</v>
      </c>
      <c r="J928">
        <v>13.904</v>
      </c>
      <c r="K928">
        <v>2</v>
      </c>
      <c r="L928">
        <v>4.3449999999999998</v>
      </c>
      <c r="M928">
        <v>0.2</v>
      </c>
      <c r="N928">
        <v>5.2140000000000004</v>
      </c>
    </row>
    <row r="929" spans="1:14" hidden="1">
      <c r="A929">
        <v>1707</v>
      </c>
      <c r="B929" t="s">
        <v>1596</v>
      </c>
      <c r="C929" s="4">
        <v>43038</v>
      </c>
      <c r="D929" s="4">
        <v>43044</v>
      </c>
      <c r="E929" t="s">
        <v>15</v>
      </c>
      <c r="F929" t="s">
        <v>1597</v>
      </c>
      <c r="G929" t="s">
        <v>21</v>
      </c>
      <c r="H929">
        <v>94122</v>
      </c>
      <c r="I929" t="s">
        <v>1598</v>
      </c>
      <c r="J929">
        <v>43.86</v>
      </c>
      <c r="K929">
        <v>6</v>
      </c>
      <c r="L929">
        <v>3.8742999999999999</v>
      </c>
      <c r="M929">
        <v>0</v>
      </c>
      <c r="N929">
        <v>20.6142</v>
      </c>
    </row>
    <row r="930" spans="1:14" hidden="1">
      <c r="A930">
        <v>1708</v>
      </c>
      <c r="B930" t="s">
        <v>1596</v>
      </c>
      <c r="C930" s="4">
        <v>43038</v>
      </c>
      <c r="D930" s="4">
        <v>43044</v>
      </c>
      <c r="E930" t="s">
        <v>15</v>
      </c>
      <c r="F930" t="s">
        <v>1597</v>
      </c>
      <c r="G930" t="s">
        <v>21</v>
      </c>
      <c r="H930">
        <v>94122</v>
      </c>
      <c r="I930" t="s">
        <v>1599</v>
      </c>
      <c r="J930">
        <v>148.47999999999999</v>
      </c>
      <c r="K930">
        <v>2</v>
      </c>
      <c r="L930">
        <v>65.888000000000005</v>
      </c>
      <c r="M930">
        <v>0.2</v>
      </c>
      <c r="N930">
        <v>16.704000000000001</v>
      </c>
    </row>
    <row r="931" spans="1:14" hidden="1">
      <c r="A931">
        <v>1709</v>
      </c>
      <c r="B931" t="s">
        <v>1596</v>
      </c>
      <c r="C931" s="4">
        <v>43038</v>
      </c>
      <c r="D931" s="4">
        <v>43044</v>
      </c>
      <c r="E931" t="s">
        <v>15</v>
      </c>
      <c r="F931" t="s">
        <v>1597</v>
      </c>
      <c r="G931" t="s">
        <v>21</v>
      </c>
      <c r="H931">
        <v>94122</v>
      </c>
      <c r="I931" t="s">
        <v>1255</v>
      </c>
      <c r="J931">
        <v>7.42</v>
      </c>
      <c r="K931">
        <v>2</v>
      </c>
      <c r="L931">
        <v>1.855</v>
      </c>
      <c r="M931">
        <v>0</v>
      </c>
      <c r="N931">
        <v>3.71</v>
      </c>
    </row>
    <row r="932" spans="1:14" hidden="1">
      <c r="A932">
        <v>1710</v>
      </c>
      <c r="B932" t="s">
        <v>1596</v>
      </c>
      <c r="C932" s="4">
        <v>43038</v>
      </c>
      <c r="D932" s="4">
        <v>43044</v>
      </c>
      <c r="E932" t="s">
        <v>15</v>
      </c>
      <c r="F932" t="s">
        <v>1597</v>
      </c>
      <c r="G932" t="s">
        <v>21</v>
      </c>
      <c r="H932">
        <v>94122</v>
      </c>
      <c r="I932" t="s">
        <v>1375</v>
      </c>
      <c r="J932">
        <v>71.992000000000004</v>
      </c>
      <c r="K932">
        <v>1</v>
      </c>
      <c r="L932">
        <v>72.891900000000007</v>
      </c>
      <c r="M932">
        <v>0.2</v>
      </c>
      <c r="N932">
        <v>-0.89990000000001302</v>
      </c>
    </row>
    <row r="933" spans="1:14" hidden="1">
      <c r="A933">
        <v>1711</v>
      </c>
      <c r="B933" t="s">
        <v>1596</v>
      </c>
      <c r="C933" s="4">
        <v>43038</v>
      </c>
      <c r="D933" s="4">
        <v>43044</v>
      </c>
      <c r="E933" t="s">
        <v>15</v>
      </c>
      <c r="F933" t="s">
        <v>1597</v>
      </c>
      <c r="G933" t="s">
        <v>21</v>
      </c>
      <c r="H933">
        <v>94122</v>
      </c>
      <c r="I933" t="s">
        <v>1600</v>
      </c>
      <c r="J933">
        <v>19.899999999999999</v>
      </c>
      <c r="K933">
        <v>5</v>
      </c>
      <c r="L933">
        <v>2.6665999999999999</v>
      </c>
      <c r="M933">
        <v>0</v>
      </c>
      <c r="N933">
        <v>6.5670000000000002</v>
      </c>
    </row>
    <row r="934" spans="1:14" hidden="1">
      <c r="A934">
        <v>1712</v>
      </c>
      <c r="B934" t="s">
        <v>1596</v>
      </c>
      <c r="C934" s="4">
        <v>43038</v>
      </c>
      <c r="D934" s="4">
        <v>43044</v>
      </c>
      <c r="E934" t="s">
        <v>15</v>
      </c>
      <c r="F934" t="s">
        <v>1597</v>
      </c>
      <c r="G934" t="s">
        <v>21</v>
      </c>
      <c r="H934">
        <v>94122</v>
      </c>
      <c r="I934" t="s">
        <v>1157</v>
      </c>
      <c r="J934">
        <v>1702.12</v>
      </c>
      <c r="K934">
        <v>14</v>
      </c>
      <c r="L934">
        <v>85.105999999999995</v>
      </c>
      <c r="M934">
        <v>0</v>
      </c>
      <c r="N934">
        <v>510.63600000000002</v>
      </c>
    </row>
    <row r="935" spans="1:14" hidden="1">
      <c r="A935">
        <v>1742</v>
      </c>
      <c r="B935" t="s">
        <v>1601</v>
      </c>
      <c r="C935" s="4">
        <v>43038</v>
      </c>
      <c r="D935" s="4">
        <v>43042</v>
      </c>
      <c r="E935" t="s">
        <v>15</v>
      </c>
      <c r="F935" t="s">
        <v>1118</v>
      </c>
      <c r="G935" t="s">
        <v>21</v>
      </c>
      <c r="H935">
        <v>19140</v>
      </c>
      <c r="I935" t="s">
        <v>1602</v>
      </c>
      <c r="J935">
        <v>20.736000000000001</v>
      </c>
      <c r="K935">
        <v>4</v>
      </c>
      <c r="L935">
        <v>3.3696000000000002</v>
      </c>
      <c r="M935">
        <v>0.2</v>
      </c>
      <c r="N935">
        <v>7.2576000000000001</v>
      </c>
    </row>
    <row r="936" spans="1:14" hidden="1">
      <c r="A936">
        <v>1743</v>
      </c>
      <c r="B936" t="s">
        <v>1601</v>
      </c>
      <c r="C936" s="4">
        <v>43038</v>
      </c>
      <c r="D936" s="4">
        <v>43042</v>
      </c>
      <c r="E936" t="s">
        <v>15</v>
      </c>
      <c r="F936" t="s">
        <v>1118</v>
      </c>
      <c r="G936" t="s">
        <v>21</v>
      </c>
      <c r="H936">
        <v>19140</v>
      </c>
      <c r="I936" t="s">
        <v>1603</v>
      </c>
      <c r="J936">
        <v>7.1680000000000001</v>
      </c>
      <c r="K936">
        <v>2</v>
      </c>
      <c r="L936">
        <v>3.0912000000000002</v>
      </c>
      <c r="M936">
        <v>0.2</v>
      </c>
      <c r="N936">
        <v>0.98559999999999903</v>
      </c>
    </row>
    <row r="937" spans="1:14" hidden="1">
      <c r="A937">
        <v>1744</v>
      </c>
      <c r="B937" t="s">
        <v>1601</v>
      </c>
      <c r="C937" s="4">
        <v>43038</v>
      </c>
      <c r="D937" s="4">
        <v>43042</v>
      </c>
      <c r="E937" t="s">
        <v>15</v>
      </c>
      <c r="F937" t="s">
        <v>1118</v>
      </c>
      <c r="G937" t="s">
        <v>21</v>
      </c>
      <c r="H937">
        <v>19140</v>
      </c>
      <c r="I937" t="s">
        <v>1204</v>
      </c>
      <c r="J937">
        <v>11.167999999999999</v>
      </c>
      <c r="K937">
        <v>2</v>
      </c>
      <c r="L937">
        <v>6.8403999999999998</v>
      </c>
      <c r="M937">
        <v>0.2</v>
      </c>
      <c r="N937">
        <v>-2.5127999999999999</v>
      </c>
    </row>
    <row r="938" spans="1:14" hidden="1">
      <c r="A938">
        <v>1745</v>
      </c>
      <c r="B938" t="s">
        <v>1601</v>
      </c>
      <c r="C938" s="4">
        <v>43038</v>
      </c>
      <c r="D938" s="4">
        <v>43042</v>
      </c>
      <c r="E938" t="s">
        <v>15</v>
      </c>
      <c r="F938" t="s">
        <v>1118</v>
      </c>
      <c r="G938" t="s">
        <v>21</v>
      </c>
      <c r="H938">
        <v>19140</v>
      </c>
      <c r="I938" t="s">
        <v>1604</v>
      </c>
      <c r="J938">
        <v>442.4</v>
      </c>
      <c r="K938">
        <v>7</v>
      </c>
      <c r="L938">
        <v>71.099999999999994</v>
      </c>
      <c r="M938">
        <v>0.2</v>
      </c>
      <c r="N938">
        <v>-55.300000000000097</v>
      </c>
    </row>
    <row r="939" spans="1:14" hidden="1">
      <c r="A939">
        <v>2280</v>
      </c>
      <c r="B939" t="s">
        <v>1605</v>
      </c>
      <c r="C939" s="4">
        <v>43038</v>
      </c>
      <c r="D939" s="4">
        <v>43041</v>
      </c>
      <c r="E939" t="s">
        <v>38</v>
      </c>
      <c r="F939" t="s">
        <v>1606</v>
      </c>
      <c r="G939" t="s">
        <v>21</v>
      </c>
      <c r="H939">
        <v>98115</v>
      </c>
      <c r="I939" t="s">
        <v>1607</v>
      </c>
      <c r="J939">
        <v>97.567999999999998</v>
      </c>
      <c r="K939">
        <v>2</v>
      </c>
      <c r="L939">
        <v>51.832999999999998</v>
      </c>
      <c r="M939">
        <v>0.2</v>
      </c>
      <c r="N939">
        <v>-6.0979999999999999</v>
      </c>
    </row>
    <row r="940" spans="1:14" hidden="1">
      <c r="A940">
        <v>2281</v>
      </c>
      <c r="B940" t="s">
        <v>1605</v>
      </c>
      <c r="C940" s="4">
        <v>43038</v>
      </c>
      <c r="D940" s="4">
        <v>43041</v>
      </c>
      <c r="E940" t="s">
        <v>38</v>
      </c>
      <c r="F940" t="s">
        <v>1606</v>
      </c>
      <c r="G940" t="s">
        <v>21</v>
      </c>
      <c r="H940">
        <v>98115</v>
      </c>
      <c r="I940" t="s">
        <v>1608</v>
      </c>
      <c r="J940">
        <v>614.27200000000005</v>
      </c>
      <c r="K940">
        <v>8</v>
      </c>
      <c r="L940">
        <v>79.663399999999996</v>
      </c>
      <c r="M940">
        <v>0.2</v>
      </c>
      <c r="N940">
        <v>-23.035200000000099</v>
      </c>
    </row>
    <row r="941" spans="1:14" hidden="1">
      <c r="A941">
        <v>2282</v>
      </c>
      <c r="B941" t="s">
        <v>1605</v>
      </c>
      <c r="C941" s="4">
        <v>43038</v>
      </c>
      <c r="D941" s="4">
        <v>43041</v>
      </c>
      <c r="E941" t="s">
        <v>38</v>
      </c>
      <c r="F941" t="s">
        <v>1606</v>
      </c>
      <c r="G941" t="s">
        <v>21</v>
      </c>
      <c r="H941">
        <v>98115</v>
      </c>
      <c r="I941" t="s">
        <v>1609</v>
      </c>
      <c r="J941">
        <v>199.98</v>
      </c>
      <c r="K941">
        <v>2</v>
      </c>
      <c r="L941">
        <v>80.991900000000001</v>
      </c>
      <c r="M941">
        <v>0</v>
      </c>
      <c r="N941">
        <v>37.996200000000002</v>
      </c>
    </row>
    <row r="942" spans="1:14" hidden="1">
      <c r="A942">
        <v>3438</v>
      </c>
      <c r="B942" t="s">
        <v>1610</v>
      </c>
      <c r="C942" s="4">
        <v>43038</v>
      </c>
      <c r="D942" s="4">
        <v>43038</v>
      </c>
      <c r="E942" t="s">
        <v>98</v>
      </c>
      <c r="F942" t="s">
        <v>1611</v>
      </c>
      <c r="G942" t="s">
        <v>21</v>
      </c>
      <c r="H942">
        <v>75217</v>
      </c>
      <c r="I942" t="s">
        <v>1612</v>
      </c>
      <c r="J942">
        <v>16.192</v>
      </c>
      <c r="K942">
        <v>2</v>
      </c>
      <c r="L942">
        <v>12.346399999999999</v>
      </c>
      <c r="M942">
        <v>0.6</v>
      </c>
      <c r="N942">
        <v>-8.5007999999999999</v>
      </c>
    </row>
    <row r="943" spans="1:14" hidden="1">
      <c r="A943">
        <v>3439</v>
      </c>
      <c r="B943" t="s">
        <v>1610</v>
      </c>
      <c r="C943" s="4">
        <v>43038</v>
      </c>
      <c r="D943" s="4">
        <v>43038</v>
      </c>
      <c r="E943" t="s">
        <v>98</v>
      </c>
      <c r="F943" t="s">
        <v>1611</v>
      </c>
      <c r="G943" t="s">
        <v>21</v>
      </c>
      <c r="H943">
        <v>75217</v>
      </c>
      <c r="I943" t="s">
        <v>582</v>
      </c>
      <c r="J943">
        <v>251.006</v>
      </c>
      <c r="K943">
        <v>2</v>
      </c>
      <c r="L943">
        <v>159.56809999999999</v>
      </c>
      <c r="M943">
        <v>0.3</v>
      </c>
      <c r="N943">
        <v>-68.130200000000002</v>
      </c>
    </row>
    <row r="944" spans="1:14" hidden="1">
      <c r="A944">
        <v>3440</v>
      </c>
      <c r="B944" t="s">
        <v>1610</v>
      </c>
      <c r="C944" s="4">
        <v>43038</v>
      </c>
      <c r="D944" s="4">
        <v>43038</v>
      </c>
      <c r="E944" t="s">
        <v>98</v>
      </c>
      <c r="F944" t="s">
        <v>1611</v>
      </c>
      <c r="G944" t="s">
        <v>21</v>
      </c>
      <c r="H944">
        <v>75217</v>
      </c>
      <c r="I944" t="s">
        <v>1613</v>
      </c>
      <c r="J944">
        <v>54.192</v>
      </c>
      <c r="K944">
        <v>6</v>
      </c>
      <c r="L944">
        <v>8.3545999999999996</v>
      </c>
      <c r="M944">
        <v>0.2</v>
      </c>
      <c r="N944">
        <v>4.0644</v>
      </c>
    </row>
    <row r="945" spans="1:14" hidden="1">
      <c r="A945">
        <v>3547</v>
      </c>
      <c r="B945" t="s">
        <v>1614</v>
      </c>
      <c r="C945" s="4">
        <v>43038</v>
      </c>
      <c r="D945" s="4">
        <v>43040</v>
      </c>
      <c r="E945" t="s">
        <v>38</v>
      </c>
      <c r="F945" t="s">
        <v>386</v>
      </c>
      <c r="G945" t="s">
        <v>17</v>
      </c>
      <c r="H945">
        <v>40475</v>
      </c>
      <c r="I945" t="s">
        <v>569</v>
      </c>
      <c r="J945">
        <v>105.98</v>
      </c>
      <c r="K945">
        <v>7</v>
      </c>
      <c r="L945">
        <v>14.5344</v>
      </c>
      <c r="M945">
        <v>0</v>
      </c>
      <c r="N945">
        <v>4.2391999999999896</v>
      </c>
    </row>
    <row r="946" spans="1:14" hidden="1">
      <c r="A946">
        <v>3548</v>
      </c>
      <c r="B946" t="s">
        <v>1614</v>
      </c>
      <c r="C946" s="4">
        <v>43038</v>
      </c>
      <c r="D946" s="4">
        <v>43040</v>
      </c>
      <c r="E946" t="s">
        <v>38</v>
      </c>
      <c r="F946" t="s">
        <v>386</v>
      </c>
      <c r="G946" t="s">
        <v>17</v>
      </c>
      <c r="H946">
        <v>40475</v>
      </c>
      <c r="I946" t="s">
        <v>1615</v>
      </c>
      <c r="J946">
        <v>35.06</v>
      </c>
      <c r="K946">
        <v>2</v>
      </c>
      <c r="L946">
        <v>12.271000000000001</v>
      </c>
      <c r="M946">
        <v>0</v>
      </c>
      <c r="N946">
        <v>10.518000000000001</v>
      </c>
    </row>
    <row r="947" spans="1:14" hidden="1">
      <c r="A947">
        <v>3549</v>
      </c>
      <c r="B947" t="s">
        <v>1614</v>
      </c>
      <c r="C947" s="4">
        <v>43038</v>
      </c>
      <c r="D947" s="4">
        <v>43040</v>
      </c>
      <c r="E947" t="s">
        <v>38</v>
      </c>
      <c r="F947" t="s">
        <v>386</v>
      </c>
      <c r="G947" t="s">
        <v>17</v>
      </c>
      <c r="H947">
        <v>40475</v>
      </c>
      <c r="I947" t="s">
        <v>1616</v>
      </c>
      <c r="J947">
        <v>33.94</v>
      </c>
      <c r="K947">
        <v>1</v>
      </c>
      <c r="L947">
        <v>24.776199999999999</v>
      </c>
      <c r="M947">
        <v>0</v>
      </c>
      <c r="N947">
        <v>9.1638000000000002</v>
      </c>
    </row>
    <row r="948" spans="1:14" hidden="1">
      <c r="A948">
        <v>3550</v>
      </c>
      <c r="B948" t="s">
        <v>1614</v>
      </c>
      <c r="C948" s="4">
        <v>43038</v>
      </c>
      <c r="D948" s="4">
        <v>43040</v>
      </c>
      <c r="E948" t="s">
        <v>38</v>
      </c>
      <c r="F948" t="s">
        <v>386</v>
      </c>
      <c r="G948" t="s">
        <v>17</v>
      </c>
      <c r="H948">
        <v>40475</v>
      </c>
      <c r="I948" t="s">
        <v>1617</v>
      </c>
      <c r="J948">
        <v>30</v>
      </c>
      <c r="K948">
        <v>8</v>
      </c>
      <c r="L948">
        <v>1.95</v>
      </c>
      <c r="M948">
        <v>0</v>
      </c>
      <c r="N948">
        <v>14.4</v>
      </c>
    </row>
    <row r="949" spans="1:14" hidden="1">
      <c r="A949">
        <v>899</v>
      </c>
      <c r="B949" t="s">
        <v>1618</v>
      </c>
      <c r="C949" s="4">
        <v>43037</v>
      </c>
      <c r="D949" s="4">
        <v>43039</v>
      </c>
      <c r="E949" t="s">
        <v>52</v>
      </c>
      <c r="F949" t="s">
        <v>1619</v>
      </c>
      <c r="G949" t="s">
        <v>27</v>
      </c>
      <c r="H949">
        <v>13021</v>
      </c>
      <c r="I949" t="s">
        <v>1620</v>
      </c>
      <c r="J949">
        <v>46.96</v>
      </c>
      <c r="K949">
        <v>8</v>
      </c>
      <c r="L949">
        <v>3.0524</v>
      </c>
      <c r="M949">
        <v>0</v>
      </c>
      <c r="N949">
        <v>22.540800000000001</v>
      </c>
    </row>
    <row r="950" spans="1:14" hidden="1">
      <c r="A950">
        <v>4260</v>
      </c>
      <c r="B950" t="s">
        <v>1621</v>
      </c>
      <c r="C950" s="4">
        <v>43036</v>
      </c>
      <c r="D950" s="4">
        <v>43041</v>
      </c>
      <c r="E950" t="s">
        <v>52</v>
      </c>
      <c r="F950" t="s">
        <v>85</v>
      </c>
      <c r="G950" t="s">
        <v>27</v>
      </c>
      <c r="H950">
        <v>10035</v>
      </c>
      <c r="I950" t="s">
        <v>531</v>
      </c>
      <c r="J950">
        <v>47.98</v>
      </c>
      <c r="K950">
        <v>2</v>
      </c>
      <c r="L950">
        <v>11.994999999999999</v>
      </c>
      <c r="M950">
        <v>0</v>
      </c>
      <c r="N950">
        <v>23.99</v>
      </c>
    </row>
    <row r="951" spans="1:14" hidden="1">
      <c r="A951">
        <v>6495</v>
      </c>
      <c r="B951" t="s">
        <v>1622</v>
      </c>
      <c r="C951" s="4">
        <v>43036</v>
      </c>
      <c r="D951" s="4">
        <v>43040</v>
      </c>
      <c r="E951" t="s">
        <v>52</v>
      </c>
      <c r="F951" t="s">
        <v>578</v>
      </c>
      <c r="G951" t="s">
        <v>21</v>
      </c>
      <c r="H951">
        <v>77095</v>
      </c>
      <c r="I951" t="s">
        <v>1623</v>
      </c>
      <c r="J951">
        <v>24</v>
      </c>
      <c r="K951">
        <v>2</v>
      </c>
      <c r="L951">
        <v>13.35</v>
      </c>
      <c r="M951">
        <v>0.2</v>
      </c>
      <c r="N951">
        <v>-2.7</v>
      </c>
    </row>
    <row r="952" spans="1:14" hidden="1">
      <c r="A952">
        <v>6496</v>
      </c>
      <c r="B952" t="s">
        <v>1622</v>
      </c>
      <c r="C952" s="4">
        <v>43036</v>
      </c>
      <c r="D952" s="4">
        <v>43040</v>
      </c>
      <c r="E952" t="s">
        <v>52</v>
      </c>
      <c r="F952" t="s">
        <v>578</v>
      </c>
      <c r="G952" t="s">
        <v>21</v>
      </c>
      <c r="H952">
        <v>77095</v>
      </c>
      <c r="I952" t="s">
        <v>453</v>
      </c>
      <c r="J952">
        <v>15.552</v>
      </c>
      <c r="K952">
        <v>3</v>
      </c>
      <c r="L952">
        <v>3.3696000000000002</v>
      </c>
      <c r="M952">
        <v>0.2</v>
      </c>
      <c r="N952">
        <v>5.4432</v>
      </c>
    </row>
    <row r="953" spans="1:14" hidden="1">
      <c r="A953">
        <v>6497</v>
      </c>
      <c r="B953" t="s">
        <v>1622</v>
      </c>
      <c r="C953" s="4">
        <v>43036</v>
      </c>
      <c r="D953" s="4">
        <v>43040</v>
      </c>
      <c r="E953" t="s">
        <v>52</v>
      </c>
      <c r="F953" t="s">
        <v>578</v>
      </c>
      <c r="G953" t="s">
        <v>21</v>
      </c>
      <c r="H953">
        <v>77095</v>
      </c>
      <c r="I953" t="s">
        <v>428</v>
      </c>
      <c r="J953">
        <v>26.175999999999998</v>
      </c>
      <c r="K953">
        <v>2</v>
      </c>
      <c r="L953">
        <v>14.724</v>
      </c>
      <c r="M953">
        <v>0.2</v>
      </c>
      <c r="N953">
        <v>-3.2719999999999998</v>
      </c>
    </row>
    <row r="954" spans="1:14" hidden="1">
      <c r="A954">
        <v>7712</v>
      </c>
      <c r="B954" t="s">
        <v>1624</v>
      </c>
      <c r="C954" s="4">
        <v>43036</v>
      </c>
      <c r="D954" s="4">
        <v>43038</v>
      </c>
      <c r="E954" t="s">
        <v>52</v>
      </c>
      <c r="F954" t="s">
        <v>1016</v>
      </c>
      <c r="G954" t="s">
        <v>21</v>
      </c>
      <c r="H954">
        <v>28314</v>
      </c>
      <c r="I954" t="s">
        <v>1625</v>
      </c>
      <c r="J954">
        <v>77.951999999999998</v>
      </c>
      <c r="K954">
        <v>3</v>
      </c>
      <c r="L954">
        <v>20.787199999999999</v>
      </c>
      <c r="M954">
        <v>0.2</v>
      </c>
      <c r="N954">
        <v>15.590400000000001</v>
      </c>
    </row>
    <row r="955" spans="1:14" hidden="1">
      <c r="A955">
        <v>7713</v>
      </c>
      <c r="B955" t="s">
        <v>1624</v>
      </c>
      <c r="C955" s="4">
        <v>43036</v>
      </c>
      <c r="D955" s="4">
        <v>43038</v>
      </c>
      <c r="E955" t="s">
        <v>52</v>
      </c>
      <c r="F955" t="s">
        <v>1016</v>
      </c>
      <c r="G955" t="s">
        <v>21</v>
      </c>
      <c r="H955">
        <v>28314</v>
      </c>
      <c r="I955" t="s">
        <v>209</v>
      </c>
      <c r="J955">
        <v>147.184</v>
      </c>
      <c r="K955">
        <v>2</v>
      </c>
      <c r="L955">
        <v>88.310400000000001</v>
      </c>
      <c r="M955">
        <v>0.2</v>
      </c>
      <c r="N955">
        <v>-29.436800000000002</v>
      </c>
    </row>
    <row r="956" spans="1:14" hidden="1">
      <c r="A956">
        <v>7714</v>
      </c>
      <c r="B956" t="s">
        <v>1624</v>
      </c>
      <c r="C956" s="4">
        <v>43036</v>
      </c>
      <c r="D956" s="4">
        <v>43038</v>
      </c>
      <c r="E956" t="s">
        <v>52</v>
      </c>
      <c r="F956" t="s">
        <v>1016</v>
      </c>
      <c r="G956" t="s">
        <v>21</v>
      </c>
      <c r="H956">
        <v>28314</v>
      </c>
      <c r="I956" t="s">
        <v>1626</v>
      </c>
      <c r="J956">
        <v>47.951999999999998</v>
      </c>
      <c r="K956">
        <v>3</v>
      </c>
      <c r="L956">
        <v>10.589399999999999</v>
      </c>
      <c r="M956">
        <v>0.2</v>
      </c>
      <c r="N956">
        <v>16.183800000000002</v>
      </c>
    </row>
    <row r="957" spans="1:14" hidden="1">
      <c r="A957">
        <v>8910</v>
      </c>
      <c r="B957" t="s">
        <v>1627</v>
      </c>
      <c r="C957" s="4">
        <v>43036</v>
      </c>
      <c r="D957" s="4">
        <v>43040</v>
      </c>
      <c r="E957" t="s">
        <v>15</v>
      </c>
      <c r="F957" t="s">
        <v>1628</v>
      </c>
      <c r="G957" t="s">
        <v>21</v>
      </c>
      <c r="H957">
        <v>2149</v>
      </c>
      <c r="I957" t="s">
        <v>1629</v>
      </c>
      <c r="J957">
        <v>21.93</v>
      </c>
      <c r="K957">
        <v>3</v>
      </c>
      <c r="L957">
        <v>3.8742999999999999</v>
      </c>
      <c r="M957">
        <v>0</v>
      </c>
      <c r="N957">
        <v>10.3071</v>
      </c>
    </row>
    <row r="958" spans="1:14" hidden="1">
      <c r="A958">
        <v>3253</v>
      </c>
      <c r="B958" t="s">
        <v>1630</v>
      </c>
      <c r="C958" s="4">
        <v>43035</v>
      </c>
      <c r="D958" s="4">
        <v>43038</v>
      </c>
      <c r="E958" t="s">
        <v>52</v>
      </c>
      <c r="F958" t="s">
        <v>1631</v>
      </c>
      <c r="G958" t="s">
        <v>17</v>
      </c>
      <c r="H958">
        <v>60610</v>
      </c>
      <c r="I958" t="s">
        <v>1632</v>
      </c>
      <c r="J958">
        <v>7.056</v>
      </c>
      <c r="K958">
        <v>3</v>
      </c>
      <c r="L958">
        <v>1.617</v>
      </c>
      <c r="M958">
        <v>0.2</v>
      </c>
      <c r="N958">
        <v>2.2050000000000001</v>
      </c>
    </row>
    <row r="959" spans="1:14" hidden="1">
      <c r="A959">
        <v>3254</v>
      </c>
      <c r="B959" t="s">
        <v>1630</v>
      </c>
      <c r="C959" s="4">
        <v>43035</v>
      </c>
      <c r="D959" s="4">
        <v>43038</v>
      </c>
      <c r="E959" t="s">
        <v>52</v>
      </c>
      <c r="F959" t="s">
        <v>1631</v>
      </c>
      <c r="G959" t="s">
        <v>17</v>
      </c>
      <c r="H959">
        <v>60610</v>
      </c>
      <c r="I959" t="s">
        <v>1633</v>
      </c>
      <c r="J959">
        <v>27.184000000000001</v>
      </c>
      <c r="K959">
        <v>2</v>
      </c>
      <c r="L959">
        <v>12.5726</v>
      </c>
      <c r="M959">
        <v>0.2</v>
      </c>
      <c r="N959">
        <v>2.0388000000000002</v>
      </c>
    </row>
    <row r="960" spans="1:14" hidden="1">
      <c r="A960">
        <v>4024</v>
      </c>
      <c r="B960" t="s">
        <v>1634</v>
      </c>
      <c r="C960" s="4">
        <v>43035</v>
      </c>
      <c r="D960" s="4">
        <v>43036</v>
      </c>
      <c r="E960" t="s">
        <v>38</v>
      </c>
      <c r="F960" t="s">
        <v>1533</v>
      </c>
      <c r="G960" t="s">
        <v>27</v>
      </c>
      <c r="H960">
        <v>94110</v>
      </c>
      <c r="I960" t="s">
        <v>1635</v>
      </c>
      <c r="J960">
        <v>556.66499999999996</v>
      </c>
      <c r="K960">
        <v>5</v>
      </c>
      <c r="L960">
        <v>110.0232</v>
      </c>
      <c r="M960">
        <v>0.15</v>
      </c>
      <c r="N960">
        <v>6.5490000000000199</v>
      </c>
    </row>
    <row r="961" spans="1:14" hidden="1">
      <c r="A961">
        <v>4025</v>
      </c>
      <c r="B961" t="s">
        <v>1634</v>
      </c>
      <c r="C961" s="4">
        <v>43035</v>
      </c>
      <c r="D961" s="4">
        <v>43036</v>
      </c>
      <c r="E961" t="s">
        <v>38</v>
      </c>
      <c r="F961" t="s">
        <v>1533</v>
      </c>
      <c r="G961" t="s">
        <v>27</v>
      </c>
      <c r="H961">
        <v>94110</v>
      </c>
      <c r="I961" t="s">
        <v>513</v>
      </c>
      <c r="J961">
        <v>95.84</v>
      </c>
      <c r="K961">
        <v>4</v>
      </c>
      <c r="L961">
        <v>15.2745</v>
      </c>
      <c r="M961">
        <v>0.2</v>
      </c>
      <c r="N961">
        <v>34.741999999999997</v>
      </c>
    </row>
    <row r="962" spans="1:14" hidden="1">
      <c r="A962">
        <v>5673</v>
      </c>
      <c r="B962" t="s">
        <v>1636</v>
      </c>
      <c r="C962" s="4">
        <v>43035</v>
      </c>
      <c r="D962" s="4">
        <v>43042</v>
      </c>
      <c r="E962" t="s">
        <v>15</v>
      </c>
      <c r="F962" t="s">
        <v>836</v>
      </c>
      <c r="G962" t="s">
        <v>27</v>
      </c>
      <c r="H962">
        <v>75081</v>
      </c>
      <c r="I962" t="s">
        <v>1637</v>
      </c>
      <c r="J962">
        <v>15.84</v>
      </c>
      <c r="K962">
        <v>2</v>
      </c>
      <c r="L962">
        <v>5.1479999999999997</v>
      </c>
      <c r="M962">
        <v>0.2</v>
      </c>
      <c r="N962">
        <v>5.5439999999999996</v>
      </c>
    </row>
    <row r="963" spans="1:14" hidden="1">
      <c r="A963">
        <v>5674</v>
      </c>
      <c r="B963" t="s">
        <v>1636</v>
      </c>
      <c r="C963" s="4">
        <v>43035</v>
      </c>
      <c r="D963" s="4">
        <v>43042</v>
      </c>
      <c r="E963" t="s">
        <v>15</v>
      </c>
      <c r="F963" t="s">
        <v>836</v>
      </c>
      <c r="G963" t="s">
        <v>27</v>
      </c>
      <c r="H963">
        <v>75081</v>
      </c>
      <c r="I963" t="s">
        <v>1056</v>
      </c>
      <c r="J963">
        <v>8.4480000000000004</v>
      </c>
      <c r="K963">
        <v>2</v>
      </c>
      <c r="L963">
        <v>2.9039999999999999</v>
      </c>
      <c r="M963">
        <v>0.2</v>
      </c>
      <c r="N963">
        <v>2.64</v>
      </c>
    </row>
    <row r="964" spans="1:14" hidden="1">
      <c r="A964">
        <v>7619</v>
      </c>
      <c r="B964" t="s">
        <v>1638</v>
      </c>
      <c r="C964" s="4">
        <v>43035</v>
      </c>
      <c r="D964" s="4">
        <v>43037</v>
      </c>
      <c r="E964" t="s">
        <v>38</v>
      </c>
      <c r="F964" t="s">
        <v>232</v>
      </c>
      <c r="G964" t="s">
        <v>27</v>
      </c>
      <c r="H964">
        <v>90032</v>
      </c>
      <c r="I964" t="s">
        <v>1639</v>
      </c>
      <c r="J964">
        <v>189.57599999999999</v>
      </c>
      <c r="K964">
        <v>1</v>
      </c>
      <c r="L964">
        <v>180.09719999999999</v>
      </c>
      <c r="M964">
        <v>0.2</v>
      </c>
      <c r="N964">
        <v>9.4787999999999801</v>
      </c>
    </row>
    <row r="965" spans="1:14" hidden="1">
      <c r="A965">
        <v>7620</v>
      </c>
      <c r="B965" t="s">
        <v>1638</v>
      </c>
      <c r="C965" s="4">
        <v>43035</v>
      </c>
      <c r="D965" s="4">
        <v>43037</v>
      </c>
      <c r="E965" t="s">
        <v>38</v>
      </c>
      <c r="F965" t="s">
        <v>232</v>
      </c>
      <c r="G965" t="s">
        <v>27</v>
      </c>
      <c r="H965">
        <v>90032</v>
      </c>
      <c r="I965" t="s">
        <v>914</v>
      </c>
      <c r="J965">
        <v>71.959999999999994</v>
      </c>
      <c r="K965">
        <v>5</v>
      </c>
      <c r="L965">
        <v>12.9528</v>
      </c>
      <c r="M965">
        <v>0.2</v>
      </c>
      <c r="N965">
        <v>7.1959999999999997</v>
      </c>
    </row>
    <row r="966" spans="1:14" hidden="1">
      <c r="A966">
        <v>8477</v>
      </c>
      <c r="B966" t="s">
        <v>1640</v>
      </c>
      <c r="C966" s="4">
        <v>43035</v>
      </c>
      <c r="D966" s="4">
        <v>43040</v>
      </c>
      <c r="E966" t="s">
        <v>15</v>
      </c>
      <c r="F966" t="s">
        <v>1641</v>
      </c>
      <c r="G966" t="s">
        <v>17</v>
      </c>
      <c r="H966">
        <v>85204</v>
      </c>
      <c r="I966" t="s">
        <v>1642</v>
      </c>
      <c r="J966">
        <v>44.783999999999999</v>
      </c>
      <c r="K966">
        <v>1</v>
      </c>
      <c r="L966">
        <v>28.549800000000001</v>
      </c>
      <c r="M966">
        <v>0.2</v>
      </c>
      <c r="N966">
        <v>16.234200000000001</v>
      </c>
    </row>
    <row r="967" spans="1:14" hidden="1">
      <c r="A967">
        <v>9240</v>
      </c>
      <c r="B967" t="s">
        <v>1643</v>
      </c>
      <c r="C967" s="4">
        <v>43035</v>
      </c>
      <c r="D967" s="4">
        <v>43041</v>
      </c>
      <c r="E967" t="s">
        <v>15</v>
      </c>
      <c r="F967" t="s">
        <v>480</v>
      </c>
      <c r="G967" t="s">
        <v>27</v>
      </c>
      <c r="H967">
        <v>32303</v>
      </c>
      <c r="I967" t="s">
        <v>1644</v>
      </c>
      <c r="J967">
        <v>56.783999999999999</v>
      </c>
      <c r="K967">
        <v>7</v>
      </c>
      <c r="L967">
        <v>5.1714000000000002</v>
      </c>
      <c r="M967">
        <v>0.2</v>
      </c>
      <c r="N967">
        <v>20.584199999999999</v>
      </c>
    </row>
    <row r="968" spans="1:14" hidden="1">
      <c r="A968">
        <v>9241</v>
      </c>
      <c r="B968" t="s">
        <v>1643</v>
      </c>
      <c r="C968" s="4">
        <v>43035</v>
      </c>
      <c r="D968" s="4">
        <v>43041</v>
      </c>
      <c r="E968" t="s">
        <v>15</v>
      </c>
      <c r="F968" t="s">
        <v>480</v>
      </c>
      <c r="G968" t="s">
        <v>27</v>
      </c>
      <c r="H968">
        <v>32303</v>
      </c>
      <c r="I968" t="s">
        <v>487</v>
      </c>
      <c r="J968">
        <v>5.6070000000000002</v>
      </c>
      <c r="K968">
        <v>3</v>
      </c>
      <c r="L968">
        <v>3.1772999999999998</v>
      </c>
      <c r="M968">
        <v>0.7</v>
      </c>
      <c r="N968">
        <v>-3.9249000000000001</v>
      </c>
    </row>
    <row r="969" spans="1:14" hidden="1">
      <c r="A969">
        <v>9242</v>
      </c>
      <c r="B969" t="s">
        <v>1643</v>
      </c>
      <c r="C969" s="4">
        <v>43035</v>
      </c>
      <c r="D969" s="4">
        <v>43041</v>
      </c>
      <c r="E969" t="s">
        <v>15</v>
      </c>
      <c r="F969" t="s">
        <v>480</v>
      </c>
      <c r="G969" t="s">
        <v>27</v>
      </c>
      <c r="H969">
        <v>32303</v>
      </c>
      <c r="I969" t="s">
        <v>790</v>
      </c>
      <c r="J969">
        <v>6.5759999999999996</v>
      </c>
      <c r="K969">
        <v>3</v>
      </c>
      <c r="L969">
        <v>2.0002</v>
      </c>
      <c r="M969">
        <v>0.2</v>
      </c>
      <c r="N969">
        <v>0.57540000000000102</v>
      </c>
    </row>
    <row r="970" spans="1:14" hidden="1">
      <c r="A970">
        <v>87</v>
      </c>
      <c r="B970" t="s">
        <v>1645</v>
      </c>
      <c r="C970" s="4">
        <v>43034</v>
      </c>
      <c r="D970" s="4">
        <v>43041</v>
      </c>
      <c r="E970" t="s">
        <v>15</v>
      </c>
      <c r="F970" t="s">
        <v>1520</v>
      </c>
      <c r="G970" t="s">
        <v>21</v>
      </c>
      <c r="H970">
        <v>55901</v>
      </c>
      <c r="I970" t="s">
        <v>448</v>
      </c>
      <c r="J970">
        <v>19.989999999999998</v>
      </c>
      <c r="K970">
        <v>1</v>
      </c>
      <c r="L970">
        <v>13.1934</v>
      </c>
      <c r="M970">
        <v>0</v>
      </c>
      <c r="N970">
        <v>6.7965999999999998</v>
      </c>
    </row>
    <row r="971" spans="1:14" hidden="1">
      <c r="A971">
        <v>88</v>
      </c>
      <c r="B971" t="s">
        <v>1645</v>
      </c>
      <c r="C971" s="4">
        <v>43034</v>
      </c>
      <c r="D971" s="4">
        <v>43041</v>
      </c>
      <c r="E971" t="s">
        <v>15</v>
      </c>
      <c r="F971" t="s">
        <v>1520</v>
      </c>
      <c r="G971" t="s">
        <v>21</v>
      </c>
      <c r="H971">
        <v>55901</v>
      </c>
      <c r="I971" t="s">
        <v>1646</v>
      </c>
      <c r="J971">
        <v>6.16</v>
      </c>
      <c r="K971">
        <v>2</v>
      </c>
      <c r="L971">
        <v>1.6015999999999999</v>
      </c>
      <c r="M971">
        <v>0</v>
      </c>
      <c r="N971">
        <v>2.9567999999999999</v>
      </c>
    </row>
    <row r="972" spans="1:14" hidden="1">
      <c r="A972">
        <v>6664</v>
      </c>
      <c r="B972" t="s">
        <v>1647</v>
      </c>
      <c r="C972" s="4">
        <v>43034</v>
      </c>
      <c r="D972" s="4">
        <v>43040</v>
      </c>
      <c r="E972" t="s">
        <v>15</v>
      </c>
      <c r="F972" t="s">
        <v>1648</v>
      </c>
      <c r="G972" t="s">
        <v>21</v>
      </c>
      <c r="H972">
        <v>23464</v>
      </c>
      <c r="I972" t="s">
        <v>1649</v>
      </c>
      <c r="J972">
        <v>356.85</v>
      </c>
      <c r="K972">
        <v>5</v>
      </c>
      <c r="L972">
        <v>59.237099999999998</v>
      </c>
      <c r="M972">
        <v>0</v>
      </c>
      <c r="N972">
        <v>60.664499999999997</v>
      </c>
    </row>
    <row r="973" spans="1:14" hidden="1">
      <c r="A973">
        <v>6665</v>
      </c>
      <c r="B973" t="s">
        <v>1647</v>
      </c>
      <c r="C973" s="4">
        <v>43034</v>
      </c>
      <c r="D973" s="4">
        <v>43040</v>
      </c>
      <c r="E973" t="s">
        <v>15</v>
      </c>
      <c r="F973" t="s">
        <v>1648</v>
      </c>
      <c r="G973" t="s">
        <v>21</v>
      </c>
      <c r="H973">
        <v>23464</v>
      </c>
      <c r="I973" t="s">
        <v>1650</v>
      </c>
      <c r="J973">
        <v>251.58</v>
      </c>
      <c r="K973">
        <v>7</v>
      </c>
      <c r="L973">
        <v>19.766999999999999</v>
      </c>
      <c r="M973">
        <v>0</v>
      </c>
      <c r="N973">
        <v>113.211</v>
      </c>
    </row>
    <row r="974" spans="1:14" hidden="1">
      <c r="A974">
        <v>7332</v>
      </c>
      <c r="B974" t="s">
        <v>1651</v>
      </c>
      <c r="C974" s="4">
        <v>43034</v>
      </c>
      <c r="D974" s="4">
        <v>43038</v>
      </c>
      <c r="E974" t="s">
        <v>15</v>
      </c>
      <c r="F974" t="s">
        <v>999</v>
      </c>
      <c r="G974" t="s">
        <v>27</v>
      </c>
      <c r="H974">
        <v>17602</v>
      </c>
      <c r="I974" t="s">
        <v>1652</v>
      </c>
      <c r="J974">
        <v>61.542000000000002</v>
      </c>
      <c r="K974">
        <v>1</v>
      </c>
      <c r="L974">
        <v>74.876099999999994</v>
      </c>
      <c r="M974">
        <v>0.4</v>
      </c>
      <c r="N974">
        <v>-13.334099999999999</v>
      </c>
    </row>
    <row r="975" spans="1:14" hidden="1">
      <c r="A975">
        <v>7333</v>
      </c>
      <c r="B975" t="s">
        <v>1651</v>
      </c>
      <c r="C975" s="4">
        <v>43034</v>
      </c>
      <c r="D975" s="4">
        <v>43038</v>
      </c>
      <c r="E975" t="s">
        <v>15</v>
      </c>
      <c r="F975" t="s">
        <v>999</v>
      </c>
      <c r="G975" t="s">
        <v>27</v>
      </c>
      <c r="H975">
        <v>17602</v>
      </c>
      <c r="I975" t="s">
        <v>1653</v>
      </c>
      <c r="J975">
        <v>81.438000000000002</v>
      </c>
      <c r="K975">
        <v>7</v>
      </c>
      <c r="L975">
        <v>20.941199999999998</v>
      </c>
      <c r="M975">
        <v>0.7</v>
      </c>
      <c r="N975">
        <v>-65.150400000000005</v>
      </c>
    </row>
    <row r="976" spans="1:14" hidden="1">
      <c r="A976">
        <v>8808</v>
      </c>
      <c r="B976" t="s">
        <v>1654</v>
      </c>
      <c r="C976" s="4">
        <v>43034</v>
      </c>
      <c r="D976" s="4">
        <v>43039</v>
      </c>
      <c r="E976" t="s">
        <v>15</v>
      </c>
      <c r="F976" t="s">
        <v>1655</v>
      </c>
      <c r="G976" t="s">
        <v>21</v>
      </c>
      <c r="H976">
        <v>19134</v>
      </c>
      <c r="I976" t="s">
        <v>1594</v>
      </c>
      <c r="J976">
        <v>33.281999999999996</v>
      </c>
      <c r="K976">
        <v>3</v>
      </c>
      <c r="L976">
        <v>20.338999999999999</v>
      </c>
      <c r="M976">
        <v>0.7</v>
      </c>
      <c r="N976">
        <v>-27.734999999999999</v>
      </c>
    </row>
    <row r="977" spans="1:14" hidden="1">
      <c r="A977">
        <v>8809</v>
      </c>
      <c r="B977" t="s">
        <v>1654</v>
      </c>
      <c r="C977" s="4">
        <v>43034</v>
      </c>
      <c r="D977" s="4">
        <v>43039</v>
      </c>
      <c r="E977" t="s">
        <v>15</v>
      </c>
      <c r="F977" t="s">
        <v>1655</v>
      </c>
      <c r="G977" t="s">
        <v>21</v>
      </c>
      <c r="H977">
        <v>19134</v>
      </c>
      <c r="I977" t="s">
        <v>982</v>
      </c>
      <c r="J977">
        <v>118.65</v>
      </c>
      <c r="K977">
        <v>5</v>
      </c>
      <c r="L977">
        <v>19.774999999999999</v>
      </c>
      <c r="M977">
        <v>0.4</v>
      </c>
      <c r="N977">
        <v>19.774999999999999</v>
      </c>
    </row>
    <row r="978" spans="1:14" hidden="1">
      <c r="A978">
        <v>8810</v>
      </c>
      <c r="B978" t="s">
        <v>1654</v>
      </c>
      <c r="C978" s="4">
        <v>43034</v>
      </c>
      <c r="D978" s="4">
        <v>43039</v>
      </c>
      <c r="E978" t="s">
        <v>15</v>
      </c>
      <c r="F978" t="s">
        <v>1655</v>
      </c>
      <c r="G978" t="s">
        <v>21</v>
      </c>
      <c r="H978">
        <v>19134</v>
      </c>
      <c r="I978" t="s">
        <v>236</v>
      </c>
      <c r="J978">
        <v>14.76</v>
      </c>
      <c r="K978">
        <v>5</v>
      </c>
      <c r="L978">
        <v>1.9557</v>
      </c>
      <c r="M978">
        <v>0.2</v>
      </c>
      <c r="N978">
        <v>4.9814999999999996</v>
      </c>
    </row>
    <row r="979" spans="1:14" hidden="1">
      <c r="A979">
        <v>9532</v>
      </c>
      <c r="B979" t="s">
        <v>1656</v>
      </c>
      <c r="C979" s="4">
        <v>43034</v>
      </c>
      <c r="D979" s="4">
        <v>43039</v>
      </c>
      <c r="E979" t="s">
        <v>15</v>
      </c>
      <c r="F979" t="s">
        <v>1657</v>
      </c>
      <c r="G979" t="s">
        <v>17</v>
      </c>
      <c r="H979">
        <v>75217</v>
      </c>
      <c r="I979" t="s">
        <v>1658</v>
      </c>
      <c r="J979">
        <v>55.616</v>
      </c>
      <c r="K979">
        <v>2</v>
      </c>
      <c r="L979">
        <v>25.027200000000001</v>
      </c>
      <c r="M979">
        <v>0.2</v>
      </c>
      <c r="N979">
        <v>5.5616000000000003</v>
      </c>
    </row>
    <row r="980" spans="1:14" hidden="1">
      <c r="A980">
        <v>8678</v>
      </c>
      <c r="B980" t="s">
        <v>1659</v>
      </c>
      <c r="C980" s="4">
        <v>43032</v>
      </c>
      <c r="D980" s="4">
        <v>43034</v>
      </c>
      <c r="E980" t="s">
        <v>38</v>
      </c>
      <c r="F980" t="s">
        <v>103</v>
      </c>
      <c r="G980" t="s">
        <v>21</v>
      </c>
      <c r="H980">
        <v>76063</v>
      </c>
      <c r="I980" t="s">
        <v>1660</v>
      </c>
      <c r="J980">
        <v>517.40499999999997</v>
      </c>
      <c r="K980">
        <v>5</v>
      </c>
      <c r="L980">
        <v>119.7423</v>
      </c>
      <c r="M980">
        <v>0.3</v>
      </c>
      <c r="N980">
        <v>-81.3065</v>
      </c>
    </row>
    <row r="981" spans="1:14" hidden="1">
      <c r="A981">
        <v>9612</v>
      </c>
      <c r="B981" t="s">
        <v>1661</v>
      </c>
      <c r="C981" s="4">
        <v>43032</v>
      </c>
      <c r="D981" s="4">
        <v>43038</v>
      </c>
      <c r="E981" t="s">
        <v>15</v>
      </c>
      <c r="F981" t="s">
        <v>664</v>
      </c>
      <c r="G981" t="s">
        <v>21</v>
      </c>
      <c r="H981">
        <v>39212</v>
      </c>
      <c r="I981" t="s">
        <v>1662</v>
      </c>
      <c r="J981">
        <v>11.68</v>
      </c>
      <c r="K981">
        <v>4</v>
      </c>
      <c r="L981">
        <v>1.6060000000000001</v>
      </c>
      <c r="M981">
        <v>0</v>
      </c>
      <c r="N981">
        <v>5.2560000000000002</v>
      </c>
    </row>
    <row r="982" spans="1:14" hidden="1">
      <c r="A982">
        <v>1261</v>
      </c>
      <c r="B982" t="s">
        <v>1663</v>
      </c>
      <c r="C982" s="4">
        <v>43031</v>
      </c>
      <c r="D982" s="4">
        <v>43035</v>
      </c>
      <c r="E982" t="s">
        <v>15</v>
      </c>
      <c r="F982" t="s">
        <v>1664</v>
      </c>
      <c r="G982" t="s">
        <v>21</v>
      </c>
      <c r="H982">
        <v>32216</v>
      </c>
      <c r="I982" t="s">
        <v>1665</v>
      </c>
      <c r="J982">
        <v>863.88</v>
      </c>
      <c r="K982">
        <v>3</v>
      </c>
      <c r="L982">
        <v>251.965</v>
      </c>
      <c r="M982">
        <v>0.2</v>
      </c>
      <c r="N982">
        <v>107.985</v>
      </c>
    </row>
    <row r="983" spans="1:14" hidden="1">
      <c r="A983">
        <v>2893</v>
      </c>
      <c r="B983" t="s">
        <v>1666</v>
      </c>
      <c r="C983" s="4">
        <v>43031</v>
      </c>
      <c r="D983" s="4">
        <v>43037</v>
      </c>
      <c r="E983" t="s">
        <v>15</v>
      </c>
      <c r="F983" t="s">
        <v>1504</v>
      </c>
      <c r="G983" t="s">
        <v>27</v>
      </c>
      <c r="H983">
        <v>14609</v>
      </c>
      <c r="I983" t="s">
        <v>1667</v>
      </c>
      <c r="J983">
        <v>11.56</v>
      </c>
      <c r="K983">
        <v>2</v>
      </c>
      <c r="L983">
        <v>2.9478</v>
      </c>
      <c r="M983">
        <v>0</v>
      </c>
      <c r="N983">
        <v>5.6643999999999997</v>
      </c>
    </row>
    <row r="984" spans="1:14" hidden="1">
      <c r="A984">
        <v>2894</v>
      </c>
      <c r="B984" t="s">
        <v>1666</v>
      </c>
      <c r="C984" s="4">
        <v>43031</v>
      </c>
      <c r="D984" s="4">
        <v>43037</v>
      </c>
      <c r="E984" t="s">
        <v>15</v>
      </c>
      <c r="F984" t="s">
        <v>1504</v>
      </c>
      <c r="G984" t="s">
        <v>27</v>
      </c>
      <c r="H984">
        <v>14609</v>
      </c>
      <c r="I984" t="s">
        <v>888</v>
      </c>
      <c r="J984">
        <v>26.4</v>
      </c>
      <c r="K984">
        <v>5</v>
      </c>
      <c r="L984">
        <v>2.9039999999999999</v>
      </c>
      <c r="M984">
        <v>0</v>
      </c>
      <c r="N984">
        <v>11.88</v>
      </c>
    </row>
    <row r="985" spans="1:14" hidden="1">
      <c r="A985">
        <v>2895</v>
      </c>
      <c r="B985" t="s">
        <v>1666</v>
      </c>
      <c r="C985" s="4">
        <v>43031</v>
      </c>
      <c r="D985" s="4">
        <v>43037</v>
      </c>
      <c r="E985" t="s">
        <v>15</v>
      </c>
      <c r="F985" t="s">
        <v>1504</v>
      </c>
      <c r="G985" t="s">
        <v>27</v>
      </c>
      <c r="H985">
        <v>14609</v>
      </c>
      <c r="I985" t="s">
        <v>1668</v>
      </c>
      <c r="J985">
        <v>69.08</v>
      </c>
      <c r="K985">
        <v>11</v>
      </c>
      <c r="L985">
        <v>3.6423999999999999</v>
      </c>
      <c r="M985">
        <v>0</v>
      </c>
      <c r="N985">
        <v>29.0136</v>
      </c>
    </row>
    <row r="986" spans="1:14" hidden="1">
      <c r="A986">
        <v>2896</v>
      </c>
      <c r="B986" t="s">
        <v>1666</v>
      </c>
      <c r="C986" s="4">
        <v>43031</v>
      </c>
      <c r="D986" s="4">
        <v>43037</v>
      </c>
      <c r="E986" t="s">
        <v>15</v>
      </c>
      <c r="F986" t="s">
        <v>1504</v>
      </c>
      <c r="G986" t="s">
        <v>27</v>
      </c>
      <c r="H986">
        <v>14609</v>
      </c>
      <c r="I986" t="s">
        <v>1669</v>
      </c>
      <c r="J986">
        <v>35.880000000000003</v>
      </c>
      <c r="K986">
        <v>3</v>
      </c>
      <c r="L986">
        <v>8.6112000000000002</v>
      </c>
      <c r="M986">
        <v>0</v>
      </c>
      <c r="N986">
        <v>10.0464</v>
      </c>
    </row>
    <row r="987" spans="1:14" hidden="1">
      <c r="A987">
        <v>3856</v>
      </c>
      <c r="B987" t="s">
        <v>1670</v>
      </c>
      <c r="C987" s="4">
        <v>43031</v>
      </c>
      <c r="D987" s="4">
        <v>43036</v>
      </c>
      <c r="E987" t="s">
        <v>52</v>
      </c>
      <c r="F987" t="s">
        <v>1513</v>
      </c>
      <c r="G987" t="s">
        <v>21</v>
      </c>
      <c r="H987">
        <v>78207</v>
      </c>
      <c r="I987" t="s">
        <v>676</v>
      </c>
      <c r="J987">
        <v>3.5640000000000001</v>
      </c>
      <c r="K987">
        <v>3</v>
      </c>
      <c r="L987">
        <v>3.2669999999999999</v>
      </c>
      <c r="M987">
        <v>0.8</v>
      </c>
      <c r="N987">
        <v>-6.2370000000000001</v>
      </c>
    </row>
    <row r="988" spans="1:14" hidden="1">
      <c r="A988">
        <v>3857</v>
      </c>
      <c r="B988" t="s">
        <v>1670</v>
      </c>
      <c r="C988" s="4">
        <v>43031</v>
      </c>
      <c r="D988" s="4">
        <v>43036</v>
      </c>
      <c r="E988" t="s">
        <v>52</v>
      </c>
      <c r="F988" t="s">
        <v>1513</v>
      </c>
      <c r="G988" t="s">
        <v>21</v>
      </c>
      <c r="H988">
        <v>78207</v>
      </c>
      <c r="I988" t="s">
        <v>1290</v>
      </c>
      <c r="J988">
        <v>823.96</v>
      </c>
      <c r="K988">
        <v>5</v>
      </c>
      <c r="L988">
        <v>154.49250000000001</v>
      </c>
      <c r="M988">
        <v>0.2</v>
      </c>
      <c r="N988">
        <v>51.497500000000002</v>
      </c>
    </row>
    <row r="989" spans="1:14" hidden="1">
      <c r="A989">
        <v>3858</v>
      </c>
      <c r="B989" t="s">
        <v>1670</v>
      </c>
      <c r="C989" s="4">
        <v>43031</v>
      </c>
      <c r="D989" s="4">
        <v>43036</v>
      </c>
      <c r="E989" t="s">
        <v>52</v>
      </c>
      <c r="F989" t="s">
        <v>1513</v>
      </c>
      <c r="G989" t="s">
        <v>21</v>
      </c>
      <c r="H989">
        <v>78207</v>
      </c>
      <c r="I989" t="s">
        <v>1671</v>
      </c>
      <c r="J989">
        <v>10.272</v>
      </c>
      <c r="K989">
        <v>3</v>
      </c>
      <c r="L989">
        <v>3.1244000000000001</v>
      </c>
      <c r="M989">
        <v>0.2</v>
      </c>
      <c r="N989">
        <v>0.89880000000000004</v>
      </c>
    </row>
    <row r="990" spans="1:14" hidden="1">
      <c r="A990">
        <v>4148</v>
      </c>
      <c r="B990" t="s">
        <v>1672</v>
      </c>
      <c r="C990" s="4">
        <v>43031</v>
      </c>
      <c r="D990" s="4">
        <v>43036</v>
      </c>
      <c r="E990" t="s">
        <v>15</v>
      </c>
      <c r="F990" t="s">
        <v>1673</v>
      </c>
      <c r="G990" t="s">
        <v>21</v>
      </c>
      <c r="H990">
        <v>78745</v>
      </c>
      <c r="I990" t="s">
        <v>1674</v>
      </c>
      <c r="J990">
        <v>9.7620000000000005</v>
      </c>
      <c r="K990">
        <v>3</v>
      </c>
      <c r="L990">
        <v>8.2977000000000007</v>
      </c>
      <c r="M990">
        <v>0.8</v>
      </c>
      <c r="N990">
        <v>-15.1311</v>
      </c>
    </row>
    <row r="991" spans="1:14" hidden="1">
      <c r="A991">
        <v>4149</v>
      </c>
      <c r="B991" t="s">
        <v>1672</v>
      </c>
      <c r="C991" s="4">
        <v>43031</v>
      </c>
      <c r="D991" s="4">
        <v>43036</v>
      </c>
      <c r="E991" t="s">
        <v>15</v>
      </c>
      <c r="F991" t="s">
        <v>1673</v>
      </c>
      <c r="G991" t="s">
        <v>21</v>
      </c>
      <c r="H991">
        <v>78745</v>
      </c>
      <c r="I991" t="s">
        <v>1675</v>
      </c>
      <c r="J991">
        <v>13.72</v>
      </c>
      <c r="K991">
        <v>1</v>
      </c>
      <c r="L991">
        <v>12.519500000000001</v>
      </c>
      <c r="M991">
        <v>0.2</v>
      </c>
      <c r="N991">
        <v>1.2004999999999999</v>
      </c>
    </row>
    <row r="992" spans="1:14" hidden="1">
      <c r="A992">
        <v>4150</v>
      </c>
      <c r="B992" t="s">
        <v>1672</v>
      </c>
      <c r="C992" s="4">
        <v>43031</v>
      </c>
      <c r="D992" s="4">
        <v>43036</v>
      </c>
      <c r="E992" t="s">
        <v>15</v>
      </c>
      <c r="F992" t="s">
        <v>1673</v>
      </c>
      <c r="G992" t="s">
        <v>21</v>
      </c>
      <c r="H992">
        <v>78745</v>
      </c>
      <c r="I992" t="s">
        <v>1676</v>
      </c>
      <c r="J992">
        <v>55.2</v>
      </c>
      <c r="K992">
        <v>1</v>
      </c>
      <c r="L992">
        <v>57.27</v>
      </c>
      <c r="M992">
        <v>0.2</v>
      </c>
      <c r="N992">
        <v>-2.0699999999999998</v>
      </c>
    </row>
    <row r="993" spans="1:14" hidden="1">
      <c r="A993">
        <v>4151</v>
      </c>
      <c r="B993" t="s">
        <v>1672</v>
      </c>
      <c r="C993" s="4">
        <v>43031</v>
      </c>
      <c r="D993" s="4">
        <v>43036</v>
      </c>
      <c r="E993" t="s">
        <v>15</v>
      </c>
      <c r="F993" t="s">
        <v>1673</v>
      </c>
      <c r="G993" t="s">
        <v>21</v>
      </c>
      <c r="H993">
        <v>78745</v>
      </c>
      <c r="I993" t="s">
        <v>1495</v>
      </c>
      <c r="J993">
        <v>259.13600000000002</v>
      </c>
      <c r="K993">
        <v>4</v>
      </c>
      <c r="L993">
        <v>79.360399999999998</v>
      </c>
      <c r="M993">
        <v>0.2</v>
      </c>
      <c r="N993">
        <v>-58.305599999999998</v>
      </c>
    </row>
    <row r="994" spans="1:14" hidden="1">
      <c r="A994">
        <v>8446</v>
      </c>
      <c r="B994" t="s">
        <v>1677</v>
      </c>
      <c r="C994" s="4">
        <v>43031</v>
      </c>
      <c r="D994" s="4">
        <v>43032</v>
      </c>
      <c r="E994" t="s">
        <v>38</v>
      </c>
      <c r="F994" t="s">
        <v>931</v>
      </c>
      <c r="G994" t="s">
        <v>27</v>
      </c>
      <c r="H994">
        <v>2920</v>
      </c>
      <c r="I994" t="s">
        <v>943</v>
      </c>
      <c r="J994">
        <v>240.744</v>
      </c>
      <c r="K994">
        <v>4</v>
      </c>
      <c r="L994">
        <v>63.6252</v>
      </c>
      <c r="M994">
        <v>0.3</v>
      </c>
      <c r="N994">
        <v>-13.7568</v>
      </c>
    </row>
    <row r="995" spans="1:14" hidden="1">
      <c r="A995">
        <v>8447</v>
      </c>
      <c r="B995" t="s">
        <v>1677</v>
      </c>
      <c r="C995" s="4">
        <v>43031</v>
      </c>
      <c r="D995" s="4">
        <v>43032</v>
      </c>
      <c r="E995" t="s">
        <v>38</v>
      </c>
      <c r="F995" t="s">
        <v>931</v>
      </c>
      <c r="G995" t="s">
        <v>27</v>
      </c>
      <c r="H995">
        <v>2920</v>
      </c>
      <c r="I995" t="s">
        <v>149</v>
      </c>
      <c r="J995">
        <v>35</v>
      </c>
      <c r="K995">
        <v>4</v>
      </c>
      <c r="L995">
        <v>5.0750000000000002</v>
      </c>
      <c r="M995">
        <v>0</v>
      </c>
      <c r="N995">
        <v>14.7</v>
      </c>
    </row>
    <row r="996" spans="1:14" hidden="1">
      <c r="A996">
        <v>8448</v>
      </c>
      <c r="B996" t="s">
        <v>1677</v>
      </c>
      <c r="C996" s="4">
        <v>43031</v>
      </c>
      <c r="D996" s="4">
        <v>43032</v>
      </c>
      <c r="E996" t="s">
        <v>38</v>
      </c>
      <c r="F996" t="s">
        <v>931</v>
      </c>
      <c r="G996" t="s">
        <v>27</v>
      </c>
      <c r="H996">
        <v>2920</v>
      </c>
      <c r="I996" t="s">
        <v>1678</v>
      </c>
      <c r="J996">
        <v>210.68</v>
      </c>
      <c r="K996">
        <v>2</v>
      </c>
      <c r="L996">
        <v>80.058400000000006</v>
      </c>
      <c r="M996">
        <v>0</v>
      </c>
      <c r="N996">
        <v>50.563200000000002</v>
      </c>
    </row>
    <row r="997" spans="1:14" hidden="1">
      <c r="A997">
        <v>8449</v>
      </c>
      <c r="B997" t="s">
        <v>1677</v>
      </c>
      <c r="C997" s="4">
        <v>43031</v>
      </c>
      <c r="D997" s="4">
        <v>43032</v>
      </c>
      <c r="E997" t="s">
        <v>38</v>
      </c>
      <c r="F997" t="s">
        <v>931</v>
      </c>
      <c r="G997" t="s">
        <v>27</v>
      </c>
      <c r="H997">
        <v>2920</v>
      </c>
      <c r="I997" t="s">
        <v>259</v>
      </c>
      <c r="J997">
        <v>637.89599999999996</v>
      </c>
      <c r="K997">
        <v>3</v>
      </c>
      <c r="L997">
        <v>255.1584</v>
      </c>
      <c r="M997">
        <v>0.3</v>
      </c>
      <c r="N997">
        <v>-127.5792</v>
      </c>
    </row>
    <row r="998" spans="1:14" hidden="1">
      <c r="A998">
        <v>8450</v>
      </c>
      <c r="B998" t="s">
        <v>1677</v>
      </c>
      <c r="C998" s="4">
        <v>43031</v>
      </c>
      <c r="D998" s="4">
        <v>43032</v>
      </c>
      <c r="E998" t="s">
        <v>38</v>
      </c>
      <c r="F998" t="s">
        <v>931</v>
      </c>
      <c r="G998" t="s">
        <v>27</v>
      </c>
      <c r="H998">
        <v>2920</v>
      </c>
      <c r="I998" t="s">
        <v>581</v>
      </c>
      <c r="J998">
        <v>43.44</v>
      </c>
      <c r="K998">
        <v>8</v>
      </c>
      <c r="L998">
        <v>2.7692999999999999</v>
      </c>
      <c r="M998">
        <v>0</v>
      </c>
      <c r="N998">
        <v>21.285599999999999</v>
      </c>
    </row>
    <row r="999" spans="1:14" hidden="1">
      <c r="A999">
        <v>8451</v>
      </c>
      <c r="B999" t="s">
        <v>1677</v>
      </c>
      <c r="C999" s="4">
        <v>43031</v>
      </c>
      <c r="D999" s="4">
        <v>43032</v>
      </c>
      <c r="E999" t="s">
        <v>38</v>
      </c>
      <c r="F999" t="s">
        <v>931</v>
      </c>
      <c r="G999" t="s">
        <v>27</v>
      </c>
      <c r="H999">
        <v>2920</v>
      </c>
      <c r="I999" t="s">
        <v>1679</v>
      </c>
      <c r="J999">
        <v>2.2200000000000002</v>
      </c>
      <c r="K999">
        <v>1</v>
      </c>
      <c r="L999">
        <v>1.554</v>
      </c>
      <c r="M999">
        <v>0</v>
      </c>
      <c r="N999">
        <v>0.66600000000000004</v>
      </c>
    </row>
    <row r="1000" spans="1:14" hidden="1">
      <c r="A1000">
        <v>2624</v>
      </c>
      <c r="B1000" t="s">
        <v>1680</v>
      </c>
      <c r="C1000" s="4">
        <v>43030</v>
      </c>
      <c r="D1000" s="4">
        <v>43032</v>
      </c>
      <c r="E1000" t="s">
        <v>38</v>
      </c>
      <c r="F1000" t="s">
        <v>1681</v>
      </c>
      <c r="G1000" t="s">
        <v>17</v>
      </c>
      <c r="H1000">
        <v>10024</v>
      </c>
      <c r="I1000" t="s">
        <v>1177</v>
      </c>
      <c r="J1000">
        <v>11199.968000000001</v>
      </c>
      <c r="K1000">
        <v>4</v>
      </c>
      <c r="L1000">
        <v>1819.9947999999999</v>
      </c>
      <c r="M1000">
        <v>0.2</v>
      </c>
      <c r="N1000">
        <v>3919.9888000000001</v>
      </c>
    </row>
    <row r="1001" spans="1:14" hidden="1">
      <c r="A1001">
        <v>2625</v>
      </c>
      <c r="B1001" t="s">
        <v>1680</v>
      </c>
      <c r="C1001" s="4">
        <v>43030</v>
      </c>
      <c r="D1001" s="4">
        <v>43032</v>
      </c>
      <c r="E1001" t="s">
        <v>38</v>
      </c>
      <c r="F1001" t="s">
        <v>1681</v>
      </c>
      <c r="G1001" t="s">
        <v>17</v>
      </c>
      <c r="H1001">
        <v>10024</v>
      </c>
      <c r="I1001" t="s">
        <v>1682</v>
      </c>
      <c r="J1001">
        <v>2399.6</v>
      </c>
      <c r="K1001">
        <v>8</v>
      </c>
      <c r="L1001">
        <v>218.96350000000001</v>
      </c>
      <c r="M1001">
        <v>0</v>
      </c>
      <c r="N1001">
        <v>647.89200000000005</v>
      </c>
    </row>
    <row r="1002" spans="1:14" hidden="1">
      <c r="A1002">
        <v>2626</v>
      </c>
      <c r="B1002" t="s">
        <v>1680</v>
      </c>
      <c r="C1002" s="4">
        <v>43030</v>
      </c>
      <c r="D1002" s="4">
        <v>43032</v>
      </c>
      <c r="E1002" t="s">
        <v>38</v>
      </c>
      <c r="F1002" t="s">
        <v>1681</v>
      </c>
      <c r="G1002" t="s">
        <v>17</v>
      </c>
      <c r="H1002">
        <v>10024</v>
      </c>
      <c r="I1002" t="s">
        <v>1683</v>
      </c>
      <c r="J1002">
        <v>63.9</v>
      </c>
      <c r="K1002">
        <v>5</v>
      </c>
      <c r="L1002">
        <v>7.0289999999999999</v>
      </c>
      <c r="M1002">
        <v>0</v>
      </c>
      <c r="N1002">
        <v>28.754999999999999</v>
      </c>
    </row>
    <row r="1003" spans="1:14" hidden="1">
      <c r="A1003">
        <v>2627</v>
      </c>
      <c r="B1003" t="s">
        <v>1680</v>
      </c>
      <c r="C1003" s="4">
        <v>43030</v>
      </c>
      <c r="D1003" s="4">
        <v>43032</v>
      </c>
      <c r="E1003" t="s">
        <v>38</v>
      </c>
      <c r="F1003" t="s">
        <v>1681</v>
      </c>
      <c r="G1003" t="s">
        <v>17</v>
      </c>
      <c r="H1003">
        <v>10024</v>
      </c>
      <c r="I1003" t="s">
        <v>1684</v>
      </c>
      <c r="J1003">
        <v>52.99</v>
      </c>
      <c r="K1003">
        <v>1</v>
      </c>
      <c r="L1003">
        <v>52.460099999999997</v>
      </c>
      <c r="M1003">
        <v>0</v>
      </c>
      <c r="N1003">
        <v>0.52989999999999804</v>
      </c>
    </row>
    <row r="1004" spans="1:14" hidden="1">
      <c r="A1004">
        <v>4295</v>
      </c>
      <c r="B1004" t="s">
        <v>1685</v>
      </c>
      <c r="C1004" s="4">
        <v>43030</v>
      </c>
      <c r="D1004" s="4">
        <v>43035</v>
      </c>
      <c r="E1004" t="s">
        <v>15</v>
      </c>
      <c r="F1004" t="s">
        <v>1686</v>
      </c>
      <c r="G1004" t="s">
        <v>27</v>
      </c>
      <c r="H1004">
        <v>97756</v>
      </c>
      <c r="I1004" t="s">
        <v>1687</v>
      </c>
      <c r="J1004">
        <v>177.22499999999999</v>
      </c>
      <c r="K1004">
        <v>5</v>
      </c>
      <c r="L1004">
        <v>59.547600000000003</v>
      </c>
      <c r="M1004">
        <v>0.5</v>
      </c>
      <c r="N1004">
        <v>-120.51300000000001</v>
      </c>
    </row>
    <row r="1005" spans="1:14" hidden="1">
      <c r="A1005">
        <v>4478</v>
      </c>
      <c r="B1005" t="s">
        <v>1688</v>
      </c>
      <c r="C1005" s="4">
        <v>43030</v>
      </c>
      <c r="D1005" s="4">
        <v>43030</v>
      </c>
      <c r="E1005" t="s">
        <v>98</v>
      </c>
      <c r="F1005" t="s">
        <v>1689</v>
      </c>
      <c r="G1005" t="s">
        <v>21</v>
      </c>
      <c r="H1005">
        <v>73505</v>
      </c>
      <c r="I1005" t="s">
        <v>1690</v>
      </c>
      <c r="J1005">
        <v>333.09</v>
      </c>
      <c r="K1005">
        <v>3</v>
      </c>
      <c r="L1005">
        <v>103.25790000000001</v>
      </c>
      <c r="M1005">
        <v>0</v>
      </c>
      <c r="N1005">
        <v>23.316299999999998</v>
      </c>
    </row>
    <row r="1006" spans="1:14" hidden="1">
      <c r="A1006">
        <v>4479</v>
      </c>
      <c r="B1006" t="s">
        <v>1688</v>
      </c>
      <c r="C1006" s="4">
        <v>43030</v>
      </c>
      <c r="D1006" s="4">
        <v>43030</v>
      </c>
      <c r="E1006" t="s">
        <v>98</v>
      </c>
      <c r="F1006" t="s">
        <v>1689</v>
      </c>
      <c r="G1006" t="s">
        <v>21</v>
      </c>
      <c r="H1006">
        <v>73505</v>
      </c>
      <c r="I1006" t="s">
        <v>553</v>
      </c>
      <c r="J1006">
        <v>248.98</v>
      </c>
      <c r="K1006">
        <v>2</v>
      </c>
      <c r="L1006">
        <v>97.102199999999996</v>
      </c>
      <c r="M1006">
        <v>0</v>
      </c>
      <c r="N1006">
        <v>54.775599999999997</v>
      </c>
    </row>
    <row r="1007" spans="1:14" hidden="1">
      <c r="A1007">
        <v>4516</v>
      </c>
      <c r="B1007" t="s">
        <v>1691</v>
      </c>
      <c r="C1007" s="4">
        <v>43030</v>
      </c>
      <c r="D1007" s="4">
        <v>43034</v>
      </c>
      <c r="E1007" t="s">
        <v>15</v>
      </c>
      <c r="F1007" t="s">
        <v>1692</v>
      </c>
      <c r="G1007" t="s">
        <v>17</v>
      </c>
      <c r="H1007">
        <v>74133</v>
      </c>
      <c r="I1007" t="s">
        <v>1693</v>
      </c>
      <c r="J1007">
        <v>36.44</v>
      </c>
      <c r="K1007">
        <v>4</v>
      </c>
      <c r="L1007">
        <v>6.1036999999999999</v>
      </c>
      <c r="M1007">
        <v>0</v>
      </c>
      <c r="N1007">
        <v>12.0252</v>
      </c>
    </row>
    <row r="1008" spans="1:14" hidden="1">
      <c r="A1008">
        <v>4642</v>
      </c>
      <c r="B1008" t="s">
        <v>1694</v>
      </c>
      <c r="C1008" s="4">
        <v>43030</v>
      </c>
      <c r="D1008" s="4">
        <v>43032</v>
      </c>
      <c r="E1008" t="s">
        <v>52</v>
      </c>
      <c r="F1008" t="s">
        <v>1695</v>
      </c>
      <c r="G1008" t="s">
        <v>21</v>
      </c>
      <c r="H1008">
        <v>80525</v>
      </c>
      <c r="I1008" t="s">
        <v>1696</v>
      </c>
      <c r="J1008">
        <v>3.1680000000000001</v>
      </c>
      <c r="K1008">
        <v>4</v>
      </c>
      <c r="L1008">
        <v>1.4256</v>
      </c>
      <c r="M1008">
        <v>0.7</v>
      </c>
      <c r="N1008">
        <v>-2.5344000000000002</v>
      </c>
    </row>
    <row r="1009" spans="1:14" hidden="1">
      <c r="A1009">
        <v>4643</v>
      </c>
      <c r="B1009" t="s">
        <v>1694</v>
      </c>
      <c r="C1009" s="4">
        <v>43030</v>
      </c>
      <c r="D1009" s="4">
        <v>43032</v>
      </c>
      <c r="E1009" t="s">
        <v>52</v>
      </c>
      <c r="F1009" t="s">
        <v>1695</v>
      </c>
      <c r="G1009" t="s">
        <v>21</v>
      </c>
      <c r="H1009">
        <v>80525</v>
      </c>
      <c r="I1009" t="s">
        <v>1697</v>
      </c>
      <c r="J1009">
        <v>579.13599999999997</v>
      </c>
      <c r="K1009">
        <v>4</v>
      </c>
      <c r="L1009">
        <v>152.0232</v>
      </c>
      <c r="M1009">
        <v>0.2</v>
      </c>
      <c r="N1009">
        <v>-28.956799999999902</v>
      </c>
    </row>
    <row r="1010" spans="1:14" hidden="1">
      <c r="A1010">
        <v>7263</v>
      </c>
      <c r="B1010" t="s">
        <v>1698</v>
      </c>
      <c r="C1010" s="4">
        <v>43030</v>
      </c>
      <c r="D1010" s="4">
        <v>43036</v>
      </c>
      <c r="E1010" t="s">
        <v>15</v>
      </c>
      <c r="F1010" t="s">
        <v>1699</v>
      </c>
      <c r="G1010" t="s">
        <v>27</v>
      </c>
      <c r="H1010">
        <v>19134</v>
      </c>
      <c r="I1010" t="s">
        <v>1267</v>
      </c>
      <c r="J1010">
        <v>32.700000000000003</v>
      </c>
      <c r="K1010">
        <v>5</v>
      </c>
      <c r="L1010">
        <v>7.8479999999999999</v>
      </c>
      <c r="M1010">
        <v>0.4</v>
      </c>
      <c r="N1010">
        <v>-6.54</v>
      </c>
    </row>
    <row r="1011" spans="1:14" hidden="1">
      <c r="A1011">
        <v>7264</v>
      </c>
      <c r="B1011" t="s">
        <v>1698</v>
      </c>
      <c r="C1011" s="4">
        <v>43030</v>
      </c>
      <c r="D1011" s="4">
        <v>43036</v>
      </c>
      <c r="E1011" t="s">
        <v>15</v>
      </c>
      <c r="F1011" t="s">
        <v>1699</v>
      </c>
      <c r="G1011" t="s">
        <v>27</v>
      </c>
      <c r="H1011">
        <v>19134</v>
      </c>
      <c r="I1011" t="s">
        <v>1637</v>
      </c>
      <c r="J1011">
        <v>31.68</v>
      </c>
      <c r="K1011">
        <v>4</v>
      </c>
      <c r="L1011">
        <v>5.1479999999999997</v>
      </c>
      <c r="M1011">
        <v>0.2</v>
      </c>
      <c r="N1011">
        <v>11.087999999999999</v>
      </c>
    </row>
    <row r="1012" spans="1:14" hidden="1">
      <c r="A1012">
        <v>527</v>
      </c>
      <c r="B1012" t="s">
        <v>1700</v>
      </c>
      <c r="C1012" s="4">
        <v>43029</v>
      </c>
      <c r="D1012" s="4">
        <v>43034</v>
      </c>
      <c r="E1012" t="s">
        <v>15</v>
      </c>
      <c r="F1012" t="s">
        <v>1701</v>
      </c>
      <c r="G1012" t="s">
        <v>17</v>
      </c>
      <c r="H1012">
        <v>33801</v>
      </c>
      <c r="I1012" t="s">
        <v>845</v>
      </c>
      <c r="J1012">
        <v>683.952</v>
      </c>
      <c r="K1012">
        <v>3</v>
      </c>
      <c r="L1012">
        <v>213.73500000000001</v>
      </c>
      <c r="M1012">
        <v>0.2</v>
      </c>
      <c r="N1012">
        <v>42.747</v>
      </c>
    </row>
    <row r="1013" spans="1:14" hidden="1">
      <c r="A1013">
        <v>528</v>
      </c>
      <c r="B1013" t="s">
        <v>1700</v>
      </c>
      <c r="C1013" s="4">
        <v>43029</v>
      </c>
      <c r="D1013" s="4">
        <v>43034</v>
      </c>
      <c r="E1013" t="s">
        <v>15</v>
      </c>
      <c r="F1013" t="s">
        <v>1701</v>
      </c>
      <c r="G1013" t="s">
        <v>17</v>
      </c>
      <c r="H1013">
        <v>33801</v>
      </c>
      <c r="I1013" t="s">
        <v>1302</v>
      </c>
      <c r="J1013">
        <v>45.695999999999998</v>
      </c>
      <c r="K1013">
        <v>3</v>
      </c>
      <c r="L1013">
        <v>13.5184</v>
      </c>
      <c r="M1013">
        <v>0.2</v>
      </c>
      <c r="N1013">
        <v>5.1407999999999898</v>
      </c>
    </row>
    <row r="1014" spans="1:14" hidden="1">
      <c r="A1014">
        <v>1831</v>
      </c>
      <c r="B1014" t="s">
        <v>1702</v>
      </c>
      <c r="C1014" s="4">
        <v>43029</v>
      </c>
      <c r="D1014" s="4">
        <v>43029</v>
      </c>
      <c r="E1014" t="s">
        <v>98</v>
      </c>
      <c r="F1014" t="s">
        <v>1703</v>
      </c>
      <c r="G1014" t="s">
        <v>17</v>
      </c>
      <c r="H1014">
        <v>74403</v>
      </c>
      <c r="I1014" t="s">
        <v>1704</v>
      </c>
      <c r="J1014">
        <v>1439.92</v>
      </c>
      <c r="K1014">
        <v>8</v>
      </c>
      <c r="L1014">
        <v>133.1926</v>
      </c>
      <c r="M1014">
        <v>0</v>
      </c>
      <c r="N1014">
        <v>374.37920000000003</v>
      </c>
    </row>
    <row r="1015" spans="1:14" hidden="1">
      <c r="A1015">
        <v>1832</v>
      </c>
      <c r="B1015" t="s">
        <v>1702</v>
      </c>
      <c r="C1015" s="4">
        <v>43029</v>
      </c>
      <c r="D1015" s="4">
        <v>43029</v>
      </c>
      <c r="E1015" t="s">
        <v>98</v>
      </c>
      <c r="F1015" t="s">
        <v>1703</v>
      </c>
      <c r="G1015" t="s">
        <v>17</v>
      </c>
      <c r="H1015">
        <v>74403</v>
      </c>
      <c r="I1015" t="s">
        <v>1705</v>
      </c>
      <c r="J1015">
        <v>262.11</v>
      </c>
      <c r="K1015">
        <v>1</v>
      </c>
      <c r="L1015">
        <v>199.20359999999999</v>
      </c>
      <c r="M1015">
        <v>0</v>
      </c>
      <c r="N1015">
        <v>62.906399999999998</v>
      </c>
    </row>
    <row r="1016" spans="1:14" hidden="1">
      <c r="A1016">
        <v>1903</v>
      </c>
      <c r="B1016" t="s">
        <v>1706</v>
      </c>
      <c r="C1016" s="4">
        <v>43029</v>
      </c>
      <c r="D1016" s="4">
        <v>43030</v>
      </c>
      <c r="E1016" t="s">
        <v>38</v>
      </c>
      <c r="F1016" t="s">
        <v>533</v>
      </c>
      <c r="G1016" t="s">
        <v>27</v>
      </c>
      <c r="H1016">
        <v>97477</v>
      </c>
      <c r="I1016" t="s">
        <v>1707</v>
      </c>
      <c r="J1016">
        <v>5.1840000000000002</v>
      </c>
      <c r="K1016">
        <v>1</v>
      </c>
      <c r="L1016">
        <v>3.3696000000000002</v>
      </c>
      <c r="M1016">
        <v>0.2</v>
      </c>
      <c r="N1016">
        <v>1.8144</v>
      </c>
    </row>
    <row r="1017" spans="1:14" hidden="1">
      <c r="A1017">
        <v>1904</v>
      </c>
      <c r="B1017" t="s">
        <v>1706</v>
      </c>
      <c r="C1017" s="4">
        <v>43029</v>
      </c>
      <c r="D1017" s="4">
        <v>43030</v>
      </c>
      <c r="E1017" t="s">
        <v>38</v>
      </c>
      <c r="F1017" t="s">
        <v>533</v>
      </c>
      <c r="G1017" t="s">
        <v>27</v>
      </c>
      <c r="H1017">
        <v>97477</v>
      </c>
      <c r="I1017" t="s">
        <v>824</v>
      </c>
      <c r="J1017">
        <v>478.48</v>
      </c>
      <c r="K1017">
        <v>2</v>
      </c>
      <c r="L1017">
        <v>215.316</v>
      </c>
      <c r="M1017">
        <v>0.2</v>
      </c>
      <c r="N1017">
        <v>47.847999999999999</v>
      </c>
    </row>
    <row r="1018" spans="1:14" hidden="1">
      <c r="A1018">
        <v>1905</v>
      </c>
      <c r="B1018" t="s">
        <v>1706</v>
      </c>
      <c r="C1018" s="4">
        <v>43029</v>
      </c>
      <c r="D1018" s="4">
        <v>43030</v>
      </c>
      <c r="E1018" t="s">
        <v>38</v>
      </c>
      <c r="F1018" t="s">
        <v>533</v>
      </c>
      <c r="G1018" t="s">
        <v>27</v>
      </c>
      <c r="H1018">
        <v>97477</v>
      </c>
      <c r="I1018" t="s">
        <v>282</v>
      </c>
      <c r="J1018">
        <v>28.4</v>
      </c>
      <c r="K1018">
        <v>2</v>
      </c>
      <c r="L1018">
        <v>10.827500000000001</v>
      </c>
      <c r="M1018">
        <v>0.2</v>
      </c>
      <c r="N1018">
        <v>6.7450000000000001</v>
      </c>
    </row>
    <row r="1019" spans="1:14" hidden="1">
      <c r="A1019">
        <v>1906</v>
      </c>
      <c r="B1019" t="s">
        <v>1708</v>
      </c>
      <c r="C1019" s="4">
        <v>43029</v>
      </c>
      <c r="D1019" s="4">
        <v>43032</v>
      </c>
      <c r="E1019" t="s">
        <v>38</v>
      </c>
      <c r="F1019" t="s">
        <v>989</v>
      </c>
      <c r="G1019" t="s">
        <v>27</v>
      </c>
      <c r="H1019">
        <v>46203</v>
      </c>
      <c r="I1019" t="s">
        <v>1709</v>
      </c>
      <c r="J1019">
        <v>909.12</v>
      </c>
      <c r="K1019">
        <v>8</v>
      </c>
      <c r="L1019">
        <v>112.50360000000001</v>
      </c>
      <c r="M1019">
        <v>0</v>
      </c>
      <c r="N1019">
        <v>9.0911999999999598</v>
      </c>
    </row>
    <row r="1020" spans="1:14" hidden="1">
      <c r="A1020">
        <v>2159</v>
      </c>
      <c r="B1020" t="s">
        <v>1710</v>
      </c>
      <c r="C1020" s="4">
        <v>43029</v>
      </c>
      <c r="D1020" s="4">
        <v>43034</v>
      </c>
      <c r="E1020" t="s">
        <v>15</v>
      </c>
      <c r="F1020" t="s">
        <v>1711</v>
      </c>
      <c r="G1020" t="s">
        <v>17</v>
      </c>
      <c r="H1020">
        <v>32725</v>
      </c>
      <c r="I1020" t="s">
        <v>1712</v>
      </c>
      <c r="J1020">
        <v>17.856000000000002</v>
      </c>
      <c r="K1020">
        <v>4</v>
      </c>
      <c r="L1020">
        <v>3.9618000000000002</v>
      </c>
      <c r="M1020">
        <v>0.2</v>
      </c>
      <c r="N1020">
        <v>2.0087999999999999</v>
      </c>
    </row>
    <row r="1021" spans="1:14" hidden="1">
      <c r="A1021">
        <v>4047</v>
      </c>
      <c r="B1021" t="s">
        <v>1713</v>
      </c>
      <c r="C1021" s="4">
        <v>43029</v>
      </c>
      <c r="D1021" s="4">
        <v>43033</v>
      </c>
      <c r="E1021" t="s">
        <v>15</v>
      </c>
      <c r="F1021" t="s">
        <v>1714</v>
      </c>
      <c r="G1021" t="s">
        <v>21</v>
      </c>
      <c r="H1021">
        <v>60653</v>
      </c>
      <c r="I1021" t="s">
        <v>1715</v>
      </c>
      <c r="J1021">
        <v>23.992000000000001</v>
      </c>
      <c r="K1021">
        <v>2</v>
      </c>
      <c r="L1021">
        <v>43.185600000000001</v>
      </c>
      <c r="M1021">
        <v>0.8</v>
      </c>
      <c r="N1021">
        <v>-62.379199999999997</v>
      </c>
    </row>
    <row r="1022" spans="1:14" hidden="1">
      <c r="A1022">
        <v>4558</v>
      </c>
      <c r="B1022" t="s">
        <v>1716</v>
      </c>
      <c r="C1022" s="4">
        <v>43029</v>
      </c>
      <c r="D1022" s="4">
        <v>43036</v>
      </c>
      <c r="E1022" t="s">
        <v>15</v>
      </c>
      <c r="F1022" t="s">
        <v>715</v>
      </c>
      <c r="G1022" t="s">
        <v>21</v>
      </c>
      <c r="H1022">
        <v>85301</v>
      </c>
      <c r="I1022" t="s">
        <v>848</v>
      </c>
      <c r="J1022">
        <v>8.5589999999999993</v>
      </c>
      <c r="K1022">
        <v>1</v>
      </c>
      <c r="L1022">
        <v>15.120900000000001</v>
      </c>
      <c r="M1022">
        <v>0.7</v>
      </c>
      <c r="N1022">
        <v>-6.5618999999999996</v>
      </c>
    </row>
    <row r="1023" spans="1:14" hidden="1">
      <c r="A1023">
        <v>5431</v>
      </c>
      <c r="B1023" t="s">
        <v>1717</v>
      </c>
      <c r="C1023" s="4">
        <v>43029</v>
      </c>
      <c r="D1023" s="4">
        <v>43033</v>
      </c>
      <c r="E1023" t="s">
        <v>15</v>
      </c>
      <c r="F1023" t="s">
        <v>1718</v>
      </c>
      <c r="G1023" t="s">
        <v>17</v>
      </c>
      <c r="H1023">
        <v>44107</v>
      </c>
      <c r="I1023" t="s">
        <v>1719</v>
      </c>
      <c r="J1023">
        <v>161.56800000000001</v>
      </c>
      <c r="K1023">
        <v>2</v>
      </c>
      <c r="L1023">
        <v>72.705600000000004</v>
      </c>
      <c r="M1023">
        <v>0.2</v>
      </c>
      <c r="N1023">
        <v>16.1568</v>
      </c>
    </row>
    <row r="1024" spans="1:14" hidden="1">
      <c r="A1024">
        <v>5432</v>
      </c>
      <c r="B1024" t="s">
        <v>1717</v>
      </c>
      <c r="C1024" s="4">
        <v>43029</v>
      </c>
      <c r="D1024" s="4">
        <v>43033</v>
      </c>
      <c r="E1024" t="s">
        <v>15</v>
      </c>
      <c r="F1024" t="s">
        <v>1718</v>
      </c>
      <c r="G1024" t="s">
        <v>17</v>
      </c>
      <c r="H1024">
        <v>44107</v>
      </c>
      <c r="I1024" t="s">
        <v>1720</v>
      </c>
      <c r="J1024">
        <v>4.0640000000000001</v>
      </c>
      <c r="K1024">
        <v>1</v>
      </c>
      <c r="L1024">
        <v>2.6924000000000001</v>
      </c>
      <c r="M1024">
        <v>0.2</v>
      </c>
      <c r="N1024">
        <v>1.3715999999999999</v>
      </c>
    </row>
    <row r="1025" spans="1:14" hidden="1">
      <c r="A1025">
        <v>5433</v>
      </c>
      <c r="B1025" t="s">
        <v>1717</v>
      </c>
      <c r="C1025" s="4">
        <v>43029</v>
      </c>
      <c r="D1025" s="4">
        <v>43033</v>
      </c>
      <c r="E1025" t="s">
        <v>15</v>
      </c>
      <c r="F1025" t="s">
        <v>1718</v>
      </c>
      <c r="G1025" t="s">
        <v>17</v>
      </c>
      <c r="H1025">
        <v>44107</v>
      </c>
      <c r="I1025" t="s">
        <v>1721</v>
      </c>
      <c r="J1025">
        <v>6.2160000000000002</v>
      </c>
      <c r="K1025">
        <v>4</v>
      </c>
      <c r="L1025">
        <v>2.7972000000000001</v>
      </c>
      <c r="M1025">
        <v>0.7</v>
      </c>
      <c r="N1025">
        <v>-4.9728000000000003</v>
      </c>
    </row>
    <row r="1026" spans="1:14" hidden="1">
      <c r="A1026">
        <v>6196</v>
      </c>
      <c r="B1026" t="s">
        <v>1722</v>
      </c>
      <c r="C1026" s="4">
        <v>43029</v>
      </c>
      <c r="D1026" s="4">
        <v>43036</v>
      </c>
      <c r="E1026" t="s">
        <v>15</v>
      </c>
      <c r="F1026" t="s">
        <v>675</v>
      </c>
      <c r="G1026" t="s">
        <v>21</v>
      </c>
      <c r="H1026">
        <v>19143</v>
      </c>
      <c r="I1026" t="s">
        <v>1053</v>
      </c>
      <c r="J1026">
        <v>329.988</v>
      </c>
      <c r="K1026">
        <v>2</v>
      </c>
      <c r="L1026">
        <v>203.49260000000001</v>
      </c>
      <c r="M1026">
        <v>0.4</v>
      </c>
      <c r="N1026">
        <v>-76.997200000000007</v>
      </c>
    </row>
    <row r="1027" spans="1:14" hidden="1">
      <c r="A1027">
        <v>6197</v>
      </c>
      <c r="B1027" t="s">
        <v>1722</v>
      </c>
      <c r="C1027" s="4">
        <v>43029</v>
      </c>
      <c r="D1027" s="4">
        <v>43036</v>
      </c>
      <c r="E1027" t="s">
        <v>15</v>
      </c>
      <c r="F1027" t="s">
        <v>675</v>
      </c>
      <c r="G1027" t="s">
        <v>21</v>
      </c>
      <c r="H1027">
        <v>19143</v>
      </c>
      <c r="I1027" t="s">
        <v>1723</v>
      </c>
      <c r="J1027">
        <v>71.376000000000005</v>
      </c>
      <c r="K1027">
        <v>3</v>
      </c>
      <c r="L1027">
        <v>25.279</v>
      </c>
      <c r="M1027">
        <v>0.2</v>
      </c>
      <c r="N1027">
        <v>-4.4609999999999896</v>
      </c>
    </row>
    <row r="1028" spans="1:14" hidden="1">
      <c r="A1028">
        <v>7350</v>
      </c>
      <c r="B1028" t="s">
        <v>1724</v>
      </c>
      <c r="C1028" s="4">
        <v>43029</v>
      </c>
      <c r="D1028" s="4">
        <v>43035</v>
      </c>
      <c r="E1028" t="s">
        <v>15</v>
      </c>
      <c r="F1028" t="s">
        <v>213</v>
      </c>
      <c r="G1028" t="s">
        <v>27</v>
      </c>
      <c r="H1028">
        <v>53209</v>
      </c>
      <c r="I1028" t="s">
        <v>1725</v>
      </c>
      <c r="J1028">
        <v>38.82</v>
      </c>
      <c r="K1028">
        <v>6</v>
      </c>
      <c r="L1028">
        <v>3.2349999999999999</v>
      </c>
      <c r="M1028">
        <v>0</v>
      </c>
      <c r="N1028">
        <v>19.41</v>
      </c>
    </row>
    <row r="1029" spans="1:14" hidden="1">
      <c r="A1029">
        <v>7351</v>
      </c>
      <c r="B1029" t="s">
        <v>1724</v>
      </c>
      <c r="C1029" s="4">
        <v>43029</v>
      </c>
      <c r="D1029" s="4">
        <v>43035</v>
      </c>
      <c r="E1029" t="s">
        <v>15</v>
      </c>
      <c r="F1029" t="s">
        <v>213</v>
      </c>
      <c r="G1029" t="s">
        <v>27</v>
      </c>
      <c r="H1029">
        <v>53209</v>
      </c>
      <c r="I1029" t="s">
        <v>805</v>
      </c>
      <c r="J1029">
        <v>21.9</v>
      </c>
      <c r="K1029">
        <v>5</v>
      </c>
      <c r="L1029">
        <v>2.2776000000000001</v>
      </c>
      <c r="M1029">
        <v>0</v>
      </c>
      <c r="N1029">
        <v>10.512</v>
      </c>
    </row>
    <row r="1030" spans="1:14" hidden="1">
      <c r="A1030">
        <v>454</v>
      </c>
      <c r="B1030" t="s">
        <v>1726</v>
      </c>
      <c r="C1030" s="4">
        <v>43028</v>
      </c>
      <c r="D1030" s="4">
        <v>43032</v>
      </c>
      <c r="E1030" t="s">
        <v>15</v>
      </c>
      <c r="F1030" t="s">
        <v>1283</v>
      </c>
      <c r="G1030" t="s">
        <v>27</v>
      </c>
      <c r="H1030">
        <v>44312</v>
      </c>
      <c r="I1030" t="s">
        <v>1639</v>
      </c>
      <c r="J1030">
        <v>284.36399999999998</v>
      </c>
      <c r="K1030">
        <v>2</v>
      </c>
      <c r="L1030">
        <v>180.09719999999999</v>
      </c>
      <c r="M1030">
        <v>0.4</v>
      </c>
      <c r="N1030">
        <v>-75.830400000000097</v>
      </c>
    </row>
    <row r="1031" spans="1:14" hidden="1">
      <c r="A1031">
        <v>455</v>
      </c>
      <c r="B1031" t="s">
        <v>1726</v>
      </c>
      <c r="C1031" s="4">
        <v>43028</v>
      </c>
      <c r="D1031" s="4">
        <v>43032</v>
      </c>
      <c r="E1031" t="s">
        <v>15</v>
      </c>
      <c r="F1031" t="s">
        <v>1283</v>
      </c>
      <c r="G1031" t="s">
        <v>27</v>
      </c>
      <c r="H1031">
        <v>44312</v>
      </c>
      <c r="I1031" t="s">
        <v>1180</v>
      </c>
      <c r="J1031">
        <v>665.40800000000002</v>
      </c>
      <c r="K1031">
        <v>2</v>
      </c>
      <c r="L1031">
        <v>299.43360000000001</v>
      </c>
      <c r="M1031">
        <v>0.2</v>
      </c>
      <c r="N1031">
        <v>66.540800000000004</v>
      </c>
    </row>
    <row r="1032" spans="1:14" hidden="1">
      <c r="A1032">
        <v>2798</v>
      </c>
      <c r="B1032" t="s">
        <v>1727</v>
      </c>
      <c r="C1032" s="4">
        <v>43028</v>
      </c>
      <c r="D1032" s="4">
        <v>43035</v>
      </c>
      <c r="E1032" t="s">
        <v>15</v>
      </c>
      <c r="F1032" t="s">
        <v>1728</v>
      </c>
      <c r="G1032" t="s">
        <v>21</v>
      </c>
      <c r="H1032">
        <v>72209</v>
      </c>
      <c r="I1032" t="s">
        <v>1729</v>
      </c>
      <c r="J1032">
        <v>13.36</v>
      </c>
      <c r="K1032">
        <v>4</v>
      </c>
      <c r="L1032">
        <v>2.3046000000000002</v>
      </c>
      <c r="M1032">
        <v>0</v>
      </c>
      <c r="N1032">
        <v>4.1416000000000004</v>
      </c>
    </row>
    <row r="1033" spans="1:14" hidden="1">
      <c r="A1033">
        <v>2799</v>
      </c>
      <c r="B1033" t="s">
        <v>1727</v>
      </c>
      <c r="C1033" s="4">
        <v>43028</v>
      </c>
      <c r="D1033" s="4">
        <v>43035</v>
      </c>
      <c r="E1033" t="s">
        <v>15</v>
      </c>
      <c r="F1033" t="s">
        <v>1728</v>
      </c>
      <c r="G1033" t="s">
        <v>21</v>
      </c>
      <c r="H1033">
        <v>72209</v>
      </c>
      <c r="I1033" t="s">
        <v>557</v>
      </c>
      <c r="J1033">
        <v>39.96</v>
      </c>
      <c r="K1033">
        <v>2</v>
      </c>
      <c r="L1033">
        <v>10.589399999999999</v>
      </c>
      <c r="M1033">
        <v>0</v>
      </c>
      <c r="N1033">
        <v>18.781199999999998</v>
      </c>
    </row>
    <row r="1034" spans="1:14" hidden="1">
      <c r="A1034">
        <v>2800</v>
      </c>
      <c r="B1034" t="s">
        <v>1727</v>
      </c>
      <c r="C1034" s="4">
        <v>43028</v>
      </c>
      <c r="D1034" s="4">
        <v>43035</v>
      </c>
      <c r="E1034" t="s">
        <v>15</v>
      </c>
      <c r="F1034" t="s">
        <v>1728</v>
      </c>
      <c r="G1034" t="s">
        <v>21</v>
      </c>
      <c r="H1034">
        <v>72209</v>
      </c>
      <c r="I1034" t="s">
        <v>315</v>
      </c>
      <c r="J1034">
        <v>145.85</v>
      </c>
      <c r="K1034">
        <v>5</v>
      </c>
      <c r="L1034">
        <v>15.1684</v>
      </c>
      <c r="M1034">
        <v>0</v>
      </c>
      <c r="N1034">
        <v>70.007999999999996</v>
      </c>
    </row>
    <row r="1035" spans="1:14" hidden="1">
      <c r="A1035">
        <v>3189</v>
      </c>
      <c r="B1035" t="s">
        <v>1730</v>
      </c>
      <c r="C1035" s="4">
        <v>43028</v>
      </c>
      <c r="D1035" s="4">
        <v>43030</v>
      </c>
      <c r="E1035" t="s">
        <v>52</v>
      </c>
      <c r="F1035" t="s">
        <v>516</v>
      </c>
      <c r="G1035" t="s">
        <v>27</v>
      </c>
      <c r="H1035">
        <v>95695</v>
      </c>
      <c r="I1035" t="s">
        <v>1731</v>
      </c>
      <c r="J1035">
        <v>3.75</v>
      </c>
      <c r="K1035">
        <v>1</v>
      </c>
      <c r="L1035">
        <v>1.95</v>
      </c>
      <c r="M1035">
        <v>0</v>
      </c>
      <c r="N1035">
        <v>1.8</v>
      </c>
    </row>
    <row r="1036" spans="1:14" hidden="1">
      <c r="A1036">
        <v>3190</v>
      </c>
      <c r="B1036" t="s">
        <v>1730</v>
      </c>
      <c r="C1036" s="4">
        <v>43028</v>
      </c>
      <c r="D1036" s="4">
        <v>43030</v>
      </c>
      <c r="E1036" t="s">
        <v>52</v>
      </c>
      <c r="F1036" t="s">
        <v>516</v>
      </c>
      <c r="G1036" t="s">
        <v>27</v>
      </c>
      <c r="H1036">
        <v>95695</v>
      </c>
      <c r="I1036" t="s">
        <v>1732</v>
      </c>
      <c r="J1036">
        <v>20.928000000000001</v>
      </c>
      <c r="K1036">
        <v>4</v>
      </c>
      <c r="L1036">
        <v>3.3353999999999999</v>
      </c>
      <c r="M1036">
        <v>0.2</v>
      </c>
      <c r="N1036">
        <v>7.5864000000000003</v>
      </c>
    </row>
    <row r="1037" spans="1:14" hidden="1">
      <c r="A1037">
        <v>5260</v>
      </c>
      <c r="B1037" t="s">
        <v>1733</v>
      </c>
      <c r="C1037" s="4">
        <v>43028</v>
      </c>
      <c r="D1037" s="4">
        <v>43034</v>
      </c>
      <c r="E1037" t="s">
        <v>15</v>
      </c>
      <c r="F1037" t="s">
        <v>1631</v>
      </c>
      <c r="G1037" t="s">
        <v>17</v>
      </c>
      <c r="H1037">
        <v>19120</v>
      </c>
      <c r="I1037" t="s">
        <v>248</v>
      </c>
      <c r="J1037">
        <v>45.527999999999999</v>
      </c>
      <c r="K1037">
        <v>3</v>
      </c>
      <c r="L1037">
        <v>9.8643999999999998</v>
      </c>
      <c r="M1037">
        <v>0.2</v>
      </c>
      <c r="N1037">
        <v>15.934799999999999</v>
      </c>
    </row>
    <row r="1038" spans="1:14" hidden="1">
      <c r="A1038">
        <v>6347</v>
      </c>
      <c r="B1038" t="s">
        <v>1734</v>
      </c>
      <c r="C1038" s="4">
        <v>43028</v>
      </c>
      <c r="D1038" s="4">
        <v>43028</v>
      </c>
      <c r="E1038" t="s">
        <v>98</v>
      </c>
      <c r="F1038" t="s">
        <v>290</v>
      </c>
      <c r="G1038" t="s">
        <v>17</v>
      </c>
      <c r="H1038">
        <v>10024</v>
      </c>
      <c r="I1038" t="s">
        <v>1735</v>
      </c>
      <c r="J1038">
        <v>24.55</v>
      </c>
      <c r="K1038">
        <v>5</v>
      </c>
      <c r="L1038">
        <v>2.5041000000000002</v>
      </c>
      <c r="M1038">
        <v>0</v>
      </c>
      <c r="N1038">
        <v>12.029500000000001</v>
      </c>
    </row>
    <row r="1039" spans="1:14" hidden="1">
      <c r="A1039">
        <v>8238</v>
      </c>
      <c r="B1039" t="s">
        <v>1736</v>
      </c>
      <c r="C1039" s="4">
        <v>43028</v>
      </c>
      <c r="D1039" s="4">
        <v>43028</v>
      </c>
      <c r="E1039" t="s">
        <v>98</v>
      </c>
      <c r="F1039" t="s">
        <v>1737</v>
      </c>
      <c r="G1039" t="s">
        <v>21</v>
      </c>
      <c r="H1039">
        <v>32216</v>
      </c>
      <c r="I1039" t="s">
        <v>1738</v>
      </c>
      <c r="J1039">
        <v>4.7679999999999998</v>
      </c>
      <c r="K1039">
        <v>2</v>
      </c>
      <c r="L1039">
        <v>2.7713999999999999</v>
      </c>
      <c r="M1039">
        <v>0.2</v>
      </c>
      <c r="N1039">
        <v>-0.77480000000000104</v>
      </c>
    </row>
    <row r="1040" spans="1:14" hidden="1">
      <c r="A1040">
        <v>8239</v>
      </c>
      <c r="B1040" t="s">
        <v>1736</v>
      </c>
      <c r="C1040" s="4">
        <v>43028</v>
      </c>
      <c r="D1040" s="4">
        <v>43028</v>
      </c>
      <c r="E1040" t="s">
        <v>98</v>
      </c>
      <c r="F1040" t="s">
        <v>1737</v>
      </c>
      <c r="G1040" t="s">
        <v>21</v>
      </c>
      <c r="H1040">
        <v>32216</v>
      </c>
      <c r="I1040" t="s">
        <v>640</v>
      </c>
      <c r="J1040">
        <v>6.6719999999999997</v>
      </c>
      <c r="K1040">
        <v>1</v>
      </c>
      <c r="L1040">
        <v>4.17</v>
      </c>
      <c r="M1040">
        <v>0.2</v>
      </c>
      <c r="N1040">
        <v>2.5019999999999998</v>
      </c>
    </row>
    <row r="1041" spans="1:14" hidden="1">
      <c r="A1041">
        <v>8240</v>
      </c>
      <c r="B1041" t="s">
        <v>1736</v>
      </c>
      <c r="C1041" s="4">
        <v>43028</v>
      </c>
      <c r="D1041" s="4">
        <v>43028</v>
      </c>
      <c r="E1041" t="s">
        <v>98</v>
      </c>
      <c r="F1041" t="s">
        <v>1737</v>
      </c>
      <c r="G1041" t="s">
        <v>21</v>
      </c>
      <c r="H1041">
        <v>32216</v>
      </c>
      <c r="I1041" t="s">
        <v>1739</v>
      </c>
      <c r="J1041">
        <v>4.4480000000000004</v>
      </c>
      <c r="K1041">
        <v>2</v>
      </c>
      <c r="L1041">
        <v>1.6679999999999999</v>
      </c>
      <c r="M1041">
        <v>0.2</v>
      </c>
      <c r="N1041">
        <v>1.1120000000000001</v>
      </c>
    </row>
    <row r="1042" spans="1:14" hidden="1">
      <c r="A1042">
        <v>8241</v>
      </c>
      <c r="B1042" t="s">
        <v>1736</v>
      </c>
      <c r="C1042" s="4">
        <v>43028</v>
      </c>
      <c r="D1042" s="4">
        <v>43028</v>
      </c>
      <c r="E1042" t="s">
        <v>98</v>
      </c>
      <c r="F1042" t="s">
        <v>1737</v>
      </c>
      <c r="G1042" t="s">
        <v>21</v>
      </c>
      <c r="H1042">
        <v>32216</v>
      </c>
      <c r="I1042" t="s">
        <v>631</v>
      </c>
      <c r="J1042">
        <v>43.936</v>
      </c>
      <c r="K1042">
        <v>4</v>
      </c>
      <c r="L1042">
        <v>9.4736999999999991</v>
      </c>
      <c r="M1042">
        <v>0.2</v>
      </c>
      <c r="N1042">
        <v>6.0411999999999999</v>
      </c>
    </row>
    <row r="1043" spans="1:14" hidden="1">
      <c r="A1043">
        <v>8883</v>
      </c>
      <c r="B1043" t="s">
        <v>1740</v>
      </c>
      <c r="C1043" s="4">
        <v>43028</v>
      </c>
      <c r="D1043" s="4">
        <v>43033</v>
      </c>
      <c r="E1043" t="s">
        <v>15</v>
      </c>
      <c r="F1043" t="s">
        <v>1741</v>
      </c>
      <c r="G1043" t="s">
        <v>27</v>
      </c>
      <c r="H1043">
        <v>27707</v>
      </c>
      <c r="I1043" t="s">
        <v>957</v>
      </c>
      <c r="J1043">
        <v>15.984</v>
      </c>
      <c r="K1043">
        <v>2</v>
      </c>
      <c r="L1043">
        <v>7.2927</v>
      </c>
      <c r="M1043">
        <v>0.2</v>
      </c>
      <c r="N1043">
        <v>1.3986000000000001</v>
      </c>
    </row>
    <row r="1044" spans="1:14" hidden="1">
      <c r="A1044">
        <v>8884</v>
      </c>
      <c r="B1044" t="s">
        <v>1740</v>
      </c>
      <c r="C1044" s="4">
        <v>43028</v>
      </c>
      <c r="D1044" s="4">
        <v>43033</v>
      </c>
      <c r="E1044" t="s">
        <v>15</v>
      </c>
      <c r="F1044" t="s">
        <v>1741</v>
      </c>
      <c r="G1044" t="s">
        <v>27</v>
      </c>
      <c r="H1044">
        <v>27707</v>
      </c>
      <c r="I1044" t="s">
        <v>1742</v>
      </c>
      <c r="J1044">
        <v>14.352</v>
      </c>
      <c r="K1044">
        <v>3</v>
      </c>
      <c r="L1044">
        <v>3.2890000000000001</v>
      </c>
      <c r="M1044">
        <v>0.2</v>
      </c>
      <c r="N1044">
        <v>4.4850000000000003</v>
      </c>
    </row>
    <row r="1045" spans="1:14" hidden="1">
      <c r="A1045">
        <v>35</v>
      </c>
      <c r="B1045" t="s">
        <v>1743</v>
      </c>
      <c r="C1045" s="4">
        <v>43027</v>
      </c>
      <c r="D1045" s="4">
        <v>43031</v>
      </c>
      <c r="E1045" t="s">
        <v>52</v>
      </c>
      <c r="F1045" t="s">
        <v>1631</v>
      </c>
      <c r="G1045" t="s">
        <v>17</v>
      </c>
      <c r="H1045">
        <v>77095</v>
      </c>
      <c r="I1045" t="s">
        <v>1744</v>
      </c>
      <c r="J1045">
        <v>29.472000000000001</v>
      </c>
      <c r="K1045">
        <v>3</v>
      </c>
      <c r="L1045">
        <v>6.5084</v>
      </c>
      <c r="M1045">
        <v>0.2</v>
      </c>
      <c r="N1045">
        <v>9.9467999999999996</v>
      </c>
    </row>
    <row r="1046" spans="1:14" hidden="1">
      <c r="A1046">
        <v>423</v>
      </c>
      <c r="B1046" t="s">
        <v>1745</v>
      </c>
      <c r="C1046" s="4">
        <v>43027</v>
      </c>
      <c r="D1046" s="4">
        <v>43031</v>
      </c>
      <c r="E1046" t="s">
        <v>15</v>
      </c>
      <c r="F1046" t="s">
        <v>1746</v>
      </c>
      <c r="G1046" t="s">
        <v>27</v>
      </c>
      <c r="H1046">
        <v>1841</v>
      </c>
      <c r="I1046" t="s">
        <v>1747</v>
      </c>
      <c r="J1046">
        <v>56.56</v>
      </c>
      <c r="K1046">
        <v>4</v>
      </c>
      <c r="L1046">
        <v>10.4636</v>
      </c>
      <c r="M1046">
        <v>0</v>
      </c>
      <c r="N1046">
        <v>14.7056</v>
      </c>
    </row>
    <row r="1047" spans="1:14" hidden="1">
      <c r="A1047">
        <v>424</v>
      </c>
      <c r="B1047" t="s">
        <v>1745</v>
      </c>
      <c r="C1047" s="4">
        <v>43027</v>
      </c>
      <c r="D1047" s="4">
        <v>43031</v>
      </c>
      <c r="E1047" t="s">
        <v>15</v>
      </c>
      <c r="F1047" t="s">
        <v>1746</v>
      </c>
      <c r="G1047" t="s">
        <v>27</v>
      </c>
      <c r="H1047">
        <v>1841</v>
      </c>
      <c r="I1047" t="s">
        <v>265</v>
      </c>
      <c r="J1047">
        <v>32.700000000000003</v>
      </c>
      <c r="K1047">
        <v>3</v>
      </c>
      <c r="L1047">
        <v>8.0660000000000007</v>
      </c>
      <c r="M1047">
        <v>0</v>
      </c>
      <c r="N1047">
        <v>8.5020000000000007</v>
      </c>
    </row>
    <row r="1048" spans="1:14" hidden="1">
      <c r="A1048">
        <v>1361</v>
      </c>
      <c r="B1048" t="s">
        <v>1748</v>
      </c>
      <c r="C1048" s="4">
        <v>43027</v>
      </c>
      <c r="D1048" s="4">
        <v>43033</v>
      </c>
      <c r="E1048" t="s">
        <v>15</v>
      </c>
      <c r="F1048" t="s">
        <v>73</v>
      </c>
      <c r="G1048" t="s">
        <v>27</v>
      </c>
      <c r="H1048">
        <v>19120</v>
      </c>
      <c r="I1048" t="s">
        <v>1749</v>
      </c>
      <c r="J1048">
        <v>123.256</v>
      </c>
      <c r="K1048">
        <v>7</v>
      </c>
      <c r="L1048">
        <v>16.287400000000002</v>
      </c>
      <c r="M1048">
        <v>0.2</v>
      </c>
      <c r="N1048">
        <v>9.2441999999999993</v>
      </c>
    </row>
    <row r="1049" spans="1:14" hidden="1">
      <c r="A1049">
        <v>1362</v>
      </c>
      <c r="B1049" t="s">
        <v>1748</v>
      </c>
      <c r="C1049" s="4">
        <v>43027</v>
      </c>
      <c r="D1049" s="4">
        <v>43033</v>
      </c>
      <c r="E1049" t="s">
        <v>15</v>
      </c>
      <c r="F1049" t="s">
        <v>73</v>
      </c>
      <c r="G1049" t="s">
        <v>27</v>
      </c>
      <c r="H1049">
        <v>19120</v>
      </c>
      <c r="I1049" t="s">
        <v>1750</v>
      </c>
      <c r="J1049">
        <v>23.68</v>
      </c>
      <c r="K1049">
        <v>4</v>
      </c>
      <c r="L1049">
        <v>4.07</v>
      </c>
      <c r="M1049">
        <v>0.2</v>
      </c>
      <c r="N1049">
        <v>7.4</v>
      </c>
    </row>
    <row r="1050" spans="1:14" hidden="1">
      <c r="A1050">
        <v>1363</v>
      </c>
      <c r="B1050" t="s">
        <v>1748</v>
      </c>
      <c r="C1050" s="4">
        <v>43027</v>
      </c>
      <c r="D1050" s="4">
        <v>43033</v>
      </c>
      <c r="E1050" t="s">
        <v>15</v>
      </c>
      <c r="F1050" t="s">
        <v>73</v>
      </c>
      <c r="G1050" t="s">
        <v>27</v>
      </c>
      <c r="H1050">
        <v>19120</v>
      </c>
      <c r="I1050" t="s">
        <v>1751</v>
      </c>
      <c r="J1050">
        <v>309.57600000000002</v>
      </c>
      <c r="K1050">
        <v>4</v>
      </c>
      <c r="L1050">
        <v>91.582899999999995</v>
      </c>
      <c r="M1050">
        <v>0.4</v>
      </c>
      <c r="N1050">
        <v>-56.755600000000001</v>
      </c>
    </row>
    <row r="1051" spans="1:14" hidden="1">
      <c r="A1051">
        <v>1671</v>
      </c>
      <c r="B1051" t="s">
        <v>1752</v>
      </c>
      <c r="C1051" s="4">
        <v>43027</v>
      </c>
      <c r="D1051" s="4">
        <v>43034</v>
      </c>
      <c r="E1051" t="s">
        <v>15</v>
      </c>
      <c r="F1051" t="s">
        <v>1753</v>
      </c>
      <c r="G1051" t="s">
        <v>21</v>
      </c>
      <c r="H1051">
        <v>77095</v>
      </c>
      <c r="I1051" t="s">
        <v>1754</v>
      </c>
      <c r="J1051">
        <v>16.68</v>
      </c>
      <c r="K1051">
        <v>3</v>
      </c>
      <c r="L1051">
        <v>3.8224999999999998</v>
      </c>
      <c r="M1051">
        <v>0.2</v>
      </c>
      <c r="N1051">
        <v>5.2125000000000004</v>
      </c>
    </row>
    <row r="1052" spans="1:14" hidden="1">
      <c r="A1052">
        <v>2929</v>
      </c>
      <c r="B1052" t="s">
        <v>1755</v>
      </c>
      <c r="C1052" s="4">
        <v>43027</v>
      </c>
      <c r="D1052" s="4">
        <v>43034</v>
      </c>
      <c r="E1052" t="s">
        <v>15</v>
      </c>
      <c r="F1052" t="s">
        <v>1756</v>
      </c>
      <c r="G1052" t="s">
        <v>17</v>
      </c>
      <c r="H1052">
        <v>27217</v>
      </c>
      <c r="I1052" t="s">
        <v>1757</v>
      </c>
      <c r="J1052">
        <v>1633.1880000000001</v>
      </c>
      <c r="K1052">
        <v>4</v>
      </c>
      <c r="L1052">
        <v>734.93460000000005</v>
      </c>
      <c r="M1052">
        <v>0.7</v>
      </c>
      <c r="N1052">
        <v>-1306.5504000000001</v>
      </c>
    </row>
    <row r="1053" spans="1:14" hidden="1">
      <c r="A1053">
        <v>3057</v>
      </c>
      <c r="B1053" t="s">
        <v>1758</v>
      </c>
      <c r="C1053" s="4">
        <v>43027</v>
      </c>
      <c r="D1053" s="4">
        <v>43032</v>
      </c>
      <c r="E1053" t="s">
        <v>52</v>
      </c>
      <c r="F1053" t="s">
        <v>1759</v>
      </c>
      <c r="G1053" t="s">
        <v>27</v>
      </c>
      <c r="H1053">
        <v>94110</v>
      </c>
      <c r="I1053" t="s">
        <v>1760</v>
      </c>
      <c r="J1053">
        <v>8.9600000000000009</v>
      </c>
      <c r="K1053">
        <v>2</v>
      </c>
      <c r="L1053">
        <v>2.3296000000000001</v>
      </c>
      <c r="M1053">
        <v>0</v>
      </c>
      <c r="N1053">
        <v>4.3007999999999997</v>
      </c>
    </row>
    <row r="1054" spans="1:14" hidden="1">
      <c r="A1054">
        <v>3058</v>
      </c>
      <c r="B1054" t="s">
        <v>1758</v>
      </c>
      <c r="C1054" s="4">
        <v>43027</v>
      </c>
      <c r="D1054" s="4">
        <v>43032</v>
      </c>
      <c r="E1054" t="s">
        <v>52</v>
      </c>
      <c r="F1054" t="s">
        <v>1759</v>
      </c>
      <c r="G1054" t="s">
        <v>27</v>
      </c>
      <c r="H1054">
        <v>94110</v>
      </c>
      <c r="I1054" t="s">
        <v>1761</v>
      </c>
      <c r="J1054">
        <v>31.5</v>
      </c>
      <c r="K1054">
        <v>10</v>
      </c>
      <c r="L1054">
        <v>1.6379999999999999</v>
      </c>
      <c r="M1054">
        <v>0</v>
      </c>
      <c r="N1054">
        <v>15.12</v>
      </c>
    </row>
    <row r="1055" spans="1:14" hidden="1">
      <c r="A1055">
        <v>3059</v>
      </c>
      <c r="B1055" t="s">
        <v>1758</v>
      </c>
      <c r="C1055" s="4">
        <v>43027</v>
      </c>
      <c r="D1055" s="4">
        <v>43032</v>
      </c>
      <c r="E1055" t="s">
        <v>52</v>
      </c>
      <c r="F1055" t="s">
        <v>1759</v>
      </c>
      <c r="G1055" t="s">
        <v>27</v>
      </c>
      <c r="H1055">
        <v>94110</v>
      </c>
      <c r="I1055" t="s">
        <v>1448</v>
      </c>
      <c r="J1055">
        <v>30.56</v>
      </c>
      <c r="K1055">
        <v>2</v>
      </c>
      <c r="L1055">
        <v>10.0848</v>
      </c>
      <c r="M1055">
        <v>0</v>
      </c>
      <c r="N1055">
        <v>10.3904</v>
      </c>
    </row>
    <row r="1056" spans="1:14" hidden="1">
      <c r="A1056">
        <v>3060</v>
      </c>
      <c r="B1056" t="s">
        <v>1758</v>
      </c>
      <c r="C1056" s="4">
        <v>43027</v>
      </c>
      <c r="D1056" s="4">
        <v>43032</v>
      </c>
      <c r="E1056" t="s">
        <v>52</v>
      </c>
      <c r="F1056" t="s">
        <v>1759</v>
      </c>
      <c r="G1056" t="s">
        <v>27</v>
      </c>
      <c r="H1056">
        <v>94110</v>
      </c>
      <c r="I1056" t="s">
        <v>1762</v>
      </c>
      <c r="J1056">
        <v>24.367999999999999</v>
      </c>
      <c r="K1056">
        <v>2</v>
      </c>
      <c r="L1056">
        <v>13.859299999999999</v>
      </c>
      <c r="M1056">
        <v>0.2</v>
      </c>
      <c r="N1056">
        <v>-3.3506</v>
      </c>
    </row>
    <row r="1057" spans="1:14" hidden="1">
      <c r="A1057">
        <v>4927</v>
      </c>
      <c r="B1057" t="s">
        <v>1763</v>
      </c>
      <c r="C1057" s="4">
        <v>43027</v>
      </c>
      <c r="D1057" s="4">
        <v>43031</v>
      </c>
      <c r="E1057" t="s">
        <v>15</v>
      </c>
      <c r="F1057" t="s">
        <v>1764</v>
      </c>
      <c r="G1057" t="s">
        <v>21</v>
      </c>
      <c r="H1057">
        <v>60623</v>
      </c>
      <c r="I1057" t="s">
        <v>253</v>
      </c>
      <c r="J1057">
        <v>91.275000000000006</v>
      </c>
      <c r="K1057">
        <v>1</v>
      </c>
      <c r="L1057">
        <v>158.8185</v>
      </c>
      <c r="M1057">
        <v>0.5</v>
      </c>
      <c r="N1057">
        <v>-67.543499999999995</v>
      </c>
    </row>
    <row r="1058" spans="1:14" hidden="1">
      <c r="A1058">
        <v>5175</v>
      </c>
      <c r="B1058" t="s">
        <v>1765</v>
      </c>
      <c r="C1058" s="4">
        <v>43027</v>
      </c>
      <c r="D1058" s="4">
        <v>43032</v>
      </c>
      <c r="E1058" t="s">
        <v>15</v>
      </c>
      <c r="F1058" t="s">
        <v>1485</v>
      </c>
      <c r="G1058" t="s">
        <v>21</v>
      </c>
      <c r="H1058">
        <v>76706</v>
      </c>
      <c r="I1058" t="s">
        <v>1721</v>
      </c>
      <c r="J1058">
        <v>2.0720000000000001</v>
      </c>
      <c r="K1058">
        <v>2</v>
      </c>
      <c r="L1058">
        <v>2.7972000000000001</v>
      </c>
      <c r="M1058">
        <v>0.8</v>
      </c>
      <c r="N1058">
        <v>-3.5224000000000002</v>
      </c>
    </row>
    <row r="1059" spans="1:14" hidden="1">
      <c r="A1059">
        <v>5176</v>
      </c>
      <c r="B1059" t="s">
        <v>1765</v>
      </c>
      <c r="C1059" s="4">
        <v>43027</v>
      </c>
      <c r="D1059" s="4">
        <v>43032</v>
      </c>
      <c r="E1059" t="s">
        <v>15</v>
      </c>
      <c r="F1059" t="s">
        <v>1485</v>
      </c>
      <c r="G1059" t="s">
        <v>21</v>
      </c>
      <c r="H1059">
        <v>76706</v>
      </c>
      <c r="I1059" t="s">
        <v>1766</v>
      </c>
      <c r="J1059">
        <v>328.39920000000001</v>
      </c>
      <c r="K1059">
        <v>3</v>
      </c>
      <c r="L1059">
        <v>140.05260000000001</v>
      </c>
      <c r="M1059">
        <v>0.32</v>
      </c>
      <c r="N1059">
        <v>-91.758600000000001</v>
      </c>
    </row>
    <row r="1060" spans="1:14" hidden="1">
      <c r="A1060">
        <v>9706</v>
      </c>
      <c r="B1060" t="s">
        <v>1767</v>
      </c>
      <c r="C1060" s="4">
        <v>43027</v>
      </c>
      <c r="D1060" s="4">
        <v>43031</v>
      </c>
      <c r="E1060" t="s">
        <v>15</v>
      </c>
      <c r="F1060" t="s">
        <v>747</v>
      </c>
      <c r="G1060" t="s">
        <v>21</v>
      </c>
      <c r="H1060">
        <v>94122</v>
      </c>
      <c r="I1060" t="s">
        <v>1768</v>
      </c>
      <c r="J1060">
        <v>39.624000000000002</v>
      </c>
      <c r="K1060">
        <v>3</v>
      </c>
      <c r="L1060">
        <v>8.5852000000000004</v>
      </c>
      <c r="M1060">
        <v>0.2</v>
      </c>
      <c r="N1060">
        <v>13.868399999999999</v>
      </c>
    </row>
    <row r="1061" spans="1:14" hidden="1">
      <c r="A1061">
        <v>396</v>
      </c>
      <c r="B1061" t="s">
        <v>1769</v>
      </c>
      <c r="C1061" s="4">
        <v>43025</v>
      </c>
      <c r="D1061" s="4">
        <v>43027</v>
      </c>
      <c r="E1061" t="s">
        <v>52</v>
      </c>
      <c r="F1061" t="s">
        <v>402</v>
      </c>
      <c r="G1061" t="s">
        <v>27</v>
      </c>
      <c r="H1061">
        <v>2886</v>
      </c>
      <c r="I1061" t="s">
        <v>1770</v>
      </c>
      <c r="J1061">
        <v>49.96</v>
      </c>
      <c r="K1061">
        <v>2</v>
      </c>
      <c r="L1061">
        <v>20.233799999999999</v>
      </c>
      <c r="M1061">
        <v>0</v>
      </c>
      <c r="N1061">
        <v>9.4923999999999999</v>
      </c>
    </row>
    <row r="1062" spans="1:14" hidden="1">
      <c r="A1062">
        <v>397</v>
      </c>
      <c r="B1062" t="s">
        <v>1769</v>
      </c>
      <c r="C1062" s="4">
        <v>43025</v>
      </c>
      <c r="D1062" s="4">
        <v>43027</v>
      </c>
      <c r="E1062" t="s">
        <v>52</v>
      </c>
      <c r="F1062" t="s">
        <v>402</v>
      </c>
      <c r="G1062" t="s">
        <v>27</v>
      </c>
      <c r="H1062">
        <v>2886</v>
      </c>
      <c r="I1062" t="s">
        <v>1771</v>
      </c>
      <c r="J1062">
        <v>12.96</v>
      </c>
      <c r="K1062">
        <v>2</v>
      </c>
      <c r="L1062">
        <v>3.3696000000000002</v>
      </c>
      <c r="M1062">
        <v>0</v>
      </c>
      <c r="N1062">
        <v>6.2207999999999997</v>
      </c>
    </row>
    <row r="1063" spans="1:14" hidden="1">
      <c r="A1063">
        <v>3864</v>
      </c>
      <c r="B1063" t="s">
        <v>1772</v>
      </c>
      <c r="C1063" s="4">
        <v>43025</v>
      </c>
      <c r="D1063" s="4">
        <v>43027</v>
      </c>
      <c r="E1063" t="s">
        <v>52</v>
      </c>
      <c r="F1063" t="s">
        <v>1773</v>
      </c>
      <c r="G1063" t="s">
        <v>21</v>
      </c>
      <c r="H1063">
        <v>92037</v>
      </c>
      <c r="I1063" t="s">
        <v>1774</v>
      </c>
      <c r="J1063">
        <v>10.64</v>
      </c>
      <c r="K1063">
        <v>4</v>
      </c>
      <c r="L1063">
        <v>1.9683999999999999</v>
      </c>
      <c r="M1063">
        <v>0</v>
      </c>
      <c r="N1063">
        <v>2.7664</v>
      </c>
    </row>
    <row r="1064" spans="1:14" hidden="1">
      <c r="A1064">
        <v>8019</v>
      </c>
      <c r="B1064" t="s">
        <v>1775</v>
      </c>
      <c r="C1064" s="4">
        <v>43025</v>
      </c>
      <c r="D1064" s="4">
        <v>43027</v>
      </c>
      <c r="E1064" t="s">
        <v>52</v>
      </c>
      <c r="F1064" t="s">
        <v>1776</v>
      </c>
      <c r="G1064" t="s">
        <v>27</v>
      </c>
      <c r="H1064">
        <v>95351</v>
      </c>
      <c r="I1064" t="s">
        <v>800</v>
      </c>
      <c r="J1064">
        <v>52.792000000000002</v>
      </c>
      <c r="K1064">
        <v>1</v>
      </c>
      <c r="L1064">
        <v>48.172699999999999</v>
      </c>
      <c r="M1064">
        <v>0.2</v>
      </c>
      <c r="N1064">
        <v>4.6193</v>
      </c>
    </row>
    <row r="1065" spans="1:14" hidden="1">
      <c r="A1065">
        <v>1554</v>
      </c>
      <c r="B1065" t="s">
        <v>1777</v>
      </c>
      <c r="C1065" s="4">
        <v>43024</v>
      </c>
      <c r="D1065" s="4">
        <v>43029</v>
      </c>
      <c r="E1065" t="s">
        <v>15</v>
      </c>
      <c r="F1065" t="s">
        <v>1778</v>
      </c>
      <c r="G1065" t="s">
        <v>21</v>
      </c>
      <c r="H1065">
        <v>40475</v>
      </c>
      <c r="I1065" t="s">
        <v>1779</v>
      </c>
      <c r="J1065">
        <v>124.75</v>
      </c>
      <c r="K1065">
        <v>5</v>
      </c>
      <c r="L1065">
        <v>13.473000000000001</v>
      </c>
      <c r="M1065">
        <v>0</v>
      </c>
      <c r="N1065">
        <v>57.384999999999998</v>
      </c>
    </row>
    <row r="1066" spans="1:14" hidden="1">
      <c r="A1066">
        <v>1597</v>
      </c>
      <c r="B1066" t="s">
        <v>1780</v>
      </c>
      <c r="C1066" s="4">
        <v>43024</v>
      </c>
      <c r="D1066" s="4">
        <v>43026</v>
      </c>
      <c r="E1066" t="s">
        <v>38</v>
      </c>
      <c r="F1066" t="s">
        <v>829</v>
      </c>
      <c r="G1066" t="s">
        <v>27</v>
      </c>
      <c r="H1066">
        <v>10011</v>
      </c>
      <c r="I1066" t="s">
        <v>925</v>
      </c>
      <c r="J1066">
        <v>547.29999999999995</v>
      </c>
      <c r="K1066">
        <v>13</v>
      </c>
      <c r="L1066">
        <v>28.628</v>
      </c>
      <c r="M1066">
        <v>0</v>
      </c>
      <c r="N1066">
        <v>175.136</v>
      </c>
    </row>
    <row r="1067" spans="1:14" hidden="1">
      <c r="A1067">
        <v>5338</v>
      </c>
      <c r="B1067" t="s">
        <v>1781</v>
      </c>
      <c r="C1067" s="4">
        <v>43024</v>
      </c>
      <c r="D1067" s="4">
        <v>43029</v>
      </c>
      <c r="E1067" t="s">
        <v>15</v>
      </c>
      <c r="F1067" t="s">
        <v>1782</v>
      </c>
      <c r="G1067" t="s">
        <v>27</v>
      </c>
      <c r="H1067">
        <v>85254</v>
      </c>
      <c r="I1067" t="s">
        <v>1783</v>
      </c>
      <c r="J1067">
        <v>307.77600000000001</v>
      </c>
      <c r="K1067">
        <v>7</v>
      </c>
      <c r="L1067">
        <v>28.029599999999999</v>
      </c>
      <c r="M1067">
        <v>0.2</v>
      </c>
      <c r="N1067">
        <v>111.5688</v>
      </c>
    </row>
    <row r="1068" spans="1:14" hidden="1">
      <c r="A1068">
        <v>7282</v>
      </c>
      <c r="B1068" t="s">
        <v>1784</v>
      </c>
      <c r="C1068" s="4">
        <v>43024</v>
      </c>
      <c r="D1068" s="4">
        <v>43029</v>
      </c>
      <c r="E1068" t="s">
        <v>15</v>
      </c>
      <c r="F1068" t="s">
        <v>1785</v>
      </c>
      <c r="G1068" t="s">
        <v>17</v>
      </c>
      <c r="H1068">
        <v>85364</v>
      </c>
      <c r="I1068" t="s">
        <v>1786</v>
      </c>
      <c r="J1068">
        <v>599.98500000000001</v>
      </c>
      <c r="K1068">
        <v>5</v>
      </c>
      <c r="L1068">
        <v>215.99459999999999</v>
      </c>
      <c r="M1068">
        <v>0.7</v>
      </c>
      <c r="N1068">
        <v>-479.988</v>
      </c>
    </row>
    <row r="1069" spans="1:14" hidden="1">
      <c r="A1069">
        <v>8993</v>
      </c>
      <c r="B1069" t="s">
        <v>1787</v>
      </c>
      <c r="C1069" s="4">
        <v>43024</v>
      </c>
      <c r="D1069" s="4">
        <v>43029</v>
      </c>
      <c r="E1069" t="s">
        <v>15</v>
      </c>
      <c r="F1069" t="s">
        <v>1788</v>
      </c>
      <c r="G1069" t="s">
        <v>27</v>
      </c>
      <c r="H1069">
        <v>38401</v>
      </c>
      <c r="I1069" t="s">
        <v>1017</v>
      </c>
      <c r="J1069">
        <v>18.527999999999999</v>
      </c>
      <c r="K1069">
        <v>2</v>
      </c>
      <c r="L1069">
        <v>7.0637999999999996</v>
      </c>
      <c r="M1069">
        <v>0.2</v>
      </c>
      <c r="N1069">
        <v>4.4004000000000003</v>
      </c>
    </row>
    <row r="1070" spans="1:14" hidden="1">
      <c r="A1070">
        <v>8994</v>
      </c>
      <c r="B1070" t="s">
        <v>1787</v>
      </c>
      <c r="C1070" s="4">
        <v>43024</v>
      </c>
      <c r="D1070" s="4">
        <v>43029</v>
      </c>
      <c r="E1070" t="s">
        <v>15</v>
      </c>
      <c r="F1070" t="s">
        <v>1788</v>
      </c>
      <c r="G1070" t="s">
        <v>27</v>
      </c>
      <c r="H1070">
        <v>38401</v>
      </c>
      <c r="I1070" t="s">
        <v>1789</v>
      </c>
      <c r="J1070">
        <v>1875.258</v>
      </c>
      <c r="K1070">
        <v>7</v>
      </c>
      <c r="L1070">
        <v>406.30590000000001</v>
      </c>
      <c r="M1070">
        <v>0.4</v>
      </c>
      <c r="N1070">
        <v>-968.88329999999996</v>
      </c>
    </row>
    <row r="1071" spans="1:14" hidden="1">
      <c r="A1071">
        <v>1329</v>
      </c>
      <c r="B1071" t="s">
        <v>1790</v>
      </c>
      <c r="C1071" s="4">
        <v>43023</v>
      </c>
      <c r="D1071" s="4">
        <v>43026</v>
      </c>
      <c r="E1071" t="s">
        <v>52</v>
      </c>
      <c r="F1071" t="s">
        <v>940</v>
      </c>
      <c r="G1071" t="s">
        <v>17</v>
      </c>
      <c r="H1071">
        <v>94110</v>
      </c>
      <c r="I1071" t="s">
        <v>1389</v>
      </c>
      <c r="J1071">
        <v>87.92</v>
      </c>
      <c r="K1071">
        <v>4</v>
      </c>
      <c r="L1071">
        <v>15.385999999999999</v>
      </c>
      <c r="M1071">
        <v>0</v>
      </c>
      <c r="N1071">
        <v>26.376000000000001</v>
      </c>
    </row>
    <row r="1072" spans="1:14" hidden="1">
      <c r="A1072">
        <v>3711</v>
      </c>
      <c r="B1072" t="s">
        <v>1791</v>
      </c>
      <c r="C1072" s="4">
        <v>43023</v>
      </c>
      <c r="D1072" s="4">
        <v>43025</v>
      </c>
      <c r="E1072" t="s">
        <v>38</v>
      </c>
      <c r="F1072" t="s">
        <v>981</v>
      </c>
      <c r="G1072" t="s">
        <v>27</v>
      </c>
      <c r="H1072">
        <v>90045</v>
      </c>
      <c r="I1072" t="s">
        <v>1792</v>
      </c>
      <c r="J1072">
        <v>510.24</v>
      </c>
      <c r="K1072">
        <v>3</v>
      </c>
      <c r="L1072">
        <v>167.95400000000001</v>
      </c>
      <c r="M1072">
        <v>0.2</v>
      </c>
      <c r="N1072">
        <v>6.3779999999999601</v>
      </c>
    </row>
    <row r="1073" spans="1:14" hidden="1">
      <c r="A1073">
        <v>3712</v>
      </c>
      <c r="B1073" t="s">
        <v>1791</v>
      </c>
      <c r="C1073" s="4">
        <v>43023</v>
      </c>
      <c r="D1073" s="4">
        <v>43025</v>
      </c>
      <c r="E1073" t="s">
        <v>38</v>
      </c>
      <c r="F1073" t="s">
        <v>981</v>
      </c>
      <c r="G1073" t="s">
        <v>27</v>
      </c>
      <c r="H1073">
        <v>90045</v>
      </c>
      <c r="I1073" t="s">
        <v>1000</v>
      </c>
      <c r="J1073">
        <v>204.95</v>
      </c>
      <c r="K1073">
        <v>5</v>
      </c>
      <c r="L1073">
        <v>20.904900000000001</v>
      </c>
      <c r="M1073">
        <v>0</v>
      </c>
      <c r="N1073">
        <v>100.4255</v>
      </c>
    </row>
    <row r="1074" spans="1:14" hidden="1">
      <c r="A1074">
        <v>4261</v>
      </c>
      <c r="B1074" t="s">
        <v>1793</v>
      </c>
      <c r="C1074" s="4">
        <v>43023</v>
      </c>
      <c r="D1074" s="4">
        <v>43027</v>
      </c>
      <c r="E1074" t="s">
        <v>52</v>
      </c>
      <c r="F1074" t="s">
        <v>1794</v>
      </c>
      <c r="G1074" t="s">
        <v>27</v>
      </c>
      <c r="H1074">
        <v>6824</v>
      </c>
      <c r="I1074" t="s">
        <v>1325</v>
      </c>
      <c r="J1074">
        <v>13.05</v>
      </c>
      <c r="K1074">
        <v>5</v>
      </c>
      <c r="L1074">
        <v>1.4094</v>
      </c>
      <c r="M1074">
        <v>0</v>
      </c>
      <c r="N1074">
        <v>6.0030000000000001</v>
      </c>
    </row>
    <row r="1075" spans="1:14" hidden="1">
      <c r="A1075">
        <v>6836</v>
      </c>
      <c r="B1075" t="s">
        <v>1795</v>
      </c>
      <c r="C1075" s="4">
        <v>43023</v>
      </c>
      <c r="D1075" s="4">
        <v>43028</v>
      </c>
      <c r="E1075" t="s">
        <v>15</v>
      </c>
      <c r="F1075" t="s">
        <v>1796</v>
      </c>
      <c r="G1075" t="s">
        <v>27</v>
      </c>
      <c r="H1075">
        <v>91360</v>
      </c>
      <c r="I1075" t="s">
        <v>607</v>
      </c>
      <c r="J1075">
        <v>152.65</v>
      </c>
      <c r="K1075">
        <v>5</v>
      </c>
      <c r="L1075">
        <v>16.4862</v>
      </c>
      <c r="M1075">
        <v>0</v>
      </c>
      <c r="N1075">
        <v>70.218999999999994</v>
      </c>
    </row>
    <row r="1076" spans="1:14" hidden="1">
      <c r="A1076">
        <v>6837</v>
      </c>
      <c r="B1076" t="s">
        <v>1795</v>
      </c>
      <c r="C1076" s="4">
        <v>43023</v>
      </c>
      <c r="D1076" s="4">
        <v>43028</v>
      </c>
      <c r="E1076" t="s">
        <v>15</v>
      </c>
      <c r="F1076" t="s">
        <v>1796</v>
      </c>
      <c r="G1076" t="s">
        <v>27</v>
      </c>
      <c r="H1076">
        <v>91360</v>
      </c>
      <c r="I1076" t="s">
        <v>202</v>
      </c>
      <c r="J1076">
        <v>22.72</v>
      </c>
      <c r="K1076">
        <v>1</v>
      </c>
      <c r="L1076">
        <v>13.4048</v>
      </c>
      <c r="M1076">
        <v>0</v>
      </c>
      <c r="N1076">
        <v>9.3152000000000008</v>
      </c>
    </row>
    <row r="1077" spans="1:14" hidden="1">
      <c r="A1077">
        <v>7214</v>
      </c>
      <c r="B1077" t="s">
        <v>1797</v>
      </c>
      <c r="C1077" s="4">
        <v>43023</v>
      </c>
      <c r="D1077" s="4">
        <v>43027</v>
      </c>
      <c r="E1077" t="s">
        <v>15</v>
      </c>
      <c r="F1077" t="s">
        <v>1798</v>
      </c>
      <c r="G1077" t="s">
        <v>21</v>
      </c>
      <c r="H1077">
        <v>93010</v>
      </c>
      <c r="I1077" t="s">
        <v>1735</v>
      </c>
      <c r="J1077">
        <v>14.73</v>
      </c>
      <c r="K1077">
        <v>3</v>
      </c>
      <c r="L1077">
        <v>2.5041000000000002</v>
      </c>
      <c r="M1077">
        <v>0</v>
      </c>
      <c r="N1077">
        <v>7.2176999999999998</v>
      </c>
    </row>
    <row r="1078" spans="1:14" hidden="1">
      <c r="A1078">
        <v>7708</v>
      </c>
      <c r="B1078" t="s">
        <v>1799</v>
      </c>
      <c r="C1078" s="4">
        <v>43023</v>
      </c>
      <c r="D1078" s="4">
        <v>43027</v>
      </c>
      <c r="E1078" t="s">
        <v>15</v>
      </c>
      <c r="F1078" t="s">
        <v>1800</v>
      </c>
      <c r="G1078" t="s">
        <v>27</v>
      </c>
      <c r="H1078">
        <v>84057</v>
      </c>
      <c r="I1078" t="s">
        <v>971</v>
      </c>
      <c r="J1078">
        <v>11.68</v>
      </c>
      <c r="K1078">
        <v>2</v>
      </c>
      <c r="L1078">
        <v>3.7376</v>
      </c>
      <c r="M1078">
        <v>0</v>
      </c>
      <c r="N1078">
        <v>4.2047999999999996</v>
      </c>
    </row>
    <row r="1079" spans="1:14" hidden="1">
      <c r="A1079">
        <v>888</v>
      </c>
      <c r="B1079" t="s">
        <v>1801</v>
      </c>
      <c r="C1079" s="4">
        <v>43022</v>
      </c>
      <c r="D1079" s="4">
        <v>43027</v>
      </c>
      <c r="E1079" t="s">
        <v>15</v>
      </c>
      <c r="F1079" t="s">
        <v>1802</v>
      </c>
      <c r="G1079" t="s">
        <v>17</v>
      </c>
      <c r="H1079">
        <v>21044</v>
      </c>
      <c r="I1079" t="s">
        <v>1803</v>
      </c>
      <c r="J1079">
        <v>37.659999999999997</v>
      </c>
      <c r="K1079">
        <v>7</v>
      </c>
      <c r="L1079">
        <v>2.7437999999999998</v>
      </c>
      <c r="M1079">
        <v>0</v>
      </c>
      <c r="N1079">
        <v>18.453399999999998</v>
      </c>
    </row>
    <row r="1080" spans="1:14" hidden="1">
      <c r="A1080">
        <v>1752</v>
      </c>
      <c r="B1080" t="s">
        <v>1804</v>
      </c>
      <c r="C1080" s="4">
        <v>43022</v>
      </c>
      <c r="D1080" s="4">
        <v>43025</v>
      </c>
      <c r="E1080" t="s">
        <v>38</v>
      </c>
      <c r="F1080" t="s">
        <v>121</v>
      </c>
      <c r="G1080" t="s">
        <v>21</v>
      </c>
      <c r="H1080">
        <v>94601</v>
      </c>
      <c r="I1080" t="s">
        <v>706</v>
      </c>
      <c r="J1080">
        <v>9.4600000000000009</v>
      </c>
      <c r="K1080">
        <v>2</v>
      </c>
      <c r="L1080">
        <v>2.8853</v>
      </c>
      <c r="M1080">
        <v>0</v>
      </c>
      <c r="N1080">
        <v>3.6894</v>
      </c>
    </row>
    <row r="1081" spans="1:14" hidden="1">
      <c r="A1081">
        <v>5697</v>
      </c>
      <c r="B1081" t="s">
        <v>1805</v>
      </c>
      <c r="C1081" s="4">
        <v>43022</v>
      </c>
      <c r="D1081" s="4">
        <v>43026</v>
      </c>
      <c r="E1081" t="s">
        <v>15</v>
      </c>
      <c r="F1081" t="s">
        <v>1806</v>
      </c>
      <c r="G1081" t="s">
        <v>17</v>
      </c>
      <c r="H1081">
        <v>60623</v>
      </c>
      <c r="I1081" t="s">
        <v>1807</v>
      </c>
      <c r="J1081">
        <v>27.396000000000001</v>
      </c>
      <c r="K1081">
        <v>9</v>
      </c>
      <c r="L1081">
        <v>7.7622</v>
      </c>
      <c r="M1081">
        <v>0.8</v>
      </c>
      <c r="N1081">
        <v>-42.463799999999999</v>
      </c>
    </row>
    <row r="1082" spans="1:14" hidden="1">
      <c r="A1082">
        <v>5698</v>
      </c>
      <c r="B1082" t="s">
        <v>1805</v>
      </c>
      <c r="C1082" s="4">
        <v>43022</v>
      </c>
      <c r="D1082" s="4">
        <v>43026</v>
      </c>
      <c r="E1082" t="s">
        <v>15</v>
      </c>
      <c r="F1082" t="s">
        <v>1806</v>
      </c>
      <c r="G1082" t="s">
        <v>17</v>
      </c>
      <c r="H1082">
        <v>60623</v>
      </c>
      <c r="I1082" t="s">
        <v>1808</v>
      </c>
      <c r="J1082">
        <v>13.456</v>
      </c>
      <c r="K1082">
        <v>1</v>
      </c>
      <c r="L1082">
        <v>37.003999999999998</v>
      </c>
      <c r="M1082">
        <v>0.8</v>
      </c>
      <c r="N1082">
        <v>-23.547999999999998</v>
      </c>
    </row>
    <row r="1083" spans="1:14" hidden="1">
      <c r="A1083">
        <v>7286</v>
      </c>
      <c r="B1083" t="s">
        <v>1809</v>
      </c>
      <c r="C1083" s="4">
        <v>43022</v>
      </c>
      <c r="D1083" s="4">
        <v>43027</v>
      </c>
      <c r="E1083" t="s">
        <v>15</v>
      </c>
      <c r="F1083" t="s">
        <v>1810</v>
      </c>
      <c r="G1083" t="s">
        <v>21</v>
      </c>
      <c r="H1083">
        <v>94110</v>
      </c>
      <c r="I1083" t="s">
        <v>1306</v>
      </c>
      <c r="J1083">
        <v>46.36</v>
      </c>
      <c r="K1083">
        <v>4</v>
      </c>
      <c r="L1083">
        <v>7.7652999999999999</v>
      </c>
      <c r="M1083">
        <v>0</v>
      </c>
      <c r="N1083">
        <v>15.2988</v>
      </c>
    </row>
    <row r="1084" spans="1:14" hidden="1">
      <c r="A1084">
        <v>277</v>
      </c>
      <c r="B1084" t="s">
        <v>1811</v>
      </c>
      <c r="C1084" s="4">
        <v>43021</v>
      </c>
      <c r="D1084" s="4">
        <v>43025</v>
      </c>
      <c r="E1084" t="s">
        <v>15</v>
      </c>
      <c r="F1084" t="s">
        <v>1812</v>
      </c>
      <c r="G1084" t="s">
        <v>27</v>
      </c>
      <c r="H1084">
        <v>19140</v>
      </c>
      <c r="I1084" t="s">
        <v>1813</v>
      </c>
      <c r="J1084">
        <v>11.648</v>
      </c>
      <c r="K1084">
        <v>2</v>
      </c>
      <c r="L1084">
        <v>3.7856000000000001</v>
      </c>
      <c r="M1084">
        <v>0.2</v>
      </c>
      <c r="N1084">
        <v>4.0768000000000004</v>
      </c>
    </row>
    <row r="1085" spans="1:14" hidden="1">
      <c r="A1085">
        <v>278</v>
      </c>
      <c r="B1085" t="s">
        <v>1811</v>
      </c>
      <c r="C1085" s="4">
        <v>43021</v>
      </c>
      <c r="D1085" s="4">
        <v>43025</v>
      </c>
      <c r="E1085" t="s">
        <v>15</v>
      </c>
      <c r="F1085" t="s">
        <v>1812</v>
      </c>
      <c r="G1085" t="s">
        <v>27</v>
      </c>
      <c r="H1085">
        <v>19140</v>
      </c>
      <c r="I1085" t="s">
        <v>1814</v>
      </c>
      <c r="J1085">
        <v>18.175999999999998</v>
      </c>
      <c r="K1085">
        <v>4</v>
      </c>
      <c r="L1085">
        <v>3.0672000000000001</v>
      </c>
      <c r="M1085">
        <v>0.2</v>
      </c>
      <c r="N1085">
        <v>5.9071999999999996</v>
      </c>
    </row>
    <row r="1086" spans="1:14" hidden="1">
      <c r="A1086">
        <v>279</v>
      </c>
      <c r="B1086" t="s">
        <v>1811</v>
      </c>
      <c r="C1086" s="4">
        <v>43021</v>
      </c>
      <c r="D1086" s="4">
        <v>43025</v>
      </c>
      <c r="E1086" t="s">
        <v>15</v>
      </c>
      <c r="F1086" t="s">
        <v>1812</v>
      </c>
      <c r="G1086" t="s">
        <v>27</v>
      </c>
      <c r="H1086">
        <v>19140</v>
      </c>
      <c r="I1086" t="s">
        <v>235</v>
      </c>
      <c r="J1086">
        <v>59.712000000000003</v>
      </c>
      <c r="K1086">
        <v>6</v>
      </c>
      <c r="L1086">
        <v>8.9567999999999994</v>
      </c>
      <c r="M1086">
        <v>0.2</v>
      </c>
      <c r="N1086">
        <v>5.9711999999999996</v>
      </c>
    </row>
    <row r="1087" spans="1:14" hidden="1">
      <c r="A1087">
        <v>280</v>
      </c>
      <c r="B1087" t="s">
        <v>1811</v>
      </c>
      <c r="C1087" s="4">
        <v>43021</v>
      </c>
      <c r="D1087" s="4">
        <v>43025</v>
      </c>
      <c r="E1087" t="s">
        <v>15</v>
      </c>
      <c r="F1087" t="s">
        <v>1812</v>
      </c>
      <c r="G1087" t="s">
        <v>27</v>
      </c>
      <c r="H1087">
        <v>19140</v>
      </c>
      <c r="I1087" t="s">
        <v>1815</v>
      </c>
      <c r="J1087">
        <v>24.84</v>
      </c>
      <c r="K1087">
        <v>3</v>
      </c>
      <c r="L1087">
        <v>5.3819999999999997</v>
      </c>
      <c r="M1087">
        <v>0.2</v>
      </c>
      <c r="N1087">
        <v>8.6940000000000008</v>
      </c>
    </row>
    <row r="1088" spans="1:14" hidden="1">
      <c r="A1088">
        <v>3007</v>
      </c>
      <c r="B1088" t="s">
        <v>1816</v>
      </c>
      <c r="C1088" s="4">
        <v>43021</v>
      </c>
      <c r="D1088" s="4">
        <v>43023</v>
      </c>
      <c r="E1088" t="s">
        <v>38</v>
      </c>
      <c r="F1088" t="s">
        <v>1817</v>
      </c>
      <c r="G1088" t="s">
        <v>21</v>
      </c>
      <c r="H1088">
        <v>10009</v>
      </c>
      <c r="I1088" t="s">
        <v>1818</v>
      </c>
      <c r="J1088">
        <v>904.9</v>
      </c>
      <c r="K1088">
        <v>5</v>
      </c>
      <c r="L1088">
        <v>130.3056</v>
      </c>
      <c r="M1088">
        <v>0</v>
      </c>
      <c r="N1088">
        <v>253.37200000000001</v>
      </c>
    </row>
    <row r="1089" spans="1:14" hidden="1">
      <c r="A1089">
        <v>4255</v>
      </c>
      <c r="B1089" t="s">
        <v>1819</v>
      </c>
      <c r="C1089" s="4">
        <v>43021</v>
      </c>
      <c r="D1089" s="4">
        <v>43024</v>
      </c>
      <c r="E1089" t="s">
        <v>38</v>
      </c>
      <c r="F1089" t="s">
        <v>1453</v>
      </c>
      <c r="G1089" t="s">
        <v>21</v>
      </c>
      <c r="H1089">
        <v>61032</v>
      </c>
      <c r="I1089" t="s">
        <v>1430</v>
      </c>
      <c r="J1089">
        <v>63.311999999999998</v>
      </c>
      <c r="K1089">
        <v>3</v>
      </c>
      <c r="L1089">
        <v>14.245200000000001</v>
      </c>
      <c r="M1089">
        <v>0.2</v>
      </c>
      <c r="N1089">
        <v>20.5764</v>
      </c>
    </row>
    <row r="1090" spans="1:14" hidden="1">
      <c r="A1090">
        <v>4256</v>
      </c>
      <c r="B1090" t="s">
        <v>1819</v>
      </c>
      <c r="C1090" s="4">
        <v>43021</v>
      </c>
      <c r="D1090" s="4">
        <v>43024</v>
      </c>
      <c r="E1090" t="s">
        <v>38</v>
      </c>
      <c r="F1090" t="s">
        <v>1453</v>
      </c>
      <c r="G1090" t="s">
        <v>21</v>
      </c>
      <c r="H1090">
        <v>61032</v>
      </c>
      <c r="I1090" t="s">
        <v>1820</v>
      </c>
      <c r="J1090">
        <v>96.784000000000006</v>
      </c>
      <c r="K1090">
        <v>4</v>
      </c>
      <c r="L1090">
        <v>60.49</v>
      </c>
      <c r="M1090">
        <v>0.8</v>
      </c>
      <c r="N1090">
        <v>-145.17599999999999</v>
      </c>
    </row>
    <row r="1091" spans="1:14" hidden="1">
      <c r="A1091">
        <v>4257</v>
      </c>
      <c r="B1091" t="s">
        <v>1819</v>
      </c>
      <c r="C1091" s="4">
        <v>43021</v>
      </c>
      <c r="D1091" s="4">
        <v>43024</v>
      </c>
      <c r="E1091" t="s">
        <v>38</v>
      </c>
      <c r="F1091" t="s">
        <v>1453</v>
      </c>
      <c r="G1091" t="s">
        <v>21</v>
      </c>
      <c r="H1091">
        <v>61032</v>
      </c>
      <c r="I1091" t="s">
        <v>1347</v>
      </c>
      <c r="J1091">
        <v>10.476000000000001</v>
      </c>
      <c r="K1091">
        <v>3</v>
      </c>
      <c r="L1091">
        <v>5.7618</v>
      </c>
      <c r="M1091">
        <v>0.6</v>
      </c>
      <c r="N1091">
        <v>-6.8094000000000001</v>
      </c>
    </row>
    <row r="1092" spans="1:14" hidden="1">
      <c r="A1092">
        <v>8857</v>
      </c>
      <c r="B1092" t="s">
        <v>1821</v>
      </c>
      <c r="C1092" s="4">
        <v>43021</v>
      </c>
      <c r="D1092" s="4">
        <v>43028</v>
      </c>
      <c r="E1092" t="s">
        <v>15</v>
      </c>
      <c r="F1092" t="s">
        <v>1145</v>
      </c>
      <c r="G1092" t="s">
        <v>27</v>
      </c>
      <c r="H1092">
        <v>95823</v>
      </c>
      <c r="I1092" t="s">
        <v>1221</v>
      </c>
      <c r="J1092">
        <v>209.94</v>
      </c>
      <c r="K1092">
        <v>6</v>
      </c>
      <c r="L1092">
        <v>28.341899999999999</v>
      </c>
      <c r="M1092">
        <v>0</v>
      </c>
      <c r="N1092">
        <v>39.888599999999997</v>
      </c>
    </row>
    <row r="1093" spans="1:14" hidden="1">
      <c r="A1093">
        <v>8858</v>
      </c>
      <c r="B1093" t="s">
        <v>1821</v>
      </c>
      <c r="C1093" s="4">
        <v>43021</v>
      </c>
      <c r="D1093" s="4">
        <v>43028</v>
      </c>
      <c r="E1093" t="s">
        <v>15</v>
      </c>
      <c r="F1093" t="s">
        <v>1145</v>
      </c>
      <c r="G1093" t="s">
        <v>27</v>
      </c>
      <c r="H1093">
        <v>95823</v>
      </c>
      <c r="I1093" t="s">
        <v>1822</v>
      </c>
      <c r="J1093">
        <v>31.984000000000002</v>
      </c>
      <c r="K1093">
        <v>2</v>
      </c>
      <c r="L1093">
        <v>19.989999999999998</v>
      </c>
      <c r="M1093">
        <v>0.2</v>
      </c>
      <c r="N1093">
        <v>-7.9960000000000004</v>
      </c>
    </row>
    <row r="1094" spans="1:14" hidden="1">
      <c r="A1094">
        <v>8859</v>
      </c>
      <c r="B1094" t="s">
        <v>1821</v>
      </c>
      <c r="C1094" s="4">
        <v>43021</v>
      </c>
      <c r="D1094" s="4">
        <v>43028</v>
      </c>
      <c r="E1094" t="s">
        <v>15</v>
      </c>
      <c r="F1094" t="s">
        <v>1145</v>
      </c>
      <c r="G1094" t="s">
        <v>27</v>
      </c>
      <c r="H1094">
        <v>95823</v>
      </c>
      <c r="I1094" t="s">
        <v>1136</v>
      </c>
      <c r="J1094">
        <v>5083.96</v>
      </c>
      <c r="K1094">
        <v>5</v>
      </c>
      <c r="L1094">
        <v>635.495</v>
      </c>
      <c r="M1094">
        <v>0.2</v>
      </c>
      <c r="N1094">
        <v>1906.4849999999999</v>
      </c>
    </row>
    <row r="1095" spans="1:14" hidden="1">
      <c r="A1095">
        <v>9091</v>
      </c>
      <c r="B1095" t="s">
        <v>1823</v>
      </c>
      <c r="C1095" s="4">
        <v>43021</v>
      </c>
      <c r="D1095" s="4">
        <v>43023</v>
      </c>
      <c r="E1095" t="s">
        <v>38</v>
      </c>
      <c r="F1095" t="s">
        <v>160</v>
      </c>
      <c r="G1095" t="s">
        <v>21</v>
      </c>
      <c r="H1095">
        <v>40214</v>
      </c>
      <c r="I1095" t="s">
        <v>1454</v>
      </c>
      <c r="J1095">
        <v>348.56</v>
      </c>
      <c r="K1095">
        <v>8</v>
      </c>
      <c r="L1095">
        <v>30.498999999999999</v>
      </c>
      <c r="M1095">
        <v>0</v>
      </c>
      <c r="N1095">
        <v>104.568</v>
      </c>
    </row>
    <row r="1096" spans="1:14" hidden="1">
      <c r="A1096">
        <v>9221</v>
      </c>
      <c r="B1096" t="s">
        <v>1824</v>
      </c>
      <c r="C1096" s="4">
        <v>43021</v>
      </c>
      <c r="D1096" s="4">
        <v>43022</v>
      </c>
      <c r="E1096" t="s">
        <v>38</v>
      </c>
      <c r="F1096" t="s">
        <v>1343</v>
      </c>
      <c r="G1096" t="s">
        <v>21</v>
      </c>
      <c r="H1096">
        <v>70506</v>
      </c>
      <c r="I1096" t="s">
        <v>673</v>
      </c>
      <c r="J1096">
        <v>11.07</v>
      </c>
      <c r="K1096">
        <v>3</v>
      </c>
      <c r="L1096">
        <v>1.9557</v>
      </c>
      <c r="M1096">
        <v>0</v>
      </c>
      <c r="N1096">
        <v>5.2028999999999996</v>
      </c>
    </row>
    <row r="1097" spans="1:14" hidden="1">
      <c r="A1097">
        <v>9222</v>
      </c>
      <c r="B1097" t="s">
        <v>1824</v>
      </c>
      <c r="C1097" s="4">
        <v>43021</v>
      </c>
      <c r="D1097" s="4">
        <v>43022</v>
      </c>
      <c r="E1097" t="s">
        <v>38</v>
      </c>
      <c r="F1097" t="s">
        <v>1343</v>
      </c>
      <c r="G1097" t="s">
        <v>21</v>
      </c>
      <c r="H1097">
        <v>70506</v>
      </c>
      <c r="I1097" t="s">
        <v>436</v>
      </c>
      <c r="J1097">
        <v>1504.52</v>
      </c>
      <c r="K1097">
        <v>4</v>
      </c>
      <c r="L1097">
        <v>289.62009999999998</v>
      </c>
      <c r="M1097">
        <v>0</v>
      </c>
      <c r="N1097">
        <v>346.03960000000001</v>
      </c>
    </row>
    <row r="1098" spans="1:14" hidden="1">
      <c r="A1098">
        <v>9223</v>
      </c>
      <c r="B1098" t="s">
        <v>1824</v>
      </c>
      <c r="C1098" s="4">
        <v>43021</v>
      </c>
      <c r="D1098" s="4">
        <v>43022</v>
      </c>
      <c r="E1098" t="s">
        <v>38</v>
      </c>
      <c r="F1098" t="s">
        <v>1343</v>
      </c>
      <c r="G1098" t="s">
        <v>21</v>
      </c>
      <c r="H1098">
        <v>70506</v>
      </c>
      <c r="I1098" t="s">
        <v>1602</v>
      </c>
      <c r="J1098">
        <v>25.92</v>
      </c>
      <c r="K1098">
        <v>4</v>
      </c>
      <c r="L1098">
        <v>3.3696000000000002</v>
      </c>
      <c r="M1098">
        <v>0</v>
      </c>
      <c r="N1098">
        <v>12.441599999999999</v>
      </c>
    </row>
    <row r="1099" spans="1:14" hidden="1">
      <c r="A1099">
        <v>1046</v>
      </c>
      <c r="B1099" t="s">
        <v>1825</v>
      </c>
      <c r="C1099" s="4">
        <v>43020</v>
      </c>
      <c r="D1099" s="4">
        <v>43024</v>
      </c>
      <c r="E1099" t="s">
        <v>15</v>
      </c>
      <c r="F1099" t="s">
        <v>1826</v>
      </c>
      <c r="G1099" t="s">
        <v>17</v>
      </c>
      <c r="H1099">
        <v>61107</v>
      </c>
      <c r="I1099" t="s">
        <v>1827</v>
      </c>
      <c r="J1099">
        <v>254.60400000000001</v>
      </c>
      <c r="K1099">
        <v>14</v>
      </c>
      <c r="L1099">
        <v>19.484999999999999</v>
      </c>
      <c r="M1099">
        <v>0.3</v>
      </c>
      <c r="N1099">
        <v>-18.186</v>
      </c>
    </row>
    <row r="1100" spans="1:14" hidden="1">
      <c r="A1100">
        <v>2267</v>
      </c>
      <c r="B1100" t="s">
        <v>1828</v>
      </c>
      <c r="C1100" s="4">
        <v>43020</v>
      </c>
      <c r="D1100" s="4">
        <v>43020</v>
      </c>
      <c r="E1100" t="s">
        <v>98</v>
      </c>
      <c r="F1100" t="s">
        <v>1829</v>
      </c>
      <c r="G1100" t="s">
        <v>17</v>
      </c>
      <c r="H1100">
        <v>28110</v>
      </c>
      <c r="I1100" t="s">
        <v>1830</v>
      </c>
      <c r="J1100">
        <v>7.968</v>
      </c>
      <c r="K1100">
        <v>2</v>
      </c>
      <c r="L1100">
        <v>2.6394000000000002</v>
      </c>
      <c r="M1100">
        <v>0.2</v>
      </c>
      <c r="N1100">
        <v>2.6892</v>
      </c>
    </row>
    <row r="1101" spans="1:14" hidden="1">
      <c r="A1101">
        <v>2417</v>
      </c>
      <c r="B1101" t="s">
        <v>1831</v>
      </c>
      <c r="C1101" s="4">
        <v>43020</v>
      </c>
      <c r="D1101" s="4">
        <v>43026</v>
      </c>
      <c r="E1101" t="s">
        <v>15</v>
      </c>
      <c r="F1101" t="s">
        <v>1832</v>
      </c>
      <c r="G1101" t="s">
        <v>27</v>
      </c>
      <c r="H1101">
        <v>87105</v>
      </c>
      <c r="I1101" t="s">
        <v>1833</v>
      </c>
      <c r="J1101">
        <v>595</v>
      </c>
      <c r="K1101">
        <v>5</v>
      </c>
      <c r="L1101">
        <v>99.96</v>
      </c>
      <c r="M1101">
        <v>0</v>
      </c>
      <c r="N1101">
        <v>95.2</v>
      </c>
    </row>
    <row r="1102" spans="1:14" hidden="1">
      <c r="A1102">
        <v>2418</v>
      </c>
      <c r="B1102" t="s">
        <v>1831</v>
      </c>
      <c r="C1102" s="4">
        <v>43020</v>
      </c>
      <c r="D1102" s="4">
        <v>43026</v>
      </c>
      <c r="E1102" t="s">
        <v>15</v>
      </c>
      <c r="F1102" t="s">
        <v>1832</v>
      </c>
      <c r="G1102" t="s">
        <v>27</v>
      </c>
      <c r="H1102">
        <v>87105</v>
      </c>
      <c r="I1102" t="s">
        <v>1834</v>
      </c>
      <c r="J1102">
        <v>79.872</v>
      </c>
      <c r="K1102">
        <v>3</v>
      </c>
      <c r="L1102">
        <v>16.64</v>
      </c>
      <c r="M1102">
        <v>0.2</v>
      </c>
      <c r="N1102">
        <v>29.952000000000002</v>
      </c>
    </row>
    <row r="1103" spans="1:14" hidden="1">
      <c r="A1103">
        <v>2762</v>
      </c>
      <c r="B1103" t="s">
        <v>1835</v>
      </c>
      <c r="C1103" s="4">
        <v>43020</v>
      </c>
      <c r="D1103" s="4">
        <v>43022</v>
      </c>
      <c r="E1103" t="s">
        <v>38</v>
      </c>
      <c r="F1103" t="s">
        <v>1711</v>
      </c>
      <c r="G1103" t="s">
        <v>17</v>
      </c>
      <c r="H1103">
        <v>94110</v>
      </c>
      <c r="I1103" t="s">
        <v>1836</v>
      </c>
      <c r="J1103">
        <v>0.99</v>
      </c>
      <c r="K1103">
        <v>1</v>
      </c>
      <c r="L1103">
        <v>0.5544</v>
      </c>
      <c r="M1103">
        <v>0</v>
      </c>
      <c r="N1103">
        <v>0.43559999999999999</v>
      </c>
    </row>
    <row r="1104" spans="1:14" hidden="1">
      <c r="A1104">
        <v>2763</v>
      </c>
      <c r="B1104" t="s">
        <v>1835</v>
      </c>
      <c r="C1104" s="4">
        <v>43020</v>
      </c>
      <c r="D1104" s="4">
        <v>43022</v>
      </c>
      <c r="E1104" t="s">
        <v>38</v>
      </c>
      <c r="F1104" t="s">
        <v>1711</v>
      </c>
      <c r="G1104" t="s">
        <v>17</v>
      </c>
      <c r="H1104">
        <v>94110</v>
      </c>
      <c r="I1104" t="s">
        <v>1061</v>
      </c>
      <c r="J1104">
        <v>101.84</v>
      </c>
      <c r="K1104">
        <v>5</v>
      </c>
      <c r="L1104">
        <v>12.9846</v>
      </c>
      <c r="M1104">
        <v>0.2</v>
      </c>
      <c r="N1104">
        <v>36.917000000000002</v>
      </c>
    </row>
    <row r="1105" spans="1:14" hidden="1">
      <c r="A1105">
        <v>5941</v>
      </c>
      <c r="B1105" t="s">
        <v>1837</v>
      </c>
      <c r="C1105" s="4">
        <v>43020</v>
      </c>
      <c r="D1105" s="4">
        <v>43022</v>
      </c>
      <c r="E1105" t="s">
        <v>52</v>
      </c>
      <c r="F1105" t="s">
        <v>1838</v>
      </c>
      <c r="G1105" t="s">
        <v>21</v>
      </c>
      <c r="H1105">
        <v>90049</v>
      </c>
      <c r="I1105" t="s">
        <v>1445</v>
      </c>
      <c r="J1105">
        <v>435.84</v>
      </c>
      <c r="K1105">
        <v>12</v>
      </c>
      <c r="L1105">
        <v>25.423999999999999</v>
      </c>
      <c r="M1105">
        <v>0</v>
      </c>
      <c r="N1105">
        <v>130.75200000000001</v>
      </c>
    </row>
    <row r="1106" spans="1:14" hidden="1">
      <c r="A1106">
        <v>5942</v>
      </c>
      <c r="B1106" t="s">
        <v>1837</v>
      </c>
      <c r="C1106" s="4">
        <v>43020</v>
      </c>
      <c r="D1106" s="4">
        <v>43022</v>
      </c>
      <c r="E1106" t="s">
        <v>52</v>
      </c>
      <c r="F1106" t="s">
        <v>1838</v>
      </c>
      <c r="G1106" t="s">
        <v>21</v>
      </c>
      <c r="H1106">
        <v>90049</v>
      </c>
      <c r="I1106" t="s">
        <v>1839</v>
      </c>
      <c r="J1106">
        <v>5.88</v>
      </c>
      <c r="K1106">
        <v>2</v>
      </c>
      <c r="L1106">
        <v>2.1461999999999999</v>
      </c>
      <c r="M1106">
        <v>0</v>
      </c>
      <c r="N1106">
        <v>1.5875999999999999</v>
      </c>
    </row>
    <row r="1107" spans="1:14" hidden="1">
      <c r="A1107">
        <v>7793</v>
      </c>
      <c r="B1107" t="s">
        <v>1840</v>
      </c>
      <c r="C1107" s="4">
        <v>43020</v>
      </c>
      <c r="D1107" s="4">
        <v>43023</v>
      </c>
      <c r="E1107" t="s">
        <v>38</v>
      </c>
      <c r="F1107" t="s">
        <v>1841</v>
      </c>
      <c r="G1107" t="s">
        <v>27</v>
      </c>
      <c r="H1107">
        <v>75217</v>
      </c>
      <c r="I1107" t="s">
        <v>1842</v>
      </c>
      <c r="J1107">
        <v>39.984000000000002</v>
      </c>
      <c r="K1107">
        <v>2</v>
      </c>
      <c r="L1107">
        <v>20.741700000000002</v>
      </c>
      <c r="M1107">
        <v>0.2</v>
      </c>
      <c r="N1107">
        <v>-1.4994000000000101</v>
      </c>
    </row>
    <row r="1108" spans="1:14" hidden="1">
      <c r="A1108">
        <v>8422</v>
      </c>
      <c r="B1108" t="s">
        <v>1843</v>
      </c>
      <c r="C1108" s="4">
        <v>43020</v>
      </c>
      <c r="D1108" s="4">
        <v>43024</v>
      </c>
      <c r="E1108" t="s">
        <v>15</v>
      </c>
      <c r="F1108" t="s">
        <v>1573</v>
      </c>
      <c r="G1108" t="s">
        <v>21</v>
      </c>
      <c r="H1108">
        <v>8701</v>
      </c>
      <c r="I1108" t="s">
        <v>1623</v>
      </c>
      <c r="J1108">
        <v>45</v>
      </c>
      <c r="K1108">
        <v>3</v>
      </c>
      <c r="L1108">
        <v>13.35</v>
      </c>
      <c r="M1108">
        <v>0</v>
      </c>
      <c r="N1108">
        <v>4.95</v>
      </c>
    </row>
    <row r="1109" spans="1:14" hidden="1">
      <c r="A1109">
        <v>8423</v>
      </c>
      <c r="B1109" t="s">
        <v>1843</v>
      </c>
      <c r="C1109" s="4">
        <v>43020</v>
      </c>
      <c r="D1109" s="4">
        <v>43024</v>
      </c>
      <c r="E1109" t="s">
        <v>15</v>
      </c>
      <c r="F1109" t="s">
        <v>1573</v>
      </c>
      <c r="G1109" t="s">
        <v>21</v>
      </c>
      <c r="H1109">
        <v>8701</v>
      </c>
      <c r="I1109" t="s">
        <v>1844</v>
      </c>
      <c r="J1109">
        <v>17.899999999999999</v>
      </c>
      <c r="K1109">
        <v>5</v>
      </c>
      <c r="L1109">
        <v>1.8258000000000001</v>
      </c>
      <c r="M1109">
        <v>0</v>
      </c>
      <c r="N1109">
        <v>8.7710000000000008</v>
      </c>
    </row>
    <row r="1110" spans="1:14" hidden="1">
      <c r="A1110">
        <v>8424</v>
      </c>
      <c r="B1110" t="s">
        <v>1843</v>
      </c>
      <c r="C1110" s="4">
        <v>43020</v>
      </c>
      <c r="D1110" s="4">
        <v>43024</v>
      </c>
      <c r="E1110" t="s">
        <v>15</v>
      </c>
      <c r="F1110" t="s">
        <v>1573</v>
      </c>
      <c r="G1110" t="s">
        <v>21</v>
      </c>
      <c r="H1110">
        <v>8701</v>
      </c>
      <c r="I1110" t="s">
        <v>739</v>
      </c>
      <c r="J1110">
        <v>40.479999999999997</v>
      </c>
      <c r="K1110">
        <v>2</v>
      </c>
      <c r="L1110">
        <v>11.536799999999999</v>
      </c>
      <c r="M1110">
        <v>0</v>
      </c>
      <c r="N1110">
        <v>17.406400000000001</v>
      </c>
    </row>
    <row r="1111" spans="1:14" hidden="1">
      <c r="A1111">
        <v>8425</v>
      </c>
      <c r="B1111" t="s">
        <v>1843</v>
      </c>
      <c r="C1111" s="4">
        <v>43020</v>
      </c>
      <c r="D1111" s="4">
        <v>43024</v>
      </c>
      <c r="E1111" t="s">
        <v>15</v>
      </c>
      <c r="F1111" t="s">
        <v>1573</v>
      </c>
      <c r="G1111" t="s">
        <v>21</v>
      </c>
      <c r="H1111">
        <v>8701</v>
      </c>
      <c r="I1111" t="s">
        <v>1845</v>
      </c>
      <c r="J1111">
        <v>2154.9</v>
      </c>
      <c r="K1111">
        <v>5</v>
      </c>
      <c r="L1111">
        <v>405.12119999999999</v>
      </c>
      <c r="M1111">
        <v>0</v>
      </c>
      <c r="N1111">
        <v>129.29400000000001</v>
      </c>
    </row>
    <row r="1112" spans="1:14" hidden="1">
      <c r="A1112">
        <v>9099</v>
      </c>
      <c r="B1112" t="s">
        <v>1846</v>
      </c>
      <c r="C1112" s="4">
        <v>43020</v>
      </c>
      <c r="D1112" s="4">
        <v>43024</v>
      </c>
      <c r="E1112" t="s">
        <v>15</v>
      </c>
      <c r="F1112" t="s">
        <v>826</v>
      </c>
      <c r="G1112" t="s">
        <v>17</v>
      </c>
      <c r="H1112">
        <v>75081</v>
      </c>
      <c r="I1112" t="s">
        <v>1847</v>
      </c>
      <c r="J1112">
        <v>369.54399999999998</v>
      </c>
      <c r="K1112">
        <v>7</v>
      </c>
      <c r="L1112">
        <v>48.832599999999999</v>
      </c>
      <c r="M1112">
        <v>0.2</v>
      </c>
      <c r="N1112">
        <v>27.715800000000002</v>
      </c>
    </row>
    <row r="1113" spans="1:14" hidden="1">
      <c r="A1113">
        <v>9100</v>
      </c>
      <c r="B1113" t="s">
        <v>1846</v>
      </c>
      <c r="C1113" s="4">
        <v>43020</v>
      </c>
      <c r="D1113" s="4">
        <v>43024</v>
      </c>
      <c r="E1113" t="s">
        <v>15</v>
      </c>
      <c r="F1113" t="s">
        <v>826</v>
      </c>
      <c r="G1113" t="s">
        <v>17</v>
      </c>
      <c r="H1113">
        <v>75081</v>
      </c>
      <c r="I1113" t="s">
        <v>1848</v>
      </c>
      <c r="J1113">
        <v>10.368</v>
      </c>
      <c r="K1113">
        <v>2</v>
      </c>
      <c r="L1113">
        <v>3.3048000000000002</v>
      </c>
      <c r="M1113">
        <v>0.2</v>
      </c>
      <c r="N1113">
        <v>3.7584</v>
      </c>
    </row>
    <row r="1114" spans="1:14" hidden="1">
      <c r="A1114">
        <v>9101</v>
      </c>
      <c r="B1114" t="s">
        <v>1846</v>
      </c>
      <c r="C1114" s="4">
        <v>43020</v>
      </c>
      <c r="D1114" s="4">
        <v>43024</v>
      </c>
      <c r="E1114" t="s">
        <v>15</v>
      </c>
      <c r="F1114" t="s">
        <v>826</v>
      </c>
      <c r="G1114" t="s">
        <v>17</v>
      </c>
      <c r="H1114">
        <v>75081</v>
      </c>
      <c r="I1114" t="s">
        <v>1849</v>
      </c>
      <c r="J1114">
        <v>791.88</v>
      </c>
      <c r="K1114">
        <v>3</v>
      </c>
      <c r="L1114">
        <v>221.06649999999999</v>
      </c>
      <c r="M1114">
        <v>0.2</v>
      </c>
      <c r="N1114">
        <v>128.68049999999999</v>
      </c>
    </row>
    <row r="1115" spans="1:14" hidden="1">
      <c r="A1115">
        <v>9487</v>
      </c>
      <c r="B1115" t="s">
        <v>1850</v>
      </c>
      <c r="C1115" s="4">
        <v>43020</v>
      </c>
      <c r="D1115" s="4">
        <v>43020</v>
      </c>
      <c r="E1115" t="s">
        <v>98</v>
      </c>
      <c r="F1115" t="s">
        <v>1851</v>
      </c>
      <c r="G1115" t="s">
        <v>21</v>
      </c>
      <c r="H1115">
        <v>26003</v>
      </c>
      <c r="I1115" t="s">
        <v>1852</v>
      </c>
      <c r="J1115">
        <v>673.34400000000005</v>
      </c>
      <c r="K1115">
        <v>3</v>
      </c>
      <c r="L1115">
        <v>250.0992</v>
      </c>
      <c r="M1115">
        <v>0.3</v>
      </c>
      <c r="N1115">
        <v>-76.953599999999994</v>
      </c>
    </row>
    <row r="1116" spans="1:14" hidden="1">
      <c r="A1116">
        <v>9888</v>
      </c>
      <c r="B1116" t="s">
        <v>1853</v>
      </c>
      <c r="C1116" s="4">
        <v>43020</v>
      </c>
      <c r="D1116" s="4">
        <v>43023</v>
      </c>
      <c r="E1116" t="s">
        <v>38</v>
      </c>
      <c r="F1116" t="s">
        <v>1485</v>
      </c>
      <c r="G1116" t="s">
        <v>21</v>
      </c>
      <c r="H1116">
        <v>10024</v>
      </c>
      <c r="I1116" t="s">
        <v>1040</v>
      </c>
      <c r="J1116">
        <v>9.9600000000000009</v>
      </c>
      <c r="K1116">
        <v>2</v>
      </c>
      <c r="L1116">
        <v>2.6394000000000002</v>
      </c>
      <c r="M1116">
        <v>0</v>
      </c>
      <c r="N1116">
        <v>4.6811999999999996</v>
      </c>
    </row>
    <row r="1117" spans="1:14" hidden="1">
      <c r="A1117">
        <v>8944</v>
      </c>
      <c r="B1117" t="s">
        <v>1854</v>
      </c>
      <c r="C1117" s="4">
        <v>43018</v>
      </c>
      <c r="D1117" s="4">
        <v>43024</v>
      </c>
      <c r="E1117" t="s">
        <v>15</v>
      </c>
      <c r="F1117" t="s">
        <v>1855</v>
      </c>
      <c r="G1117" t="s">
        <v>21</v>
      </c>
      <c r="H1117">
        <v>60505</v>
      </c>
      <c r="I1117" t="s">
        <v>1856</v>
      </c>
      <c r="J1117">
        <v>239.358</v>
      </c>
      <c r="K1117">
        <v>3</v>
      </c>
      <c r="L1117">
        <v>95.743200000000002</v>
      </c>
      <c r="M1117">
        <v>0.3</v>
      </c>
      <c r="N1117">
        <v>-47.871600000000001</v>
      </c>
    </row>
    <row r="1118" spans="1:14" hidden="1">
      <c r="A1118">
        <v>1324</v>
      </c>
      <c r="B1118" t="s">
        <v>1857</v>
      </c>
      <c r="C1118" s="4">
        <v>43017</v>
      </c>
      <c r="D1118" s="4">
        <v>43018</v>
      </c>
      <c r="E1118" t="s">
        <v>38</v>
      </c>
      <c r="F1118" t="s">
        <v>1858</v>
      </c>
      <c r="G1118" t="s">
        <v>21</v>
      </c>
      <c r="H1118">
        <v>28403</v>
      </c>
      <c r="I1118" t="s">
        <v>1859</v>
      </c>
      <c r="J1118">
        <v>10.816000000000001</v>
      </c>
      <c r="K1118">
        <v>4</v>
      </c>
      <c r="L1118">
        <v>1.8251999999999999</v>
      </c>
      <c r="M1118">
        <v>0.2</v>
      </c>
      <c r="N1118">
        <v>3.5152000000000001</v>
      </c>
    </row>
    <row r="1119" spans="1:14" hidden="1">
      <c r="A1119">
        <v>1395</v>
      </c>
      <c r="B1119" t="s">
        <v>1860</v>
      </c>
      <c r="C1119" s="4">
        <v>43017</v>
      </c>
      <c r="D1119" s="4">
        <v>43022</v>
      </c>
      <c r="E1119" t="s">
        <v>15</v>
      </c>
      <c r="F1119" t="s">
        <v>1861</v>
      </c>
      <c r="G1119" t="s">
        <v>27</v>
      </c>
      <c r="H1119">
        <v>60505</v>
      </c>
      <c r="I1119" t="s">
        <v>724</v>
      </c>
      <c r="J1119">
        <v>652.45000000000005</v>
      </c>
      <c r="K1119">
        <v>5</v>
      </c>
      <c r="L1119">
        <v>216.61340000000001</v>
      </c>
      <c r="M1119">
        <v>0.5</v>
      </c>
      <c r="N1119">
        <v>-430.61700000000002</v>
      </c>
    </row>
    <row r="1120" spans="1:14" hidden="1">
      <c r="A1120">
        <v>1396</v>
      </c>
      <c r="B1120" t="s">
        <v>1860</v>
      </c>
      <c r="C1120" s="4">
        <v>43017</v>
      </c>
      <c r="D1120" s="4">
        <v>43022</v>
      </c>
      <c r="E1120" t="s">
        <v>15</v>
      </c>
      <c r="F1120" t="s">
        <v>1861</v>
      </c>
      <c r="G1120" t="s">
        <v>27</v>
      </c>
      <c r="H1120">
        <v>60505</v>
      </c>
      <c r="I1120" t="s">
        <v>1013</v>
      </c>
      <c r="J1120">
        <v>66.644999999999996</v>
      </c>
      <c r="K1120">
        <v>3</v>
      </c>
      <c r="L1120">
        <v>36.432600000000001</v>
      </c>
      <c r="M1120">
        <v>0.5</v>
      </c>
      <c r="N1120">
        <v>-42.652799999999999</v>
      </c>
    </row>
    <row r="1121" spans="1:14" hidden="1">
      <c r="A1121">
        <v>2712</v>
      </c>
      <c r="B1121" t="s">
        <v>1862</v>
      </c>
      <c r="C1121" s="4">
        <v>43017</v>
      </c>
      <c r="D1121" s="4">
        <v>43019</v>
      </c>
      <c r="E1121" t="s">
        <v>38</v>
      </c>
      <c r="F1121" t="s">
        <v>1863</v>
      </c>
      <c r="G1121" t="s">
        <v>27</v>
      </c>
      <c r="H1121">
        <v>44107</v>
      </c>
      <c r="I1121" t="s">
        <v>1864</v>
      </c>
      <c r="J1121">
        <v>45.887999999999998</v>
      </c>
      <c r="K1121">
        <v>4</v>
      </c>
      <c r="L1121">
        <v>9.1776</v>
      </c>
      <c r="M1121">
        <v>0.2</v>
      </c>
      <c r="N1121">
        <v>9.1776</v>
      </c>
    </row>
    <row r="1122" spans="1:14" hidden="1">
      <c r="A1122">
        <v>3820</v>
      </c>
      <c r="B1122" t="s">
        <v>1865</v>
      </c>
      <c r="C1122" s="4">
        <v>43017</v>
      </c>
      <c r="D1122" s="4">
        <v>43022</v>
      </c>
      <c r="E1122" t="s">
        <v>15</v>
      </c>
      <c r="F1122" t="s">
        <v>1451</v>
      </c>
      <c r="G1122" t="s">
        <v>21</v>
      </c>
      <c r="H1122">
        <v>10024</v>
      </c>
      <c r="I1122" t="s">
        <v>1866</v>
      </c>
      <c r="J1122">
        <v>12.816000000000001</v>
      </c>
      <c r="K1122">
        <v>3</v>
      </c>
      <c r="L1122">
        <v>2.8302</v>
      </c>
      <c r="M1122">
        <v>0.2</v>
      </c>
      <c r="N1122">
        <v>4.3254000000000001</v>
      </c>
    </row>
    <row r="1123" spans="1:14" hidden="1">
      <c r="A1123">
        <v>3821</v>
      </c>
      <c r="B1123" t="s">
        <v>1865</v>
      </c>
      <c r="C1123" s="4">
        <v>43017</v>
      </c>
      <c r="D1123" s="4">
        <v>43022</v>
      </c>
      <c r="E1123" t="s">
        <v>15</v>
      </c>
      <c r="F1123" t="s">
        <v>1451</v>
      </c>
      <c r="G1123" t="s">
        <v>21</v>
      </c>
      <c r="H1123">
        <v>10024</v>
      </c>
      <c r="I1123" t="s">
        <v>1635</v>
      </c>
      <c r="J1123">
        <v>314.35199999999998</v>
      </c>
      <c r="K1123">
        <v>3</v>
      </c>
      <c r="L1123">
        <v>110.0232</v>
      </c>
      <c r="M1123">
        <v>0.2</v>
      </c>
      <c r="N1123">
        <v>-15.717599999999999</v>
      </c>
    </row>
    <row r="1124" spans="1:14" hidden="1">
      <c r="A1124">
        <v>3822</v>
      </c>
      <c r="B1124" t="s">
        <v>1865</v>
      </c>
      <c r="C1124" s="4">
        <v>43017</v>
      </c>
      <c r="D1124" s="4">
        <v>43022</v>
      </c>
      <c r="E1124" t="s">
        <v>15</v>
      </c>
      <c r="F1124" t="s">
        <v>1451</v>
      </c>
      <c r="G1124" t="s">
        <v>21</v>
      </c>
      <c r="H1124">
        <v>10024</v>
      </c>
      <c r="I1124" t="s">
        <v>1867</v>
      </c>
      <c r="J1124">
        <v>18.98</v>
      </c>
      <c r="K1124">
        <v>2</v>
      </c>
      <c r="L1124">
        <v>5.0297000000000001</v>
      </c>
      <c r="M1124">
        <v>0</v>
      </c>
      <c r="N1124">
        <v>8.9206000000000003</v>
      </c>
    </row>
    <row r="1125" spans="1:14" hidden="1">
      <c r="A1125">
        <v>3823</v>
      </c>
      <c r="B1125" t="s">
        <v>1865</v>
      </c>
      <c r="C1125" s="4">
        <v>43017</v>
      </c>
      <c r="D1125" s="4">
        <v>43022</v>
      </c>
      <c r="E1125" t="s">
        <v>15</v>
      </c>
      <c r="F1125" t="s">
        <v>1451</v>
      </c>
      <c r="G1125" t="s">
        <v>21</v>
      </c>
      <c r="H1125">
        <v>10024</v>
      </c>
      <c r="I1125" t="s">
        <v>1868</v>
      </c>
      <c r="J1125">
        <v>18.239999999999998</v>
      </c>
      <c r="K1125">
        <v>6</v>
      </c>
      <c r="L1125">
        <v>2.0139999999999998</v>
      </c>
      <c r="M1125">
        <v>0.2</v>
      </c>
      <c r="N1125">
        <v>6.1559999999999997</v>
      </c>
    </row>
    <row r="1126" spans="1:14" hidden="1">
      <c r="A1126">
        <v>4917</v>
      </c>
      <c r="B1126" t="s">
        <v>1869</v>
      </c>
      <c r="C1126" s="4">
        <v>43017</v>
      </c>
      <c r="D1126" s="4">
        <v>43019</v>
      </c>
      <c r="E1126" t="s">
        <v>52</v>
      </c>
      <c r="F1126" t="s">
        <v>1313</v>
      </c>
      <c r="G1126" t="s">
        <v>21</v>
      </c>
      <c r="H1126">
        <v>77573</v>
      </c>
      <c r="I1126" t="s">
        <v>752</v>
      </c>
      <c r="J1126">
        <v>67.144000000000005</v>
      </c>
      <c r="K1126">
        <v>7</v>
      </c>
      <c r="L1126">
        <v>8.7527000000000008</v>
      </c>
      <c r="M1126">
        <v>0.2</v>
      </c>
      <c r="N1126">
        <v>5.8750999999999998</v>
      </c>
    </row>
    <row r="1127" spans="1:14" hidden="1">
      <c r="A1127">
        <v>4918</v>
      </c>
      <c r="B1127" t="s">
        <v>1869</v>
      </c>
      <c r="C1127" s="4">
        <v>43017</v>
      </c>
      <c r="D1127" s="4">
        <v>43019</v>
      </c>
      <c r="E1127" t="s">
        <v>52</v>
      </c>
      <c r="F1127" t="s">
        <v>1313</v>
      </c>
      <c r="G1127" t="s">
        <v>21</v>
      </c>
      <c r="H1127">
        <v>77573</v>
      </c>
      <c r="I1127" t="s">
        <v>1870</v>
      </c>
      <c r="J1127">
        <v>254.05799999999999</v>
      </c>
      <c r="K1127">
        <v>3</v>
      </c>
      <c r="L1127">
        <v>95.574200000000005</v>
      </c>
      <c r="M1127">
        <v>0.3</v>
      </c>
      <c r="N1127">
        <v>-32.6646</v>
      </c>
    </row>
    <row r="1128" spans="1:14" hidden="1">
      <c r="A1128">
        <v>5259</v>
      </c>
      <c r="B1128" t="s">
        <v>1871</v>
      </c>
      <c r="C1128" s="4">
        <v>43017</v>
      </c>
      <c r="D1128" s="4">
        <v>43019</v>
      </c>
      <c r="E1128" t="s">
        <v>38</v>
      </c>
      <c r="F1128" t="s">
        <v>1171</v>
      </c>
      <c r="G1128" t="s">
        <v>21</v>
      </c>
      <c r="H1128">
        <v>90032</v>
      </c>
      <c r="I1128" t="s">
        <v>359</v>
      </c>
      <c r="J1128">
        <v>35.200000000000003</v>
      </c>
      <c r="K1128">
        <v>5</v>
      </c>
      <c r="L1128">
        <v>3.7311999999999999</v>
      </c>
      <c r="M1128">
        <v>0</v>
      </c>
      <c r="N1128">
        <v>16.544</v>
      </c>
    </row>
    <row r="1129" spans="1:14" hidden="1">
      <c r="A1129">
        <v>5481</v>
      </c>
      <c r="B1129" t="s">
        <v>1872</v>
      </c>
      <c r="C1129" s="4">
        <v>43016</v>
      </c>
      <c r="D1129" s="4">
        <v>43022</v>
      </c>
      <c r="E1129" t="s">
        <v>15</v>
      </c>
      <c r="F1129" t="s">
        <v>698</v>
      </c>
      <c r="G1129" t="s">
        <v>27</v>
      </c>
      <c r="H1129">
        <v>92105</v>
      </c>
      <c r="I1129" t="s">
        <v>1751</v>
      </c>
      <c r="J1129">
        <v>103.19199999999999</v>
      </c>
      <c r="K1129">
        <v>1</v>
      </c>
      <c r="L1129">
        <v>91.582899999999995</v>
      </c>
      <c r="M1129">
        <v>0.2</v>
      </c>
      <c r="N1129">
        <v>11.6091</v>
      </c>
    </row>
    <row r="1130" spans="1:14" hidden="1">
      <c r="A1130">
        <v>5482</v>
      </c>
      <c r="B1130" t="s">
        <v>1872</v>
      </c>
      <c r="C1130" s="4">
        <v>43016</v>
      </c>
      <c r="D1130" s="4">
        <v>43022</v>
      </c>
      <c r="E1130" t="s">
        <v>15</v>
      </c>
      <c r="F1130" t="s">
        <v>698</v>
      </c>
      <c r="G1130" t="s">
        <v>27</v>
      </c>
      <c r="H1130">
        <v>92105</v>
      </c>
      <c r="I1130" t="s">
        <v>1873</v>
      </c>
      <c r="J1130">
        <v>36</v>
      </c>
      <c r="K1130">
        <v>2</v>
      </c>
      <c r="L1130">
        <v>14.76</v>
      </c>
      <c r="M1130">
        <v>0</v>
      </c>
      <c r="N1130">
        <v>6.48</v>
      </c>
    </row>
    <row r="1131" spans="1:14" hidden="1">
      <c r="A1131">
        <v>5483</v>
      </c>
      <c r="B1131" t="s">
        <v>1872</v>
      </c>
      <c r="C1131" s="4">
        <v>43016</v>
      </c>
      <c r="D1131" s="4">
        <v>43022</v>
      </c>
      <c r="E1131" t="s">
        <v>15</v>
      </c>
      <c r="F1131" t="s">
        <v>698</v>
      </c>
      <c r="G1131" t="s">
        <v>27</v>
      </c>
      <c r="H1131">
        <v>92105</v>
      </c>
      <c r="I1131" t="s">
        <v>317</v>
      </c>
      <c r="J1131">
        <v>239.96</v>
      </c>
      <c r="K1131">
        <v>4</v>
      </c>
      <c r="L1131">
        <v>31.194800000000001</v>
      </c>
      <c r="M1131">
        <v>0</v>
      </c>
      <c r="N1131">
        <v>115.1808</v>
      </c>
    </row>
    <row r="1132" spans="1:14" hidden="1">
      <c r="A1132">
        <v>5484</v>
      </c>
      <c r="B1132" t="s">
        <v>1872</v>
      </c>
      <c r="C1132" s="4">
        <v>43016</v>
      </c>
      <c r="D1132" s="4">
        <v>43022</v>
      </c>
      <c r="E1132" t="s">
        <v>15</v>
      </c>
      <c r="F1132" t="s">
        <v>698</v>
      </c>
      <c r="G1132" t="s">
        <v>27</v>
      </c>
      <c r="H1132">
        <v>92105</v>
      </c>
      <c r="I1132" t="s">
        <v>1156</v>
      </c>
      <c r="J1132">
        <v>40.68</v>
      </c>
      <c r="K1132">
        <v>2</v>
      </c>
      <c r="L1132">
        <v>20.136600000000001</v>
      </c>
      <c r="M1132">
        <v>0</v>
      </c>
      <c r="N1132">
        <v>0.406799999999997</v>
      </c>
    </row>
    <row r="1133" spans="1:14" hidden="1">
      <c r="A1133">
        <v>5888</v>
      </c>
      <c r="B1133" t="s">
        <v>1874</v>
      </c>
      <c r="C1133" s="4">
        <v>43016</v>
      </c>
      <c r="D1133" s="4">
        <v>43019</v>
      </c>
      <c r="E1133" t="s">
        <v>38</v>
      </c>
      <c r="F1133" t="s">
        <v>1875</v>
      </c>
      <c r="G1133" t="s">
        <v>27</v>
      </c>
      <c r="H1133">
        <v>2920</v>
      </c>
      <c r="I1133" t="s">
        <v>603</v>
      </c>
      <c r="J1133">
        <v>42.76</v>
      </c>
      <c r="K1133">
        <v>1</v>
      </c>
      <c r="L1133">
        <v>31.642399999999999</v>
      </c>
      <c r="M1133">
        <v>0</v>
      </c>
      <c r="N1133">
        <v>11.117599999999999</v>
      </c>
    </row>
    <row r="1134" spans="1:14" hidden="1">
      <c r="A1134">
        <v>7171</v>
      </c>
      <c r="B1134" t="s">
        <v>1876</v>
      </c>
      <c r="C1134" s="4">
        <v>43016</v>
      </c>
      <c r="D1134" s="4">
        <v>43022</v>
      </c>
      <c r="E1134" t="s">
        <v>15</v>
      </c>
      <c r="F1134" t="s">
        <v>1877</v>
      </c>
      <c r="G1134" t="s">
        <v>21</v>
      </c>
      <c r="H1134">
        <v>10009</v>
      </c>
      <c r="I1134" t="s">
        <v>1878</v>
      </c>
      <c r="J1134">
        <v>145.76400000000001</v>
      </c>
      <c r="K1134">
        <v>2</v>
      </c>
      <c r="L1134">
        <v>71.2624</v>
      </c>
      <c r="M1134">
        <v>0.1</v>
      </c>
      <c r="N1134">
        <v>3.2392000000000101</v>
      </c>
    </row>
    <row r="1135" spans="1:14" hidden="1">
      <c r="A1135">
        <v>1715</v>
      </c>
      <c r="B1135" t="s">
        <v>1879</v>
      </c>
      <c r="C1135" s="4">
        <v>43015</v>
      </c>
      <c r="D1135" s="4">
        <v>43021</v>
      </c>
      <c r="E1135" t="s">
        <v>15</v>
      </c>
      <c r="F1135" t="s">
        <v>630</v>
      </c>
      <c r="G1135" t="s">
        <v>21</v>
      </c>
      <c r="H1135">
        <v>94110</v>
      </c>
      <c r="I1135" t="s">
        <v>962</v>
      </c>
      <c r="J1135">
        <v>307.666</v>
      </c>
      <c r="K1135">
        <v>2</v>
      </c>
      <c r="L1135">
        <v>161.07220000000001</v>
      </c>
      <c r="M1135">
        <v>0.15</v>
      </c>
      <c r="N1135">
        <v>-14.478400000000001</v>
      </c>
    </row>
    <row r="1136" spans="1:14" hidden="1">
      <c r="A1136">
        <v>2405</v>
      </c>
      <c r="B1136" t="s">
        <v>1880</v>
      </c>
      <c r="C1136" s="4">
        <v>43015</v>
      </c>
      <c r="D1136" s="4">
        <v>43019</v>
      </c>
      <c r="E1136" t="s">
        <v>15</v>
      </c>
      <c r="F1136" t="s">
        <v>1881</v>
      </c>
      <c r="G1136" t="s">
        <v>21</v>
      </c>
      <c r="H1136">
        <v>90045</v>
      </c>
      <c r="I1136" t="s">
        <v>1882</v>
      </c>
      <c r="J1136">
        <v>1115.9100000000001</v>
      </c>
      <c r="K1136">
        <v>9</v>
      </c>
      <c r="L1136">
        <v>101.6718</v>
      </c>
      <c r="M1136">
        <v>0</v>
      </c>
      <c r="N1136">
        <v>200.8638</v>
      </c>
    </row>
    <row r="1137" spans="1:14" hidden="1">
      <c r="A1137">
        <v>2406</v>
      </c>
      <c r="B1137" t="s">
        <v>1880</v>
      </c>
      <c r="C1137" s="4">
        <v>43015</v>
      </c>
      <c r="D1137" s="4">
        <v>43019</v>
      </c>
      <c r="E1137" t="s">
        <v>15</v>
      </c>
      <c r="F1137" t="s">
        <v>1881</v>
      </c>
      <c r="G1137" t="s">
        <v>21</v>
      </c>
      <c r="H1137">
        <v>90045</v>
      </c>
      <c r="I1137" t="s">
        <v>473</v>
      </c>
      <c r="J1137">
        <v>128.744</v>
      </c>
      <c r="K1137">
        <v>7</v>
      </c>
      <c r="L1137">
        <v>22.530200000000001</v>
      </c>
      <c r="M1137">
        <v>0.2</v>
      </c>
      <c r="N1137">
        <v>-28.967400000000001</v>
      </c>
    </row>
    <row r="1138" spans="1:14" hidden="1">
      <c r="A1138">
        <v>2407</v>
      </c>
      <c r="B1138" t="s">
        <v>1880</v>
      </c>
      <c r="C1138" s="4">
        <v>43015</v>
      </c>
      <c r="D1138" s="4">
        <v>43019</v>
      </c>
      <c r="E1138" t="s">
        <v>15</v>
      </c>
      <c r="F1138" t="s">
        <v>1881</v>
      </c>
      <c r="G1138" t="s">
        <v>21</v>
      </c>
      <c r="H1138">
        <v>90045</v>
      </c>
      <c r="I1138" t="s">
        <v>1883</v>
      </c>
      <c r="J1138">
        <v>79.92</v>
      </c>
      <c r="K1138">
        <v>10</v>
      </c>
      <c r="L1138">
        <v>5.2946999999999997</v>
      </c>
      <c r="M1138">
        <v>0.2</v>
      </c>
      <c r="N1138">
        <v>26.972999999999999</v>
      </c>
    </row>
    <row r="1139" spans="1:14" hidden="1">
      <c r="A1139">
        <v>3386</v>
      </c>
      <c r="B1139" t="s">
        <v>1884</v>
      </c>
      <c r="C1139" s="4">
        <v>43015</v>
      </c>
      <c r="D1139" s="4">
        <v>43019</v>
      </c>
      <c r="E1139" t="s">
        <v>15</v>
      </c>
      <c r="F1139" t="s">
        <v>1885</v>
      </c>
      <c r="G1139" t="s">
        <v>17</v>
      </c>
      <c r="H1139">
        <v>28205</v>
      </c>
      <c r="I1139" t="s">
        <v>61</v>
      </c>
      <c r="J1139">
        <v>580.67200000000003</v>
      </c>
      <c r="K1139">
        <v>4</v>
      </c>
      <c r="L1139">
        <v>128.8366</v>
      </c>
      <c r="M1139">
        <v>0.2</v>
      </c>
      <c r="N1139">
        <v>65.325599999999895</v>
      </c>
    </row>
    <row r="1140" spans="1:14" hidden="1">
      <c r="A1140">
        <v>3387</v>
      </c>
      <c r="B1140" t="s">
        <v>1884</v>
      </c>
      <c r="C1140" s="4">
        <v>43015</v>
      </c>
      <c r="D1140" s="4">
        <v>43019</v>
      </c>
      <c r="E1140" t="s">
        <v>15</v>
      </c>
      <c r="F1140" t="s">
        <v>1885</v>
      </c>
      <c r="G1140" t="s">
        <v>17</v>
      </c>
      <c r="H1140">
        <v>28205</v>
      </c>
      <c r="I1140" t="s">
        <v>1886</v>
      </c>
      <c r="J1140">
        <v>18.936</v>
      </c>
      <c r="K1140">
        <v>3</v>
      </c>
      <c r="L1140">
        <v>4.3395000000000001</v>
      </c>
      <c r="M1140">
        <v>0.2</v>
      </c>
      <c r="N1140">
        <v>5.9175000000000004</v>
      </c>
    </row>
    <row r="1141" spans="1:14" hidden="1">
      <c r="A1141">
        <v>3388</v>
      </c>
      <c r="B1141" t="s">
        <v>1884</v>
      </c>
      <c r="C1141" s="4">
        <v>43015</v>
      </c>
      <c r="D1141" s="4">
        <v>43019</v>
      </c>
      <c r="E1141" t="s">
        <v>15</v>
      </c>
      <c r="F1141" t="s">
        <v>1885</v>
      </c>
      <c r="G1141" t="s">
        <v>17</v>
      </c>
      <c r="H1141">
        <v>28205</v>
      </c>
      <c r="I1141" t="s">
        <v>1032</v>
      </c>
      <c r="J1141">
        <v>222.38399999999999</v>
      </c>
      <c r="K1141">
        <v>2</v>
      </c>
      <c r="L1141">
        <v>102.8526</v>
      </c>
      <c r="M1141">
        <v>0.2</v>
      </c>
      <c r="N1141">
        <v>16.678799999999999</v>
      </c>
    </row>
    <row r="1142" spans="1:14" hidden="1">
      <c r="A1142">
        <v>3389</v>
      </c>
      <c r="B1142" t="s">
        <v>1884</v>
      </c>
      <c r="C1142" s="4">
        <v>43015</v>
      </c>
      <c r="D1142" s="4">
        <v>43019</v>
      </c>
      <c r="E1142" t="s">
        <v>15</v>
      </c>
      <c r="F1142" t="s">
        <v>1885</v>
      </c>
      <c r="G1142" t="s">
        <v>17</v>
      </c>
      <c r="H1142">
        <v>28205</v>
      </c>
      <c r="I1142" t="s">
        <v>602</v>
      </c>
      <c r="J1142">
        <v>50.454000000000001</v>
      </c>
      <c r="K1142">
        <v>6</v>
      </c>
      <c r="L1142">
        <v>14.015000000000001</v>
      </c>
      <c r="M1142">
        <v>0.7</v>
      </c>
      <c r="N1142">
        <v>-33.636000000000003</v>
      </c>
    </row>
    <row r="1143" spans="1:14" hidden="1">
      <c r="A1143">
        <v>3390</v>
      </c>
      <c r="B1143" t="s">
        <v>1884</v>
      </c>
      <c r="C1143" s="4">
        <v>43015</v>
      </c>
      <c r="D1143" s="4">
        <v>43019</v>
      </c>
      <c r="E1143" t="s">
        <v>15</v>
      </c>
      <c r="F1143" t="s">
        <v>1885</v>
      </c>
      <c r="G1143" t="s">
        <v>17</v>
      </c>
      <c r="H1143">
        <v>28205</v>
      </c>
      <c r="I1143" t="s">
        <v>943</v>
      </c>
      <c r="J1143">
        <v>154.76400000000001</v>
      </c>
      <c r="K1143">
        <v>3</v>
      </c>
      <c r="L1143">
        <v>63.6252</v>
      </c>
      <c r="M1143">
        <v>0.4</v>
      </c>
      <c r="N1143">
        <v>-36.111600000000003</v>
      </c>
    </row>
    <row r="1144" spans="1:14" hidden="1">
      <c r="A1144">
        <v>4181</v>
      </c>
      <c r="B1144" t="s">
        <v>1887</v>
      </c>
      <c r="C1144" s="4">
        <v>43015</v>
      </c>
      <c r="D1144" s="4">
        <v>43019</v>
      </c>
      <c r="E1144" t="s">
        <v>15</v>
      </c>
      <c r="F1144" t="s">
        <v>1888</v>
      </c>
      <c r="G1144" t="s">
        <v>21</v>
      </c>
      <c r="H1144">
        <v>77036</v>
      </c>
      <c r="I1144" t="s">
        <v>1409</v>
      </c>
      <c r="J1144">
        <v>4.24</v>
      </c>
      <c r="K1144">
        <v>5</v>
      </c>
      <c r="L1144">
        <v>2.12</v>
      </c>
      <c r="M1144">
        <v>0.8</v>
      </c>
      <c r="N1144">
        <v>-6.36</v>
      </c>
    </row>
    <row r="1145" spans="1:14" hidden="1">
      <c r="A1145">
        <v>5281</v>
      </c>
      <c r="B1145" t="s">
        <v>1889</v>
      </c>
      <c r="C1145" s="4">
        <v>43015</v>
      </c>
      <c r="D1145" s="4">
        <v>43020</v>
      </c>
      <c r="E1145" t="s">
        <v>15</v>
      </c>
      <c r="F1145" t="s">
        <v>276</v>
      </c>
      <c r="G1145" t="s">
        <v>21</v>
      </c>
      <c r="H1145">
        <v>48234</v>
      </c>
      <c r="I1145" t="s">
        <v>603</v>
      </c>
      <c r="J1145">
        <v>85.52</v>
      </c>
      <c r="K1145">
        <v>2</v>
      </c>
      <c r="L1145">
        <v>31.642399999999999</v>
      </c>
      <c r="M1145">
        <v>0</v>
      </c>
      <c r="N1145">
        <v>22.235199999999999</v>
      </c>
    </row>
    <row r="1146" spans="1:14" hidden="1">
      <c r="A1146">
        <v>3051</v>
      </c>
      <c r="B1146" t="s">
        <v>1890</v>
      </c>
      <c r="C1146" s="4">
        <v>43014</v>
      </c>
      <c r="D1146" s="4">
        <v>43019</v>
      </c>
      <c r="E1146" t="s">
        <v>15</v>
      </c>
      <c r="F1146" t="s">
        <v>1891</v>
      </c>
      <c r="G1146" t="s">
        <v>17</v>
      </c>
      <c r="H1146">
        <v>83642</v>
      </c>
      <c r="I1146" t="s">
        <v>1892</v>
      </c>
      <c r="J1146">
        <v>41.96</v>
      </c>
      <c r="K1146">
        <v>2</v>
      </c>
      <c r="L1146">
        <v>19.511399999999998</v>
      </c>
      <c r="M1146">
        <v>0</v>
      </c>
      <c r="N1146">
        <v>2.9371999999999998</v>
      </c>
    </row>
    <row r="1147" spans="1:14" hidden="1">
      <c r="A1147">
        <v>3052</v>
      </c>
      <c r="B1147" t="s">
        <v>1890</v>
      </c>
      <c r="C1147" s="4">
        <v>43014</v>
      </c>
      <c r="D1147" s="4">
        <v>43019</v>
      </c>
      <c r="E1147" t="s">
        <v>15</v>
      </c>
      <c r="F1147" t="s">
        <v>1891</v>
      </c>
      <c r="G1147" t="s">
        <v>17</v>
      </c>
      <c r="H1147">
        <v>83642</v>
      </c>
      <c r="I1147" t="s">
        <v>1893</v>
      </c>
      <c r="J1147">
        <v>227.84</v>
      </c>
      <c r="K1147">
        <v>4</v>
      </c>
      <c r="L1147">
        <v>40.441600000000001</v>
      </c>
      <c r="M1147">
        <v>0</v>
      </c>
      <c r="N1147">
        <v>66.073599999999999</v>
      </c>
    </row>
    <row r="1148" spans="1:14" hidden="1">
      <c r="A1148">
        <v>3053</v>
      </c>
      <c r="B1148" t="s">
        <v>1890</v>
      </c>
      <c r="C1148" s="4">
        <v>43014</v>
      </c>
      <c r="D1148" s="4">
        <v>43019</v>
      </c>
      <c r="E1148" t="s">
        <v>15</v>
      </c>
      <c r="F1148" t="s">
        <v>1891</v>
      </c>
      <c r="G1148" t="s">
        <v>17</v>
      </c>
      <c r="H1148">
        <v>83642</v>
      </c>
      <c r="I1148" t="s">
        <v>1894</v>
      </c>
      <c r="J1148">
        <v>37.94</v>
      </c>
      <c r="K1148">
        <v>2</v>
      </c>
      <c r="L1148">
        <v>9.8643999999999998</v>
      </c>
      <c r="M1148">
        <v>0</v>
      </c>
      <c r="N1148">
        <v>18.211200000000002</v>
      </c>
    </row>
    <row r="1149" spans="1:14" hidden="1">
      <c r="A1149">
        <v>4182</v>
      </c>
      <c r="B1149" t="s">
        <v>1895</v>
      </c>
      <c r="C1149" s="4">
        <v>43014</v>
      </c>
      <c r="D1149" s="4">
        <v>43020</v>
      </c>
      <c r="E1149" t="s">
        <v>15</v>
      </c>
      <c r="F1149" t="s">
        <v>1896</v>
      </c>
      <c r="G1149" t="s">
        <v>17</v>
      </c>
      <c r="H1149">
        <v>10035</v>
      </c>
      <c r="I1149" t="s">
        <v>690</v>
      </c>
      <c r="J1149">
        <v>319.95999999999998</v>
      </c>
      <c r="K1149">
        <v>4</v>
      </c>
      <c r="L1149">
        <v>51.193600000000004</v>
      </c>
      <c r="M1149">
        <v>0</v>
      </c>
      <c r="N1149">
        <v>115.18559999999999</v>
      </c>
    </row>
    <row r="1150" spans="1:14" hidden="1">
      <c r="A1150">
        <v>4183</v>
      </c>
      <c r="B1150" t="s">
        <v>1895</v>
      </c>
      <c r="C1150" s="4">
        <v>43014</v>
      </c>
      <c r="D1150" s="4">
        <v>43020</v>
      </c>
      <c r="E1150" t="s">
        <v>15</v>
      </c>
      <c r="F1150" t="s">
        <v>1896</v>
      </c>
      <c r="G1150" t="s">
        <v>17</v>
      </c>
      <c r="H1150">
        <v>10035</v>
      </c>
      <c r="I1150" t="s">
        <v>958</v>
      </c>
      <c r="J1150">
        <v>17.04</v>
      </c>
      <c r="K1150">
        <v>3</v>
      </c>
      <c r="L1150">
        <v>3.1240000000000001</v>
      </c>
      <c r="M1150">
        <v>0</v>
      </c>
      <c r="N1150">
        <v>7.6680000000000001</v>
      </c>
    </row>
    <row r="1151" spans="1:14" hidden="1">
      <c r="A1151">
        <v>4184</v>
      </c>
      <c r="B1151" t="s">
        <v>1895</v>
      </c>
      <c r="C1151" s="4">
        <v>43014</v>
      </c>
      <c r="D1151" s="4">
        <v>43020</v>
      </c>
      <c r="E1151" t="s">
        <v>15</v>
      </c>
      <c r="F1151" t="s">
        <v>1896</v>
      </c>
      <c r="G1151" t="s">
        <v>17</v>
      </c>
      <c r="H1151">
        <v>10035</v>
      </c>
      <c r="I1151" t="s">
        <v>1259</v>
      </c>
      <c r="J1151">
        <v>344.91</v>
      </c>
      <c r="K1151">
        <v>3</v>
      </c>
      <c r="L1151">
        <v>111.5209</v>
      </c>
      <c r="M1151">
        <v>0</v>
      </c>
      <c r="N1151">
        <v>10.347300000000001</v>
      </c>
    </row>
    <row r="1152" spans="1:14" hidden="1">
      <c r="A1152">
        <v>5653</v>
      </c>
      <c r="B1152" t="s">
        <v>1897</v>
      </c>
      <c r="C1152" s="4">
        <v>43014</v>
      </c>
      <c r="D1152" s="4">
        <v>43019</v>
      </c>
      <c r="E1152" t="s">
        <v>15</v>
      </c>
      <c r="F1152" t="s">
        <v>1898</v>
      </c>
      <c r="G1152" t="s">
        <v>27</v>
      </c>
      <c r="H1152">
        <v>10009</v>
      </c>
      <c r="I1152" t="s">
        <v>1583</v>
      </c>
      <c r="J1152">
        <v>40.99</v>
      </c>
      <c r="K1152">
        <v>1</v>
      </c>
      <c r="L1152">
        <v>20.904900000000001</v>
      </c>
      <c r="M1152">
        <v>0</v>
      </c>
      <c r="N1152">
        <v>20.085100000000001</v>
      </c>
    </row>
    <row r="1153" spans="1:14" hidden="1">
      <c r="A1153">
        <v>8329</v>
      </c>
      <c r="B1153" t="s">
        <v>1899</v>
      </c>
      <c r="C1153" s="4">
        <v>43014</v>
      </c>
      <c r="D1153" s="4">
        <v>43019</v>
      </c>
      <c r="E1153" t="s">
        <v>15</v>
      </c>
      <c r="F1153" t="s">
        <v>1171</v>
      </c>
      <c r="G1153" t="s">
        <v>21</v>
      </c>
      <c r="H1153">
        <v>7109</v>
      </c>
      <c r="I1153" t="s">
        <v>1900</v>
      </c>
      <c r="J1153">
        <v>143.69999999999999</v>
      </c>
      <c r="K1153">
        <v>3</v>
      </c>
      <c r="L1153">
        <v>24.908000000000001</v>
      </c>
      <c r="M1153">
        <v>0</v>
      </c>
      <c r="N1153">
        <v>68.975999999999999</v>
      </c>
    </row>
    <row r="1154" spans="1:14" hidden="1">
      <c r="A1154">
        <v>8330</v>
      </c>
      <c r="B1154" t="s">
        <v>1899</v>
      </c>
      <c r="C1154" s="4">
        <v>43014</v>
      </c>
      <c r="D1154" s="4">
        <v>43019</v>
      </c>
      <c r="E1154" t="s">
        <v>15</v>
      </c>
      <c r="F1154" t="s">
        <v>1171</v>
      </c>
      <c r="G1154" t="s">
        <v>21</v>
      </c>
      <c r="H1154">
        <v>7109</v>
      </c>
      <c r="I1154" t="s">
        <v>1901</v>
      </c>
      <c r="J1154">
        <v>6.48</v>
      </c>
      <c r="K1154">
        <v>1</v>
      </c>
      <c r="L1154">
        <v>3.3696000000000002</v>
      </c>
      <c r="M1154">
        <v>0</v>
      </c>
      <c r="N1154">
        <v>3.1103999999999998</v>
      </c>
    </row>
    <row r="1155" spans="1:14" hidden="1">
      <c r="A1155">
        <v>9872</v>
      </c>
      <c r="B1155" t="s">
        <v>1902</v>
      </c>
      <c r="C1155" s="4">
        <v>43014</v>
      </c>
      <c r="D1155" s="4">
        <v>43014</v>
      </c>
      <c r="E1155" t="s">
        <v>98</v>
      </c>
      <c r="F1155" t="s">
        <v>1903</v>
      </c>
      <c r="G1155" t="s">
        <v>21</v>
      </c>
      <c r="H1155">
        <v>60623</v>
      </c>
      <c r="I1155" t="s">
        <v>61</v>
      </c>
      <c r="J1155">
        <v>290.33600000000001</v>
      </c>
      <c r="K1155">
        <v>2</v>
      </c>
      <c r="L1155">
        <v>128.8366</v>
      </c>
      <c r="M1155">
        <v>0.2</v>
      </c>
      <c r="N1155">
        <v>32.662799999999898</v>
      </c>
    </row>
    <row r="1156" spans="1:14" hidden="1">
      <c r="A1156">
        <v>9873</v>
      </c>
      <c r="B1156" t="s">
        <v>1902</v>
      </c>
      <c r="C1156" s="4">
        <v>43014</v>
      </c>
      <c r="D1156" s="4">
        <v>43014</v>
      </c>
      <c r="E1156" t="s">
        <v>98</v>
      </c>
      <c r="F1156" t="s">
        <v>1903</v>
      </c>
      <c r="G1156" t="s">
        <v>21</v>
      </c>
      <c r="H1156">
        <v>60623</v>
      </c>
      <c r="I1156" t="s">
        <v>1072</v>
      </c>
      <c r="J1156">
        <v>19.152000000000001</v>
      </c>
      <c r="K1156">
        <v>2</v>
      </c>
      <c r="L1156">
        <v>8.9774999999999991</v>
      </c>
      <c r="M1156">
        <v>0.2</v>
      </c>
      <c r="N1156">
        <v>1.1970000000000001</v>
      </c>
    </row>
    <row r="1157" spans="1:14" hidden="1">
      <c r="A1157">
        <v>9960</v>
      </c>
      <c r="B1157" t="s">
        <v>1904</v>
      </c>
      <c r="C1157" s="4">
        <v>43014</v>
      </c>
      <c r="D1157" s="4">
        <v>43019</v>
      </c>
      <c r="E1157" t="s">
        <v>15</v>
      </c>
      <c r="F1157" t="s">
        <v>1905</v>
      </c>
      <c r="G1157" t="s">
        <v>21</v>
      </c>
      <c r="H1157">
        <v>85224</v>
      </c>
      <c r="I1157" t="s">
        <v>971</v>
      </c>
      <c r="J1157">
        <v>9.3439999999999994</v>
      </c>
      <c r="K1157">
        <v>2</v>
      </c>
      <c r="L1157">
        <v>3.7376</v>
      </c>
      <c r="M1157">
        <v>0.2</v>
      </c>
      <c r="N1157">
        <v>1.8688</v>
      </c>
    </row>
    <row r="1158" spans="1:14" hidden="1">
      <c r="A1158">
        <v>975</v>
      </c>
      <c r="B1158" t="s">
        <v>1906</v>
      </c>
      <c r="C1158" s="4">
        <v>43013</v>
      </c>
      <c r="D1158" s="4">
        <v>43016</v>
      </c>
      <c r="E1158" t="s">
        <v>52</v>
      </c>
      <c r="F1158" t="s">
        <v>1907</v>
      </c>
      <c r="G1158" t="s">
        <v>17</v>
      </c>
      <c r="H1158">
        <v>10011</v>
      </c>
      <c r="I1158" t="s">
        <v>473</v>
      </c>
      <c r="J1158">
        <v>160.93</v>
      </c>
      <c r="K1158">
        <v>7</v>
      </c>
      <c r="L1158">
        <v>22.530200000000001</v>
      </c>
      <c r="M1158">
        <v>0</v>
      </c>
      <c r="N1158">
        <v>3.2186000000000101</v>
      </c>
    </row>
    <row r="1159" spans="1:14" hidden="1">
      <c r="A1159">
        <v>976</v>
      </c>
      <c r="B1159" t="s">
        <v>1906</v>
      </c>
      <c r="C1159" s="4">
        <v>43013</v>
      </c>
      <c r="D1159" s="4">
        <v>43016</v>
      </c>
      <c r="E1159" t="s">
        <v>52</v>
      </c>
      <c r="F1159" t="s">
        <v>1907</v>
      </c>
      <c r="G1159" t="s">
        <v>17</v>
      </c>
      <c r="H1159">
        <v>10011</v>
      </c>
      <c r="I1159" t="s">
        <v>1908</v>
      </c>
      <c r="J1159">
        <v>75.792000000000002</v>
      </c>
      <c r="K1159">
        <v>3</v>
      </c>
      <c r="L1159">
        <v>16.737400000000001</v>
      </c>
      <c r="M1159">
        <v>0.2</v>
      </c>
      <c r="N1159">
        <v>25.579799999999999</v>
      </c>
    </row>
    <row r="1160" spans="1:14" hidden="1">
      <c r="A1160">
        <v>4835</v>
      </c>
      <c r="B1160" t="s">
        <v>1909</v>
      </c>
      <c r="C1160" s="4">
        <v>43013</v>
      </c>
      <c r="D1160" s="4">
        <v>43018</v>
      </c>
      <c r="E1160" t="s">
        <v>15</v>
      </c>
      <c r="F1160" t="s">
        <v>410</v>
      </c>
      <c r="G1160" t="s">
        <v>17</v>
      </c>
      <c r="H1160">
        <v>94110</v>
      </c>
      <c r="I1160" t="s">
        <v>1910</v>
      </c>
      <c r="J1160">
        <v>39.92</v>
      </c>
      <c r="K1160">
        <v>5</v>
      </c>
      <c r="L1160">
        <v>5.2893999999999997</v>
      </c>
      <c r="M1160">
        <v>0.2</v>
      </c>
      <c r="N1160">
        <v>13.473000000000001</v>
      </c>
    </row>
    <row r="1161" spans="1:14" hidden="1">
      <c r="A1161">
        <v>4836</v>
      </c>
      <c r="B1161" t="s">
        <v>1909</v>
      </c>
      <c r="C1161" s="4">
        <v>43013</v>
      </c>
      <c r="D1161" s="4">
        <v>43018</v>
      </c>
      <c r="E1161" t="s">
        <v>15</v>
      </c>
      <c r="F1161" t="s">
        <v>410</v>
      </c>
      <c r="G1161" t="s">
        <v>17</v>
      </c>
      <c r="H1161">
        <v>94110</v>
      </c>
      <c r="I1161" t="s">
        <v>1911</v>
      </c>
      <c r="J1161">
        <v>61.96</v>
      </c>
      <c r="K1161">
        <v>2</v>
      </c>
      <c r="L1161">
        <v>17.039000000000001</v>
      </c>
      <c r="M1161">
        <v>0</v>
      </c>
      <c r="N1161">
        <v>27.882000000000001</v>
      </c>
    </row>
    <row r="1162" spans="1:14" hidden="1">
      <c r="A1162">
        <v>4837</v>
      </c>
      <c r="B1162" t="s">
        <v>1909</v>
      </c>
      <c r="C1162" s="4">
        <v>43013</v>
      </c>
      <c r="D1162" s="4">
        <v>43018</v>
      </c>
      <c r="E1162" t="s">
        <v>15</v>
      </c>
      <c r="F1162" t="s">
        <v>410</v>
      </c>
      <c r="G1162" t="s">
        <v>17</v>
      </c>
      <c r="H1162">
        <v>94110</v>
      </c>
      <c r="I1162" t="s">
        <v>487</v>
      </c>
      <c r="J1162">
        <v>19.936</v>
      </c>
      <c r="K1162">
        <v>4</v>
      </c>
      <c r="L1162">
        <v>3.1772999999999998</v>
      </c>
      <c r="M1162">
        <v>0.2</v>
      </c>
      <c r="N1162">
        <v>7.2267999999999999</v>
      </c>
    </row>
    <row r="1163" spans="1:14" hidden="1">
      <c r="A1163">
        <v>6339</v>
      </c>
      <c r="B1163" t="s">
        <v>1912</v>
      </c>
      <c r="C1163" s="4">
        <v>43013</v>
      </c>
      <c r="D1163" s="4">
        <v>43017</v>
      </c>
      <c r="E1163" t="s">
        <v>15</v>
      </c>
      <c r="F1163" t="s">
        <v>978</v>
      </c>
      <c r="G1163" t="s">
        <v>27</v>
      </c>
      <c r="H1163">
        <v>10035</v>
      </c>
      <c r="I1163" t="s">
        <v>415</v>
      </c>
      <c r="J1163">
        <v>87.8</v>
      </c>
      <c r="K1163">
        <v>4</v>
      </c>
      <c r="L1163">
        <v>10.975</v>
      </c>
      <c r="M1163">
        <v>0</v>
      </c>
      <c r="N1163">
        <v>43.9</v>
      </c>
    </row>
    <row r="1164" spans="1:14" hidden="1">
      <c r="A1164">
        <v>6340</v>
      </c>
      <c r="B1164" t="s">
        <v>1912</v>
      </c>
      <c r="C1164" s="4">
        <v>43013</v>
      </c>
      <c r="D1164" s="4">
        <v>43017</v>
      </c>
      <c r="E1164" t="s">
        <v>15</v>
      </c>
      <c r="F1164" t="s">
        <v>978</v>
      </c>
      <c r="G1164" t="s">
        <v>27</v>
      </c>
      <c r="H1164">
        <v>10035</v>
      </c>
      <c r="I1164" t="s">
        <v>35</v>
      </c>
      <c r="J1164">
        <v>221.38200000000001</v>
      </c>
      <c r="K1164">
        <v>2</v>
      </c>
      <c r="L1164">
        <v>109.4611</v>
      </c>
      <c r="M1164">
        <v>0.1</v>
      </c>
      <c r="N1164">
        <v>2.4597999999999902</v>
      </c>
    </row>
    <row r="1165" spans="1:14" hidden="1">
      <c r="A1165">
        <v>6341</v>
      </c>
      <c r="B1165" t="s">
        <v>1912</v>
      </c>
      <c r="C1165" s="4">
        <v>43013</v>
      </c>
      <c r="D1165" s="4">
        <v>43017</v>
      </c>
      <c r="E1165" t="s">
        <v>15</v>
      </c>
      <c r="F1165" t="s">
        <v>978</v>
      </c>
      <c r="G1165" t="s">
        <v>27</v>
      </c>
      <c r="H1165">
        <v>10035</v>
      </c>
      <c r="I1165" t="s">
        <v>1913</v>
      </c>
      <c r="J1165">
        <v>5199.96</v>
      </c>
      <c r="K1165">
        <v>4</v>
      </c>
      <c r="L1165">
        <v>961.99260000000004</v>
      </c>
      <c r="M1165">
        <v>0</v>
      </c>
      <c r="N1165">
        <v>1351.9896000000001</v>
      </c>
    </row>
    <row r="1166" spans="1:14" hidden="1">
      <c r="A1166">
        <v>7564</v>
      </c>
      <c r="B1166" t="s">
        <v>1914</v>
      </c>
      <c r="C1166" s="4">
        <v>43013</v>
      </c>
      <c r="D1166" s="4">
        <v>43015</v>
      </c>
      <c r="E1166" t="s">
        <v>38</v>
      </c>
      <c r="F1166" t="s">
        <v>884</v>
      </c>
      <c r="G1166" t="s">
        <v>17</v>
      </c>
      <c r="H1166">
        <v>80219</v>
      </c>
      <c r="I1166" t="s">
        <v>1915</v>
      </c>
      <c r="J1166">
        <v>63.823999999999998</v>
      </c>
      <c r="K1166">
        <v>2</v>
      </c>
      <c r="L1166">
        <v>25.130700000000001</v>
      </c>
      <c r="M1166">
        <v>0.2</v>
      </c>
      <c r="N1166">
        <v>13.5626</v>
      </c>
    </row>
    <row r="1167" spans="1:14" hidden="1">
      <c r="A1167">
        <v>7956</v>
      </c>
      <c r="B1167" t="s">
        <v>1916</v>
      </c>
      <c r="C1167" s="4">
        <v>43013</v>
      </c>
      <c r="D1167" s="4">
        <v>43018</v>
      </c>
      <c r="E1167" t="s">
        <v>15</v>
      </c>
      <c r="F1167" t="s">
        <v>1182</v>
      </c>
      <c r="G1167" t="s">
        <v>27</v>
      </c>
      <c r="H1167">
        <v>95928</v>
      </c>
      <c r="I1167" t="s">
        <v>1917</v>
      </c>
      <c r="J1167">
        <v>435.16800000000001</v>
      </c>
      <c r="K1167">
        <v>4</v>
      </c>
      <c r="L1167">
        <v>123.7509</v>
      </c>
      <c r="M1167">
        <v>0.2</v>
      </c>
      <c r="N1167">
        <v>-59.835599999999999</v>
      </c>
    </row>
    <row r="1168" spans="1:14" hidden="1">
      <c r="A1168">
        <v>7957</v>
      </c>
      <c r="B1168" t="s">
        <v>1916</v>
      </c>
      <c r="C1168" s="4">
        <v>43013</v>
      </c>
      <c r="D1168" s="4">
        <v>43018</v>
      </c>
      <c r="E1168" t="s">
        <v>15</v>
      </c>
      <c r="F1168" t="s">
        <v>1182</v>
      </c>
      <c r="G1168" t="s">
        <v>27</v>
      </c>
      <c r="H1168">
        <v>95928</v>
      </c>
      <c r="I1168" t="s">
        <v>1918</v>
      </c>
      <c r="J1168">
        <v>14.9</v>
      </c>
      <c r="K1168">
        <v>5</v>
      </c>
      <c r="L1168">
        <v>1.6092</v>
      </c>
      <c r="M1168">
        <v>0</v>
      </c>
      <c r="N1168">
        <v>6.8540000000000001</v>
      </c>
    </row>
    <row r="1169" spans="1:14" hidden="1">
      <c r="A1169">
        <v>7958</v>
      </c>
      <c r="B1169" t="s">
        <v>1916</v>
      </c>
      <c r="C1169" s="4">
        <v>43013</v>
      </c>
      <c r="D1169" s="4">
        <v>43018</v>
      </c>
      <c r="E1169" t="s">
        <v>15</v>
      </c>
      <c r="F1169" t="s">
        <v>1182</v>
      </c>
      <c r="G1169" t="s">
        <v>27</v>
      </c>
      <c r="H1169">
        <v>95928</v>
      </c>
      <c r="I1169" t="s">
        <v>1919</v>
      </c>
      <c r="J1169">
        <v>15.8</v>
      </c>
      <c r="K1169">
        <v>4</v>
      </c>
      <c r="L1169">
        <v>2.923</v>
      </c>
      <c r="M1169">
        <v>0</v>
      </c>
      <c r="N1169">
        <v>4.1079999999999997</v>
      </c>
    </row>
    <row r="1170" spans="1:14" hidden="1">
      <c r="A1170">
        <v>7959</v>
      </c>
      <c r="B1170" t="s">
        <v>1916</v>
      </c>
      <c r="C1170" s="4">
        <v>43013</v>
      </c>
      <c r="D1170" s="4">
        <v>43018</v>
      </c>
      <c r="E1170" t="s">
        <v>15</v>
      </c>
      <c r="F1170" t="s">
        <v>1182</v>
      </c>
      <c r="G1170" t="s">
        <v>27</v>
      </c>
      <c r="H1170">
        <v>95928</v>
      </c>
      <c r="I1170" t="s">
        <v>1920</v>
      </c>
      <c r="J1170">
        <v>72.900000000000006</v>
      </c>
      <c r="K1170">
        <v>5</v>
      </c>
      <c r="L1170">
        <v>9.1853999999999996</v>
      </c>
      <c r="M1170">
        <v>0</v>
      </c>
      <c r="N1170">
        <v>26.972999999999999</v>
      </c>
    </row>
    <row r="1171" spans="1:14" hidden="1">
      <c r="A1171">
        <v>7960</v>
      </c>
      <c r="B1171" t="s">
        <v>1916</v>
      </c>
      <c r="C1171" s="4">
        <v>43013</v>
      </c>
      <c r="D1171" s="4">
        <v>43018</v>
      </c>
      <c r="E1171" t="s">
        <v>15</v>
      </c>
      <c r="F1171" t="s">
        <v>1182</v>
      </c>
      <c r="G1171" t="s">
        <v>27</v>
      </c>
      <c r="H1171">
        <v>95928</v>
      </c>
      <c r="I1171" t="s">
        <v>1921</v>
      </c>
      <c r="J1171">
        <v>206.352</v>
      </c>
      <c r="K1171">
        <v>3</v>
      </c>
      <c r="L1171">
        <v>67.064400000000006</v>
      </c>
      <c r="M1171">
        <v>0.2</v>
      </c>
      <c r="N1171">
        <v>5.1587999999999896</v>
      </c>
    </row>
    <row r="1172" spans="1:14" hidden="1">
      <c r="A1172">
        <v>7961</v>
      </c>
      <c r="B1172" t="s">
        <v>1916</v>
      </c>
      <c r="C1172" s="4">
        <v>43013</v>
      </c>
      <c r="D1172" s="4">
        <v>43018</v>
      </c>
      <c r="E1172" t="s">
        <v>15</v>
      </c>
      <c r="F1172" t="s">
        <v>1182</v>
      </c>
      <c r="G1172" t="s">
        <v>27</v>
      </c>
      <c r="H1172">
        <v>95928</v>
      </c>
      <c r="I1172" t="s">
        <v>1883</v>
      </c>
      <c r="J1172">
        <v>7.992</v>
      </c>
      <c r="K1172">
        <v>1</v>
      </c>
      <c r="L1172">
        <v>5.2946999999999997</v>
      </c>
      <c r="M1172">
        <v>0.2</v>
      </c>
      <c r="N1172">
        <v>2.6972999999999998</v>
      </c>
    </row>
    <row r="1173" spans="1:14" hidden="1">
      <c r="A1173">
        <v>5582</v>
      </c>
      <c r="B1173" t="s">
        <v>1922</v>
      </c>
      <c r="C1173" s="4">
        <v>43012</v>
      </c>
      <c r="D1173" s="4">
        <v>43016</v>
      </c>
      <c r="E1173" t="s">
        <v>15</v>
      </c>
      <c r="F1173" t="s">
        <v>1692</v>
      </c>
      <c r="G1173" t="s">
        <v>17</v>
      </c>
      <c r="H1173">
        <v>20735</v>
      </c>
      <c r="I1173" t="s">
        <v>1923</v>
      </c>
      <c r="J1173">
        <v>19.98</v>
      </c>
      <c r="K1173">
        <v>1</v>
      </c>
      <c r="L1173">
        <v>11.3886</v>
      </c>
      <c r="M1173">
        <v>0</v>
      </c>
      <c r="N1173">
        <v>8.5914000000000001</v>
      </c>
    </row>
    <row r="1174" spans="1:14" hidden="1">
      <c r="A1174">
        <v>1897</v>
      </c>
      <c r="B1174" t="s">
        <v>1924</v>
      </c>
      <c r="C1174" s="4">
        <v>43011</v>
      </c>
      <c r="D1174" s="4">
        <v>43014</v>
      </c>
      <c r="E1174" t="s">
        <v>38</v>
      </c>
      <c r="F1174" t="s">
        <v>306</v>
      </c>
      <c r="G1174" t="s">
        <v>21</v>
      </c>
      <c r="H1174">
        <v>55407</v>
      </c>
      <c r="I1174" t="s">
        <v>1925</v>
      </c>
      <c r="J1174">
        <v>1793.98</v>
      </c>
      <c r="K1174">
        <v>2</v>
      </c>
      <c r="L1174">
        <v>475.40469999999999</v>
      </c>
      <c r="M1174">
        <v>0</v>
      </c>
      <c r="N1174">
        <v>843.17060000000004</v>
      </c>
    </row>
    <row r="1175" spans="1:14" hidden="1">
      <c r="A1175">
        <v>2978</v>
      </c>
      <c r="B1175" t="s">
        <v>1926</v>
      </c>
      <c r="C1175" s="4">
        <v>43011</v>
      </c>
      <c r="D1175" s="4">
        <v>43016</v>
      </c>
      <c r="E1175" t="s">
        <v>52</v>
      </c>
      <c r="F1175" t="s">
        <v>1176</v>
      </c>
      <c r="G1175" t="s">
        <v>21</v>
      </c>
      <c r="H1175">
        <v>14609</v>
      </c>
      <c r="I1175" t="s">
        <v>1613</v>
      </c>
      <c r="J1175">
        <v>22.58</v>
      </c>
      <c r="K1175">
        <v>2</v>
      </c>
      <c r="L1175">
        <v>8.3545999999999996</v>
      </c>
      <c r="M1175">
        <v>0</v>
      </c>
      <c r="N1175">
        <v>5.8708</v>
      </c>
    </row>
    <row r="1176" spans="1:14" hidden="1">
      <c r="A1176">
        <v>3040</v>
      </c>
      <c r="B1176" t="s">
        <v>1927</v>
      </c>
      <c r="C1176" s="4">
        <v>43011</v>
      </c>
      <c r="D1176" s="4">
        <v>43016</v>
      </c>
      <c r="E1176" t="s">
        <v>15</v>
      </c>
      <c r="F1176" t="s">
        <v>1928</v>
      </c>
      <c r="G1176" t="s">
        <v>27</v>
      </c>
      <c r="H1176">
        <v>91104</v>
      </c>
      <c r="I1176" t="s">
        <v>1649</v>
      </c>
      <c r="J1176">
        <v>171.28800000000001</v>
      </c>
      <c r="K1176">
        <v>3</v>
      </c>
      <c r="L1176">
        <v>59.237099999999998</v>
      </c>
      <c r="M1176">
        <v>0.2</v>
      </c>
      <c r="N1176">
        <v>-6.4233000000000304</v>
      </c>
    </row>
    <row r="1177" spans="1:14" hidden="1">
      <c r="A1177">
        <v>4330</v>
      </c>
      <c r="B1177" t="s">
        <v>1929</v>
      </c>
      <c r="C1177" s="4">
        <v>43011</v>
      </c>
      <c r="D1177" s="4">
        <v>43017</v>
      </c>
      <c r="E1177" t="s">
        <v>15</v>
      </c>
      <c r="F1177" t="s">
        <v>103</v>
      </c>
      <c r="G1177" t="s">
        <v>21</v>
      </c>
      <c r="H1177">
        <v>33012</v>
      </c>
      <c r="I1177" t="s">
        <v>1930</v>
      </c>
      <c r="J1177">
        <v>15.552</v>
      </c>
      <c r="K1177">
        <v>3</v>
      </c>
      <c r="L1177">
        <v>3.3696000000000002</v>
      </c>
      <c r="M1177">
        <v>0.2</v>
      </c>
      <c r="N1177">
        <v>5.4432</v>
      </c>
    </row>
    <row r="1178" spans="1:14" hidden="1">
      <c r="A1178">
        <v>4331</v>
      </c>
      <c r="B1178" t="s">
        <v>1929</v>
      </c>
      <c r="C1178" s="4">
        <v>43011</v>
      </c>
      <c r="D1178" s="4">
        <v>43017</v>
      </c>
      <c r="E1178" t="s">
        <v>15</v>
      </c>
      <c r="F1178" t="s">
        <v>103</v>
      </c>
      <c r="G1178" t="s">
        <v>21</v>
      </c>
      <c r="H1178">
        <v>33012</v>
      </c>
      <c r="I1178" t="s">
        <v>1931</v>
      </c>
      <c r="J1178">
        <v>17.920000000000002</v>
      </c>
      <c r="K1178">
        <v>5</v>
      </c>
      <c r="L1178">
        <v>3.36</v>
      </c>
      <c r="M1178">
        <v>0.2</v>
      </c>
      <c r="N1178">
        <v>1.1200000000000001</v>
      </c>
    </row>
    <row r="1179" spans="1:14" hidden="1">
      <c r="A1179">
        <v>6372</v>
      </c>
      <c r="B1179" t="s">
        <v>1932</v>
      </c>
      <c r="C1179" s="4">
        <v>43011</v>
      </c>
      <c r="D1179" s="4">
        <v>43013</v>
      </c>
      <c r="E1179" t="s">
        <v>52</v>
      </c>
      <c r="F1179" t="s">
        <v>16</v>
      </c>
      <c r="G1179" t="s">
        <v>17</v>
      </c>
      <c r="H1179">
        <v>10009</v>
      </c>
      <c r="I1179" t="s">
        <v>116</v>
      </c>
      <c r="J1179">
        <v>83.92</v>
      </c>
      <c r="K1179">
        <v>4</v>
      </c>
      <c r="L1179">
        <v>15.5252</v>
      </c>
      <c r="M1179">
        <v>0</v>
      </c>
      <c r="N1179">
        <v>21.819199999999999</v>
      </c>
    </row>
    <row r="1180" spans="1:14" hidden="1">
      <c r="A1180">
        <v>6373</v>
      </c>
      <c r="B1180" t="s">
        <v>1932</v>
      </c>
      <c r="C1180" s="4">
        <v>43011</v>
      </c>
      <c r="D1180" s="4">
        <v>43013</v>
      </c>
      <c r="E1180" t="s">
        <v>52</v>
      </c>
      <c r="F1180" t="s">
        <v>16</v>
      </c>
      <c r="G1180" t="s">
        <v>17</v>
      </c>
      <c r="H1180">
        <v>10009</v>
      </c>
      <c r="I1180" t="s">
        <v>1933</v>
      </c>
      <c r="J1180">
        <v>6.63</v>
      </c>
      <c r="K1180">
        <v>3</v>
      </c>
      <c r="L1180">
        <v>1.1713</v>
      </c>
      <c r="M1180">
        <v>0</v>
      </c>
      <c r="N1180">
        <v>3.1160999999999999</v>
      </c>
    </row>
    <row r="1181" spans="1:14" hidden="1">
      <c r="A1181">
        <v>6374</v>
      </c>
      <c r="B1181" t="s">
        <v>1932</v>
      </c>
      <c r="C1181" s="4">
        <v>43011</v>
      </c>
      <c r="D1181" s="4">
        <v>43013</v>
      </c>
      <c r="E1181" t="s">
        <v>52</v>
      </c>
      <c r="F1181" t="s">
        <v>16</v>
      </c>
      <c r="G1181" t="s">
        <v>17</v>
      </c>
      <c r="H1181">
        <v>10009</v>
      </c>
      <c r="I1181" t="s">
        <v>1882</v>
      </c>
      <c r="J1181">
        <v>371.97</v>
      </c>
      <c r="K1181">
        <v>3</v>
      </c>
      <c r="L1181">
        <v>101.6718</v>
      </c>
      <c r="M1181">
        <v>0</v>
      </c>
      <c r="N1181">
        <v>66.954599999999999</v>
      </c>
    </row>
    <row r="1182" spans="1:14" hidden="1">
      <c r="A1182">
        <v>8115</v>
      </c>
      <c r="B1182" t="s">
        <v>1934</v>
      </c>
      <c r="C1182" s="4">
        <v>43011</v>
      </c>
      <c r="D1182" s="4">
        <v>43015</v>
      </c>
      <c r="E1182" t="s">
        <v>52</v>
      </c>
      <c r="F1182" t="s">
        <v>1935</v>
      </c>
      <c r="G1182" t="s">
        <v>27</v>
      </c>
      <c r="H1182">
        <v>77506</v>
      </c>
      <c r="I1182" t="s">
        <v>1936</v>
      </c>
      <c r="J1182">
        <v>20.64</v>
      </c>
      <c r="K1182">
        <v>5</v>
      </c>
      <c r="L1182">
        <v>3.6636000000000002</v>
      </c>
      <c r="M1182">
        <v>0.2</v>
      </c>
      <c r="N1182">
        <v>2.3220000000000001</v>
      </c>
    </row>
    <row r="1183" spans="1:14" hidden="1">
      <c r="A1183">
        <v>750</v>
      </c>
      <c r="B1183" t="s">
        <v>1937</v>
      </c>
      <c r="C1183" s="4">
        <v>43010</v>
      </c>
      <c r="D1183" s="4">
        <v>43014</v>
      </c>
      <c r="E1183" t="s">
        <v>15</v>
      </c>
      <c r="F1183" t="s">
        <v>1938</v>
      </c>
      <c r="G1183" t="s">
        <v>21</v>
      </c>
      <c r="H1183">
        <v>48183</v>
      </c>
      <c r="I1183" t="s">
        <v>1939</v>
      </c>
      <c r="J1183">
        <v>58.05</v>
      </c>
      <c r="K1183">
        <v>3</v>
      </c>
      <c r="L1183">
        <v>10.449</v>
      </c>
      <c r="M1183">
        <v>0</v>
      </c>
      <c r="N1183">
        <v>26.702999999999999</v>
      </c>
    </row>
    <row r="1184" spans="1:14" hidden="1">
      <c r="A1184">
        <v>751</v>
      </c>
      <c r="B1184" t="s">
        <v>1937</v>
      </c>
      <c r="C1184" s="4">
        <v>43010</v>
      </c>
      <c r="D1184" s="4">
        <v>43014</v>
      </c>
      <c r="E1184" t="s">
        <v>15</v>
      </c>
      <c r="F1184" t="s">
        <v>1938</v>
      </c>
      <c r="G1184" t="s">
        <v>21</v>
      </c>
      <c r="H1184">
        <v>48183</v>
      </c>
      <c r="I1184" t="s">
        <v>1864</v>
      </c>
      <c r="J1184">
        <v>157.74</v>
      </c>
      <c r="K1184">
        <v>11</v>
      </c>
      <c r="L1184">
        <v>9.1776</v>
      </c>
      <c r="M1184">
        <v>0</v>
      </c>
      <c r="N1184">
        <v>56.7864</v>
      </c>
    </row>
    <row r="1185" spans="1:14" hidden="1">
      <c r="A1185">
        <v>752</v>
      </c>
      <c r="B1185" t="s">
        <v>1937</v>
      </c>
      <c r="C1185" s="4">
        <v>43010</v>
      </c>
      <c r="D1185" s="4">
        <v>43014</v>
      </c>
      <c r="E1185" t="s">
        <v>15</v>
      </c>
      <c r="F1185" t="s">
        <v>1938</v>
      </c>
      <c r="G1185" t="s">
        <v>21</v>
      </c>
      <c r="H1185">
        <v>48183</v>
      </c>
      <c r="I1185" t="s">
        <v>1940</v>
      </c>
      <c r="J1185">
        <v>56.98</v>
      </c>
      <c r="K1185">
        <v>7</v>
      </c>
      <c r="L1185">
        <v>4.8840000000000003</v>
      </c>
      <c r="M1185">
        <v>0</v>
      </c>
      <c r="N1185">
        <v>22.792000000000002</v>
      </c>
    </row>
    <row r="1186" spans="1:14" hidden="1">
      <c r="A1186">
        <v>753</v>
      </c>
      <c r="B1186" t="s">
        <v>1937</v>
      </c>
      <c r="C1186" s="4">
        <v>43010</v>
      </c>
      <c r="D1186" s="4">
        <v>43014</v>
      </c>
      <c r="E1186" t="s">
        <v>15</v>
      </c>
      <c r="F1186" t="s">
        <v>1938</v>
      </c>
      <c r="G1186" t="s">
        <v>21</v>
      </c>
      <c r="H1186">
        <v>48183</v>
      </c>
      <c r="I1186" t="s">
        <v>985</v>
      </c>
      <c r="J1186">
        <v>2.88</v>
      </c>
      <c r="K1186">
        <v>1</v>
      </c>
      <c r="L1186">
        <v>1.4688000000000001</v>
      </c>
      <c r="M1186">
        <v>0</v>
      </c>
      <c r="N1186">
        <v>1.4112</v>
      </c>
    </row>
    <row r="1187" spans="1:14" hidden="1">
      <c r="A1187">
        <v>3128</v>
      </c>
      <c r="B1187" t="s">
        <v>1941</v>
      </c>
      <c r="C1187" s="4">
        <v>43010</v>
      </c>
      <c r="D1187" s="4">
        <v>43014</v>
      </c>
      <c r="E1187" t="s">
        <v>15</v>
      </c>
      <c r="F1187" t="s">
        <v>1942</v>
      </c>
      <c r="G1187" t="s">
        <v>21</v>
      </c>
      <c r="H1187">
        <v>10011</v>
      </c>
      <c r="I1187" t="s">
        <v>1943</v>
      </c>
      <c r="J1187">
        <v>49.12</v>
      </c>
      <c r="K1187">
        <v>4</v>
      </c>
      <c r="L1187">
        <v>6.5084</v>
      </c>
      <c r="M1187">
        <v>0</v>
      </c>
      <c r="N1187">
        <v>23.086400000000001</v>
      </c>
    </row>
    <row r="1188" spans="1:14" hidden="1">
      <c r="A1188">
        <v>3192</v>
      </c>
      <c r="B1188" t="s">
        <v>1944</v>
      </c>
      <c r="C1188" s="4">
        <v>43010</v>
      </c>
      <c r="D1188" s="4">
        <v>43016</v>
      </c>
      <c r="E1188" t="s">
        <v>15</v>
      </c>
      <c r="F1188" t="s">
        <v>1945</v>
      </c>
      <c r="G1188" t="s">
        <v>27</v>
      </c>
      <c r="H1188">
        <v>10035</v>
      </c>
      <c r="I1188" t="s">
        <v>1946</v>
      </c>
      <c r="J1188">
        <v>65.989999999999995</v>
      </c>
      <c r="K1188">
        <v>1</v>
      </c>
      <c r="L1188">
        <v>48.832599999999999</v>
      </c>
      <c r="M1188">
        <v>0</v>
      </c>
      <c r="N1188">
        <v>17.157399999999999</v>
      </c>
    </row>
    <row r="1189" spans="1:14" hidden="1">
      <c r="A1189">
        <v>3978</v>
      </c>
      <c r="B1189" t="s">
        <v>1947</v>
      </c>
      <c r="C1189" s="4">
        <v>43010</v>
      </c>
      <c r="D1189" s="4">
        <v>43015</v>
      </c>
      <c r="E1189" t="s">
        <v>15</v>
      </c>
      <c r="F1189" t="s">
        <v>940</v>
      </c>
      <c r="G1189" t="s">
        <v>17</v>
      </c>
      <c r="H1189">
        <v>98105</v>
      </c>
      <c r="I1189" t="s">
        <v>1918</v>
      </c>
      <c r="J1189">
        <v>8.94</v>
      </c>
      <c r="K1189">
        <v>3</v>
      </c>
      <c r="L1189">
        <v>1.6092</v>
      </c>
      <c r="M1189">
        <v>0</v>
      </c>
      <c r="N1189">
        <v>4.1124000000000001</v>
      </c>
    </row>
    <row r="1190" spans="1:14" hidden="1">
      <c r="A1190">
        <v>3979</v>
      </c>
      <c r="B1190" t="s">
        <v>1947</v>
      </c>
      <c r="C1190" s="4">
        <v>43010</v>
      </c>
      <c r="D1190" s="4">
        <v>43015</v>
      </c>
      <c r="E1190" t="s">
        <v>15</v>
      </c>
      <c r="F1190" t="s">
        <v>940</v>
      </c>
      <c r="G1190" t="s">
        <v>17</v>
      </c>
      <c r="H1190">
        <v>98105</v>
      </c>
      <c r="I1190" t="s">
        <v>1684</v>
      </c>
      <c r="J1190">
        <v>84.784000000000006</v>
      </c>
      <c r="K1190">
        <v>2</v>
      </c>
      <c r="L1190">
        <v>52.460099999999997</v>
      </c>
      <c r="M1190">
        <v>0.2</v>
      </c>
      <c r="N1190">
        <v>-20.136199999999999</v>
      </c>
    </row>
    <row r="1191" spans="1:14" hidden="1">
      <c r="A1191">
        <v>4136</v>
      </c>
      <c r="B1191" t="s">
        <v>1948</v>
      </c>
      <c r="C1191" s="4">
        <v>43010</v>
      </c>
      <c r="D1191" s="4">
        <v>43016</v>
      </c>
      <c r="E1191" t="s">
        <v>15</v>
      </c>
      <c r="F1191" t="s">
        <v>1949</v>
      </c>
      <c r="G1191" t="s">
        <v>17</v>
      </c>
      <c r="H1191">
        <v>90036</v>
      </c>
      <c r="I1191" t="s">
        <v>602</v>
      </c>
      <c r="J1191">
        <v>112.12</v>
      </c>
      <c r="K1191">
        <v>5</v>
      </c>
      <c r="L1191">
        <v>14.015000000000001</v>
      </c>
      <c r="M1191">
        <v>0.2</v>
      </c>
      <c r="N1191">
        <v>42.045000000000002</v>
      </c>
    </row>
    <row r="1192" spans="1:14" hidden="1">
      <c r="A1192">
        <v>4137</v>
      </c>
      <c r="B1192" t="s">
        <v>1948</v>
      </c>
      <c r="C1192" s="4">
        <v>43010</v>
      </c>
      <c r="D1192" s="4">
        <v>43016</v>
      </c>
      <c r="E1192" t="s">
        <v>15</v>
      </c>
      <c r="F1192" t="s">
        <v>1949</v>
      </c>
      <c r="G1192" t="s">
        <v>17</v>
      </c>
      <c r="H1192">
        <v>90036</v>
      </c>
      <c r="I1192" t="s">
        <v>1256</v>
      </c>
      <c r="J1192">
        <v>1575.14</v>
      </c>
      <c r="K1192">
        <v>7</v>
      </c>
      <c r="L1192">
        <v>195.76740000000001</v>
      </c>
      <c r="M1192">
        <v>0</v>
      </c>
      <c r="N1192">
        <v>204.76820000000001</v>
      </c>
    </row>
    <row r="1193" spans="1:14" hidden="1">
      <c r="A1193">
        <v>5317</v>
      </c>
      <c r="B1193" t="s">
        <v>1950</v>
      </c>
      <c r="C1193" s="4">
        <v>43010</v>
      </c>
      <c r="D1193" s="4">
        <v>43013</v>
      </c>
      <c r="E1193" t="s">
        <v>38</v>
      </c>
      <c r="F1193" t="s">
        <v>1885</v>
      </c>
      <c r="G1193" t="s">
        <v>17</v>
      </c>
      <c r="H1193">
        <v>37918</v>
      </c>
      <c r="I1193" t="s">
        <v>517</v>
      </c>
      <c r="J1193">
        <v>11.808</v>
      </c>
      <c r="K1193">
        <v>2</v>
      </c>
      <c r="L1193">
        <v>5.2397999999999998</v>
      </c>
      <c r="M1193">
        <v>0.2</v>
      </c>
      <c r="N1193">
        <v>1.3284</v>
      </c>
    </row>
    <row r="1194" spans="1:14" hidden="1">
      <c r="A1194">
        <v>5318</v>
      </c>
      <c r="B1194" t="s">
        <v>1950</v>
      </c>
      <c r="C1194" s="4">
        <v>43010</v>
      </c>
      <c r="D1194" s="4">
        <v>43013</v>
      </c>
      <c r="E1194" t="s">
        <v>38</v>
      </c>
      <c r="F1194" t="s">
        <v>1885</v>
      </c>
      <c r="G1194" t="s">
        <v>17</v>
      </c>
      <c r="H1194">
        <v>37918</v>
      </c>
      <c r="I1194" t="s">
        <v>1951</v>
      </c>
      <c r="J1194">
        <v>9.6560000000000006</v>
      </c>
      <c r="K1194">
        <v>1</v>
      </c>
      <c r="L1194">
        <v>8.0869</v>
      </c>
      <c r="M1194">
        <v>0.2</v>
      </c>
      <c r="N1194">
        <v>1.5690999999999999</v>
      </c>
    </row>
    <row r="1195" spans="1:14" hidden="1">
      <c r="A1195">
        <v>5319</v>
      </c>
      <c r="B1195" t="s">
        <v>1950</v>
      </c>
      <c r="C1195" s="4">
        <v>43010</v>
      </c>
      <c r="D1195" s="4">
        <v>43013</v>
      </c>
      <c r="E1195" t="s">
        <v>38</v>
      </c>
      <c r="F1195" t="s">
        <v>1885</v>
      </c>
      <c r="G1195" t="s">
        <v>17</v>
      </c>
      <c r="H1195">
        <v>37918</v>
      </c>
      <c r="I1195" t="s">
        <v>329</v>
      </c>
      <c r="J1195">
        <v>20.736000000000001</v>
      </c>
      <c r="K1195">
        <v>4</v>
      </c>
      <c r="L1195">
        <v>3.3696000000000002</v>
      </c>
      <c r="M1195">
        <v>0.2</v>
      </c>
      <c r="N1195">
        <v>7.2576000000000001</v>
      </c>
    </row>
    <row r="1196" spans="1:14" hidden="1">
      <c r="A1196">
        <v>5320</v>
      </c>
      <c r="B1196" t="s">
        <v>1950</v>
      </c>
      <c r="C1196" s="4">
        <v>43010</v>
      </c>
      <c r="D1196" s="4">
        <v>43013</v>
      </c>
      <c r="E1196" t="s">
        <v>38</v>
      </c>
      <c r="F1196" t="s">
        <v>1885</v>
      </c>
      <c r="G1196" t="s">
        <v>17</v>
      </c>
      <c r="H1196">
        <v>37918</v>
      </c>
      <c r="I1196" t="s">
        <v>1330</v>
      </c>
      <c r="J1196">
        <v>27.36</v>
      </c>
      <c r="K1196">
        <v>3</v>
      </c>
      <c r="L1196">
        <v>16.416</v>
      </c>
      <c r="M1196">
        <v>0.7</v>
      </c>
      <c r="N1196">
        <v>-21.888000000000002</v>
      </c>
    </row>
    <row r="1197" spans="1:14" hidden="1">
      <c r="A1197">
        <v>5321</v>
      </c>
      <c r="B1197" t="s">
        <v>1950</v>
      </c>
      <c r="C1197" s="4">
        <v>43010</v>
      </c>
      <c r="D1197" s="4">
        <v>43013</v>
      </c>
      <c r="E1197" t="s">
        <v>38</v>
      </c>
      <c r="F1197" t="s">
        <v>1885</v>
      </c>
      <c r="G1197" t="s">
        <v>17</v>
      </c>
      <c r="H1197">
        <v>37918</v>
      </c>
      <c r="I1197" t="s">
        <v>1952</v>
      </c>
      <c r="J1197">
        <v>2314.116</v>
      </c>
      <c r="K1197">
        <v>7</v>
      </c>
      <c r="L1197">
        <v>473.84280000000001</v>
      </c>
      <c r="M1197">
        <v>0.4</v>
      </c>
      <c r="N1197">
        <v>-1002.7836</v>
      </c>
    </row>
    <row r="1198" spans="1:14" hidden="1">
      <c r="A1198">
        <v>5322</v>
      </c>
      <c r="B1198" t="s">
        <v>1950</v>
      </c>
      <c r="C1198" s="4">
        <v>43010</v>
      </c>
      <c r="D1198" s="4">
        <v>43013</v>
      </c>
      <c r="E1198" t="s">
        <v>38</v>
      </c>
      <c r="F1198" t="s">
        <v>1885</v>
      </c>
      <c r="G1198" t="s">
        <v>17</v>
      </c>
      <c r="H1198">
        <v>37918</v>
      </c>
      <c r="I1198" t="s">
        <v>848</v>
      </c>
      <c r="J1198">
        <v>34.235999999999997</v>
      </c>
      <c r="K1198">
        <v>4</v>
      </c>
      <c r="L1198">
        <v>15.120900000000001</v>
      </c>
      <c r="M1198">
        <v>0.7</v>
      </c>
      <c r="N1198">
        <v>-26.247599999999998</v>
      </c>
    </row>
    <row r="1199" spans="1:14" hidden="1">
      <c r="A1199">
        <v>5323</v>
      </c>
      <c r="B1199" t="s">
        <v>1950</v>
      </c>
      <c r="C1199" s="4">
        <v>43010</v>
      </c>
      <c r="D1199" s="4">
        <v>43013</v>
      </c>
      <c r="E1199" t="s">
        <v>38</v>
      </c>
      <c r="F1199" t="s">
        <v>1885</v>
      </c>
      <c r="G1199" t="s">
        <v>17</v>
      </c>
      <c r="H1199">
        <v>37918</v>
      </c>
      <c r="I1199" t="s">
        <v>1953</v>
      </c>
      <c r="J1199">
        <v>19.760000000000002</v>
      </c>
      <c r="K1199">
        <v>2</v>
      </c>
      <c r="L1199">
        <v>6.9160000000000004</v>
      </c>
      <c r="M1199">
        <v>0.2</v>
      </c>
      <c r="N1199">
        <v>5.9279999999999999</v>
      </c>
    </row>
    <row r="1200" spans="1:14" hidden="1">
      <c r="A1200">
        <v>5556</v>
      </c>
      <c r="B1200" t="s">
        <v>1954</v>
      </c>
      <c r="C1200" s="4">
        <v>43010</v>
      </c>
      <c r="D1200" s="4">
        <v>43014</v>
      </c>
      <c r="E1200" t="s">
        <v>52</v>
      </c>
      <c r="F1200" t="s">
        <v>1145</v>
      </c>
      <c r="G1200" t="s">
        <v>27</v>
      </c>
      <c r="H1200">
        <v>36116</v>
      </c>
      <c r="I1200" t="s">
        <v>416</v>
      </c>
      <c r="J1200">
        <v>10.16</v>
      </c>
      <c r="K1200">
        <v>2</v>
      </c>
      <c r="L1200">
        <v>3.3527999999999998</v>
      </c>
      <c r="M1200">
        <v>0</v>
      </c>
      <c r="N1200">
        <v>3.4544000000000001</v>
      </c>
    </row>
    <row r="1201" spans="1:14" hidden="1">
      <c r="A1201">
        <v>5785</v>
      </c>
      <c r="B1201" t="s">
        <v>1955</v>
      </c>
      <c r="C1201" s="4">
        <v>43010</v>
      </c>
      <c r="D1201" s="4">
        <v>43016</v>
      </c>
      <c r="E1201" t="s">
        <v>15</v>
      </c>
      <c r="F1201" t="s">
        <v>764</v>
      </c>
      <c r="G1201" t="s">
        <v>21</v>
      </c>
      <c r="H1201">
        <v>97477</v>
      </c>
      <c r="I1201" t="s">
        <v>585</v>
      </c>
      <c r="J1201">
        <v>217.76400000000001</v>
      </c>
      <c r="K1201">
        <v>6</v>
      </c>
      <c r="L1201">
        <v>100.4134</v>
      </c>
      <c r="M1201">
        <v>0.7</v>
      </c>
      <c r="N1201">
        <v>-384.71640000000002</v>
      </c>
    </row>
    <row r="1202" spans="1:14" hidden="1">
      <c r="A1202">
        <v>5786</v>
      </c>
      <c r="B1202" t="s">
        <v>1955</v>
      </c>
      <c r="C1202" s="4">
        <v>43010</v>
      </c>
      <c r="D1202" s="4">
        <v>43016</v>
      </c>
      <c r="E1202" t="s">
        <v>15</v>
      </c>
      <c r="F1202" t="s">
        <v>764</v>
      </c>
      <c r="G1202" t="s">
        <v>21</v>
      </c>
      <c r="H1202">
        <v>97477</v>
      </c>
      <c r="I1202" t="s">
        <v>1956</v>
      </c>
      <c r="J1202">
        <v>39.072000000000003</v>
      </c>
      <c r="K1202">
        <v>6</v>
      </c>
      <c r="L1202">
        <v>5.7793999999999999</v>
      </c>
      <c r="M1202">
        <v>0.2</v>
      </c>
      <c r="N1202">
        <v>4.3956</v>
      </c>
    </row>
    <row r="1203" spans="1:14" hidden="1">
      <c r="A1203">
        <v>5787</v>
      </c>
      <c r="B1203" t="s">
        <v>1955</v>
      </c>
      <c r="C1203" s="4">
        <v>43010</v>
      </c>
      <c r="D1203" s="4">
        <v>43016</v>
      </c>
      <c r="E1203" t="s">
        <v>15</v>
      </c>
      <c r="F1203" t="s">
        <v>764</v>
      </c>
      <c r="G1203" t="s">
        <v>21</v>
      </c>
      <c r="H1203">
        <v>97477</v>
      </c>
      <c r="I1203" t="s">
        <v>1957</v>
      </c>
      <c r="J1203">
        <v>22.638000000000002</v>
      </c>
      <c r="K1203">
        <v>7</v>
      </c>
      <c r="L1203">
        <v>5.6055999999999999</v>
      </c>
      <c r="M1203">
        <v>0.7</v>
      </c>
      <c r="N1203">
        <v>-16.601199999999999</v>
      </c>
    </row>
    <row r="1204" spans="1:14" hidden="1">
      <c r="A1204">
        <v>5788</v>
      </c>
      <c r="B1204" t="s">
        <v>1955</v>
      </c>
      <c r="C1204" s="4">
        <v>43010</v>
      </c>
      <c r="D1204" s="4">
        <v>43016</v>
      </c>
      <c r="E1204" t="s">
        <v>15</v>
      </c>
      <c r="F1204" t="s">
        <v>764</v>
      </c>
      <c r="G1204" t="s">
        <v>21</v>
      </c>
      <c r="H1204">
        <v>97477</v>
      </c>
      <c r="I1204" t="s">
        <v>1958</v>
      </c>
      <c r="J1204">
        <v>95.144000000000005</v>
      </c>
      <c r="K1204">
        <v>7</v>
      </c>
      <c r="L1204">
        <v>12.062900000000001</v>
      </c>
      <c r="M1204">
        <v>0.2</v>
      </c>
      <c r="N1204">
        <v>10.7037</v>
      </c>
    </row>
    <row r="1205" spans="1:14" hidden="1">
      <c r="A1205">
        <v>7206</v>
      </c>
      <c r="B1205" t="s">
        <v>1959</v>
      </c>
      <c r="C1205" s="4">
        <v>43010</v>
      </c>
      <c r="D1205" s="4">
        <v>43014</v>
      </c>
      <c r="E1205" t="s">
        <v>15</v>
      </c>
      <c r="F1205" t="s">
        <v>255</v>
      </c>
      <c r="G1205" t="s">
        <v>21</v>
      </c>
      <c r="H1205">
        <v>94109</v>
      </c>
      <c r="I1205" t="s">
        <v>1347</v>
      </c>
      <c r="J1205">
        <v>17.46</v>
      </c>
      <c r="K1205">
        <v>2</v>
      </c>
      <c r="L1205">
        <v>5.7618</v>
      </c>
      <c r="M1205">
        <v>0</v>
      </c>
      <c r="N1205">
        <v>5.9363999999999999</v>
      </c>
    </row>
    <row r="1206" spans="1:14" hidden="1">
      <c r="A1206">
        <v>7207</v>
      </c>
      <c r="B1206" t="s">
        <v>1959</v>
      </c>
      <c r="C1206" s="4">
        <v>43010</v>
      </c>
      <c r="D1206" s="4">
        <v>43014</v>
      </c>
      <c r="E1206" t="s">
        <v>15</v>
      </c>
      <c r="F1206" t="s">
        <v>255</v>
      </c>
      <c r="G1206" t="s">
        <v>21</v>
      </c>
      <c r="H1206">
        <v>94109</v>
      </c>
      <c r="I1206" t="s">
        <v>1960</v>
      </c>
      <c r="J1206">
        <v>369.16</v>
      </c>
      <c r="K1206">
        <v>11</v>
      </c>
      <c r="L1206">
        <v>30.6235</v>
      </c>
      <c r="M1206">
        <v>0.2</v>
      </c>
      <c r="N1206">
        <v>32.301499999999997</v>
      </c>
    </row>
    <row r="1207" spans="1:14" hidden="1">
      <c r="A1207">
        <v>9420</v>
      </c>
      <c r="B1207" t="s">
        <v>1961</v>
      </c>
      <c r="C1207" s="4">
        <v>43010</v>
      </c>
      <c r="D1207" s="4">
        <v>43012</v>
      </c>
      <c r="E1207" t="s">
        <v>52</v>
      </c>
      <c r="F1207" t="s">
        <v>1962</v>
      </c>
      <c r="G1207" t="s">
        <v>27</v>
      </c>
      <c r="H1207">
        <v>77041</v>
      </c>
      <c r="I1207" t="s">
        <v>936</v>
      </c>
      <c r="J1207">
        <v>15.224</v>
      </c>
      <c r="K1207">
        <v>2</v>
      </c>
      <c r="L1207">
        <v>27.022600000000001</v>
      </c>
      <c r="M1207">
        <v>0.8</v>
      </c>
      <c r="N1207">
        <v>-38.821199999999997</v>
      </c>
    </row>
    <row r="1208" spans="1:14" hidden="1">
      <c r="A1208">
        <v>9421</v>
      </c>
      <c r="B1208" t="s">
        <v>1961</v>
      </c>
      <c r="C1208" s="4">
        <v>43010</v>
      </c>
      <c r="D1208" s="4">
        <v>43012</v>
      </c>
      <c r="E1208" t="s">
        <v>52</v>
      </c>
      <c r="F1208" t="s">
        <v>1962</v>
      </c>
      <c r="G1208" t="s">
        <v>27</v>
      </c>
      <c r="H1208">
        <v>77041</v>
      </c>
      <c r="I1208" t="s">
        <v>199</v>
      </c>
      <c r="J1208">
        <v>21.984000000000002</v>
      </c>
      <c r="K1208">
        <v>6</v>
      </c>
      <c r="L1208">
        <v>13.007199999999999</v>
      </c>
      <c r="M1208">
        <v>0.8</v>
      </c>
      <c r="N1208">
        <v>-56.059199999999997</v>
      </c>
    </row>
    <row r="1209" spans="1:14" hidden="1">
      <c r="A1209">
        <v>429</v>
      </c>
      <c r="B1209" t="s">
        <v>1963</v>
      </c>
      <c r="C1209" s="4">
        <v>43009</v>
      </c>
      <c r="D1209" s="4">
        <v>43016</v>
      </c>
      <c r="E1209" t="s">
        <v>15</v>
      </c>
      <c r="F1209" t="s">
        <v>1543</v>
      </c>
      <c r="G1209" t="s">
        <v>27</v>
      </c>
      <c r="H1209">
        <v>78207</v>
      </c>
      <c r="I1209" t="s">
        <v>233</v>
      </c>
      <c r="J1209">
        <v>6.6719999999999997</v>
      </c>
      <c r="K1209">
        <v>6</v>
      </c>
      <c r="L1209">
        <v>1.0286</v>
      </c>
      <c r="M1209">
        <v>0.2</v>
      </c>
      <c r="N1209">
        <v>0.50039999999999996</v>
      </c>
    </row>
    <row r="1210" spans="1:14" hidden="1">
      <c r="A1210">
        <v>567</v>
      </c>
      <c r="B1210" t="s">
        <v>1964</v>
      </c>
      <c r="C1210" s="4">
        <v>43009</v>
      </c>
      <c r="D1210" s="4">
        <v>43016</v>
      </c>
      <c r="E1210" t="s">
        <v>15</v>
      </c>
      <c r="F1210" t="s">
        <v>1965</v>
      </c>
      <c r="G1210" t="s">
        <v>27</v>
      </c>
      <c r="H1210">
        <v>98105</v>
      </c>
      <c r="I1210" t="s">
        <v>1966</v>
      </c>
      <c r="J1210">
        <v>91.84</v>
      </c>
      <c r="K1210">
        <v>8</v>
      </c>
      <c r="L1210">
        <v>5.8548</v>
      </c>
      <c r="M1210">
        <v>0</v>
      </c>
      <c r="N1210">
        <v>45.001600000000003</v>
      </c>
    </row>
    <row r="1211" spans="1:14" hidden="1">
      <c r="A1211">
        <v>568</v>
      </c>
      <c r="B1211" t="s">
        <v>1964</v>
      </c>
      <c r="C1211" s="4">
        <v>43009</v>
      </c>
      <c r="D1211" s="4">
        <v>43016</v>
      </c>
      <c r="E1211" t="s">
        <v>15</v>
      </c>
      <c r="F1211" t="s">
        <v>1965</v>
      </c>
      <c r="G1211" t="s">
        <v>27</v>
      </c>
      <c r="H1211">
        <v>98105</v>
      </c>
      <c r="I1211" t="s">
        <v>1967</v>
      </c>
      <c r="J1211">
        <v>81.087999999999994</v>
      </c>
      <c r="K1211">
        <v>7</v>
      </c>
      <c r="L1211">
        <v>7.6744000000000003</v>
      </c>
      <c r="M1211">
        <v>0.2</v>
      </c>
      <c r="N1211">
        <v>27.3672</v>
      </c>
    </row>
    <row r="1212" spans="1:14" hidden="1">
      <c r="A1212">
        <v>569</v>
      </c>
      <c r="B1212" t="s">
        <v>1964</v>
      </c>
      <c r="C1212" s="4">
        <v>43009</v>
      </c>
      <c r="D1212" s="4">
        <v>43016</v>
      </c>
      <c r="E1212" t="s">
        <v>15</v>
      </c>
      <c r="F1212" t="s">
        <v>1965</v>
      </c>
      <c r="G1212" t="s">
        <v>27</v>
      </c>
      <c r="H1212">
        <v>98105</v>
      </c>
      <c r="I1212" t="s">
        <v>1327</v>
      </c>
      <c r="J1212">
        <v>19.440000000000001</v>
      </c>
      <c r="K1212">
        <v>3</v>
      </c>
      <c r="L1212">
        <v>3.3696000000000002</v>
      </c>
      <c r="M1212">
        <v>0</v>
      </c>
      <c r="N1212">
        <v>9.3312000000000008</v>
      </c>
    </row>
    <row r="1213" spans="1:14" hidden="1">
      <c r="A1213">
        <v>570</v>
      </c>
      <c r="B1213" t="s">
        <v>1964</v>
      </c>
      <c r="C1213" s="4">
        <v>43009</v>
      </c>
      <c r="D1213" s="4">
        <v>43016</v>
      </c>
      <c r="E1213" t="s">
        <v>15</v>
      </c>
      <c r="F1213" t="s">
        <v>1965</v>
      </c>
      <c r="G1213" t="s">
        <v>27</v>
      </c>
      <c r="H1213">
        <v>98105</v>
      </c>
      <c r="I1213" t="s">
        <v>1968</v>
      </c>
      <c r="J1213">
        <v>451.15199999999999</v>
      </c>
      <c r="K1213">
        <v>3</v>
      </c>
      <c r="L1213">
        <v>150.38399999999999</v>
      </c>
      <c r="M1213">
        <v>0.2</v>
      </c>
      <c r="N1213">
        <v>0</v>
      </c>
    </row>
    <row r="1214" spans="1:14" hidden="1">
      <c r="A1214">
        <v>2214</v>
      </c>
      <c r="B1214" t="s">
        <v>1969</v>
      </c>
      <c r="C1214" s="4">
        <v>43009</v>
      </c>
      <c r="D1214" s="4">
        <v>43010</v>
      </c>
      <c r="E1214" t="s">
        <v>38</v>
      </c>
      <c r="F1214" t="s">
        <v>181</v>
      </c>
      <c r="G1214" t="s">
        <v>21</v>
      </c>
      <c r="H1214">
        <v>95123</v>
      </c>
      <c r="I1214" t="s">
        <v>478</v>
      </c>
      <c r="J1214">
        <v>1.44</v>
      </c>
      <c r="K1214">
        <v>1</v>
      </c>
      <c r="L1214">
        <v>0.93600000000000005</v>
      </c>
      <c r="M1214">
        <v>0.2</v>
      </c>
      <c r="N1214">
        <v>0.504</v>
      </c>
    </row>
    <row r="1215" spans="1:14" hidden="1">
      <c r="A1215">
        <v>2215</v>
      </c>
      <c r="B1215" t="s">
        <v>1969</v>
      </c>
      <c r="C1215" s="4">
        <v>43009</v>
      </c>
      <c r="D1215" s="4">
        <v>43010</v>
      </c>
      <c r="E1215" t="s">
        <v>38</v>
      </c>
      <c r="F1215" t="s">
        <v>181</v>
      </c>
      <c r="G1215" t="s">
        <v>21</v>
      </c>
      <c r="H1215">
        <v>95123</v>
      </c>
      <c r="I1215" t="s">
        <v>66</v>
      </c>
      <c r="J1215">
        <v>61.776000000000003</v>
      </c>
      <c r="K1215">
        <v>13</v>
      </c>
      <c r="L1215">
        <v>3.1482000000000001</v>
      </c>
      <c r="M1215">
        <v>0.2</v>
      </c>
      <c r="N1215">
        <v>20.849399999999999</v>
      </c>
    </row>
    <row r="1216" spans="1:14" hidden="1">
      <c r="A1216">
        <v>2216</v>
      </c>
      <c r="B1216" t="s">
        <v>1969</v>
      </c>
      <c r="C1216" s="4">
        <v>43009</v>
      </c>
      <c r="D1216" s="4">
        <v>43010</v>
      </c>
      <c r="E1216" t="s">
        <v>38</v>
      </c>
      <c r="F1216" t="s">
        <v>181</v>
      </c>
      <c r="G1216" t="s">
        <v>21</v>
      </c>
      <c r="H1216">
        <v>95123</v>
      </c>
      <c r="I1216" t="s">
        <v>1970</v>
      </c>
      <c r="J1216">
        <v>241.96</v>
      </c>
      <c r="K1216">
        <v>2</v>
      </c>
      <c r="L1216">
        <v>90.734999999999999</v>
      </c>
      <c r="M1216">
        <v>0</v>
      </c>
      <c r="N1216">
        <v>60.49</v>
      </c>
    </row>
    <row r="1217" spans="1:14" hidden="1">
      <c r="A1217">
        <v>2217</v>
      </c>
      <c r="B1217" t="s">
        <v>1969</v>
      </c>
      <c r="C1217" s="4">
        <v>43009</v>
      </c>
      <c r="D1217" s="4">
        <v>43010</v>
      </c>
      <c r="E1217" t="s">
        <v>38</v>
      </c>
      <c r="F1217" t="s">
        <v>181</v>
      </c>
      <c r="G1217" t="s">
        <v>21</v>
      </c>
      <c r="H1217">
        <v>95123</v>
      </c>
      <c r="I1217" t="s">
        <v>1616</v>
      </c>
      <c r="J1217">
        <v>108.608</v>
      </c>
      <c r="K1217">
        <v>4</v>
      </c>
      <c r="L1217">
        <v>24.776199999999999</v>
      </c>
      <c r="M1217">
        <v>0.2</v>
      </c>
      <c r="N1217">
        <v>9.5031999999999908</v>
      </c>
    </row>
    <row r="1218" spans="1:14" hidden="1">
      <c r="A1218">
        <v>3296</v>
      </c>
      <c r="B1218" t="s">
        <v>1971</v>
      </c>
      <c r="C1218" s="4">
        <v>43009</v>
      </c>
      <c r="D1218" s="4">
        <v>43011</v>
      </c>
      <c r="E1218" t="s">
        <v>38</v>
      </c>
      <c r="F1218" t="s">
        <v>723</v>
      </c>
      <c r="G1218" t="s">
        <v>17</v>
      </c>
      <c r="H1218">
        <v>10035</v>
      </c>
      <c r="I1218" t="s">
        <v>1972</v>
      </c>
      <c r="J1218">
        <v>1704.89</v>
      </c>
      <c r="K1218">
        <v>11</v>
      </c>
      <c r="L1218">
        <v>85.244500000000002</v>
      </c>
      <c r="M1218">
        <v>0</v>
      </c>
      <c r="N1218">
        <v>767.20050000000003</v>
      </c>
    </row>
    <row r="1219" spans="1:14" hidden="1">
      <c r="A1219">
        <v>3582</v>
      </c>
      <c r="B1219" t="s">
        <v>1973</v>
      </c>
      <c r="C1219" s="4">
        <v>43009</v>
      </c>
      <c r="D1219" s="4">
        <v>43015</v>
      </c>
      <c r="E1219" t="s">
        <v>15</v>
      </c>
      <c r="F1219" t="s">
        <v>1153</v>
      </c>
      <c r="G1219" t="s">
        <v>21</v>
      </c>
      <c r="H1219">
        <v>68025</v>
      </c>
      <c r="I1219" t="s">
        <v>43</v>
      </c>
      <c r="J1219">
        <v>104.85</v>
      </c>
      <c r="K1219">
        <v>1</v>
      </c>
      <c r="L1219">
        <v>54.521999999999998</v>
      </c>
      <c r="M1219">
        <v>0</v>
      </c>
      <c r="N1219">
        <v>50.328000000000003</v>
      </c>
    </row>
    <row r="1220" spans="1:14" hidden="1">
      <c r="A1220">
        <v>8992</v>
      </c>
      <c r="B1220" t="s">
        <v>1974</v>
      </c>
      <c r="C1220" s="4">
        <v>43009</v>
      </c>
      <c r="D1220" s="4">
        <v>43014</v>
      </c>
      <c r="E1220" t="s">
        <v>15</v>
      </c>
      <c r="F1220" t="s">
        <v>1975</v>
      </c>
      <c r="G1220" t="s">
        <v>17</v>
      </c>
      <c r="H1220">
        <v>94110</v>
      </c>
      <c r="I1220" t="s">
        <v>1976</v>
      </c>
      <c r="J1220">
        <v>104.75</v>
      </c>
      <c r="K1220">
        <v>5</v>
      </c>
      <c r="L1220">
        <v>16.5505</v>
      </c>
      <c r="M1220">
        <v>0</v>
      </c>
      <c r="N1220">
        <v>21.997499999999999</v>
      </c>
    </row>
    <row r="1221" spans="1:14" hidden="1">
      <c r="A1221">
        <v>5266</v>
      </c>
      <c r="B1221" t="s">
        <v>1977</v>
      </c>
      <c r="C1221" s="4">
        <v>43008</v>
      </c>
      <c r="D1221" s="4">
        <v>43011</v>
      </c>
      <c r="E1221" t="s">
        <v>38</v>
      </c>
      <c r="F1221" t="s">
        <v>1978</v>
      </c>
      <c r="G1221" t="s">
        <v>27</v>
      </c>
      <c r="H1221">
        <v>98103</v>
      </c>
      <c r="I1221" t="s">
        <v>699</v>
      </c>
      <c r="J1221">
        <v>11.76</v>
      </c>
      <c r="K1221">
        <v>2</v>
      </c>
      <c r="L1221">
        <v>2.9988000000000001</v>
      </c>
      <c r="M1221">
        <v>0</v>
      </c>
      <c r="N1221">
        <v>5.7624000000000004</v>
      </c>
    </row>
    <row r="1222" spans="1:14" hidden="1">
      <c r="A1222">
        <v>5267</v>
      </c>
      <c r="B1222" t="s">
        <v>1977</v>
      </c>
      <c r="C1222" s="4">
        <v>43008</v>
      </c>
      <c r="D1222" s="4">
        <v>43011</v>
      </c>
      <c r="E1222" t="s">
        <v>38</v>
      </c>
      <c r="F1222" t="s">
        <v>1978</v>
      </c>
      <c r="G1222" t="s">
        <v>27</v>
      </c>
      <c r="H1222">
        <v>98103</v>
      </c>
      <c r="I1222" t="s">
        <v>1642</v>
      </c>
      <c r="J1222">
        <v>167.94</v>
      </c>
      <c r="K1222">
        <v>3</v>
      </c>
      <c r="L1222">
        <v>28.549800000000001</v>
      </c>
      <c r="M1222">
        <v>0</v>
      </c>
      <c r="N1222">
        <v>82.290599999999998</v>
      </c>
    </row>
    <row r="1223" spans="1:14" hidden="1">
      <c r="A1223">
        <v>5268</v>
      </c>
      <c r="B1223" t="s">
        <v>1977</v>
      </c>
      <c r="C1223" s="4">
        <v>43008</v>
      </c>
      <c r="D1223" s="4">
        <v>43011</v>
      </c>
      <c r="E1223" t="s">
        <v>38</v>
      </c>
      <c r="F1223" t="s">
        <v>1978</v>
      </c>
      <c r="G1223" t="s">
        <v>27</v>
      </c>
      <c r="H1223">
        <v>98103</v>
      </c>
      <c r="I1223" t="s">
        <v>1979</v>
      </c>
      <c r="J1223">
        <v>3.89</v>
      </c>
      <c r="K1223">
        <v>1</v>
      </c>
      <c r="L1223">
        <v>2.8786</v>
      </c>
      <c r="M1223">
        <v>0</v>
      </c>
      <c r="N1223">
        <v>1.0114000000000001</v>
      </c>
    </row>
    <row r="1224" spans="1:14" hidden="1">
      <c r="A1224">
        <v>6694</v>
      </c>
      <c r="B1224" t="s">
        <v>1980</v>
      </c>
      <c r="C1224" s="4">
        <v>43008</v>
      </c>
      <c r="D1224" s="4">
        <v>43010</v>
      </c>
      <c r="E1224" t="s">
        <v>52</v>
      </c>
      <c r="F1224" t="s">
        <v>1055</v>
      </c>
      <c r="G1224" t="s">
        <v>21</v>
      </c>
      <c r="H1224">
        <v>21215</v>
      </c>
      <c r="I1224" t="s">
        <v>1783</v>
      </c>
      <c r="J1224">
        <v>164.88</v>
      </c>
      <c r="K1224">
        <v>3</v>
      </c>
      <c r="L1224">
        <v>28.029599999999999</v>
      </c>
      <c r="M1224">
        <v>0</v>
      </c>
      <c r="N1224">
        <v>80.791200000000003</v>
      </c>
    </row>
    <row r="1225" spans="1:14" hidden="1">
      <c r="A1225">
        <v>9141</v>
      </c>
      <c r="B1225" t="s">
        <v>1981</v>
      </c>
      <c r="C1225" s="4">
        <v>43008</v>
      </c>
      <c r="D1225" s="4">
        <v>43010</v>
      </c>
      <c r="E1225" t="s">
        <v>52</v>
      </c>
      <c r="F1225" t="s">
        <v>1982</v>
      </c>
      <c r="G1225" t="s">
        <v>17</v>
      </c>
      <c r="H1225">
        <v>90049</v>
      </c>
      <c r="I1225" t="s">
        <v>1983</v>
      </c>
      <c r="J1225">
        <v>159.97999999999999</v>
      </c>
      <c r="K1225">
        <v>2</v>
      </c>
      <c r="L1225">
        <v>55.993000000000002</v>
      </c>
      <c r="M1225">
        <v>0</v>
      </c>
      <c r="N1225">
        <v>47.994</v>
      </c>
    </row>
    <row r="1226" spans="1:14" hidden="1">
      <c r="A1226">
        <v>9215</v>
      </c>
      <c r="B1226" t="s">
        <v>1984</v>
      </c>
      <c r="C1226" s="4">
        <v>43008</v>
      </c>
      <c r="D1226" s="4">
        <v>43010</v>
      </c>
      <c r="E1226" t="s">
        <v>38</v>
      </c>
      <c r="F1226" t="s">
        <v>1985</v>
      </c>
      <c r="G1226" t="s">
        <v>27</v>
      </c>
      <c r="H1226">
        <v>19120</v>
      </c>
      <c r="I1226" t="s">
        <v>1986</v>
      </c>
      <c r="J1226">
        <v>20.664000000000001</v>
      </c>
      <c r="K1226">
        <v>7</v>
      </c>
      <c r="L1226">
        <v>1.9557</v>
      </c>
      <c r="M1226">
        <v>0.2</v>
      </c>
      <c r="N1226">
        <v>6.9741</v>
      </c>
    </row>
    <row r="1227" spans="1:14" hidden="1">
      <c r="A1227">
        <v>9688</v>
      </c>
      <c r="B1227" t="s">
        <v>1987</v>
      </c>
      <c r="C1227" s="4">
        <v>43008</v>
      </c>
      <c r="D1227" s="4">
        <v>43014</v>
      </c>
      <c r="E1227" t="s">
        <v>15</v>
      </c>
      <c r="F1227" t="s">
        <v>1087</v>
      </c>
      <c r="G1227" t="s">
        <v>17</v>
      </c>
      <c r="H1227">
        <v>76017</v>
      </c>
      <c r="I1227" t="s">
        <v>1725</v>
      </c>
      <c r="J1227">
        <v>11.646000000000001</v>
      </c>
      <c r="K1227">
        <v>9</v>
      </c>
      <c r="L1227">
        <v>3.2349999999999999</v>
      </c>
      <c r="M1227">
        <v>0.8</v>
      </c>
      <c r="N1227">
        <v>-17.469000000000001</v>
      </c>
    </row>
    <row r="1228" spans="1:14" hidden="1">
      <c r="A1228">
        <v>985</v>
      </c>
      <c r="B1228" t="s">
        <v>1988</v>
      </c>
      <c r="C1228" s="4">
        <v>43007</v>
      </c>
      <c r="D1228" s="4">
        <v>43013</v>
      </c>
      <c r="E1228" t="s">
        <v>15</v>
      </c>
      <c r="F1228" t="s">
        <v>1989</v>
      </c>
      <c r="G1228" t="s">
        <v>17</v>
      </c>
      <c r="H1228">
        <v>77506</v>
      </c>
      <c r="I1228" t="s">
        <v>1990</v>
      </c>
      <c r="J1228">
        <v>7.968</v>
      </c>
      <c r="K1228">
        <v>2</v>
      </c>
      <c r="L1228">
        <v>2.6892</v>
      </c>
      <c r="M1228">
        <v>0.2</v>
      </c>
      <c r="N1228">
        <v>2.5895999999999999</v>
      </c>
    </row>
    <row r="1229" spans="1:14" hidden="1">
      <c r="A1229">
        <v>986</v>
      </c>
      <c r="B1229" t="s">
        <v>1988</v>
      </c>
      <c r="C1229" s="4">
        <v>43007</v>
      </c>
      <c r="D1229" s="4">
        <v>43013</v>
      </c>
      <c r="E1229" t="s">
        <v>15</v>
      </c>
      <c r="F1229" t="s">
        <v>1989</v>
      </c>
      <c r="G1229" t="s">
        <v>17</v>
      </c>
      <c r="H1229">
        <v>77506</v>
      </c>
      <c r="I1229" t="s">
        <v>412</v>
      </c>
      <c r="J1229">
        <v>27.968</v>
      </c>
      <c r="K1229">
        <v>4</v>
      </c>
      <c r="L1229">
        <v>4.6322000000000001</v>
      </c>
      <c r="M1229">
        <v>0.2</v>
      </c>
      <c r="N1229">
        <v>9.4391999999999996</v>
      </c>
    </row>
    <row r="1230" spans="1:14" hidden="1">
      <c r="A1230">
        <v>987</v>
      </c>
      <c r="B1230" t="s">
        <v>1988</v>
      </c>
      <c r="C1230" s="4">
        <v>43007</v>
      </c>
      <c r="D1230" s="4">
        <v>43013</v>
      </c>
      <c r="E1230" t="s">
        <v>15</v>
      </c>
      <c r="F1230" t="s">
        <v>1989</v>
      </c>
      <c r="G1230" t="s">
        <v>17</v>
      </c>
      <c r="H1230">
        <v>77506</v>
      </c>
      <c r="I1230" t="s">
        <v>1991</v>
      </c>
      <c r="J1230">
        <v>336.51</v>
      </c>
      <c r="K1230">
        <v>3</v>
      </c>
      <c r="L1230">
        <v>97.213999999999999</v>
      </c>
      <c r="M1230">
        <v>0.4</v>
      </c>
      <c r="N1230">
        <v>44.868000000000002</v>
      </c>
    </row>
    <row r="1231" spans="1:14" hidden="1">
      <c r="A1231">
        <v>4472</v>
      </c>
      <c r="B1231" t="s">
        <v>1992</v>
      </c>
      <c r="C1231" s="4">
        <v>43007</v>
      </c>
      <c r="D1231" s="4">
        <v>43007</v>
      </c>
      <c r="E1231" t="s">
        <v>98</v>
      </c>
      <c r="F1231" t="s">
        <v>1993</v>
      </c>
      <c r="G1231" t="s">
        <v>17</v>
      </c>
      <c r="H1231">
        <v>44060</v>
      </c>
      <c r="I1231" t="s">
        <v>1134</v>
      </c>
      <c r="J1231">
        <v>63.686</v>
      </c>
      <c r="K1231">
        <v>1</v>
      </c>
      <c r="L1231">
        <v>79.152600000000007</v>
      </c>
      <c r="M1231">
        <v>0.3</v>
      </c>
      <c r="N1231">
        <v>-15.4666</v>
      </c>
    </row>
    <row r="1232" spans="1:14" hidden="1">
      <c r="A1232">
        <v>4473</v>
      </c>
      <c r="B1232" t="s">
        <v>1992</v>
      </c>
      <c r="C1232" s="4">
        <v>43007</v>
      </c>
      <c r="D1232" s="4">
        <v>43007</v>
      </c>
      <c r="E1232" t="s">
        <v>98</v>
      </c>
      <c r="F1232" t="s">
        <v>1993</v>
      </c>
      <c r="G1232" t="s">
        <v>17</v>
      </c>
      <c r="H1232">
        <v>44060</v>
      </c>
      <c r="I1232" t="s">
        <v>1994</v>
      </c>
      <c r="J1232">
        <v>239.976</v>
      </c>
      <c r="K1232">
        <v>3</v>
      </c>
      <c r="L1232">
        <v>57.994199999999999</v>
      </c>
      <c r="M1232">
        <v>0.2</v>
      </c>
      <c r="N1232">
        <v>65.993399999999994</v>
      </c>
    </row>
    <row r="1233" spans="1:14" hidden="1">
      <c r="A1233">
        <v>4474</v>
      </c>
      <c r="B1233" t="s">
        <v>1992</v>
      </c>
      <c r="C1233" s="4">
        <v>43007</v>
      </c>
      <c r="D1233" s="4">
        <v>43007</v>
      </c>
      <c r="E1233" t="s">
        <v>98</v>
      </c>
      <c r="F1233" t="s">
        <v>1993</v>
      </c>
      <c r="G1233" t="s">
        <v>17</v>
      </c>
      <c r="H1233">
        <v>44060</v>
      </c>
      <c r="I1233" t="s">
        <v>1995</v>
      </c>
      <c r="J1233">
        <v>344.22</v>
      </c>
      <c r="K1233">
        <v>2</v>
      </c>
      <c r="L1233">
        <v>266.77050000000003</v>
      </c>
      <c r="M1233">
        <v>0.4</v>
      </c>
      <c r="N1233">
        <v>-189.321</v>
      </c>
    </row>
    <row r="1234" spans="1:14" hidden="1">
      <c r="A1234">
        <v>4475</v>
      </c>
      <c r="B1234" t="s">
        <v>1992</v>
      </c>
      <c r="C1234" s="4">
        <v>43007</v>
      </c>
      <c r="D1234" s="4">
        <v>43007</v>
      </c>
      <c r="E1234" t="s">
        <v>98</v>
      </c>
      <c r="F1234" t="s">
        <v>1993</v>
      </c>
      <c r="G1234" t="s">
        <v>17</v>
      </c>
      <c r="H1234">
        <v>44060</v>
      </c>
      <c r="I1234" t="s">
        <v>296</v>
      </c>
      <c r="J1234">
        <v>15.552</v>
      </c>
      <c r="K1234">
        <v>3</v>
      </c>
      <c r="L1234">
        <v>3.3696000000000002</v>
      </c>
      <c r="M1234">
        <v>0.2</v>
      </c>
      <c r="N1234">
        <v>5.4432</v>
      </c>
    </row>
    <row r="1235" spans="1:14" hidden="1">
      <c r="A1235">
        <v>4476</v>
      </c>
      <c r="B1235" t="s">
        <v>1992</v>
      </c>
      <c r="C1235" s="4">
        <v>43007</v>
      </c>
      <c r="D1235" s="4">
        <v>43007</v>
      </c>
      <c r="E1235" t="s">
        <v>98</v>
      </c>
      <c r="F1235" t="s">
        <v>1993</v>
      </c>
      <c r="G1235" t="s">
        <v>17</v>
      </c>
      <c r="H1235">
        <v>44060</v>
      </c>
      <c r="I1235" t="s">
        <v>87</v>
      </c>
      <c r="J1235">
        <v>21.248000000000001</v>
      </c>
      <c r="K1235">
        <v>4</v>
      </c>
      <c r="L1235">
        <v>3.4527999999999999</v>
      </c>
      <c r="M1235">
        <v>0.2</v>
      </c>
      <c r="N1235">
        <v>7.4367999999999999</v>
      </c>
    </row>
    <row r="1236" spans="1:14" hidden="1">
      <c r="A1236">
        <v>4477</v>
      </c>
      <c r="B1236" t="s">
        <v>1992</v>
      </c>
      <c r="C1236" s="4">
        <v>43007</v>
      </c>
      <c r="D1236" s="4">
        <v>43007</v>
      </c>
      <c r="E1236" t="s">
        <v>98</v>
      </c>
      <c r="F1236" t="s">
        <v>1993</v>
      </c>
      <c r="G1236" t="s">
        <v>17</v>
      </c>
      <c r="H1236">
        <v>44060</v>
      </c>
      <c r="I1236" t="s">
        <v>1996</v>
      </c>
      <c r="J1236">
        <v>8.4480000000000004</v>
      </c>
      <c r="K1236">
        <v>2</v>
      </c>
      <c r="L1236">
        <v>2.9039999999999999</v>
      </c>
      <c r="M1236">
        <v>0.2</v>
      </c>
      <c r="N1236">
        <v>2.64</v>
      </c>
    </row>
    <row r="1237" spans="1:14" hidden="1">
      <c r="A1237">
        <v>4843</v>
      </c>
      <c r="B1237" t="s">
        <v>1997</v>
      </c>
      <c r="C1237" s="4">
        <v>43007</v>
      </c>
      <c r="D1237" s="4">
        <v>43012</v>
      </c>
      <c r="E1237" t="s">
        <v>15</v>
      </c>
      <c r="F1237" t="s">
        <v>1998</v>
      </c>
      <c r="G1237" t="s">
        <v>21</v>
      </c>
      <c r="H1237">
        <v>38109</v>
      </c>
      <c r="I1237" t="s">
        <v>1999</v>
      </c>
      <c r="J1237">
        <v>243.92</v>
      </c>
      <c r="K1237">
        <v>5</v>
      </c>
      <c r="L1237">
        <v>59.760399999999997</v>
      </c>
      <c r="M1237">
        <v>0.2</v>
      </c>
      <c r="N1237">
        <v>-54.881999999999998</v>
      </c>
    </row>
    <row r="1238" spans="1:14" hidden="1">
      <c r="A1238">
        <v>5139</v>
      </c>
      <c r="B1238" t="s">
        <v>2000</v>
      </c>
      <c r="C1238" s="4">
        <v>43007</v>
      </c>
      <c r="D1238" s="4">
        <v>43013</v>
      </c>
      <c r="E1238" t="s">
        <v>15</v>
      </c>
      <c r="F1238" t="s">
        <v>2001</v>
      </c>
      <c r="G1238" t="s">
        <v>21</v>
      </c>
      <c r="H1238">
        <v>10550</v>
      </c>
      <c r="I1238" t="s">
        <v>2002</v>
      </c>
      <c r="J1238">
        <v>23.34</v>
      </c>
      <c r="K1238">
        <v>3</v>
      </c>
      <c r="L1238">
        <v>4.1234000000000002</v>
      </c>
      <c r="M1238">
        <v>0</v>
      </c>
      <c r="N1238">
        <v>10.969799999999999</v>
      </c>
    </row>
    <row r="1239" spans="1:14" hidden="1">
      <c r="A1239">
        <v>5140</v>
      </c>
      <c r="B1239" t="s">
        <v>2000</v>
      </c>
      <c r="C1239" s="4">
        <v>43007</v>
      </c>
      <c r="D1239" s="4">
        <v>43013</v>
      </c>
      <c r="E1239" t="s">
        <v>15</v>
      </c>
      <c r="F1239" t="s">
        <v>2001</v>
      </c>
      <c r="G1239" t="s">
        <v>21</v>
      </c>
      <c r="H1239">
        <v>10550</v>
      </c>
      <c r="I1239" t="s">
        <v>2003</v>
      </c>
      <c r="J1239">
        <v>51.55</v>
      </c>
      <c r="K1239">
        <v>5</v>
      </c>
      <c r="L1239">
        <v>5.4642999999999997</v>
      </c>
      <c r="M1239">
        <v>0</v>
      </c>
      <c r="N1239">
        <v>24.2285</v>
      </c>
    </row>
    <row r="1240" spans="1:14" hidden="1">
      <c r="A1240">
        <v>5791</v>
      </c>
      <c r="B1240" t="s">
        <v>2004</v>
      </c>
      <c r="C1240" s="4">
        <v>43007</v>
      </c>
      <c r="D1240" s="4">
        <v>43010</v>
      </c>
      <c r="E1240" t="s">
        <v>38</v>
      </c>
      <c r="F1240" t="s">
        <v>997</v>
      </c>
      <c r="G1240" t="s">
        <v>21</v>
      </c>
      <c r="H1240">
        <v>93309</v>
      </c>
      <c r="I1240" t="s">
        <v>2005</v>
      </c>
      <c r="J1240">
        <v>35</v>
      </c>
      <c r="K1240">
        <v>7</v>
      </c>
      <c r="L1240">
        <v>2.6</v>
      </c>
      <c r="M1240">
        <v>0</v>
      </c>
      <c r="N1240">
        <v>16.8</v>
      </c>
    </row>
    <row r="1241" spans="1:14" hidden="1">
      <c r="A1241">
        <v>5792</v>
      </c>
      <c r="B1241" t="s">
        <v>2004</v>
      </c>
      <c r="C1241" s="4">
        <v>43007</v>
      </c>
      <c r="D1241" s="4">
        <v>43010</v>
      </c>
      <c r="E1241" t="s">
        <v>38</v>
      </c>
      <c r="F1241" t="s">
        <v>997</v>
      </c>
      <c r="G1241" t="s">
        <v>21</v>
      </c>
      <c r="H1241">
        <v>93309</v>
      </c>
      <c r="I1241" t="s">
        <v>450</v>
      </c>
      <c r="J1241">
        <v>72.784000000000006</v>
      </c>
      <c r="K1241">
        <v>1</v>
      </c>
      <c r="L1241">
        <v>72.784000000000006</v>
      </c>
      <c r="M1241">
        <v>0.2</v>
      </c>
      <c r="N1241">
        <v>0</v>
      </c>
    </row>
    <row r="1242" spans="1:14" hidden="1">
      <c r="A1242">
        <v>5793</v>
      </c>
      <c r="B1242" t="s">
        <v>2004</v>
      </c>
      <c r="C1242" s="4">
        <v>43007</v>
      </c>
      <c r="D1242" s="4">
        <v>43010</v>
      </c>
      <c r="E1242" t="s">
        <v>38</v>
      </c>
      <c r="F1242" t="s">
        <v>997</v>
      </c>
      <c r="G1242" t="s">
        <v>21</v>
      </c>
      <c r="H1242">
        <v>93309</v>
      </c>
      <c r="I1242" t="s">
        <v>2006</v>
      </c>
      <c r="J1242">
        <v>97.84</v>
      </c>
      <c r="K1242">
        <v>2</v>
      </c>
      <c r="L1242">
        <v>36.200800000000001</v>
      </c>
      <c r="M1242">
        <v>0</v>
      </c>
      <c r="N1242">
        <v>25.438400000000001</v>
      </c>
    </row>
    <row r="1243" spans="1:14" hidden="1">
      <c r="A1243">
        <v>5794</v>
      </c>
      <c r="B1243" t="s">
        <v>2004</v>
      </c>
      <c r="C1243" s="4">
        <v>43007</v>
      </c>
      <c r="D1243" s="4">
        <v>43010</v>
      </c>
      <c r="E1243" t="s">
        <v>38</v>
      </c>
      <c r="F1243" t="s">
        <v>997</v>
      </c>
      <c r="G1243" t="s">
        <v>21</v>
      </c>
      <c r="H1243">
        <v>93309</v>
      </c>
      <c r="I1243" t="s">
        <v>2007</v>
      </c>
      <c r="J1243">
        <v>51.75</v>
      </c>
      <c r="K1243">
        <v>1</v>
      </c>
      <c r="L1243">
        <v>36.225000000000001</v>
      </c>
      <c r="M1243">
        <v>0</v>
      </c>
      <c r="N1243">
        <v>15.525</v>
      </c>
    </row>
    <row r="1244" spans="1:14" hidden="1">
      <c r="A1244">
        <v>5795</v>
      </c>
      <c r="B1244" t="s">
        <v>2004</v>
      </c>
      <c r="C1244" s="4">
        <v>43007</v>
      </c>
      <c r="D1244" s="4">
        <v>43010</v>
      </c>
      <c r="E1244" t="s">
        <v>38</v>
      </c>
      <c r="F1244" t="s">
        <v>997</v>
      </c>
      <c r="G1244" t="s">
        <v>21</v>
      </c>
      <c r="H1244">
        <v>93309</v>
      </c>
      <c r="I1244" t="s">
        <v>315</v>
      </c>
      <c r="J1244">
        <v>46.671999999999997</v>
      </c>
      <c r="K1244">
        <v>2</v>
      </c>
      <c r="L1244">
        <v>15.1684</v>
      </c>
      <c r="M1244">
        <v>0.2</v>
      </c>
      <c r="N1244">
        <v>16.3352</v>
      </c>
    </row>
    <row r="1245" spans="1:14" hidden="1">
      <c r="A1245">
        <v>6209</v>
      </c>
      <c r="B1245" t="s">
        <v>2008</v>
      </c>
      <c r="C1245" s="4">
        <v>43007</v>
      </c>
      <c r="D1245" s="4">
        <v>43011</v>
      </c>
      <c r="E1245" t="s">
        <v>15</v>
      </c>
      <c r="F1245" t="s">
        <v>2009</v>
      </c>
      <c r="G1245" t="s">
        <v>27</v>
      </c>
      <c r="H1245">
        <v>43302</v>
      </c>
      <c r="I1245" t="s">
        <v>122</v>
      </c>
      <c r="J1245">
        <v>51.167999999999999</v>
      </c>
      <c r="K1245">
        <v>2</v>
      </c>
      <c r="L1245">
        <v>28.782</v>
      </c>
      <c r="M1245">
        <v>0.2</v>
      </c>
      <c r="N1245">
        <v>-6.3959999999999999</v>
      </c>
    </row>
    <row r="1246" spans="1:14" hidden="1">
      <c r="A1246">
        <v>7663</v>
      </c>
      <c r="B1246" t="s">
        <v>2010</v>
      </c>
      <c r="C1246" s="4">
        <v>43007</v>
      </c>
      <c r="D1246" s="4">
        <v>43009</v>
      </c>
      <c r="E1246" t="s">
        <v>38</v>
      </c>
      <c r="F1246" t="s">
        <v>2011</v>
      </c>
      <c r="G1246" t="s">
        <v>21</v>
      </c>
      <c r="H1246">
        <v>90036</v>
      </c>
      <c r="I1246" t="s">
        <v>2012</v>
      </c>
      <c r="J1246">
        <v>99.2</v>
      </c>
      <c r="K1246">
        <v>5</v>
      </c>
      <c r="L1246">
        <v>14.6816</v>
      </c>
      <c r="M1246">
        <v>0</v>
      </c>
      <c r="N1246">
        <v>25.792000000000002</v>
      </c>
    </row>
    <row r="1247" spans="1:14" hidden="1">
      <c r="A1247">
        <v>8591</v>
      </c>
      <c r="B1247" t="s">
        <v>2013</v>
      </c>
      <c r="C1247" s="4">
        <v>43007</v>
      </c>
      <c r="D1247" s="4">
        <v>43009</v>
      </c>
      <c r="E1247" t="s">
        <v>38</v>
      </c>
      <c r="F1247" t="s">
        <v>135</v>
      </c>
      <c r="G1247" t="s">
        <v>27</v>
      </c>
      <c r="H1247">
        <v>11550</v>
      </c>
      <c r="I1247" t="s">
        <v>1557</v>
      </c>
      <c r="J1247">
        <v>7.98</v>
      </c>
      <c r="K1247">
        <v>3</v>
      </c>
      <c r="L1247">
        <v>1.3566</v>
      </c>
      <c r="M1247">
        <v>0</v>
      </c>
      <c r="N1247">
        <v>3.9102000000000001</v>
      </c>
    </row>
    <row r="1248" spans="1:14" hidden="1">
      <c r="A1248">
        <v>9802</v>
      </c>
      <c r="B1248" t="s">
        <v>2014</v>
      </c>
      <c r="C1248" s="4">
        <v>43007</v>
      </c>
      <c r="D1248" s="4">
        <v>43014</v>
      </c>
      <c r="E1248" t="s">
        <v>15</v>
      </c>
      <c r="F1248" t="s">
        <v>1888</v>
      </c>
      <c r="G1248" t="s">
        <v>21</v>
      </c>
      <c r="H1248">
        <v>95240</v>
      </c>
      <c r="I1248" t="s">
        <v>278</v>
      </c>
      <c r="J1248">
        <v>97.3</v>
      </c>
      <c r="K1248">
        <v>7</v>
      </c>
      <c r="L1248">
        <v>9.8689999999999998</v>
      </c>
      <c r="M1248">
        <v>0</v>
      </c>
      <c r="N1248">
        <v>28.216999999999999</v>
      </c>
    </row>
    <row r="1249" spans="1:14" hidden="1">
      <c r="A1249">
        <v>1069</v>
      </c>
      <c r="B1249" t="s">
        <v>2015</v>
      </c>
      <c r="C1249" s="4">
        <v>43006</v>
      </c>
      <c r="D1249" s="4">
        <v>43008</v>
      </c>
      <c r="E1249" t="s">
        <v>52</v>
      </c>
      <c r="F1249" t="s">
        <v>675</v>
      </c>
      <c r="G1249" t="s">
        <v>21</v>
      </c>
      <c r="H1249">
        <v>78521</v>
      </c>
      <c r="I1249" t="s">
        <v>796</v>
      </c>
      <c r="J1249">
        <v>1.744</v>
      </c>
      <c r="K1249">
        <v>1</v>
      </c>
      <c r="L1249">
        <v>2.0928</v>
      </c>
      <c r="M1249">
        <v>0.2</v>
      </c>
      <c r="N1249">
        <v>-0.3488</v>
      </c>
    </row>
    <row r="1250" spans="1:14" hidden="1">
      <c r="A1250">
        <v>4460</v>
      </c>
      <c r="B1250" t="s">
        <v>2016</v>
      </c>
      <c r="C1250" s="4">
        <v>43006</v>
      </c>
      <c r="D1250" s="4">
        <v>43009</v>
      </c>
      <c r="E1250" t="s">
        <v>38</v>
      </c>
      <c r="F1250" t="s">
        <v>2017</v>
      </c>
      <c r="G1250" t="s">
        <v>17</v>
      </c>
      <c r="H1250">
        <v>80013</v>
      </c>
      <c r="I1250" t="s">
        <v>2018</v>
      </c>
      <c r="J1250">
        <v>32.776000000000003</v>
      </c>
      <c r="K1250">
        <v>1</v>
      </c>
      <c r="L1250">
        <v>29.4984</v>
      </c>
      <c r="M1250">
        <v>0.2</v>
      </c>
      <c r="N1250">
        <v>3.2776000000000001</v>
      </c>
    </row>
    <row r="1251" spans="1:14" hidden="1">
      <c r="A1251">
        <v>4461</v>
      </c>
      <c r="B1251" t="s">
        <v>2016</v>
      </c>
      <c r="C1251" s="4">
        <v>43006</v>
      </c>
      <c r="D1251" s="4">
        <v>43009</v>
      </c>
      <c r="E1251" t="s">
        <v>38</v>
      </c>
      <c r="F1251" t="s">
        <v>2017</v>
      </c>
      <c r="G1251" t="s">
        <v>17</v>
      </c>
      <c r="H1251">
        <v>80013</v>
      </c>
      <c r="I1251" t="s">
        <v>209</v>
      </c>
      <c r="J1251">
        <v>147.184</v>
      </c>
      <c r="K1251">
        <v>2</v>
      </c>
      <c r="L1251">
        <v>88.310400000000001</v>
      </c>
      <c r="M1251">
        <v>0.2</v>
      </c>
      <c r="N1251">
        <v>-29.436800000000002</v>
      </c>
    </row>
    <row r="1252" spans="1:14" hidden="1">
      <c r="A1252">
        <v>4462</v>
      </c>
      <c r="B1252" t="s">
        <v>2016</v>
      </c>
      <c r="C1252" s="4">
        <v>43006</v>
      </c>
      <c r="D1252" s="4">
        <v>43009</v>
      </c>
      <c r="E1252" t="s">
        <v>38</v>
      </c>
      <c r="F1252" t="s">
        <v>2017</v>
      </c>
      <c r="G1252" t="s">
        <v>17</v>
      </c>
      <c r="H1252">
        <v>80013</v>
      </c>
      <c r="I1252" t="s">
        <v>2019</v>
      </c>
      <c r="J1252">
        <v>54.384</v>
      </c>
      <c r="K1252">
        <v>2</v>
      </c>
      <c r="L1252">
        <v>26.5122</v>
      </c>
      <c r="M1252">
        <v>0.2</v>
      </c>
      <c r="N1252">
        <v>1.3595999999999999</v>
      </c>
    </row>
    <row r="1253" spans="1:14" hidden="1">
      <c r="A1253">
        <v>4463</v>
      </c>
      <c r="B1253" t="s">
        <v>2016</v>
      </c>
      <c r="C1253" s="4">
        <v>43006</v>
      </c>
      <c r="D1253" s="4">
        <v>43009</v>
      </c>
      <c r="E1253" t="s">
        <v>38</v>
      </c>
      <c r="F1253" t="s">
        <v>2017</v>
      </c>
      <c r="G1253" t="s">
        <v>17</v>
      </c>
      <c r="H1253">
        <v>80013</v>
      </c>
      <c r="I1253" t="s">
        <v>136</v>
      </c>
      <c r="J1253">
        <v>76.775999999999996</v>
      </c>
      <c r="K1253">
        <v>4</v>
      </c>
      <c r="L1253">
        <v>33.909399999999998</v>
      </c>
      <c r="M1253">
        <v>0.7</v>
      </c>
      <c r="N1253">
        <v>-58.861600000000003</v>
      </c>
    </row>
    <row r="1254" spans="1:14" hidden="1">
      <c r="A1254">
        <v>4464</v>
      </c>
      <c r="B1254" t="s">
        <v>2016</v>
      </c>
      <c r="C1254" s="4">
        <v>43006</v>
      </c>
      <c r="D1254" s="4">
        <v>43009</v>
      </c>
      <c r="E1254" t="s">
        <v>38</v>
      </c>
      <c r="F1254" t="s">
        <v>2017</v>
      </c>
      <c r="G1254" t="s">
        <v>17</v>
      </c>
      <c r="H1254">
        <v>80013</v>
      </c>
      <c r="I1254" t="s">
        <v>601</v>
      </c>
      <c r="J1254">
        <v>14.352</v>
      </c>
      <c r="K1254">
        <v>3</v>
      </c>
      <c r="L1254">
        <v>3.0497999999999998</v>
      </c>
      <c r="M1254">
        <v>0.2</v>
      </c>
      <c r="N1254">
        <v>5.2026000000000003</v>
      </c>
    </row>
    <row r="1255" spans="1:14" hidden="1">
      <c r="A1255">
        <v>4465</v>
      </c>
      <c r="B1255" t="s">
        <v>2016</v>
      </c>
      <c r="C1255" s="4">
        <v>43006</v>
      </c>
      <c r="D1255" s="4">
        <v>43009</v>
      </c>
      <c r="E1255" t="s">
        <v>38</v>
      </c>
      <c r="F1255" t="s">
        <v>2017</v>
      </c>
      <c r="G1255" t="s">
        <v>17</v>
      </c>
      <c r="H1255">
        <v>80013</v>
      </c>
      <c r="I1255" t="s">
        <v>322</v>
      </c>
      <c r="J1255">
        <v>209.792</v>
      </c>
      <c r="K1255">
        <v>2</v>
      </c>
      <c r="L1255">
        <v>91.784000000000006</v>
      </c>
      <c r="M1255">
        <v>0.2</v>
      </c>
      <c r="N1255">
        <v>26.224</v>
      </c>
    </row>
    <row r="1256" spans="1:14" hidden="1">
      <c r="A1256">
        <v>5462</v>
      </c>
      <c r="B1256" t="s">
        <v>2020</v>
      </c>
      <c r="C1256" s="4">
        <v>43006</v>
      </c>
      <c r="D1256" s="4">
        <v>43012</v>
      </c>
      <c r="E1256" t="s">
        <v>15</v>
      </c>
      <c r="F1256" t="s">
        <v>2021</v>
      </c>
      <c r="G1256" t="s">
        <v>21</v>
      </c>
      <c r="H1256">
        <v>90032</v>
      </c>
      <c r="I1256" t="s">
        <v>2022</v>
      </c>
      <c r="J1256">
        <v>9.24</v>
      </c>
      <c r="K1256">
        <v>3</v>
      </c>
      <c r="L1256">
        <v>1.6015999999999999</v>
      </c>
      <c r="M1256">
        <v>0</v>
      </c>
      <c r="N1256">
        <v>4.4352</v>
      </c>
    </row>
    <row r="1257" spans="1:14" hidden="1">
      <c r="A1257">
        <v>6321</v>
      </c>
      <c r="B1257" t="s">
        <v>2023</v>
      </c>
      <c r="C1257" s="4">
        <v>43006</v>
      </c>
      <c r="D1257" s="4">
        <v>43010</v>
      </c>
      <c r="E1257" t="s">
        <v>15</v>
      </c>
      <c r="F1257" t="s">
        <v>1841</v>
      </c>
      <c r="G1257" t="s">
        <v>27</v>
      </c>
      <c r="H1257">
        <v>32216</v>
      </c>
      <c r="I1257" t="s">
        <v>1425</v>
      </c>
      <c r="J1257">
        <v>10.368</v>
      </c>
      <c r="K1257">
        <v>2</v>
      </c>
      <c r="L1257">
        <v>3.3696000000000002</v>
      </c>
      <c r="M1257">
        <v>0.2</v>
      </c>
      <c r="N1257">
        <v>3.6288</v>
      </c>
    </row>
    <row r="1258" spans="1:14" hidden="1">
      <c r="A1258">
        <v>8054</v>
      </c>
      <c r="B1258" t="s">
        <v>2024</v>
      </c>
      <c r="C1258" s="4">
        <v>43006</v>
      </c>
      <c r="D1258" s="4">
        <v>43013</v>
      </c>
      <c r="E1258" t="s">
        <v>15</v>
      </c>
      <c r="F1258" t="s">
        <v>1304</v>
      </c>
      <c r="G1258" t="s">
        <v>27</v>
      </c>
      <c r="H1258">
        <v>19134</v>
      </c>
      <c r="I1258" t="s">
        <v>2025</v>
      </c>
      <c r="J1258">
        <v>2.6549999999999998</v>
      </c>
      <c r="K1258">
        <v>1</v>
      </c>
      <c r="L1258">
        <v>4.5134999999999996</v>
      </c>
      <c r="M1258">
        <v>0.7</v>
      </c>
      <c r="N1258">
        <v>-1.8585</v>
      </c>
    </row>
    <row r="1259" spans="1:14" hidden="1">
      <c r="A1259">
        <v>4564</v>
      </c>
      <c r="B1259" t="s">
        <v>2026</v>
      </c>
      <c r="C1259" s="4">
        <v>43004</v>
      </c>
      <c r="D1259" s="4">
        <v>43008</v>
      </c>
      <c r="E1259" t="s">
        <v>15</v>
      </c>
      <c r="F1259" t="s">
        <v>2027</v>
      </c>
      <c r="G1259" t="s">
        <v>17</v>
      </c>
      <c r="H1259">
        <v>33023</v>
      </c>
      <c r="I1259" t="s">
        <v>2028</v>
      </c>
      <c r="J1259">
        <v>419.13600000000002</v>
      </c>
      <c r="K1259">
        <v>4</v>
      </c>
      <c r="L1259">
        <v>119.1918</v>
      </c>
      <c r="M1259">
        <v>0.2</v>
      </c>
      <c r="N1259">
        <v>-57.6312</v>
      </c>
    </row>
    <row r="1260" spans="1:14" hidden="1">
      <c r="A1260">
        <v>7527</v>
      </c>
      <c r="B1260" t="s">
        <v>2029</v>
      </c>
      <c r="C1260" s="4">
        <v>43004</v>
      </c>
      <c r="D1260" s="4">
        <v>43004</v>
      </c>
      <c r="E1260" t="s">
        <v>98</v>
      </c>
      <c r="F1260" t="s">
        <v>1193</v>
      </c>
      <c r="G1260" t="s">
        <v>27</v>
      </c>
      <c r="H1260">
        <v>94109</v>
      </c>
      <c r="I1260" t="s">
        <v>2030</v>
      </c>
      <c r="J1260">
        <v>71.88</v>
      </c>
      <c r="K1260">
        <v>6</v>
      </c>
      <c r="L1260">
        <v>6.4691999999999998</v>
      </c>
      <c r="M1260">
        <v>0</v>
      </c>
      <c r="N1260">
        <v>33.064799999999998</v>
      </c>
    </row>
    <row r="1261" spans="1:14" hidden="1">
      <c r="A1261">
        <v>7528</v>
      </c>
      <c r="B1261" t="s">
        <v>2029</v>
      </c>
      <c r="C1261" s="4">
        <v>43004</v>
      </c>
      <c r="D1261" s="4">
        <v>43004</v>
      </c>
      <c r="E1261" t="s">
        <v>98</v>
      </c>
      <c r="F1261" t="s">
        <v>1193</v>
      </c>
      <c r="G1261" t="s">
        <v>27</v>
      </c>
      <c r="H1261">
        <v>94109</v>
      </c>
      <c r="I1261" t="s">
        <v>2031</v>
      </c>
      <c r="J1261">
        <v>9.24</v>
      </c>
      <c r="K1261">
        <v>3</v>
      </c>
      <c r="L1261">
        <v>2.0943999999999998</v>
      </c>
      <c r="M1261">
        <v>0</v>
      </c>
      <c r="N1261">
        <v>2.9567999999999999</v>
      </c>
    </row>
    <row r="1262" spans="1:14" hidden="1">
      <c r="A1262">
        <v>7529</v>
      </c>
      <c r="B1262" t="s">
        <v>2029</v>
      </c>
      <c r="C1262" s="4">
        <v>43004</v>
      </c>
      <c r="D1262" s="4">
        <v>43004</v>
      </c>
      <c r="E1262" t="s">
        <v>98</v>
      </c>
      <c r="F1262" t="s">
        <v>1193</v>
      </c>
      <c r="G1262" t="s">
        <v>27</v>
      </c>
      <c r="H1262">
        <v>94109</v>
      </c>
      <c r="I1262" t="s">
        <v>465</v>
      </c>
      <c r="J1262">
        <v>35.880000000000003</v>
      </c>
      <c r="K1262">
        <v>6</v>
      </c>
      <c r="L1262">
        <v>3.2890000000000001</v>
      </c>
      <c r="M1262">
        <v>0</v>
      </c>
      <c r="N1262">
        <v>16.146000000000001</v>
      </c>
    </row>
    <row r="1263" spans="1:14" hidden="1">
      <c r="A1263">
        <v>7530</v>
      </c>
      <c r="B1263" t="s">
        <v>2029</v>
      </c>
      <c r="C1263" s="4">
        <v>43004</v>
      </c>
      <c r="D1263" s="4">
        <v>43004</v>
      </c>
      <c r="E1263" t="s">
        <v>98</v>
      </c>
      <c r="F1263" t="s">
        <v>1193</v>
      </c>
      <c r="G1263" t="s">
        <v>27</v>
      </c>
      <c r="H1263">
        <v>94109</v>
      </c>
      <c r="I1263" t="s">
        <v>2032</v>
      </c>
      <c r="J1263">
        <v>17.04</v>
      </c>
      <c r="K1263">
        <v>3</v>
      </c>
      <c r="L1263">
        <v>3.8340000000000001</v>
      </c>
      <c r="M1263">
        <v>0.2</v>
      </c>
      <c r="N1263">
        <v>5.5380000000000003</v>
      </c>
    </row>
    <row r="1264" spans="1:14" hidden="1">
      <c r="A1264">
        <v>7531</v>
      </c>
      <c r="B1264" t="s">
        <v>2029</v>
      </c>
      <c r="C1264" s="4">
        <v>43004</v>
      </c>
      <c r="D1264" s="4">
        <v>43004</v>
      </c>
      <c r="E1264" t="s">
        <v>98</v>
      </c>
      <c r="F1264" t="s">
        <v>1193</v>
      </c>
      <c r="G1264" t="s">
        <v>27</v>
      </c>
      <c r="H1264">
        <v>94109</v>
      </c>
      <c r="I1264" t="s">
        <v>1358</v>
      </c>
      <c r="J1264">
        <v>931.17600000000004</v>
      </c>
      <c r="K1264">
        <v>3</v>
      </c>
      <c r="L1264">
        <v>205.63470000000001</v>
      </c>
      <c r="M1264">
        <v>0.2</v>
      </c>
      <c r="N1264">
        <v>314.27190000000002</v>
      </c>
    </row>
    <row r="1265" spans="1:14" hidden="1">
      <c r="A1265">
        <v>7763</v>
      </c>
      <c r="B1265" t="s">
        <v>2033</v>
      </c>
      <c r="C1265" s="4">
        <v>43004</v>
      </c>
      <c r="D1265" s="4">
        <v>43006</v>
      </c>
      <c r="E1265" t="s">
        <v>38</v>
      </c>
      <c r="F1265" t="s">
        <v>1703</v>
      </c>
      <c r="G1265" t="s">
        <v>17</v>
      </c>
      <c r="H1265">
        <v>97301</v>
      </c>
      <c r="I1265" t="s">
        <v>1739</v>
      </c>
      <c r="J1265">
        <v>2.2240000000000002</v>
      </c>
      <c r="K1265">
        <v>1</v>
      </c>
      <c r="L1265">
        <v>1.6679999999999999</v>
      </c>
      <c r="M1265">
        <v>0.2</v>
      </c>
      <c r="N1265">
        <v>0.55600000000000005</v>
      </c>
    </row>
    <row r="1266" spans="1:14" hidden="1">
      <c r="A1266">
        <v>362</v>
      </c>
      <c r="B1266" t="s">
        <v>2034</v>
      </c>
      <c r="C1266" s="4">
        <v>43003</v>
      </c>
      <c r="D1266" s="4">
        <v>43009</v>
      </c>
      <c r="E1266" t="s">
        <v>15</v>
      </c>
      <c r="F1266" t="s">
        <v>2035</v>
      </c>
      <c r="G1266" t="s">
        <v>21</v>
      </c>
      <c r="H1266">
        <v>10009</v>
      </c>
      <c r="I1266" t="s">
        <v>2036</v>
      </c>
      <c r="J1266">
        <v>20.7</v>
      </c>
      <c r="K1266">
        <v>2</v>
      </c>
      <c r="L1266">
        <v>5.3819999999999997</v>
      </c>
      <c r="M1266">
        <v>0</v>
      </c>
      <c r="N1266">
        <v>9.9359999999999999</v>
      </c>
    </row>
    <row r="1267" spans="1:14" hidden="1">
      <c r="A1267">
        <v>363</v>
      </c>
      <c r="B1267" t="s">
        <v>2034</v>
      </c>
      <c r="C1267" s="4">
        <v>43003</v>
      </c>
      <c r="D1267" s="4">
        <v>43009</v>
      </c>
      <c r="E1267" t="s">
        <v>15</v>
      </c>
      <c r="F1267" t="s">
        <v>2035</v>
      </c>
      <c r="G1267" t="s">
        <v>21</v>
      </c>
      <c r="H1267">
        <v>10009</v>
      </c>
      <c r="I1267" t="s">
        <v>979</v>
      </c>
      <c r="J1267">
        <v>488.64600000000002</v>
      </c>
      <c r="K1267">
        <v>3</v>
      </c>
      <c r="L1267">
        <v>133.92519999999999</v>
      </c>
      <c r="M1267">
        <v>0.1</v>
      </c>
      <c r="N1267">
        <v>86.870400000000004</v>
      </c>
    </row>
    <row r="1268" spans="1:14" hidden="1">
      <c r="A1268">
        <v>364</v>
      </c>
      <c r="B1268" t="s">
        <v>2034</v>
      </c>
      <c r="C1268" s="4">
        <v>43003</v>
      </c>
      <c r="D1268" s="4">
        <v>43009</v>
      </c>
      <c r="E1268" t="s">
        <v>15</v>
      </c>
      <c r="F1268" t="s">
        <v>2035</v>
      </c>
      <c r="G1268" t="s">
        <v>21</v>
      </c>
      <c r="H1268">
        <v>10009</v>
      </c>
      <c r="I1268" t="s">
        <v>2037</v>
      </c>
      <c r="J1268">
        <v>5.56</v>
      </c>
      <c r="K1268">
        <v>2</v>
      </c>
      <c r="L1268">
        <v>2.0571999999999999</v>
      </c>
      <c r="M1268">
        <v>0</v>
      </c>
      <c r="N1268">
        <v>1.4456</v>
      </c>
    </row>
    <row r="1269" spans="1:14" hidden="1">
      <c r="A1269">
        <v>365</v>
      </c>
      <c r="B1269" t="s">
        <v>2034</v>
      </c>
      <c r="C1269" s="4">
        <v>43003</v>
      </c>
      <c r="D1269" s="4">
        <v>43009</v>
      </c>
      <c r="E1269" t="s">
        <v>15</v>
      </c>
      <c r="F1269" t="s">
        <v>2035</v>
      </c>
      <c r="G1269" t="s">
        <v>21</v>
      </c>
      <c r="H1269">
        <v>10009</v>
      </c>
      <c r="I1269" t="s">
        <v>837</v>
      </c>
      <c r="J1269">
        <v>47.12</v>
      </c>
      <c r="K1269">
        <v>8</v>
      </c>
      <c r="L1269">
        <v>3.2984</v>
      </c>
      <c r="M1269">
        <v>0</v>
      </c>
      <c r="N1269">
        <v>20.732800000000001</v>
      </c>
    </row>
    <row r="1270" spans="1:14" hidden="1">
      <c r="A1270">
        <v>2035</v>
      </c>
      <c r="B1270" t="s">
        <v>2038</v>
      </c>
      <c r="C1270" s="4">
        <v>43003</v>
      </c>
      <c r="D1270" s="4">
        <v>43007</v>
      </c>
      <c r="E1270" t="s">
        <v>15</v>
      </c>
      <c r="F1270" t="s">
        <v>2039</v>
      </c>
      <c r="G1270" t="s">
        <v>21</v>
      </c>
      <c r="H1270">
        <v>55901</v>
      </c>
      <c r="I1270" t="s">
        <v>2040</v>
      </c>
      <c r="J1270">
        <v>8.26</v>
      </c>
      <c r="K1270">
        <v>2</v>
      </c>
      <c r="L1270">
        <v>2.1888999999999998</v>
      </c>
      <c r="M1270">
        <v>0</v>
      </c>
      <c r="N1270">
        <v>3.8822000000000001</v>
      </c>
    </row>
    <row r="1271" spans="1:14" hidden="1">
      <c r="A1271">
        <v>2036</v>
      </c>
      <c r="B1271" t="s">
        <v>2038</v>
      </c>
      <c r="C1271" s="4">
        <v>43003</v>
      </c>
      <c r="D1271" s="4">
        <v>43007</v>
      </c>
      <c r="E1271" t="s">
        <v>15</v>
      </c>
      <c r="F1271" t="s">
        <v>2039</v>
      </c>
      <c r="G1271" t="s">
        <v>21</v>
      </c>
      <c r="H1271">
        <v>55901</v>
      </c>
      <c r="I1271" t="s">
        <v>1375</v>
      </c>
      <c r="J1271">
        <v>269.97000000000003</v>
      </c>
      <c r="K1271">
        <v>3</v>
      </c>
      <c r="L1271">
        <v>72.891900000000007</v>
      </c>
      <c r="M1271">
        <v>0</v>
      </c>
      <c r="N1271">
        <v>51.2943</v>
      </c>
    </row>
    <row r="1272" spans="1:14" hidden="1">
      <c r="A1272">
        <v>3143</v>
      </c>
      <c r="B1272" t="s">
        <v>2041</v>
      </c>
      <c r="C1272" s="4">
        <v>43003</v>
      </c>
      <c r="D1272" s="4">
        <v>43005</v>
      </c>
      <c r="E1272" t="s">
        <v>52</v>
      </c>
      <c r="F1272" t="s">
        <v>2042</v>
      </c>
      <c r="G1272" t="s">
        <v>21</v>
      </c>
      <c r="H1272">
        <v>45231</v>
      </c>
      <c r="I1272" t="s">
        <v>2043</v>
      </c>
      <c r="J1272">
        <v>119.96</v>
      </c>
      <c r="K1272">
        <v>5</v>
      </c>
      <c r="L1272">
        <v>16.7944</v>
      </c>
      <c r="M1272">
        <v>0.2</v>
      </c>
      <c r="N1272">
        <v>35.988</v>
      </c>
    </row>
    <row r="1273" spans="1:14" hidden="1">
      <c r="A1273">
        <v>3144</v>
      </c>
      <c r="B1273" t="s">
        <v>2041</v>
      </c>
      <c r="C1273" s="4">
        <v>43003</v>
      </c>
      <c r="D1273" s="4">
        <v>43005</v>
      </c>
      <c r="E1273" t="s">
        <v>52</v>
      </c>
      <c r="F1273" t="s">
        <v>2042</v>
      </c>
      <c r="G1273" t="s">
        <v>21</v>
      </c>
      <c r="H1273">
        <v>45231</v>
      </c>
      <c r="I1273" t="s">
        <v>2044</v>
      </c>
      <c r="J1273">
        <v>10.608000000000001</v>
      </c>
      <c r="K1273">
        <v>6</v>
      </c>
      <c r="L1273">
        <v>1.6133</v>
      </c>
      <c r="M1273">
        <v>0.2</v>
      </c>
      <c r="N1273">
        <v>0.92820000000000003</v>
      </c>
    </row>
    <row r="1274" spans="1:14" hidden="1">
      <c r="A1274">
        <v>5152</v>
      </c>
      <c r="B1274" t="s">
        <v>2045</v>
      </c>
      <c r="C1274" s="4">
        <v>43003</v>
      </c>
      <c r="D1274" s="4">
        <v>43006</v>
      </c>
      <c r="E1274" t="s">
        <v>38</v>
      </c>
      <c r="F1274" t="s">
        <v>2046</v>
      </c>
      <c r="G1274" t="s">
        <v>27</v>
      </c>
      <c r="H1274">
        <v>59601</v>
      </c>
      <c r="I1274" t="s">
        <v>590</v>
      </c>
      <c r="J1274">
        <v>39.9</v>
      </c>
      <c r="K1274">
        <v>5</v>
      </c>
      <c r="L1274">
        <v>5.9051999999999998</v>
      </c>
      <c r="M1274">
        <v>0</v>
      </c>
      <c r="N1274">
        <v>10.374000000000001</v>
      </c>
    </row>
    <row r="1275" spans="1:14" hidden="1">
      <c r="A1275">
        <v>5715</v>
      </c>
      <c r="B1275" t="s">
        <v>2047</v>
      </c>
      <c r="C1275" s="4">
        <v>43003</v>
      </c>
      <c r="D1275" s="4">
        <v>43007</v>
      </c>
      <c r="E1275" t="s">
        <v>15</v>
      </c>
      <c r="F1275" t="s">
        <v>2048</v>
      </c>
      <c r="G1275" t="s">
        <v>21</v>
      </c>
      <c r="H1275">
        <v>23223</v>
      </c>
      <c r="I1275" t="s">
        <v>2049</v>
      </c>
      <c r="J1275">
        <v>177.55</v>
      </c>
      <c r="K1275">
        <v>5</v>
      </c>
      <c r="L1275">
        <v>25.9223</v>
      </c>
      <c r="M1275">
        <v>0</v>
      </c>
      <c r="N1275">
        <v>47.938499999999998</v>
      </c>
    </row>
    <row r="1276" spans="1:14" hidden="1">
      <c r="A1276">
        <v>7086</v>
      </c>
      <c r="B1276" t="s">
        <v>2050</v>
      </c>
      <c r="C1276" s="4">
        <v>43003</v>
      </c>
      <c r="D1276" s="4">
        <v>43006</v>
      </c>
      <c r="E1276" t="s">
        <v>38</v>
      </c>
      <c r="F1276" t="s">
        <v>931</v>
      </c>
      <c r="G1276" t="s">
        <v>27</v>
      </c>
      <c r="H1276">
        <v>19013</v>
      </c>
      <c r="I1276" t="s">
        <v>511</v>
      </c>
      <c r="J1276">
        <v>8.5950000000000006</v>
      </c>
      <c r="K1276">
        <v>5</v>
      </c>
      <c r="L1276">
        <v>2.9796</v>
      </c>
      <c r="M1276">
        <v>0.7</v>
      </c>
      <c r="N1276">
        <v>-6.3029999999999999</v>
      </c>
    </row>
    <row r="1277" spans="1:14" hidden="1">
      <c r="A1277">
        <v>7087</v>
      </c>
      <c r="B1277" t="s">
        <v>2050</v>
      </c>
      <c r="C1277" s="4">
        <v>43003</v>
      </c>
      <c r="D1277" s="4">
        <v>43006</v>
      </c>
      <c r="E1277" t="s">
        <v>38</v>
      </c>
      <c r="F1277" t="s">
        <v>931</v>
      </c>
      <c r="G1277" t="s">
        <v>27</v>
      </c>
      <c r="H1277">
        <v>19013</v>
      </c>
      <c r="I1277" t="s">
        <v>2051</v>
      </c>
      <c r="J1277">
        <v>190.89599999999999</v>
      </c>
      <c r="K1277">
        <v>2</v>
      </c>
      <c r="L1277">
        <v>116.9238</v>
      </c>
      <c r="M1277">
        <v>0.2</v>
      </c>
      <c r="N1277">
        <v>-42.951599999999999</v>
      </c>
    </row>
    <row r="1278" spans="1:14" hidden="1">
      <c r="A1278">
        <v>7871</v>
      </c>
      <c r="B1278" t="s">
        <v>2052</v>
      </c>
      <c r="C1278" s="4">
        <v>43003</v>
      </c>
      <c r="D1278" s="4">
        <v>43007</v>
      </c>
      <c r="E1278" t="s">
        <v>15</v>
      </c>
      <c r="F1278" t="s">
        <v>2053</v>
      </c>
      <c r="G1278" t="s">
        <v>27</v>
      </c>
      <c r="H1278">
        <v>44107</v>
      </c>
      <c r="I1278" t="s">
        <v>1242</v>
      </c>
      <c r="J1278">
        <v>24.448</v>
      </c>
      <c r="K1278">
        <v>4</v>
      </c>
      <c r="L1278">
        <v>3.8963999999999999</v>
      </c>
      <c r="M1278">
        <v>0.2</v>
      </c>
      <c r="N1278">
        <v>8.8623999999999992</v>
      </c>
    </row>
    <row r="1279" spans="1:14" hidden="1">
      <c r="A1279">
        <v>634</v>
      </c>
      <c r="B1279" t="s">
        <v>2054</v>
      </c>
      <c r="C1279" s="4">
        <v>43002</v>
      </c>
      <c r="D1279" s="4">
        <v>43004</v>
      </c>
      <c r="E1279" t="s">
        <v>52</v>
      </c>
      <c r="F1279" t="s">
        <v>2055</v>
      </c>
      <c r="G1279" t="s">
        <v>21</v>
      </c>
      <c r="H1279">
        <v>33180</v>
      </c>
      <c r="I1279" t="s">
        <v>2056</v>
      </c>
      <c r="J1279">
        <v>17.88</v>
      </c>
      <c r="K1279">
        <v>3</v>
      </c>
      <c r="L1279">
        <v>5.1405000000000003</v>
      </c>
      <c r="M1279">
        <v>0.2</v>
      </c>
      <c r="N1279">
        <v>2.4584999999999999</v>
      </c>
    </row>
    <row r="1280" spans="1:14" hidden="1">
      <c r="A1280">
        <v>635</v>
      </c>
      <c r="B1280" t="s">
        <v>2054</v>
      </c>
      <c r="C1280" s="4">
        <v>43002</v>
      </c>
      <c r="D1280" s="4">
        <v>43004</v>
      </c>
      <c r="E1280" t="s">
        <v>52</v>
      </c>
      <c r="F1280" t="s">
        <v>2055</v>
      </c>
      <c r="G1280" t="s">
        <v>21</v>
      </c>
      <c r="H1280">
        <v>33180</v>
      </c>
      <c r="I1280" t="s">
        <v>2057</v>
      </c>
      <c r="J1280">
        <v>235.94399999999999</v>
      </c>
      <c r="K1280">
        <v>3</v>
      </c>
      <c r="L1280">
        <v>50.138100000000001</v>
      </c>
      <c r="M1280">
        <v>0.2</v>
      </c>
      <c r="N1280">
        <v>85.529700000000005</v>
      </c>
    </row>
    <row r="1281" spans="1:14" hidden="1">
      <c r="A1281">
        <v>718</v>
      </c>
      <c r="B1281" t="s">
        <v>2058</v>
      </c>
      <c r="C1281" s="4">
        <v>43002</v>
      </c>
      <c r="D1281" s="4">
        <v>43007</v>
      </c>
      <c r="E1281" t="s">
        <v>15</v>
      </c>
      <c r="F1281" t="s">
        <v>2059</v>
      </c>
      <c r="G1281" t="s">
        <v>21</v>
      </c>
      <c r="H1281">
        <v>43055</v>
      </c>
      <c r="I1281" t="s">
        <v>2060</v>
      </c>
      <c r="J1281">
        <v>103.056</v>
      </c>
      <c r="K1281">
        <v>3</v>
      </c>
      <c r="L1281">
        <v>26.1934</v>
      </c>
      <c r="M1281">
        <v>0.2</v>
      </c>
      <c r="N1281">
        <v>24.4758</v>
      </c>
    </row>
    <row r="1282" spans="1:14" hidden="1">
      <c r="A1282">
        <v>3494</v>
      </c>
      <c r="B1282" t="s">
        <v>2061</v>
      </c>
      <c r="C1282" s="4">
        <v>43002</v>
      </c>
      <c r="D1282" s="4">
        <v>43006</v>
      </c>
      <c r="E1282" t="s">
        <v>15</v>
      </c>
      <c r="F1282" t="s">
        <v>112</v>
      </c>
      <c r="G1282" t="s">
        <v>27</v>
      </c>
      <c r="H1282">
        <v>56301</v>
      </c>
      <c r="I1282" t="s">
        <v>1873</v>
      </c>
      <c r="J1282">
        <v>72</v>
      </c>
      <c r="K1282">
        <v>4</v>
      </c>
      <c r="L1282">
        <v>14.76</v>
      </c>
      <c r="M1282">
        <v>0</v>
      </c>
      <c r="N1282">
        <v>12.96</v>
      </c>
    </row>
    <row r="1283" spans="1:14" hidden="1">
      <c r="A1283">
        <v>3495</v>
      </c>
      <c r="B1283" t="s">
        <v>2061</v>
      </c>
      <c r="C1283" s="4">
        <v>43002</v>
      </c>
      <c r="D1283" s="4">
        <v>43006</v>
      </c>
      <c r="E1283" t="s">
        <v>15</v>
      </c>
      <c r="F1283" t="s">
        <v>112</v>
      </c>
      <c r="G1283" t="s">
        <v>27</v>
      </c>
      <c r="H1283">
        <v>56301</v>
      </c>
      <c r="I1283" t="s">
        <v>2062</v>
      </c>
      <c r="J1283">
        <v>655.9</v>
      </c>
      <c r="K1283">
        <v>5</v>
      </c>
      <c r="L1283">
        <v>76.084400000000002</v>
      </c>
      <c r="M1283">
        <v>0</v>
      </c>
      <c r="N1283">
        <v>275.47800000000001</v>
      </c>
    </row>
    <row r="1284" spans="1:14" hidden="1">
      <c r="A1284">
        <v>3496</v>
      </c>
      <c r="B1284" t="s">
        <v>2061</v>
      </c>
      <c r="C1284" s="4">
        <v>43002</v>
      </c>
      <c r="D1284" s="4">
        <v>43006</v>
      </c>
      <c r="E1284" t="s">
        <v>15</v>
      </c>
      <c r="F1284" t="s">
        <v>112</v>
      </c>
      <c r="G1284" t="s">
        <v>27</v>
      </c>
      <c r="H1284">
        <v>56301</v>
      </c>
      <c r="I1284" t="s">
        <v>2063</v>
      </c>
      <c r="J1284">
        <v>603.91999999999996</v>
      </c>
      <c r="K1284">
        <v>4</v>
      </c>
      <c r="L1284">
        <v>105.68600000000001</v>
      </c>
      <c r="M1284">
        <v>0</v>
      </c>
      <c r="N1284">
        <v>181.17599999999999</v>
      </c>
    </row>
    <row r="1285" spans="1:14" hidden="1">
      <c r="A1285">
        <v>3588</v>
      </c>
      <c r="B1285" t="s">
        <v>2064</v>
      </c>
      <c r="C1285" s="4">
        <v>43002</v>
      </c>
      <c r="D1285" s="4">
        <v>43006</v>
      </c>
      <c r="E1285" t="s">
        <v>15</v>
      </c>
      <c r="F1285" t="s">
        <v>130</v>
      </c>
      <c r="G1285" t="s">
        <v>17</v>
      </c>
      <c r="H1285">
        <v>43130</v>
      </c>
      <c r="I1285" t="s">
        <v>2065</v>
      </c>
      <c r="J1285">
        <v>1169.694</v>
      </c>
      <c r="K1285">
        <v>3</v>
      </c>
      <c r="L1285">
        <v>474.3759</v>
      </c>
      <c r="M1285">
        <v>0.4</v>
      </c>
      <c r="N1285">
        <v>-253.43369999999999</v>
      </c>
    </row>
    <row r="1286" spans="1:14" hidden="1">
      <c r="A1286">
        <v>5184</v>
      </c>
      <c r="B1286" t="s">
        <v>2066</v>
      </c>
      <c r="C1286" s="4">
        <v>43002</v>
      </c>
      <c r="D1286" s="4">
        <v>43005</v>
      </c>
      <c r="E1286" t="s">
        <v>38</v>
      </c>
      <c r="F1286" t="s">
        <v>2067</v>
      </c>
      <c r="G1286" t="s">
        <v>21</v>
      </c>
      <c r="H1286">
        <v>31907</v>
      </c>
      <c r="I1286" t="s">
        <v>2068</v>
      </c>
      <c r="J1286">
        <v>40.29</v>
      </c>
      <c r="K1286">
        <v>3</v>
      </c>
      <c r="L1286">
        <v>10.0725</v>
      </c>
      <c r="M1286">
        <v>0</v>
      </c>
      <c r="N1286">
        <v>10.0725</v>
      </c>
    </row>
    <row r="1287" spans="1:14" hidden="1">
      <c r="A1287">
        <v>5185</v>
      </c>
      <c r="B1287" t="s">
        <v>2066</v>
      </c>
      <c r="C1287" s="4">
        <v>43002</v>
      </c>
      <c r="D1287" s="4">
        <v>43005</v>
      </c>
      <c r="E1287" t="s">
        <v>38</v>
      </c>
      <c r="F1287" t="s">
        <v>2067</v>
      </c>
      <c r="G1287" t="s">
        <v>21</v>
      </c>
      <c r="H1287">
        <v>31907</v>
      </c>
      <c r="I1287" t="s">
        <v>1426</v>
      </c>
      <c r="J1287">
        <v>38.71</v>
      </c>
      <c r="K1287">
        <v>7</v>
      </c>
      <c r="L1287">
        <v>2.9862000000000002</v>
      </c>
      <c r="M1287">
        <v>0</v>
      </c>
      <c r="N1287">
        <v>17.8066</v>
      </c>
    </row>
    <row r="1288" spans="1:14" hidden="1">
      <c r="A1288">
        <v>5595</v>
      </c>
      <c r="B1288" t="s">
        <v>2069</v>
      </c>
      <c r="C1288" s="4">
        <v>43002</v>
      </c>
      <c r="D1288" s="4">
        <v>43002</v>
      </c>
      <c r="E1288" t="s">
        <v>98</v>
      </c>
      <c r="F1288" t="s">
        <v>441</v>
      </c>
      <c r="G1288" t="s">
        <v>27</v>
      </c>
      <c r="H1288">
        <v>1841</v>
      </c>
      <c r="I1288" t="s">
        <v>2070</v>
      </c>
      <c r="J1288">
        <v>391.98</v>
      </c>
      <c r="K1288">
        <v>2</v>
      </c>
      <c r="L1288">
        <v>141.11279999999999</v>
      </c>
      <c r="M1288">
        <v>0</v>
      </c>
      <c r="N1288">
        <v>109.7544</v>
      </c>
    </row>
    <row r="1289" spans="1:14" hidden="1">
      <c r="A1289">
        <v>5596</v>
      </c>
      <c r="B1289" t="s">
        <v>2069</v>
      </c>
      <c r="C1289" s="4">
        <v>43002</v>
      </c>
      <c r="D1289" s="4">
        <v>43002</v>
      </c>
      <c r="E1289" t="s">
        <v>98</v>
      </c>
      <c r="F1289" t="s">
        <v>441</v>
      </c>
      <c r="G1289" t="s">
        <v>27</v>
      </c>
      <c r="H1289">
        <v>1841</v>
      </c>
      <c r="I1289" t="s">
        <v>2071</v>
      </c>
      <c r="J1289">
        <v>437.85</v>
      </c>
      <c r="K1289">
        <v>3</v>
      </c>
      <c r="L1289">
        <v>102.16500000000001</v>
      </c>
      <c r="M1289">
        <v>0</v>
      </c>
      <c r="N1289">
        <v>131.35499999999999</v>
      </c>
    </row>
    <row r="1290" spans="1:14" hidden="1">
      <c r="A1290">
        <v>6041</v>
      </c>
      <c r="B1290" t="s">
        <v>2072</v>
      </c>
      <c r="C1290" s="4">
        <v>43002</v>
      </c>
      <c r="D1290" s="4">
        <v>43007</v>
      </c>
      <c r="E1290" t="s">
        <v>15</v>
      </c>
      <c r="F1290" t="s">
        <v>2073</v>
      </c>
      <c r="G1290" t="s">
        <v>27</v>
      </c>
      <c r="H1290">
        <v>90008</v>
      </c>
      <c r="I1290" t="s">
        <v>1563</v>
      </c>
      <c r="J1290">
        <v>859.2</v>
      </c>
      <c r="K1290">
        <v>3</v>
      </c>
      <c r="L1290">
        <v>261.33999999999997</v>
      </c>
      <c r="M1290">
        <v>0.2</v>
      </c>
      <c r="N1290">
        <v>75.180000000000106</v>
      </c>
    </row>
    <row r="1291" spans="1:14" hidden="1">
      <c r="A1291">
        <v>6042</v>
      </c>
      <c r="B1291" t="s">
        <v>2072</v>
      </c>
      <c r="C1291" s="4">
        <v>43002</v>
      </c>
      <c r="D1291" s="4">
        <v>43007</v>
      </c>
      <c r="E1291" t="s">
        <v>15</v>
      </c>
      <c r="F1291" t="s">
        <v>2073</v>
      </c>
      <c r="G1291" t="s">
        <v>27</v>
      </c>
      <c r="H1291">
        <v>90008</v>
      </c>
      <c r="I1291" t="s">
        <v>2074</v>
      </c>
      <c r="J1291">
        <v>506.28</v>
      </c>
      <c r="K1291">
        <v>3</v>
      </c>
      <c r="L1291">
        <v>109.694</v>
      </c>
      <c r="M1291">
        <v>0.2</v>
      </c>
      <c r="N1291">
        <v>177.19800000000001</v>
      </c>
    </row>
    <row r="1292" spans="1:14" hidden="1">
      <c r="A1292">
        <v>7923</v>
      </c>
      <c r="B1292" t="s">
        <v>2075</v>
      </c>
      <c r="C1292" s="4">
        <v>43002</v>
      </c>
      <c r="D1292" s="4">
        <v>43007</v>
      </c>
      <c r="E1292" t="s">
        <v>15</v>
      </c>
      <c r="F1292" t="s">
        <v>2076</v>
      </c>
      <c r="G1292" t="s">
        <v>17</v>
      </c>
      <c r="H1292">
        <v>33021</v>
      </c>
      <c r="I1292" t="s">
        <v>2077</v>
      </c>
      <c r="J1292">
        <v>383.96</v>
      </c>
      <c r="K1292">
        <v>5</v>
      </c>
      <c r="L1292">
        <v>69.112799999999993</v>
      </c>
      <c r="M1292">
        <v>0.2</v>
      </c>
      <c r="N1292">
        <v>38.396000000000001</v>
      </c>
    </row>
    <row r="1293" spans="1:14" hidden="1">
      <c r="A1293">
        <v>7924</v>
      </c>
      <c r="B1293" t="s">
        <v>2075</v>
      </c>
      <c r="C1293" s="4">
        <v>43002</v>
      </c>
      <c r="D1293" s="4">
        <v>43007</v>
      </c>
      <c r="E1293" t="s">
        <v>15</v>
      </c>
      <c r="F1293" t="s">
        <v>2076</v>
      </c>
      <c r="G1293" t="s">
        <v>17</v>
      </c>
      <c r="H1293">
        <v>33021</v>
      </c>
      <c r="I1293" t="s">
        <v>214</v>
      </c>
      <c r="J1293">
        <v>15.57</v>
      </c>
      <c r="K1293">
        <v>3</v>
      </c>
      <c r="L1293">
        <v>8.9960000000000004</v>
      </c>
      <c r="M1293">
        <v>0.7</v>
      </c>
      <c r="N1293">
        <v>-11.417999999999999</v>
      </c>
    </row>
    <row r="1294" spans="1:14" hidden="1">
      <c r="A1294">
        <v>8485</v>
      </c>
      <c r="B1294" t="s">
        <v>2078</v>
      </c>
      <c r="C1294" s="4">
        <v>43002</v>
      </c>
      <c r="D1294" s="4">
        <v>43002</v>
      </c>
      <c r="E1294" t="s">
        <v>98</v>
      </c>
      <c r="F1294" t="s">
        <v>2079</v>
      </c>
      <c r="G1294" t="s">
        <v>21</v>
      </c>
      <c r="H1294">
        <v>98115</v>
      </c>
      <c r="I1294" t="s">
        <v>2080</v>
      </c>
      <c r="J1294">
        <v>199.8</v>
      </c>
      <c r="K1294">
        <v>10</v>
      </c>
      <c r="L1294">
        <v>12.7872</v>
      </c>
      <c r="M1294">
        <v>0</v>
      </c>
      <c r="N1294">
        <v>71.927999999999997</v>
      </c>
    </row>
    <row r="1295" spans="1:14" hidden="1">
      <c r="A1295">
        <v>8834</v>
      </c>
      <c r="B1295" t="s">
        <v>2081</v>
      </c>
      <c r="C1295" s="4">
        <v>43002</v>
      </c>
      <c r="D1295" s="4">
        <v>43006</v>
      </c>
      <c r="E1295" t="s">
        <v>15</v>
      </c>
      <c r="F1295" t="s">
        <v>2082</v>
      </c>
      <c r="G1295" t="s">
        <v>17</v>
      </c>
      <c r="H1295">
        <v>30328</v>
      </c>
      <c r="I1295" t="s">
        <v>2083</v>
      </c>
      <c r="J1295">
        <v>15.51</v>
      </c>
      <c r="K1295">
        <v>1</v>
      </c>
      <c r="L1295">
        <v>11.6325</v>
      </c>
      <c r="M1295">
        <v>0</v>
      </c>
      <c r="N1295">
        <v>3.8774999999999999</v>
      </c>
    </row>
    <row r="1296" spans="1:14" hidden="1">
      <c r="A1296">
        <v>8835</v>
      </c>
      <c r="B1296" t="s">
        <v>2081</v>
      </c>
      <c r="C1296" s="4">
        <v>43002</v>
      </c>
      <c r="D1296" s="4">
        <v>43006</v>
      </c>
      <c r="E1296" t="s">
        <v>15</v>
      </c>
      <c r="F1296" t="s">
        <v>2082</v>
      </c>
      <c r="G1296" t="s">
        <v>17</v>
      </c>
      <c r="H1296">
        <v>30328</v>
      </c>
      <c r="I1296" t="s">
        <v>1212</v>
      </c>
      <c r="J1296">
        <v>89.9</v>
      </c>
      <c r="K1296">
        <v>2</v>
      </c>
      <c r="L1296">
        <v>32.363999999999997</v>
      </c>
      <c r="M1296">
        <v>0</v>
      </c>
      <c r="N1296">
        <v>25.172000000000001</v>
      </c>
    </row>
    <row r="1297" spans="1:14" hidden="1">
      <c r="A1297">
        <v>8836</v>
      </c>
      <c r="B1297" t="s">
        <v>2081</v>
      </c>
      <c r="C1297" s="4">
        <v>43002</v>
      </c>
      <c r="D1297" s="4">
        <v>43006</v>
      </c>
      <c r="E1297" t="s">
        <v>15</v>
      </c>
      <c r="F1297" t="s">
        <v>2082</v>
      </c>
      <c r="G1297" t="s">
        <v>17</v>
      </c>
      <c r="H1297">
        <v>30328</v>
      </c>
      <c r="I1297" t="s">
        <v>2084</v>
      </c>
      <c r="J1297">
        <v>14.28</v>
      </c>
      <c r="K1297">
        <v>4</v>
      </c>
      <c r="L1297">
        <v>2.6417999999999999</v>
      </c>
      <c r="M1297">
        <v>0</v>
      </c>
      <c r="N1297">
        <v>3.7128000000000001</v>
      </c>
    </row>
    <row r="1298" spans="1:14" hidden="1">
      <c r="A1298">
        <v>8837</v>
      </c>
      <c r="B1298" t="s">
        <v>2081</v>
      </c>
      <c r="C1298" s="4">
        <v>43002</v>
      </c>
      <c r="D1298" s="4">
        <v>43006</v>
      </c>
      <c r="E1298" t="s">
        <v>15</v>
      </c>
      <c r="F1298" t="s">
        <v>2082</v>
      </c>
      <c r="G1298" t="s">
        <v>17</v>
      </c>
      <c r="H1298">
        <v>30328</v>
      </c>
      <c r="I1298" t="s">
        <v>2085</v>
      </c>
      <c r="J1298">
        <v>12.72</v>
      </c>
      <c r="K1298">
        <v>3</v>
      </c>
      <c r="L1298">
        <v>2.5863999999999998</v>
      </c>
      <c r="M1298">
        <v>0</v>
      </c>
      <c r="N1298">
        <v>4.9607999999999999</v>
      </c>
    </row>
    <row r="1299" spans="1:14" hidden="1">
      <c r="A1299">
        <v>8838</v>
      </c>
      <c r="B1299" t="s">
        <v>2081</v>
      </c>
      <c r="C1299" s="4">
        <v>43002</v>
      </c>
      <c r="D1299" s="4">
        <v>43006</v>
      </c>
      <c r="E1299" t="s">
        <v>15</v>
      </c>
      <c r="F1299" t="s">
        <v>2082</v>
      </c>
      <c r="G1299" t="s">
        <v>17</v>
      </c>
      <c r="H1299">
        <v>30328</v>
      </c>
      <c r="I1299" t="s">
        <v>584</v>
      </c>
      <c r="J1299">
        <v>15.75</v>
      </c>
      <c r="K1299">
        <v>5</v>
      </c>
      <c r="L1299">
        <v>1.6379999999999999</v>
      </c>
      <c r="M1299">
        <v>0</v>
      </c>
      <c r="N1299">
        <v>7.56</v>
      </c>
    </row>
    <row r="1300" spans="1:14" hidden="1">
      <c r="A1300">
        <v>9353</v>
      </c>
      <c r="B1300" t="s">
        <v>2086</v>
      </c>
      <c r="C1300" s="4">
        <v>43002</v>
      </c>
      <c r="D1300" s="4">
        <v>43004</v>
      </c>
      <c r="E1300" t="s">
        <v>38</v>
      </c>
      <c r="F1300" t="s">
        <v>967</v>
      </c>
      <c r="G1300" t="s">
        <v>21</v>
      </c>
      <c r="H1300">
        <v>60623</v>
      </c>
      <c r="I1300" t="s">
        <v>455</v>
      </c>
      <c r="J1300">
        <v>520.46400000000006</v>
      </c>
      <c r="K1300">
        <v>2</v>
      </c>
      <c r="L1300">
        <v>267.66719999999998</v>
      </c>
      <c r="M1300">
        <v>0.3</v>
      </c>
      <c r="N1300">
        <v>-14.8704</v>
      </c>
    </row>
    <row r="1301" spans="1:14" hidden="1">
      <c r="A1301">
        <v>9354</v>
      </c>
      <c r="B1301" t="s">
        <v>2086</v>
      </c>
      <c r="C1301" s="4">
        <v>43002</v>
      </c>
      <c r="D1301" s="4">
        <v>43004</v>
      </c>
      <c r="E1301" t="s">
        <v>38</v>
      </c>
      <c r="F1301" t="s">
        <v>967</v>
      </c>
      <c r="G1301" t="s">
        <v>21</v>
      </c>
      <c r="H1301">
        <v>60623</v>
      </c>
      <c r="I1301" t="s">
        <v>2087</v>
      </c>
      <c r="J1301">
        <v>11.423999999999999</v>
      </c>
      <c r="K1301">
        <v>3</v>
      </c>
      <c r="L1301">
        <v>2.5703999999999998</v>
      </c>
      <c r="M1301">
        <v>0.2</v>
      </c>
      <c r="N1301">
        <v>3.7128000000000001</v>
      </c>
    </row>
    <row r="1302" spans="1:14" hidden="1">
      <c r="A1302">
        <v>9694</v>
      </c>
      <c r="B1302" t="s">
        <v>2088</v>
      </c>
      <c r="C1302" s="4">
        <v>43002</v>
      </c>
      <c r="D1302" s="4">
        <v>43006</v>
      </c>
      <c r="E1302" t="s">
        <v>52</v>
      </c>
      <c r="F1302" t="s">
        <v>1711</v>
      </c>
      <c r="G1302" t="s">
        <v>17</v>
      </c>
      <c r="H1302">
        <v>94110</v>
      </c>
      <c r="I1302" t="s">
        <v>2089</v>
      </c>
      <c r="J1302">
        <v>31.08</v>
      </c>
      <c r="K1302">
        <v>6</v>
      </c>
      <c r="L1302">
        <v>2.6417999999999999</v>
      </c>
      <c r="M1302">
        <v>0</v>
      </c>
      <c r="N1302">
        <v>15.229200000000001</v>
      </c>
    </row>
    <row r="1303" spans="1:14" hidden="1">
      <c r="A1303">
        <v>9695</v>
      </c>
      <c r="B1303" t="s">
        <v>2088</v>
      </c>
      <c r="C1303" s="4">
        <v>43002</v>
      </c>
      <c r="D1303" s="4">
        <v>43006</v>
      </c>
      <c r="E1303" t="s">
        <v>52</v>
      </c>
      <c r="F1303" t="s">
        <v>1711</v>
      </c>
      <c r="G1303" t="s">
        <v>17</v>
      </c>
      <c r="H1303">
        <v>94110</v>
      </c>
      <c r="I1303" t="s">
        <v>2090</v>
      </c>
      <c r="J1303">
        <v>7.3</v>
      </c>
      <c r="K1303">
        <v>2</v>
      </c>
      <c r="L1303">
        <v>2.5550000000000002</v>
      </c>
      <c r="M1303">
        <v>0</v>
      </c>
      <c r="N1303">
        <v>2.19</v>
      </c>
    </row>
    <row r="1304" spans="1:14" hidden="1">
      <c r="A1304">
        <v>1078</v>
      </c>
      <c r="B1304" t="s">
        <v>2091</v>
      </c>
      <c r="C1304" s="4">
        <v>43001</v>
      </c>
      <c r="D1304" s="4">
        <v>43003</v>
      </c>
      <c r="E1304" t="s">
        <v>52</v>
      </c>
      <c r="F1304" t="s">
        <v>2092</v>
      </c>
      <c r="G1304" t="s">
        <v>21</v>
      </c>
      <c r="H1304">
        <v>98105</v>
      </c>
      <c r="I1304" t="s">
        <v>1715</v>
      </c>
      <c r="J1304">
        <v>119.96</v>
      </c>
      <c r="K1304">
        <v>2</v>
      </c>
      <c r="L1304">
        <v>43.185600000000001</v>
      </c>
      <c r="M1304">
        <v>0</v>
      </c>
      <c r="N1304">
        <v>33.588799999999999</v>
      </c>
    </row>
    <row r="1305" spans="1:14" hidden="1">
      <c r="A1305">
        <v>1079</v>
      </c>
      <c r="B1305" t="s">
        <v>2091</v>
      </c>
      <c r="C1305" s="4">
        <v>43001</v>
      </c>
      <c r="D1305" s="4">
        <v>43003</v>
      </c>
      <c r="E1305" t="s">
        <v>52</v>
      </c>
      <c r="F1305" t="s">
        <v>2092</v>
      </c>
      <c r="G1305" t="s">
        <v>21</v>
      </c>
      <c r="H1305">
        <v>98105</v>
      </c>
      <c r="I1305" t="s">
        <v>439</v>
      </c>
      <c r="J1305">
        <v>31.44</v>
      </c>
      <c r="K1305">
        <v>3</v>
      </c>
      <c r="L1305">
        <v>7.6504000000000003</v>
      </c>
      <c r="M1305">
        <v>0</v>
      </c>
      <c r="N1305">
        <v>8.4887999999999995</v>
      </c>
    </row>
    <row r="1306" spans="1:14" hidden="1">
      <c r="A1306">
        <v>1080</v>
      </c>
      <c r="B1306" t="s">
        <v>2091</v>
      </c>
      <c r="C1306" s="4">
        <v>43001</v>
      </c>
      <c r="D1306" s="4">
        <v>43003</v>
      </c>
      <c r="E1306" t="s">
        <v>52</v>
      </c>
      <c r="F1306" t="s">
        <v>2092</v>
      </c>
      <c r="G1306" t="s">
        <v>21</v>
      </c>
      <c r="H1306">
        <v>98105</v>
      </c>
      <c r="I1306" t="s">
        <v>1098</v>
      </c>
      <c r="J1306">
        <v>6.88</v>
      </c>
      <c r="K1306">
        <v>1</v>
      </c>
      <c r="L1306">
        <v>4.5579999999999998</v>
      </c>
      <c r="M1306">
        <v>0.2</v>
      </c>
      <c r="N1306">
        <v>2.3220000000000001</v>
      </c>
    </row>
    <row r="1307" spans="1:14" hidden="1">
      <c r="A1307">
        <v>1269</v>
      </c>
      <c r="B1307" t="s">
        <v>2093</v>
      </c>
      <c r="C1307" s="4">
        <v>43001</v>
      </c>
      <c r="D1307" s="4">
        <v>43005</v>
      </c>
      <c r="E1307" t="s">
        <v>15</v>
      </c>
      <c r="F1307" t="s">
        <v>1002</v>
      </c>
      <c r="G1307" t="s">
        <v>27</v>
      </c>
      <c r="H1307">
        <v>80027</v>
      </c>
      <c r="I1307" t="s">
        <v>2094</v>
      </c>
      <c r="J1307">
        <v>29.327999999999999</v>
      </c>
      <c r="K1307">
        <v>3</v>
      </c>
      <c r="L1307">
        <v>8.5540000000000003</v>
      </c>
      <c r="M1307">
        <v>0.2</v>
      </c>
      <c r="N1307">
        <v>3.6659999999999902</v>
      </c>
    </row>
    <row r="1308" spans="1:14" hidden="1">
      <c r="A1308">
        <v>1970</v>
      </c>
      <c r="B1308" t="s">
        <v>2095</v>
      </c>
      <c r="C1308" s="4">
        <v>43001</v>
      </c>
      <c r="D1308" s="4">
        <v>43007</v>
      </c>
      <c r="E1308" t="s">
        <v>15</v>
      </c>
      <c r="F1308" t="s">
        <v>910</v>
      </c>
      <c r="G1308" t="s">
        <v>21</v>
      </c>
      <c r="H1308">
        <v>74133</v>
      </c>
      <c r="I1308" t="s">
        <v>2096</v>
      </c>
      <c r="J1308">
        <v>291.95999999999998</v>
      </c>
      <c r="K1308">
        <v>4</v>
      </c>
      <c r="L1308">
        <v>47.4435</v>
      </c>
      <c r="M1308">
        <v>0</v>
      </c>
      <c r="N1308">
        <v>102.18600000000001</v>
      </c>
    </row>
    <row r="1309" spans="1:14" hidden="1">
      <c r="A1309">
        <v>2329</v>
      </c>
      <c r="B1309" t="s">
        <v>2097</v>
      </c>
      <c r="C1309" s="4">
        <v>43001</v>
      </c>
      <c r="D1309" s="4">
        <v>43004</v>
      </c>
      <c r="E1309" t="s">
        <v>38</v>
      </c>
      <c r="F1309" t="s">
        <v>2098</v>
      </c>
      <c r="G1309" t="s">
        <v>17</v>
      </c>
      <c r="H1309">
        <v>80525</v>
      </c>
      <c r="I1309" t="s">
        <v>2099</v>
      </c>
      <c r="J1309">
        <v>14.352</v>
      </c>
      <c r="K1309">
        <v>3</v>
      </c>
      <c r="L1309">
        <v>3.0497999999999998</v>
      </c>
      <c r="M1309">
        <v>0.2</v>
      </c>
      <c r="N1309">
        <v>5.2026000000000003</v>
      </c>
    </row>
    <row r="1310" spans="1:14" hidden="1">
      <c r="A1310">
        <v>3176</v>
      </c>
      <c r="B1310" t="s">
        <v>2100</v>
      </c>
      <c r="C1310" s="4">
        <v>43001</v>
      </c>
      <c r="D1310" s="4">
        <v>43007</v>
      </c>
      <c r="E1310" t="s">
        <v>15</v>
      </c>
      <c r="F1310" t="s">
        <v>2101</v>
      </c>
      <c r="G1310" t="s">
        <v>21</v>
      </c>
      <c r="H1310">
        <v>80525</v>
      </c>
      <c r="I1310" t="s">
        <v>2102</v>
      </c>
      <c r="J1310">
        <v>180.58799999999999</v>
      </c>
      <c r="K1310">
        <v>2</v>
      </c>
      <c r="L1310">
        <v>210.68600000000001</v>
      </c>
      <c r="M1310">
        <v>0.7</v>
      </c>
      <c r="N1310">
        <v>-240.78399999999999</v>
      </c>
    </row>
    <row r="1311" spans="1:14" hidden="1">
      <c r="A1311">
        <v>3177</v>
      </c>
      <c r="B1311" t="s">
        <v>2100</v>
      </c>
      <c r="C1311" s="4">
        <v>43001</v>
      </c>
      <c r="D1311" s="4">
        <v>43007</v>
      </c>
      <c r="E1311" t="s">
        <v>15</v>
      </c>
      <c r="F1311" t="s">
        <v>2101</v>
      </c>
      <c r="G1311" t="s">
        <v>21</v>
      </c>
      <c r="H1311">
        <v>80525</v>
      </c>
      <c r="I1311" t="s">
        <v>2103</v>
      </c>
      <c r="J1311">
        <v>47.984000000000002</v>
      </c>
      <c r="K1311">
        <v>2</v>
      </c>
      <c r="L1311">
        <v>23.6921</v>
      </c>
      <c r="M1311">
        <v>0.2</v>
      </c>
      <c r="N1311">
        <v>0.599799999999997</v>
      </c>
    </row>
    <row r="1312" spans="1:14" hidden="1">
      <c r="A1312">
        <v>3372</v>
      </c>
      <c r="B1312" t="s">
        <v>2104</v>
      </c>
      <c r="C1312" s="4">
        <v>43001</v>
      </c>
      <c r="D1312" s="4">
        <v>43008</v>
      </c>
      <c r="E1312" t="s">
        <v>15</v>
      </c>
      <c r="F1312" t="s">
        <v>48</v>
      </c>
      <c r="G1312" t="s">
        <v>21</v>
      </c>
      <c r="H1312">
        <v>94122</v>
      </c>
      <c r="I1312" t="s">
        <v>2105</v>
      </c>
      <c r="J1312">
        <v>25.824000000000002</v>
      </c>
      <c r="K1312">
        <v>6</v>
      </c>
      <c r="L1312">
        <v>2.7976000000000001</v>
      </c>
      <c r="M1312">
        <v>0.2</v>
      </c>
      <c r="N1312">
        <v>9.0383999999999993</v>
      </c>
    </row>
    <row r="1313" spans="1:14" hidden="1">
      <c r="A1313">
        <v>3373</v>
      </c>
      <c r="B1313" t="s">
        <v>2104</v>
      </c>
      <c r="C1313" s="4">
        <v>43001</v>
      </c>
      <c r="D1313" s="4">
        <v>43008</v>
      </c>
      <c r="E1313" t="s">
        <v>15</v>
      </c>
      <c r="F1313" t="s">
        <v>48</v>
      </c>
      <c r="G1313" t="s">
        <v>21</v>
      </c>
      <c r="H1313">
        <v>94122</v>
      </c>
      <c r="I1313" t="s">
        <v>2106</v>
      </c>
      <c r="J1313">
        <v>160.96</v>
      </c>
      <c r="K1313">
        <v>2</v>
      </c>
      <c r="L1313">
        <v>56.335999999999999</v>
      </c>
      <c r="M1313">
        <v>0</v>
      </c>
      <c r="N1313">
        <v>48.287999999999997</v>
      </c>
    </row>
    <row r="1314" spans="1:14" hidden="1">
      <c r="A1314">
        <v>3798</v>
      </c>
      <c r="B1314" t="s">
        <v>2107</v>
      </c>
      <c r="C1314" s="4">
        <v>43001</v>
      </c>
      <c r="D1314" s="4">
        <v>43004</v>
      </c>
      <c r="E1314" t="s">
        <v>38</v>
      </c>
      <c r="F1314" t="s">
        <v>2108</v>
      </c>
      <c r="G1314" t="s">
        <v>21</v>
      </c>
      <c r="H1314">
        <v>33178</v>
      </c>
      <c r="I1314" t="s">
        <v>2109</v>
      </c>
      <c r="J1314">
        <v>251.64</v>
      </c>
      <c r="K1314">
        <v>3</v>
      </c>
      <c r="L1314">
        <v>54.521999999999998</v>
      </c>
      <c r="M1314">
        <v>0.2</v>
      </c>
      <c r="N1314">
        <v>88.073999999999998</v>
      </c>
    </row>
    <row r="1315" spans="1:14" hidden="1">
      <c r="A1315">
        <v>5415</v>
      </c>
      <c r="B1315" t="s">
        <v>2110</v>
      </c>
      <c r="C1315" s="4">
        <v>43001</v>
      </c>
      <c r="D1315" s="4">
        <v>43006</v>
      </c>
      <c r="E1315" t="s">
        <v>15</v>
      </c>
      <c r="F1315" t="s">
        <v>732</v>
      </c>
      <c r="G1315" t="s">
        <v>21</v>
      </c>
      <c r="H1315">
        <v>60653</v>
      </c>
      <c r="I1315" t="s">
        <v>2111</v>
      </c>
      <c r="J1315">
        <v>73.176000000000002</v>
      </c>
      <c r="K1315">
        <v>6</v>
      </c>
      <c r="L1315">
        <v>45.1252</v>
      </c>
      <c r="M1315">
        <v>0.8</v>
      </c>
      <c r="N1315">
        <v>-197.5752</v>
      </c>
    </row>
    <row r="1316" spans="1:14" hidden="1">
      <c r="A1316">
        <v>5416</v>
      </c>
      <c r="B1316" t="s">
        <v>2110</v>
      </c>
      <c r="C1316" s="4">
        <v>43001</v>
      </c>
      <c r="D1316" s="4">
        <v>43006</v>
      </c>
      <c r="E1316" t="s">
        <v>15</v>
      </c>
      <c r="F1316" t="s">
        <v>732</v>
      </c>
      <c r="G1316" t="s">
        <v>21</v>
      </c>
      <c r="H1316">
        <v>60653</v>
      </c>
      <c r="I1316" t="s">
        <v>1901</v>
      </c>
      <c r="J1316">
        <v>20.736000000000001</v>
      </c>
      <c r="K1316">
        <v>4</v>
      </c>
      <c r="L1316">
        <v>3.3696000000000002</v>
      </c>
      <c r="M1316">
        <v>0.2</v>
      </c>
      <c r="N1316">
        <v>7.2576000000000001</v>
      </c>
    </row>
    <row r="1317" spans="1:14" hidden="1">
      <c r="A1317">
        <v>5417</v>
      </c>
      <c r="B1317" t="s">
        <v>2110</v>
      </c>
      <c r="C1317" s="4">
        <v>43001</v>
      </c>
      <c r="D1317" s="4">
        <v>43006</v>
      </c>
      <c r="E1317" t="s">
        <v>15</v>
      </c>
      <c r="F1317" t="s">
        <v>732</v>
      </c>
      <c r="G1317" t="s">
        <v>21</v>
      </c>
      <c r="H1317">
        <v>60653</v>
      </c>
      <c r="I1317" t="s">
        <v>2112</v>
      </c>
      <c r="J1317">
        <v>39.984000000000002</v>
      </c>
      <c r="K1317">
        <v>2</v>
      </c>
      <c r="L1317">
        <v>24.490200000000002</v>
      </c>
      <c r="M1317">
        <v>0.2</v>
      </c>
      <c r="N1317">
        <v>-8.9963999999999995</v>
      </c>
    </row>
    <row r="1318" spans="1:14" hidden="1">
      <c r="A1318">
        <v>9253</v>
      </c>
      <c r="B1318" t="s">
        <v>2113</v>
      </c>
      <c r="C1318" s="4">
        <v>43001</v>
      </c>
      <c r="D1318" s="4">
        <v>43003</v>
      </c>
      <c r="E1318" t="s">
        <v>52</v>
      </c>
      <c r="F1318" t="s">
        <v>701</v>
      </c>
      <c r="G1318" t="s">
        <v>21</v>
      </c>
      <c r="H1318">
        <v>71603</v>
      </c>
      <c r="I1318" t="s">
        <v>227</v>
      </c>
      <c r="J1318">
        <v>199.95</v>
      </c>
      <c r="K1318">
        <v>5</v>
      </c>
      <c r="L1318">
        <v>27.193200000000001</v>
      </c>
      <c r="M1318">
        <v>0</v>
      </c>
      <c r="N1318">
        <v>63.984000000000002</v>
      </c>
    </row>
    <row r="1319" spans="1:14" hidden="1">
      <c r="A1319">
        <v>9254</v>
      </c>
      <c r="B1319" t="s">
        <v>2113</v>
      </c>
      <c r="C1319" s="4">
        <v>43001</v>
      </c>
      <c r="D1319" s="4">
        <v>43003</v>
      </c>
      <c r="E1319" t="s">
        <v>52</v>
      </c>
      <c r="F1319" t="s">
        <v>701</v>
      </c>
      <c r="G1319" t="s">
        <v>21</v>
      </c>
      <c r="H1319">
        <v>71603</v>
      </c>
      <c r="I1319" t="s">
        <v>514</v>
      </c>
      <c r="J1319">
        <v>12.96</v>
      </c>
      <c r="K1319">
        <v>2</v>
      </c>
      <c r="L1319">
        <v>3.3696000000000002</v>
      </c>
      <c r="M1319">
        <v>0</v>
      </c>
      <c r="N1319">
        <v>6.2207999999999997</v>
      </c>
    </row>
    <row r="1320" spans="1:14" hidden="1">
      <c r="A1320">
        <v>9324</v>
      </c>
      <c r="B1320" t="s">
        <v>2114</v>
      </c>
      <c r="C1320" s="4">
        <v>43001</v>
      </c>
      <c r="D1320" s="4">
        <v>43007</v>
      </c>
      <c r="E1320" t="s">
        <v>15</v>
      </c>
      <c r="F1320" t="s">
        <v>325</v>
      </c>
      <c r="G1320" t="s">
        <v>21</v>
      </c>
      <c r="H1320">
        <v>90036</v>
      </c>
      <c r="I1320" t="s">
        <v>921</v>
      </c>
      <c r="J1320">
        <v>211.04</v>
      </c>
      <c r="K1320">
        <v>8</v>
      </c>
      <c r="L1320">
        <v>14.245200000000001</v>
      </c>
      <c r="M1320">
        <v>0</v>
      </c>
      <c r="N1320">
        <v>97.078400000000002</v>
      </c>
    </row>
    <row r="1321" spans="1:14" hidden="1">
      <c r="A1321">
        <v>9325</v>
      </c>
      <c r="B1321" t="s">
        <v>2114</v>
      </c>
      <c r="C1321" s="4">
        <v>43001</v>
      </c>
      <c r="D1321" s="4">
        <v>43007</v>
      </c>
      <c r="E1321" t="s">
        <v>15</v>
      </c>
      <c r="F1321" t="s">
        <v>325</v>
      </c>
      <c r="G1321" t="s">
        <v>21</v>
      </c>
      <c r="H1321">
        <v>90036</v>
      </c>
      <c r="I1321" t="s">
        <v>455</v>
      </c>
      <c r="J1321">
        <v>594.81600000000003</v>
      </c>
      <c r="K1321">
        <v>2</v>
      </c>
      <c r="L1321">
        <v>267.66719999999998</v>
      </c>
      <c r="M1321">
        <v>0.2</v>
      </c>
      <c r="N1321">
        <v>59.4816</v>
      </c>
    </row>
    <row r="1322" spans="1:14" hidden="1">
      <c r="A1322">
        <v>9326</v>
      </c>
      <c r="B1322" t="s">
        <v>2114</v>
      </c>
      <c r="C1322" s="4">
        <v>43001</v>
      </c>
      <c r="D1322" s="4">
        <v>43007</v>
      </c>
      <c r="E1322" t="s">
        <v>15</v>
      </c>
      <c r="F1322" t="s">
        <v>325</v>
      </c>
      <c r="G1322" t="s">
        <v>21</v>
      </c>
      <c r="H1322">
        <v>90036</v>
      </c>
      <c r="I1322" t="s">
        <v>1330</v>
      </c>
      <c r="J1322">
        <v>72.959999999999994</v>
      </c>
      <c r="K1322">
        <v>3</v>
      </c>
      <c r="L1322">
        <v>16.416</v>
      </c>
      <c r="M1322">
        <v>0.2</v>
      </c>
      <c r="N1322">
        <v>23.712</v>
      </c>
    </row>
    <row r="1323" spans="1:14" hidden="1">
      <c r="A1323">
        <v>9627</v>
      </c>
      <c r="B1323" t="s">
        <v>2115</v>
      </c>
      <c r="C1323" s="4">
        <v>43001</v>
      </c>
      <c r="D1323" s="4">
        <v>43003</v>
      </c>
      <c r="E1323" t="s">
        <v>38</v>
      </c>
      <c r="F1323" t="s">
        <v>2116</v>
      </c>
      <c r="G1323" t="s">
        <v>27</v>
      </c>
      <c r="H1323">
        <v>79424</v>
      </c>
      <c r="I1323" t="s">
        <v>1321</v>
      </c>
      <c r="J1323">
        <v>9.2479999999999993</v>
      </c>
      <c r="K1323">
        <v>2</v>
      </c>
      <c r="L1323">
        <v>2.9478</v>
      </c>
      <c r="M1323">
        <v>0.2</v>
      </c>
      <c r="N1323">
        <v>3.3523999999999998</v>
      </c>
    </row>
    <row r="1324" spans="1:14" hidden="1">
      <c r="A1324">
        <v>1784</v>
      </c>
      <c r="B1324" t="s">
        <v>2117</v>
      </c>
      <c r="C1324" s="4">
        <v>43000</v>
      </c>
      <c r="D1324" s="4">
        <v>43004</v>
      </c>
      <c r="E1324" t="s">
        <v>15</v>
      </c>
      <c r="F1324" t="s">
        <v>1311</v>
      </c>
      <c r="G1324" t="s">
        <v>27</v>
      </c>
      <c r="H1324">
        <v>53209</v>
      </c>
      <c r="I1324" t="s">
        <v>215</v>
      </c>
      <c r="J1324">
        <v>219.84</v>
      </c>
      <c r="K1324">
        <v>4</v>
      </c>
      <c r="L1324">
        <v>28.029599999999999</v>
      </c>
      <c r="M1324">
        <v>0</v>
      </c>
      <c r="N1324">
        <v>107.7216</v>
      </c>
    </row>
    <row r="1325" spans="1:14" hidden="1">
      <c r="A1325">
        <v>1785</v>
      </c>
      <c r="B1325" t="s">
        <v>2117</v>
      </c>
      <c r="C1325" s="4">
        <v>43000</v>
      </c>
      <c r="D1325" s="4">
        <v>43004</v>
      </c>
      <c r="E1325" t="s">
        <v>15</v>
      </c>
      <c r="F1325" t="s">
        <v>1311</v>
      </c>
      <c r="G1325" t="s">
        <v>27</v>
      </c>
      <c r="H1325">
        <v>53209</v>
      </c>
      <c r="I1325" t="s">
        <v>428</v>
      </c>
      <c r="J1325">
        <v>98.16</v>
      </c>
      <c r="K1325">
        <v>6</v>
      </c>
      <c r="L1325">
        <v>14.724</v>
      </c>
      <c r="M1325">
        <v>0</v>
      </c>
      <c r="N1325">
        <v>9.8160000000000007</v>
      </c>
    </row>
    <row r="1326" spans="1:14" hidden="1">
      <c r="A1326">
        <v>1786</v>
      </c>
      <c r="B1326" t="s">
        <v>2117</v>
      </c>
      <c r="C1326" s="4">
        <v>43000</v>
      </c>
      <c r="D1326" s="4">
        <v>43004</v>
      </c>
      <c r="E1326" t="s">
        <v>15</v>
      </c>
      <c r="F1326" t="s">
        <v>1311</v>
      </c>
      <c r="G1326" t="s">
        <v>27</v>
      </c>
      <c r="H1326">
        <v>53209</v>
      </c>
      <c r="I1326" t="s">
        <v>2040</v>
      </c>
      <c r="J1326">
        <v>33.04</v>
      </c>
      <c r="K1326">
        <v>8</v>
      </c>
      <c r="L1326">
        <v>2.1888999999999998</v>
      </c>
      <c r="M1326">
        <v>0</v>
      </c>
      <c r="N1326">
        <v>15.5288</v>
      </c>
    </row>
    <row r="1327" spans="1:14" hidden="1">
      <c r="A1327">
        <v>1787</v>
      </c>
      <c r="B1327" t="s">
        <v>2117</v>
      </c>
      <c r="C1327" s="4">
        <v>43000</v>
      </c>
      <c r="D1327" s="4">
        <v>43004</v>
      </c>
      <c r="E1327" t="s">
        <v>15</v>
      </c>
      <c r="F1327" t="s">
        <v>1311</v>
      </c>
      <c r="G1327" t="s">
        <v>27</v>
      </c>
      <c r="H1327">
        <v>53209</v>
      </c>
      <c r="I1327" t="s">
        <v>2118</v>
      </c>
      <c r="J1327">
        <v>86.97</v>
      </c>
      <c r="K1327">
        <v>3</v>
      </c>
      <c r="L1327">
        <v>20.582899999999999</v>
      </c>
      <c r="M1327">
        <v>0</v>
      </c>
      <c r="N1327">
        <v>25.221299999999999</v>
      </c>
    </row>
    <row r="1328" spans="1:14" hidden="1">
      <c r="A1328">
        <v>1803</v>
      </c>
      <c r="B1328" t="s">
        <v>2119</v>
      </c>
      <c r="C1328" s="4">
        <v>43000</v>
      </c>
      <c r="D1328" s="4">
        <v>43004</v>
      </c>
      <c r="E1328" t="s">
        <v>52</v>
      </c>
      <c r="F1328" t="s">
        <v>2001</v>
      </c>
      <c r="G1328" t="s">
        <v>21</v>
      </c>
      <c r="H1328">
        <v>19134</v>
      </c>
      <c r="I1328" t="s">
        <v>464</v>
      </c>
      <c r="J1328">
        <v>5.6070000000000002</v>
      </c>
      <c r="K1328">
        <v>1</v>
      </c>
      <c r="L1328">
        <v>9.9056999999999995</v>
      </c>
      <c r="M1328">
        <v>0.7</v>
      </c>
      <c r="N1328">
        <v>-4.2987000000000002</v>
      </c>
    </row>
    <row r="1329" spans="1:14" hidden="1">
      <c r="A1329">
        <v>1804</v>
      </c>
      <c r="B1329" t="s">
        <v>2119</v>
      </c>
      <c r="C1329" s="4">
        <v>43000</v>
      </c>
      <c r="D1329" s="4">
        <v>43004</v>
      </c>
      <c r="E1329" t="s">
        <v>52</v>
      </c>
      <c r="F1329" t="s">
        <v>2001</v>
      </c>
      <c r="G1329" t="s">
        <v>21</v>
      </c>
      <c r="H1329">
        <v>19134</v>
      </c>
      <c r="I1329" t="s">
        <v>307</v>
      </c>
      <c r="J1329">
        <v>4663.7359999999999</v>
      </c>
      <c r="K1329">
        <v>7</v>
      </c>
      <c r="L1329">
        <v>816.15380000000005</v>
      </c>
      <c r="M1329">
        <v>0.2</v>
      </c>
      <c r="N1329">
        <v>-1049.3406</v>
      </c>
    </row>
    <row r="1330" spans="1:14" hidden="1">
      <c r="A1330">
        <v>1805</v>
      </c>
      <c r="B1330" t="s">
        <v>2119</v>
      </c>
      <c r="C1330" s="4">
        <v>43000</v>
      </c>
      <c r="D1330" s="4">
        <v>43004</v>
      </c>
      <c r="E1330" t="s">
        <v>52</v>
      </c>
      <c r="F1330" t="s">
        <v>2001</v>
      </c>
      <c r="G1330" t="s">
        <v>21</v>
      </c>
      <c r="H1330">
        <v>19134</v>
      </c>
      <c r="I1330" t="s">
        <v>2120</v>
      </c>
      <c r="J1330">
        <v>79.983999999999995</v>
      </c>
      <c r="K1330">
        <v>2</v>
      </c>
      <c r="L1330">
        <v>28.494299999999999</v>
      </c>
      <c r="M1330">
        <v>0.2</v>
      </c>
      <c r="N1330">
        <v>22.9954</v>
      </c>
    </row>
    <row r="1331" spans="1:14" hidden="1">
      <c r="A1331">
        <v>2123</v>
      </c>
      <c r="B1331" t="s">
        <v>2121</v>
      </c>
      <c r="C1331" s="4">
        <v>43000</v>
      </c>
      <c r="D1331" s="4">
        <v>43002</v>
      </c>
      <c r="E1331" t="s">
        <v>52</v>
      </c>
      <c r="F1331" t="s">
        <v>76</v>
      </c>
      <c r="G1331" t="s">
        <v>17</v>
      </c>
      <c r="H1331">
        <v>48911</v>
      </c>
      <c r="I1331" t="s">
        <v>585</v>
      </c>
      <c r="J1331">
        <v>241.96</v>
      </c>
      <c r="K1331">
        <v>2</v>
      </c>
      <c r="L1331">
        <v>100.4134</v>
      </c>
      <c r="M1331">
        <v>0</v>
      </c>
      <c r="N1331">
        <v>41.133200000000002</v>
      </c>
    </row>
    <row r="1332" spans="1:14" hidden="1">
      <c r="A1332">
        <v>2124</v>
      </c>
      <c r="B1332" t="s">
        <v>2121</v>
      </c>
      <c r="C1332" s="4">
        <v>43000</v>
      </c>
      <c r="D1332" s="4">
        <v>43002</v>
      </c>
      <c r="E1332" t="s">
        <v>52</v>
      </c>
      <c r="F1332" t="s">
        <v>76</v>
      </c>
      <c r="G1332" t="s">
        <v>17</v>
      </c>
      <c r="H1332">
        <v>48911</v>
      </c>
      <c r="I1332" t="s">
        <v>1646</v>
      </c>
      <c r="J1332">
        <v>27.72</v>
      </c>
      <c r="K1332">
        <v>9</v>
      </c>
      <c r="L1332">
        <v>1.6015999999999999</v>
      </c>
      <c r="M1332">
        <v>0</v>
      </c>
      <c r="N1332">
        <v>13.3056</v>
      </c>
    </row>
    <row r="1333" spans="1:14" hidden="1">
      <c r="A1333">
        <v>3211</v>
      </c>
      <c r="B1333" t="s">
        <v>2122</v>
      </c>
      <c r="C1333" s="4">
        <v>43000</v>
      </c>
      <c r="D1333" s="4">
        <v>43005</v>
      </c>
      <c r="E1333" t="s">
        <v>15</v>
      </c>
      <c r="F1333" t="s">
        <v>836</v>
      </c>
      <c r="G1333" t="s">
        <v>27</v>
      </c>
      <c r="H1333">
        <v>77581</v>
      </c>
      <c r="I1333" t="s">
        <v>1123</v>
      </c>
      <c r="J1333">
        <v>13.391999999999999</v>
      </c>
      <c r="K1333">
        <v>3</v>
      </c>
      <c r="L1333">
        <v>2.79</v>
      </c>
      <c r="M1333">
        <v>0.2</v>
      </c>
      <c r="N1333">
        <v>5.0220000000000002</v>
      </c>
    </row>
    <row r="1334" spans="1:14" hidden="1">
      <c r="A1334">
        <v>3212</v>
      </c>
      <c r="B1334" t="s">
        <v>2122</v>
      </c>
      <c r="C1334" s="4">
        <v>43000</v>
      </c>
      <c r="D1334" s="4">
        <v>43005</v>
      </c>
      <c r="E1334" t="s">
        <v>15</v>
      </c>
      <c r="F1334" t="s">
        <v>836</v>
      </c>
      <c r="G1334" t="s">
        <v>27</v>
      </c>
      <c r="H1334">
        <v>77581</v>
      </c>
      <c r="I1334" t="s">
        <v>2123</v>
      </c>
      <c r="J1334">
        <v>11.228</v>
      </c>
      <c r="K1334">
        <v>7</v>
      </c>
      <c r="L1334">
        <v>4.2506000000000004</v>
      </c>
      <c r="M1334">
        <v>0.8</v>
      </c>
      <c r="N1334">
        <v>-18.526199999999999</v>
      </c>
    </row>
    <row r="1335" spans="1:14" hidden="1">
      <c r="A1335">
        <v>3849</v>
      </c>
      <c r="B1335" t="s">
        <v>2124</v>
      </c>
      <c r="C1335" s="4">
        <v>43000</v>
      </c>
      <c r="D1335" s="4">
        <v>43001</v>
      </c>
      <c r="E1335" t="s">
        <v>38</v>
      </c>
      <c r="F1335" t="s">
        <v>1383</v>
      </c>
      <c r="G1335" t="s">
        <v>21</v>
      </c>
      <c r="H1335">
        <v>72701</v>
      </c>
      <c r="I1335" t="s">
        <v>2125</v>
      </c>
      <c r="J1335">
        <v>691.96</v>
      </c>
      <c r="K1335">
        <v>4</v>
      </c>
      <c r="L1335">
        <v>93.414599999999993</v>
      </c>
      <c r="M1335">
        <v>0</v>
      </c>
      <c r="N1335">
        <v>318.30160000000001</v>
      </c>
    </row>
    <row r="1336" spans="1:14" hidden="1">
      <c r="A1336">
        <v>3850</v>
      </c>
      <c r="B1336" t="s">
        <v>2124</v>
      </c>
      <c r="C1336" s="4">
        <v>43000</v>
      </c>
      <c r="D1336" s="4">
        <v>43001</v>
      </c>
      <c r="E1336" t="s">
        <v>38</v>
      </c>
      <c r="F1336" t="s">
        <v>1383</v>
      </c>
      <c r="G1336" t="s">
        <v>21</v>
      </c>
      <c r="H1336">
        <v>72701</v>
      </c>
      <c r="I1336" t="s">
        <v>2126</v>
      </c>
      <c r="J1336">
        <v>34.950000000000003</v>
      </c>
      <c r="K1336">
        <v>5</v>
      </c>
      <c r="L1336">
        <v>3.9144000000000001</v>
      </c>
      <c r="M1336">
        <v>0</v>
      </c>
      <c r="N1336">
        <v>15.378</v>
      </c>
    </row>
    <row r="1337" spans="1:14" hidden="1">
      <c r="A1337">
        <v>4428</v>
      </c>
      <c r="B1337" t="s">
        <v>2127</v>
      </c>
      <c r="C1337" s="4">
        <v>43000</v>
      </c>
      <c r="D1337" s="4">
        <v>43006</v>
      </c>
      <c r="E1337" t="s">
        <v>15</v>
      </c>
      <c r="F1337" t="s">
        <v>1686</v>
      </c>
      <c r="G1337" t="s">
        <v>27</v>
      </c>
      <c r="H1337">
        <v>87105</v>
      </c>
      <c r="I1337" t="s">
        <v>2128</v>
      </c>
      <c r="J1337">
        <v>27.18</v>
      </c>
      <c r="K1337">
        <v>3</v>
      </c>
      <c r="L1337">
        <v>4.9829999999999997</v>
      </c>
      <c r="M1337">
        <v>0</v>
      </c>
      <c r="N1337">
        <v>12.231</v>
      </c>
    </row>
    <row r="1338" spans="1:14" hidden="1">
      <c r="A1338">
        <v>5065</v>
      </c>
      <c r="B1338" t="s">
        <v>2129</v>
      </c>
      <c r="C1338" s="4">
        <v>43000</v>
      </c>
      <c r="D1338" s="4">
        <v>43002</v>
      </c>
      <c r="E1338" t="s">
        <v>38</v>
      </c>
      <c r="F1338" t="s">
        <v>1485</v>
      </c>
      <c r="G1338" t="s">
        <v>21</v>
      </c>
      <c r="H1338">
        <v>19805</v>
      </c>
      <c r="I1338" t="s">
        <v>795</v>
      </c>
      <c r="J1338">
        <v>391.98</v>
      </c>
      <c r="K1338">
        <v>2</v>
      </c>
      <c r="L1338">
        <v>139.15289999999999</v>
      </c>
      <c r="M1338">
        <v>0</v>
      </c>
      <c r="N1338">
        <v>113.6742</v>
      </c>
    </row>
    <row r="1339" spans="1:14" hidden="1">
      <c r="A1339">
        <v>5546</v>
      </c>
      <c r="B1339" t="s">
        <v>2130</v>
      </c>
      <c r="C1339" s="4">
        <v>43000</v>
      </c>
      <c r="D1339" s="4">
        <v>43004</v>
      </c>
      <c r="E1339" t="s">
        <v>15</v>
      </c>
      <c r="F1339" t="s">
        <v>2131</v>
      </c>
      <c r="G1339" t="s">
        <v>17</v>
      </c>
      <c r="H1339">
        <v>3301</v>
      </c>
      <c r="I1339" t="s">
        <v>2132</v>
      </c>
      <c r="J1339">
        <v>67.400000000000006</v>
      </c>
      <c r="K1339">
        <v>5</v>
      </c>
      <c r="L1339">
        <v>9.9751999999999992</v>
      </c>
      <c r="M1339">
        <v>0</v>
      </c>
      <c r="N1339">
        <v>17.524000000000001</v>
      </c>
    </row>
    <row r="1340" spans="1:14" hidden="1">
      <c r="A1340">
        <v>5707</v>
      </c>
      <c r="B1340" t="s">
        <v>2133</v>
      </c>
      <c r="C1340" s="4">
        <v>43000</v>
      </c>
      <c r="D1340" s="4">
        <v>43003</v>
      </c>
      <c r="E1340" t="s">
        <v>52</v>
      </c>
      <c r="F1340" t="s">
        <v>999</v>
      </c>
      <c r="G1340" t="s">
        <v>27</v>
      </c>
      <c r="H1340">
        <v>10009</v>
      </c>
      <c r="I1340" t="s">
        <v>2134</v>
      </c>
      <c r="J1340">
        <v>40.176000000000002</v>
      </c>
      <c r="K1340">
        <v>3</v>
      </c>
      <c r="L1340">
        <v>8.5373999999999999</v>
      </c>
      <c r="M1340">
        <v>0.2</v>
      </c>
      <c r="N1340">
        <v>14.563800000000001</v>
      </c>
    </row>
    <row r="1341" spans="1:14" hidden="1">
      <c r="A1341">
        <v>7038</v>
      </c>
      <c r="B1341" t="s">
        <v>2135</v>
      </c>
      <c r="C1341" s="4">
        <v>43000</v>
      </c>
      <c r="D1341" s="4">
        <v>43005</v>
      </c>
      <c r="E1341" t="s">
        <v>15</v>
      </c>
      <c r="F1341" t="s">
        <v>1525</v>
      </c>
      <c r="G1341" t="s">
        <v>21</v>
      </c>
      <c r="H1341">
        <v>30080</v>
      </c>
      <c r="I1341" t="s">
        <v>2136</v>
      </c>
      <c r="J1341">
        <v>12.96</v>
      </c>
      <c r="K1341">
        <v>2</v>
      </c>
      <c r="L1341">
        <v>3.3696000000000002</v>
      </c>
      <c r="M1341">
        <v>0</v>
      </c>
      <c r="N1341">
        <v>6.2207999999999997</v>
      </c>
    </row>
    <row r="1342" spans="1:14" hidden="1">
      <c r="A1342">
        <v>7039</v>
      </c>
      <c r="B1342" t="s">
        <v>2135</v>
      </c>
      <c r="C1342" s="4">
        <v>43000</v>
      </c>
      <c r="D1342" s="4">
        <v>43005</v>
      </c>
      <c r="E1342" t="s">
        <v>15</v>
      </c>
      <c r="F1342" t="s">
        <v>1525</v>
      </c>
      <c r="G1342" t="s">
        <v>21</v>
      </c>
      <c r="H1342">
        <v>30080</v>
      </c>
      <c r="I1342" t="s">
        <v>2137</v>
      </c>
      <c r="J1342">
        <v>17.940000000000001</v>
      </c>
      <c r="K1342">
        <v>3</v>
      </c>
      <c r="L1342">
        <v>3.8271999999999999</v>
      </c>
      <c r="M1342">
        <v>0</v>
      </c>
      <c r="N1342">
        <v>6.4584000000000001</v>
      </c>
    </row>
    <row r="1343" spans="1:14" hidden="1">
      <c r="A1343">
        <v>9055</v>
      </c>
      <c r="B1343" t="s">
        <v>2138</v>
      </c>
      <c r="C1343" s="4">
        <v>43000</v>
      </c>
      <c r="D1343" s="4">
        <v>43006</v>
      </c>
      <c r="E1343" t="s">
        <v>15</v>
      </c>
      <c r="F1343" t="s">
        <v>1810</v>
      </c>
      <c r="G1343" t="s">
        <v>21</v>
      </c>
      <c r="H1343">
        <v>92704</v>
      </c>
      <c r="I1343" t="s">
        <v>2139</v>
      </c>
      <c r="J1343">
        <v>21.96</v>
      </c>
      <c r="K1343">
        <v>2</v>
      </c>
      <c r="L1343">
        <v>7.9055999999999997</v>
      </c>
      <c r="M1343">
        <v>0</v>
      </c>
      <c r="N1343">
        <v>6.1487999999999996</v>
      </c>
    </row>
    <row r="1344" spans="1:14" hidden="1">
      <c r="A1344">
        <v>9408</v>
      </c>
      <c r="B1344" t="s">
        <v>2140</v>
      </c>
      <c r="C1344" s="4">
        <v>43000</v>
      </c>
      <c r="D1344" s="4">
        <v>43002</v>
      </c>
      <c r="E1344" t="s">
        <v>52</v>
      </c>
      <c r="F1344" t="s">
        <v>349</v>
      </c>
      <c r="G1344" t="s">
        <v>21</v>
      </c>
      <c r="H1344">
        <v>10035</v>
      </c>
      <c r="I1344" t="s">
        <v>1833</v>
      </c>
      <c r="J1344">
        <v>1071</v>
      </c>
      <c r="K1344">
        <v>9</v>
      </c>
      <c r="L1344">
        <v>99.96</v>
      </c>
      <c r="M1344">
        <v>0</v>
      </c>
      <c r="N1344">
        <v>171.36</v>
      </c>
    </row>
    <row r="1345" spans="1:14" hidden="1">
      <c r="A1345">
        <v>9409</v>
      </c>
      <c r="B1345" t="s">
        <v>2140</v>
      </c>
      <c r="C1345" s="4">
        <v>43000</v>
      </c>
      <c r="D1345" s="4">
        <v>43002</v>
      </c>
      <c r="E1345" t="s">
        <v>52</v>
      </c>
      <c r="F1345" t="s">
        <v>349</v>
      </c>
      <c r="G1345" t="s">
        <v>21</v>
      </c>
      <c r="H1345">
        <v>10035</v>
      </c>
      <c r="I1345" t="s">
        <v>1951</v>
      </c>
      <c r="J1345">
        <v>12.07</v>
      </c>
      <c r="K1345">
        <v>1</v>
      </c>
      <c r="L1345">
        <v>8.0869</v>
      </c>
      <c r="M1345">
        <v>0</v>
      </c>
      <c r="N1345">
        <v>3.9830999999999999</v>
      </c>
    </row>
    <row r="1346" spans="1:14" hidden="1">
      <c r="A1346">
        <v>796</v>
      </c>
      <c r="B1346" t="s">
        <v>2141</v>
      </c>
      <c r="C1346" s="4">
        <v>42999</v>
      </c>
      <c r="D1346" s="4">
        <v>43004</v>
      </c>
      <c r="E1346" t="s">
        <v>15</v>
      </c>
      <c r="F1346" t="s">
        <v>890</v>
      </c>
      <c r="G1346" t="s">
        <v>21</v>
      </c>
      <c r="H1346">
        <v>55901</v>
      </c>
      <c r="I1346" t="s">
        <v>985</v>
      </c>
      <c r="J1346">
        <v>20.16</v>
      </c>
      <c r="K1346">
        <v>7</v>
      </c>
      <c r="L1346">
        <v>1.4688000000000001</v>
      </c>
      <c r="M1346">
        <v>0</v>
      </c>
      <c r="N1346">
        <v>9.8783999999999992</v>
      </c>
    </row>
    <row r="1347" spans="1:14" hidden="1">
      <c r="A1347">
        <v>4263</v>
      </c>
      <c r="B1347" t="s">
        <v>2142</v>
      </c>
      <c r="C1347" s="4">
        <v>42999</v>
      </c>
      <c r="D1347" s="4">
        <v>43003</v>
      </c>
      <c r="E1347" t="s">
        <v>15</v>
      </c>
      <c r="F1347" t="s">
        <v>2143</v>
      </c>
      <c r="G1347" t="s">
        <v>21</v>
      </c>
      <c r="H1347">
        <v>31907</v>
      </c>
      <c r="I1347" t="s">
        <v>2106</v>
      </c>
      <c r="J1347">
        <v>80.48</v>
      </c>
      <c r="K1347">
        <v>1</v>
      </c>
      <c r="L1347">
        <v>56.335999999999999</v>
      </c>
      <c r="M1347">
        <v>0</v>
      </c>
      <c r="N1347">
        <v>24.143999999999998</v>
      </c>
    </row>
    <row r="1348" spans="1:14" hidden="1">
      <c r="A1348">
        <v>4757</v>
      </c>
      <c r="B1348" t="s">
        <v>2144</v>
      </c>
      <c r="C1348" s="4">
        <v>42999</v>
      </c>
      <c r="D1348" s="4">
        <v>43003</v>
      </c>
      <c r="E1348" t="s">
        <v>15</v>
      </c>
      <c r="F1348" t="s">
        <v>2145</v>
      </c>
      <c r="G1348" t="s">
        <v>21</v>
      </c>
      <c r="H1348">
        <v>19143</v>
      </c>
      <c r="I1348" t="s">
        <v>2146</v>
      </c>
      <c r="J1348">
        <v>1.9079999999999999</v>
      </c>
      <c r="K1348">
        <v>2</v>
      </c>
      <c r="L1348">
        <v>1.7172000000000001</v>
      </c>
      <c r="M1348">
        <v>0.7</v>
      </c>
      <c r="N1348">
        <v>-1.5264</v>
      </c>
    </row>
    <row r="1349" spans="1:14" hidden="1">
      <c r="A1349">
        <v>5401</v>
      </c>
      <c r="B1349" t="s">
        <v>2147</v>
      </c>
      <c r="C1349" s="4">
        <v>42999</v>
      </c>
      <c r="D1349" s="4">
        <v>43001</v>
      </c>
      <c r="E1349" t="s">
        <v>38</v>
      </c>
      <c r="F1349" t="s">
        <v>2148</v>
      </c>
      <c r="G1349" t="s">
        <v>21</v>
      </c>
      <c r="H1349">
        <v>98103</v>
      </c>
      <c r="I1349" t="s">
        <v>579</v>
      </c>
      <c r="J1349">
        <v>71.98</v>
      </c>
      <c r="K1349">
        <v>2</v>
      </c>
      <c r="L1349">
        <v>28.432099999999998</v>
      </c>
      <c r="M1349">
        <v>0</v>
      </c>
      <c r="N1349">
        <v>15.1158</v>
      </c>
    </row>
    <row r="1350" spans="1:14" hidden="1">
      <c r="A1350">
        <v>5402</v>
      </c>
      <c r="B1350" t="s">
        <v>2147</v>
      </c>
      <c r="C1350" s="4">
        <v>42999</v>
      </c>
      <c r="D1350" s="4">
        <v>43001</v>
      </c>
      <c r="E1350" t="s">
        <v>38</v>
      </c>
      <c r="F1350" t="s">
        <v>2148</v>
      </c>
      <c r="G1350" t="s">
        <v>21</v>
      </c>
      <c r="H1350">
        <v>98103</v>
      </c>
      <c r="I1350" t="s">
        <v>1486</v>
      </c>
      <c r="J1350">
        <v>79.98</v>
      </c>
      <c r="K1350">
        <v>2</v>
      </c>
      <c r="L1350">
        <v>26.793299999999999</v>
      </c>
      <c r="M1350">
        <v>0</v>
      </c>
      <c r="N1350">
        <v>26.3934</v>
      </c>
    </row>
    <row r="1351" spans="1:14" hidden="1">
      <c r="A1351">
        <v>6004</v>
      </c>
      <c r="B1351" t="s">
        <v>2149</v>
      </c>
      <c r="C1351" s="4">
        <v>42999</v>
      </c>
      <c r="D1351" s="4">
        <v>43005</v>
      </c>
      <c r="E1351" t="s">
        <v>15</v>
      </c>
      <c r="F1351" t="s">
        <v>2150</v>
      </c>
      <c r="G1351" t="s">
        <v>21</v>
      </c>
      <c r="H1351">
        <v>33142</v>
      </c>
      <c r="I1351" t="s">
        <v>2151</v>
      </c>
      <c r="J1351">
        <v>12.294</v>
      </c>
      <c r="K1351">
        <v>1</v>
      </c>
      <c r="L1351">
        <v>20.899799999999999</v>
      </c>
      <c r="M1351">
        <v>0.7</v>
      </c>
      <c r="N1351">
        <v>-8.6058000000000003</v>
      </c>
    </row>
    <row r="1352" spans="1:14" hidden="1">
      <c r="A1352">
        <v>7338</v>
      </c>
      <c r="B1352" t="s">
        <v>2152</v>
      </c>
      <c r="C1352" s="4">
        <v>42999</v>
      </c>
      <c r="D1352" s="4">
        <v>43001</v>
      </c>
      <c r="E1352" t="s">
        <v>38</v>
      </c>
      <c r="F1352" t="s">
        <v>2153</v>
      </c>
      <c r="G1352" t="s">
        <v>27</v>
      </c>
      <c r="H1352">
        <v>90045</v>
      </c>
      <c r="I1352" t="s">
        <v>2083</v>
      </c>
      <c r="J1352">
        <v>15.51</v>
      </c>
      <c r="K1352">
        <v>1</v>
      </c>
      <c r="L1352">
        <v>11.6325</v>
      </c>
      <c r="M1352">
        <v>0</v>
      </c>
      <c r="N1352">
        <v>3.8774999999999999</v>
      </c>
    </row>
    <row r="1353" spans="1:14" hidden="1">
      <c r="A1353">
        <v>8524</v>
      </c>
      <c r="B1353" t="s">
        <v>2154</v>
      </c>
      <c r="C1353" s="4">
        <v>42999</v>
      </c>
      <c r="D1353" s="4">
        <v>43003</v>
      </c>
      <c r="E1353" t="s">
        <v>15</v>
      </c>
      <c r="F1353" t="s">
        <v>907</v>
      </c>
      <c r="G1353" t="s">
        <v>21</v>
      </c>
      <c r="H1353">
        <v>94109</v>
      </c>
      <c r="I1353" t="s">
        <v>2155</v>
      </c>
      <c r="J1353">
        <v>55.86</v>
      </c>
      <c r="K1353">
        <v>7</v>
      </c>
      <c r="L1353">
        <v>3.99</v>
      </c>
      <c r="M1353">
        <v>0</v>
      </c>
      <c r="N1353">
        <v>27.93</v>
      </c>
    </row>
    <row r="1354" spans="1:14" hidden="1">
      <c r="A1354">
        <v>6091</v>
      </c>
      <c r="B1354" t="s">
        <v>2156</v>
      </c>
      <c r="C1354" s="4">
        <v>42998</v>
      </c>
      <c r="D1354" s="4">
        <v>43004</v>
      </c>
      <c r="E1354" t="s">
        <v>15</v>
      </c>
      <c r="F1354" t="s">
        <v>2157</v>
      </c>
      <c r="G1354" t="s">
        <v>21</v>
      </c>
      <c r="H1354">
        <v>10035</v>
      </c>
      <c r="I1354" t="s">
        <v>362</v>
      </c>
      <c r="J1354">
        <v>272.64600000000002</v>
      </c>
      <c r="K1354">
        <v>3</v>
      </c>
      <c r="L1354">
        <v>84.8232</v>
      </c>
      <c r="M1354">
        <v>0.1</v>
      </c>
      <c r="N1354">
        <v>18.176400000000001</v>
      </c>
    </row>
    <row r="1355" spans="1:14" hidden="1">
      <c r="A1355">
        <v>6092</v>
      </c>
      <c r="B1355" t="s">
        <v>2156</v>
      </c>
      <c r="C1355" s="4">
        <v>42998</v>
      </c>
      <c r="D1355" s="4">
        <v>43004</v>
      </c>
      <c r="E1355" t="s">
        <v>15</v>
      </c>
      <c r="F1355" t="s">
        <v>2157</v>
      </c>
      <c r="G1355" t="s">
        <v>21</v>
      </c>
      <c r="H1355">
        <v>10035</v>
      </c>
      <c r="I1355" t="s">
        <v>2158</v>
      </c>
      <c r="J1355">
        <v>212.8</v>
      </c>
      <c r="K1355">
        <v>2</v>
      </c>
      <c r="L1355">
        <v>58.52</v>
      </c>
      <c r="M1355">
        <v>0</v>
      </c>
      <c r="N1355">
        <v>95.76</v>
      </c>
    </row>
    <row r="1356" spans="1:14" hidden="1">
      <c r="A1356">
        <v>6093</v>
      </c>
      <c r="B1356" t="s">
        <v>2156</v>
      </c>
      <c r="C1356" s="4">
        <v>42998</v>
      </c>
      <c r="D1356" s="4">
        <v>43004</v>
      </c>
      <c r="E1356" t="s">
        <v>15</v>
      </c>
      <c r="F1356" t="s">
        <v>2157</v>
      </c>
      <c r="G1356" t="s">
        <v>21</v>
      </c>
      <c r="H1356">
        <v>10035</v>
      </c>
      <c r="I1356" t="s">
        <v>2159</v>
      </c>
      <c r="J1356">
        <v>38.520000000000003</v>
      </c>
      <c r="K1356">
        <v>9</v>
      </c>
      <c r="L1356">
        <v>2.2684000000000002</v>
      </c>
      <c r="M1356">
        <v>0</v>
      </c>
      <c r="N1356">
        <v>18.104399999999998</v>
      </c>
    </row>
    <row r="1357" spans="1:14" hidden="1">
      <c r="A1357">
        <v>6094</v>
      </c>
      <c r="B1357" t="s">
        <v>2156</v>
      </c>
      <c r="C1357" s="4">
        <v>42998</v>
      </c>
      <c r="D1357" s="4">
        <v>43004</v>
      </c>
      <c r="E1357" t="s">
        <v>15</v>
      </c>
      <c r="F1357" t="s">
        <v>2157</v>
      </c>
      <c r="G1357" t="s">
        <v>21</v>
      </c>
      <c r="H1357">
        <v>10035</v>
      </c>
      <c r="I1357" t="s">
        <v>1445</v>
      </c>
      <c r="J1357">
        <v>72.64</v>
      </c>
      <c r="K1357">
        <v>2</v>
      </c>
      <c r="L1357">
        <v>25.423999999999999</v>
      </c>
      <c r="M1357">
        <v>0</v>
      </c>
      <c r="N1357">
        <v>21.792000000000002</v>
      </c>
    </row>
    <row r="1358" spans="1:14" hidden="1">
      <c r="A1358">
        <v>6095</v>
      </c>
      <c r="B1358" t="s">
        <v>2156</v>
      </c>
      <c r="C1358" s="4">
        <v>42998</v>
      </c>
      <c r="D1358" s="4">
        <v>43004</v>
      </c>
      <c r="E1358" t="s">
        <v>15</v>
      </c>
      <c r="F1358" t="s">
        <v>2157</v>
      </c>
      <c r="G1358" t="s">
        <v>21</v>
      </c>
      <c r="H1358">
        <v>10035</v>
      </c>
      <c r="I1358" t="s">
        <v>525</v>
      </c>
      <c r="J1358">
        <v>45.4</v>
      </c>
      <c r="K1358">
        <v>4</v>
      </c>
      <c r="L1358">
        <v>8.1720000000000006</v>
      </c>
      <c r="M1358">
        <v>0</v>
      </c>
      <c r="N1358">
        <v>12.712</v>
      </c>
    </row>
    <row r="1359" spans="1:14" hidden="1">
      <c r="A1359">
        <v>6096</v>
      </c>
      <c r="B1359" t="s">
        <v>2156</v>
      </c>
      <c r="C1359" s="4">
        <v>42998</v>
      </c>
      <c r="D1359" s="4">
        <v>43004</v>
      </c>
      <c r="E1359" t="s">
        <v>15</v>
      </c>
      <c r="F1359" t="s">
        <v>2157</v>
      </c>
      <c r="G1359" t="s">
        <v>21</v>
      </c>
      <c r="H1359">
        <v>10035</v>
      </c>
      <c r="I1359" t="s">
        <v>609</v>
      </c>
      <c r="J1359">
        <v>13.76</v>
      </c>
      <c r="K1359">
        <v>2</v>
      </c>
      <c r="L1359">
        <v>3.7151999999999998</v>
      </c>
      <c r="M1359">
        <v>0</v>
      </c>
      <c r="N1359">
        <v>6.3296000000000001</v>
      </c>
    </row>
    <row r="1360" spans="1:14" hidden="1">
      <c r="A1360">
        <v>6097</v>
      </c>
      <c r="B1360" t="s">
        <v>2156</v>
      </c>
      <c r="C1360" s="4">
        <v>42998</v>
      </c>
      <c r="D1360" s="4">
        <v>43004</v>
      </c>
      <c r="E1360" t="s">
        <v>15</v>
      </c>
      <c r="F1360" t="s">
        <v>2157</v>
      </c>
      <c r="G1360" t="s">
        <v>21</v>
      </c>
      <c r="H1360">
        <v>10035</v>
      </c>
      <c r="I1360" t="s">
        <v>1375</v>
      </c>
      <c r="J1360">
        <v>80.991</v>
      </c>
      <c r="K1360">
        <v>1</v>
      </c>
      <c r="L1360">
        <v>72.891900000000007</v>
      </c>
      <c r="M1360">
        <v>0.1</v>
      </c>
      <c r="N1360">
        <v>8.0990999999999893</v>
      </c>
    </row>
    <row r="1361" spans="1:14" hidden="1">
      <c r="A1361">
        <v>6098</v>
      </c>
      <c r="B1361" t="s">
        <v>2156</v>
      </c>
      <c r="C1361" s="4">
        <v>42998</v>
      </c>
      <c r="D1361" s="4">
        <v>43004</v>
      </c>
      <c r="E1361" t="s">
        <v>15</v>
      </c>
      <c r="F1361" t="s">
        <v>2157</v>
      </c>
      <c r="G1361" t="s">
        <v>21</v>
      </c>
      <c r="H1361">
        <v>10035</v>
      </c>
      <c r="I1361" t="s">
        <v>2160</v>
      </c>
      <c r="J1361">
        <v>11.784000000000001</v>
      </c>
      <c r="K1361">
        <v>3</v>
      </c>
      <c r="L1361">
        <v>2.6023000000000001</v>
      </c>
      <c r="M1361">
        <v>0.2</v>
      </c>
      <c r="N1361">
        <v>3.9771000000000001</v>
      </c>
    </row>
    <row r="1362" spans="1:14" hidden="1">
      <c r="A1362">
        <v>6099</v>
      </c>
      <c r="B1362" t="s">
        <v>2156</v>
      </c>
      <c r="C1362" s="4">
        <v>42998</v>
      </c>
      <c r="D1362" s="4">
        <v>43004</v>
      </c>
      <c r="E1362" t="s">
        <v>15</v>
      </c>
      <c r="F1362" t="s">
        <v>2157</v>
      </c>
      <c r="G1362" t="s">
        <v>21</v>
      </c>
      <c r="H1362">
        <v>10035</v>
      </c>
      <c r="I1362" t="s">
        <v>2161</v>
      </c>
      <c r="J1362">
        <v>4.3600000000000003</v>
      </c>
      <c r="K1362">
        <v>2</v>
      </c>
      <c r="L1362">
        <v>1.2862</v>
      </c>
      <c r="M1362">
        <v>0</v>
      </c>
      <c r="N1362">
        <v>1.7876000000000001</v>
      </c>
    </row>
    <row r="1363" spans="1:14" hidden="1">
      <c r="A1363">
        <v>6100</v>
      </c>
      <c r="B1363" t="s">
        <v>2156</v>
      </c>
      <c r="C1363" s="4">
        <v>42998</v>
      </c>
      <c r="D1363" s="4">
        <v>43004</v>
      </c>
      <c r="E1363" t="s">
        <v>15</v>
      </c>
      <c r="F1363" t="s">
        <v>2157</v>
      </c>
      <c r="G1363" t="s">
        <v>21</v>
      </c>
      <c r="H1363">
        <v>10035</v>
      </c>
      <c r="I1363" t="s">
        <v>2162</v>
      </c>
      <c r="J1363">
        <v>2888.127</v>
      </c>
      <c r="K1363">
        <v>11</v>
      </c>
      <c r="L1363">
        <v>207.1283</v>
      </c>
      <c r="M1363">
        <v>0.1</v>
      </c>
      <c r="N1363">
        <v>609.71569999999997</v>
      </c>
    </row>
    <row r="1364" spans="1:14" hidden="1">
      <c r="A1364">
        <v>6101</v>
      </c>
      <c r="B1364" t="s">
        <v>2156</v>
      </c>
      <c r="C1364" s="4">
        <v>42998</v>
      </c>
      <c r="D1364" s="4">
        <v>43004</v>
      </c>
      <c r="E1364" t="s">
        <v>15</v>
      </c>
      <c r="F1364" t="s">
        <v>2157</v>
      </c>
      <c r="G1364" t="s">
        <v>21</v>
      </c>
      <c r="H1364">
        <v>10035</v>
      </c>
      <c r="I1364" t="s">
        <v>2065</v>
      </c>
      <c r="J1364">
        <v>1299.6600000000001</v>
      </c>
      <c r="K1364">
        <v>2</v>
      </c>
      <c r="L1364">
        <v>474.3759</v>
      </c>
      <c r="M1364">
        <v>0</v>
      </c>
      <c r="N1364">
        <v>350.90820000000002</v>
      </c>
    </row>
    <row r="1365" spans="1:14" hidden="1">
      <c r="A1365">
        <v>6102</v>
      </c>
      <c r="B1365" t="s">
        <v>2156</v>
      </c>
      <c r="C1365" s="4">
        <v>42998</v>
      </c>
      <c r="D1365" s="4">
        <v>43004</v>
      </c>
      <c r="E1365" t="s">
        <v>15</v>
      </c>
      <c r="F1365" t="s">
        <v>2157</v>
      </c>
      <c r="G1365" t="s">
        <v>21</v>
      </c>
      <c r="H1365">
        <v>10035</v>
      </c>
      <c r="I1365" t="s">
        <v>1258</v>
      </c>
      <c r="J1365">
        <v>2254.41</v>
      </c>
      <c r="K1365">
        <v>5</v>
      </c>
      <c r="L1365">
        <v>375.73500000000001</v>
      </c>
      <c r="M1365">
        <v>0.1</v>
      </c>
      <c r="N1365">
        <v>375.73500000000001</v>
      </c>
    </row>
    <row r="1366" spans="1:14" hidden="1">
      <c r="A1366">
        <v>6103</v>
      </c>
      <c r="B1366" t="s">
        <v>2156</v>
      </c>
      <c r="C1366" s="4">
        <v>42998</v>
      </c>
      <c r="D1366" s="4">
        <v>43004</v>
      </c>
      <c r="E1366" t="s">
        <v>15</v>
      </c>
      <c r="F1366" t="s">
        <v>2157</v>
      </c>
      <c r="G1366" t="s">
        <v>21</v>
      </c>
      <c r="H1366">
        <v>10035</v>
      </c>
      <c r="I1366" t="s">
        <v>2163</v>
      </c>
      <c r="J1366">
        <v>104.85</v>
      </c>
      <c r="K1366">
        <v>3</v>
      </c>
      <c r="L1366">
        <v>25.513500000000001</v>
      </c>
      <c r="M1366">
        <v>0</v>
      </c>
      <c r="N1366">
        <v>28.3095</v>
      </c>
    </row>
    <row r="1367" spans="1:14" hidden="1">
      <c r="A1367">
        <v>6104</v>
      </c>
      <c r="B1367" t="s">
        <v>2156</v>
      </c>
      <c r="C1367" s="4">
        <v>42998</v>
      </c>
      <c r="D1367" s="4">
        <v>43004</v>
      </c>
      <c r="E1367" t="s">
        <v>15</v>
      </c>
      <c r="F1367" t="s">
        <v>2157</v>
      </c>
      <c r="G1367" t="s">
        <v>21</v>
      </c>
      <c r="H1367">
        <v>10035</v>
      </c>
      <c r="I1367" t="s">
        <v>448</v>
      </c>
      <c r="J1367">
        <v>59.97</v>
      </c>
      <c r="K1367">
        <v>3</v>
      </c>
      <c r="L1367">
        <v>13.1934</v>
      </c>
      <c r="M1367">
        <v>0</v>
      </c>
      <c r="N1367">
        <v>20.389800000000001</v>
      </c>
    </row>
    <row r="1368" spans="1:14" hidden="1">
      <c r="A1368">
        <v>44</v>
      </c>
      <c r="B1368" t="s">
        <v>2164</v>
      </c>
      <c r="C1368" s="4">
        <v>42997</v>
      </c>
      <c r="D1368" s="4">
        <v>43001</v>
      </c>
      <c r="E1368" t="s">
        <v>15</v>
      </c>
      <c r="F1368" t="s">
        <v>789</v>
      </c>
      <c r="G1368" t="s">
        <v>27</v>
      </c>
      <c r="H1368">
        <v>32935</v>
      </c>
      <c r="I1368" t="s">
        <v>2165</v>
      </c>
      <c r="J1368">
        <v>95.616</v>
      </c>
      <c r="K1368">
        <v>2</v>
      </c>
      <c r="L1368">
        <v>43.027200000000001</v>
      </c>
      <c r="M1368">
        <v>0.2</v>
      </c>
      <c r="N1368">
        <v>9.5616000000000092</v>
      </c>
    </row>
    <row r="1369" spans="1:14" hidden="1">
      <c r="A1369">
        <v>6119</v>
      </c>
      <c r="B1369" t="s">
        <v>2166</v>
      </c>
      <c r="C1369" s="4">
        <v>42997</v>
      </c>
      <c r="D1369" s="4">
        <v>43003</v>
      </c>
      <c r="E1369" t="s">
        <v>15</v>
      </c>
      <c r="F1369" t="s">
        <v>920</v>
      </c>
      <c r="G1369" t="s">
        <v>27</v>
      </c>
      <c r="H1369">
        <v>97477</v>
      </c>
      <c r="I1369" t="s">
        <v>2167</v>
      </c>
      <c r="J1369">
        <v>191.976</v>
      </c>
      <c r="K1369">
        <v>3</v>
      </c>
      <c r="L1369">
        <v>57.592799999999997</v>
      </c>
      <c r="M1369">
        <v>0.2</v>
      </c>
      <c r="N1369">
        <v>19.197600000000001</v>
      </c>
    </row>
    <row r="1370" spans="1:14" hidden="1">
      <c r="A1370">
        <v>6120</v>
      </c>
      <c r="B1370" t="s">
        <v>2166</v>
      </c>
      <c r="C1370" s="4">
        <v>42997</v>
      </c>
      <c r="D1370" s="4">
        <v>43003</v>
      </c>
      <c r="E1370" t="s">
        <v>15</v>
      </c>
      <c r="F1370" t="s">
        <v>920</v>
      </c>
      <c r="G1370" t="s">
        <v>27</v>
      </c>
      <c r="H1370">
        <v>97477</v>
      </c>
      <c r="I1370" t="s">
        <v>1128</v>
      </c>
      <c r="J1370">
        <v>23.832000000000001</v>
      </c>
      <c r="K1370">
        <v>3</v>
      </c>
      <c r="L1370">
        <v>5.7594000000000003</v>
      </c>
      <c r="M1370">
        <v>0.2</v>
      </c>
      <c r="N1370">
        <v>6.5537999999999998</v>
      </c>
    </row>
    <row r="1371" spans="1:14" hidden="1">
      <c r="A1371">
        <v>6121</v>
      </c>
      <c r="B1371" t="s">
        <v>2166</v>
      </c>
      <c r="C1371" s="4">
        <v>42997</v>
      </c>
      <c r="D1371" s="4">
        <v>43003</v>
      </c>
      <c r="E1371" t="s">
        <v>15</v>
      </c>
      <c r="F1371" t="s">
        <v>920</v>
      </c>
      <c r="G1371" t="s">
        <v>27</v>
      </c>
      <c r="H1371">
        <v>97477</v>
      </c>
      <c r="I1371" t="s">
        <v>1951</v>
      </c>
      <c r="J1371">
        <v>409.21600000000001</v>
      </c>
      <c r="K1371">
        <v>8</v>
      </c>
      <c r="L1371">
        <v>43.479199999999999</v>
      </c>
      <c r="M1371">
        <v>0.2</v>
      </c>
      <c r="N1371">
        <v>61.382399999999997</v>
      </c>
    </row>
    <row r="1372" spans="1:14" hidden="1">
      <c r="A1372">
        <v>6122</v>
      </c>
      <c r="B1372" t="s">
        <v>2166</v>
      </c>
      <c r="C1372" s="4">
        <v>42997</v>
      </c>
      <c r="D1372" s="4">
        <v>43003</v>
      </c>
      <c r="E1372" t="s">
        <v>15</v>
      </c>
      <c r="F1372" t="s">
        <v>920</v>
      </c>
      <c r="G1372" t="s">
        <v>27</v>
      </c>
      <c r="H1372">
        <v>97477</v>
      </c>
      <c r="I1372" t="s">
        <v>585</v>
      </c>
      <c r="J1372">
        <v>72.587999999999994</v>
      </c>
      <c r="K1372">
        <v>2</v>
      </c>
      <c r="L1372">
        <v>100.4134</v>
      </c>
      <c r="M1372">
        <v>0.7</v>
      </c>
      <c r="N1372">
        <v>-128.2388</v>
      </c>
    </row>
    <row r="1373" spans="1:14" hidden="1">
      <c r="A1373">
        <v>6490</v>
      </c>
      <c r="B1373" t="s">
        <v>2168</v>
      </c>
      <c r="C1373" s="4">
        <v>42997</v>
      </c>
      <c r="D1373" s="4">
        <v>43002</v>
      </c>
      <c r="E1373" t="s">
        <v>15</v>
      </c>
      <c r="F1373" t="s">
        <v>2169</v>
      </c>
      <c r="G1373" t="s">
        <v>21</v>
      </c>
      <c r="H1373">
        <v>10011</v>
      </c>
      <c r="I1373" t="s">
        <v>2170</v>
      </c>
      <c r="J1373">
        <v>32.4</v>
      </c>
      <c r="K1373">
        <v>5</v>
      </c>
      <c r="L1373">
        <v>3.3696000000000002</v>
      </c>
      <c r="M1373">
        <v>0</v>
      </c>
      <c r="N1373">
        <v>15.552</v>
      </c>
    </row>
    <row r="1374" spans="1:14" hidden="1">
      <c r="A1374">
        <v>6721</v>
      </c>
      <c r="B1374" t="s">
        <v>2171</v>
      </c>
      <c r="C1374" s="4">
        <v>42997</v>
      </c>
      <c r="D1374" s="4">
        <v>43002</v>
      </c>
      <c r="E1374" t="s">
        <v>15</v>
      </c>
      <c r="F1374" t="s">
        <v>184</v>
      </c>
      <c r="G1374" t="s">
        <v>27</v>
      </c>
      <c r="H1374">
        <v>90032</v>
      </c>
      <c r="I1374" t="s">
        <v>395</v>
      </c>
      <c r="J1374">
        <v>149.94999999999999</v>
      </c>
      <c r="K1374">
        <v>5</v>
      </c>
      <c r="L1374">
        <v>23.6921</v>
      </c>
      <c r="M1374">
        <v>0</v>
      </c>
      <c r="N1374">
        <v>31.4895</v>
      </c>
    </row>
    <row r="1375" spans="1:14" hidden="1">
      <c r="A1375">
        <v>6722</v>
      </c>
      <c r="B1375" t="s">
        <v>2171</v>
      </c>
      <c r="C1375" s="4">
        <v>42997</v>
      </c>
      <c r="D1375" s="4">
        <v>43002</v>
      </c>
      <c r="E1375" t="s">
        <v>15</v>
      </c>
      <c r="F1375" t="s">
        <v>184</v>
      </c>
      <c r="G1375" t="s">
        <v>27</v>
      </c>
      <c r="H1375">
        <v>90032</v>
      </c>
      <c r="I1375" t="s">
        <v>2172</v>
      </c>
      <c r="J1375">
        <v>23.32</v>
      </c>
      <c r="K1375">
        <v>2</v>
      </c>
      <c r="L1375">
        <v>8.6283999999999992</v>
      </c>
      <c r="M1375">
        <v>0</v>
      </c>
      <c r="N1375">
        <v>6.0632000000000001</v>
      </c>
    </row>
    <row r="1376" spans="1:14" hidden="1">
      <c r="A1376">
        <v>6723</v>
      </c>
      <c r="B1376" t="s">
        <v>2171</v>
      </c>
      <c r="C1376" s="4">
        <v>42997</v>
      </c>
      <c r="D1376" s="4">
        <v>43002</v>
      </c>
      <c r="E1376" t="s">
        <v>15</v>
      </c>
      <c r="F1376" t="s">
        <v>184</v>
      </c>
      <c r="G1376" t="s">
        <v>27</v>
      </c>
      <c r="H1376">
        <v>90032</v>
      </c>
      <c r="I1376" t="s">
        <v>1712</v>
      </c>
      <c r="J1376">
        <v>16.739999999999998</v>
      </c>
      <c r="K1376">
        <v>3</v>
      </c>
      <c r="L1376">
        <v>3.9618000000000002</v>
      </c>
      <c r="M1376">
        <v>0</v>
      </c>
      <c r="N1376">
        <v>4.8545999999999996</v>
      </c>
    </row>
    <row r="1377" spans="1:14" hidden="1">
      <c r="A1377">
        <v>6770</v>
      </c>
      <c r="B1377" t="s">
        <v>2173</v>
      </c>
      <c r="C1377" s="4">
        <v>42997</v>
      </c>
      <c r="D1377" s="4">
        <v>43001</v>
      </c>
      <c r="E1377" t="s">
        <v>15</v>
      </c>
      <c r="F1377" t="s">
        <v>2174</v>
      </c>
      <c r="G1377" t="s">
        <v>17</v>
      </c>
      <c r="H1377">
        <v>31907</v>
      </c>
      <c r="I1377" t="s">
        <v>2175</v>
      </c>
      <c r="J1377">
        <v>35.4</v>
      </c>
      <c r="K1377">
        <v>5</v>
      </c>
      <c r="L1377">
        <v>4.3895999999999997</v>
      </c>
      <c r="M1377">
        <v>0</v>
      </c>
      <c r="N1377">
        <v>13.452</v>
      </c>
    </row>
    <row r="1378" spans="1:14" hidden="1">
      <c r="A1378">
        <v>6971</v>
      </c>
      <c r="B1378" t="s">
        <v>2176</v>
      </c>
      <c r="C1378" s="4">
        <v>42997</v>
      </c>
      <c r="D1378" s="4">
        <v>43003</v>
      </c>
      <c r="E1378" t="s">
        <v>15</v>
      </c>
      <c r="F1378" t="s">
        <v>1115</v>
      </c>
      <c r="G1378" t="s">
        <v>21</v>
      </c>
      <c r="H1378">
        <v>85023</v>
      </c>
      <c r="I1378" t="s">
        <v>2177</v>
      </c>
      <c r="J1378">
        <v>12.624000000000001</v>
      </c>
      <c r="K1378">
        <v>2</v>
      </c>
      <c r="L1378">
        <v>7.5743999999999998</v>
      </c>
      <c r="M1378">
        <v>0.2</v>
      </c>
      <c r="N1378">
        <v>-2.5247999999999999</v>
      </c>
    </row>
    <row r="1379" spans="1:14" hidden="1">
      <c r="A1379">
        <v>6972</v>
      </c>
      <c r="B1379" t="s">
        <v>2176</v>
      </c>
      <c r="C1379" s="4">
        <v>42997</v>
      </c>
      <c r="D1379" s="4">
        <v>43003</v>
      </c>
      <c r="E1379" t="s">
        <v>15</v>
      </c>
      <c r="F1379" t="s">
        <v>1115</v>
      </c>
      <c r="G1379" t="s">
        <v>21</v>
      </c>
      <c r="H1379">
        <v>85023</v>
      </c>
      <c r="I1379" t="s">
        <v>2178</v>
      </c>
      <c r="J1379">
        <v>89.584000000000003</v>
      </c>
      <c r="K1379">
        <v>2</v>
      </c>
      <c r="L1379">
        <v>42.552399999999999</v>
      </c>
      <c r="M1379">
        <v>0.2</v>
      </c>
      <c r="N1379">
        <v>4.4792000000000103</v>
      </c>
    </row>
    <row r="1380" spans="1:14" hidden="1">
      <c r="A1380">
        <v>6973</v>
      </c>
      <c r="B1380" t="s">
        <v>2176</v>
      </c>
      <c r="C1380" s="4">
        <v>42997</v>
      </c>
      <c r="D1380" s="4">
        <v>43003</v>
      </c>
      <c r="E1380" t="s">
        <v>15</v>
      </c>
      <c r="F1380" t="s">
        <v>1115</v>
      </c>
      <c r="G1380" t="s">
        <v>21</v>
      </c>
      <c r="H1380">
        <v>85023</v>
      </c>
      <c r="I1380" t="s">
        <v>2179</v>
      </c>
      <c r="J1380">
        <v>471.92</v>
      </c>
      <c r="K1380">
        <v>2</v>
      </c>
      <c r="L1380">
        <v>221.21250000000001</v>
      </c>
      <c r="M1380">
        <v>0.2</v>
      </c>
      <c r="N1380">
        <v>29.495000000000001</v>
      </c>
    </row>
    <row r="1381" spans="1:14" hidden="1">
      <c r="A1381">
        <v>6974</v>
      </c>
      <c r="B1381" t="s">
        <v>2176</v>
      </c>
      <c r="C1381" s="4">
        <v>42997</v>
      </c>
      <c r="D1381" s="4">
        <v>43003</v>
      </c>
      <c r="E1381" t="s">
        <v>15</v>
      </c>
      <c r="F1381" t="s">
        <v>1115</v>
      </c>
      <c r="G1381" t="s">
        <v>21</v>
      </c>
      <c r="H1381">
        <v>85023</v>
      </c>
      <c r="I1381" t="s">
        <v>2180</v>
      </c>
      <c r="J1381">
        <v>18.18</v>
      </c>
      <c r="K1381">
        <v>4</v>
      </c>
      <c r="L1381">
        <v>8.0295000000000005</v>
      </c>
      <c r="M1381">
        <v>0.7</v>
      </c>
      <c r="N1381">
        <v>-13.938000000000001</v>
      </c>
    </row>
    <row r="1382" spans="1:14" hidden="1">
      <c r="A1382">
        <v>7791</v>
      </c>
      <c r="B1382" t="s">
        <v>2181</v>
      </c>
      <c r="C1382" s="4">
        <v>42997</v>
      </c>
      <c r="D1382" s="4">
        <v>42997</v>
      </c>
      <c r="E1382" t="s">
        <v>98</v>
      </c>
      <c r="F1382" t="s">
        <v>940</v>
      </c>
      <c r="G1382" t="s">
        <v>17</v>
      </c>
      <c r="H1382">
        <v>19120</v>
      </c>
      <c r="I1382" t="s">
        <v>2182</v>
      </c>
      <c r="J1382">
        <v>4.8419999999999996</v>
      </c>
      <c r="K1382">
        <v>3</v>
      </c>
      <c r="L1382">
        <v>2.7437999999999998</v>
      </c>
      <c r="M1382">
        <v>0.7</v>
      </c>
      <c r="N1382">
        <v>-3.3894000000000002</v>
      </c>
    </row>
    <row r="1383" spans="1:14" hidden="1">
      <c r="A1383">
        <v>142</v>
      </c>
      <c r="B1383" t="s">
        <v>2183</v>
      </c>
      <c r="C1383" s="4">
        <v>42996</v>
      </c>
      <c r="D1383" s="4">
        <v>43001</v>
      </c>
      <c r="E1383" t="s">
        <v>15</v>
      </c>
      <c r="F1383" t="s">
        <v>836</v>
      </c>
      <c r="G1383" t="s">
        <v>27</v>
      </c>
      <c r="H1383">
        <v>94122</v>
      </c>
      <c r="I1383" t="s">
        <v>1839</v>
      </c>
      <c r="J1383">
        <v>8.82</v>
      </c>
      <c r="K1383">
        <v>3</v>
      </c>
      <c r="L1383">
        <v>2.1461999999999999</v>
      </c>
      <c r="M1383">
        <v>0</v>
      </c>
      <c r="N1383">
        <v>2.3814000000000002</v>
      </c>
    </row>
    <row r="1384" spans="1:14" hidden="1">
      <c r="A1384">
        <v>143</v>
      </c>
      <c r="B1384" t="s">
        <v>2183</v>
      </c>
      <c r="C1384" s="4">
        <v>42996</v>
      </c>
      <c r="D1384" s="4">
        <v>43001</v>
      </c>
      <c r="E1384" t="s">
        <v>15</v>
      </c>
      <c r="F1384" t="s">
        <v>836</v>
      </c>
      <c r="G1384" t="s">
        <v>27</v>
      </c>
      <c r="H1384">
        <v>94122</v>
      </c>
      <c r="I1384" t="s">
        <v>500</v>
      </c>
      <c r="J1384">
        <v>10.86</v>
      </c>
      <c r="K1384">
        <v>3</v>
      </c>
      <c r="L1384">
        <v>1.9186000000000001</v>
      </c>
      <c r="M1384">
        <v>0</v>
      </c>
      <c r="N1384">
        <v>5.1041999999999996</v>
      </c>
    </row>
    <row r="1385" spans="1:14" hidden="1">
      <c r="A1385">
        <v>144</v>
      </c>
      <c r="B1385" t="s">
        <v>2183</v>
      </c>
      <c r="C1385" s="4">
        <v>42996</v>
      </c>
      <c r="D1385" s="4">
        <v>43001</v>
      </c>
      <c r="E1385" t="s">
        <v>15</v>
      </c>
      <c r="F1385" t="s">
        <v>836</v>
      </c>
      <c r="G1385" t="s">
        <v>27</v>
      </c>
      <c r="H1385">
        <v>94122</v>
      </c>
      <c r="I1385" t="s">
        <v>2184</v>
      </c>
      <c r="J1385">
        <v>143.69999999999999</v>
      </c>
      <c r="K1385">
        <v>3</v>
      </c>
      <c r="L1385">
        <v>24.908000000000001</v>
      </c>
      <c r="M1385">
        <v>0</v>
      </c>
      <c r="N1385">
        <v>68.975999999999999</v>
      </c>
    </row>
    <row r="1386" spans="1:14" hidden="1">
      <c r="A1386">
        <v>760</v>
      </c>
      <c r="B1386" t="s">
        <v>2185</v>
      </c>
      <c r="C1386" s="4">
        <v>42996</v>
      </c>
      <c r="D1386" s="4">
        <v>43000</v>
      </c>
      <c r="E1386" t="s">
        <v>15</v>
      </c>
      <c r="F1386" t="s">
        <v>1776</v>
      </c>
      <c r="G1386" t="s">
        <v>27</v>
      </c>
      <c r="H1386">
        <v>54302</v>
      </c>
      <c r="I1386" t="s">
        <v>958</v>
      </c>
      <c r="J1386">
        <v>22.72</v>
      </c>
      <c r="K1386">
        <v>4</v>
      </c>
      <c r="L1386">
        <v>3.1240000000000001</v>
      </c>
      <c r="M1386">
        <v>0</v>
      </c>
      <c r="N1386">
        <v>10.224</v>
      </c>
    </row>
    <row r="1387" spans="1:14" hidden="1">
      <c r="A1387">
        <v>2823</v>
      </c>
      <c r="B1387" t="s">
        <v>2186</v>
      </c>
      <c r="C1387" s="4">
        <v>42996</v>
      </c>
      <c r="D1387" s="4">
        <v>42998</v>
      </c>
      <c r="E1387" t="s">
        <v>38</v>
      </c>
      <c r="F1387" t="s">
        <v>1036</v>
      </c>
      <c r="G1387" t="s">
        <v>21</v>
      </c>
      <c r="H1387">
        <v>76017</v>
      </c>
      <c r="I1387" t="s">
        <v>552</v>
      </c>
      <c r="J1387">
        <v>8.9280000000000008</v>
      </c>
      <c r="K1387">
        <v>2</v>
      </c>
      <c r="L1387">
        <v>4.1849999999999996</v>
      </c>
      <c r="M1387">
        <v>0.2</v>
      </c>
      <c r="N1387">
        <v>0.55799999999999905</v>
      </c>
    </row>
    <row r="1388" spans="1:14" hidden="1">
      <c r="A1388">
        <v>2824</v>
      </c>
      <c r="B1388" t="s">
        <v>2186</v>
      </c>
      <c r="C1388" s="4">
        <v>42996</v>
      </c>
      <c r="D1388" s="4">
        <v>42998</v>
      </c>
      <c r="E1388" t="s">
        <v>38</v>
      </c>
      <c r="F1388" t="s">
        <v>1036</v>
      </c>
      <c r="G1388" t="s">
        <v>21</v>
      </c>
      <c r="H1388">
        <v>76017</v>
      </c>
      <c r="I1388" t="s">
        <v>1723</v>
      </c>
      <c r="J1388">
        <v>47.584000000000003</v>
      </c>
      <c r="K1388">
        <v>2</v>
      </c>
      <c r="L1388">
        <v>25.279</v>
      </c>
      <c r="M1388">
        <v>0.2</v>
      </c>
      <c r="N1388">
        <v>-2.9740000000000002</v>
      </c>
    </row>
    <row r="1389" spans="1:14" hidden="1">
      <c r="A1389">
        <v>3913</v>
      </c>
      <c r="B1389" t="s">
        <v>2187</v>
      </c>
      <c r="C1389" s="4">
        <v>42996</v>
      </c>
      <c r="D1389" s="4">
        <v>43003</v>
      </c>
      <c r="E1389" t="s">
        <v>15</v>
      </c>
      <c r="F1389" t="s">
        <v>1898</v>
      </c>
      <c r="G1389" t="s">
        <v>27</v>
      </c>
      <c r="H1389">
        <v>10035</v>
      </c>
      <c r="I1389" t="s">
        <v>2188</v>
      </c>
      <c r="J1389">
        <v>19.440000000000001</v>
      </c>
      <c r="K1389">
        <v>3</v>
      </c>
      <c r="L1389">
        <v>3.3696000000000002</v>
      </c>
      <c r="M1389">
        <v>0</v>
      </c>
      <c r="N1389">
        <v>9.3312000000000008</v>
      </c>
    </row>
    <row r="1390" spans="1:14" hidden="1">
      <c r="A1390">
        <v>3914</v>
      </c>
      <c r="B1390" t="s">
        <v>2187</v>
      </c>
      <c r="C1390" s="4">
        <v>42996</v>
      </c>
      <c r="D1390" s="4">
        <v>43003</v>
      </c>
      <c r="E1390" t="s">
        <v>15</v>
      </c>
      <c r="F1390" t="s">
        <v>1898</v>
      </c>
      <c r="G1390" t="s">
        <v>27</v>
      </c>
      <c r="H1390">
        <v>10035</v>
      </c>
      <c r="I1390" t="s">
        <v>2189</v>
      </c>
      <c r="J1390">
        <v>9.82</v>
      </c>
      <c r="K1390">
        <v>2</v>
      </c>
      <c r="L1390">
        <v>3.2896999999999998</v>
      </c>
      <c r="M1390">
        <v>0</v>
      </c>
      <c r="N1390">
        <v>3.2406000000000001</v>
      </c>
    </row>
    <row r="1391" spans="1:14" hidden="1">
      <c r="A1391">
        <v>5324</v>
      </c>
      <c r="B1391" t="s">
        <v>2190</v>
      </c>
      <c r="C1391" s="4">
        <v>42996</v>
      </c>
      <c r="D1391" s="4">
        <v>43001</v>
      </c>
      <c r="E1391" t="s">
        <v>52</v>
      </c>
      <c r="F1391" t="s">
        <v>2191</v>
      </c>
      <c r="G1391" t="s">
        <v>21</v>
      </c>
      <c r="H1391">
        <v>68801</v>
      </c>
      <c r="I1391" t="s">
        <v>2155</v>
      </c>
      <c r="J1391">
        <v>15.96</v>
      </c>
      <c r="K1391">
        <v>2</v>
      </c>
      <c r="L1391">
        <v>3.99</v>
      </c>
      <c r="M1391">
        <v>0</v>
      </c>
      <c r="N1391">
        <v>7.98</v>
      </c>
    </row>
    <row r="1392" spans="1:14" hidden="1">
      <c r="A1392">
        <v>5412</v>
      </c>
      <c r="B1392" t="s">
        <v>2192</v>
      </c>
      <c r="C1392" s="4">
        <v>42996</v>
      </c>
      <c r="D1392" s="4">
        <v>43000</v>
      </c>
      <c r="E1392" t="s">
        <v>15</v>
      </c>
      <c r="F1392" t="s">
        <v>309</v>
      </c>
      <c r="G1392" t="s">
        <v>21</v>
      </c>
      <c r="H1392">
        <v>88101</v>
      </c>
      <c r="I1392" t="s">
        <v>478</v>
      </c>
      <c r="J1392">
        <v>10.08</v>
      </c>
      <c r="K1392">
        <v>7</v>
      </c>
      <c r="L1392">
        <v>0.93600000000000005</v>
      </c>
      <c r="M1392">
        <v>0.2</v>
      </c>
      <c r="N1392">
        <v>3.528</v>
      </c>
    </row>
    <row r="1393" spans="1:14" hidden="1">
      <c r="A1393">
        <v>5413</v>
      </c>
      <c r="B1393" t="s">
        <v>2192</v>
      </c>
      <c r="C1393" s="4">
        <v>42996</v>
      </c>
      <c r="D1393" s="4">
        <v>43000</v>
      </c>
      <c r="E1393" t="s">
        <v>15</v>
      </c>
      <c r="F1393" t="s">
        <v>309</v>
      </c>
      <c r="G1393" t="s">
        <v>21</v>
      </c>
      <c r="H1393">
        <v>88101</v>
      </c>
      <c r="I1393" t="s">
        <v>2193</v>
      </c>
      <c r="J1393">
        <v>101.34</v>
      </c>
      <c r="K1393">
        <v>3</v>
      </c>
      <c r="L1393">
        <v>31.0776</v>
      </c>
      <c r="M1393">
        <v>0</v>
      </c>
      <c r="N1393">
        <v>8.10719999999999</v>
      </c>
    </row>
    <row r="1394" spans="1:14" hidden="1">
      <c r="A1394">
        <v>6890</v>
      </c>
      <c r="B1394" t="s">
        <v>2194</v>
      </c>
      <c r="C1394" s="4">
        <v>42996</v>
      </c>
      <c r="D1394" s="4">
        <v>43000</v>
      </c>
      <c r="E1394" t="s">
        <v>15</v>
      </c>
      <c r="F1394" t="s">
        <v>402</v>
      </c>
      <c r="G1394" t="s">
        <v>27</v>
      </c>
      <c r="H1394">
        <v>31907</v>
      </c>
      <c r="I1394" t="s">
        <v>1669</v>
      </c>
      <c r="J1394">
        <v>95.68</v>
      </c>
      <c r="K1394">
        <v>8</v>
      </c>
      <c r="L1394">
        <v>8.6112000000000002</v>
      </c>
      <c r="M1394">
        <v>0</v>
      </c>
      <c r="N1394">
        <v>26.790400000000002</v>
      </c>
    </row>
    <row r="1395" spans="1:14" hidden="1">
      <c r="A1395">
        <v>6891</v>
      </c>
      <c r="B1395" t="s">
        <v>2194</v>
      </c>
      <c r="C1395" s="4">
        <v>42996</v>
      </c>
      <c r="D1395" s="4">
        <v>43000</v>
      </c>
      <c r="E1395" t="s">
        <v>15</v>
      </c>
      <c r="F1395" t="s">
        <v>402</v>
      </c>
      <c r="G1395" t="s">
        <v>27</v>
      </c>
      <c r="H1395">
        <v>31907</v>
      </c>
      <c r="I1395" t="s">
        <v>1813</v>
      </c>
      <c r="J1395">
        <v>50.96</v>
      </c>
      <c r="K1395">
        <v>7</v>
      </c>
      <c r="L1395">
        <v>3.7856000000000001</v>
      </c>
      <c r="M1395">
        <v>0</v>
      </c>
      <c r="N1395">
        <v>24.460799999999999</v>
      </c>
    </row>
    <row r="1396" spans="1:14" hidden="1">
      <c r="A1396">
        <v>6892</v>
      </c>
      <c r="B1396" t="s">
        <v>2194</v>
      </c>
      <c r="C1396" s="4">
        <v>42996</v>
      </c>
      <c r="D1396" s="4">
        <v>43000</v>
      </c>
      <c r="E1396" t="s">
        <v>15</v>
      </c>
      <c r="F1396" t="s">
        <v>402</v>
      </c>
      <c r="G1396" t="s">
        <v>27</v>
      </c>
      <c r="H1396">
        <v>31907</v>
      </c>
      <c r="I1396" t="s">
        <v>2195</v>
      </c>
      <c r="J1396">
        <v>113.94</v>
      </c>
      <c r="K1396">
        <v>3</v>
      </c>
      <c r="L1396">
        <v>26.585999999999999</v>
      </c>
      <c r="M1396">
        <v>0</v>
      </c>
      <c r="N1396">
        <v>34.182000000000002</v>
      </c>
    </row>
    <row r="1397" spans="1:14" hidden="1">
      <c r="A1397">
        <v>6893</v>
      </c>
      <c r="B1397" t="s">
        <v>2194</v>
      </c>
      <c r="C1397" s="4">
        <v>42996</v>
      </c>
      <c r="D1397" s="4">
        <v>43000</v>
      </c>
      <c r="E1397" t="s">
        <v>15</v>
      </c>
      <c r="F1397" t="s">
        <v>402</v>
      </c>
      <c r="G1397" t="s">
        <v>27</v>
      </c>
      <c r="H1397">
        <v>31907</v>
      </c>
      <c r="I1397" t="s">
        <v>2196</v>
      </c>
      <c r="J1397">
        <v>25.92</v>
      </c>
      <c r="K1397">
        <v>4</v>
      </c>
      <c r="L1397">
        <v>3.3696000000000002</v>
      </c>
      <c r="M1397">
        <v>0</v>
      </c>
      <c r="N1397">
        <v>12.441599999999999</v>
      </c>
    </row>
    <row r="1398" spans="1:14" hidden="1">
      <c r="A1398">
        <v>6894</v>
      </c>
      <c r="B1398" t="s">
        <v>2194</v>
      </c>
      <c r="C1398" s="4">
        <v>42996</v>
      </c>
      <c r="D1398" s="4">
        <v>43000</v>
      </c>
      <c r="E1398" t="s">
        <v>15</v>
      </c>
      <c r="F1398" t="s">
        <v>402</v>
      </c>
      <c r="G1398" t="s">
        <v>27</v>
      </c>
      <c r="H1398">
        <v>31907</v>
      </c>
      <c r="I1398" t="s">
        <v>416</v>
      </c>
      <c r="J1398">
        <v>20.32</v>
      </c>
      <c r="K1398">
        <v>4</v>
      </c>
      <c r="L1398">
        <v>3.3527999999999998</v>
      </c>
      <c r="M1398">
        <v>0</v>
      </c>
      <c r="N1398">
        <v>6.9088000000000003</v>
      </c>
    </row>
    <row r="1399" spans="1:14" hidden="1">
      <c r="A1399">
        <v>6895</v>
      </c>
      <c r="B1399" t="s">
        <v>2194</v>
      </c>
      <c r="C1399" s="4">
        <v>42996</v>
      </c>
      <c r="D1399" s="4">
        <v>43000</v>
      </c>
      <c r="E1399" t="s">
        <v>15</v>
      </c>
      <c r="F1399" t="s">
        <v>402</v>
      </c>
      <c r="G1399" t="s">
        <v>27</v>
      </c>
      <c r="H1399">
        <v>31907</v>
      </c>
      <c r="I1399" t="s">
        <v>2197</v>
      </c>
      <c r="J1399">
        <v>411.98</v>
      </c>
      <c r="K1399">
        <v>2</v>
      </c>
      <c r="L1399">
        <v>146.25290000000001</v>
      </c>
      <c r="M1399">
        <v>0</v>
      </c>
      <c r="N1399">
        <v>119.4742</v>
      </c>
    </row>
    <row r="1400" spans="1:14" hidden="1">
      <c r="A1400">
        <v>6896</v>
      </c>
      <c r="B1400" t="s">
        <v>2194</v>
      </c>
      <c r="C1400" s="4">
        <v>42996</v>
      </c>
      <c r="D1400" s="4">
        <v>43000</v>
      </c>
      <c r="E1400" t="s">
        <v>15</v>
      </c>
      <c r="F1400" t="s">
        <v>402</v>
      </c>
      <c r="G1400" t="s">
        <v>27</v>
      </c>
      <c r="H1400">
        <v>31907</v>
      </c>
      <c r="I1400" t="s">
        <v>2198</v>
      </c>
      <c r="J1400">
        <v>34.479999999999997</v>
      </c>
      <c r="K1400">
        <v>2</v>
      </c>
      <c r="L1400">
        <v>12.240399999999999</v>
      </c>
      <c r="M1400">
        <v>0</v>
      </c>
      <c r="N1400">
        <v>9.9991999999999894</v>
      </c>
    </row>
    <row r="1401" spans="1:14" hidden="1">
      <c r="A1401">
        <v>6897</v>
      </c>
      <c r="B1401" t="s">
        <v>2194</v>
      </c>
      <c r="C1401" s="4">
        <v>42996</v>
      </c>
      <c r="D1401" s="4">
        <v>43000</v>
      </c>
      <c r="E1401" t="s">
        <v>15</v>
      </c>
      <c r="F1401" t="s">
        <v>402</v>
      </c>
      <c r="G1401" t="s">
        <v>27</v>
      </c>
      <c r="H1401">
        <v>31907</v>
      </c>
      <c r="I1401" t="s">
        <v>2199</v>
      </c>
      <c r="J1401">
        <v>244.55</v>
      </c>
      <c r="K1401">
        <v>5</v>
      </c>
      <c r="L1401">
        <v>25.9223</v>
      </c>
      <c r="M1401">
        <v>0</v>
      </c>
      <c r="N1401">
        <v>114.9385</v>
      </c>
    </row>
    <row r="1402" spans="1:14" hidden="1">
      <c r="A1402">
        <v>7732</v>
      </c>
      <c r="B1402" t="s">
        <v>2200</v>
      </c>
      <c r="C1402" s="4">
        <v>42996</v>
      </c>
      <c r="D1402" s="4">
        <v>42999</v>
      </c>
      <c r="E1402" t="s">
        <v>38</v>
      </c>
      <c r="F1402" t="s">
        <v>2201</v>
      </c>
      <c r="G1402" t="s">
        <v>17</v>
      </c>
      <c r="H1402">
        <v>75220</v>
      </c>
      <c r="I1402" t="s">
        <v>2202</v>
      </c>
      <c r="J1402">
        <v>114.848</v>
      </c>
      <c r="K1402">
        <v>4</v>
      </c>
      <c r="L1402">
        <v>19.7395</v>
      </c>
      <c r="M1402">
        <v>0.2</v>
      </c>
      <c r="N1402">
        <v>35.89</v>
      </c>
    </row>
    <row r="1403" spans="1:14" hidden="1">
      <c r="A1403">
        <v>2268</v>
      </c>
      <c r="B1403" t="s">
        <v>2203</v>
      </c>
      <c r="C1403" s="4">
        <v>42995</v>
      </c>
      <c r="D1403" s="4">
        <v>42995</v>
      </c>
      <c r="E1403" t="s">
        <v>98</v>
      </c>
      <c r="F1403" t="s">
        <v>2204</v>
      </c>
      <c r="G1403" t="s">
        <v>21</v>
      </c>
      <c r="H1403">
        <v>98115</v>
      </c>
      <c r="I1403" t="s">
        <v>2205</v>
      </c>
      <c r="J1403">
        <v>12.96</v>
      </c>
      <c r="K1403">
        <v>2</v>
      </c>
      <c r="L1403">
        <v>3.3048000000000002</v>
      </c>
      <c r="M1403">
        <v>0</v>
      </c>
      <c r="N1403">
        <v>6.3503999999999996</v>
      </c>
    </row>
    <row r="1404" spans="1:14" hidden="1">
      <c r="A1404">
        <v>2304</v>
      </c>
      <c r="B1404" t="s">
        <v>2206</v>
      </c>
      <c r="C1404" s="4">
        <v>42995</v>
      </c>
      <c r="D1404" s="4">
        <v>43000</v>
      </c>
      <c r="E1404" t="s">
        <v>52</v>
      </c>
      <c r="F1404" t="s">
        <v>2207</v>
      </c>
      <c r="G1404" t="s">
        <v>17</v>
      </c>
      <c r="H1404">
        <v>30076</v>
      </c>
      <c r="I1404" t="s">
        <v>979</v>
      </c>
      <c r="J1404">
        <v>723.92</v>
      </c>
      <c r="K1404">
        <v>4</v>
      </c>
      <c r="L1404">
        <v>133.92519999999999</v>
      </c>
      <c r="M1404">
        <v>0</v>
      </c>
      <c r="N1404">
        <v>188.2192</v>
      </c>
    </row>
    <row r="1405" spans="1:14" hidden="1">
      <c r="A1405">
        <v>2305</v>
      </c>
      <c r="B1405" t="s">
        <v>2206</v>
      </c>
      <c r="C1405" s="4">
        <v>42995</v>
      </c>
      <c r="D1405" s="4">
        <v>43000</v>
      </c>
      <c r="E1405" t="s">
        <v>52</v>
      </c>
      <c r="F1405" t="s">
        <v>2207</v>
      </c>
      <c r="G1405" t="s">
        <v>17</v>
      </c>
      <c r="H1405">
        <v>30076</v>
      </c>
      <c r="I1405" t="s">
        <v>2208</v>
      </c>
      <c r="J1405">
        <v>106.32</v>
      </c>
      <c r="K1405">
        <v>3</v>
      </c>
      <c r="L1405">
        <v>18.783200000000001</v>
      </c>
      <c r="M1405">
        <v>0</v>
      </c>
      <c r="N1405">
        <v>49.970399999999998</v>
      </c>
    </row>
    <row r="1406" spans="1:14" hidden="1">
      <c r="A1406">
        <v>2652</v>
      </c>
      <c r="B1406" t="s">
        <v>2209</v>
      </c>
      <c r="C1406" s="4">
        <v>42995</v>
      </c>
      <c r="D1406" s="4">
        <v>42999</v>
      </c>
      <c r="E1406" t="s">
        <v>52</v>
      </c>
      <c r="F1406" t="s">
        <v>597</v>
      </c>
      <c r="G1406" t="s">
        <v>27</v>
      </c>
      <c r="H1406">
        <v>84604</v>
      </c>
      <c r="I1406" t="s">
        <v>2210</v>
      </c>
      <c r="J1406">
        <v>10.776</v>
      </c>
      <c r="K1406">
        <v>3</v>
      </c>
      <c r="L1406">
        <v>2.4245999999999999</v>
      </c>
      <c r="M1406">
        <v>0.2</v>
      </c>
      <c r="N1406">
        <v>3.5022000000000002</v>
      </c>
    </row>
    <row r="1407" spans="1:14" hidden="1">
      <c r="A1407">
        <v>2653</v>
      </c>
      <c r="B1407" t="s">
        <v>2209</v>
      </c>
      <c r="C1407" s="4">
        <v>42995</v>
      </c>
      <c r="D1407" s="4">
        <v>42999</v>
      </c>
      <c r="E1407" t="s">
        <v>52</v>
      </c>
      <c r="F1407" t="s">
        <v>597</v>
      </c>
      <c r="G1407" t="s">
        <v>27</v>
      </c>
      <c r="H1407">
        <v>84604</v>
      </c>
      <c r="I1407" t="s">
        <v>2211</v>
      </c>
      <c r="J1407">
        <v>11.784000000000001</v>
      </c>
      <c r="K1407">
        <v>3</v>
      </c>
      <c r="L1407">
        <v>2.5041000000000002</v>
      </c>
      <c r="M1407">
        <v>0.2</v>
      </c>
      <c r="N1407">
        <v>4.2717000000000001</v>
      </c>
    </row>
    <row r="1408" spans="1:14" hidden="1">
      <c r="A1408">
        <v>2654</v>
      </c>
      <c r="B1408" t="s">
        <v>2209</v>
      </c>
      <c r="C1408" s="4">
        <v>42995</v>
      </c>
      <c r="D1408" s="4">
        <v>42999</v>
      </c>
      <c r="E1408" t="s">
        <v>52</v>
      </c>
      <c r="F1408" t="s">
        <v>597</v>
      </c>
      <c r="G1408" t="s">
        <v>27</v>
      </c>
      <c r="H1408">
        <v>84604</v>
      </c>
      <c r="I1408" t="s">
        <v>1783</v>
      </c>
      <c r="J1408">
        <v>164.88</v>
      </c>
      <c r="K1408">
        <v>3</v>
      </c>
      <c r="L1408">
        <v>28.029599999999999</v>
      </c>
      <c r="M1408">
        <v>0</v>
      </c>
      <c r="N1408">
        <v>80.791200000000003</v>
      </c>
    </row>
    <row r="1409" spans="1:14" hidden="1">
      <c r="A1409">
        <v>2655</v>
      </c>
      <c r="B1409" t="s">
        <v>2209</v>
      </c>
      <c r="C1409" s="4">
        <v>42995</v>
      </c>
      <c r="D1409" s="4">
        <v>42999</v>
      </c>
      <c r="E1409" t="s">
        <v>52</v>
      </c>
      <c r="F1409" t="s">
        <v>597</v>
      </c>
      <c r="G1409" t="s">
        <v>27</v>
      </c>
      <c r="H1409">
        <v>84604</v>
      </c>
      <c r="I1409" t="s">
        <v>1845</v>
      </c>
      <c r="J1409">
        <v>1292.94</v>
      </c>
      <c r="K1409">
        <v>3</v>
      </c>
      <c r="L1409">
        <v>405.12119999999999</v>
      </c>
      <c r="M1409">
        <v>0</v>
      </c>
      <c r="N1409">
        <v>77.576399999999893</v>
      </c>
    </row>
    <row r="1410" spans="1:14" hidden="1">
      <c r="A1410">
        <v>2656</v>
      </c>
      <c r="B1410" t="s">
        <v>2209</v>
      </c>
      <c r="C1410" s="4">
        <v>42995</v>
      </c>
      <c r="D1410" s="4">
        <v>42999</v>
      </c>
      <c r="E1410" t="s">
        <v>52</v>
      </c>
      <c r="F1410" t="s">
        <v>597</v>
      </c>
      <c r="G1410" t="s">
        <v>27</v>
      </c>
      <c r="H1410">
        <v>84604</v>
      </c>
      <c r="I1410" t="s">
        <v>720</v>
      </c>
      <c r="J1410">
        <v>25.584</v>
      </c>
      <c r="K1410">
        <v>2</v>
      </c>
      <c r="L1410">
        <v>8.3148</v>
      </c>
      <c r="M1410">
        <v>0.2</v>
      </c>
      <c r="N1410">
        <v>8.9543999999999997</v>
      </c>
    </row>
    <row r="1411" spans="1:14" hidden="1">
      <c r="A1411">
        <v>2657</v>
      </c>
      <c r="B1411" t="s">
        <v>2209</v>
      </c>
      <c r="C1411" s="4">
        <v>42995</v>
      </c>
      <c r="D1411" s="4">
        <v>42999</v>
      </c>
      <c r="E1411" t="s">
        <v>52</v>
      </c>
      <c r="F1411" t="s">
        <v>597</v>
      </c>
      <c r="G1411" t="s">
        <v>27</v>
      </c>
      <c r="H1411">
        <v>84604</v>
      </c>
      <c r="I1411" t="s">
        <v>2212</v>
      </c>
      <c r="J1411">
        <v>261.74</v>
      </c>
      <c r="K1411">
        <v>2</v>
      </c>
      <c r="L1411">
        <v>98.152500000000003</v>
      </c>
      <c r="M1411">
        <v>0</v>
      </c>
      <c r="N1411">
        <v>65.435000000000002</v>
      </c>
    </row>
    <row r="1412" spans="1:14" hidden="1">
      <c r="A1412">
        <v>2658</v>
      </c>
      <c r="B1412" t="s">
        <v>2209</v>
      </c>
      <c r="C1412" s="4">
        <v>42995</v>
      </c>
      <c r="D1412" s="4">
        <v>42999</v>
      </c>
      <c r="E1412" t="s">
        <v>52</v>
      </c>
      <c r="F1412" t="s">
        <v>597</v>
      </c>
      <c r="G1412" t="s">
        <v>27</v>
      </c>
      <c r="H1412">
        <v>84604</v>
      </c>
      <c r="I1412" t="s">
        <v>2213</v>
      </c>
      <c r="J1412">
        <v>14.4</v>
      </c>
      <c r="K1412">
        <v>5</v>
      </c>
      <c r="L1412">
        <v>1.4688000000000001</v>
      </c>
      <c r="M1412">
        <v>0</v>
      </c>
      <c r="N1412">
        <v>7.056</v>
      </c>
    </row>
    <row r="1413" spans="1:14" hidden="1">
      <c r="A1413">
        <v>7450</v>
      </c>
      <c r="B1413" t="s">
        <v>2214</v>
      </c>
      <c r="C1413" s="4">
        <v>42995</v>
      </c>
      <c r="D1413" s="4">
        <v>43000</v>
      </c>
      <c r="E1413" t="s">
        <v>52</v>
      </c>
      <c r="F1413" t="s">
        <v>2027</v>
      </c>
      <c r="G1413" t="s">
        <v>17</v>
      </c>
      <c r="H1413">
        <v>77036</v>
      </c>
      <c r="I1413" t="s">
        <v>1019</v>
      </c>
      <c r="J1413">
        <v>9.9120000000000008</v>
      </c>
      <c r="K1413">
        <v>3</v>
      </c>
      <c r="L1413">
        <v>2.2302</v>
      </c>
      <c r="M1413">
        <v>0.2</v>
      </c>
      <c r="N1413">
        <v>3.2214</v>
      </c>
    </row>
    <row r="1414" spans="1:14" hidden="1">
      <c r="A1414">
        <v>7451</v>
      </c>
      <c r="B1414" t="s">
        <v>2214</v>
      </c>
      <c r="C1414" s="4">
        <v>42995</v>
      </c>
      <c r="D1414" s="4">
        <v>43000</v>
      </c>
      <c r="E1414" t="s">
        <v>52</v>
      </c>
      <c r="F1414" t="s">
        <v>2027</v>
      </c>
      <c r="G1414" t="s">
        <v>17</v>
      </c>
      <c r="H1414">
        <v>77036</v>
      </c>
      <c r="I1414" t="s">
        <v>1134</v>
      </c>
      <c r="J1414">
        <v>318.43</v>
      </c>
      <c r="K1414">
        <v>5</v>
      </c>
      <c r="L1414">
        <v>79.152600000000007</v>
      </c>
      <c r="M1414">
        <v>0.3</v>
      </c>
      <c r="N1414">
        <v>-77.332999999999998</v>
      </c>
    </row>
    <row r="1415" spans="1:14" hidden="1">
      <c r="A1415">
        <v>7452</v>
      </c>
      <c r="B1415" t="s">
        <v>2214</v>
      </c>
      <c r="C1415" s="4">
        <v>42995</v>
      </c>
      <c r="D1415" s="4">
        <v>43000</v>
      </c>
      <c r="E1415" t="s">
        <v>52</v>
      </c>
      <c r="F1415" t="s">
        <v>2027</v>
      </c>
      <c r="G1415" t="s">
        <v>17</v>
      </c>
      <c r="H1415">
        <v>77036</v>
      </c>
      <c r="I1415" t="s">
        <v>2215</v>
      </c>
      <c r="J1415">
        <v>5.8</v>
      </c>
      <c r="K1415">
        <v>5</v>
      </c>
      <c r="L1415">
        <v>3.19</v>
      </c>
      <c r="M1415">
        <v>0.8</v>
      </c>
      <c r="N1415">
        <v>-10.15</v>
      </c>
    </row>
    <row r="1416" spans="1:14" hidden="1">
      <c r="A1416">
        <v>7453</v>
      </c>
      <c r="B1416" t="s">
        <v>2214</v>
      </c>
      <c r="C1416" s="4">
        <v>42995</v>
      </c>
      <c r="D1416" s="4">
        <v>43000</v>
      </c>
      <c r="E1416" t="s">
        <v>52</v>
      </c>
      <c r="F1416" t="s">
        <v>2027</v>
      </c>
      <c r="G1416" t="s">
        <v>17</v>
      </c>
      <c r="H1416">
        <v>77036</v>
      </c>
      <c r="I1416" t="s">
        <v>2179</v>
      </c>
      <c r="J1416">
        <v>1415.76</v>
      </c>
      <c r="K1416">
        <v>6</v>
      </c>
      <c r="L1416">
        <v>221.21250000000001</v>
      </c>
      <c r="M1416">
        <v>0.2</v>
      </c>
      <c r="N1416">
        <v>88.485000000000099</v>
      </c>
    </row>
    <row r="1417" spans="1:14" hidden="1">
      <c r="A1417">
        <v>8878</v>
      </c>
      <c r="B1417" t="s">
        <v>2216</v>
      </c>
      <c r="C1417" s="4">
        <v>42995</v>
      </c>
      <c r="D1417" s="4">
        <v>43001</v>
      </c>
      <c r="E1417" t="s">
        <v>15</v>
      </c>
      <c r="F1417" t="s">
        <v>191</v>
      </c>
      <c r="G1417" t="s">
        <v>21</v>
      </c>
      <c r="H1417">
        <v>7960</v>
      </c>
      <c r="I1417" t="s">
        <v>150</v>
      </c>
      <c r="J1417">
        <v>480</v>
      </c>
      <c r="K1417">
        <v>4</v>
      </c>
      <c r="L1417">
        <v>63.6</v>
      </c>
      <c r="M1417">
        <v>0</v>
      </c>
      <c r="N1417">
        <v>225.6</v>
      </c>
    </row>
    <row r="1418" spans="1:14" hidden="1">
      <c r="A1418">
        <v>8879</v>
      </c>
      <c r="B1418" t="s">
        <v>2216</v>
      </c>
      <c r="C1418" s="4">
        <v>42995</v>
      </c>
      <c r="D1418" s="4">
        <v>43001</v>
      </c>
      <c r="E1418" t="s">
        <v>15</v>
      </c>
      <c r="F1418" t="s">
        <v>191</v>
      </c>
      <c r="G1418" t="s">
        <v>21</v>
      </c>
      <c r="H1418">
        <v>7960</v>
      </c>
      <c r="I1418" t="s">
        <v>525</v>
      </c>
      <c r="J1418">
        <v>34.049999999999997</v>
      </c>
      <c r="K1418">
        <v>3</v>
      </c>
      <c r="L1418">
        <v>8.1720000000000006</v>
      </c>
      <c r="M1418">
        <v>0</v>
      </c>
      <c r="N1418">
        <v>9.5340000000000007</v>
      </c>
    </row>
    <row r="1419" spans="1:14" hidden="1">
      <c r="A1419">
        <v>9726</v>
      </c>
      <c r="B1419" t="s">
        <v>2217</v>
      </c>
      <c r="C1419" s="4">
        <v>42995</v>
      </c>
      <c r="D1419" s="4">
        <v>42998</v>
      </c>
      <c r="E1419" t="s">
        <v>38</v>
      </c>
      <c r="F1419" t="s">
        <v>863</v>
      </c>
      <c r="G1419" t="s">
        <v>21</v>
      </c>
      <c r="H1419">
        <v>83704</v>
      </c>
      <c r="I1419" t="s">
        <v>2218</v>
      </c>
      <c r="J1419">
        <v>89.97</v>
      </c>
      <c r="K1419">
        <v>3</v>
      </c>
      <c r="L1419">
        <v>17.394200000000001</v>
      </c>
      <c r="M1419">
        <v>0</v>
      </c>
      <c r="N1419">
        <v>37.787399999999998</v>
      </c>
    </row>
    <row r="1420" spans="1:14" hidden="1">
      <c r="A1420">
        <v>275</v>
      </c>
      <c r="B1420" t="s">
        <v>2219</v>
      </c>
      <c r="C1420" s="4">
        <v>42994</v>
      </c>
      <c r="D1420" s="4">
        <v>42995</v>
      </c>
      <c r="E1420" t="s">
        <v>38</v>
      </c>
      <c r="F1420" t="s">
        <v>2220</v>
      </c>
      <c r="G1420" t="s">
        <v>27</v>
      </c>
      <c r="H1420">
        <v>90301</v>
      </c>
      <c r="I1420" t="s">
        <v>353</v>
      </c>
      <c r="J1420">
        <v>8.82</v>
      </c>
      <c r="K1420">
        <v>2</v>
      </c>
      <c r="L1420">
        <v>2.3814000000000002</v>
      </c>
      <c r="M1420">
        <v>0</v>
      </c>
      <c r="N1420">
        <v>4.0571999999999999</v>
      </c>
    </row>
    <row r="1421" spans="1:14" hidden="1">
      <c r="A1421">
        <v>276</v>
      </c>
      <c r="B1421" t="s">
        <v>2219</v>
      </c>
      <c r="C1421" s="4">
        <v>42994</v>
      </c>
      <c r="D1421" s="4">
        <v>42995</v>
      </c>
      <c r="E1421" t="s">
        <v>38</v>
      </c>
      <c r="F1421" t="s">
        <v>2220</v>
      </c>
      <c r="G1421" t="s">
        <v>27</v>
      </c>
      <c r="H1421">
        <v>90301</v>
      </c>
      <c r="I1421" t="s">
        <v>2221</v>
      </c>
      <c r="J1421">
        <v>5.98</v>
      </c>
      <c r="K1421">
        <v>1</v>
      </c>
      <c r="L1421">
        <v>4.4252000000000002</v>
      </c>
      <c r="M1421">
        <v>0</v>
      </c>
      <c r="N1421">
        <v>1.5548</v>
      </c>
    </row>
    <row r="1422" spans="1:14" hidden="1">
      <c r="A1422">
        <v>726</v>
      </c>
      <c r="B1422" t="s">
        <v>2222</v>
      </c>
      <c r="C1422" s="4">
        <v>42994</v>
      </c>
      <c r="D1422" s="4">
        <v>42998</v>
      </c>
      <c r="E1422" t="s">
        <v>15</v>
      </c>
      <c r="F1422" t="s">
        <v>2223</v>
      </c>
      <c r="G1422" t="s">
        <v>21</v>
      </c>
      <c r="H1422">
        <v>78745</v>
      </c>
      <c r="I1422" t="s">
        <v>2224</v>
      </c>
      <c r="J1422">
        <v>17.568000000000001</v>
      </c>
      <c r="K1422">
        <v>2</v>
      </c>
      <c r="L1422">
        <v>5.5998000000000001</v>
      </c>
      <c r="M1422">
        <v>0.2</v>
      </c>
      <c r="N1422">
        <v>6.3684000000000003</v>
      </c>
    </row>
    <row r="1423" spans="1:14" hidden="1">
      <c r="A1423">
        <v>727</v>
      </c>
      <c r="B1423" t="s">
        <v>2222</v>
      </c>
      <c r="C1423" s="4">
        <v>42994</v>
      </c>
      <c r="D1423" s="4">
        <v>42998</v>
      </c>
      <c r="E1423" t="s">
        <v>15</v>
      </c>
      <c r="F1423" t="s">
        <v>2223</v>
      </c>
      <c r="G1423" t="s">
        <v>21</v>
      </c>
      <c r="H1423">
        <v>78745</v>
      </c>
      <c r="I1423" t="s">
        <v>2225</v>
      </c>
      <c r="J1423">
        <v>55.991999999999997</v>
      </c>
      <c r="K1423">
        <v>1</v>
      </c>
      <c r="L1423">
        <v>50.392800000000001</v>
      </c>
      <c r="M1423">
        <v>0.2</v>
      </c>
      <c r="N1423">
        <v>5.5991999999999997</v>
      </c>
    </row>
    <row r="1424" spans="1:14" hidden="1">
      <c r="A1424">
        <v>3034</v>
      </c>
      <c r="B1424" t="s">
        <v>2226</v>
      </c>
      <c r="C1424" s="4">
        <v>42994</v>
      </c>
      <c r="D1424" s="4">
        <v>42999</v>
      </c>
      <c r="E1424" t="s">
        <v>15</v>
      </c>
      <c r="F1424" t="s">
        <v>1443</v>
      </c>
      <c r="G1424" t="s">
        <v>17</v>
      </c>
      <c r="H1424">
        <v>19143</v>
      </c>
      <c r="I1424" t="s">
        <v>1602</v>
      </c>
      <c r="J1424">
        <v>20.736000000000001</v>
      </c>
      <c r="K1424">
        <v>4</v>
      </c>
      <c r="L1424">
        <v>3.3696000000000002</v>
      </c>
      <c r="M1424">
        <v>0.2</v>
      </c>
      <c r="N1424">
        <v>7.2576000000000001</v>
      </c>
    </row>
    <row r="1425" spans="1:14" hidden="1">
      <c r="A1425">
        <v>3457</v>
      </c>
      <c r="B1425" t="s">
        <v>2227</v>
      </c>
      <c r="C1425" s="4">
        <v>42994</v>
      </c>
      <c r="D1425" s="4">
        <v>42996</v>
      </c>
      <c r="E1425" t="s">
        <v>38</v>
      </c>
      <c r="F1425" t="s">
        <v>744</v>
      </c>
      <c r="G1425" t="s">
        <v>21</v>
      </c>
      <c r="H1425">
        <v>19143</v>
      </c>
      <c r="I1425" t="s">
        <v>2218</v>
      </c>
      <c r="J1425">
        <v>71.975999999999999</v>
      </c>
      <c r="K1425">
        <v>3</v>
      </c>
      <c r="L1425">
        <v>17.394200000000001</v>
      </c>
      <c r="M1425">
        <v>0.2</v>
      </c>
      <c r="N1425">
        <v>19.793399999999998</v>
      </c>
    </row>
    <row r="1426" spans="1:14" hidden="1">
      <c r="A1426">
        <v>3458</v>
      </c>
      <c r="B1426" t="s">
        <v>2227</v>
      </c>
      <c r="C1426" s="4">
        <v>42994</v>
      </c>
      <c r="D1426" s="4">
        <v>42996</v>
      </c>
      <c r="E1426" t="s">
        <v>38</v>
      </c>
      <c r="F1426" t="s">
        <v>744</v>
      </c>
      <c r="G1426" t="s">
        <v>21</v>
      </c>
      <c r="H1426">
        <v>19143</v>
      </c>
      <c r="I1426" t="s">
        <v>2228</v>
      </c>
      <c r="J1426">
        <v>22.512</v>
      </c>
      <c r="K1426">
        <v>3</v>
      </c>
      <c r="L1426">
        <v>6.7535999999999996</v>
      </c>
      <c r="M1426">
        <v>0.2</v>
      </c>
      <c r="N1426">
        <v>2.2511999999999999</v>
      </c>
    </row>
    <row r="1427" spans="1:14" hidden="1">
      <c r="A1427">
        <v>3459</v>
      </c>
      <c r="B1427" t="s">
        <v>2227</v>
      </c>
      <c r="C1427" s="4">
        <v>42994</v>
      </c>
      <c r="D1427" s="4">
        <v>42996</v>
      </c>
      <c r="E1427" t="s">
        <v>38</v>
      </c>
      <c r="F1427" t="s">
        <v>744</v>
      </c>
      <c r="G1427" t="s">
        <v>21</v>
      </c>
      <c r="H1427">
        <v>19143</v>
      </c>
      <c r="I1427" t="s">
        <v>1534</v>
      </c>
      <c r="J1427">
        <v>3.444</v>
      </c>
      <c r="K1427">
        <v>2</v>
      </c>
      <c r="L1427">
        <v>3.0996000000000001</v>
      </c>
      <c r="M1427">
        <v>0.7</v>
      </c>
      <c r="N1427">
        <v>-2.7551999999999999</v>
      </c>
    </row>
    <row r="1428" spans="1:14" hidden="1">
      <c r="A1428">
        <v>3460</v>
      </c>
      <c r="B1428" t="s">
        <v>2227</v>
      </c>
      <c r="C1428" s="4">
        <v>42994</v>
      </c>
      <c r="D1428" s="4">
        <v>42996</v>
      </c>
      <c r="E1428" t="s">
        <v>38</v>
      </c>
      <c r="F1428" t="s">
        <v>744</v>
      </c>
      <c r="G1428" t="s">
        <v>21</v>
      </c>
      <c r="H1428">
        <v>19143</v>
      </c>
      <c r="I1428" t="s">
        <v>1925</v>
      </c>
      <c r="J1428">
        <v>538.19399999999996</v>
      </c>
      <c r="K1428">
        <v>2</v>
      </c>
      <c r="L1428">
        <v>475.40469999999999</v>
      </c>
      <c r="M1428">
        <v>0.7</v>
      </c>
      <c r="N1428">
        <v>-412.61540000000002</v>
      </c>
    </row>
    <row r="1429" spans="1:14" hidden="1">
      <c r="A1429">
        <v>3461</v>
      </c>
      <c r="B1429" t="s">
        <v>2227</v>
      </c>
      <c r="C1429" s="4">
        <v>42994</v>
      </c>
      <c r="D1429" s="4">
        <v>42996</v>
      </c>
      <c r="E1429" t="s">
        <v>38</v>
      </c>
      <c r="F1429" t="s">
        <v>744</v>
      </c>
      <c r="G1429" t="s">
        <v>21</v>
      </c>
      <c r="H1429">
        <v>19143</v>
      </c>
      <c r="I1429" t="s">
        <v>2043</v>
      </c>
      <c r="J1429">
        <v>47.984000000000002</v>
      </c>
      <c r="K1429">
        <v>2</v>
      </c>
      <c r="L1429">
        <v>16.7944</v>
      </c>
      <c r="M1429">
        <v>0.2</v>
      </c>
      <c r="N1429">
        <v>14.395200000000001</v>
      </c>
    </row>
    <row r="1430" spans="1:14" hidden="1">
      <c r="A1430">
        <v>5984</v>
      </c>
      <c r="B1430" t="s">
        <v>2229</v>
      </c>
      <c r="C1430" s="4">
        <v>42994</v>
      </c>
      <c r="D1430" s="4">
        <v>42996</v>
      </c>
      <c r="E1430" t="s">
        <v>52</v>
      </c>
      <c r="F1430" t="s">
        <v>2230</v>
      </c>
      <c r="G1430" t="s">
        <v>21</v>
      </c>
      <c r="H1430">
        <v>19143</v>
      </c>
      <c r="I1430" t="s">
        <v>2231</v>
      </c>
      <c r="J1430">
        <v>20.544</v>
      </c>
      <c r="K1430">
        <v>6</v>
      </c>
      <c r="L1430">
        <v>2.3540000000000001</v>
      </c>
      <c r="M1430">
        <v>0.2</v>
      </c>
      <c r="N1430">
        <v>6.42</v>
      </c>
    </row>
    <row r="1431" spans="1:14" hidden="1">
      <c r="A1431">
        <v>9337</v>
      </c>
      <c r="B1431" t="s">
        <v>2232</v>
      </c>
      <c r="C1431" s="4">
        <v>42994</v>
      </c>
      <c r="D1431" s="4">
        <v>42998</v>
      </c>
      <c r="E1431" t="s">
        <v>15</v>
      </c>
      <c r="F1431" t="s">
        <v>1588</v>
      </c>
      <c r="G1431" t="s">
        <v>27</v>
      </c>
      <c r="H1431">
        <v>94110</v>
      </c>
      <c r="I1431" t="s">
        <v>1844</v>
      </c>
      <c r="J1431">
        <v>17.899999999999999</v>
      </c>
      <c r="K1431">
        <v>5</v>
      </c>
      <c r="L1431">
        <v>1.8258000000000001</v>
      </c>
      <c r="M1431">
        <v>0</v>
      </c>
      <c r="N1431">
        <v>8.7710000000000008</v>
      </c>
    </row>
    <row r="1432" spans="1:14" hidden="1">
      <c r="A1432">
        <v>9961</v>
      </c>
      <c r="B1432" t="s">
        <v>2233</v>
      </c>
      <c r="C1432" s="4">
        <v>42994</v>
      </c>
      <c r="D1432" s="4">
        <v>42996</v>
      </c>
      <c r="E1432" t="s">
        <v>52</v>
      </c>
      <c r="F1432" t="s">
        <v>2234</v>
      </c>
      <c r="G1432" t="s">
        <v>17</v>
      </c>
      <c r="H1432">
        <v>41042</v>
      </c>
      <c r="I1432" t="s">
        <v>1873</v>
      </c>
      <c r="J1432">
        <v>18</v>
      </c>
      <c r="K1432">
        <v>1</v>
      </c>
      <c r="L1432">
        <v>14.76</v>
      </c>
      <c r="M1432">
        <v>0</v>
      </c>
      <c r="N1432">
        <v>3.24</v>
      </c>
    </row>
    <row r="1433" spans="1:14" hidden="1">
      <c r="A1433">
        <v>439</v>
      </c>
      <c r="B1433" t="s">
        <v>2235</v>
      </c>
      <c r="C1433" s="4">
        <v>42993</v>
      </c>
      <c r="D1433" s="4">
        <v>42997</v>
      </c>
      <c r="E1433" t="s">
        <v>15</v>
      </c>
      <c r="F1433" t="s">
        <v>767</v>
      </c>
      <c r="G1433" t="s">
        <v>27</v>
      </c>
      <c r="H1433">
        <v>77070</v>
      </c>
      <c r="I1433" t="s">
        <v>2236</v>
      </c>
      <c r="J1433">
        <v>31.872</v>
      </c>
      <c r="K1433">
        <v>8</v>
      </c>
      <c r="L1433">
        <v>2.5398000000000001</v>
      </c>
      <c r="M1433">
        <v>0.2</v>
      </c>
      <c r="N1433">
        <v>11.553599999999999</v>
      </c>
    </row>
    <row r="1434" spans="1:14" hidden="1">
      <c r="A1434">
        <v>627</v>
      </c>
      <c r="B1434" t="s">
        <v>2237</v>
      </c>
      <c r="C1434" s="4">
        <v>42993</v>
      </c>
      <c r="D1434" s="4">
        <v>42997</v>
      </c>
      <c r="E1434" t="s">
        <v>15</v>
      </c>
      <c r="F1434" t="s">
        <v>2207</v>
      </c>
      <c r="G1434" t="s">
        <v>17</v>
      </c>
      <c r="H1434">
        <v>10009</v>
      </c>
      <c r="I1434" t="s">
        <v>2238</v>
      </c>
      <c r="J1434">
        <v>35.56</v>
      </c>
      <c r="K1434">
        <v>7</v>
      </c>
      <c r="L1434">
        <v>3.3527999999999998</v>
      </c>
      <c r="M1434">
        <v>0</v>
      </c>
      <c r="N1434">
        <v>12.090400000000001</v>
      </c>
    </row>
    <row r="1435" spans="1:14" hidden="1">
      <c r="A1435">
        <v>903</v>
      </c>
      <c r="B1435" t="s">
        <v>2239</v>
      </c>
      <c r="C1435" s="4">
        <v>42993</v>
      </c>
      <c r="D1435" s="4">
        <v>42995</v>
      </c>
      <c r="E1435" t="s">
        <v>38</v>
      </c>
      <c r="F1435" t="s">
        <v>425</v>
      </c>
      <c r="G1435" t="s">
        <v>21</v>
      </c>
      <c r="H1435">
        <v>60653</v>
      </c>
      <c r="I1435" t="s">
        <v>2240</v>
      </c>
      <c r="J1435">
        <v>323.976</v>
      </c>
      <c r="K1435">
        <v>3</v>
      </c>
      <c r="L1435">
        <v>101.24250000000001</v>
      </c>
      <c r="M1435">
        <v>0.2</v>
      </c>
      <c r="N1435">
        <v>20.2485</v>
      </c>
    </row>
    <row r="1436" spans="1:14" hidden="1">
      <c r="A1436">
        <v>1538</v>
      </c>
      <c r="B1436" t="s">
        <v>2241</v>
      </c>
      <c r="C1436" s="4">
        <v>42993</v>
      </c>
      <c r="D1436" s="4">
        <v>42995</v>
      </c>
      <c r="E1436" t="s">
        <v>52</v>
      </c>
      <c r="F1436" t="s">
        <v>2242</v>
      </c>
      <c r="G1436" t="s">
        <v>21</v>
      </c>
      <c r="H1436">
        <v>2149</v>
      </c>
      <c r="I1436" t="s">
        <v>2243</v>
      </c>
      <c r="J1436">
        <v>39.99</v>
      </c>
      <c r="K1436">
        <v>1</v>
      </c>
      <c r="L1436">
        <v>28.392900000000001</v>
      </c>
      <c r="M1436">
        <v>0</v>
      </c>
      <c r="N1436">
        <v>11.597099999999999</v>
      </c>
    </row>
    <row r="1437" spans="1:14" hidden="1">
      <c r="A1437">
        <v>1539</v>
      </c>
      <c r="B1437" t="s">
        <v>2241</v>
      </c>
      <c r="C1437" s="4">
        <v>42993</v>
      </c>
      <c r="D1437" s="4">
        <v>42995</v>
      </c>
      <c r="E1437" t="s">
        <v>52</v>
      </c>
      <c r="F1437" t="s">
        <v>2242</v>
      </c>
      <c r="G1437" t="s">
        <v>21</v>
      </c>
      <c r="H1437">
        <v>2149</v>
      </c>
      <c r="I1437" t="s">
        <v>1940</v>
      </c>
      <c r="J1437">
        <v>16.28</v>
      </c>
      <c r="K1437">
        <v>2</v>
      </c>
      <c r="L1437">
        <v>4.8840000000000003</v>
      </c>
      <c r="M1437">
        <v>0</v>
      </c>
      <c r="N1437">
        <v>6.5119999999999996</v>
      </c>
    </row>
    <row r="1438" spans="1:14" hidden="1">
      <c r="A1438">
        <v>1540</v>
      </c>
      <c r="B1438" t="s">
        <v>2241</v>
      </c>
      <c r="C1438" s="4">
        <v>42993</v>
      </c>
      <c r="D1438" s="4">
        <v>42995</v>
      </c>
      <c r="E1438" t="s">
        <v>52</v>
      </c>
      <c r="F1438" t="s">
        <v>2242</v>
      </c>
      <c r="G1438" t="s">
        <v>21</v>
      </c>
      <c r="H1438">
        <v>2149</v>
      </c>
      <c r="I1438" t="s">
        <v>2244</v>
      </c>
      <c r="J1438">
        <v>782.94</v>
      </c>
      <c r="K1438">
        <v>3</v>
      </c>
      <c r="L1438">
        <v>193.12520000000001</v>
      </c>
      <c r="M1438">
        <v>0</v>
      </c>
      <c r="N1438">
        <v>203.56440000000001</v>
      </c>
    </row>
    <row r="1439" spans="1:14" hidden="1">
      <c r="A1439">
        <v>1541</v>
      </c>
      <c r="B1439" t="s">
        <v>2241</v>
      </c>
      <c r="C1439" s="4">
        <v>42993</v>
      </c>
      <c r="D1439" s="4">
        <v>42995</v>
      </c>
      <c r="E1439" t="s">
        <v>52</v>
      </c>
      <c r="F1439" t="s">
        <v>2242</v>
      </c>
      <c r="G1439" t="s">
        <v>21</v>
      </c>
      <c r="H1439">
        <v>2149</v>
      </c>
      <c r="I1439" t="s">
        <v>2245</v>
      </c>
      <c r="J1439">
        <v>242.48</v>
      </c>
      <c r="K1439">
        <v>7</v>
      </c>
      <c r="L1439">
        <v>18.012799999999999</v>
      </c>
      <c r="M1439">
        <v>0</v>
      </c>
      <c r="N1439">
        <v>116.3904</v>
      </c>
    </row>
    <row r="1440" spans="1:14" hidden="1">
      <c r="A1440">
        <v>5991</v>
      </c>
      <c r="B1440" t="s">
        <v>2246</v>
      </c>
      <c r="C1440" s="4">
        <v>42993</v>
      </c>
      <c r="D1440" s="4">
        <v>42999</v>
      </c>
      <c r="E1440" t="s">
        <v>15</v>
      </c>
      <c r="F1440" t="s">
        <v>1084</v>
      </c>
      <c r="G1440" t="s">
        <v>21</v>
      </c>
      <c r="H1440">
        <v>90049</v>
      </c>
      <c r="I1440" t="s">
        <v>2247</v>
      </c>
      <c r="J1440">
        <v>2357.4879999999998</v>
      </c>
      <c r="K1440">
        <v>7</v>
      </c>
      <c r="L1440">
        <v>210.49</v>
      </c>
      <c r="M1440">
        <v>0.2</v>
      </c>
      <c r="N1440">
        <v>884.05799999999999</v>
      </c>
    </row>
    <row r="1441" spans="1:14" hidden="1">
      <c r="A1441">
        <v>5992</v>
      </c>
      <c r="B1441" t="s">
        <v>2246</v>
      </c>
      <c r="C1441" s="4">
        <v>42993</v>
      </c>
      <c r="D1441" s="4">
        <v>42999</v>
      </c>
      <c r="E1441" t="s">
        <v>15</v>
      </c>
      <c r="F1441" t="s">
        <v>1084</v>
      </c>
      <c r="G1441" t="s">
        <v>21</v>
      </c>
      <c r="H1441">
        <v>90049</v>
      </c>
      <c r="I1441" t="s">
        <v>800</v>
      </c>
      <c r="J1441">
        <v>369.54399999999998</v>
      </c>
      <c r="K1441">
        <v>7</v>
      </c>
      <c r="L1441">
        <v>48.172699999999999</v>
      </c>
      <c r="M1441">
        <v>0.2</v>
      </c>
      <c r="N1441">
        <v>32.335099999999997</v>
      </c>
    </row>
    <row r="1442" spans="1:14" hidden="1">
      <c r="A1442">
        <v>5993</v>
      </c>
      <c r="B1442" t="s">
        <v>2246</v>
      </c>
      <c r="C1442" s="4">
        <v>42993</v>
      </c>
      <c r="D1442" s="4">
        <v>42999</v>
      </c>
      <c r="E1442" t="s">
        <v>15</v>
      </c>
      <c r="F1442" t="s">
        <v>1084</v>
      </c>
      <c r="G1442" t="s">
        <v>21</v>
      </c>
      <c r="H1442">
        <v>90049</v>
      </c>
      <c r="I1442" t="s">
        <v>615</v>
      </c>
      <c r="J1442">
        <v>184.75200000000001</v>
      </c>
      <c r="K1442">
        <v>3</v>
      </c>
      <c r="L1442">
        <v>68.512200000000007</v>
      </c>
      <c r="M1442">
        <v>0.2</v>
      </c>
      <c r="N1442">
        <v>-20.784600000000001</v>
      </c>
    </row>
    <row r="1443" spans="1:14" hidden="1">
      <c r="A1443">
        <v>6133</v>
      </c>
      <c r="B1443" t="s">
        <v>2248</v>
      </c>
      <c r="C1443" s="4">
        <v>42993</v>
      </c>
      <c r="D1443" s="4">
        <v>42998</v>
      </c>
      <c r="E1443" t="s">
        <v>15</v>
      </c>
      <c r="F1443" t="s">
        <v>661</v>
      </c>
      <c r="G1443" t="s">
        <v>21</v>
      </c>
      <c r="H1443">
        <v>37087</v>
      </c>
      <c r="I1443" t="s">
        <v>1583</v>
      </c>
      <c r="J1443">
        <v>163.96</v>
      </c>
      <c r="K1443">
        <v>5</v>
      </c>
      <c r="L1443">
        <v>20.904900000000001</v>
      </c>
      <c r="M1443">
        <v>0.2</v>
      </c>
      <c r="N1443">
        <v>59.435499999999998</v>
      </c>
    </row>
    <row r="1444" spans="1:14" hidden="1">
      <c r="A1444">
        <v>6516</v>
      </c>
      <c r="B1444" t="s">
        <v>2249</v>
      </c>
      <c r="C1444" s="4">
        <v>42993</v>
      </c>
      <c r="D1444" s="4">
        <v>42997</v>
      </c>
      <c r="E1444" t="s">
        <v>15</v>
      </c>
      <c r="F1444" t="s">
        <v>1753</v>
      </c>
      <c r="G1444" t="s">
        <v>21</v>
      </c>
      <c r="H1444">
        <v>94122</v>
      </c>
      <c r="I1444" t="s">
        <v>450</v>
      </c>
      <c r="J1444">
        <v>218.352</v>
      </c>
      <c r="K1444">
        <v>3</v>
      </c>
      <c r="L1444">
        <v>72.784000000000006</v>
      </c>
      <c r="M1444">
        <v>0.2</v>
      </c>
      <c r="N1444">
        <v>0</v>
      </c>
    </row>
    <row r="1445" spans="1:14" hidden="1">
      <c r="A1445">
        <v>6517</v>
      </c>
      <c r="B1445" t="s">
        <v>2249</v>
      </c>
      <c r="C1445" s="4">
        <v>42993</v>
      </c>
      <c r="D1445" s="4">
        <v>42997</v>
      </c>
      <c r="E1445" t="s">
        <v>15</v>
      </c>
      <c r="F1445" t="s">
        <v>1753</v>
      </c>
      <c r="G1445" t="s">
        <v>21</v>
      </c>
      <c r="H1445">
        <v>94122</v>
      </c>
      <c r="I1445" t="s">
        <v>785</v>
      </c>
      <c r="J1445">
        <v>529.9</v>
      </c>
      <c r="K1445">
        <v>5</v>
      </c>
      <c r="L1445">
        <v>84.784000000000006</v>
      </c>
      <c r="M1445">
        <v>0</v>
      </c>
      <c r="N1445">
        <v>105.98</v>
      </c>
    </row>
    <row r="1446" spans="1:14" hidden="1">
      <c r="A1446">
        <v>6518</v>
      </c>
      <c r="B1446" t="s">
        <v>2249</v>
      </c>
      <c r="C1446" s="4">
        <v>42993</v>
      </c>
      <c r="D1446" s="4">
        <v>42997</v>
      </c>
      <c r="E1446" t="s">
        <v>15</v>
      </c>
      <c r="F1446" t="s">
        <v>1753</v>
      </c>
      <c r="G1446" t="s">
        <v>21</v>
      </c>
      <c r="H1446">
        <v>94122</v>
      </c>
      <c r="I1446" t="s">
        <v>1128</v>
      </c>
      <c r="J1446">
        <v>99.3</v>
      </c>
      <c r="K1446">
        <v>10</v>
      </c>
      <c r="L1446">
        <v>5.7594000000000003</v>
      </c>
      <c r="M1446">
        <v>0</v>
      </c>
      <c r="N1446">
        <v>41.706000000000003</v>
      </c>
    </row>
    <row r="1447" spans="1:14" hidden="1">
      <c r="A1447">
        <v>6519</v>
      </c>
      <c r="B1447" t="s">
        <v>2249</v>
      </c>
      <c r="C1447" s="4">
        <v>42993</v>
      </c>
      <c r="D1447" s="4">
        <v>42997</v>
      </c>
      <c r="E1447" t="s">
        <v>15</v>
      </c>
      <c r="F1447" t="s">
        <v>1753</v>
      </c>
      <c r="G1447" t="s">
        <v>21</v>
      </c>
      <c r="H1447">
        <v>94122</v>
      </c>
      <c r="I1447" t="s">
        <v>908</v>
      </c>
      <c r="J1447">
        <v>108.96</v>
      </c>
      <c r="K1447">
        <v>2</v>
      </c>
      <c r="L1447">
        <v>39.2256</v>
      </c>
      <c r="M1447">
        <v>0</v>
      </c>
      <c r="N1447">
        <v>30.508800000000001</v>
      </c>
    </row>
    <row r="1448" spans="1:14" hidden="1">
      <c r="A1448">
        <v>6520</v>
      </c>
      <c r="B1448" t="s">
        <v>2249</v>
      </c>
      <c r="C1448" s="4">
        <v>42993</v>
      </c>
      <c r="D1448" s="4">
        <v>42997</v>
      </c>
      <c r="E1448" t="s">
        <v>15</v>
      </c>
      <c r="F1448" t="s">
        <v>1753</v>
      </c>
      <c r="G1448" t="s">
        <v>21</v>
      </c>
      <c r="H1448">
        <v>94122</v>
      </c>
      <c r="I1448" t="s">
        <v>2250</v>
      </c>
      <c r="J1448">
        <v>2.6880000000000002</v>
      </c>
      <c r="K1448">
        <v>1</v>
      </c>
      <c r="L1448">
        <v>1.8480000000000001</v>
      </c>
      <c r="M1448">
        <v>0.2</v>
      </c>
      <c r="N1448">
        <v>0.84</v>
      </c>
    </row>
    <row r="1449" spans="1:14" hidden="1">
      <c r="A1449">
        <v>6756</v>
      </c>
      <c r="B1449" t="s">
        <v>2251</v>
      </c>
      <c r="C1449" s="4">
        <v>42993</v>
      </c>
      <c r="D1449" s="4">
        <v>42997</v>
      </c>
      <c r="E1449" t="s">
        <v>15</v>
      </c>
      <c r="F1449" t="s">
        <v>2252</v>
      </c>
      <c r="G1449" t="s">
        <v>27</v>
      </c>
      <c r="H1449">
        <v>8701</v>
      </c>
      <c r="I1449" t="s">
        <v>381</v>
      </c>
      <c r="J1449">
        <v>47.4</v>
      </c>
      <c r="K1449">
        <v>5</v>
      </c>
      <c r="L1449">
        <v>5.6879999999999997</v>
      </c>
      <c r="M1449">
        <v>0</v>
      </c>
      <c r="N1449">
        <v>18.96</v>
      </c>
    </row>
    <row r="1450" spans="1:14" hidden="1">
      <c r="A1450">
        <v>6757</v>
      </c>
      <c r="B1450" t="s">
        <v>2251</v>
      </c>
      <c r="C1450" s="4">
        <v>42993</v>
      </c>
      <c r="D1450" s="4">
        <v>42997</v>
      </c>
      <c r="E1450" t="s">
        <v>15</v>
      </c>
      <c r="F1450" t="s">
        <v>2252</v>
      </c>
      <c r="G1450" t="s">
        <v>27</v>
      </c>
      <c r="H1450">
        <v>8701</v>
      </c>
      <c r="I1450" t="s">
        <v>2253</v>
      </c>
      <c r="J1450">
        <v>512.96</v>
      </c>
      <c r="K1450">
        <v>4</v>
      </c>
      <c r="L1450">
        <v>92.332800000000006</v>
      </c>
      <c r="M1450">
        <v>0</v>
      </c>
      <c r="N1450">
        <v>143.62880000000001</v>
      </c>
    </row>
    <row r="1451" spans="1:14" hidden="1">
      <c r="A1451">
        <v>6758</v>
      </c>
      <c r="B1451" t="s">
        <v>2251</v>
      </c>
      <c r="C1451" s="4">
        <v>42993</v>
      </c>
      <c r="D1451" s="4">
        <v>42997</v>
      </c>
      <c r="E1451" t="s">
        <v>15</v>
      </c>
      <c r="F1451" t="s">
        <v>2252</v>
      </c>
      <c r="G1451" t="s">
        <v>27</v>
      </c>
      <c r="H1451">
        <v>8701</v>
      </c>
      <c r="I1451" t="s">
        <v>1946</v>
      </c>
      <c r="J1451">
        <v>395.94</v>
      </c>
      <c r="K1451">
        <v>6</v>
      </c>
      <c r="L1451">
        <v>48.832599999999999</v>
      </c>
      <c r="M1451">
        <v>0</v>
      </c>
      <c r="N1451">
        <v>102.9444</v>
      </c>
    </row>
    <row r="1452" spans="1:14" hidden="1">
      <c r="A1452">
        <v>6759</v>
      </c>
      <c r="B1452" t="s">
        <v>2251</v>
      </c>
      <c r="C1452" s="4">
        <v>42993</v>
      </c>
      <c r="D1452" s="4">
        <v>42997</v>
      </c>
      <c r="E1452" t="s">
        <v>15</v>
      </c>
      <c r="F1452" t="s">
        <v>2252</v>
      </c>
      <c r="G1452" t="s">
        <v>27</v>
      </c>
      <c r="H1452">
        <v>8701</v>
      </c>
      <c r="I1452" t="s">
        <v>2254</v>
      </c>
      <c r="J1452">
        <v>81.96</v>
      </c>
      <c r="K1452">
        <v>2</v>
      </c>
      <c r="L1452">
        <v>40.98</v>
      </c>
      <c r="M1452">
        <v>0</v>
      </c>
      <c r="N1452">
        <v>0</v>
      </c>
    </row>
    <row r="1453" spans="1:14" hidden="1">
      <c r="A1453">
        <v>6975</v>
      </c>
      <c r="B1453" t="s">
        <v>2255</v>
      </c>
      <c r="C1453" s="4">
        <v>42993</v>
      </c>
      <c r="D1453" s="4">
        <v>42997</v>
      </c>
      <c r="E1453" t="s">
        <v>15</v>
      </c>
      <c r="F1453" t="s">
        <v>2256</v>
      </c>
      <c r="G1453" t="s">
        <v>21</v>
      </c>
      <c r="H1453">
        <v>77095</v>
      </c>
      <c r="I1453" t="s">
        <v>429</v>
      </c>
      <c r="J1453">
        <v>31.744</v>
      </c>
      <c r="K1453">
        <v>2</v>
      </c>
      <c r="L1453">
        <v>11.7056</v>
      </c>
      <c r="M1453">
        <v>0.2</v>
      </c>
      <c r="N1453">
        <v>8.3328000000000007</v>
      </c>
    </row>
    <row r="1454" spans="1:14" hidden="1">
      <c r="A1454">
        <v>7735</v>
      </c>
      <c r="B1454" t="s">
        <v>2257</v>
      </c>
      <c r="C1454" s="4">
        <v>42993</v>
      </c>
      <c r="D1454" s="4">
        <v>42998</v>
      </c>
      <c r="E1454" t="s">
        <v>15</v>
      </c>
      <c r="F1454" t="s">
        <v>2258</v>
      </c>
      <c r="G1454" t="s">
        <v>21</v>
      </c>
      <c r="H1454">
        <v>98103</v>
      </c>
      <c r="I1454" t="s">
        <v>101</v>
      </c>
      <c r="J1454">
        <v>12.42</v>
      </c>
      <c r="K1454">
        <v>3</v>
      </c>
      <c r="L1454">
        <v>2.4011999999999998</v>
      </c>
      <c r="M1454">
        <v>0</v>
      </c>
      <c r="N1454">
        <v>5.2164000000000001</v>
      </c>
    </row>
    <row r="1455" spans="1:14" hidden="1">
      <c r="A1455">
        <v>7920</v>
      </c>
      <c r="B1455" t="s">
        <v>2259</v>
      </c>
      <c r="C1455" s="4">
        <v>42993</v>
      </c>
      <c r="D1455" s="4">
        <v>42999</v>
      </c>
      <c r="E1455" t="s">
        <v>15</v>
      </c>
      <c r="F1455" t="s">
        <v>1885</v>
      </c>
      <c r="G1455" t="s">
        <v>17</v>
      </c>
      <c r="H1455">
        <v>6708</v>
      </c>
      <c r="I1455" t="s">
        <v>1262</v>
      </c>
      <c r="J1455">
        <v>38.619999999999997</v>
      </c>
      <c r="K1455">
        <v>2</v>
      </c>
      <c r="L1455">
        <v>13.9032</v>
      </c>
      <c r="M1455">
        <v>0</v>
      </c>
      <c r="N1455">
        <v>10.813599999999999</v>
      </c>
    </row>
    <row r="1456" spans="1:14" hidden="1">
      <c r="A1456">
        <v>7921</v>
      </c>
      <c r="B1456" t="s">
        <v>2259</v>
      </c>
      <c r="C1456" s="4">
        <v>42993</v>
      </c>
      <c r="D1456" s="4">
        <v>42999</v>
      </c>
      <c r="E1456" t="s">
        <v>15</v>
      </c>
      <c r="F1456" t="s">
        <v>1885</v>
      </c>
      <c r="G1456" t="s">
        <v>17</v>
      </c>
      <c r="H1456">
        <v>6708</v>
      </c>
      <c r="I1456" t="s">
        <v>2260</v>
      </c>
      <c r="J1456">
        <v>59.98</v>
      </c>
      <c r="K1456">
        <v>2</v>
      </c>
      <c r="L1456">
        <v>24.591799999999999</v>
      </c>
      <c r="M1456">
        <v>0</v>
      </c>
      <c r="N1456">
        <v>10.7964</v>
      </c>
    </row>
    <row r="1457" spans="1:14" hidden="1">
      <c r="A1457">
        <v>8045</v>
      </c>
      <c r="B1457" t="s">
        <v>2261</v>
      </c>
      <c r="C1457" s="4">
        <v>42993</v>
      </c>
      <c r="D1457" s="4">
        <v>42995</v>
      </c>
      <c r="E1457" t="s">
        <v>52</v>
      </c>
      <c r="F1457" t="s">
        <v>701</v>
      </c>
      <c r="G1457" t="s">
        <v>21</v>
      </c>
      <c r="H1457">
        <v>84106</v>
      </c>
      <c r="I1457" t="s">
        <v>2151</v>
      </c>
      <c r="J1457">
        <v>295.05599999999998</v>
      </c>
      <c r="K1457">
        <v>9</v>
      </c>
      <c r="L1457">
        <v>20.899799999999999</v>
      </c>
      <c r="M1457">
        <v>0.2</v>
      </c>
      <c r="N1457">
        <v>106.95780000000001</v>
      </c>
    </row>
    <row r="1458" spans="1:14" hidden="1">
      <c r="A1458">
        <v>8696</v>
      </c>
      <c r="B1458" t="s">
        <v>2262</v>
      </c>
      <c r="C1458" s="4">
        <v>42993</v>
      </c>
      <c r="D1458" s="4">
        <v>42995</v>
      </c>
      <c r="E1458" t="s">
        <v>52</v>
      </c>
      <c r="F1458" t="s">
        <v>90</v>
      </c>
      <c r="G1458" t="s">
        <v>17</v>
      </c>
      <c r="H1458">
        <v>94109</v>
      </c>
      <c r="I1458" t="s">
        <v>436</v>
      </c>
      <c r="J1458">
        <v>300.904</v>
      </c>
      <c r="K1458">
        <v>1</v>
      </c>
      <c r="L1458">
        <v>289.62009999999998</v>
      </c>
      <c r="M1458">
        <v>0.2</v>
      </c>
      <c r="N1458">
        <v>11.283899999999999</v>
      </c>
    </row>
    <row r="1459" spans="1:14" hidden="1">
      <c r="A1459">
        <v>72</v>
      </c>
      <c r="B1459" t="s">
        <v>2263</v>
      </c>
      <c r="C1459" s="4">
        <v>42992</v>
      </c>
      <c r="D1459" s="4">
        <v>42995</v>
      </c>
      <c r="E1459" t="s">
        <v>52</v>
      </c>
      <c r="F1459" t="s">
        <v>2264</v>
      </c>
      <c r="G1459" t="s">
        <v>21</v>
      </c>
      <c r="H1459">
        <v>49201</v>
      </c>
      <c r="I1459" t="s">
        <v>2265</v>
      </c>
      <c r="J1459">
        <v>19.05</v>
      </c>
      <c r="K1459">
        <v>3</v>
      </c>
      <c r="L1459">
        <v>3.4289999999999998</v>
      </c>
      <c r="M1459">
        <v>0</v>
      </c>
      <c r="N1459">
        <v>8.7629999999999999</v>
      </c>
    </row>
    <row r="1460" spans="1:14" hidden="1">
      <c r="A1460">
        <v>4430</v>
      </c>
      <c r="B1460" t="s">
        <v>2266</v>
      </c>
      <c r="C1460" s="4">
        <v>42992</v>
      </c>
      <c r="D1460" s="4">
        <v>42992</v>
      </c>
      <c r="E1460" t="s">
        <v>98</v>
      </c>
      <c r="F1460" t="s">
        <v>928</v>
      </c>
      <c r="G1460" t="s">
        <v>21</v>
      </c>
      <c r="H1460">
        <v>7050</v>
      </c>
      <c r="I1460" t="s">
        <v>2267</v>
      </c>
      <c r="J1460">
        <v>70.95</v>
      </c>
      <c r="K1460">
        <v>3</v>
      </c>
      <c r="L1460">
        <v>17.501000000000001</v>
      </c>
      <c r="M1460">
        <v>0</v>
      </c>
      <c r="N1460">
        <v>18.446999999999999</v>
      </c>
    </row>
    <row r="1461" spans="1:14" hidden="1">
      <c r="A1461">
        <v>6222</v>
      </c>
      <c r="B1461" t="s">
        <v>2268</v>
      </c>
      <c r="C1461" s="4">
        <v>42992</v>
      </c>
      <c r="D1461" s="4">
        <v>42996</v>
      </c>
      <c r="E1461" t="s">
        <v>52</v>
      </c>
      <c r="F1461" t="s">
        <v>1173</v>
      </c>
      <c r="G1461" t="s">
        <v>21</v>
      </c>
      <c r="H1461">
        <v>90045</v>
      </c>
      <c r="I1461" t="s">
        <v>2269</v>
      </c>
      <c r="J1461">
        <v>56.7</v>
      </c>
      <c r="K1461">
        <v>9</v>
      </c>
      <c r="L1461">
        <v>3.4020000000000001</v>
      </c>
      <c r="M1461">
        <v>0</v>
      </c>
      <c r="N1461">
        <v>26.082000000000001</v>
      </c>
    </row>
    <row r="1462" spans="1:14" hidden="1">
      <c r="A1462">
        <v>6810</v>
      </c>
      <c r="B1462" t="s">
        <v>2270</v>
      </c>
      <c r="C1462" s="4">
        <v>42992</v>
      </c>
      <c r="D1462" s="4">
        <v>42993</v>
      </c>
      <c r="E1462" t="s">
        <v>38</v>
      </c>
      <c r="F1462" t="s">
        <v>2271</v>
      </c>
      <c r="G1462" t="s">
        <v>21</v>
      </c>
      <c r="H1462">
        <v>19140</v>
      </c>
      <c r="I1462" t="s">
        <v>1725</v>
      </c>
      <c r="J1462">
        <v>3.8820000000000001</v>
      </c>
      <c r="K1462">
        <v>2</v>
      </c>
      <c r="L1462">
        <v>3.2349999999999999</v>
      </c>
      <c r="M1462">
        <v>0.7</v>
      </c>
      <c r="N1462">
        <v>-2.5880000000000001</v>
      </c>
    </row>
    <row r="1463" spans="1:14" hidden="1">
      <c r="A1463">
        <v>6811</v>
      </c>
      <c r="B1463" t="s">
        <v>2270</v>
      </c>
      <c r="C1463" s="4">
        <v>42992</v>
      </c>
      <c r="D1463" s="4">
        <v>42993</v>
      </c>
      <c r="E1463" t="s">
        <v>38</v>
      </c>
      <c r="F1463" t="s">
        <v>2271</v>
      </c>
      <c r="G1463" t="s">
        <v>21</v>
      </c>
      <c r="H1463">
        <v>19140</v>
      </c>
      <c r="I1463" t="s">
        <v>1960</v>
      </c>
      <c r="J1463">
        <v>12.585000000000001</v>
      </c>
      <c r="K1463">
        <v>1</v>
      </c>
      <c r="L1463">
        <v>30.6235</v>
      </c>
      <c r="M1463">
        <v>0.7</v>
      </c>
      <c r="N1463">
        <v>-18.038499999999999</v>
      </c>
    </row>
    <row r="1464" spans="1:14" hidden="1">
      <c r="A1464">
        <v>6812</v>
      </c>
      <c r="B1464" t="s">
        <v>2270</v>
      </c>
      <c r="C1464" s="4">
        <v>42992</v>
      </c>
      <c r="D1464" s="4">
        <v>42993</v>
      </c>
      <c r="E1464" t="s">
        <v>38</v>
      </c>
      <c r="F1464" t="s">
        <v>2271</v>
      </c>
      <c r="G1464" t="s">
        <v>21</v>
      </c>
      <c r="H1464">
        <v>19140</v>
      </c>
      <c r="I1464" t="s">
        <v>1878</v>
      </c>
      <c r="J1464">
        <v>113.372</v>
      </c>
      <c r="K1464">
        <v>2</v>
      </c>
      <c r="L1464">
        <v>71.2624</v>
      </c>
      <c r="M1464">
        <v>0.3</v>
      </c>
      <c r="N1464">
        <v>-29.152799999999999</v>
      </c>
    </row>
    <row r="1465" spans="1:14" hidden="1">
      <c r="A1465">
        <v>6813</v>
      </c>
      <c r="B1465" t="s">
        <v>2270</v>
      </c>
      <c r="C1465" s="4">
        <v>42992</v>
      </c>
      <c r="D1465" s="4">
        <v>42993</v>
      </c>
      <c r="E1465" t="s">
        <v>38</v>
      </c>
      <c r="F1465" t="s">
        <v>2271</v>
      </c>
      <c r="G1465" t="s">
        <v>21</v>
      </c>
      <c r="H1465">
        <v>19140</v>
      </c>
      <c r="I1465" t="s">
        <v>782</v>
      </c>
      <c r="J1465">
        <v>18.312000000000001</v>
      </c>
      <c r="K1465">
        <v>4</v>
      </c>
      <c r="L1465">
        <v>7.63</v>
      </c>
      <c r="M1465">
        <v>0.7</v>
      </c>
      <c r="N1465">
        <v>-12.208</v>
      </c>
    </row>
    <row r="1466" spans="1:14" hidden="1">
      <c r="A1466">
        <v>6814</v>
      </c>
      <c r="B1466" t="s">
        <v>2270</v>
      </c>
      <c r="C1466" s="4">
        <v>42992</v>
      </c>
      <c r="D1466" s="4">
        <v>42993</v>
      </c>
      <c r="E1466" t="s">
        <v>38</v>
      </c>
      <c r="F1466" t="s">
        <v>2271</v>
      </c>
      <c r="G1466" t="s">
        <v>21</v>
      </c>
      <c r="H1466">
        <v>19140</v>
      </c>
      <c r="I1466" t="s">
        <v>346</v>
      </c>
      <c r="J1466">
        <v>127.93600000000001</v>
      </c>
      <c r="K1466">
        <v>8</v>
      </c>
      <c r="L1466">
        <v>15.392300000000001</v>
      </c>
      <c r="M1466">
        <v>0.2</v>
      </c>
      <c r="N1466">
        <v>4.7976000000000001</v>
      </c>
    </row>
    <row r="1467" spans="1:14" hidden="1">
      <c r="A1467">
        <v>6815</v>
      </c>
      <c r="B1467" t="s">
        <v>2270</v>
      </c>
      <c r="C1467" s="4">
        <v>42992</v>
      </c>
      <c r="D1467" s="4">
        <v>42993</v>
      </c>
      <c r="E1467" t="s">
        <v>38</v>
      </c>
      <c r="F1467" t="s">
        <v>2271</v>
      </c>
      <c r="G1467" t="s">
        <v>21</v>
      </c>
      <c r="H1467">
        <v>19140</v>
      </c>
      <c r="I1467" t="s">
        <v>2272</v>
      </c>
      <c r="J1467">
        <v>241.17</v>
      </c>
      <c r="K1467">
        <v>2</v>
      </c>
      <c r="L1467">
        <v>204.99449999999999</v>
      </c>
      <c r="M1467">
        <v>0.7</v>
      </c>
      <c r="N1467">
        <v>-168.81899999999999</v>
      </c>
    </row>
    <row r="1468" spans="1:14" hidden="1">
      <c r="A1468">
        <v>8772</v>
      </c>
      <c r="B1468" t="s">
        <v>2273</v>
      </c>
      <c r="C1468" s="4">
        <v>42992</v>
      </c>
      <c r="D1468" s="4">
        <v>42995</v>
      </c>
      <c r="E1468" t="s">
        <v>38</v>
      </c>
      <c r="F1468" t="s">
        <v>2274</v>
      </c>
      <c r="G1468" t="s">
        <v>27</v>
      </c>
      <c r="H1468">
        <v>27604</v>
      </c>
      <c r="I1468" t="s">
        <v>748</v>
      </c>
      <c r="J1468">
        <v>942.78399999999999</v>
      </c>
      <c r="K1468">
        <v>4</v>
      </c>
      <c r="L1468">
        <v>212.12639999999999</v>
      </c>
      <c r="M1468">
        <v>0.2</v>
      </c>
      <c r="N1468">
        <v>94.278400000000005</v>
      </c>
    </row>
    <row r="1469" spans="1:14" hidden="1">
      <c r="A1469">
        <v>8773</v>
      </c>
      <c r="B1469" t="s">
        <v>2273</v>
      </c>
      <c r="C1469" s="4">
        <v>42992</v>
      </c>
      <c r="D1469" s="4">
        <v>42995</v>
      </c>
      <c r="E1469" t="s">
        <v>38</v>
      </c>
      <c r="F1469" t="s">
        <v>2274</v>
      </c>
      <c r="G1469" t="s">
        <v>27</v>
      </c>
      <c r="H1469">
        <v>27604</v>
      </c>
      <c r="I1469" t="s">
        <v>2275</v>
      </c>
      <c r="J1469">
        <v>74.352000000000004</v>
      </c>
      <c r="K1469">
        <v>3</v>
      </c>
      <c r="L1469">
        <v>17.039000000000001</v>
      </c>
      <c r="M1469">
        <v>0.2</v>
      </c>
      <c r="N1469">
        <v>23.234999999999999</v>
      </c>
    </row>
    <row r="1470" spans="1:14" hidden="1">
      <c r="A1470">
        <v>9579</v>
      </c>
      <c r="B1470" t="s">
        <v>2276</v>
      </c>
      <c r="C1470" s="4">
        <v>42992</v>
      </c>
      <c r="D1470" s="4">
        <v>42994</v>
      </c>
      <c r="E1470" t="s">
        <v>38</v>
      </c>
      <c r="F1470" t="s">
        <v>1411</v>
      </c>
      <c r="G1470" t="s">
        <v>17</v>
      </c>
      <c r="H1470">
        <v>10035</v>
      </c>
      <c r="I1470" t="s">
        <v>1665</v>
      </c>
      <c r="J1470">
        <v>1079.8499999999999</v>
      </c>
      <c r="K1470">
        <v>3</v>
      </c>
      <c r="L1470">
        <v>251.965</v>
      </c>
      <c r="M1470">
        <v>0</v>
      </c>
      <c r="N1470">
        <v>323.95499999999998</v>
      </c>
    </row>
    <row r="1471" spans="1:14" hidden="1">
      <c r="A1471">
        <v>9580</v>
      </c>
      <c r="B1471" t="s">
        <v>2276</v>
      </c>
      <c r="C1471" s="4">
        <v>42992</v>
      </c>
      <c r="D1471" s="4">
        <v>42994</v>
      </c>
      <c r="E1471" t="s">
        <v>38</v>
      </c>
      <c r="F1471" t="s">
        <v>1411</v>
      </c>
      <c r="G1471" t="s">
        <v>17</v>
      </c>
      <c r="H1471">
        <v>10035</v>
      </c>
      <c r="I1471" t="s">
        <v>2277</v>
      </c>
      <c r="J1471">
        <v>70.98</v>
      </c>
      <c r="K1471">
        <v>1</v>
      </c>
      <c r="L1471">
        <v>67.430999999999997</v>
      </c>
      <c r="M1471">
        <v>0</v>
      </c>
      <c r="N1471">
        <v>3.5489999999999902</v>
      </c>
    </row>
    <row r="1472" spans="1:14" hidden="1">
      <c r="A1472">
        <v>9581</v>
      </c>
      <c r="B1472" t="s">
        <v>2276</v>
      </c>
      <c r="C1472" s="4">
        <v>42992</v>
      </c>
      <c r="D1472" s="4">
        <v>42994</v>
      </c>
      <c r="E1472" t="s">
        <v>38</v>
      </c>
      <c r="F1472" t="s">
        <v>1411</v>
      </c>
      <c r="G1472" t="s">
        <v>17</v>
      </c>
      <c r="H1472">
        <v>10035</v>
      </c>
      <c r="I1472" t="s">
        <v>396</v>
      </c>
      <c r="J1472">
        <v>29.95</v>
      </c>
      <c r="K1472">
        <v>5</v>
      </c>
      <c r="L1472">
        <v>4.2529000000000003</v>
      </c>
      <c r="M1472">
        <v>0</v>
      </c>
      <c r="N1472">
        <v>8.6854999999999993</v>
      </c>
    </row>
    <row r="1473" spans="1:14" hidden="1">
      <c r="A1473">
        <v>9582</v>
      </c>
      <c r="B1473" t="s">
        <v>2276</v>
      </c>
      <c r="C1473" s="4">
        <v>42992</v>
      </c>
      <c r="D1473" s="4">
        <v>42994</v>
      </c>
      <c r="E1473" t="s">
        <v>38</v>
      </c>
      <c r="F1473" t="s">
        <v>1411</v>
      </c>
      <c r="G1473" t="s">
        <v>17</v>
      </c>
      <c r="H1473">
        <v>10035</v>
      </c>
      <c r="I1473" t="s">
        <v>2028</v>
      </c>
      <c r="J1473">
        <v>589.41</v>
      </c>
      <c r="K1473">
        <v>5</v>
      </c>
      <c r="L1473">
        <v>119.1918</v>
      </c>
      <c r="M1473">
        <v>0.1</v>
      </c>
      <c r="N1473">
        <v>-6.5490000000000501</v>
      </c>
    </row>
    <row r="1474" spans="1:14" hidden="1">
      <c r="A1474">
        <v>9594</v>
      </c>
      <c r="B1474" t="s">
        <v>2278</v>
      </c>
      <c r="C1474" s="4">
        <v>42992</v>
      </c>
      <c r="D1474" s="4">
        <v>42997</v>
      </c>
      <c r="E1474" t="s">
        <v>15</v>
      </c>
      <c r="F1474" t="s">
        <v>961</v>
      </c>
      <c r="G1474" t="s">
        <v>21</v>
      </c>
      <c r="H1474">
        <v>10024</v>
      </c>
      <c r="I1474" t="s">
        <v>2279</v>
      </c>
      <c r="J1474">
        <v>8.56</v>
      </c>
      <c r="K1474">
        <v>2</v>
      </c>
      <c r="L1474">
        <v>2.3540000000000001</v>
      </c>
      <c r="M1474">
        <v>0</v>
      </c>
      <c r="N1474">
        <v>3.8519999999999999</v>
      </c>
    </row>
    <row r="1475" spans="1:14" hidden="1">
      <c r="A1475">
        <v>9595</v>
      </c>
      <c r="B1475" t="s">
        <v>2278</v>
      </c>
      <c r="C1475" s="4">
        <v>42992</v>
      </c>
      <c r="D1475" s="4">
        <v>42997</v>
      </c>
      <c r="E1475" t="s">
        <v>15</v>
      </c>
      <c r="F1475" t="s">
        <v>961</v>
      </c>
      <c r="G1475" t="s">
        <v>21</v>
      </c>
      <c r="H1475">
        <v>10024</v>
      </c>
      <c r="I1475" t="s">
        <v>1418</v>
      </c>
      <c r="J1475">
        <v>11.56</v>
      </c>
      <c r="K1475">
        <v>2</v>
      </c>
      <c r="L1475">
        <v>2.9478</v>
      </c>
      <c r="M1475">
        <v>0</v>
      </c>
      <c r="N1475">
        <v>5.6643999999999997</v>
      </c>
    </row>
    <row r="1476" spans="1:14" hidden="1">
      <c r="A1476">
        <v>9834</v>
      </c>
      <c r="B1476" t="s">
        <v>2280</v>
      </c>
      <c r="C1476" s="4">
        <v>42992</v>
      </c>
      <c r="D1476" s="4">
        <v>42997</v>
      </c>
      <c r="E1476" t="s">
        <v>15</v>
      </c>
      <c r="F1476" t="s">
        <v>1588</v>
      </c>
      <c r="G1476" t="s">
        <v>27</v>
      </c>
      <c r="H1476">
        <v>45503</v>
      </c>
      <c r="I1476" t="s">
        <v>864</v>
      </c>
      <c r="J1476">
        <v>895.94399999999996</v>
      </c>
      <c r="K1476">
        <v>7</v>
      </c>
      <c r="L1476">
        <v>100.7937</v>
      </c>
      <c r="M1476">
        <v>0.2</v>
      </c>
      <c r="N1476">
        <v>190.38810000000001</v>
      </c>
    </row>
    <row r="1477" spans="1:14" hidden="1">
      <c r="A1477">
        <v>7664</v>
      </c>
      <c r="B1477" t="s">
        <v>2281</v>
      </c>
      <c r="C1477" s="4">
        <v>42991</v>
      </c>
      <c r="D1477" s="4">
        <v>42997</v>
      </c>
      <c r="E1477" t="s">
        <v>15</v>
      </c>
      <c r="F1477" t="s">
        <v>2282</v>
      </c>
      <c r="G1477" t="s">
        <v>21</v>
      </c>
      <c r="H1477">
        <v>28806</v>
      </c>
      <c r="I1477" t="s">
        <v>2283</v>
      </c>
      <c r="J1477">
        <v>15.92</v>
      </c>
      <c r="K1477">
        <v>5</v>
      </c>
      <c r="L1477">
        <v>2.6267999999999998</v>
      </c>
      <c r="M1477">
        <v>0.2</v>
      </c>
      <c r="N1477">
        <v>2.786</v>
      </c>
    </row>
    <row r="1478" spans="1:14" hidden="1">
      <c r="A1478">
        <v>1510</v>
      </c>
      <c r="B1478" t="s">
        <v>2284</v>
      </c>
      <c r="C1478" s="4">
        <v>42990</v>
      </c>
      <c r="D1478" s="4">
        <v>42993</v>
      </c>
      <c r="E1478" t="s">
        <v>38</v>
      </c>
      <c r="F1478" t="s">
        <v>2169</v>
      </c>
      <c r="G1478" t="s">
        <v>21</v>
      </c>
      <c r="H1478">
        <v>90036</v>
      </c>
      <c r="I1478" t="s">
        <v>738</v>
      </c>
      <c r="J1478">
        <v>8.36</v>
      </c>
      <c r="K1478">
        <v>2</v>
      </c>
      <c r="L1478">
        <v>2.6751999999999998</v>
      </c>
      <c r="M1478">
        <v>0</v>
      </c>
      <c r="N1478">
        <v>3.0095999999999998</v>
      </c>
    </row>
    <row r="1479" spans="1:14" hidden="1">
      <c r="A1479">
        <v>2077</v>
      </c>
      <c r="B1479" t="s">
        <v>2285</v>
      </c>
      <c r="C1479" s="4">
        <v>42990</v>
      </c>
      <c r="D1479" s="4">
        <v>42993</v>
      </c>
      <c r="E1479" t="s">
        <v>38</v>
      </c>
      <c r="F1479" t="s">
        <v>671</v>
      </c>
      <c r="G1479" t="s">
        <v>21</v>
      </c>
      <c r="H1479">
        <v>21215</v>
      </c>
      <c r="I1479" t="s">
        <v>2155</v>
      </c>
      <c r="J1479">
        <v>39.9</v>
      </c>
      <c r="K1479">
        <v>5</v>
      </c>
      <c r="L1479">
        <v>3.99</v>
      </c>
      <c r="M1479">
        <v>0</v>
      </c>
      <c r="N1479">
        <v>19.95</v>
      </c>
    </row>
    <row r="1480" spans="1:14" hidden="1">
      <c r="A1480">
        <v>2078</v>
      </c>
      <c r="B1480" t="s">
        <v>2285</v>
      </c>
      <c r="C1480" s="4">
        <v>42990</v>
      </c>
      <c r="D1480" s="4">
        <v>42993</v>
      </c>
      <c r="E1480" t="s">
        <v>38</v>
      </c>
      <c r="F1480" t="s">
        <v>671</v>
      </c>
      <c r="G1480" t="s">
        <v>21</v>
      </c>
      <c r="H1480">
        <v>21215</v>
      </c>
      <c r="I1480" t="s">
        <v>809</v>
      </c>
      <c r="J1480">
        <v>90.86</v>
      </c>
      <c r="K1480">
        <v>7</v>
      </c>
      <c r="L1480">
        <v>9.2157999999999998</v>
      </c>
      <c r="M1480">
        <v>0</v>
      </c>
      <c r="N1480">
        <v>26.349399999999999</v>
      </c>
    </row>
    <row r="1481" spans="1:14" hidden="1">
      <c r="A1481">
        <v>2079</v>
      </c>
      <c r="B1481" t="s">
        <v>2285</v>
      </c>
      <c r="C1481" s="4">
        <v>42990</v>
      </c>
      <c r="D1481" s="4">
        <v>42993</v>
      </c>
      <c r="E1481" t="s">
        <v>38</v>
      </c>
      <c r="F1481" t="s">
        <v>671</v>
      </c>
      <c r="G1481" t="s">
        <v>21</v>
      </c>
      <c r="H1481">
        <v>21215</v>
      </c>
      <c r="I1481" t="s">
        <v>1582</v>
      </c>
      <c r="J1481">
        <v>94.85</v>
      </c>
      <c r="K1481">
        <v>5</v>
      </c>
      <c r="L1481">
        <v>9.8643999999999998</v>
      </c>
      <c r="M1481">
        <v>0</v>
      </c>
      <c r="N1481">
        <v>45.527999999999999</v>
      </c>
    </row>
    <row r="1482" spans="1:14" hidden="1">
      <c r="A1482">
        <v>5182</v>
      </c>
      <c r="B1482" t="s">
        <v>2286</v>
      </c>
      <c r="C1482" s="4">
        <v>42990</v>
      </c>
      <c r="D1482" s="4">
        <v>42993</v>
      </c>
      <c r="E1482" t="s">
        <v>38</v>
      </c>
      <c r="F1482" t="s">
        <v>1318</v>
      </c>
      <c r="G1482" t="s">
        <v>27</v>
      </c>
      <c r="H1482">
        <v>2895</v>
      </c>
      <c r="I1482" t="s">
        <v>1065</v>
      </c>
      <c r="J1482">
        <v>45.36</v>
      </c>
      <c r="K1482">
        <v>7</v>
      </c>
      <c r="L1482">
        <v>3.3696000000000002</v>
      </c>
      <c r="M1482">
        <v>0</v>
      </c>
      <c r="N1482">
        <v>21.7728</v>
      </c>
    </row>
    <row r="1483" spans="1:14" hidden="1">
      <c r="A1483">
        <v>5183</v>
      </c>
      <c r="B1483" t="s">
        <v>2286</v>
      </c>
      <c r="C1483" s="4">
        <v>42990</v>
      </c>
      <c r="D1483" s="4">
        <v>42993</v>
      </c>
      <c r="E1483" t="s">
        <v>38</v>
      </c>
      <c r="F1483" t="s">
        <v>1318</v>
      </c>
      <c r="G1483" t="s">
        <v>27</v>
      </c>
      <c r="H1483">
        <v>2895</v>
      </c>
      <c r="I1483" t="s">
        <v>782</v>
      </c>
      <c r="J1483">
        <v>45.78</v>
      </c>
      <c r="K1483">
        <v>3</v>
      </c>
      <c r="L1483">
        <v>7.63</v>
      </c>
      <c r="M1483">
        <v>0</v>
      </c>
      <c r="N1483">
        <v>22.89</v>
      </c>
    </row>
    <row r="1484" spans="1:14" hidden="1">
      <c r="A1484">
        <v>5225</v>
      </c>
      <c r="B1484" t="s">
        <v>2287</v>
      </c>
      <c r="C1484" s="4">
        <v>42990</v>
      </c>
      <c r="D1484" s="4">
        <v>42995</v>
      </c>
      <c r="E1484" t="s">
        <v>52</v>
      </c>
      <c r="F1484" t="s">
        <v>2288</v>
      </c>
      <c r="G1484" t="s">
        <v>21</v>
      </c>
      <c r="H1484">
        <v>90036</v>
      </c>
      <c r="I1484" t="s">
        <v>891</v>
      </c>
      <c r="J1484">
        <v>166.44</v>
      </c>
      <c r="K1484">
        <v>3</v>
      </c>
      <c r="L1484">
        <v>28.849599999999999</v>
      </c>
      <c r="M1484">
        <v>0</v>
      </c>
      <c r="N1484">
        <v>79.891199999999998</v>
      </c>
    </row>
    <row r="1485" spans="1:14" hidden="1">
      <c r="A1485">
        <v>553</v>
      </c>
      <c r="B1485" t="s">
        <v>2289</v>
      </c>
      <c r="C1485" s="4">
        <v>42989</v>
      </c>
      <c r="D1485" s="4">
        <v>42990</v>
      </c>
      <c r="E1485" t="s">
        <v>38</v>
      </c>
      <c r="F1485" t="s">
        <v>2290</v>
      </c>
      <c r="G1485" t="s">
        <v>21</v>
      </c>
      <c r="H1485">
        <v>32216</v>
      </c>
      <c r="I1485" t="s">
        <v>2291</v>
      </c>
      <c r="J1485">
        <v>34.503999999999998</v>
      </c>
      <c r="K1485">
        <v>1</v>
      </c>
      <c r="L1485">
        <v>28.465800000000002</v>
      </c>
      <c r="M1485">
        <v>0.2</v>
      </c>
      <c r="N1485">
        <v>6.0381999999999998</v>
      </c>
    </row>
    <row r="1486" spans="1:14" hidden="1">
      <c r="A1486">
        <v>2902</v>
      </c>
      <c r="B1486" t="s">
        <v>2292</v>
      </c>
      <c r="C1486" s="4">
        <v>42989</v>
      </c>
      <c r="D1486" s="4">
        <v>42993</v>
      </c>
      <c r="E1486" t="s">
        <v>15</v>
      </c>
      <c r="F1486" t="s">
        <v>562</v>
      </c>
      <c r="G1486" t="s">
        <v>17</v>
      </c>
      <c r="H1486">
        <v>31907</v>
      </c>
      <c r="I1486" t="s">
        <v>2293</v>
      </c>
      <c r="J1486">
        <v>184.66</v>
      </c>
      <c r="K1486">
        <v>7</v>
      </c>
      <c r="L1486">
        <v>14.245200000000001</v>
      </c>
      <c r="M1486">
        <v>0</v>
      </c>
      <c r="N1486">
        <v>84.943600000000004</v>
      </c>
    </row>
    <row r="1487" spans="1:14" hidden="1">
      <c r="A1487">
        <v>3042</v>
      </c>
      <c r="B1487" t="s">
        <v>2294</v>
      </c>
      <c r="C1487" s="4">
        <v>42989</v>
      </c>
      <c r="D1487" s="4">
        <v>42990</v>
      </c>
      <c r="E1487" t="s">
        <v>98</v>
      </c>
      <c r="F1487" t="s">
        <v>2082</v>
      </c>
      <c r="G1487" t="s">
        <v>17</v>
      </c>
      <c r="H1487">
        <v>90805</v>
      </c>
      <c r="I1487" t="s">
        <v>329</v>
      </c>
      <c r="J1487">
        <v>12.96</v>
      </c>
      <c r="K1487">
        <v>2</v>
      </c>
      <c r="L1487">
        <v>3.3696000000000002</v>
      </c>
      <c r="M1487">
        <v>0</v>
      </c>
      <c r="N1487">
        <v>6.2207999999999997</v>
      </c>
    </row>
    <row r="1488" spans="1:14" hidden="1">
      <c r="A1488">
        <v>3043</v>
      </c>
      <c r="B1488" t="s">
        <v>2294</v>
      </c>
      <c r="C1488" s="4">
        <v>42989</v>
      </c>
      <c r="D1488" s="4">
        <v>42990</v>
      </c>
      <c r="E1488" t="s">
        <v>98</v>
      </c>
      <c r="F1488" t="s">
        <v>2082</v>
      </c>
      <c r="G1488" t="s">
        <v>17</v>
      </c>
      <c r="H1488">
        <v>90805</v>
      </c>
      <c r="I1488" t="s">
        <v>2295</v>
      </c>
      <c r="J1488">
        <v>22.18</v>
      </c>
      <c r="K1488">
        <v>2</v>
      </c>
      <c r="L1488">
        <v>5.6558999999999999</v>
      </c>
      <c r="M1488">
        <v>0</v>
      </c>
      <c r="N1488">
        <v>10.8682</v>
      </c>
    </row>
    <row r="1489" spans="1:14" hidden="1">
      <c r="A1489">
        <v>3044</v>
      </c>
      <c r="B1489" t="s">
        <v>2294</v>
      </c>
      <c r="C1489" s="4">
        <v>42989</v>
      </c>
      <c r="D1489" s="4">
        <v>42990</v>
      </c>
      <c r="E1489" t="s">
        <v>98</v>
      </c>
      <c r="F1489" t="s">
        <v>2082</v>
      </c>
      <c r="G1489" t="s">
        <v>17</v>
      </c>
      <c r="H1489">
        <v>90805</v>
      </c>
      <c r="I1489" t="s">
        <v>2296</v>
      </c>
      <c r="J1489">
        <v>2054.2719999999999</v>
      </c>
      <c r="K1489">
        <v>8</v>
      </c>
      <c r="L1489">
        <v>224.68600000000001</v>
      </c>
      <c r="M1489">
        <v>0.2</v>
      </c>
      <c r="N1489">
        <v>256.78399999999999</v>
      </c>
    </row>
    <row r="1490" spans="1:14" hidden="1">
      <c r="A1490">
        <v>4368</v>
      </c>
      <c r="B1490" t="s">
        <v>2297</v>
      </c>
      <c r="C1490" s="4">
        <v>42989</v>
      </c>
      <c r="D1490" s="4">
        <v>42991</v>
      </c>
      <c r="E1490" t="s">
        <v>52</v>
      </c>
      <c r="F1490" t="s">
        <v>489</v>
      </c>
      <c r="G1490" t="s">
        <v>21</v>
      </c>
      <c r="H1490">
        <v>60623</v>
      </c>
      <c r="I1490" t="s">
        <v>2298</v>
      </c>
      <c r="J1490">
        <v>10.528</v>
      </c>
      <c r="K1490">
        <v>4</v>
      </c>
      <c r="L1490">
        <v>1.8095000000000001</v>
      </c>
      <c r="M1490">
        <v>0.2</v>
      </c>
      <c r="N1490">
        <v>3.29</v>
      </c>
    </row>
    <row r="1491" spans="1:14" hidden="1">
      <c r="A1491">
        <v>4369</v>
      </c>
      <c r="B1491" t="s">
        <v>2297</v>
      </c>
      <c r="C1491" s="4">
        <v>42989</v>
      </c>
      <c r="D1491" s="4">
        <v>42991</v>
      </c>
      <c r="E1491" t="s">
        <v>52</v>
      </c>
      <c r="F1491" t="s">
        <v>489</v>
      </c>
      <c r="G1491" t="s">
        <v>21</v>
      </c>
      <c r="H1491">
        <v>60623</v>
      </c>
      <c r="I1491" t="s">
        <v>2231</v>
      </c>
      <c r="J1491">
        <v>20.544</v>
      </c>
      <c r="K1491">
        <v>6</v>
      </c>
      <c r="L1491">
        <v>2.3540000000000001</v>
      </c>
      <c r="M1491">
        <v>0.2</v>
      </c>
      <c r="N1491">
        <v>6.42</v>
      </c>
    </row>
    <row r="1492" spans="1:14" hidden="1">
      <c r="A1492">
        <v>5270</v>
      </c>
      <c r="B1492" t="s">
        <v>2299</v>
      </c>
      <c r="C1492" s="4">
        <v>42989</v>
      </c>
      <c r="D1492" s="4">
        <v>42989</v>
      </c>
      <c r="E1492" t="s">
        <v>98</v>
      </c>
      <c r="F1492" t="s">
        <v>1273</v>
      </c>
      <c r="G1492" t="s">
        <v>21</v>
      </c>
      <c r="H1492">
        <v>94110</v>
      </c>
      <c r="I1492" t="s">
        <v>524</v>
      </c>
      <c r="J1492">
        <v>32.36</v>
      </c>
      <c r="K1492">
        <v>4</v>
      </c>
      <c r="L1492">
        <v>5.1776</v>
      </c>
      <c r="M1492">
        <v>0</v>
      </c>
      <c r="N1492">
        <v>11.6496</v>
      </c>
    </row>
    <row r="1493" spans="1:14" hidden="1">
      <c r="A1493">
        <v>5271</v>
      </c>
      <c r="B1493" t="s">
        <v>2299</v>
      </c>
      <c r="C1493" s="4">
        <v>42989</v>
      </c>
      <c r="D1493" s="4">
        <v>42989</v>
      </c>
      <c r="E1493" t="s">
        <v>98</v>
      </c>
      <c r="F1493" t="s">
        <v>1273</v>
      </c>
      <c r="G1493" t="s">
        <v>21</v>
      </c>
      <c r="H1493">
        <v>94110</v>
      </c>
      <c r="I1493" t="s">
        <v>343</v>
      </c>
      <c r="J1493">
        <v>406.6</v>
      </c>
      <c r="K1493">
        <v>5</v>
      </c>
      <c r="L1493">
        <v>58.550400000000003</v>
      </c>
      <c r="M1493">
        <v>0</v>
      </c>
      <c r="N1493">
        <v>113.848</v>
      </c>
    </row>
    <row r="1494" spans="1:14" hidden="1">
      <c r="A1494">
        <v>6232</v>
      </c>
      <c r="B1494" t="s">
        <v>2300</v>
      </c>
      <c r="C1494" s="4">
        <v>42989</v>
      </c>
      <c r="D1494" s="4">
        <v>42989</v>
      </c>
      <c r="E1494" t="s">
        <v>98</v>
      </c>
      <c r="F1494" t="s">
        <v>63</v>
      </c>
      <c r="G1494" t="s">
        <v>21</v>
      </c>
      <c r="H1494">
        <v>98105</v>
      </c>
      <c r="I1494" t="s">
        <v>2301</v>
      </c>
      <c r="J1494">
        <v>177.56800000000001</v>
      </c>
      <c r="K1494">
        <v>2</v>
      </c>
      <c r="L1494">
        <v>84.344800000000006</v>
      </c>
      <c r="M1494">
        <v>0.2</v>
      </c>
      <c r="N1494">
        <v>8.8783999999999903</v>
      </c>
    </row>
    <row r="1495" spans="1:14" hidden="1">
      <c r="A1495">
        <v>6233</v>
      </c>
      <c r="B1495" t="s">
        <v>2300</v>
      </c>
      <c r="C1495" s="4">
        <v>42989</v>
      </c>
      <c r="D1495" s="4">
        <v>42989</v>
      </c>
      <c r="E1495" t="s">
        <v>98</v>
      </c>
      <c r="F1495" t="s">
        <v>63</v>
      </c>
      <c r="G1495" t="s">
        <v>21</v>
      </c>
      <c r="H1495">
        <v>98105</v>
      </c>
      <c r="I1495" t="s">
        <v>514</v>
      </c>
      <c r="J1495">
        <v>19.440000000000001</v>
      </c>
      <c r="K1495">
        <v>3</v>
      </c>
      <c r="L1495">
        <v>3.3696000000000002</v>
      </c>
      <c r="M1495">
        <v>0</v>
      </c>
      <c r="N1495">
        <v>9.3312000000000008</v>
      </c>
    </row>
    <row r="1496" spans="1:14" hidden="1">
      <c r="A1496">
        <v>6234</v>
      </c>
      <c r="B1496" t="s">
        <v>2300</v>
      </c>
      <c r="C1496" s="4">
        <v>42989</v>
      </c>
      <c r="D1496" s="4">
        <v>42989</v>
      </c>
      <c r="E1496" t="s">
        <v>98</v>
      </c>
      <c r="F1496" t="s">
        <v>63</v>
      </c>
      <c r="G1496" t="s">
        <v>21</v>
      </c>
      <c r="H1496">
        <v>98105</v>
      </c>
      <c r="I1496" t="s">
        <v>2302</v>
      </c>
      <c r="J1496">
        <v>71.28</v>
      </c>
      <c r="K1496">
        <v>11</v>
      </c>
      <c r="L1496">
        <v>3.3696000000000002</v>
      </c>
      <c r="M1496">
        <v>0</v>
      </c>
      <c r="N1496">
        <v>34.214399999999998</v>
      </c>
    </row>
    <row r="1497" spans="1:14" hidden="1">
      <c r="A1497">
        <v>6235</v>
      </c>
      <c r="B1497" t="s">
        <v>2300</v>
      </c>
      <c r="C1497" s="4">
        <v>42989</v>
      </c>
      <c r="D1497" s="4">
        <v>42989</v>
      </c>
      <c r="E1497" t="s">
        <v>98</v>
      </c>
      <c r="F1497" t="s">
        <v>63</v>
      </c>
      <c r="G1497" t="s">
        <v>21</v>
      </c>
      <c r="H1497">
        <v>98105</v>
      </c>
      <c r="I1497" t="s">
        <v>484</v>
      </c>
      <c r="J1497">
        <v>1471.96</v>
      </c>
      <c r="K1497">
        <v>5</v>
      </c>
      <c r="L1497">
        <v>202.39449999999999</v>
      </c>
      <c r="M1497">
        <v>0.2</v>
      </c>
      <c r="N1497">
        <v>459.98750000000001</v>
      </c>
    </row>
    <row r="1498" spans="1:14" hidden="1">
      <c r="A1498">
        <v>6236</v>
      </c>
      <c r="B1498" t="s">
        <v>2300</v>
      </c>
      <c r="C1498" s="4">
        <v>42989</v>
      </c>
      <c r="D1498" s="4">
        <v>42989</v>
      </c>
      <c r="E1498" t="s">
        <v>98</v>
      </c>
      <c r="F1498" t="s">
        <v>63</v>
      </c>
      <c r="G1498" t="s">
        <v>21</v>
      </c>
      <c r="H1498">
        <v>98105</v>
      </c>
      <c r="I1498" t="s">
        <v>1487</v>
      </c>
      <c r="J1498">
        <v>79.959999999999994</v>
      </c>
      <c r="K1498">
        <v>5</v>
      </c>
      <c r="L1498">
        <v>19.590199999999999</v>
      </c>
      <c r="M1498">
        <v>0.2</v>
      </c>
      <c r="N1498">
        <v>-17.991</v>
      </c>
    </row>
    <row r="1499" spans="1:14" hidden="1">
      <c r="A1499">
        <v>7493</v>
      </c>
      <c r="B1499" t="s">
        <v>2303</v>
      </c>
      <c r="C1499" s="4">
        <v>42989</v>
      </c>
      <c r="D1499" s="4">
        <v>42994</v>
      </c>
      <c r="E1499" t="s">
        <v>15</v>
      </c>
      <c r="F1499" t="s">
        <v>1055</v>
      </c>
      <c r="G1499" t="s">
        <v>21</v>
      </c>
      <c r="H1499">
        <v>77070</v>
      </c>
      <c r="I1499" t="s">
        <v>96</v>
      </c>
      <c r="J1499">
        <v>10.272</v>
      </c>
      <c r="K1499">
        <v>3</v>
      </c>
      <c r="L1499">
        <v>2.3540000000000001</v>
      </c>
      <c r="M1499">
        <v>0.2</v>
      </c>
      <c r="N1499">
        <v>3.21</v>
      </c>
    </row>
    <row r="1500" spans="1:14" hidden="1">
      <c r="A1500">
        <v>7494</v>
      </c>
      <c r="B1500" t="s">
        <v>2303</v>
      </c>
      <c r="C1500" s="4">
        <v>42989</v>
      </c>
      <c r="D1500" s="4">
        <v>42994</v>
      </c>
      <c r="E1500" t="s">
        <v>15</v>
      </c>
      <c r="F1500" t="s">
        <v>1055</v>
      </c>
      <c r="G1500" t="s">
        <v>21</v>
      </c>
      <c r="H1500">
        <v>77070</v>
      </c>
      <c r="I1500" t="s">
        <v>2304</v>
      </c>
      <c r="J1500">
        <v>512.19000000000005</v>
      </c>
      <c r="K1500">
        <v>5</v>
      </c>
      <c r="L1500">
        <v>115.6086</v>
      </c>
      <c r="M1500">
        <v>0.3</v>
      </c>
      <c r="N1500">
        <v>-65.852999999999994</v>
      </c>
    </row>
    <row r="1501" spans="1:14" hidden="1">
      <c r="A1501">
        <v>7495</v>
      </c>
      <c r="B1501" t="s">
        <v>2303</v>
      </c>
      <c r="C1501" s="4">
        <v>42989</v>
      </c>
      <c r="D1501" s="4">
        <v>42994</v>
      </c>
      <c r="E1501" t="s">
        <v>15</v>
      </c>
      <c r="F1501" t="s">
        <v>1055</v>
      </c>
      <c r="G1501" t="s">
        <v>21</v>
      </c>
      <c r="H1501">
        <v>77070</v>
      </c>
      <c r="I1501" t="s">
        <v>1979</v>
      </c>
      <c r="J1501">
        <v>1.556</v>
      </c>
      <c r="K1501">
        <v>2</v>
      </c>
      <c r="L1501">
        <v>2.8786</v>
      </c>
      <c r="M1501">
        <v>0.8</v>
      </c>
      <c r="N1501">
        <v>-4.2012</v>
      </c>
    </row>
    <row r="1502" spans="1:14" hidden="1">
      <c r="A1502">
        <v>9081</v>
      </c>
      <c r="B1502" t="s">
        <v>2305</v>
      </c>
      <c r="C1502" s="4">
        <v>42989</v>
      </c>
      <c r="D1502" s="4">
        <v>42991</v>
      </c>
      <c r="E1502" t="s">
        <v>52</v>
      </c>
      <c r="F1502" t="s">
        <v>1543</v>
      </c>
      <c r="G1502" t="s">
        <v>27</v>
      </c>
      <c r="H1502">
        <v>92704</v>
      </c>
      <c r="I1502" t="s">
        <v>859</v>
      </c>
      <c r="J1502">
        <v>143.952</v>
      </c>
      <c r="K1502">
        <v>6</v>
      </c>
      <c r="L1502">
        <v>20.992999999999999</v>
      </c>
      <c r="M1502">
        <v>0.2</v>
      </c>
      <c r="N1502">
        <v>17.994</v>
      </c>
    </row>
    <row r="1503" spans="1:14" hidden="1">
      <c r="A1503">
        <v>9082</v>
      </c>
      <c r="B1503" t="s">
        <v>2305</v>
      </c>
      <c r="C1503" s="4">
        <v>42989</v>
      </c>
      <c r="D1503" s="4">
        <v>42991</v>
      </c>
      <c r="E1503" t="s">
        <v>52</v>
      </c>
      <c r="F1503" t="s">
        <v>1543</v>
      </c>
      <c r="G1503" t="s">
        <v>27</v>
      </c>
      <c r="H1503">
        <v>92704</v>
      </c>
      <c r="I1503" t="s">
        <v>2306</v>
      </c>
      <c r="J1503">
        <v>19.440000000000001</v>
      </c>
      <c r="K1503">
        <v>3</v>
      </c>
      <c r="L1503">
        <v>3.3696000000000002</v>
      </c>
      <c r="M1503">
        <v>0</v>
      </c>
      <c r="N1503">
        <v>9.3312000000000008</v>
      </c>
    </row>
    <row r="1504" spans="1:14" hidden="1">
      <c r="A1504">
        <v>9282</v>
      </c>
      <c r="B1504" t="s">
        <v>2307</v>
      </c>
      <c r="C1504" s="4">
        <v>42989</v>
      </c>
      <c r="D1504" s="4">
        <v>42993</v>
      </c>
      <c r="E1504" t="s">
        <v>15</v>
      </c>
      <c r="F1504" t="s">
        <v>1273</v>
      </c>
      <c r="G1504" t="s">
        <v>21</v>
      </c>
      <c r="H1504">
        <v>23223</v>
      </c>
      <c r="I1504" t="s">
        <v>407</v>
      </c>
      <c r="J1504">
        <v>67.900000000000006</v>
      </c>
      <c r="K1504">
        <v>5</v>
      </c>
      <c r="L1504">
        <v>9.5060000000000002</v>
      </c>
      <c r="M1504">
        <v>0</v>
      </c>
      <c r="N1504">
        <v>20.37</v>
      </c>
    </row>
    <row r="1505" spans="1:14" hidden="1">
      <c r="A1505">
        <v>9333</v>
      </c>
      <c r="B1505" t="s">
        <v>2308</v>
      </c>
      <c r="C1505" s="4">
        <v>42989</v>
      </c>
      <c r="D1505" s="4">
        <v>42991</v>
      </c>
      <c r="E1505" t="s">
        <v>52</v>
      </c>
      <c r="F1505" t="s">
        <v>2309</v>
      </c>
      <c r="G1505" t="s">
        <v>21</v>
      </c>
      <c r="H1505">
        <v>40324</v>
      </c>
      <c r="I1505" t="s">
        <v>2006</v>
      </c>
      <c r="J1505">
        <v>195.68</v>
      </c>
      <c r="K1505">
        <v>4</v>
      </c>
      <c r="L1505">
        <v>36.200800000000001</v>
      </c>
      <c r="M1505">
        <v>0</v>
      </c>
      <c r="N1505">
        <v>50.876800000000003</v>
      </c>
    </row>
    <row r="1506" spans="1:14" hidden="1">
      <c r="A1506">
        <v>9334</v>
      </c>
      <c r="B1506" t="s">
        <v>2308</v>
      </c>
      <c r="C1506" s="4">
        <v>42989</v>
      </c>
      <c r="D1506" s="4">
        <v>42991</v>
      </c>
      <c r="E1506" t="s">
        <v>52</v>
      </c>
      <c r="F1506" t="s">
        <v>2309</v>
      </c>
      <c r="G1506" t="s">
        <v>21</v>
      </c>
      <c r="H1506">
        <v>40324</v>
      </c>
      <c r="I1506" t="s">
        <v>2310</v>
      </c>
      <c r="J1506">
        <v>14.2</v>
      </c>
      <c r="K1506">
        <v>4</v>
      </c>
      <c r="L1506">
        <v>1.8815</v>
      </c>
      <c r="M1506">
        <v>0</v>
      </c>
      <c r="N1506">
        <v>6.6740000000000004</v>
      </c>
    </row>
    <row r="1507" spans="1:14" hidden="1">
      <c r="A1507">
        <v>42</v>
      </c>
      <c r="B1507" t="s">
        <v>2311</v>
      </c>
      <c r="C1507" s="4">
        <v>42988</v>
      </c>
      <c r="D1507" s="4">
        <v>42993</v>
      </c>
      <c r="E1507" t="s">
        <v>15</v>
      </c>
      <c r="F1507" t="s">
        <v>1112</v>
      </c>
      <c r="G1507" t="s">
        <v>27</v>
      </c>
      <c r="H1507">
        <v>60540</v>
      </c>
      <c r="I1507" t="s">
        <v>2312</v>
      </c>
      <c r="J1507">
        <v>147.16800000000001</v>
      </c>
      <c r="K1507">
        <v>4</v>
      </c>
      <c r="L1507">
        <v>32.652900000000002</v>
      </c>
      <c r="M1507">
        <v>0.2</v>
      </c>
      <c r="N1507">
        <v>16.5564</v>
      </c>
    </row>
    <row r="1508" spans="1:14" hidden="1">
      <c r="A1508">
        <v>1848</v>
      </c>
      <c r="B1508" t="s">
        <v>2313</v>
      </c>
      <c r="C1508" s="4">
        <v>42988</v>
      </c>
      <c r="D1508" s="4">
        <v>42988</v>
      </c>
      <c r="E1508" t="s">
        <v>98</v>
      </c>
      <c r="F1508" t="s">
        <v>1026</v>
      </c>
      <c r="G1508" t="s">
        <v>27</v>
      </c>
      <c r="H1508">
        <v>90004</v>
      </c>
      <c r="I1508" t="s">
        <v>54</v>
      </c>
      <c r="J1508">
        <v>362.35199999999998</v>
      </c>
      <c r="K1508">
        <v>3</v>
      </c>
      <c r="L1508">
        <v>111.7252</v>
      </c>
      <c r="M1508">
        <v>0.2</v>
      </c>
      <c r="N1508">
        <v>27.176400000000001</v>
      </c>
    </row>
    <row r="1509" spans="1:14" hidden="1">
      <c r="A1509">
        <v>1849</v>
      </c>
      <c r="B1509" t="s">
        <v>2313</v>
      </c>
      <c r="C1509" s="4">
        <v>42988</v>
      </c>
      <c r="D1509" s="4">
        <v>42988</v>
      </c>
      <c r="E1509" t="s">
        <v>98</v>
      </c>
      <c r="F1509" t="s">
        <v>1026</v>
      </c>
      <c r="G1509" t="s">
        <v>27</v>
      </c>
      <c r="H1509">
        <v>90004</v>
      </c>
      <c r="I1509" t="s">
        <v>2314</v>
      </c>
      <c r="J1509">
        <v>7.1840000000000002</v>
      </c>
      <c r="K1509">
        <v>2</v>
      </c>
      <c r="L1509">
        <v>2.4695</v>
      </c>
      <c r="M1509">
        <v>0.2</v>
      </c>
      <c r="N1509">
        <v>2.2450000000000001</v>
      </c>
    </row>
    <row r="1510" spans="1:14" hidden="1">
      <c r="A1510">
        <v>1959</v>
      </c>
      <c r="B1510" t="s">
        <v>2315</v>
      </c>
      <c r="C1510" s="4">
        <v>42988</v>
      </c>
      <c r="D1510" s="4">
        <v>42993</v>
      </c>
      <c r="E1510" t="s">
        <v>52</v>
      </c>
      <c r="F1510" t="s">
        <v>1838</v>
      </c>
      <c r="G1510" t="s">
        <v>21</v>
      </c>
      <c r="H1510">
        <v>65807</v>
      </c>
      <c r="I1510" t="s">
        <v>1232</v>
      </c>
      <c r="J1510">
        <v>16.2</v>
      </c>
      <c r="K1510">
        <v>3</v>
      </c>
      <c r="L1510">
        <v>2.8079999999999998</v>
      </c>
      <c r="M1510">
        <v>0</v>
      </c>
      <c r="N1510">
        <v>7.7759999999999998</v>
      </c>
    </row>
    <row r="1511" spans="1:14" hidden="1">
      <c r="A1511">
        <v>1960</v>
      </c>
      <c r="B1511" t="s">
        <v>2315</v>
      </c>
      <c r="C1511" s="4">
        <v>42988</v>
      </c>
      <c r="D1511" s="4">
        <v>42993</v>
      </c>
      <c r="E1511" t="s">
        <v>52</v>
      </c>
      <c r="F1511" t="s">
        <v>1838</v>
      </c>
      <c r="G1511" t="s">
        <v>21</v>
      </c>
      <c r="H1511">
        <v>65807</v>
      </c>
      <c r="I1511" t="s">
        <v>2316</v>
      </c>
      <c r="J1511">
        <v>33.99</v>
      </c>
      <c r="K1511">
        <v>3</v>
      </c>
      <c r="L1511">
        <v>6.4581</v>
      </c>
      <c r="M1511">
        <v>0</v>
      </c>
      <c r="N1511">
        <v>14.6157</v>
      </c>
    </row>
    <row r="1512" spans="1:14" hidden="1">
      <c r="A1512">
        <v>1961</v>
      </c>
      <c r="B1512" t="s">
        <v>2315</v>
      </c>
      <c r="C1512" s="4">
        <v>42988</v>
      </c>
      <c r="D1512" s="4">
        <v>42993</v>
      </c>
      <c r="E1512" t="s">
        <v>52</v>
      </c>
      <c r="F1512" t="s">
        <v>1838</v>
      </c>
      <c r="G1512" t="s">
        <v>21</v>
      </c>
      <c r="H1512">
        <v>65807</v>
      </c>
      <c r="I1512" t="s">
        <v>605</v>
      </c>
      <c r="J1512">
        <v>296.85000000000002</v>
      </c>
      <c r="K1512">
        <v>5</v>
      </c>
      <c r="L1512">
        <v>48.683399999999999</v>
      </c>
      <c r="M1512">
        <v>0</v>
      </c>
      <c r="N1512">
        <v>53.433</v>
      </c>
    </row>
    <row r="1513" spans="1:14" hidden="1">
      <c r="A1513">
        <v>1962</v>
      </c>
      <c r="B1513" t="s">
        <v>2315</v>
      </c>
      <c r="C1513" s="4">
        <v>42988</v>
      </c>
      <c r="D1513" s="4">
        <v>42993</v>
      </c>
      <c r="E1513" t="s">
        <v>52</v>
      </c>
      <c r="F1513" t="s">
        <v>1838</v>
      </c>
      <c r="G1513" t="s">
        <v>21</v>
      </c>
      <c r="H1513">
        <v>65807</v>
      </c>
      <c r="I1513" t="s">
        <v>2317</v>
      </c>
      <c r="J1513">
        <v>112.8</v>
      </c>
      <c r="K1513">
        <v>6</v>
      </c>
      <c r="L1513">
        <v>17.672000000000001</v>
      </c>
      <c r="M1513">
        <v>0</v>
      </c>
      <c r="N1513">
        <v>6.7679999999999998</v>
      </c>
    </row>
    <row r="1514" spans="1:14" hidden="1">
      <c r="A1514">
        <v>1963</v>
      </c>
      <c r="B1514" t="s">
        <v>2315</v>
      </c>
      <c r="C1514" s="4">
        <v>42988</v>
      </c>
      <c r="D1514" s="4">
        <v>42993</v>
      </c>
      <c r="E1514" t="s">
        <v>52</v>
      </c>
      <c r="F1514" t="s">
        <v>1838</v>
      </c>
      <c r="G1514" t="s">
        <v>21</v>
      </c>
      <c r="H1514">
        <v>65807</v>
      </c>
      <c r="I1514" t="s">
        <v>2318</v>
      </c>
      <c r="J1514">
        <v>13.71</v>
      </c>
      <c r="K1514">
        <v>3</v>
      </c>
      <c r="L1514">
        <v>2.3763999999999998</v>
      </c>
      <c r="M1514">
        <v>0</v>
      </c>
      <c r="N1514">
        <v>6.5808</v>
      </c>
    </row>
    <row r="1515" spans="1:14" hidden="1">
      <c r="A1515">
        <v>1964</v>
      </c>
      <c r="B1515" t="s">
        <v>2315</v>
      </c>
      <c r="C1515" s="4">
        <v>42988</v>
      </c>
      <c r="D1515" s="4">
        <v>42993</v>
      </c>
      <c r="E1515" t="s">
        <v>52</v>
      </c>
      <c r="F1515" t="s">
        <v>1838</v>
      </c>
      <c r="G1515" t="s">
        <v>21</v>
      </c>
      <c r="H1515">
        <v>65807</v>
      </c>
      <c r="I1515" t="s">
        <v>2319</v>
      </c>
      <c r="J1515">
        <v>24.9</v>
      </c>
      <c r="K1515">
        <v>5</v>
      </c>
      <c r="L1515">
        <v>2.6394000000000002</v>
      </c>
      <c r="M1515">
        <v>0</v>
      </c>
      <c r="N1515">
        <v>11.702999999999999</v>
      </c>
    </row>
    <row r="1516" spans="1:14" hidden="1">
      <c r="A1516">
        <v>1965</v>
      </c>
      <c r="B1516" t="s">
        <v>2315</v>
      </c>
      <c r="C1516" s="4">
        <v>42988</v>
      </c>
      <c r="D1516" s="4">
        <v>42993</v>
      </c>
      <c r="E1516" t="s">
        <v>52</v>
      </c>
      <c r="F1516" t="s">
        <v>1838</v>
      </c>
      <c r="G1516" t="s">
        <v>21</v>
      </c>
      <c r="H1516">
        <v>65807</v>
      </c>
      <c r="I1516" t="s">
        <v>2320</v>
      </c>
      <c r="J1516">
        <v>286.29000000000002</v>
      </c>
      <c r="K1516">
        <v>3</v>
      </c>
      <c r="L1516">
        <v>89.7042</v>
      </c>
      <c r="M1516">
        <v>0</v>
      </c>
      <c r="N1516">
        <v>17.177399999999999</v>
      </c>
    </row>
    <row r="1517" spans="1:14" hidden="1">
      <c r="A1517">
        <v>1966</v>
      </c>
      <c r="B1517" t="s">
        <v>2315</v>
      </c>
      <c r="C1517" s="4">
        <v>42988</v>
      </c>
      <c r="D1517" s="4">
        <v>42993</v>
      </c>
      <c r="E1517" t="s">
        <v>52</v>
      </c>
      <c r="F1517" t="s">
        <v>1838</v>
      </c>
      <c r="G1517" t="s">
        <v>21</v>
      </c>
      <c r="H1517">
        <v>65807</v>
      </c>
      <c r="I1517" t="s">
        <v>2321</v>
      </c>
      <c r="J1517">
        <v>24.18</v>
      </c>
      <c r="K1517">
        <v>2</v>
      </c>
      <c r="L1517">
        <v>8.4629999999999992</v>
      </c>
      <c r="M1517">
        <v>0</v>
      </c>
      <c r="N1517">
        <v>7.2539999999999996</v>
      </c>
    </row>
    <row r="1518" spans="1:14" hidden="1">
      <c r="A1518">
        <v>2847</v>
      </c>
      <c r="B1518" t="s">
        <v>2322</v>
      </c>
      <c r="C1518" s="4">
        <v>42988</v>
      </c>
      <c r="D1518" s="4">
        <v>42993</v>
      </c>
      <c r="E1518" t="s">
        <v>15</v>
      </c>
      <c r="F1518" t="s">
        <v>2323</v>
      </c>
      <c r="G1518" t="s">
        <v>17</v>
      </c>
      <c r="H1518">
        <v>60653</v>
      </c>
      <c r="I1518" t="s">
        <v>1136</v>
      </c>
      <c r="J1518">
        <v>762.59400000000005</v>
      </c>
      <c r="K1518">
        <v>3</v>
      </c>
      <c r="L1518">
        <v>635.495</v>
      </c>
      <c r="M1518">
        <v>0.8</v>
      </c>
      <c r="N1518">
        <v>-1143.8910000000001</v>
      </c>
    </row>
    <row r="1519" spans="1:14" hidden="1">
      <c r="A1519">
        <v>3178</v>
      </c>
      <c r="B1519" t="s">
        <v>2324</v>
      </c>
      <c r="C1519" s="4">
        <v>42988</v>
      </c>
      <c r="D1519" s="4">
        <v>42988</v>
      </c>
      <c r="E1519" t="s">
        <v>98</v>
      </c>
      <c r="F1519" t="s">
        <v>627</v>
      </c>
      <c r="G1519" t="s">
        <v>21</v>
      </c>
      <c r="H1519">
        <v>10024</v>
      </c>
      <c r="I1519" t="s">
        <v>2325</v>
      </c>
      <c r="J1519">
        <v>18.760000000000002</v>
      </c>
      <c r="K1519">
        <v>2</v>
      </c>
      <c r="L1519">
        <v>4.8776000000000002</v>
      </c>
      <c r="M1519">
        <v>0</v>
      </c>
      <c r="N1519">
        <v>9.0047999999999995</v>
      </c>
    </row>
    <row r="1520" spans="1:14" hidden="1">
      <c r="A1520">
        <v>4926</v>
      </c>
      <c r="B1520" t="s">
        <v>2326</v>
      </c>
      <c r="C1520" s="4">
        <v>42988</v>
      </c>
      <c r="D1520" s="4">
        <v>42991</v>
      </c>
      <c r="E1520" t="s">
        <v>38</v>
      </c>
      <c r="F1520" t="s">
        <v>2327</v>
      </c>
      <c r="G1520" t="s">
        <v>27</v>
      </c>
      <c r="H1520">
        <v>1841</v>
      </c>
      <c r="I1520" t="s">
        <v>2328</v>
      </c>
      <c r="J1520">
        <v>14.88</v>
      </c>
      <c r="K1520">
        <v>2</v>
      </c>
      <c r="L1520">
        <v>5.58</v>
      </c>
      <c r="M1520">
        <v>0</v>
      </c>
      <c r="N1520">
        <v>3.72</v>
      </c>
    </row>
    <row r="1521" spans="1:14" hidden="1">
      <c r="A1521">
        <v>5370</v>
      </c>
      <c r="B1521" t="s">
        <v>2329</v>
      </c>
      <c r="C1521" s="4">
        <v>42988</v>
      </c>
      <c r="D1521" s="4">
        <v>42991</v>
      </c>
      <c r="E1521" t="s">
        <v>38</v>
      </c>
      <c r="F1521" t="s">
        <v>1543</v>
      </c>
      <c r="G1521" t="s">
        <v>27</v>
      </c>
      <c r="H1521">
        <v>44312</v>
      </c>
      <c r="I1521" t="s">
        <v>1441</v>
      </c>
      <c r="J1521">
        <v>85.055999999999997</v>
      </c>
      <c r="K1521">
        <v>3</v>
      </c>
      <c r="L1521">
        <v>18.783200000000001</v>
      </c>
      <c r="M1521">
        <v>0.2</v>
      </c>
      <c r="N1521">
        <v>28.706399999999999</v>
      </c>
    </row>
    <row r="1522" spans="1:14" hidden="1">
      <c r="A1522">
        <v>5894</v>
      </c>
      <c r="B1522" t="s">
        <v>2330</v>
      </c>
      <c r="C1522" s="4">
        <v>42988</v>
      </c>
      <c r="D1522" s="4">
        <v>42992</v>
      </c>
      <c r="E1522" t="s">
        <v>15</v>
      </c>
      <c r="F1522" t="s">
        <v>2309</v>
      </c>
      <c r="G1522" t="s">
        <v>21</v>
      </c>
      <c r="H1522">
        <v>30318</v>
      </c>
      <c r="I1522" t="s">
        <v>2331</v>
      </c>
      <c r="J1522">
        <v>2.78</v>
      </c>
      <c r="K1522">
        <v>1</v>
      </c>
      <c r="L1522">
        <v>1.4177999999999999</v>
      </c>
      <c r="M1522">
        <v>0</v>
      </c>
      <c r="N1522">
        <v>1.3622000000000001</v>
      </c>
    </row>
    <row r="1523" spans="1:14" hidden="1">
      <c r="A1523">
        <v>6886</v>
      </c>
      <c r="B1523" t="s">
        <v>2332</v>
      </c>
      <c r="C1523" s="4">
        <v>42988</v>
      </c>
      <c r="D1523" s="4">
        <v>42995</v>
      </c>
      <c r="E1523" t="s">
        <v>15</v>
      </c>
      <c r="F1523" t="s">
        <v>1695</v>
      </c>
      <c r="G1523" t="s">
        <v>21</v>
      </c>
      <c r="H1523">
        <v>45503</v>
      </c>
      <c r="I1523" t="s">
        <v>1017</v>
      </c>
      <c r="J1523">
        <v>37.055999999999997</v>
      </c>
      <c r="K1523">
        <v>4</v>
      </c>
      <c r="L1523">
        <v>7.0637999999999996</v>
      </c>
      <c r="M1523">
        <v>0.2</v>
      </c>
      <c r="N1523">
        <v>8.8008000000000006</v>
      </c>
    </row>
    <row r="1524" spans="1:14" hidden="1">
      <c r="A1524">
        <v>6887</v>
      </c>
      <c r="B1524" t="s">
        <v>2332</v>
      </c>
      <c r="C1524" s="4">
        <v>42988</v>
      </c>
      <c r="D1524" s="4">
        <v>42995</v>
      </c>
      <c r="E1524" t="s">
        <v>15</v>
      </c>
      <c r="F1524" t="s">
        <v>1695</v>
      </c>
      <c r="G1524" t="s">
        <v>21</v>
      </c>
      <c r="H1524">
        <v>45503</v>
      </c>
      <c r="I1524" t="s">
        <v>2333</v>
      </c>
      <c r="J1524">
        <v>259.89600000000002</v>
      </c>
      <c r="K1524">
        <v>2</v>
      </c>
      <c r="L1524">
        <v>158.10339999999999</v>
      </c>
      <c r="M1524">
        <v>0.4</v>
      </c>
      <c r="N1524">
        <v>-56.3108</v>
      </c>
    </row>
    <row r="1525" spans="1:14" hidden="1">
      <c r="A1525">
        <v>1213</v>
      </c>
      <c r="B1525" t="s">
        <v>2334</v>
      </c>
      <c r="C1525" s="4">
        <v>42987</v>
      </c>
      <c r="D1525" s="4">
        <v>42991</v>
      </c>
      <c r="E1525" t="s">
        <v>15</v>
      </c>
      <c r="F1525" t="s">
        <v>1266</v>
      </c>
      <c r="G1525" t="s">
        <v>27</v>
      </c>
      <c r="H1525">
        <v>19134</v>
      </c>
      <c r="I1525" t="s">
        <v>703</v>
      </c>
      <c r="J1525">
        <v>141.37200000000001</v>
      </c>
      <c r="K1525">
        <v>2</v>
      </c>
      <c r="L1525">
        <v>94.921199999999999</v>
      </c>
      <c r="M1525">
        <v>0.3</v>
      </c>
      <c r="N1525">
        <v>-48.470399999999998</v>
      </c>
    </row>
    <row r="1526" spans="1:14" hidden="1">
      <c r="A1526">
        <v>1214</v>
      </c>
      <c r="B1526" t="s">
        <v>2334</v>
      </c>
      <c r="C1526" s="4">
        <v>42987</v>
      </c>
      <c r="D1526" s="4">
        <v>42991</v>
      </c>
      <c r="E1526" t="s">
        <v>15</v>
      </c>
      <c r="F1526" t="s">
        <v>1266</v>
      </c>
      <c r="G1526" t="s">
        <v>27</v>
      </c>
      <c r="H1526">
        <v>19134</v>
      </c>
      <c r="I1526" t="s">
        <v>2335</v>
      </c>
      <c r="J1526">
        <v>3.036</v>
      </c>
      <c r="K1526">
        <v>2</v>
      </c>
      <c r="L1526">
        <v>2.6818</v>
      </c>
      <c r="M1526">
        <v>0.7</v>
      </c>
      <c r="N1526">
        <v>-2.3275999999999999</v>
      </c>
    </row>
    <row r="1527" spans="1:14" hidden="1">
      <c r="A1527">
        <v>1215</v>
      </c>
      <c r="B1527" t="s">
        <v>2334</v>
      </c>
      <c r="C1527" s="4">
        <v>42987</v>
      </c>
      <c r="D1527" s="4">
        <v>42991</v>
      </c>
      <c r="E1527" t="s">
        <v>15</v>
      </c>
      <c r="F1527" t="s">
        <v>1266</v>
      </c>
      <c r="G1527" t="s">
        <v>27</v>
      </c>
      <c r="H1527">
        <v>19134</v>
      </c>
      <c r="I1527" t="s">
        <v>1069</v>
      </c>
      <c r="J1527">
        <v>4.5030000000000001</v>
      </c>
      <c r="K1527">
        <v>1</v>
      </c>
      <c r="L1527">
        <v>8.1053999999999995</v>
      </c>
      <c r="M1527">
        <v>0.7</v>
      </c>
      <c r="N1527">
        <v>-3.6023999999999998</v>
      </c>
    </row>
    <row r="1528" spans="1:14" hidden="1">
      <c r="A1528">
        <v>1216</v>
      </c>
      <c r="B1528" t="s">
        <v>2334</v>
      </c>
      <c r="C1528" s="4">
        <v>42987</v>
      </c>
      <c r="D1528" s="4">
        <v>42991</v>
      </c>
      <c r="E1528" t="s">
        <v>15</v>
      </c>
      <c r="F1528" t="s">
        <v>1266</v>
      </c>
      <c r="G1528" t="s">
        <v>27</v>
      </c>
      <c r="H1528">
        <v>19134</v>
      </c>
      <c r="I1528" t="s">
        <v>2336</v>
      </c>
      <c r="J1528">
        <v>4.6719999999999997</v>
      </c>
      <c r="K1528">
        <v>1</v>
      </c>
      <c r="L1528">
        <v>3.0952000000000002</v>
      </c>
      <c r="M1528">
        <v>0.2</v>
      </c>
      <c r="N1528">
        <v>1.5768</v>
      </c>
    </row>
    <row r="1529" spans="1:14" hidden="1">
      <c r="A1529">
        <v>1217</v>
      </c>
      <c r="B1529" t="s">
        <v>2334</v>
      </c>
      <c r="C1529" s="4">
        <v>42987</v>
      </c>
      <c r="D1529" s="4">
        <v>42991</v>
      </c>
      <c r="E1529" t="s">
        <v>15</v>
      </c>
      <c r="F1529" t="s">
        <v>1266</v>
      </c>
      <c r="G1529" t="s">
        <v>27</v>
      </c>
      <c r="H1529">
        <v>19134</v>
      </c>
      <c r="I1529" t="s">
        <v>419</v>
      </c>
      <c r="J1529">
        <v>95.88</v>
      </c>
      <c r="K1529">
        <v>3</v>
      </c>
      <c r="L1529">
        <v>22.372</v>
      </c>
      <c r="M1529">
        <v>0.2</v>
      </c>
      <c r="N1529">
        <v>28.763999999999999</v>
      </c>
    </row>
    <row r="1530" spans="1:14" hidden="1">
      <c r="A1530">
        <v>1218</v>
      </c>
      <c r="B1530" t="s">
        <v>2334</v>
      </c>
      <c r="C1530" s="4">
        <v>42987</v>
      </c>
      <c r="D1530" s="4">
        <v>42991</v>
      </c>
      <c r="E1530" t="s">
        <v>15</v>
      </c>
      <c r="F1530" t="s">
        <v>1266</v>
      </c>
      <c r="G1530" t="s">
        <v>27</v>
      </c>
      <c r="H1530">
        <v>19134</v>
      </c>
      <c r="I1530" t="s">
        <v>2337</v>
      </c>
      <c r="J1530">
        <v>17.024000000000001</v>
      </c>
      <c r="K1530">
        <v>2</v>
      </c>
      <c r="L1530">
        <v>7.6608000000000001</v>
      </c>
      <c r="M1530">
        <v>0.2</v>
      </c>
      <c r="N1530">
        <v>1.7023999999999999</v>
      </c>
    </row>
    <row r="1531" spans="1:14" hidden="1">
      <c r="A1531">
        <v>1219</v>
      </c>
      <c r="B1531" t="s">
        <v>2334</v>
      </c>
      <c r="C1531" s="4">
        <v>42987</v>
      </c>
      <c r="D1531" s="4">
        <v>42991</v>
      </c>
      <c r="E1531" t="s">
        <v>15</v>
      </c>
      <c r="F1531" t="s">
        <v>1266</v>
      </c>
      <c r="G1531" t="s">
        <v>27</v>
      </c>
      <c r="H1531">
        <v>19134</v>
      </c>
      <c r="I1531" t="s">
        <v>1188</v>
      </c>
      <c r="J1531">
        <v>258.69600000000003</v>
      </c>
      <c r="K1531">
        <v>3</v>
      </c>
      <c r="L1531">
        <v>64.674000000000007</v>
      </c>
      <c r="M1531">
        <v>0.2</v>
      </c>
      <c r="N1531">
        <v>64.674000000000007</v>
      </c>
    </row>
    <row r="1532" spans="1:14" hidden="1">
      <c r="A1532">
        <v>1220</v>
      </c>
      <c r="B1532" t="s">
        <v>2334</v>
      </c>
      <c r="C1532" s="4">
        <v>42987</v>
      </c>
      <c r="D1532" s="4">
        <v>42991</v>
      </c>
      <c r="E1532" t="s">
        <v>15</v>
      </c>
      <c r="F1532" t="s">
        <v>1266</v>
      </c>
      <c r="G1532" t="s">
        <v>27</v>
      </c>
      <c r="H1532">
        <v>19134</v>
      </c>
      <c r="I1532" t="s">
        <v>1359</v>
      </c>
      <c r="J1532">
        <v>1931.9580000000001</v>
      </c>
      <c r="K1532">
        <v>7</v>
      </c>
      <c r="L1532">
        <v>331.19279999999998</v>
      </c>
      <c r="M1532">
        <v>0.4</v>
      </c>
      <c r="N1532">
        <v>-386.39159999999998</v>
      </c>
    </row>
    <row r="1533" spans="1:14" hidden="1">
      <c r="A1533">
        <v>2400</v>
      </c>
      <c r="B1533" t="s">
        <v>2338</v>
      </c>
      <c r="C1533" s="4">
        <v>42987</v>
      </c>
      <c r="D1533" s="4">
        <v>42993</v>
      </c>
      <c r="E1533" t="s">
        <v>15</v>
      </c>
      <c r="F1533" t="s">
        <v>1250</v>
      </c>
      <c r="G1533" t="s">
        <v>27</v>
      </c>
      <c r="H1533">
        <v>29501</v>
      </c>
      <c r="I1533" t="s">
        <v>870</v>
      </c>
      <c r="J1533">
        <v>628.80999999999995</v>
      </c>
      <c r="K1533">
        <v>7</v>
      </c>
      <c r="L1533">
        <v>88.0334</v>
      </c>
      <c r="M1533">
        <v>0</v>
      </c>
      <c r="N1533">
        <v>12.5762</v>
      </c>
    </row>
    <row r="1534" spans="1:14" hidden="1">
      <c r="A1534">
        <v>2401</v>
      </c>
      <c r="B1534" t="s">
        <v>2338</v>
      </c>
      <c r="C1534" s="4">
        <v>42987</v>
      </c>
      <c r="D1534" s="4">
        <v>42993</v>
      </c>
      <c r="E1534" t="s">
        <v>15</v>
      </c>
      <c r="F1534" t="s">
        <v>1250</v>
      </c>
      <c r="G1534" t="s">
        <v>27</v>
      </c>
      <c r="H1534">
        <v>29501</v>
      </c>
      <c r="I1534" t="s">
        <v>1613</v>
      </c>
      <c r="J1534">
        <v>56.45</v>
      </c>
      <c r="K1534">
        <v>5</v>
      </c>
      <c r="L1534">
        <v>8.3545999999999996</v>
      </c>
      <c r="M1534">
        <v>0</v>
      </c>
      <c r="N1534">
        <v>14.677</v>
      </c>
    </row>
    <row r="1535" spans="1:14" hidden="1">
      <c r="A1535">
        <v>4623</v>
      </c>
      <c r="B1535" t="s">
        <v>2339</v>
      </c>
      <c r="C1535" s="4">
        <v>42987</v>
      </c>
      <c r="D1535" s="4">
        <v>42992</v>
      </c>
      <c r="E1535" t="s">
        <v>15</v>
      </c>
      <c r="F1535" t="s">
        <v>832</v>
      </c>
      <c r="G1535" t="s">
        <v>21</v>
      </c>
      <c r="H1535">
        <v>38401</v>
      </c>
      <c r="I1535" t="s">
        <v>1151</v>
      </c>
      <c r="J1535">
        <v>8.8320000000000007</v>
      </c>
      <c r="K1535">
        <v>3</v>
      </c>
      <c r="L1535">
        <v>3.6063999999999998</v>
      </c>
      <c r="M1535">
        <v>0.2</v>
      </c>
      <c r="N1535">
        <v>-1.9872000000000001</v>
      </c>
    </row>
    <row r="1536" spans="1:14" hidden="1">
      <c r="A1536">
        <v>4624</v>
      </c>
      <c r="B1536" t="s">
        <v>2339</v>
      </c>
      <c r="C1536" s="4">
        <v>42987</v>
      </c>
      <c r="D1536" s="4">
        <v>42992</v>
      </c>
      <c r="E1536" t="s">
        <v>15</v>
      </c>
      <c r="F1536" t="s">
        <v>832</v>
      </c>
      <c r="G1536" t="s">
        <v>21</v>
      </c>
      <c r="H1536">
        <v>38401</v>
      </c>
      <c r="I1536" t="s">
        <v>713</v>
      </c>
      <c r="J1536">
        <v>177.536</v>
      </c>
      <c r="K1536">
        <v>4</v>
      </c>
      <c r="L1536">
        <v>28.849599999999999</v>
      </c>
      <c r="M1536">
        <v>0.2</v>
      </c>
      <c r="N1536">
        <v>62.137599999999999</v>
      </c>
    </row>
    <row r="1537" spans="1:14" hidden="1">
      <c r="A1537">
        <v>4625</v>
      </c>
      <c r="B1537" t="s">
        <v>2339</v>
      </c>
      <c r="C1537" s="4">
        <v>42987</v>
      </c>
      <c r="D1537" s="4">
        <v>42992</v>
      </c>
      <c r="E1537" t="s">
        <v>15</v>
      </c>
      <c r="F1537" t="s">
        <v>832</v>
      </c>
      <c r="G1537" t="s">
        <v>21</v>
      </c>
      <c r="H1537">
        <v>38401</v>
      </c>
      <c r="I1537" t="s">
        <v>2340</v>
      </c>
      <c r="J1537">
        <v>258.48</v>
      </c>
      <c r="K1537">
        <v>2</v>
      </c>
      <c r="L1537">
        <v>130.85550000000001</v>
      </c>
      <c r="M1537">
        <v>0.2</v>
      </c>
      <c r="N1537">
        <v>-3.2309999999999901</v>
      </c>
    </row>
    <row r="1538" spans="1:14" hidden="1">
      <c r="A1538">
        <v>4626</v>
      </c>
      <c r="B1538" t="s">
        <v>2339</v>
      </c>
      <c r="C1538" s="4">
        <v>42987</v>
      </c>
      <c r="D1538" s="4">
        <v>42992</v>
      </c>
      <c r="E1538" t="s">
        <v>15</v>
      </c>
      <c r="F1538" t="s">
        <v>832</v>
      </c>
      <c r="G1538" t="s">
        <v>21</v>
      </c>
      <c r="H1538">
        <v>38401</v>
      </c>
      <c r="I1538" t="s">
        <v>837</v>
      </c>
      <c r="J1538">
        <v>14.135999999999999</v>
      </c>
      <c r="K1538">
        <v>3</v>
      </c>
      <c r="L1538">
        <v>3.2984</v>
      </c>
      <c r="M1538">
        <v>0.2</v>
      </c>
      <c r="N1538">
        <v>4.2408000000000001</v>
      </c>
    </row>
    <row r="1539" spans="1:14" hidden="1">
      <c r="A1539">
        <v>5217</v>
      </c>
      <c r="B1539" t="s">
        <v>2341</v>
      </c>
      <c r="C1539" s="4">
        <v>42987</v>
      </c>
      <c r="D1539" s="4">
        <v>42993</v>
      </c>
      <c r="E1539" t="s">
        <v>15</v>
      </c>
      <c r="F1539" t="s">
        <v>1173</v>
      </c>
      <c r="G1539" t="s">
        <v>21</v>
      </c>
      <c r="H1539">
        <v>48066</v>
      </c>
      <c r="I1539" t="s">
        <v>412</v>
      </c>
      <c r="J1539">
        <v>17.48</v>
      </c>
      <c r="K1539">
        <v>2</v>
      </c>
      <c r="L1539">
        <v>4.6322000000000001</v>
      </c>
      <c r="M1539">
        <v>0</v>
      </c>
      <c r="N1539">
        <v>8.2156000000000002</v>
      </c>
    </row>
    <row r="1540" spans="1:14" hidden="1">
      <c r="A1540">
        <v>5442</v>
      </c>
      <c r="B1540" t="s">
        <v>2342</v>
      </c>
      <c r="C1540" s="4">
        <v>42987</v>
      </c>
      <c r="D1540" s="4">
        <v>42991</v>
      </c>
      <c r="E1540" t="s">
        <v>15</v>
      </c>
      <c r="F1540" t="s">
        <v>361</v>
      </c>
      <c r="G1540" t="s">
        <v>21</v>
      </c>
      <c r="H1540">
        <v>85301</v>
      </c>
      <c r="I1540" t="s">
        <v>2343</v>
      </c>
      <c r="J1540">
        <v>6.3680000000000003</v>
      </c>
      <c r="K1540">
        <v>2</v>
      </c>
      <c r="L1540">
        <v>1.99</v>
      </c>
      <c r="M1540">
        <v>0.2</v>
      </c>
      <c r="N1540">
        <v>2.3879999999999999</v>
      </c>
    </row>
    <row r="1541" spans="1:14" hidden="1">
      <c r="A1541">
        <v>5579</v>
      </c>
      <c r="B1541" t="s">
        <v>2344</v>
      </c>
      <c r="C1541" s="4">
        <v>42987</v>
      </c>
      <c r="D1541" s="4">
        <v>42992</v>
      </c>
      <c r="E1541" t="s">
        <v>52</v>
      </c>
      <c r="F1541" t="s">
        <v>1447</v>
      </c>
      <c r="G1541" t="s">
        <v>21</v>
      </c>
      <c r="H1541">
        <v>90004</v>
      </c>
      <c r="I1541" t="s">
        <v>2345</v>
      </c>
      <c r="J1541">
        <v>6.56</v>
      </c>
      <c r="K1541">
        <v>2</v>
      </c>
      <c r="L1541">
        <v>2.3288000000000002</v>
      </c>
      <c r="M1541">
        <v>0</v>
      </c>
      <c r="N1541">
        <v>1.9024000000000001</v>
      </c>
    </row>
    <row r="1542" spans="1:14" hidden="1">
      <c r="A1542">
        <v>5580</v>
      </c>
      <c r="B1542" t="s">
        <v>2344</v>
      </c>
      <c r="C1542" s="4">
        <v>42987</v>
      </c>
      <c r="D1542" s="4">
        <v>42992</v>
      </c>
      <c r="E1542" t="s">
        <v>52</v>
      </c>
      <c r="F1542" t="s">
        <v>1447</v>
      </c>
      <c r="G1542" t="s">
        <v>21</v>
      </c>
      <c r="H1542">
        <v>90004</v>
      </c>
      <c r="I1542" t="s">
        <v>1607</v>
      </c>
      <c r="J1542">
        <v>243.92</v>
      </c>
      <c r="K1542">
        <v>5</v>
      </c>
      <c r="L1542">
        <v>51.832999999999998</v>
      </c>
      <c r="M1542">
        <v>0.2</v>
      </c>
      <c r="N1542">
        <v>-15.244999999999999</v>
      </c>
    </row>
    <row r="1543" spans="1:14" hidden="1">
      <c r="A1543">
        <v>5581</v>
      </c>
      <c r="B1543" t="s">
        <v>2344</v>
      </c>
      <c r="C1543" s="4">
        <v>42987</v>
      </c>
      <c r="D1543" s="4">
        <v>42992</v>
      </c>
      <c r="E1543" t="s">
        <v>52</v>
      </c>
      <c r="F1543" t="s">
        <v>1447</v>
      </c>
      <c r="G1543" t="s">
        <v>21</v>
      </c>
      <c r="H1543">
        <v>90004</v>
      </c>
      <c r="I1543" t="s">
        <v>1436</v>
      </c>
      <c r="J1543">
        <v>47.52</v>
      </c>
      <c r="K1543">
        <v>9</v>
      </c>
      <c r="L1543">
        <v>2.7456</v>
      </c>
      <c r="M1543">
        <v>0</v>
      </c>
      <c r="N1543">
        <v>22.8096</v>
      </c>
    </row>
    <row r="1544" spans="1:14" hidden="1">
      <c r="A1544">
        <v>5895</v>
      </c>
      <c r="B1544" t="s">
        <v>2346</v>
      </c>
      <c r="C1544" s="4">
        <v>42987</v>
      </c>
      <c r="D1544" s="4">
        <v>42992</v>
      </c>
      <c r="E1544" t="s">
        <v>15</v>
      </c>
      <c r="F1544" t="s">
        <v>2347</v>
      </c>
      <c r="G1544" t="s">
        <v>27</v>
      </c>
      <c r="H1544">
        <v>90036</v>
      </c>
      <c r="I1544" t="s">
        <v>1003</v>
      </c>
      <c r="J1544">
        <v>99.87</v>
      </c>
      <c r="K1544">
        <v>3</v>
      </c>
      <c r="L1544">
        <v>25.3004</v>
      </c>
      <c r="M1544">
        <v>0</v>
      </c>
      <c r="N1544">
        <v>23.968800000000002</v>
      </c>
    </row>
    <row r="1545" spans="1:14" hidden="1">
      <c r="A1545">
        <v>6256</v>
      </c>
      <c r="B1545" t="s">
        <v>2348</v>
      </c>
      <c r="C1545" s="4">
        <v>42987</v>
      </c>
      <c r="D1545" s="4">
        <v>42993</v>
      </c>
      <c r="E1545" t="s">
        <v>15</v>
      </c>
      <c r="F1545" t="s">
        <v>2349</v>
      </c>
      <c r="G1545" t="s">
        <v>27</v>
      </c>
      <c r="H1545">
        <v>75023</v>
      </c>
      <c r="I1545" t="s">
        <v>1646</v>
      </c>
      <c r="J1545">
        <v>9.8559999999999999</v>
      </c>
      <c r="K1545">
        <v>4</v>
      </c>
      <c r="L1545">
        <v>1.6015999999999999</v>
      </c>
      <c r="M1545">
        <v>0.2</v>
      </c>
      <c r="N1545">
        <v>3.4496000000000002</v>
      </c>
    </row>
    <row r="1546" spans="1:14" hidden="1">
      <c r="A1546">
        <v>7284</v>
      </c>
      <c r="B1546" t="s">
        <v>2350</v>
      </c>
      <c r="C1546" s="4">
        <v>42987</v>
      </c>
      <c r="D1546" s="4">
        <v>42991</v>
      </c>
      <c r="E1546" t="s">
        <v>15</v>
      </c>
      <c r="F1546" t="s">
        <v>349</v>
      </c>
      <c r="G1546" t="s">
        <v>21</v>
      </c>
      <c r="H1546">
        <v>44105</v>
      </c>
      <c r="I1546" t="s">
        <v>2351</v>
      </c>
      <c r="J1546">
        <v>25.92</v>
      </c>
      <c r="K1546">
        <v>5</v>
      </c>
      <c r="L1546">
        <v>4.4063999999999997</v>
      </c>
      <c r="M1546">
        <v>0.2</v>
      </c>
      <c r="N1546">
        <v>3.8879999999999999</v>
      </c>
    </row>
    <row r="1547" spans="1:14" hidden="1">
      <c r="A1547">
        <v>7285</v>
      </c>
      <c r="B1547" t="s">
        <v>2350</v>
      </c>
      <c r="C1547" s="4">
        <v>42987</v>
      </c>
      <c r="D1547" s="4">
        <v>42991</v>
      </c>
      <c r="E1547" t="s">
        <v>15</v>
      </c>
      <c r="F1547" t="s">
        <v>349</v>
      </c>
      <c r="G1547" t="s">
        <v>21</v>
      </c>
      <c r="H1547">
        <v>44105</v>
      </c>
      <c r="I1547" t="s">
        <v>2352</v>
      </c>
      <c r="J1547">
        <v>66.111999999999995</v>
      </c>
      <c r="K1547">
        <v>2</v>
      </c>
      <c r="L1547">
        <v>37.601199999999999</v>
      </c>
      <c r="M1547">
        <v>0.2</v>
      </c>
      <c r="N1547">
        <v>-9.0904000000000007</v>
      </c>
    </row>
    <row r="1548" spans="1:14" hidden="1">
      <c r="A1548">
        <v>7719</v>
      </c>
      <c r="B1548" t="s">
        <v>2353</v>
      </c>
      <c r="C1548" s="4">
        <v>42987</v>
      </c>
      <c r="D1548" s="4">
        <v>42992</v>
      </c>
      <c r="E1548" t="s">
        <v>15</v>
      </c>
      <c r="F1548" t="s">
        <v>2354</v>
      </c>
      <c r="G1548" t="s">
        <v>27</v>
      </c>
      <c r="H1548">
        <v>90032</v>
      </c>
      <c r="I1548" t="s">
        <v>227</v>
      </c>
      <c r="J1548">
        <v>159.96</v>
      </c>
      <c r="K1548">
        <v>4</v>
      </c>
      <c r="L1548">
        <v>27.193200000000001</v>
      </c>
      <c r="M1548">
        <v>0</v>
      </c>
      <c r="N1548">
        <v>51.187199999999997</v>
      </c>
    </row>
    <row r="1549" spans="1:14" hidden="1">
      <c r="A1549">
        <v>7876</v>
      </c>
      <c r="B1549" t="s">
        <v>2355</v>
      </c>
      <c r="C1549" s="4">
        <v>42987</v>
      </c>
      <c r="D1549" s="4">
        <v>42993</v>
      </c>
      <c r="E1549" t="s">
        <v>15</v>
      </c>
      <c r="F1549" t="s">
        <v>533</v>
      </c>
      <c r="G1549" t="s">
        <v>27</v>
      </c>
      <c r="H1549">
        <v>97206</v>
      </c>
      <c r="I1549" t="s">
        <v>2356</v>
      </c>
      <c r="J1549">
        <v>31.103999999999999</v>
      </c>
      <c r="K1549">
        <v>6</v>
      </c>
      <c r="L1549">
        <v>3.3048000000000002</v>
      </c>
      <c r="M1549">
        <v>0.2</v>
      </c>
      <c r="N1549">
        <v>11.2752</v>
      </c>
    </row>
    <row r="1550" spans="1:14" hidden="1">
      <c r="A1550">
        <v>7877</v>
      </c>
      <c r="B1550" t="s">
        <v>2355</v>
      </c>
      <c r="C1550" s="4">
        <v>42987</v>
      </c>
      <c r="D1550" s="4">
        <v>42993</v>
      </c>
      <c r="E1550" t="s">
        <v>15</v>
      </c>
      <c r="F1550" t="s">
        <v>533</v>
      </c>
      <c r="G1550" t="s">
        <v>27</v>
      </c>
      <c r="H1550">
        <v>97206</v>
      </c>
      <c r="I1550" t="s">
        <v>2357</v>
      </c>
      <c r="J1550">
        <v>11.176</v>
      </c>
      <c r="K1550">
        <v>1</v>
      </c>
      <c r="L1550">
        <v>10.3378</v>
      </c>
      <c r="M1550">
        <v>0.2</v>
      </c>
      <c r="N1550">
        <v>0.83819999999999995</v>
      </c>
    </row>
    <row r="1551" spans="1:14" hidden="1">
      <c r="A1551">
        <v>8754</v>
      </c>
      <c r="B1551" t="s">
        <v>2358</v>
      </c>
      <c r="C1551" s="4">
        <v>42987</v>
      </c>
      <c r="D1551" s="4">
        <v>42988</v>
      </c>
      <c r="E1551" t="s">
        <v>38</v>
      </c>
      <c r="F1551" t="s">
        <v>2359</v>
      </c>
      <c r="G1551" t="s">
        <v>21</v>
      </c>
      <c r="H1551">
        <v>43615</v>
      </c>
      <c r="I1551" t="s">
        <v>2360</v>
      </c>
      <c r="J1551">
        <v>17.712</v>
      </c>
      <c r="K1551">
        <v>6</v>
      </c>
      <c r="L1551">
        <v>1.9557</v>
      </c>
      <c r="M1551">
        <v>0.2</v>
      </c>
      <c r="N1551">
        <v>5.9778000000000002</v>
      </c>
    </row>
    <row r="1552" spans="1:14" hidden="1">
      <c r="A1552">
        <v>8755</v>
      </c>
      <c r="B1552" t="s">
        <v>2358</v>
      </c>
      <c r="C1552" s="4">
        <v>42987</v>
      </c>
      <c r="D1552" s="4">
        <v>42988</v>
      </c>
      <c r="E1552" t="s">
        <v>38</v>
      </c>
      <c r="F1552" t="s">
        <v>2359</v>
      </c>
      <c r="G1552" t="s">
        <v>21</v>
      </c>
      <c r="H1552">
        <v>43615</v>
      </c>
      <c r="I1552" t="s">
        <v>1232</v>
      </c>
      <c r="J1552">
        <v>4.8600000000000003</v>
      </c>
      <c r="K1552">
        <v>3</v>
      </c>
      <c r="L1552">
        <v>2.8079999999999998</v>
      </c>
      <c r="M1552">
        <v>0.7</v>
      </c>
      <c r="N1552">
        <v>-3.5640000000000001</v>
      </c>
    </row>
    <row r="1553" spans="1:14" hidden="1">
      <c r="A1553">
        <v>8756</v>
      </c>
      <c r="B1553" t="s">
        <v>2358</v>
      </c>
      <c r="C1553" s="4">
        <v>42987</v>
      </c>
      <c r="D1553" s="4">
        <v>42988</v>
      </c>
      <c r="E1553" t="s">
        <v>38</v>
      </c>
      <c r="F1553" t="s">
        <v>2359</v>
      </c>
      <c r="G1553" t="s">
        <v>21</v>
      </c>
      <c r="H1553">
        <v>43615</v>
      </c>
      <c r="I1553" t="s">
        <v>387</v>
      </c>
      <c r="J1553">
        <v>6.258</v>
      </c>
      <c r="K1553">
        <v>2</v>
      </c>
      <c r="L1553">
        <v>5.7365000000000004</v>
      </c>
      <c r="M1553">
        <v>0.7</v>
      </c>
      <c r="N1553">
        <v>-5.2149999999999999</v>
      </c>
    </row>
    <row r="1554" spans="1:14" hidden="1">
      <c r="A1554">
        <v>1714</v>
      </c>
      <c r="B1554" t="s">
        <v>2361</v>
      </c>
      <c r="C1554" s="4">
        <v>42986</v>
      </c>
      <c r="D1554" s="4">
        <v>42991</v>
      </c>
      <c r="E1554" t="s">
        <v>52</v>
      </c>
      <c r="F1554" t="s">
        <v>1593</v>
      </c>
      <c r="G1554" t="s">
        <v>21</v>
      </c>
      <c r="H1554">
        <v>60610</v>
      </c>
      <c r="I1554" t="s">
        <v>472</v>
      </c>
      <c r="J1554">
        <v>765.625</v>
      </c>
      <c r="K1554">
        <v>7</v>
      </c>
      <c r="L1554">
        <v>190.3125</v>
      </c>
      <c r="M1554">
        <v>0.5</v>
      </c>
      <c r="N1554">
        <v>-566.5625</v>
      </c>
    </row>
    <row r="1555" spans="1:14" hidden="1">
      <c r="A1555">
        <v>3127</v>
      </c>
      <c r="B1555" t="s">
        <v>2362</v>
      </c>
      <c r="C1555" s="4">
        <v>42986</v>
      </c>
      <c r="D1555" s="4">
        <v>42990</v>
      </c>
      <c r="E1555" t="s">
        <v>15</v>
      </c>
      <c r="F1555" t="s">
        <v>2363</v>
      </c>
      <c r="G1555" t="s">
        <v>21</v>
      </c>
      <c r="H1555">
        <v>19134</v>
      </c>
      <c r="I1555" t="s">
        <v>1359</v>
      </c>
      <c r="J1555">
        <v>258.52800000000002</v>
      </c>
      <c r="K1555">
        <v>2</v>
      </c>
      <c r="L1555">
        <v>152.9624</v>
      </c>
      <c r="M1555">
        <v>0.4</v>
      </c>
      <c r="N1555">
        <v>-47.396799999999999</v>
      </c>
    </row>
    <row r="1556" spans="1:14" hidden="1">
      <c r="A1556">
        <v>3657</v>
      </c>
      <c r="B1556" t="s">
        <v>2364</v>
      </c>
      <c r="C1556" s="4">
        <v>42986</v>
      </c>
      <c r="D1556" s="4">
        <v>42992</v>
      </c>
      <c r="E1556" t="s">
        <v>15</v>
      </c>
      <c r="F1556" t="s">
        <v>2274</v>
      </c>
      <c r="G1556" t="s">
        <v>27</v>
      </c>
      <c r="H1556">
        <v>43017</v>
      </c>
      <c r="I1556" t="s">
        <v>2365</v>
      </c>
      <c r="J1556">
        <v>9.0960000000000001</v>
      </c>
      <c r="K1556">
        <v>1</v>
      </c>
      <c r="L1556">
        <v>7.3905000000000003</v>
      </c>
      <c r="M1556">
        <v>0.2</v>
      </c>
      <c r="N1556">
        <v>1.7055</v>
      </c>
    </row>
    <row r="1557" spans="1:14" hidden="1">
      <c r="A1557">
        <v>4529</v>
      </c>
      <c r="B1557" t="s">
        <v>2366</v>
      </c>
      <c r="C1557" s="4">
        <v>42986</v>
      </c>
      <c r="D1557" s="4">
        <v>42988</v>
      </c>
      <c r="E1557" t="s">
        <v>52</v>
      </c>
      <c r="F1557" t="s">
        <v>981</v>
      </c>
      <c r="G1557" t="s">
        <v>27</v>
      </c>
      <c r="H1557">
        <v>43302</v>
      </c>
      <c r="I1557" t="s">
        <v>2367</v>
      </c>
      <c r="J1557">
        <v>116.83199999999999</v>
      </c>
      <c r="K1557">
        <v>4</v>
      </c>
      <c r="L1557">
        <v>20.810700000000001</v>
      </c>
      <c r="M1557">
        <v>0.2</v>
      </c>
      <c r="N1557">
        <v>33.589199999999998</v>
      </c>
    </row>
    <row r="1558" spans="1:14" hidden="1">
      <c r="A1558">
        <v>5768</v>
      </c>
      <c r="B1558" t="s">
        <v>2368</v>
      </c>
      <c r="C1558" s="4">
        <v>42986</v>
      </c>
      <c r="D1558" s="4">
        <v>42990</v>
      </c>
      <c r="E1558" t="s">
        <v>52</v>
      </c>
      <c r="F1558" t="s">
        <v>2327</v>
      </c>
      <c r="G1558" t="s">
        <v>27</v>
      </c>
      <c r="H1558">
        <v>77070</v>
      </c>
      <c r="I1558" t="s">
        <v>282</v>
      </c>
      <c r="J1558">
        <v>85.2</v>
      </c>
      <c r="K1558">
        <v>6</v>
      </c>
      <c r="L1558">
        <v>10.827500000000001</v>
      </c>
      <c r="M1558">
        <v>0.2</v>
      </c>
      <c r="N1558">
        <v>20.234999999999999</v>
      </c>
    </row>
    <row r="1559" spans="1:14" hidden="1">
      <c r="A1559">
        <v>6649</v>
      </c>
      <c r="B1559" t="s">
        <v>2369</v>
      </c>
      <c r="C1559" s="4">
        <v>42986</v>
      </c>
      <c r="D1559" s="4">
        <v>42989</v>
      </c>
      <c r="E1559" t="s">
        <v>38</v>
      </c>
      <c r="F1559" t="s">
        <v>1776</v>
      </c>
      <c r="G1559" t="s">
        <v>27</v>
      </c>
      <c r="H1559">
        <v>76017</v>
      </c>
      <c r="I1559" t="s">
        <v>759</v>
      </c>
      <c r="J1559">
        <v>42.616</v>
      </c>
      <c r="K1559">
        <v>7</v>
      </c>
      <c r="L1559">
        <v>15.828799999999999</v>
      </c>
      <c r="M1559">
        <v>0.8</v>
      </c>
      <c r="N1559">
        <v>-68.185599999999994</v>
      </c>
    </row>
    <row r="1560" spans="1:14" hidden="1">
      <c r="A1560">
        <v>6650</v>
      </c>
      <c r="B1560" t="s">
        <v>2369</v>
      </c>
      <c r="C1560" s="4">
        <v>42986</v>
      </c>
      <c r="D1560" s="4">
        <v>42989</v>
      </c>
      <c r="E1560" t="s">
        <v>38</v>
      </c>
      <c r="F1560" t="s">
        <v>1776</v>
      </c>
      <c r="G1560" t="s">
        <v>27</v>
      </c>
      <c r="H1560">
        <v>76017</v>
      </c>
      <c r="I1560" t="s">
        <v>2370</v>
      </c>
      <c r="J1560">
        <v>319.98399999999998</v>
      </c>
      <c r="K1560">
        <v>2</v>
      </c>
      <c r="L1560">
        <v>105.99469999999999</v>
      </c>
      <c r="M1560">
        <v>0.2</v>
      </c>
      <c r="N1560">
        <v>107.99460000000001</v>
      </c>
    </row>
    <row r="1561" spans="1:14" hidden="1">
      <c r="A1561">
        <v>6651</v>
      </c>
      <c r="B1561" t="s">
        <v>2369</v>
      </c>
      <c r="C1561" s="4">
        <v>42986</v>
      </c>
      <c r="D1561" s="4">
        <v>42989</v>
      </c>
      <c r="E1561" t="s">
        <v>38</v>
      </c>
      <c r="F1561" t="s">
        <v>1776</v>
      </c>
      <c r="G1561" t="s">
        <v>27</v>
      </c>
      <c r="H1561">
        <v>76017</v>
      </c>
      <c r="I1561" t="s">
        <v>1334</v>
      </c>
      <c r="J1561">
        <v>45.92</v>
      </c>
      <c r="K1561">
        <v>5</v>
      </c>
      <c r="L1561">
        <v>6.0843999999999996</v>
      </c>
      <c r="M1561">
        <v>0.2</v>
      </c>
      <c r="N1561">
        <v>15.497999999999999</v>
      </c>
    </row>
    <row r="1562" spans="1:14" hidden="1">
      <c r="A1562">
        <v>6652</v>
      </c>
      <c r="B1562" t="s">
        <v>2369</v>
      </c>
      <c r="C1562" s="4">
        <v>42986</v>
      </c>
      <c r="D1562" s="4">
        <v>42989</v>
      </c>
      <c r="E1562" t="s">
        <v>38</v>
      </c>
      <c r="F1562" t="s">
        <v>1776</v>
      </c>
      <c r="G1562" t="s">
        <v>27</v>
      </c>
      <c r="H1562">
        <v>76017</v>
      </c>
      <c r="I1562" t="s">
        <v>2371</v>
      </c>
      <c r="J1562">
        <v>21.184000000000001</v>
      </c>
      <c r="K1562">
        <v>2</v>
      </c>
      <c r="L1562">
        <v>16.4176</v>
      </c>
      <c r="M1562">
        <v>0.6</v>
      </c>
      <c r="N1562">
        <v>-11.651199999999999</v>
      </c>
    </row>
    <row r="1563" spans="1:14" hidden="1">
      <c r="A1563">
        <v>6653</v>
      </c>
      <c r="B1563" t="s">
        <v>2369</v>
      </c>
      <c r="C1563" s="4">
        <v>42986</v>
      </c>
      <c r="D1563" s="4">
        <v>42989</v>
      </c>
      <c r="E1563" t="s">
        <v>38</v>
      </c>
      <c r="F1563" t="s">
        <v>1776</v>
      </c>
      <c r="G1563" t="s">
        <v>27</v>
      </c>
      <c r="H1563">
        <v>76017</v>
      </c>
      <c r="I1563" t="s">
        <v>2372</v>
      </c>
      <c r="J1563">
        <v>20.736000000000001</v>
      </c>
      <c r="K1563">
        <v>4</v>
      </c>
      <c r="L1563">
        <v>3.3696000000000002</v>
      </c>
      <c r="M1563">
        <v>0.2</v>
      </c>
      <c r="N1563">
        <v>7.2576000000000001</v>
      </c>
    </row>
    <row r="1564" spans="1:14" hidden="1">
      <c r="A1564">
        <v>6654</v>
      </c>
      <c r="B1564" t="s">
        <v>2369</v>
      </c>
      <c r="C1564" s="4">
        <v>42986</v>
      </c>
      <c r="D1564" s="4">
        <v>42989</v>
      </c>
      <c r="E1564" t="s">
        <v>38</v>
      </c>
      <c r="F1564" t="s">
        <v>1776</v>
      </c>
      <c r="G1564" t="s">
        <v>27</v>
      </c>
      <c r="H1564">
        <v>76017</v>
      </c>
      <c r="I1564" t="s">
        <v>2373</v>
      </c>
      <c r="J1564">
        <v>213.43</v>
      </c>
      <c r="K1564">
        <v>5</v>
      </c>
      <c r="L1564">
        <v>50.613399999999999</v>
      </c>
      <c r="M1564">
        <v>0.3</v>
      </c>
      <c r="N1564">
        <v>-39.637</v>
      </c>
    </row>
    <row r="1565" spans="1:14" hidden="1">
      <c r="A1565">
        <v>8325</v>
      </c>
      <c r="B1565" t="s">
        <v>2374</v>
      </c>
      <c r="C1565" s="4">
        <v>42986</v>
      </c>
      <c r="D1565" s="4">
        <v>42987</v>
      </c>
      <c r="E1565" t="s">
        <v>38</v>
      </c>
      <c r="F1565" t="s">
        <v>1718</v>
      </c>
      <c r="G1565" t="s">
        <v>17</v>
      </c>
      <c r="H1565">
        <v>33012</v>
      </c>
      <c r="I1565" t="s">
        <v>1165</v>
      </c>
      <c r="J1565">
        <v>61.68</v>
      </c>
      <c r="K1565">
        <v>5</v>
      </c>
      <c r="L1565">
        <v>11.256600000000001</v>
      </c>
      <c r="M1565">
        <v>0.2</v>
      </c>
      <c r="N1565">
        <v>5.39700000000001</v>
      </c>
    </row>
    <row r="1566" spans="1:14" hidden="1">
      <c r="A1566">
        <v>8326</v>
      </c>
      <c r="B1566" t="s">
        <v>2374</v>
      </c>
      <c r="C1566" s="4">
        <v>42986</v>
      </c>
      <c r="D1566" s="4">
        <v>42987</v>
      </c>
      <c r="E1566" t="s">
        <v>38</v>
      </c>
      <c r="F1566" t="s">
        <v>1718</v>
      </c>
      <c r="G1566" t="s">
        <v>17</v>
      </c>
      <c r="H1566">
        <v>33012</v>
      </c>
      <c r="I1566" t="s">
        <v>2375</v>
      </c>
      <c r="J1566">
        <v>158.376</v>
      </c>
      <c r="K1566">
        <v>3</v>
      </c>
      <c r="L1566">
        <v>48.172699999999999</v>
      </c>
      <c r="M1566">
        <v>0.2</v>
      </c>
      <c r="N1566">
        <v>13.857900000000001</v>
      </c>
    </row>
    <row r="1567" spans="1:14" hidden="1">
      <c r="A1567">
        <v>8620</v>
      </c>
      <c r="B1567" t="s">
        <v>2376</v>
      </c>
      <c r="C1567" s="4">
        <v>42986</v>
      </c>
      <c r="D1567" s="4">
        <v>42991</v>
      </c>
      <c r="E1567" t="s">
        <v>52</v>
      </c>
      <c r="F1567" t="s">
        <v>2377</v>
      </c>
      <c r="G1567" t="s">
        <v>27</v>
      </c>
      <c r="H1567">
        <v>10024</v>
      </c>
      <c r="I1567" t="s">
        <v>375</v>
      </c>
      <c r="J1567">
        <v>65.12</v>
      </c>
      <c r="K1567">
        <v>4</v>
      </c>
      <c r="L1567">
        <v>12.0472</v>
      </c>
      <c r="M1567">
        <v>0</v>
      </c>
      <c r="N1567">
        <v>16.9312</v>
      </c>
    </row>
    <row r="1568" spans="1:14" hidden="1">
      <c r="A1568">
        <v>533</v>
      </c>
      <c r="B1568" t="s">
        <v>2378</v>
      </c>
      <c r="C1568" s="4">
        <v>42985</v>
      </c>
      <c r="D1568" s="4">
        <v>42989</v>
      </c>
      <c r="E1568" t="s">
        <v>15</v>
      </c>
      <c r="F1568" t="s">
        <v>2379</v>
      </c>
      <c r="G1568" t="s">
        <v>21</v>
      </c>
      <c r="H1568">
        <v>90032</v>
      </c>
      <c r="I1568" t="s">
        <v>2380</v>
      </c>
      <c r="J1568">
        <v>47.94</v>
      </c>
      <c r="K1568">
        <v>3</v>
      </c>
      <c r="L1568">
        <v>15.180999999999999</v>
      </c>
      <c r="M1568">
        <v>0</v>
      </c>
      <c r="N1568">
        <v>2.3969999999999998</v>
      </c>
    </row>
    <row r="1569" spans="1:14" hidden="1">
      <c r="A1569">
        <v>2099</v>
      </c>
      <c r="B1569" t="s">
        <v>2381</v>
      </c>
      <c r="C1569" s="4">
        <v>42985</v>
      </c>
      <c r="D1569" s="4">
        <v>42990</v>
      </c>
      <c r="E1569" t="s">
        <v>15</v>
      </c>
      <c r="F1569" t="s">
        <v>2382</v>
      </c>
      <c r="G1569" t="s">
        <v>21</v>
      </c>
      <c r="H1569">
        <v>97206</v>
      </c>
      <c r="I1569" t="s">
        <v>2383</v>
      </c>
      <c r="J1569">
        <v>37.68</v>
      </c>
      <c r="K1569">
        <v>3</v>
      </c>
      <c r="L1569">
        <v>11.775</v>
      </c>
      <c r="M1569">
        <v>0.2</v>
      </c>
      <c r="N1569">
        <v>2.355</v>
      </c>
    </row>
    <row r="1570" spans="1:14" hidden="1">
      <c r="A1570">
        <v>2100</v>
      </c>
      <c r="B1570" t="s">
        <v>2381</v>
      </c>
      <c r="C1570" s="4">
        <v>42985</v>
      </c>
      <c r="D1570" s="4">
        <v>42990</v>
      </c>
      <c r="E1570" t="s">
        <v>15</v>
      </c>
      <c r="F1570" t="s">
        <v>2382</v>
      </c>
      <c r="G1570" t="s">
        <v>21</v>
      </c>
      <c r="H1570">
        <v>97206</v>
      </c>
      <c r="I1570" t="s">
        <v>2120</v>
      </c>
      <c r="J1570">
        <v>279.94400000000002</v>
      </c>
      <c r="K1570">
        <v>7</v>
      </c>
      <c r="L1570">
        <v>28.494299999999999</v>
      </c>
      <c r="M1570">
        <v>0.2</v>
      </c>
      <c r="N1570">
        <v>80.483900000000006</v>
      </c>
    </row>
    <row r="1571" spans="1:14" hidden="1">
      <c r="A1571">
        <v>2569</v>
      </c>
      <c r="B1571" t="s">
        <v>2384</v>
      </c>
      <c r="C1571" s="4">
        <v>42985</v>
      </c>
      <c r="D1571" s="4">
        <v>42989</v>
      </c>
      <c r="E1571" t="s">
        <v>15</v>
      </c>
      <c r="F1571" t="s">
        <v>1266</v>
      </c>
      <c r="G1571" t="s">
        <v>27</v>
      </c>
      <c r="H1571">
        <v>10011</v>
      </c>
      <c r="I1571" t="s">
        <v>2165</v>
      </c>
      <c r="J1571">
        <v>478.08</v>
      </c>
      <c r="K1571">
        <v>8</v>
      </c>
      <c r="L1571">
        <v>43.027200000000001</v>
      </c>
      <c r="M1571">
        <v>0</v>
      </c>
      <c r="N1571">
        <v>133.86240000000001</v>
      </c>
    </row>
    <row r="1572" spans="1:14" hidden="1">
      <c r="A1572">
        <v>3358</v>
      </c>
      <c r="B1572" t="s">
        <v>2385</v>
      </c>
      <c r="C1572" s="4">
        <v>42985</v>
      </c>
      <c r="D1572" s="4">
        <v>42991</v>
      </c>
      <c r="E1572" t="s">
        <v>15</v>
      </c>
      <c r="F1572" t="s">
        <v>2386</v>
      </c>
      <c r="G1572" t="s">
        <v>17</v>
      </c>
      <c r="H1572">
        <v>60610</v>
      </c>
      <c r="I1572" t="s">
        <v>1644</v>
      </c>
      <c r="J1572">
        <v>73.007999999999996</v>
      </c>
      <c r="K1572">
        <v>9</v>
      </c>
      <c r="L1572">
        <v>5.1714000000000002</v>
      </c>
      <c r="M1572">
        <v>0.2</v>
      </c>
      <c r="N1572">
        <v>26.465399999999999</v>
      </c>
    </row>
    <row r="1573" spans="1:14" hidden="1">
      <c r="A1573">
        <v>3567</v>
      </c>
      <c r="B1573" t="s">
        <v>2387</v>
      </c>
      <c r="C1573" s="4">
        <v>42985</v>
      </c>
      <c r="D1573" s="4">
        <v>42992</v>
      </c>
      <c r="E1573" t="s">
        <v>15</v>
      </c>
      <c r="F1573" t="s">
        <v>2388</v>
      </c>
      <c r="G1573" t="s">
        <v>17</v>
      </c>
      <c r="H1573">
        <v>64055</v>
      </c>
      <c r="I1573" t="s">
        <v>762</v>
      </c>
      <c r="J1573">
        <v>1577.94</v>
      </c>
      <c r="K1573">
        <v>3</v>
      </c>
      <c r="L1573">
        <v>273.50959999999998</v>
      </c>
      <c r="M1573">
        <v>0</v>
      </c>
      <c r="N1573">
        <v>757.41120000000001</v>
      </c>
    </row>
    <row r="1574" spans="1:14" hidden="1">
      <c r="A1574">
        <v>4085</v>
      </c>
      <c r="B1574" t="s">
        <v>2389</v>
      </c>
      <c r="C1574" s="4">
        <v>42985</v>
      </c>
      <c r="D1574" s="4">
        <v>42987</v>
      </c>
      <c r="E1574" t="s">
        <v>38</v>
      </c>
      <c r="F1574" t="s">
        <v>1885</v>
      </c>
      <c r="G1574" t="s">
        <v>17</v>
      </c>
      <c r="H1574">
        <v>85023</v>
      </c>
      <c r="I1574" t="s">
        <v>297</v>
      </c>
      <c r="J1574">
        <v>7.8570000000000002</v>
      </c>
      <c r="K1574">
        <v>3</v>
      </c>
      <c r="L1574">
        <v>4.6269</v>
      </c>
      <c r="M1574">
        <v>0.7</v>
      </c>
      <c r="N1574">
        <v>-6.0236999999999998</v>
      </c>
    </row>
    <row r="1575" spans="1:14" hidden="1">
      <c r="A1575">
        <v>4152</v>
      </c>
      <c r="B1575" t="s">
        <v>2390</v>
      </c>
      <c r="C1575" s="4">
        <v>42985</v>
      </c>
      <c r="D1575" s="4">
        <v>42989</v>
      </c>
      <c r="E1575" t="s">
        <v>15</v>
      </c>
      <c r="F1575" t="s">
        <v>1273</v>
      </c>
      <c r="G1575" t="s">
        <v>21</v>
      </c>
      <c r="H1575">
        <v>19134</v>
      </c>
      <c r="I1575" t="s">
        <v>1629</v>
      </c>
      <c r="J1575">
        <v>29.24</v>
      </c>
      <c r="K1575">
        <v>5</v>
      </c>
      <c r="L1575">
        <v>3.8742999999999999</v>
      </c>
      <c r="M1575">
        <v>0.2</v>
      </c>
      <c r="N1575">
        <v>9.8684999999999992</v>
      </c>
    </row>
    <row r="1576" spans="1:14" hidden="1">
      <c r="A1576">
        <v>4153</v>
      </c>
      <c r="B1576" t="s">
        <v>2390</v>
      </c>
      <c r="C1576" s="4">
        <v>42985</v>
      </c>
      <c r="D1576" s="4">
        <v>42989</v>
      </c>
      <c r="E1576" t="s">
        <v>15</v>
      </c>
      <c r="F1576" t="s">
        <v>1273</v>
      </c>
      <c r="G1576" t="s">
        <v>21</v>
      </c>
      <c r="H1576">
        <v>19134</v>
      </c>
      <c r="I1576" t="s">
        <v>2391</v>
      </c>
      <c r="J1576">
        <v>15.552</v>
      </c>
      <c r="K1576">
        <v>3</v>
      </c>
      <c r="L1576">
        <v>3.3696000000000002</v>
      </c>
      <c r="M1576">
        <v>0.2</v>
      </c>
      <c r="N1576">
        <v>5.4432</v>
      </c>
    </row>
    <row r="1577" spans="1:14" hidden="1">
      <c r="A1577">
        <v>4154</v>
      </c>
      <c r="B1577" t="s">
        <v>2390</v>
      </c>
      <c r="C1577" s="4">
        <v>42985</v>
      </c>
      <c r="D1577" s="4">
        <v>42989</v>
      </c>
      <c r="E1577" t="s">
        <v>15</v>
      </c>
      <c r="F1577" t="s">
        <v>1273</v>
      </c>
      <c r="G1577" t="s">
        <v>21</v>
      </c>
      <c r="H1577">
        <v>19134</v>
      </c>
      <c r="I1577" t="s">
        <v>2392</v>
      </c>
      <c r="J1577">
        <v>4.8959999999999999</v>
      </c>
      <c r="K1577">
        <v>3</v>
      </c>
      <c r="L1577">
        <v>1.0811999999999999</v>
      </c>
      <c r="M1577">
        <v>0.2</v>
      </c>
      <c r="N1577">
        <v>1.6524000000000001</v>
      </c>
    </row>
    <row r="1578" spans="1:14" hidden="1">
      <c r="A1578">
        <v>5280</v>
      </c>
      <c r="B1578" t="s">
        <v>2393</v>
      </c>
      <c r="C1578" s="4">
        <v>42985</v>
      </c>
      <c r="D1578" s="4">
        <v>42989</v>
      </c>
      <c r="E1578" t="s">
        <v>15</v>
      </c>
      <c r="F1578" t="s">
        <v>2067</v>
      </c>
      <c r="G1578" t="s">
        <v>21</v>
      </c>
      <c r="H1578">
        <v>53209</v>
      </c>
      <c r="I1578" t="s">
        <v>2394</v>
      </c>
      <c r="J1578">
        <v>13.48</v>
      </c>
      <c r="K1578">
        <v>1</v>
      </c>
      <c r="L1578">
        <v>11.5928</v>
      </c>
      <c r="M1578">
        <v>0</v>
      </c>
      <c r="N1578">
        <v>1.8872</v>
      </c>
    </row>
    <row r="1579" spans="1:14" hidden="1">
      <c r="A1579">
        <v>5547</v>
      </c>
      <c r="B1579" t="s">
        <v>2395</v>
      </c>
      <c r="C1579" s="4">
        <v>42985</v>
      </c>
      <c r="D1579" s="4">
        <v>42986</v>
      </c>
      <c r="E1579" t="s">
        <v>38</v>
      </c>
      <c r="F1579" t="s">
        <v>1531</v>
      </c>
      <c r="G1579" t="s">
        <v>21</v>
      </c>
      <c r="H1579">
        <v>84020</v>
      </c>
      <c r="I1579" t="s">
        <v>2396</v>
      </c>
      <c r="J1579">
        <v>25.16</v>
      </c>
      <c r="K1579">
        <v>2</v>
      </c>
      <c r="L1579">
        <v>7.2964000000000002</v>
      </c>
      <c r="M1579">
        <v>0</v>
      </c>
      <c r="N1579">
        <v>10.5672</v>
      </c>
    </row>
    <row r="1580" spans="1:14" hidden="1">
      <c r="A1580">
        <v>5548</v>
      </c>
      <c r="B1580" t="s">
        <v>2395</v>
      </c>
      <c r="C1580" s="4">
        <v>42985</v>
      </c>
      <c r="D1580" s="4">
        <v>42986</v>
      </c>
      <c r="E1580" t="s">
        <v>38</v>
      </c>
      <c r="F1580" t="s">
        <v>1531</v>
      </c>
      <c r="G1580" t="s">
        <v>21</v>
      </c>
      <c r="H1580">
        <v>84020</v>
      </c>
      <c r="I1580" t="s">
        <v>982</v>
      </c>
      <c r="J1580">
        <v>126.56</v>
      </c>
      <c r="K1580">
        <v>4</v>
      </c>
      <c r="L1580">
        <v>19.774999999999999</v>
      </c>
      <c r="M1580">
        <v>0.2</v>
      </c>
      <c r="N1580">
        <v>47.46</v>
      </c>
    </row>
    <row r="1581" spans="1:14" hidden="1">
      <c r="A1581">
        <v>6005</v>
      </c>
      <c r="B1581" t="s">
        <v>2397</v>
      </c>
      <c r="C1581" s="4">
        <v>42985</v>
      </c>
      <c r="D1581" s="4">
        <v>42989</v>
      </c>
      <c r="E1581" t="s">
        <v>15</v>
      </c>
      <c r="F1581" t="s">
        <v>2398</v>
      </c>
      <c r="G1581" t="s">
        <v>21</v>
      </c>
      <c r="H1581">
        <v>90004</v>
      </c>
      <c r="I1581" t="s">
        <v>1148</v>
      </c>
      <c r="J1581">
        <v>19.760000000000002</v>
      </c>
      <c r="K1581">
        <v>4</v>
      </c>
      <c r="L1581">
        <v>2.8652000000000002</v>
      </c>
      <c r="M1581">
        <v>0</v>
      </c>
      <c r="N1581">
        <v>8.2992000000000008</v>
      </c>
    </row>
    <row r="1582" spans="1:14" hidden="1">
      <c r="A1582">
        <v>7141</v>
      </c>
      <c r="B1582" t="s">
        <v>2399</v>
      </c>
      <c r="C1582" s="4">
        <v>42985</v>
      </c>
      <c r="D1582" s="4">
        <v>42985</v>
      </c>
      <c r="E1582" t="s">
        <v>98</v>
      </c>
      <c r="F1582" t="s">
        <v>2400</v>
      </c>
      <c r="G1582" t="s">
        <v>21</v>
      </c>
      <c r="H1582">
        <v>63301</v>
      </c>
      <c r="I1582" t="s">
        <v>125</v>
      </c>
      <c r="J1582">
        <v>113.52</v>
      </c>
      <c r="K1582">
        <v>4</v>
      </c>
      <c r="L1582">
        <v>16.744199999999999</v>
      </c>
      <c r="M1582">
        <v>0</v>
      </c>
      <c r="N1582">
        <v>46.543199999999999</v>
      </c>
    </row>
    <row r="1583" spans="1:14" hidden="1">
      <c r="A1583">
        <v>7142</v>
      </c>
      <c r="B1583" t="s">
        <v>2399</v>
      </c>
      <c r="C1583" s="4">
        <v>42985</v>
      </c>
      <c r="D1583" s="4">
        <v>42985</v>
      </c>
      <c r="E1583" t="s">
        <v>98</v>
      </c>
      <c r="F1583" t="s">
        <v>2400</v>
      </c>
      <c r="G1583" t="s">
        <v>21</v>
      </c>
      <c r="H1583">
        <v>63301</v>
      </c>
      <c r="I1583" t="s">
        <v>949</v>
      </c>
      <c r="J1583">
        <v>135.30000000000001</v>
      </c>
      <c r="K1583">
        <v>5</v>
      </c>
      <c r="L1583">
        <v>19.4832</v>
      </c>
      <c r="M1583">
        <v>0</v>
      </c>
      <c r="N1583">
        <v>37.884</v>
      </c>
    </row>
    <row r="1584" spans="1:14" hidden="1">
      <c r="A1584">
        <v>8125</v>
      </c>
      <c r="B1584" t="s">
        <v>2401</v>
      </c>
      <c r="C1584" s="4">
        <v>42985</v>
      </c>
      <c r="D1584" s="4">
        <v>42990</v>
      </c>
      <c r="E1584" t="s">
        <v>15</v>
      </c>
      <c r="F1584" t="s">
        <v>2001</v>
      </c>
      <c r="G1584" t="s">
        <v>21</v>
      </c>
      <c r="H1584">
        <v>95351</v>
      </c>
      <c r="I1584" t="s">
        <v>703</v>
      </c>
      <c r="J1584">
        <v>161.56800000000001</v>
      </c>
      <c r="K1584">
        <v>2</v>
      </c>
      <c r="L1584">
        <v>94.921199999999999</v>
      </c>
      <c r="M1584">
        <v>0.2</v>
      </c>
      <c r="N1584">
        <v>-28.2744</v>
      </c>
    </row>
    <row r="1585" spans="1:14" hidden="1">
      <c r="A1585">
        <v>8211</v>
      </c>
      <c r="B1585" t="s">
        <v>2402</v>
      </c>
      <c r="C1585" s="4">
        <v>42985</v>
      </c>
      <c r="D1585" s="4">
        <v>42990</v>
      </c>
      <c r="E1585" t="s">
        <v>15</v>
      </c>
      <c r="F1585" t="s">
        <v>2403</v>
      </c>
      <c r="G1585" t="s">
        <v>27</v>
      </c>
      <c r="H1585">
        <v>37211</v>
      </c>
      <c r="I1585" t="s">
        <v>659</v>
      </c>
      <c r="J1585">
        <v>81.567999999999998</v>
      </c>
      <c r="K1585">
        <v>2</v>
      </c>
      <c r="L1585">
        <v>37.215400000000002</v>
      </c>
      <c r="M1585">
        <v>0.2</v>
      </c>
      <c r="N1585">
        <v>7.1372</v>
      </c>
    </row>
    <row r="1586" spans="1:14" hidden="1">
      <c r="A1586">
        <v>9327</v>
      </c>
      <c r="B1586" t="s">
        <v>2404</v>
      </c>
      <c r="C1586" s="4">
        <v>42985</v>
      </c>
      <c r="D1586" s="4">
        <v>42988</v>
      </c>
      <c r="E1586" t="s">
        <v>38</v>
      </c>
      <c r="F1586" t="s">
        <v>2405</v>
      </c>
      <c r="G1586" t="s">
        <v>21</v>
      </c>
      <c r="H1586">
        <v>98026</v>
      </c>
      <c r="I1586" t="s">
        <v>739</v>
      </c>
      <c r="J1586">
        <v>80.959999999999994</v>
      </c>
      <c r="K1586">
        <v>4</v>
      </c>
      <c r="L1586">
        <v>11.536799999999999</v>
      </c>
      <c r="M1586">
        <v>0</v>
      </c>
      <c r="N1586">
        <v>34.812800000000003</v>
      </c>
    </row>
    <row r="1587" spans="1:14" hidden="1">
      <c r="A1587">
        <v>9328</v>
      </c>
      <c r="B1587" t="s">
        <v>2404</v>
      </c>
      <c r="C1587" s="4">
        <v>42985</v>
      </c>
      <c r="D1587" s="4">
        <v>42988</v>
      </c>
      <c r="E1587" t="s">
        <v>38</v>
      </c>
      <c r="F1587" t="s">
        <v>2405</v>
      </c>
      <c r="G1587" t="s">
        <v>21</v>
      </c>
      <c r="H1587">
        <v>98026</v>
      </c>
      <c r="I1587" t="s">
        <v>2406</v>
      </c>
      <c r="J1587">
        <v>455.71199999999999</v>
      </c>
      <c r="K1587">
        <v>2</v>
      </c>
      <c r="L1587">
        <v>210.76679999999999</v>
      </c>
      <c r="M1587">
        <v>0.2</v>
      </c>
      <c r="N1587">
        <v>34.178400000000003</v>
      </c>
    </row>
    <row r="1588" spans="1:14" hidden="1">
      <c r="A1588">
        <v>9329</v>
      </c>
      <c r="B1588" t="s">
        <v>2404</v>
      </c>
      <c r="C1588" s="4">
        <v>42985</v>
      </c>
      <c r="D1588" s="4">
        <v>42988</v>
      </c>
      <c r="E1588" t="s">
        <v>38</v>
      </c>
      <c r="F1588" t="s">
        <v>2405</v>
      </c>
      <c r="G1588" t="s">
        <v>21</v>
      </c>
      <c r="H1588">
        <v>98026</v>
      </c>
      <c r="I1588" t="s">
        <v>1332</v>
      </c>
      <c r="J1588">
        <v>25.98</v>
      </c>
      <c r="K1588">
        <v>1</v>
      </c>
      <c r="L1588">
        <v>18.7056</v>
      </c>
      <c r="M1588">
        <v>0</v>
      </c>
      <c r="N1588">
        <v>7.2744</v>
      </c>
    </row>
    <row r="1589" spans="1:14" hidden="1">
      <c r="A1589">
        <v>9539</v>
      </c>
      <c r="B1589" t="s">
        <v>2407</v>
      </c>
      <c r="C1589" s="4">
        <v>42985</v>
      </c>
      <c r="D1589" s="4">
        <v>42987</v>
      </c>
      <c r="E1589" t="s">
        <v>38</v>
      </c>
      <c r="F1589" t="s">
        <v>463</v>
      </c>
      <c r="G1589" t="s">
        <v>21</v>
      </c>
      <c r="H1589">
        <v>2908</v>
      </c>
      <c r="I1589" t="s">
        <v>1859</v>
      </c>
      <c r="J1589">
        <v>16.899999999999999</v>
      </c>
      <c r="K1589">
        <v>5</v>
      </c>
      <c r="L1589">
        <v>1.8251999999999999</v>
      </c>
      <c r="M1589">
        <v>0</v>
      </c>
      <c r="N1589">
        <v>7.774</v>
      </c>
    </row>
    <row r="1590" spans="1:14" hidden="1">
      <c r="A1590">
        <v>9540</v>
      </c>
      <c r="B1590" t="s">
        <v>2407</v>
      </c>
      <c r="C1590" s="4">
        <v>42985</v>
      </c>
      <c r="D1590" s="4">
        <v>42987</v>
      </c>
      <c r="E1590" t="s">
        <v>38</v>
      </c>
      <c r="F1590" t="s">
        <v>463</v>
      </c>
      <c r="G1590" t="s">
        <v>21</v>
      </c>
      <c r="H1590">
        <v>2908</v>
      </c>
      <c r="I1590" t="s">
        <v>1433</v>
      </c>
      <c r="J1590">
        <v>39.96</v>
      </c>
      <c r="K1590">
        <v>2</v>
      </c>
      <c r="L1590">
        <v>10.589399999999999</v>
      </c>
      <c r="M1590">
        <v>0</v>
      </c>
      <c r="N1590">
        <v>18.781199999999998</v>
      </c>
    </row>
    <row r="1591" spans="1:14" hidden="1">
      <c r="A1591">
        <v>1562</v>
      </c>
      <c r="B1591" t="s">
        <v>2408</v>
      </c>
      <c r="C1591" s="4">
        <v>42983</v>
      </c>
      <c r="D1591" s="4">
        <v>42984</v>
      </c>
      <c r="E1591" t="s">
        <v>38</v>
      </c>
      <c r="F1591" t="s">
        <v>90</v>
      </c>
      <c r="G1591" t="s">
        <v>17</v>
      </c>
      <c r="H1591">
        <v>98115</v>
      </c>
      <c r="I1591" t="s">
        <v>2037</v>
      </c>
      <c r="J1591">
        <v>2.78</v>
      </c>
      <c r="K1591">
        <v>1</v>
      </c>
      <c r="L1591">
        <v>2.0571999999999999</v>
      </c>
      <c r="M1591">
        <v>0</v>
      </c>
      <c r="N1591">
        <v>0.7228</v>
      </c>
    </row>
    <row r="1592" spans="1:14" hidden="1">
      <c r="A1592">
        <v>3488</v>
      </c>
      <c r="B1592" t="s">
        <v>2409</v>
      </c>
      <c r="C1592" s="4">
        <v>42983</v>
      </c>
      <c r="D1592" s="4">
        <v>42989</v>
      </c>
      <c r="E1592" t="s">
        <v>15</v>
      </c>
      <c r="F1592" t="s">
        <v>2410</v>
      </c>
      <c r="G1592" t="s">
        <v>17</v>
      </c>
      <c r="H1592">
        <v>33311</v>
      </c>
      <c r="I1592" t="s">
        <v>209</v>
      </c>
      <c r="J1592">
        <v>147.184</v>
      </c>
      <c r="K1592">
        <v>2</v>
      </c>
      <c r="L1592">
        <v>88.310400000000001</v>
      </c>
      <c r="M1592">
        <v>0.2</v>
      </c>
      <c r="N1592">
        <v>-29.436800000000002</v>
      </c>
    </row>
    <row r="1593" spans="1:14" hidden="1">
      <c r="A1593">
        <v>8197</v>
      </c>
      <c r="B1593" t="s">
        <v>2411</v>
      </c>
      <c r="C1593" s="4">
        <v>42983</v>
      </c>
      <c r="D1593" s="4">
        <v>42987</v>
      </c>
      <c r="E1593" t="s">
        <v>15</v>
      </c>
      <c r="F1593" t="s">
        <v>293</v>
      </c>
      <c r="G1593" t="s">
        <v>21</v>
      </c>
      <c r="H1593">
        <v>37918</v>
      </c>
      <c r="I1593" t="s">
        <v>1301</v>
      </c>
      <c r="J1593">
        <v>89.567999999999998</v>
      </c>
      <c r="K1593">
        <v>4</v>
      </c>
      <c r="L1593">
        <v>22.671900000000001</v>
      </c>
      <c r="M1593">
        <v>0.2</v>
      </c>
      <c r="N1593">
        <v>-1.1196000000000099</v>
      </c>
    </row>
    <row r="1594" spans="1:14" hidden="1">
      <c r="A1594">
        <v>8198</v>
      </c>
      <c r="B1594" t="s">
        <v>2411</v>
      </c>
      <c r="C1594" s="4">
        <v>42983</v>
      </c>
      <c r="D1594" s="4">
        <v>42987</v>
      </c>
      <c r="E1594" t="s">
        <v>15</v>
      </c>
      <c r="F1594" t="s">
        <v>293</v>
      </c>
      <c r="G1594" t="s">
        <v>21</v>
      </c>
      <c r="H1594">
        <v>37918</v>
      </c>
      <c r="I1594" t="s">
        <v>2412</v>
      </c>
      <c r="J1594">
        <v>71.959999999999994</v>
      </c>
      <c r="K1594">
        <v>5</v>
      </c>
      <c r="L1594">
        <v>12.9528</v>
      </c>
      <c r="M1594">
        <v>0.2</v>
      </c>
      <c r="N1594">
        <v>7.1959999999999997</v>
      </c>
    </row>
    <row r="1595" spans="1:14" hidden="1">
      <c r="A1595">
        <v>8199</v>
      </c>
      <c r="B1595" t="s">
        <v>2411</v>
      </c>
      <c r="C1595" s="4">
        <v>42983</v>
      </c>
      <c r="D1595" s="4">
        <v>42987</v>
      </c>
      <c r="E1595" t="s">
        <v>15</v>
      </c>
      <c r="F1595" t="s">
        <v>293</v>
      </c>
      <c r="G1595" t="s">
        <v>21</v>
      </c>
      <c r="H1595">
        <v>37918</v>
      </c>
      <c r="I1595" t="s">
        <v>1425</v>
      </c>
      <c r="J1595">
        <v>15.552</v>
      </c>
      <c r="K1595">
        <v>3</v>
      </c>
      <c r="L1595">
        <v>3.3696000000000002</v>
      </c>
      <c r="M1595">
        <v>0.2</v>
      </c>
      <c r="N1595">
        <v>5.4432</v>
      </c>
    </row>
    <row r="1596" spans="1:14" hidden="1">
      <c r="A1596">
        <v>1496</v>
      </c>
      <c r="B1596" t="s">
        <v>2413</v>
      </c>
      <c r="C1596" s="4">
        <v>42982</v>
      </c>
      <c r="D1596" s="4">
        <v>42986</v>
      </c>
      <c r="E1596" t="s">
        <v>15</v>
      </c>
      <c r="F1596" t="s">
        <v>2414</v>
      </c>
      <c r="G1596" t="s">
        <v>21</v>
      </c>
      <c r="H1596">
        <v>75019</v>
      </c>
      <c r="I1596" t="s">
        <v>993</v>
      </c>
      <c r="J1596">
        <v>10.192</v>
      </c>
      <c r="K1596">
        <v>7</v>
      </c>
      <c r="L1596">
        <v>1.0009999999999999</v>
      </c>
      <c r="M1596">
        <v>0.2</v>
      </c>
      <c r="N1596">
        <v>3.1850000000000001</v>
      </c>
    </row>
    <row r="1597" spans="1:14" hidden="1">
      <c r="A1597">
        <v>1497</v>
      </c>
      <c r="B1597" t="s">
        <v>2413</v>
      </c>
      <c r="C1597" s="4">
        <v>42982</v>
      </c>
      <c r="D1597" s="4">
        <v>42986</v>
      </c>
      <c r="E1597" t="s">
        <v>15</v>
      </c>
      <c r="F1597" t="s">
        <v>2414</v>
      </c>
      <c r="G1597" t="s">
        <v>21</v>
      </c>
      <c r="H1597">
        <v>75019</v>
      </c>
      <c r="I1597" t="s">
        <v>2083</v>
      </c>
      <c r="J1597">
        <v>16.783999999999999</v>
      </c>
      <c r="K1597">
        <v>1</v>
      </c>
      <c r="L1597">
        <v>16.9938</v>
      </c>
      <c r="M1597">
        <v>0.2</v>
      </c>
      <c r="N1597">
        <v>-0.20979999999999999</v>
      </c>
    </row>
    <row r="1598" spans="1:14" hidden="1">
      <c r="A1598">
        <v>1498</v>
      </c>
      <c r="B1598" t="s">
        <v>2413</v>
      </c>
      <c r="C1598" s="4">
        <v>42982</v>
      </c>
      <c r="D1598" s="4">
        <v>42986</v>
      </c>
      <c r="E1598" t="s">
        <v>15</v>
      </c>
      <c r="F1598" t="s">
        <v>2414</v>
      </c>
      <c r="G1598" t="s">
        <v>21</v>
      </c>
      <c r="H1598">
        <v>75019</v>
      </c>
      <c r="I1598" t="s">
        <v>2415</v>
      </c>
      <c r="J1598">
        <v>13.12</v>
      </c>
      <c r="K1598">
        <v>5</v>
      </c>
      <c r="L1598">
        <v>1.8695999999999999</v>
      </c>
      <c r="M1598">
        <v>0.2</v>
      </c>
      <c r="N1598">
        <v>3.7719999999999998</v>
      </c>
    </row>
    <row r="1599" spans="1:14" hidden="1">
      <c r="A1599">
        <v>1556</v>
      </c>
      <c r="B1599" t="s">
        <v>2416</v>
      </c>
      <c r="C1599" s="4">
        <v>42982</v>
      </c>
      <c r="D1599" s="4">
        <v>42986</v>
      </c>
      <c r="E1599" t="s">
        <v>15</v>
      </c>
      <c r="F1599" t="s">
        <v>1103</v>
      </c>
      <c r="G1599" t="s">
        <v>21</v>
      </c>
      <c r="H1599">
        <v>11561</v>
      </c>
      <c r="I1599" t="s">
        <v>2417</v>
      </c>
      <c r="J1599">
        <v>91.96</v>
      </c>
      <c r="K1599">
        <v>4</v>
      </c>
      <c r="L1599">
        <v>13.1043</v>
      </c>
      <c r="M1599">
        <v>0</v>
      </c>
      <c r="N1599">
        <v>39.5428</v>
      </c>
    </row>
    <row r="1600" spans="1:14" hidden="1">
      <c r="A1600">
        <v>2478</v>
      </c>
      <c r="B1600" t="s">
        <v>2418</v>
      </c>
      <c r="C1600" s="4">
        <v>42982</v>
      </c>
      <c r="D1600" s="4">
        <v>42986</v>
      </c>
      <c r="E1600" t="s">
        <v>52</v>
      </c>
      <c r="F1600" t="s">
        <v>2419</v>
      </c>
      <c r="G1600" t="s">
        <v>27</v>
      </c>
      <c r="H1600">
        <v>90036</v>
      </c>
      <c r="I1600" t="s">
        <v>1952</v>
      </c>
      <c r="J1600">
        <v>1322.3520000000001</v>
      </c>
      <c r="K1600">
        <v>3</v>
      </c>
      <c r="L1600">
        <v>473.84280000000001</v>
      </c>
      <c r="M1600">
        <v>0.2</v>
      </c>
      <c r="N1600">
        <v>-99.176400000000001</v>
      </c>
    </row>
    <row r="1601" spans="1:14" hidden="1">
      <c r="A1601">
        <v>3080</v>
      </c>
      <c r="B1601" t="s">
        <v>2420</v>
      </c>
      <c r="C1601" s="4">
        <v>42982</v>
      </c>
      <c r="D1601" s="4">
        <v>42983</v>
      </c>
      <c r="E1601" t="s">
        <v>38</v>
      </c>
      <c r="F1601" t="s">
        <v>2421</v>
      </c>
      <c r="G1601" t="s">
        <v>17</v>
      </c>
      <c r="H1601">
        <v>92307</v>
      </c>
      <c r="I1601" t="s">
        <v>1425</v>
      </c>
      <c r="J1601">
        <v>12.96</v>
      </c>
      <c r="K1601">
        <v>2</v>
      </c>
      <c r="L1601">
        <v>3.3696000000000002</v>
      </c>
      <c r="M1601">
        <v>0</v>
      </c>
      <c r="N1601">
        <v>6.2207999999999997</v>
      </c>
    </row>
    <row r="1602" spans="1:14" hidden="1">
      <c r="A1602">
        <v>3081</v>
      </c>
      <c r="B1602" t="s">
        <v>2420</v>
      </c>
      <c r="C1602" s="4">
        <v>42982</v>
      </c>
      <c r="D1602" s="4">
        <v>42983</v>
      </c>
      <c r="E1602" t="s">
        <v>38</v>
      </c>
      <c r="F1602" t="s">
        <v>2421</v>
      </c>
      <c r="G1602" t="s">
        <v>17</v>
      </c>
      <c r="H1602">
        <v>92307</v>
      </c>
      <c r="I1602" t="s">
        <v>2422</v>
      </c>
      <c r="J1602">
        <v>43.176000000000002</v>
      </c>
      <c r="K1602">
        <v>3</v>
      </c>
      <c r="L1602">
        <v>9.3547999999999991</v>
      </c>
      <c r="M1602">
        <v>0.2</v>
      </c>
      <c r="N1602">
        <v>15.111599999999999</v>
      </c>
    </row>
    <row r="1603" spans="1:14" hidden="1">
      <c r="A1603">
        <v>3513</v>
      </c>
      <c r="B1603" t="s">
        <v>2423</v>
      </c>
      <c r="C1603" s="4">
        <v>42982</v>
      </c>
      <c r="D1603" s="4">
        <v>42984</v>
      </c>
      <c r="E1603" t="s">
        <v>38</v>
      </c>
      <c r="F1603" t="s">
        <v>2424</v>
      </c>
      <c r="G1603" t="s">
        <v>27</v>
      </c>
      <c r="H1603">
        <v>60653</v>
      </c>
      <c r="I1603" t="s">
        <v>2425</v>
      </c>
      <c r="J1603">
        <v>825.17399999999998</v>
      </c>
      <c r="K1603">
        <v>9</v>
      </c>
      <c r="L1603">
        <v>104.78400000000001</v>
      </c>
      <c r="M1603">
        <v>0.3</v>
      </c>
      <c r="N1603">
        <v>-117.88200000000001</v>
      </c>
    </row>
    <row r="1604" spans="1:14" hidden="1">
      <c r="A1604">
        <v>3514</v>
      </c>
      <c r="B1604" t="s">
        <v>2423</v>
      </c>
      <c r="C1604" s="4">
        <v>42982</v>
      </c>
      <c r="D1604" s="4">
        <v>42984</v>
      </c>
      <c r="E1604" t="s">
        <v>38</v>
      </c>
      <c r="F1604" t="s">
        <v>2424</v>
      </c>
      <c r="G1604" t="s">
        <v>27</v>
      </c>
      <c r="H1604">
        <v>60653</v>
      </c>
      <c r="I1604" t="s">
        <v>1750</v>
      </c>
      <c r="J1604">
        <v>17.760000000000002</v>
      </c>
      <c r="K1604">
        <v>3</v>
      </c>
      <c r="L1604">
        <v>4.07</v>
      </c>
      <c r="M1604">
        <v>0.2</v>
      </c>
      <c r="N1604">
        <v>5.55</v>
      </c>
    </row>
    <row r="1605" spans="1:14" hidden="1">
      <c r="A1605">
        <v>3515</v>
      </c>
      <c r="B1605" t="s">
        <v>2423</v>
      </c>
      <c r="C1605" s="4">
        <v>42982</v>
      </c>
      <c r="D1605" s="4">
        <v>42984</v>
      </c>
      <c r="E1605" t="s">
        <v>38</v>
      </c>
      <c r="F1605" t="s">
        <v>2424</v>
      </c>
      <c r="G1605" t="s">
        <v>27</v>
      </c>
      <c r="H1605">
        <v>60653</v>
      </c>
      <c r="I1605" t="s">
        <v>2426</v>
      </c>
      <c r="J1605">
        <v>6.9119999999999999</v>
      </c>
      <c r="K1605">
        <v>3</v>
      </c>
      <c r="L1605">
        <v>2.016</v>
      </c>
      <c r="M1605">
        <v>0.2</v>
      </c>
      <c r="N1605">
        <v>0.86399999999999999</v>
      </c>
    </row>
    <row r="1606" spans="1:14" hidden="1">
      <c r="A1606">
        <v>3561</v>
      </c>
      <c r="B1606" t="s">
        <v>2427</v>
      </c>
      <c r="C1606" s="4">
        <v>42982</v>
      </c>
      <c r="D1606" s="4">
        <v>42987</v>
      </c>
      <c r="E1606" t="s">
        <v>52</v>
      </c>
      <c r="F1606" t="s">
        <v>2428</v>
      </c>
      <c r="G1606" t="s">
        <v>21</v>
      </c>
      <c r="H1606">
        <v>44312</v>
      </c>
      <c r="I1606" t="s">
        <v>965</v>
      </c>
      <c r="J1606">
        <v>8.2560000000000002</v>
      </c>
      <c r="K1606">
        <v>4</v>
      </c>
      <c r="L1606">
        <v>1.9092</v>
      </c>
      <c r="M1606">
        <v>0.2</v>
      </c>
      <c r="N1606">
        <v>0.61919999999999997</v>
      </c>
    </row>
    <row r="1607" spans="1:14" hidden="1">
      <c r="A1607">
        <v>3562</v>
      </c>
      <c r="B1607" t="s">
        <v>2427</v>
      </c>
      <c r="C1607" s="4">
        <v>42982</v>
      </c>
      <c r="D1607" s="4">
        <v>42987</v>
      </c>
      <c r="E1607" t="s">
        <v>52</v>
      </c>
      <c r="F1607" t="s">
        <v>2428</v>
      </c>
      <c r="G1607" t="s">
        <v>21</v>
      </c>
      <c r="H1607">
        <v>44312</v>
      </c>
      <c r="I1607" t="s">
        <v>2429</v>
      </c>
      <c r="J1607">
        <v>25.56</v>
      </c>
      <c r="K1607">
        <v>5</v>
      </c>
      <c r="L1607">
        <v>9.2015999999999991</v>
      </c>
      <c r="M1607">
        <v>0.7</v>
      </c>
      <c r="N1607">
        <v>-20.448</v>
      </c>
    </row>
    <row r="1608" spans="1:14" hidden="1">
      <c r="A1608">
        <v>3563</v>
      </c>
      <c r="B1608" t="s">
        <v>2427</v>
      </c>
      <c r="C1608" s="4">
        <v>42982</v>
      </c>
      <c r="D1608" s="4">
        <v>42987</v>
      </c>
      <c r="E1608" t="s">
        <v>52</v>
      </c>
      <c r="F1608" t="s">
        <v>2428</v>
      </c>
      <c r="G1608" t="s">
        <v>21</v>
      </c>
      <c r="H1608">
        <v>44312</v>
      </c>
      <c r="I1608" t="s">
        <v>2430</v>
      </c>
      <c r="J1608">
        <v>4.3680000000000003</v>
      </c>
      <c r="K1608">
        <v>2</v>
      </c>
      <c r="L1608">
        <v>3.7128000000000001</v>
      </c>
      <c r="M1608">
        <v>0.7</v>
      </c>
      <c r="N1608">
        <v>-3.0575999999999999</v>
      </c>
    </row>
    <row r="1609" spans="1:14" hidden="1">
      <c r="A1609">
        <v>3564</v>
      </c>
      <c r="B1609" t="s">
        <v>2427</v>
      </c>
      <c r="C1609" s="4">
        <v>42982</v>
      </c>
      <c r="D1609" s="4">
        <v>42987</v>
      </c>
      <c r="E1609" t="s">
        <v>52</v>
      </c>
      <c r="F1609" t="s">
        <v>2428</v>
      </c>
      <c r="G1609" t="s">
        <v>21</v>
      </c>
      <c r="H1609">
        <v>44312</v>
      </c>
      <c r="I1609" t="s">
        <v>672</v>
      </c>
      <c r="J1609">
        <v>11.52</v>
      </c>
      <c r="K1609">
        <v>4</v>
      </c>
      <c r="L1609">
        <v>1.944</v>
      </c>
      <c r="M1609">
        <v>0.2</v>
      </c>
      <c r="N1609">
        <v>3.7440000000000002</v>
      </c>
    </row>
    <row r="1610" spans="1:14" hidden="1">
      <c r="A1610">
        <v>3618</v>
      </c>
      <c r="B1610" t="s">
        <v>2431</v>
      </c>
      <c r="C1610" s="4">
        <v>42982</v>
      </c>
      <c r="D1610" s="4">
        <v>42986</v>
      </c>
      <c r="E1610" t="s">
        <v>15</v>
      </c>
      <c r="F1610" t="s">
        <v>118</v>
      </c>
      <c r="G1610" t="s">
        <v>21</v>
      </c>
      <c r="H1610">
        <v>90004</v>
      </c>
      <c r="I1610" t="s">
        <v>29</v>
      </c>
      <c r="J1610">
        <v>487.98399999999998</v>
      </c>
      <c r="K1610">
        <v>2</v>
      </c>
      <c r="L1610">
        <v>167.74449999999999</v>
      </c>
      <c r="M1610">
        <v>0.2</v>
      </c>
      <c r="N1610">
        <v>152.495</v>
      </c>
    </row>
    <row r="1611" spans="1:14" hidden="1">
      <c r="A1611">
        <v>3619</v>
      </c>
      <c r="B1611" t="s">
        <v>2431</v>
      </c>
      <c r="C1611" s="4">
        <v>42982</v>
      </c>
      <c r="D1611" s="4">
        <v>42986</v>
      </c>
      <c r="E1611" t="s">
        <v>15</v>
      </c>
      <c r="F1611" t="s">
        <v>118</v>
      </c>
      <c r="G1611" t="s">
        <v>21</v>
      </c>
      <c r="H1611">
        <v>90004</v>
      </c>
      <c r="I1611" t="s">
        <v>1754</v>
      </c>
      <c r="J1611">
        <v>5.56</v>
      </c>
      <c r="K1611">
        <v>1</v>
      </c>
      <c r="L1611">
        <v>3.8224999999999998</v>
      </c>
      <c r="M1611">
        <v>0.2</v>
      </c>
      <c r="N1611">
        <v>1.7375</v>
      </c>
    </row>
    <row r="1612" spans="1:14" hidden="1">
      <c r="A1612">
        <v>3620</v>
      </c>
      <c r="B1612" t="s">
        <v>2431</v>
      </c>
      <c r="C1612" s="4">
        <v>42982</v>
      </c>
      <c r="D1612" s="4">
        <v>42986</v>
      </c>
      <c r="E1612" t="s">
        <v>15</v>
      </c>
      <c r="F1612" t="s">
        <v>118</v>
      </c>
      <c r="G1612" t="s">
        <v>21</v>
      </c>
      <c r="H1612">
        <v>90004</v>
      </c>
      <c r="I1612" t="s">
        <v>1454</v>
      </c>
      <c r="J1612">
        <v>217.85</v>
      </c>
      <c r="K1612">
        <v>5</v>
      </c>
      <c r="L1612">
        <v>30.498999999999999</v>
      </c>
      <c r="M1612">
        <v>0</v>
      </c>
      <c r="N1612">
        <v>65.355000000000004</v>
      </c>
    </row>
    <row r="1613" spans="1:14" hidden="1">
      <c r="A1613">
        <v>4121</v>
      </c>
      <c r="B1613" t="s">
        <v>2432</v>
      </c>
      <c r="C1613" s="4">
        <v>42982</v>
      </c>
      <c r="D1613" s="4">
        <v>42988</v>
      </c>
      <c r="E1613" t="s">
        <v>15</v>
      </c>
      <c r="F1613" t="s">
        <v>197</v>
      </c>
      <c r="G1613" t="s">
        <v>21</v>
      </c>
      <c r="H1613">
        <v>19120</v>
      </c>
      <c r="I1613" t="s">
        <v>2433</v>
      </c>
      <c r="J1613">
        <v>19.04</v>
      </c>
      <c r="K1613">
        <v>4</v>
      </c>
      <c r="L1613">
        <v>5.117</v>
      </c>
      <c r="M1613">
        <v>0.2</v>
      </c>
      <c r="N1613">
        <v>-1.4279999999999999</v>
      </c>
    </row>
    <row r="1614" spans="1:14" hidden="1">
      <c r="A1614">
        <v>4297</v>
      </c>
      <c r="B1614" t="s">
        <v>2434</v>
      </c>
      <c r="C1614" s="4">
        <v>42982</v>
      </c>
      <c r="D1614" s="4">
        <v>42988</v>
      </c>
      <c r="E1614" t="s">
        <v>15</v>
      </c>
      <c r="F1614" t="s">
        <v>2435</v>
      </c>
      <c r="G1614" t="s">
        <v>27</v>
      </c>
      <c r="H1614">
        <v>90032</v>
      </c>
      <c r="I1614" t="s">
        <v>2436</v>
      </c>
      <c r="J1614">
        <v>54.32</v>
      </c>
      <c r="K1614">
        <v>4</v>
      </c>
      <c r="L1614">
        <v>13.4442</v>
      </c>
      <c r="M1614">
        <v>0</v>
      </c>
      <c r="N1614">
        <v>0.54319999999999902</v>
      </c>
    </row>
    <row r="1615" spans="1:14" hidden="1">
      <c r="A1615">
        <v>5459</v>
      </c>
      <c r="B1615" t="s">
        <v>2437</v>
      </c>
      <c r="C1615" s="4">
        <v>42982</v>
      </c>
      <c r="D1615" s="4">
        <v>42984</v>
      </c>
      <c r="E1615" t="s">
        <v>52</v>
      </c>
      <c r="F1615" t="s">
        <v>287</v>
      </c>
      <c r="G1615" t="s">
        <v>21</v>
      </c>
      <c r="H1615">
        <v>94122</v>
      </c>
      <c r="I1615" t="s">
        <v>2438</v>
      </c>
      <c r="J1615">
        <v>13.343999999999999</v>
      </c>
      <c r="K1615">
        <v>6</v>
      </c>
      <c r="L1615">
        <v>1.5012000000000001</v>
      </c>
      <c r="M1615">
        <v>0.2</v>
      </c>
      <c r="N1615">
        <v>4.3368000000000002</v>
      </c>
    </row>
    <row r="1616" spans="1:14" hidden="1">
      <c r="A1616">
        <v>5460</v>
      </c>
      <c r="B1616" t="s">
        <v>2437</v>
      </c>
      <c r="C1616" s="4">
        <v>42982</v>
      </c>
      <c r="D1616" s="4">
        <v>42984</v>
      </c>
      <c r="E1616" t="s">
        <v>52</v>
      </c>
      <c r="F1616" t="s">
        <v>287</v>
      </c>
      <c r="G1616" t="s">
        <v>21</v>
      </c>
      <c r="H1616">
        <v>94122</v>
      </c>
      <c r="I1616" t="s">
        <v>2439</v>
      </c>
      <c r="J1616">
        <v>1478.2719999999999</v>
      </c>
      <c r="K1616">
        <v>8</v>
      </c>
      <c r="L1616">
        <v>173.23500000000001</v>
      </c>
      <c r="M1616">
        <v>0.2</v>
      </c>
      <c r="N1616">
        <v>92.392000000000095</v>
      </c>
    </row>
    <row r="1617" spans="1:14" hidden="1">
      <c r="A1617">
        <v>6724</v>
      </c>
      <c r="B1617" t="s">
        <v>2440</v>
      </c>
      <c r="C1617" s="4">
        <v>42982</v>
      </c>
      <c r="D1617" s="4">
        <v>42984</v>
      </c>
      <c r="E1617" t="s">
        <v>52</v>
      </c>
      <c r="F1617" t="s">
        <v>2441</v>
      </c>
      <c r="G1617" t="s">
        <v>21</v>
      </c>
      <c r="H1617">
        <v>3060</v>
      </c>
      <c r="I1617" t="s">
        <v>2442</v>
      </c>
      <c r="J1617">
        <v>14.82</v>
      </c>
      <c r="K1617">
        <v>6</v>
      </c>
      <c r="L1617">
        <v>1.3090999999999999</v>
      </c>
      <c r="M1617">
        <v>0</v>
      </c>
      <c r="N1617">
        <v>6.9653999999999998</v>
      </c>
    </row>
    <row r="1618" spans="1:14" hidden="1">
      <c r="A1618">
        <v>7104</v>
      </c>
      <c r="B1618" t="s">
        <v>2443</v>
      </c>
      <c r="C1618" s="4">
        <v>42982</v>
      </c>
      <c r="D1618" s="4">
        <v>42986</v>
      </c>
      <c r="E1618" t="s">
        <v>15</v>
      </c>
      <c r="F1618" t="s">
        <v>1515</v>
      </c>
      <c r="G1618" t="s">
        <v>21</v>
      </c>
      <c r="H1618">
        <v>92704</v>
      </c>
      <c r="I1618" t="s">
        <v>2444</v>
      </c>
      <c r="J1618">
        <v>421.1</v>
      </c>
      <c r="K1618">
        <v>2</v>
      </c>
      <c r="L1618">
        <v>157.91249999999999</v>
      </c>
      <c r="M1618">
        <v>0</v>
      </c>
      <c r="N1618">
        <v>105.27500000000001</v>
      </c>
    </row>
    <row r="1619" spans="1:14" hidden="1">
      <c r="A1619">
        <v>7304</v>
      </c>
      <c r="B1619" t="s">
        <v>2445</v>
      </c>
      <c r="C1619" s="4">
        <v>42982</v>
      </c>
      <c r="D1619" s="4">
        <v>42986</v>
      </c>
      <c r="E1619" t="s">
        <v>15</v>
      </c>
      <c r="F1619" t="s">
        <v>701</v>
      </c>
      <c r="G1619" t="s">
        <v>21</v>
      </c>
      <c r="H1619">
        <v>33437</v>
      </c>
      <c r="I1619" t="s">
        <v>379</v>
      </c>
      <c r="J1619">
        <v>97.183999999999997</v>
      </c>
      <c r="K1619">
        <v>2</v>
      </c>
      <c r="L1619">
        <v>45.555</v>
      </c>
      <c r="M1619">
        <v>0.2</v>
      </c>
      <c r="N1619">
        <v>6.0739999999999998</v>
      </c>
    </row>
    <row r="1620" spans="1:14" hidden="1">
      <c r="A1620">
        <v>7305</v>
      </c>
      <c r="B1620" t="s">
        <v>2445</v>
      </c>
      <c r="C1620" s="4">
        <v>42982</v>
      </c>
      <c r="D1620" s="4">
        <v>42986</v>
      </c>
      <c r="E1620" t="s">
        <v>15</v>
      </c>
      <c r="F1620" t="s">
        <v>701</v>
      </c>
      <c r="G1620" t="s">
        <v>21</v>
      </c>
      <c r="H1620">
        <v>33437</v>
      </c>
      <c r="I1620" t="s">
        <v>330</v>
      </c>
      <c r="J1620">
        <v>10.368</v>
      </c>
      <c r="K1620">
        <v>2</v>
      </c>
      <c r="L1620">
        <v>3.3696000000000002</v>
      </c>
      <c r="M1620">
        <v>0.2</v>
      </c>
      <c r="N1620">
        <v>3.6288</v>
      </c>
    </row>
    <row r="1621" spans="1:14" hidden="1">
      <c r="A1621">
        <v>7918</v>
      </c>
      <c r="B1621" t="s">
        <v>2446</v>
      </c>
      <c r="C1621" s="4">
        <v>42982</v>
      </c>
      <c r="D1621" s="4">
        <v>42986</v>
      </c>
      <c r="E1621" t="s">
        <v>52</v>
      </c>
      <c r="F1621" t="s">
        <v>2447</v>
      </c>
      <c r="G1621" t="s">
        <v>17</v>
      </c>
      <c r="H1621">
        <v>75043</v>
      </c>
      <c r="I1621" t="s">
        <v>2195</v>
      </c>
      <c r="J1621">
        <v>30.384</v>
      </c>
      <c r="K1621">
        <v>1</v>
      </c>
      <c r="L1621">
        <v>26.585999999999999</v>
      </c>
      <c r="M1621">
        <v>0.2</v>
      </c>
      <c r="N1621">
        <v>3.7979999999999898</v>
      </c>
    </row>
    <row r="1622" spans="1:14" hidden="1">
      <c r="A1622">
        <v>8386</v>
      </c>
      <c r="B1622" t="s">
        <v>2448</v>
      </c>
      <c r="C1622" s="4">
        <v>42982</v>
      </c>
      <c r="D1622" s="4">
        <v>42986</v>
      </c>
      <c r="E1622" t="s">
        <v>15</v>
      </c>
      <c r="F1622" t="s">
        <v>115</v>
      </c>
      <c r="G1622" t="s">
        <v>27</v>
      </c>
      <c r="H1622">
        <v>94601</v>
      </c>
      <c r="I1622" t="s">
        <v>2449</v>
      </c>
      <c r="J1622">
        <v>11.808</v>
      </c>
      <c r="K1622">
        <v>3</v>
      </c>
      <c r="L1622">
        <v>2.5583999999999998</v>
      </c>
      <c r="M1622">
        <v>0.2</v>
      </c>
      <c r="N1622">
        <v>4.1327999999999996</v>
      </c>
    </row>
    <row r="1623" spans="1:14" hidden="1">
      <c r="A1623">
        <v>9129</v>
      </c>
      <c r="B1623" t="s">
        <v>2450</v>
      </c>
      <c r="C1623" s="4">
        <v>42982</v>
      </c>
      <c r="D1623" s="4">
        <v>42983</v>
      </c>
      <c r="E1623" t="s">
        <v>38</v>
      </c>
      <c r="F1623" t="s">
        <v>1928</v>
      </c>
      <c r="G1623" t="s">
        <v>27</v>
      </c>
      <c r="H1623">
        <v>97756</v>
      </c>
      <c r="I1623" t="s">
        <v>2451</v>
      </c>
      <c r="J1623">
        <v>88.073999999999998</v>
      </c>
      <c r="K1623">
        <v>7</v>
      </c>
      <c r="L1623">
        <v>20.97</v>
      </c>
      <c r="M1623">
        <v>0.7</v>
      </c>
      <c r="N1623">
        <v>-58.716000000000001</v>
      </c>
    </row>
    <row r="1624" spans="1:14" hidden="1">
      <c r="A1624">
        <v>537</v>
      </c>
      <c r="B1624" t="s">
        <v>2452</v>
      </c>
      <c r="C1624" s="4">
        <v>42981</v>
      </c>
      <c r="D1624" s="4">
        <v>42986</v>
      </c>
      <c r="E1624" t="s">
        <v>52</v>
      </c>
      <c r="F1624" t="s">
        <v>328</v>
      </c>
      <c r="G1624" t="s">
        <v>21</v>
      </c>
      <c r="H1624">
        <v>60653</v>
      </c>
      <c r="I1624" t="s">
        <v>759</v>
      </c>
      <c r="J1624">
        <v>42.616</v>
      </c>
      <c r="K1624">
        <v>7</v>
      </c>
      <c r="L1624">
        <v>15.828799999999999</v>
      </c>
      <c r="M1624">
        <v>0.8</v>
      </c>
      <c r="N1624">
        <v>-68.185599999999994</v>
      </c>
    </row>
    <row r="1625" spans="1:14" hidden="1">
      <c r="A1625">
        <v>712</v>
      </c>
      <c r="B1625" t="s">
        <v>2453</v>
      </c>
      <c r="C1625" s="4">
        <v>42981</v>
      </c>
      <c r="D1625" s="4">
        <v>42985</v>
      </c>
      <c r="E1625" t="s">
        <v>15</v>
      </c>
      <c r="F1625" t="s">
        <v>2101</v>
      </c>
      <c r="G1625" t="s">
        <v>21</v>
      </c>
      <c r="H1625">
        <v>32137</v>
      </c>
      <c r="I1625" t="s">
        <v>1300</v>
      </c>
      <c r="J1625">
        <v>24.448</v>
      </c>
      <c r="K1625">
        <v>4</v>
      </c>
      <c r="L1625">
        <v>3.8963999999999999</v>
      </c>
      <c r="M1625">
        <v>0.2</v>
      </c>
      <c r="N1625">
        <v>8.8623999999999992</v>
      </c>
    </row>
    <row r="1626" spans="1:14" hidden="1">
      <c r="A1626">
        <v>3587</v>
      </c>
      <c r="B1626" t="s">
        <v>2454</v>
      </c>
      <c r="C1626" s="4">
        <v>42981</v>
      </c>
      <c r="D1626" s="4">
        <v>42986</v>
      </c>
      <c r="E1626" t="s">
        <v>15</v>
      </c>
      <c r="F1626" t="s">
        <v>2455</v>
      </c>
      <c r="G1626" t="s">
        <v>27</v>
      </c>
      <c r="H1626">
        <v>94122</v>
      </c>
      <c r="I1626" t="s">
        <v>2456</v>
      </c>
      <c r="J1626">
        <v>5.96</v>
      </c>
      <c r="K1626">
        <v>2</v>
      </c>
      <c r="L1626">
        <v>2.1456</v>
      </c>
      <c r="M1626">
        <v>0</v>
      </c>
      <c r="N1626">
        <v>1.6688000000000001</v>
      </c>
    </row>
    <row r="1627" spans="1:14" hidden="1">
      <c r="A1627">
        <v>5636</v>
      </c>
      <c r="B1627" t="s">
        <v>2457</v>
      </c>
      <c r="C1627" s="4">
        <v>42981</v>
      </c>
      <c r="D1627" s="4">
        <v>42986</v>
      </c>
      <c r="E1627" t="s">
        <v>15</v>
      </c>
      <c r="F1627" t="s">
        <v>1087</v>
      </c>
      <c r="G1627" t="s">
        <v>17</v>
      </c>
      <c r="H1627">
        <v>91941</v>
      </c>
      <c r="I1627" t="s">
        <v>2458</v>
      </c>
      <c r="J1627">
        <v>82.56</v>
      </c>
      <c r="K1627">
        <v>5</v>
      </c>
      <c r="L1627">
        <v>10.732799999999999</v>
      </c>
      <c r="M1627">
        <v>0.2</v>
      </c>
      <c r="N1627">
        <v>28.896000000000001</v>
      </c>
    </row>
    <row r="1628" spans="1:14" hidden="1">
      <c r="A1628">
        <v>5637</v>
      </c>
      <c r="B1628" t="s">
        <v>2457</v>
      </c>
      <c r="C1628" s="4">
        <v>42981</v>
      </c>
      <c r="D1628" s="4">
        <v>42986</v>
      </c>
      <c r="E1628" t="s">
        <v>15</v>
      </c>
      <c r="F1628" t="s">
        <v>1087</v>
      </c>
      <c r="G1628" t="s">
        <v>17</v>
      </c>
      <c r="H1628">
        <v>91941</v>
      </c>
      <c r="I1628" t="s">
        <v>256</v>
      </c>
      <c r="J1628">
        <v>284.97000000000003</v>
      </c>
      <c r="K1628">
        <v>3</v>
      </c>
      <c r="L1628">
        <v>66.492999999999995</v>
      </c>
      <c r="M1628">
        <v>0</v>
      </c>
      <c r="N1628">
        <v>85.491</v>
      </c>
    </row>
    <row r="1629" spans="1:14" hidden="1">
      <c r="A1629">
        <v>5826</v>
      </c>
      <c r="B1629" t="s">
        <v>2459</v>
      </c>
      <c r="C1629" s="4">
        <v>42981</v>
      </c>
      <c r="D1629" s="4">
        <v>42984</v>
      </c>
      <c r="E1629" t="s">
        <v>52</v>
      </c>
      <c r="F1629" t="s">
        <v>2421</v>
      </c>
      <c r="G1629" t="s">
        <v>17</v>
      </c>
      <c r="H1629">
        <v>10035</v>
      </c>
      <c r="I1629" t="s">
        <v>2460</v>
      </c>
      <c r="J1629">
        <v>419.4</v>
      </c>
      <c r="K1629">
        <v>4</v>
      </c>
      <c r="L1629">
        <v>54.521999999999998</v>
      </c>
      <c r="M1629">
        <v>0</v>
      </c>
      <c r="N1629">
        <v>201.31200000000001</v>
      </c>
    </row>
    <row r="1630" spans="1:14" hidden="1">
      <c r="A1630">
        <v>5827</v>
      </c>
      <c r="B1630" t="s">
        <v>2459</v>
      </c>
      <c r="C1630" s="4">
        <v>42981</v>
      </c>
      <c r="D1630" s="4">
        <v>42984</v>
      </c>
      <c r="E1630" t="s">
        <v>52</v>
      </c>
      <c r="F1630" t="s">
        <v>2421</v>
      </c>
      <c r="G1630" t="s">
        <v>17</v>
      </c>
      <c r="H1630">
        <v>10035</v>
      </c>
      <c r="I1630" t="s">
        <v>2461</v>
      </c>
      <c r="J1630">
        <v>90.801000000000002</v>
      </c>
      <c r="K1630">
        <v>1</v>
      </c>
      <c r="L1630">
        <v>76.676400000000001</v>
      </c>
      <c r="M1630">
        <v>0.1</v>
      </c>
      <c r="N1630">
        <v>14.124599999999999</v>
      </c>
    </row>
    <row r="1631" spans="1:14" hidden="1">
      <c r="A1631">
        <v>5828</v>
      </c>
      <c r="B1631" t="s">
        <v>2459</v>
      </c>
      <c r="C1631" s="4">
        <v>42981</v>
      </c>
      <c r="D1631" s="4">
        <v>42984</v>
      </c>
      <c r="E1631" t="s">
        <v>52</v>
      </c>
      <c r="F1631" t="s">
        <v>2421</v>
      </c>
      <c r="G1631" t="s">
        <v>17</v>
      </c>
      <c r="H1631">
        <v>10035</v>
      </c>
      <c r="I1631" t="s">
        <v>703</v>
      </c>
      <c r="J1631">
        <v>181.76400000000001</v>
      </c>
      <c r="K1631">
        <v>2</v>
      </c>
      <c r="L1631">
        <v>94.921199999999999</v>
      </c>
      <c r="M1631">
        <v>0.1</v>
      </c>
      <c r="N1631">
        <v>-8.0784000000000198</v>
      </c>
    </row>
    <row r="1632" spans="1:14" hidden="1">
      <c r="A1632">
        <v>5829</v>
      </c>
      <c r="B1632" t="s">
        <v>2459</v>
      </c>
      <c r="C1632" s="4">
        <v>42981</v>
      </c>
      <c r="D1632" s="4">
        <v>42984</v>
      </c>
      <c r="E1632" t="s">
        <v>52</v>
      </c>
      <c r="F1632" t="s">
        <v>2421</v>
      </c>
      <c r="G1632" t="s">
        <v>17</v>
      </c>
      <c r="H1632">
        <v>10035</v>
      </c>
      <c r="I1632" t="s">
        <v>1739</v>
      </c>
      <c r="J1632">
        <v>5.56</v>
      </c>
      <c r="K1632">
        <v>2</v>
      </c>
      <c r="L1632">
        <v>1.6679999999999999</v>
      </c>
      <c r="M1632">
        <v>0</v>
      </c>
      <c r="N1632">
        <v>2.2240000000000002</v>
      </c>
    </row>
    <row r="1633" spans="1:14" hidden="1">
      <c r="A1633">
        <v>5859</v>
      </c>
      <c r="B1633" t="s">
        <v>2462</v>
      </c>
      <c r="C1633" s="4">
        <v>42981</v>
      </c>
      <c r="D1633" s="4">
        <v>42985</v>
      </c>
      <c r="E1633" t="s">
        <v>52</v>
      </c>
      <c r="F1633" t="s">
        <v>1888</v>
      </c>
      <c r="G1633" t="s">
        <v>21</v>
      </c>
      <c r="H1633">
        <v>94521</v>
      </c>
      <c r="I1633" t="s">
        <v>2463</v>
      </c>
      <c r="J1633">
        <v>239.666</v>
      </c>
      <c r="K1633">
        <v>2</v>
      </c>
      <c r="L1633">
        <v>112.78400000000001</v>
      </c>
      <c r="M1633">
        <v>0.15</v>
      </c>
      <c r="N1633">
        <v>14.098000000000001</v>
      </c>
    </row>
    <row r="1634" spans="1:14" hidden="1">
      <c r="A1634">
        <v>6351</v>
      </c>
      <c r="B1634" t="s">
        <v>2464</v>
      </c>
      <c r="C1634" s="4">
        <v>42981</v>
      </c>
      <c r="D1634" s="4">
        <v>42986</v>
      </c>
      <c r="E1634" t="s">
        <v>15</v>
      </c>
      <c r="F1634" t="s">
        <v>2048</v>
      </c>
      <c r="G1634" t="s">
        <v>21</v>
      </c>
      <c r="H1634">
        <v>75217</v>
      </c>
      <c r="I1634" t="s">
        <v>2465</v>
      </c>
      <c r="J1634">
        <v>108.4</v>
      </c>
      <c r="K1634">
        <v>5</v>
      </c>
      <c r="L1634">
        <v>42.817999999999998</v>
      </c>
      <c r="M1634">
        <v>0.6</v>
      </c>
      <c r="N1634">
        <v>-105.69</v>
      </c>
    </row>
    <row r="1635" spans="1:14" hidden="1">
      <c r="A1635">
        <v>7322</v>
      </c>
      <c r="B1635" t="s">
        <v>2466</v>
      </c>
      <c r="C1635" s="4">
        <v>42981</v>
      </c>
      <c r="D1635" s="4">
        <v>42985</v>
      </c>
      <c r="E1635" t="s">
        <v>15</v>
      </c>
      <c r="F1635" t="s">
        <v>1741</v>
      </c>
      <c r="G1635" t="s">
        <v>27</v>
      </c>
      <c r="H1635">
        <v>60623</v>
      </c>
      <c r="I1635" t="s">
        <v>1255</v>
      </c>
      <c r="J1635">
        <v>8.9039999999999999</v>
      </c>
      <c r="K1635">
        <v>3</v>
      </c>
      <c r="L1635">
        <v>1.855</v>
      </c>
      <c r="M1635">
        <v>0.2</v>
      </c>
      <c r="N1635">
        <v>3.339</v>
      </c>
    </row>
    <row r="1636" spans="1:14" hidden="1">
      <c r="A1636">
        <v>7323</v>
      </c>
      <c r="B1636" t="s">
        <v>2466</v>
      </c>
      <c r="C1636" s="4">
        <v>42981</v>
      </c>
      <c r="D1636" s="4">
        <v>42985</v>
      </c>
      <c r="E1636" t="s">
        <v>15</v>
      </c>
      <c r="F1636" t="s">
        <v>1741</v>
      </c>
      <c r="G1636" t="s">
        <v>27</v>
      </c>
      <c r="H1636">
        <v>60623</v>
      </c>
      <c r="I1636" t="s">
        <v>2467</v>
      </c>
      <c r="J1636">
        <v>100.8</v>
      </c>
      <c r="K1636">
        <v>2</v>
      </c>
      <c r="L1636">
        <v>39.69</v>
      </c>
      <c r="M1636">
        <v>0.2</v>
      </c>
      <c r="N1636">
        <v>21.42</v>
      </c>
    </row>
    <row r="1637" spans="1:14" hidden="1">
      <c r="A1637">
        <v>702</v>
      </c>
      <c r="B1637" t="s">
        <v>2468</v>
      </c>
      <c r="C1637" s="4">
        <v>42980</v>
      </c>
      <c r="D1637" s="4">
        <v>42986</v>
      </c>
      <c r="E1637" t="s">
        <v>15</v>
      </c>
      <c r="F1637" t="s">
        <v>2469</v>
      </c>
      <c r="G1637" t="s">
        <v>27</v>
      </c>
      <c r="H1637">
        <v>44105</v>
      </c>
      <c r="I1637" t="s">
        <v>2470</v>
      </c>
      <c r="J1637">
        <v>15.071999999999999</v>
      </c>
      <c r="K1637">
        <v>3</v>
      </c>
      <c r="L1637">
        <v>3.6423999999999999</v>
      </c>
      <c r="M1637">
        <v>0.2</v>
      </c>
      <c r="N1637">
        <v>4.1448</v>
      </c>
    </row>
    <row r="1638" spans="1:14" hidden="1">
      <c r="A1638">
        <v>910</v>
      </c>
      <c r="B1638" t="s">
        <v>2471</v>
      </c>
      <c r="C1638" s="4">
        <v>42980</v>
      </c>
      <c r="D1638" s="4">
        <v>42985</v>
      </c>
      <c r="E1638" t="s">
        <v>15</v>
      </c>
      <c r="F1638" t="s">
        <v>2472</v>
      </c>
      <c r="G1638" t="s">
        <v>17</v>
      </c>
      <c r="H1638">
        <v>49201</v>
      </c>
      <c r="I1638" t="s">
        <v>1682</v>
      </c>
      <c r="J1638">
        <v>1199.8</v>
      </c>
      <c r="K1638">
        <v>4</v>
      </c>
      <c r="L1638">
        <v>218.96350000000001</v>
      </c>
      <c r="M1638">
        <v>0</v>
      </c>
      <c r="N1638">
        <v>323.94600000000003</v>
      </c>
    </row>
    <row r="1639" spans="1:14" hidden="1">
      <c r="A1639">
        <v>911</v>
      </c>
      <c r="B1639" t="s">
        <v>2471</v>
      </c>
      <c r="C1639" s="4">
        <v>42980</v>
      </c>
      <c r="D1639" s="4">
        <v>42985</v>
      </c>
      <c r="E1639" t="s">
        <v>15</v>
      </c>
      <c r="F1639" t="s">
        <v>2472</v>
      </c>
      <c r="G1639" t="s">
        <v>17</v>
      </c>
      <c r="H1639">
        <v>49201</v>
      </c>
      <c r="I1639" t="s">
        <v>1381</v>
      </c>
      <c r="J1639">
        <v>1928.78</v>
      </c>
      <c r="K1639">
        <v>7</v>
      </c>
      <c r="L1639">
        <v>157.05779999999999</v>
      </c>
      <c r="M1639">
        <v>0</v>
      </c>
      <c r="N1639">
        <v>829.37540000000001</v>
      </c>
    </row>
    <row r="1640" spans="1:14" hidden="1">
      <c r="A1640">
        <v>912</v>
      </c>
      <c r="B1640" t="s">
        <v>2471</v>
      </c>
      <c r="C1640" s="4">
        <v>42980</v>
      </c>
      <c r="D1640" s="4">
        <v>42985</v>
      </c>
      <c r="E1640" t="s">
        <v>15</v>
      </c>
      <c r="F1640" t="s">
        <v>2472</v>
      </c>
      <c r="G1640" t="s">
        <v>17</v>
      </c>
      <c r="H1640">
        <v>49201</v>
      </c>
      <c r="I1640" t="s">
        <v>2473</v>
      </c>
      <c r="J1640">
        <v>352.38</v>
      </c>
      <c r="K1640">
        <v>2</v>
      </c>
      <c r="L1640">
        <v>135.66630000000001</v>
      </c>
      <c r="M1640">
        <v>0</v>
      </c>
      <c r="N1640">
        <v>81.047399999999996</v>
      </c>
    </row>
    <row r="1641" spans="1:14" hidden="1">
      <c r="A1641">
        <v>933</v>
      </c>
      <c r="B1641" t="s">
        <v>2474</v>
      </c>
      <c r="C1641" s="4">
        <v>42980</v>
      </c>
      <c r="D1641" s="4">
        <v>42984</v>
      </c>
      <c r="E1641" t="s">
        <v>15</v>
      </c>
      <c r="F1641" t="s">
        <v>2475</v>
      </c>
      <c r="G1641" t="s">
        <v>21</v>
      </c>
      <c r="H1641">
        <v>19140</v>
      </c>
      <c r="I1641" t="s">
        <v>1720</v>
      </c>
      <c r="J1641">
        <v>12.192</v>
      </c>
      <c r="K1641">
        <v>3</v>
      </c>
      <c r="L1641">
        <v>2.6924000000000001</v>
      </c>
      <c r="M1641">
        <v>0.2</v>
      </c>
      <c r="N1641">
        <v>4.1147999999999998</v>
      </c>
    </row>
    <row r="1642" spans="1:14" hidden="1">
      <c r="A1642">
        <v>1266</v>
      </c>
      <c r="B1642" t="s">
        <v>2476</v>
      </c>
      <c r="C1642" s="4">
        <v>42980</v>
      </c>
      <c r="D1642" s="4">
        <v>42985</v>
      </c>
      <c r="E1642" t="s">
        <v>15</v>
      </c>
      <c r="F1642" t="s">
        <v>2405</v>
      </c>
      <c r="G1642" t="s">
        <v>21</v>
      </c>
      <c r="H1642">
        <v>94122</v>
      </c>
      <c r="I1642" t="s">
        <v>203</v>
      </c>
      <c r="J1642">
        <v>6.57</v>
      </c>
      <c r="K1642">
        <v>3</v>
      </c>
      <c r="L1642">
        <v>1.5987</v>
      </c>
      <c r="M1642">
        <v>0</v>
      </c>
      <c r="N1642">
        <v>1.7739</v>
      </c>
    </row>
    <row r="1643" spans="1:14" hidden="1">
      <c r="A1643">
        <v>1947</v>
      </c>
      <c r="B1643" t="s">
        <v>2477</v>
      </c>
      <c r="C1643" s="4">
        <v>42980</v>
      </c>
      <c r="D1643" s="4">
        <v>42984</v>
      </c>
      <c r="E1643" t="s">
        <v>15</v>
      </c>
      <c r="F1643" t="s">
        <v>166</v>
      </c>
      <c r="G1643" t="s">
        <v>27</v>
      </c>
      <c r="H1643">
        <v>10009</v>
      </c>
      <c r="I1643" t="s">
        <v>2478</v>
      </c>
      <c r="J1643">
        <v>23.1</v>
      </c>
      <c r="K1643">
        <v>2</v>
      </c>
      <c r="L1643">
        <v>8.3160000000000007</v>
      </c>
      <c r="M1643">
        <v>0</v>
      </c>
      <c r="N1643">
        <v>6.468</v>
      </c>
    </row>
    <row r="1644" spans="1:14" hidden="1">
      <c r="A1644">
        <v>1948</v>
      </c>
      <c r="B1644" t="s">
        <v>2477</v>
      </c>
      <c r="C1644" s="4">
        <v>42980</v>
      </c>
      <c r="D1644" s="4">
        <v>42984</v>
      </c>
      <c r="E1644" t="s">
        <v>15</v>
      </c>
      <c r="F1644" t="s">
        <v>166</v>
      </c>
      <c r="G1644" t="s">
        <v>27</v>
      </c>
      <c r="H1644">
        <v>10009</v>
      </c>
      <c r="I1644" t="s">
        <v>1217</v>
      </c>
      <c r="J1644">
        <v>11.54</v>
      </c>
      <c r="K1644">
        <v>2</v>
      </c>
      <c r="L1644">
        <v>4.0389999999999997</v>
      </c>
      <c r="M1644">
        <v>0</v>
      </c>
      <c r="N1644">
        <v>3.4620000000000002</v>
      </c>
    </row>
    <row r="1645" spans="1:14" hidden="1">
      <c r="A1645">
        <v>1949</v>
      </c>
      <c r="B1645" t="s">
        <v>2477</v>
      </c>
      <c r="C1645" s="4">
        <v>42980</v>
      </c>
      <c r="D1645" s="4">
        <v>42984</v>
      </c>
      <c r="E1645" t="s">
        <v>15</v>
      </c>
      <c r="F1645" t="s">
        <v>166</v>
      </c>
      <c r="G1645" t="s">
        <v>27</v>
      </c>
      <c r="H1645">
        <v>10009</v>
      </c>
      <c r="I1645" t="s">
        <v>865</v>
      </c>
      <c r="J1645">
        <v>254.52600000000001</v>
      </c>
      <c r="K1645">
        <v>1</v>
      </c>
      <c r="L1645">
        <v>347.85219999999998</v>
      </c>
      <c r="M1645">
        <v>0.4</v>
      </c>
      <c r="N1645">
        <v>-93.3262</v>
      </c>
    </row>
    <row r="1646" spans="1:14" hidden="1">
      <c r="A1646">
        <v>1950</v>
      </c>
      <c r="B1646" t="s">
        <v>2477</v>
      </c>
      <c r="C1646" s="4">
        <v>42980</v>
      </c>
      <c r="D1646" s="4">
        <v>42984</v>
      </c>
      <c r="E1646" t="s">
        <v>15</v>
      </c>
      <c r="F1646" t="s">
        <v>166</v>
      </c>
      <c r="G1646" t="s">
        <v>27</v>
      </c>
      <c r="H1646">
        <v>10009</v>
      </c>
      <c r="I1646" t="s">
        <v>809</v>
      </c>
      <c r="J1646">
        <v>12.98</v>
      </c>
      <c r="K1646">
        <v>1</v>
      </c>
      <c r="L1646">
        <v>9.2157999999999998</v>
      </c>
      <c r="M1646">
        <v>0</v>
      </c>
      <c r="N1646">
        <v>3.7642000000000002</v>
      </c>
    </row>
    <row r="1647" spans="1:14" hidden="1">
      <c r="A1647">
        <v>1951</v>
      </c>
      <c r="B1647" t="s">
        <v>2477</v>
      </c>
      <c r="C1647" s="4">
        <v>42980</v>
      </c>
      <c r="D1647" s="4">
        <v>42984</v>
      </c>
      <c r="E1647" t="s">
        <v>15</v>
      </c>
      <c r="F1647" t="s">
        <v>166</v>
      </c>
      <c r="G1647" t="s">
        <v>27</v>
      </c>
      <c r="H1647">
        <v>10009</v>
      </c>
      <c r="I1647" t="s">
        <v>2479</v>
      </c>
      <c r="J1647">
        <v>26.431999999999999</v>
      </c>
      <c r="K1647">
        <v>8</v>
      </c>
      <c r="L1647">
        <v>2.1888999999999998</v>
      </c>
      <c r="M1647">
        <v>0.2</v>
      </c>
      <c r="N1647">
        <v>8.9207999999999998</v>
      </c>
    </row>
    <row r="1648" spans="1:14" hidden="1">
      <c r="A1648">
        <v>1952</v>
      </c>
      <c r="B1648" t="s">
        <v>2477</v>
      </c>
      <c r="C1648" s="4">
        <v>42980</v>
      </c>
      <c r="D1648" s="4">
        <v>42984</v>
      </c>
      <c r="E1648" t="s">
        <v>15</v>
      </c>
      <c r="F1648" t="s">
        <v>166</v>
      </c>
      <c r="G1648" t="s">
        <v>27</v>
      </c>
      <c r="H1648">
        <v>10009</v>
      </c>
      <c r="I1648" t="s">
        <v>2480</v>
      </c>
      <c r="J1648">
        <v>197.97</v>
      </c>
      <c r="K1648">
        <v>3</v>
      </c>
      <c r="L1648">
        <v>46.852899999999998</v>
      </c>
      <c r="M1648">
        <v>0</v>
      </c>
      <c r="N1648">
        <v>57.411299999999997</v>
      </c>
    </row>
    <row r="1649" spans="1:14" hidden="1">
      <c r="A1649">
        <v>1953</v>
      </c>
      <c r="B1649" t="s">
        <v>2477</v>
      </c>
      <c r="C1649" s="4">
        <v>42980</v>
      </c>
      <c r="D1649" s="4">
        <v>42984</v>
      </c>
      <c r="E1649" t="s">
        <v>15</v>
      </c>
      <c r="F1649" t="s">
        <v>166</v>
      </c>
      <c r="G1649" t="s">
        <v>27</v>
      </c>
      <c r="H1649">
        <v>10009</v>
      </c>
      <c r="I1649" t="s">
        <v>1761</v>
      </c>
      <c r="J1649">
        <v>18.899999999999999</v>
      </c>
      <c r="K1649">
        <v>6</v>
      </c>
      <c r="L1649">
        <v>1.6379999999999999</v>
      </c>
      <c r="M1649">
        <v>0</v>
      </c>
      <c r="N1649">
        <v>9.0719999999999992</v>
      </c>
    </row>
    <row r="1650" spans="1:14" hidden="1">
      <c r="A1650">
        <v>1954</v>
      </c>
      <c r="B1650" t="s">
        <v>2477</v>
      </c>
      <c r="C1650" s="4">
        <v>42980</v>
      </c>
      <c r="D1650" s="4">
        <v>42984</v>
      </c>
      <c r="E1650" t="s">
        <v>15</v>
      </c>
      <c r="F1650" t="s">
        <v>166</v>
      </c>
      <c r="G1650" t="s">
        <v>27</v>
      </c>
      <c r="H1650">
        <v>10009</v>
      </c>
      <c r="I1650" t="s">
        <v>845</v>
      </c>
      <c r="J1650">
        <v>1282.4100000000001</v>
      </c>
      <c r="K1650">
        <v>5</v>
      </c>
      <c r="L1650">
        <v>213.73500000000001</v>
      </c>
      <c r="M1650">
        <v>0.1</v>
      </c>
      <c r="N1650">
        <v>213.73500000000001</v>
      </c>
    </row>
    <row r="1651" spans="1:14" hidden="1">
      <c r="A1651">
        <v>1955</v>
      </c>
      <c r="B1651" t="s">
        <v>2477</v>
      </c>
      <c r="C1651" s="4">
        <v>42980</v>
      </c>
      <c r="D1651" s="4">
        <v>42984</v>
      </c>
      <c r="E1651" t="s">
        <v>15</v>
      </c>
      <c r="F1651" t="s">
        <v>166</v>
      </c>
      <c r="G1651" t="s">
        <v>27</v>
      </c>
      <c r="H1651">
        <v>10009</v>
      </c>
      <c r="I1651" t="s">
        <v>897</v>
      </c>
      <c r="J1651">
        <v>4.92</v>
      </c>
      <c r="K1651">
        <v>3</v>
      </c>
      <c r="L1651">
        <v>0.90200000000000002</v>
      </c>
      <c r="M1651">
        <v>0</v>
      </c>
      <c r="N1651">
        <v>2.214</v>
      </c>
    </row>
    <row r="1652" spans="1:14" hidden="1">
      <c r="A1652">
        <v>1956</v>
      </c>
      <c r="B1652" t="s">
        <v>2477</v>
      </c>
      <c r="C1652" s="4">
        <v>42980</v>
      </c>
      <c r="D1652" s="4">
        <v>42984</v>
      </c>
      <c r="E1652" t="s">
        <v>15</v>
      </c>
      <c r="F1652" t="s">
        <v>166</v>
      </c>
      <c r="G1652" t="s">
        <v>27</v>
      </c>
      <c r="H1652">
        <v>10009</v>
      </c>
      <c r="I1652" t="s">
        <v>1833</v>
      </c>
      <c r="J1652">
        <v>238</v>
      </c>
      <c r="K1652">
        <v>2</v>
      </c>
      <c r="L1652">
        <v>99.96</v>
      </c>
      <c r="M1652">
        <v>0</v>
      </c>
      <c r="N1652">
        <v>38.08</v>
      </c>
    </row>
    <row r="1653" spans="1:14" hidden="1">
      <c r="A1653">
        <v>1957</v>
      </c>
      <c r="B1653" t="s">
        <v>2477</v>
      </c>
      <c r="C1653" s="4">
        <v>42980</v>
      </c>
      <c r="D1653" s="4">
        <v>42984</v>
      </c>
      <c r="E1653" t="s">
        <v>15</v>
      </c>
      <c r="F1653" t="s">
        <v>166</v>
      </c>
      <c r="G1653" t="s">
        <v>27</v>
      </c>
      <c r="H1653">
        <v>10009</v>
      </c>
      <c r="I1653" t="s">
        <v>2178</v>
      </c>
      <c r="J1653">
        <v>167.97</v>
      </c>
      <c r="K1653">
        <v>3</v>
      </c>
      <c r="L1653">
        <v>42.552399999999999</v>
      </c>
      <c r="M1653">
        <v>0</v>
      </c>
      <c r="N1653">
        <v>40.312800000000003</v>
      </c>
    </row>
    <row r="1654" spans="1:14" hidden="1">
      <c r="A1654">
        <v>1958</v>
      </c>
      <c r="B1654" t="s">
        <v>2477</v>
      </c>
      <c r="C1654" s="4">
        <v>42980</v>
      </c>
      <c r="D1654" s="4">
        <v>42984</v>
      </c>
      <c r="E1654" t="s">
        <v>15</v>
      </c>
      <c r="F1654" t="s">
        <v>166</v>
      </c>
      <c r="G1654" t="s">
        <v>27</v>
      </c>
      <c r="H1654">
        <v>10009</v>
      </c>
      <c r="I1654" t="s">
        <v>742</v>
      </c>
      <c r="J1654">
        <v>17.12</v>
      </c>
      <c r="K1654">
        <v>4</v>
      </c>
      <c r="L1654">
        <v>2.3540000000000001</v>
      </c>
      <c r="M1654">
        <v>0</v>
      </c>
      <c r="N1654">
        <v>7.7039999999999997</v>
      </c>
    </row>
    <row r="1655" spans="1:14" hidden="1">
      <c r="A1655">
        <v>3934</v>
      </c>
      <c r="B1655" t="s">
        <v>2481</v>
      </c>
      <c r="C1655" s="4">
        <v>42980</v>
      </c>
      <c r="D1655" s="4">
        <v>42986</v>
      </c>
      <c r="E1655" t="s">
        <v>15</v>
      </c>
      <c r="F1655" t="s">
        <v>496</v>
      </c>
      <c r="G1655" t="s">
        <v>21</v>
      </c>
      <c r="H1655">
        <v>93309</v>
      </c>
      <c r="I1655" t="s">
        <v>2482</v>
      </c>
      <c r="J1655">
        <v>9.4</v>
      </c>
      <c r="K1655">
        <v>5</v>
      </c>
      <c r="L1655">
        <v>1.3348</v>
      </c>
      <c r="M1655">
        <v>0</v>
      </c>
      <c r="N1655">
        <v>2.726</v>
      </c>
    </row>
    <row r="1656" spans="1:14" hidden="1">
      <c r="A1656">
        <v>3935</v>
      </c>
      <c r="B1656" t="s">
        <v>2481</v>
      </c>
      <c r="C1656" s="4">
        <v>42980</v>
      </c>
      <c r="D1656" s="4">
        <v>42986</v>
      </c>
      <c r="E1656" t="s">
        <v>15</v>
      </c>
      <c r="F1656" t="s">
        <v>496</v>
      </c>
      <c r="G1656" t="s">
        <v>21</v>
      </c>
      <c r="H1656">
        <v>93309</v>
      </c>
      <c r="I1656" t="s">
        <v>2483</v>
      </c>
      <c r="J1656">
        <v>74</v>
      </c>
      <c r="K1656">
        <v>5</v>
      </c>
      <c r="L1656">
        <v>7.4</v>
      </c>
      <c r="M1656">
        <v>0</v>
      </c>
      <c r="N1656">
        <v>37</v>
      </c>
    </row>
    <row r="1657" spans="1:14" hidden="1">
      <c r="A1657">
        <v>3936</v>
      </c>
      <c r="B1657" t="s">
        <v>2481</v>
      </c>
      <c r="C1657" s="4">
        <v>42980</v>
      </c>
      <c r="D1657" s="4">
        <v>42986</v>
      </c>
      <c r="E1657" t="s">
        <v>15</v>
      </c>
      <c r="F1657" t="s">
        <v>496</v>
      </c>
      <c r="G1657" t="s">
        <v>21</v>
      </c>
      <c r="H1657">
        <v>93309</v>
      </c>
      <c r="I1657" t="s">
        <v>2484</v>
      </c>
      <c r="J1657">
        <v>201.584</v>
      </c>
      <c r="K1657">
        <v>2</v>
      </c>
      <c r="L1657">
        <v>94.492500000000007</v>
      </c>
      <c r="M1657">
        <v>0.2</v>
      </c>
      <c r="N1657">
        <v>12.599</v>
      </c>
    </row>
    <row r="1658" spans="1:14" hidden="1">
      <c r="A1658">
        <v>6680</v>
      </c>
      <c r="B1658" t="s">
        <v>2485</v>
      </c>
      <c r="C1658" s="4">
        <v>42980</v>
      </c>
      <c r="D1658" s="4">
        <v>42985</v>
      </c>
      <c r="E1658" t="s">
        <v>52</v>
      </c>
      <c r="F1658" t="s">
        <v>2486</v>
      </c>
      <c r="G1658" t="s">
        <v>21</v>
      </c>
      <c r="H1658">
        <v>6450</v>
      </c>
      <c r="I1658" t="s">
        <v>265</v>
      </c>
      <c r="J1658">
        <v>10.9</v>
      </c>
      <c r="K1658">
        <v>1</v>
      </c>
      <c r="L1658">
        <v>8.0660000000000007</v>
      </c>
      <c r="M1658">
        <v>0</v>
      </c>
      <c r="N1658">
        <v>2.8340000000000001</v>
      </c>
    </row>
    <row r="1659" spans="1:14" hidden="1">
      <c r="A1659">
        <v>6681</v>
      </c>
      <c r="B1659" t="s">
        <v>2485</v>
      </c>
      <c r="C1659" s="4">
        <v>42980</v>
      </c>
      <c r="D1659" s="4">
        <v>42985</v>
      </c>
      <c r="E1659" t="s">
        <v>52</v>
      </c>
      <c r="F1659" t="s">
        <v>2486</v>
      </c>
      <c r="G1659" t="s">
        <v>21</v>
      </c>
      <c r="H1659">
        <v>6450</v>
      </c>
      <c r="I1659" t="s">
        <v>1433</v>
      </c>
      <c r="J1659">
        <v>79.92</v>
      </c>
      <c r="K1659">
        <v>4</v>
      </c>
      <c r="L1659">
        <v>10.589399999999999</v>
      </c>
      <c r="M1659">
        <v>0</v>
      </c>
      <c r="N1659">
        <v>37.562399999999997</v>
      </c>
    </row>
    <row r="1660" spans="1:14" hidden="1">
      <c r="A1660">
        <v>6682</v>
      </c>
      <c r="B1660" t="s">
        <v>2485</v>
      </c>
      <c r="C1660" s="4">
        <v>42980</v>
      </c>
      <c r="D1660" s="4">
        <v>42985</v>
      </c>
      <c r="E1660" t="s">
        <v>52</v>
      </c>
      <c r="F1660" t="s">
        <v>2486</v>
      </c>
      <c r="G1660" t="s">
        <v>21</v>
      </c>
      <c r="H1660">
        <v>6450</v>
      </c>
      <c r="I1660" t="s">
        <v>2487</v>
      </c>
      <c r="J1660">
        <v>146.82</v>
      </c>
      <c r="K1660">
        <v>3</v>
      </c>
      <c r="L1660">
        <v>24.47</v>
      </c>
      <c r="M1660">
        <v>0</v>
      </c>
      <c r="N1660">
        <v>73.41</v>
      </c>
    </row>
    <row r="1661" spans="1:14" hidden="1">
      <c r="A1661">
        <v>6903</v>
      </c>
      <c r="B1661" t="s">
        <v>2488</v>
      </c>
      <c r="C1661" s="4">
        <v>42980</v>
      </c>
      <c r="D1661" s="4">
        <v>42986</v>
      </c>
      <c r="E1661" t="s">
        <v>15</v>
      </c>
      <c r="F1661" t="s">
        <v>2489</v>
      </c>
      <c r="G1661" t="s">
        <v>27</v>
      </c>
      <c r="H1661">
        <v>60653</v>
      </c>
      <c r="I1661" t="s">
        <v>2005</v>
      </c>
      <c r="J1661">
        <v>16</v>
      </c>
      <c r="K1661">
        <v>4</v>
      </c>
      <c r="L1661">
        <v>2.6</v>
      </c>
      <c r="M1661">
        <v>0.2</v>
      </c>
      <c r="N1661">
        <v>5.6</v>
      </c>
    </row>
    <row r="1662" spans="1:14" hidden="1">
      <c r="A1662">
        <v>6904</v>
      </c>
      <c r="B1662" t="s">
        <v>2488</v>
      </c>
      <c r="C1662" s="4">
        <v>42980</v>
      </c>
      <c r="D1662" s="4">
        <v>42986</v>
      </c>
      <c r="E1662" t="s">
        <v>15</v>
      </c>
      <c r="F1662" t="s">
        <v>2489</v>
      </c>
      <c r="G1662" t="s">
        <v>27</v>
      </c>
      <c r="H1662">
        <v>60653</v>
      </c>
      <c r="I1662" t="s">
        <v>2357</v>
      </c>
      <c r="J1662">
        <v>5.5880000000000001</v>
      </c>
      <c r="K1662">
        <v>2</v>
      </c>
      <c r="L1662">
        <v>10.3378</v>
      </c>
      <c r="M1662">
        <v>0.8</v>
      </c>
      <c r="N1662">
        <v>-15.0876</v>
      </c>
    </row>
    <row r="1663" spans="1:14" hidden="1">
      <c r="A1663">
        <v>6905</v>
      </c>
      <c r="B1663" t="s">
        <v>2488</v>
      </c>
      <c r="C1663" s="4">
        <v>42980</v>
      </c>
      <c r="D1663" s="4">
        <v>42986</v>
      </c>
      <c r="E1663" t="s">
        <v>15</v>
      </c>
      <c r="F1663" t="s">
        <v>2489</v>
      </c>
      <c r="G1663" t="s">
        <v>27</v>
      </c>
      <c r="H1663">
        <v>60653</v>
      </c>
      <c r="I1663" t="s">
        <v>2490</v>
      </c>
      <c r="J1663">
        <v>235.92</v>
      </c>
      <c r="K1663">
        <v>5</v>
      </c>
      <c r="L1663">
        <v>56.030999999999999</v>
      </c>
      <c r="M1663">
        <v>0.2</v>
      </c>
      <c r="N1663">
        <v>-44.234999999999999</v>
      </c>
    </row>
    <row r="1664" spans="1:14" hidden="1">
      <c r="A1664">
        <v>7223</v>
      </c>
      <c r="B1664" t="s">
        <v>2491</v>
      </c>
      <c r="C1664" s="4">
        <v>42980</v>
      </c>
      <c r="D1664" s="4">
        <v>42984</v>
      </c>
      <c r="E1664" t="s">
        <v>15</v>
      </c>
      <c r="F1664" t="s">
        <v>1118</v>
      </c>
      <c r="G1664" t="s">
        <v>21</v>
      </c>
      <c r="H1664">
        <v>60623</v>
      </c>
      <c r="I1664" t="s">
        <v>1438</v>
      </c>
      <c r="J1664">
        <v>40.68</v>
      </c>
      <c r="K1664">
        <v>3</v>
      </c>
      <c r="L1664">
        <v>15.933</v>
      </c>
      <c r="M1664">
        <v>0.2</v>
      </c>
      <c r="N1664">
        <v>-7.1189999999999998</v>
      </c>
    </row>
    <row r="1665" spans="1:14" hidden="1">
      <c r="A1665">
        <v>7440</v>
      </c>
      <c r="B1665" t="s">
        <v>2492</v>
      </c>
      <c r="C1665" s="4">
        <v>42980</v>
      </c>
      <c r="D1665" s="4">
        <v>42984</v>
      </c>
      <c r="E1665" t="s">
        <v>15</v>
      </c>
      <c r="F1665" t="s">
        <v>2493</v>
      </c>
      <c r="G1665" t="s">
        <v>21</v>
      </c>
      <c r="H1665">
        <v>90049</v>
      </c>
      <c r="I1665" t="s">
        <v>2494</v>
      </c>
      <c r="J1665">
        <v>18.72</v>
      </c>
      <c r="K1665">
        <v>5</v>
      </c>
      <c r="L1665">
        <v>2.4336000000000002</v>
      </c>
      <c r="M1665">
        <v>0.2</v>
      </c>
      <c r="N1665">
        <v>6.5519999999999996</v>
      </c>
    </row>
    <row r="1666" spans="1:14" hidden="1">
      <c r="A1666">
        <v>7441</v>
      </c>
      <c r="B1666" t="s">
        <v>2492</v>
      </c>
      <c r="C1666" s="4">
        <v>42980</v>
      </c>
      <c r="D1666" s="4">
        <v>42984</v>
      </c>
      <c r="E1666" t="s">
        <v>15</v>
      </c>
      <c r="F1666" t="s">
        <v>2493</v>
      </c>
      <c r="G1666" t="s">
        <v>21</v>
      </c>
      <c r="H1666">
        <v>90049</v>
      </c>
      <c r="I1666" t="s">
        <v>1660</v>
      </c>
      <c r="J1666">
        <v>236.52799999999999</v>
      </c>
      <c r="K1666">
        <v>2</v>
      </c>
      <c r="L1666">
        <v>119.7423</v>
      </c>
      <c r="M1666">
        <v>0.2</v>
      </c>
      <c r="N1666">
        <v>-2.9566000000000101</v>
      </c>
    </row>
    <row r="1667" spans="1:14" hidden="1">
      <c r="A1667">
        <v>9262</v>
      </c>
      <c r="B1667" t="s">
        <v>2495</v>
      </c>
      <c r="C1667" s="4">
        <v>42980</v>
      </c>
      <c r="D1667" s="4">
        <v>42980</v>
      </c>
      <c r="E1667" t="s">
        <v>98</v>
      </c>
      <c r="F1667" t="s">
        <v>508</v>
      </c>
      <c r="G1667" t="s">
        <v>17</v>
      </c>
      <c r="H1667">
        <v>98103</v>
      </c>
      <c r="I1667" t="s">
        <v>1375</v>
      </c>
      <c r="J1667">
        <v>215.976</v>
      </c>
      <c r="K1667">
        <v>3</v>
      </c>
      <c r="L1667">
        <v>72.891900000000007</v>
      </c>
      <c r="M1667">
        <v>0.2</v>
      </c>
      <c r="N1667">
        <v>-2.69970000000004</v>
      </c>
    </row>
    <row r="1668" spans="1:14" hidden="1">
      <c r="A1668">
        <v>9274</v>
      </c>
      <c r="B1668" t="s">
        <v>2496</v>
      </c>
      <c r="C1668" s="4">
        <v>42980</v>
      </c>
      <c r="D1668" s="4">
        <v>42984</v>
      </c>
      <c r="E1668" t="s">
        <v>15</v>
      </c>
      <c r="F1668" t="s">
        <v>160</v>
      </c>
      <c r="G1668" t="s">
        <v>21</v>
      </c>
      <c r="H1668">
        <v>42420</v>
      </c>
      <c r="I1668" t="s">
        <v>762</v>
      </c>
      <c r="J1668">
        <v>1577.94</v>
      </c>
      <c r="K1668">
        <v>3</v>
      </c>
      <c r="L1668">
        <v>273.50959999999998</v>
      </c>
      <c r="M1668">
        <v>0</v>
      </c>
      <c r="N1668">
        <v>757.41120000000001</v>
      </c>
    </row>
    <row r="1669" spans="1:14" hidden="1">
      <c r="A1669">
        <v>9284</v>
      </c>
      <c r="B1669" t="s">
        <v>2497</v>
      </c>
      <c r="C1669" s="4">
        <v>42980</v>
      </c>
      <c r="D1669" s="4">
        <v>42982</v>
      </c>
      <c r="E1669" t="s">
        <v>52</v>
      </c>
      <c r="F1669" t="s">
        <v>575</v>
      </c>
      <c r="G1669" t="s">
        <v>21</v>
      </c>
      <c r="H1669">
        <v>80525</v>
      </c>
      <c r="I1669" t="s">
        <v>1629</v>
      </c>
      <c r="J1669">
        <v>11.696</v>
      </c>
      <c r="K1669">
        <v>2</v>
      </c>
      <c r="L1669">
        <v>3.8742999999999999</v>
      </c>
      <c r="M1669">
        <v>0.2</v>
      </c>
      <c r="N1669">
        <v>3.9474</v>
      </c>
    </row>
    <row r="1670" spans="1:14" hidden="1">
      <c r="A1670">
        <v>9847</v>
      </c>
      <c r="B1670" t="s">
        <v>2498</v>
      </c>
      <c r="C1670" s="4">
        <v>42980</v>
      </c>
      <c r="D1670" s="4">
        <v>42982</v>
      </c>
      <c r="E1670" t="s">
        <v>52</v>
      </c>
      <c r="F1670" t="s">
        <v>2499</v>
      </c>
      <c r="G1670" t="s">
        <v>17</v>
      </c>
      <c r="H1670">
        <v>90008</v>
      </c>
      <c r="I1670" t="s">
        <v>1052</v>
      </c>
      <c r="J1670">
        <v>43.1</v>
      </c>
      <c r="K1670">
        <v>5</v>
      </c>
      <c r="L1670">
        <v>6.3788</v>
      </c>
      <c r="M1670">
        <v>0</v>
      </c>
      <c r="N1670">
        <v>11.206</v>
      </c>
    </row>
    <row r="1671" spans="1:14" hidden="1">
      <c r="A1671">
        <v>9848</v>
      </c>
      <c r="B1671" t="s">
        <v>2498</v>
      </c>
      <c r="C1671" s="4">
        <v>42980</v>
      </c>
      <c r="D1671" s="4">
        <v>42982</v>
      </c>
      <c r="E1671" t="s">
        <v>52</v>
      </c>
      <c r="F1671" t="s">
        <v>2499</v>
      </c>
      <c r="G1671" t="s">
        <v>17</v>
      </c>
      <c r="H1671">
        <v>90008</v>
      </c>
      <c r="I1671" t="s">
        <v>2500</v>
      </c>
      <c r="J1671">
        <v>511.5</v>
      </c>
      <c r="K1671">
        <v>5</v>
      </c>
      <c r="L1671">
        <v>75.701999999999998</v>
      </c>
      <c r="M1671">
        <v>0</v>
      </c>
      <c r="N1671">
        <v>132.99</v>
      </c>
    </row>
    <row r="1672" spans="1:14" hidden="1">
      <c r="A1672">
        <v>9849</v>
      </c>
      <c r="B1672" t="s">
        <v>2498</v>
      </c>
      <c r="C1672" s="4">
        <v>42980</v>
      </c>
      <c r="D1672" s="4">
        <v>42982</v>
      </c>
      <c r="E1672" t="s">
        <v>52</v>
      </c>
      <c r="F1672" t="s">
        <v>2499</v>
      </c>
      <c r="G1672" t="s">
        <v>17</v>
      </c>
      <c r="H1672">
        <v>90008</v>
      </c>
      <c r="I1672" t="s">
        <v>1594</v>
      </c>
      <c r="J1672">
        <v>147.91999999999999</v>
      </c>
      <c r="K1672">
        <v>5</v>
      </c>
      <c r="L1672">
        <v>20.338999999999999</v>
      </c>
      <c r="M1672">
        <v>0.2</v>
      </c>
      <c r="N1672">
        <v>46.225000000000001</v>
      </c>
    </row>
    <row r="1673" spans="1:14" hidden="1">
      <c r="A1673">
        <v>3231</v>
      </c>
      <c r="B1673" t="s">
        <v>2501</v>
      </c>
      <c r="C1673" s="4">
        <v>42979</v>
      </c>
      <c r="D1673" s="4">
        <v>42983</v>
      </c>
      <c r="E1673" t="s">
        <v>52</v>
      </c>
      <c r="F1673" t="s">
        <v>269</v>
      </c>
      <c r="G1673" t="s">
        <v>21</v>
      </c>
      <c r="H1673">
        <v>10009</v>
      </c>
      <c r="I1673" t="s">
        <v>2502</v>
      </c>
      <c r="J1673">
        <v>114.9</v>
      </c>
      <c r="K1673">
        <v>5</v>
      </c>
      <c r="L1673">
        <v>15.1668</v>
      </c>
      <c r="M1673">
        <v>0</v>
      </c>
      <c r="N1673">
        <v>39.066000000000003</v>
      </c>
    </row>
    <row r="1674" spans="1:14" hidden="1">
      <c r="A1674">
        <v>4332</v>
      </c>
      <c r="B1674" t="s">
        <v>2503</v>
      </c>
      <c r="C1674" s="4">
        <v>42979</v>
      </c>
      <c r="D1674" s="4">
        <v>42984</v>
      </c>
      <c r="E1674" t="s">
        <v>15</v>
      </c>
      <c r="F1674" t="s">
        <v>2504</v>
      </c>
      <c r="G1674" t="s">
        <v>21</v>
      </c>
      <c r="H1674">
        <v>98052</v>
      </c>
      <c r="I1674" t="s">
        <v>448</v>
      </c>
      <c r="J1674">
        <v>19.989999999999998</v>
      </c>
      <c r="K1674">
        <v>1</v>
      </c>
      <c r="L1674">
        <v>13.1934</v>
      </c>
      <c r="M1674">
        <v>0</v>
      </c>
      <c r="N1674">
        <v>6.7965999999999998</v>
      </c>
    </row>
    <row r="1675" spans="1:14" hidden="1">
      <c r="A1675">
        <v>4333</v>
      </c>
      <c r="B1675" t="s">
        <v>2503</v>
      </c>
      <c r="C1675" s="4">
        <v>42979</v>
      </c>
      <c r="D1675" s="4">
        <v>42984</v>
      </c>
      <c r="E1675" t="s">
        <v>15</v>
      </c>
      <c r="F1675" t="s">
        <v>2504</v>
      </c>
      <c r="G1675" t="s">
        <v>21</v>
      </c>
      <c r="H1675">
        <v>98052</v>
      </c>
      <c r="I1675" t="s">
        <v>511</v>
      </c>
      <c r="J1675">
        <v>22.92</v>
      </c>
      <c r="K1675">
        <v>5</v>
      </c>
      <c r="L1675">
        <v>2.9796</v>
      </c>
      <c r="M1675">
        <v>0.2</v>
      </c>
      <c r="N1675">
        <v>8.0220000000000002</v>
      </c>
    </row>
    <row r="1676" spans="1:14" hidden="1">
      <c r="A1676">
        <v>4723</v>
      </c>
      <c r="B1676" t="s">
        <v>2505</v>
      </c>
      <c r="C1676" s="4">
        <v>42979</v>
      </c>
      <c r="D1676" s="4">
        <v>42985</v>
      </c>
      <c r="E1676" t="s">
        <v>15</v>
      </c>
      <c r="F1676" t="s">
        <v>2506</v>
      </c>
      <c r="G1676" t="s">
        <v>17</v>
      </c>
      <c r="H1676">
        <v>98103</v>
      </c>
      <c r="I1676" t="s">
        <v>2507</v>
      </c>
      <c r="J1676">
        <v>7.58</v>
      </c>
      <c r="K1676">
        <v>1</v>
      </c>
      <c r="L1676">
        <v>4.6238000000000001</v>
      </c>
      <c r="M1676">
        <v>0</v>
      </c>
      <c r="N1676">
        <v>2.9561999999999999</v>
      </c>
    </row>
    <row r="1677" spans="1:14" hidden="1">
      <c r="A1677">
        <v>5220</v>
      </c>
      <c r="B1677" t="s">
        <v>2508</v>
      </c>
      <c r="C1677" s="4">
        <v>42979</v>
      </c>
      <c r="D1677" s="4">
        <v>42979</v>
      </c>
      <c r="E1677" t="s">
        <v>98</v>
      </c>
      <c r="F1677" t="s">
        <v>2509</v>
      </c>
      <c r="G1677" t="s">
        <v>21</v>
      </c>
      <c r="H1677">
        <v>48205</v>
      </c>
      <c r="I1677" t="s">
        <v>1294</v>
      </c>
      <c r="J1677">
        <v>498.26</v>
      </c>
      <c r="K1677">
        <v>7</v>
      </c>
      <c r="L1677">
        <v>51.961399999999998</v>
      </c>
      <c r="M1677">
        <v>0</v>
      </c>
      <c r="N1677">
        <v>134.53020000000001</v>
      </c>
    </row>
    <row r="1678" spans="1:14" hidden="1">
      <c r="A1678">
        <v>9031</v>
      </c>
      <c r="B1678" t="s">
        <v>2510</v>
      </c>
      <c r="C1678" s="4">
        <v>42979</v>
      </c>
      <c r="D1678" s="4">
        <v>42979</v>
      </c>
      <c r="E1678" t="s">
        <v>98</v>
      </c>
      <c r="F1678" t="s">
        <v>2511</v>
      </c>
      <c r="G1678" t="s">
        <v>27</v>
      </c>
      <c r="H1678">
        <v>98103</v>
      </c>
      <c r="I1678" t="s">
        <v>2512</v>
      </c>
      <c r="J1678">
        <v>314.60000000000002</v>
      </c>
      <c r="K1678">
        <v>4</v>
      </c>
      <c r="L1678">
        <v>52.695500000000003</v>
      </c>
      <c r="M1678">
        <v>0</v>
      </c>
      <c r="N1678">
        <v>103.818</v>
      </c>
    </row>
    <row r="1679" spans="1:14" hidden="1">
      <c r="A1679">
        <v>9032</v>
      </c>
      <c r="B1679" t="s">
        <v>2510</v>
      </c>
      <c r="C1679" s="4">
        <v>42979</v>
      </c>
      <c r="D1679" s="4">
        <v>42979</v>
      </c>
      <c r="E1679" t="s">
        <v>98</v>
      </c>
      <c r="F1679" t="s">
        <v>2511</v>
      </c>
      <c r="G1679" t="s">
        <v>27</v>
      </c>
      <c r="H1679">
        <v>98103</v>
      </c>
      <c r="I1679" t="s">
        <v>1687</v>
      </c>
      <c r="J1679">
        <v>283.56</v>
      </c>
      <c r="K1679">
        <v>4</v>
      </c>
      <c r="L1679">
        <v>59.547600000000003</v>
      </c>
      <c r="M1679">
        <v>0</v>
      </c>
      <c r="N1679">
        <v>45.369599999999998</v>
      </c>
    </row>
    <row r="1680" spans="1:14" hidden="1">
      <c r="A1680">
        <v>1532</v>
      </c>
      <c r="B1680" t="s">
        <v>2513</v>
      </c>
      <c r="C1680" s="4">
        <v>42978</v>
      </c>
      <c r="D1680" s="4">
        <v>42983</v>
      </c>
      <c r="E1680" t="s">
        <v>15</v>
      </c>
      <c r="F1680" t="s">
        <v>2514</v>
      </c>
      <c r="G1680" t="s">
        <v>21</v>
      </c>
      <c r="H1680">
        <v>85281</v>
      </c>
      <c r="I1680" t="s">
        <v>2515</v>
      </c>
      <c r="J1680">
        <v>10.744</v>
      </c>
      <c r="K1680">
        <v>1</v>
      </c>
      <c r="L1680">
        <v>9.9382000000000001</v>
      </c>
      <c r="M1680">
        <v>0.2</v>
      </c>
      <c r="N1680">
        <v>0.80579999999999996</v>
      </c>
    </row>
    <row r="1681" spans="1:14" hidden="1">
      <c r="A1681">
        <v>1533</v>
      </c>
      <c r="B1681" t="s">
        <v>2513</v>
      </c>
      <c r="C1681" s="4">
        <v>42978</v>
      </c>
      <c r="D1681" s="4">
        <v>42983</v>
      </c>
      <c r="E1681" t="s">
        <v>15</v>
      </c>
      <c r="F1681" t="s">
        <v>2514</v>
      </c>
      <c r="G1681" t="s">
        <v>21</v>
      </c>
      <c r="H1681">
        <v>85281</v>
      </c>
      <c r="I1681" t="s">
        <v>65</v>
      </c>
      <c r="J1681">
        <v>8.3759999999999994</v>
      </c>
      <c r="K1681">
        <v>3</v>
      </c>
      <c r="L1681">
        <v>1.8846000000000001</v>
      </c>
      <c r="M1681">
        <v>0.2</v>
      </c>
      <c r="N1681">
        <v>2.7222</v>
      </c>
    </row>
    <row r="1682" spans="1:14" hidden="1">
      <c r="A1682">
        <v>2842</v>
      </c>
      <c r="B1682" t="s">
        <v>2516</v>
      </c>
      <c r="C1682" s="4">
        <v>42978</v>
      </c>
      <c r="D1682" s="4">
        <v>42982</v>
      </c>
      <c r="E1682" t="s">
        <v>52</v>
      </c>
      <c r="F1682" t="s">
        <v>2517</v>
      </c>
      <c r="G1682" t="s">
        <v>21</v>
      </c>
      <c r="H1682">
        <v>28314</v>
      </c>
      <c r="I1682" t="s">
        <v>2518</v>
      </c>
      <c r="J1682">
        <v>229.54400000000001</v>
      </c>
      <c r="K1682">
        <v>7</v>
      </c>
      <c r="L1682">
        <v>20.904900000000001</v>
      </c>
      <c r="M1682">
        <v>0.2</v>
      </c>
      <c r="N1682">
        <v>83.209699999999998</v>
      </c>
    </row>
    <row r="1683" spans="1:14" hidden="1">
      <c r="A1683">
        <v>3655</v>
      </c>
      <c r="B1683" t="s">
        <v>2519</v>
      </c>
      <c r="C1683" s="4">
        <v>42978</v>
      </c>
      <c r="D1683" s="4">
        <v>42983</v>
      </c>
      <c r="E1683" t="s">
        <v>15</v>
      </c>
      <c r="F1683" t="s">
        <v>1905</v>
      </c>
      <c r="G1683" t="s">
        <v>21</v>
      </c>
      <c r="H1683">
        <v>46226</v>
      </c>
      <c r="I1683" t="s">
        <v>2520</v>
      </c>
      <c r="J1683">
        <v>638.73</v>
      </c>
      <c r="K1683">
        <v>9</v>
      </c>
      <c r="L1683">
        <v>52.517800000000001</v>
      </c>
      <c r="M1683">
        <v>0</v>
      </c>
      <c r="N1683">
        <v>166.06979999999999</v>
      </c>
    </row>
    <row r="1684" spans="1:14" hidden="1">
      <c r="A1684">
        <v>4990</v>
      </c>
      <c r="B1684" t="s">
        <v>2521</v>
      </c>
      <c r="C1684" s="4">
        <v>42978</v>
      </c>
      <c r="D1684" s="4">
        <v>42982</v>
      </c>
      <c r="E1684" t="s">
        <v>15</v>
      </c>
      <c r="F1684" t="s">
        <v>1241</v>
      </c>
      <c r="G1684" t="s">
        <v>17</v>
      </c>
      <c r="H1684">
        <v>94110</v>
      </c>
      <c r="I1684" t="s">
        <v>2438</v>
      </c>
      <c r="J1684">
        <v>6.6719999999999997</v>
      </c>
      <c r="K1684">
        <v>3</v>
      </c>
      <c r="L1684">
        <v>1.5012000000000001</v>
      </c>
      <c r="M1684">
        <v>0.2</v>
      </c>
      <c r="N1684">
        <v>2.1684000000000001</v>
      </c>
    </row>
    <row r="1685" spans="1:14" hidden="1">
      <c r="A1685">
        <v>4991</v>
      </c>
      <c r="B1685" t="s">
        <v>2521</v>
      </c>
      <c r="C1685" s="4">
        <v>42978</v>
      </c>
      <c r="D1685" s="4">
        <v>42982</v>
      </c>
      <c r="E1685" t="s">
        <v>15</v>
      </c>
      <c r="F1685" t="s">
        <v>1241</v>
      </c>
      <c r="G1685" t="s">
        <v>17</v>
      </c>
      <c r="H1685">
        <v>94110</v>
      </c>
      <c r="I1685" t="s">
        <v>1359</v>
      </c>
      <c r="J1685">
        <v>689.40800000000002</v>
      </c>
      <c r="K1685">
        <v>4</v>
      </c>
      <c r="L1685">
        <v>152.9624</v>
      </c>
      <c r="M1685">
        <v>0.2</v>
      </c>
      <c r="N1685">
        <v>77.558400000000006</v>
      </c>
    </row>
    <row r="1686" spans="1:14" hidden="1">
      <c r="A1686">
        <v>5610</v>
      </c>
      <c r="B1686" t="s">
        <v>2522</v>
      </c>
      <c r="C1686" s="4">
        <v>42978</v>
      </c>
      <c r="D1686" s="4">
        <v>42983</v>
      </c>
      <c r="E1686" t="s">
        <v>15</v>
      </c>
      <c r="F1686" t="s">
        <v>778</v>
      </c>
      <c r="G1686" t="s">
        <v>21</v>
      </c>
      <c r="H1686">
        <v>71203</v>
      </c>
      <c r="I1686" t="s">
        <v>1849</v>
      </c>
      <c r="J1686">
        <v>659.9</v>
      </c>
      <c r="K1686">
        <v>2</v>
      </c>
      <c r="L1686">
        <v>221.06649999999999</v>
      </c>
      <c r="M1686">
        <v>0</v>
      </c>
      <c r="N1686">
        <v>217.767</v>
      </c>
    </row>
    <row r="1687" spans="1:14" hidden="1">
      <c r="A1687">
        <v>6406</v>
      </c>
      <c r="B1687" t="s">
        <v>2523</v>
      </c>
      <c r="C1687" s="4">
        <v>42978</v>
      </c>
      <c r="D1687" s="4">
        <v>42980</v>
      </c>
      <c r="E1687" t="s">
        <v>52</v>
      </c>
      <c r="F1687" t="s">
        <v>2524</v>
      </c>
      <c r="G1687" t="s">
        <v>27</v>
      </c>
      <c r="H1687">
        <v>99207</v>
      </c>
      <c r="I1687" t="s">
        <v>2525</v>
      </c>
      <c r="J1687">
        <v>569.56799999999998</v>
      </c>
      <c r="K1687">
        <v>2</v>
      </c>
      <c r="L1687">
        <v>281.2242</v>
      </c>
      <c r="M1687">
        <v>0.2</v>
      </c>
      <c r="N1687">
        <v>7.1195999999999096</v>
      </c>
    </row>
    <row r="1688" spans="1:14" hidden="1">
      <c r="A1688">
        <v>6407</v>
      </c>
      <c r="B1688" t="s">
        <v>2523</v>
      </c>
      <c r="C1688" s="4">
        <v>42978</v>
      </c>
      <c r="D1688" s="4">
        <v>42980</v>
      </c>
      <c r="E1688" t="s">
        <v>52</v>
      </c>
      <c r="F1688" t="s">
        <v>2524</v>
      </c>
      <c r="G1688" t="s">
        <v>27</v>
      </c>
      <c r="H1688">
        <v>99207</v>
      </c>
      <c r="I1688" t="s">
        <v>2526</v>
      </c>
      <c r="J1688">
        <v>149.72999999999999</v>
      </c>
      <c r="K1688">
        <v>7</v>
      </c>
      <c r="L1688">
        <v>15.1869</v>
      </c>
      <c r="M1688">
        <v>0</v>
      </c>
      <c r="N1688">
        <v>43.421700000000001</v>
      </c>
    </row>
    <row r="1689" spans="1:14" hidden="1">
      <c r="A1689">
        <v>7064</v>
      </c>
      <c r="B1689" t="s">
        <v>2527</v>
      </c>
      <c r="C1689" s="4">
        <v>42978</v>
      </c>
      <c r="D1689" s="4">
        <v>42983</v>
      </c>
      <c r="E1689" t="s">
        <v>15</v>
      </c>
      <c r="F1689" t="s">
        <v>2131</v>
      </c>
      <c r="G1689" t="s">
        <v>17</v>
      </c>
      <c r="H1689">
        <v>97301</v>
      </c>
      <c r="I1689" t="s">
        <v>2528</v>
      </c>
      <c r="J1689">
        <v>6.2080000000000002</v>
      </c>
      <c r="K1689">
        <v>2</v>
      </c>
      <c r="L1689">
        <v>2.7547999999999999</v>
      </c>
      <c r="M1689">
        <v>0.2</v>
      </c>
      <c r="N1689">
        <v>0.69839999999999902</v>
      </c>
    </row>
    <row r="1690" spans="1:14" hidden="1">
      <c r="A1690">
        <v>9664</v>
      </c>
      <c r="B1690" t="s">
        <v>2529</v>
      </c>
      <c r="C1690" s="4">
        <v>42978</v>
      </c>
      <c r="D1690" s="4">
        <v>42983</v>
      </c>
      <c r="E1690" t="s">
        <v>15</v>
      </c>
      <c r="F1690" t="s">
        <v>2530</v>
      </c>
      <c r="G1690" t="s">
        <v>21</v>
      </c>
      <c r="H1690">
        <v>94109</v>
      </c>
      <c r="I1690" t="s">
        <v>1554</v>
      </c>
      <c r="J1690">
        <v>193.95</v>
      </c>
      <c r="K1690">
        <v>3</v>
      </c>
      <c r="L1690">
        <v>61.417499999999997</v>
      </c>
      <c r="M1690">
        <v>0</v>
      </c>
      <c r="N1690">
        <v>9.6974999999999802</v>
      </c>
    </row>
    <row r="1691" spans="1:14" hidden="1">
      <c r="A1691">
        <v>1942</v>
      </c>
      <c r="B1691" t="s">
        <v>2531</v>
      </c>
      <c r="C1691" s="4">
        <v>42976</v>
      </c>
      <c r="D1691" s="4">
        <v>42979</v>
      </c>
      <c r="E1691" t="s">
        <v>38</v>
      </c>
      <c r="F1691" t="s">
        <v>1863</v>
      </c>
      <c r="G1691" t="s">
        <v>27</v>
      </c>
      <c r="H1691">
        <v>62301</v>
      </c>
      <c r="I1691" t="s">
        <v>2483</v>
      </c>
      <c r="J1691">
        <v>47.36</v>
      </c>
      <c r="K1691">
        <v>4</v>
      </c>
      <c r="L1691">
        <v>7.4</v>
      </c>
      <c r="M1691">
        <v>0.2</v>
      </c>
      <c r="N1691">
        <v>17.760000000000002</v>
      </c>
    </row>
    <row r="1692" spans="1:14" hidden="1">
      <c r="A1692">
        <v>1943</v>
      </c>
      <c r="B1692" t="s">
        <v>2531</v>
      </c>
      <c r="C1692" s="4">
        <v>42976</v>
      </c>
      <c r="D1692" s="4">
        <v>42979</v>
      </c>
      <c r="E1692" t="s">
        <v>38</v>
      </c>
      <c r="F1692" t="s">
        <v>1863</v>
      </c>
      <c r="G1692" t="s">
        <v>27</v>
      </c>
      <c r="H1692">
        <v>62301</v>
      </c>
      <c r="I1692" t="s">
        <v>1675</v>
      </c>
      <c r="J1692">
        <v>27.44</v>
      </c>
      <c r="K1692">
        <v>2</v>
      </c>
      <c r="L1692">
        <v>12.519500000000001</v>
      </c>
      <c r="M1692">
        <v>0.2</v>
      </c>
      <c r="N1692">
        <v>2.4009999999999998</v>
      </c>
    </row>
    <row r="1693" spans="1:14" hidden="1">
      <c r="A1693">
        <v>1944</v>
      </c>
      <c r="B1693" t="s">
        <v>2531</v>
      </c>
      <c r="C1693" s="4">
        <v>42976</v>
      </c>
      <c r="D1693" s="4">
        <v>42979</v>
      </c>
      <c r="E1693" t="s">
        <v>38</v>
      </c>
      <c r="F1693" t="s">
        <v>1863</v>
      </c>
      <c r="G1693" t="s">
        <v>27</v>
      </c>
      <c r="H1693">
        <v>62301</v>
      </c>
      <c r="I1693" t="s">
        <v>478</v>
      </c>
      <c r="J1693">
        <v>3.24</v>
      </c>
      <c r="K1693">
        <v>9</v>
      </c>
      <c r="L1693">
        <v>0.93600000000000005</v>
      </c>
      <c r="M1693">
        <v>0.8</v>
      </c>
      <c r="N1693">
        <v>-5.1840000000000002</v>
      </c>
    </row>
    <row r="1694" spans="1:14" hidden="1">
      <c r="A1694">
        <v>4238</v>
      </c>
      <c r="B1694" t="s">
        <v>2532</v>
      </c>
      <c r="C1694" s="4">
        <v>42976</v>
      </c>
      <c r="D1694" s="4">
        <v>42981</v>
      </c>
      <c r="E1694" t="s">
        <v>52</v>
      </c>
      <c r="F1694" t="s">
        <v>989</v>
      </c>
      <c r="G1694" t="s">
        <v>27</v>
      </c>
      <c r="H1694">
        <v>19134</v>
      </c>
      <c r="I1694" t="s">
        <v>2533</v>
      </c>
      <c r="J1694">
        <v>9.4079999999999995</v>
      </c>
      <c r="K1694">
        <v>7</v>
      </c>
      <c r="L1694">
        <v>1.2432000000000001</v>
      </c>
      <c r="M1694">
        <v>0.2</v>
      </c>
      <c r="N1694">
        <v>0.7056</v>
      </c>
    </row>
    <row r="1695" spans="1:14" hidden="1">
      <c r="A1695">
        <v>8116</v>
      </c>
      <c r="B1695" t="s">
        <v>2534</v>
      </c>
      <c r="C1695" s="4">
        <v>42976</v>
      </c>
      <c r="D1695" s="4">
        <v>42982</v>
      </c>
      <c r="E1695" t="s">
        <v>15</v>
      </c>
      <c r="F1695" t="s">
        <v>2511</v>
      </c>
      <c r="G1695" t="s">
        <v>27</v>
      </c>
      <c r="H1695">
        <v>90049</v>
      </c>
      <c r="I1695" t="s">
        <v>2535</v>
      </c>
      <c r="J1695">
        <v>148.02000000000001</v>
      </c>
      <c r="K1695">
        <v>3</v>
      </c>
      <c r="L1695">
        <v>35.524799999999999</v>
      </c>
      <c r="M1695">
        <v>0</v>
      </c>
      <c r="N1695">
        <v>41.445599999999999</v>
      </c>
    </row>
    <row r="1696" spans="1:14" hidden="1">
      <c r="A1696">
        <v>2483</v>
      </c>
      <c r="B1696" t="s">
        <v>2536</v>
      </c>
      <c r="C1696" s="4">
        <v>42975</v>
      </c>
      <c r="D1696" s="4">
        <v>42981</v>
      </c>
      <c r="E1696" t="s">
        <v>15</v>
      </c>
      <c r="F1696" t="s">
        <v>2098</v>
      </c>
      <c r="G1696" t="s">
        <v>17</v>
      </c>
      <c r="H1696">
        <v>98105</v>
      </c>
      <c r="I1696" t="s">
        <v>2537</v>
      </c>
      <c r="J1696">
        <v>35.167999999999999</v>
      </c>
      <c r="K1696">
        <v>4</v>
      </c>
      <c r="L1696">
        <v>5.9345999999999997</v>
      </c>
      <c r="M1696">
        <v>0.2</v>
      </c>
      <c r="N1696">
        <v>11.429600000000001</v>
      </c>
    </row>
    <row r="1697" spans="1:14" hidden="1">
      <c r="A1697">
        <v>2484</v>
      </c>
      <c r="B1697" t="s">
        <v>2536</v>
      </c>
      <c r="C1697" s="4">
        <v>42975</v>
      </c>
      <c r="D1697" s="4">
        <v>42981</v>
      </c>
      <c r="E1697" t="s">
        <v>15</v>
      </c>
      <c r="F1697" t="s">
        <v>2098</v>
      </c>
      <c r="G1697" t="s">
        <v>17</v>
      </c>
      <c r="H1697">
        <v>98105</v>
      </c>
      <c r="I1697" t="s">
        <v>1012</v>
      </c>
      <c r="J1697">
        <v>1137.75</v>
      </c>
      <c r="K1697">
        <v>5</v>
      </c>
      <c r="L1697">
        <v>177.489</v>
      </c>
      <c r="M1697">
        <v>0</v>
      </c>
      <c r="N1697">
        <v>250.30500000000001</v>
      </c>
    </row>
    <row r="1698" spans="1:14" hidden="1">
      <c r="A1698">
        <v>2485</v>
      </c>
      <c r="B1698" t="s">
        <v>2536</v>
      </c>
      <c r="C1698" s="4">
        <v>42975</v>
      </c>
      <c r="D1698" s="4">
        <v>42981</v>
      </c>
      <c r="E1698" t="s">
        <v>15</v>
      </c>
      <c r="F1698" t="s">
        <v>2098</v>
      </c>
      <c r="G1698" t="s">
        <v>17</v>
      </c>
      <c r="H1698">
        <v>98105</v>
      </c>
      <c r="I1698" t="s">
        <v>1027</v>
      </c>
      <c r="J1698">
        <v>99.68</v>
      </c>
      <c r="K1698">
        <v>5</v>
      </c>
      <c r="L1698">
        <v>13.456799999999999</v>
      </c>
      <c r="M1698">
        <v>0.2</v>
      </c>
      <c r="N1698">
        <v>32.396000000000001</v>
      </c>
    </row>
    <row r="1699" spans="1:14" hidden="1">
      <c r="A1699">
        <v>2486</v>
      </c>
      <c r="B1699" t="s">
        <v>2536</v>
      </c>
      <c r="C1699" s="4">
        <v>42975</v>
      </c>
      <c r="D1699" s="4">
        <v>42981</v>
      </c>
      <c r="E1699" t="s">
        <v>15</v>
      </c>
      <c r="F1699" t="s">
        <v>2098</v>
      </c>
      <c r="G1699" t="s">
        <v>17</v>
      </c>
      <c r="H1699">
        <v>98105</v>
      </c>
      <c r="I1699" t="s">
        <v>733</v>
      </c>
      <c r="J1699">
        <v>5.56</v>
      </c>
      <c r="K1699">
        <v>2</v>
      </c>
      <c r="L1699">
        <v>2.0571999999999999</v>
      </c>
      <c r="M1699">
        <v>0</v>
      </c>
      <c r="N1699">
        <v>1.4456</v>
      </c>
    </row>
    <row r="1700" spans="1:14" hidden="1">
      <c r="A1700">
        <v>3923</v>
      </c>
      <c r="B1700" t="s">
        <v>2538</v>
      </c>
      <c r="C1700" s="4">
        <v>42975</v>
      </c>
      <c r="D1700" s="4">
        <v>42979</v>
      </c>
      <c r="E1700" t="s">
        <v>15</v>
      </c>
      <c r="F1700" t="s">
        <v>842</v>
      </c>
      <c r="G1700" t="s">
        <v>21</v>
      </c>
      <c r="H1700">
        <v>60623</v>
      </c>
      <c r="I1700" t="s">
        <v>888</v>
      </c>
      <c r="J1700">
        <v>25.344000000000001</v>
      </c>
      <c r="K1700">
        <v>6</v>
      </c>
      <c r="L1700">
        <v>2.9039999999999999</v>
      </c>
      <c r="M1700">
        <v>0.2</v>
      </c>
      <c r="N1700">
        <v>7.92</v>
      </c>
    </row>
    <row r="1701" spans="1:14" hidden="1">
      <c r="A1701">
        <v>3924</v>
      </c>
      <c r="B1701" t="s">
        <v>2538</v>
      </c>
      <c r="C1701" s="4">
        <v>42975</v>
      </c>
      <c r="D1701" s="4">
        <v>42979</v>
      </c>
      <c r="E1701" t="s">
        <v>15</v>
      </c>
      <c r="F1701" t="s">
        <v>842</v>
      </c>
      <c r="G1701" t="s">
        <v>21</v>
      </c>
      <c r="H1701">
        <v>60623</v>
      </c>
      <c r="I1701" t="s">
        <v>2539</v>
      </c>
      <c r="J1701">
        <v>26.72</v>
      </c>
      <c r="K1701">
        <v>5</v>
      </c>
      <c r="L1701">
        <v>3.4735999999999998</v>
      </c>
      <c r="M1701">
        <v>0.2</v>
      </c>
      <c r="N1701">
        <v>9.3520000000000003</v>
      </c>
    </row>
    <row r="1702" spans="1:14" hidden="1">
      <c r="A1702">
        <v>4598</v>
      </c>
      <c r="B1702" t="s">
        <v>2540</v>
      </c>
      <c r="C1702" s="4">
        <v>42975</v>
      </c>
      <c r="D1702" s="4">
        <v>42979</v>
      </c>
      <c r="E1702" t="s">
        <v>15</v>
      </c>
      <c r="F1702" t="s">
        <v>826</v>
      </c>
      <c r="G1702" t="s">
        <v>17</v>
      </c>
      <c r="H1702">
        <v>53209</v>
      </c>
      <c r="I1702" t="s">
        <v>2541</v>
      </c>
      <c r="J1702">
        <v>21.81</v>
      </c>
      <c r="K1702">
        <v>3</v>
      </c>
      <c r="L1702">
        <v>5.3071000000000002</v>
      </c>
      <c r="M1702">
        <v>0</v>
      </c>
      <c r="N1702">
        <v>5.8887</v>
      </c>
    </row>
    <row r="1703" spans="1:14" hidden="1">
      <c r="A1703">
        <v>4599</v>
      </c>
      <c r="B1703" t="s">
        <v>2540</v>
      </c>
      <c r="C1703" s="4">
        <v>42975</v>
      </c>
      <c r="D1703" s="4">
        <v>42979</v>
      </c>
      <c r="E1703" t="s">
        <v>15</v>
      </c>
      <c r="F1703" t="s">
        <v>826</v>
      </c>
      <c r="G1703" t="s">
        <v>17</v>
      </c>
      <c r="H1703">
        <v>53209</v>
      </c>
      <c r="I1703" t="s">
        <v>199</v>
      </c>
      <c r="J1703">
        <v>91.6</v>
      </c>
      <c r="K1703">
        <v>5</v>
      </c>
      <c r="L1703">
        <v>13.007199999999999</v>
      </c>
      <c r="M1703">
        <v>0</v>
      </c>
      <c r="N1703">
        <v>26.564</v>
      </c>
    </row>
    <row r="1704" spans="1:14" hidden="1">
      <c r="A1704">
        <v>378</v>
      </c>
      <c r="B1704" t="s">
        <v>2542</v>
      </c>
      <c r="C1704" s="4">
        <v>42974</v>
      </c>
      <c r="D1704" s="4">
        <v>42979</v>
      </c>
      <c r="E1704" t="s">
        <v>15</v>
      </c>
      <c r="F1704" t="s">
        <v>2543</v>
      </c>
      <c r="G1704" t="s">
        <v>27</v>
      </c>
      <c r="H1704">
        <v>2038</v>
      </c>
      <c r="I1704" t="s">
        <v>259</v>
      </c>
      <c r="J1704">
        <v>1488.424</v>
      </c>
      <c r="K1704">
        <v>7</v>
      </c>
      <c r="L1704">
        <v>255.1584</v>
      </c>
      <c r="M1704">
        <v>0.3</v>
      </c>
      <c r="N1704">
        <v>-297.6848</v>
      </c>
    </row>
    <row r="1705" spans="1:14" hidden="1">
      <c r="A1705">
        <v>1796</v>
      </c>
      <c r="B1705" t="s">
        <v>2544</v>
      </c>
      <c r="C1705" s="4">
        <v>42974</v>
      </c>
      <c r="D1705" s="4">
        <v>42977</v>
      </c>
      <c r="E1705" t="s">
        <v>38</v>
      </c>
      <c r="F1705" t="s">
        <v>2545</v>
      </c>
      <c r="G1705" t="s">
        <v>17</v>
      </c>
      <c r="H1705">
        <v>10024</v>
      </c>
      <c r="I1705" t="s">
        <v>590</v>
      </c>
      <c r="J1705">
        <v>63.84</v>
      </c>
      <c r="K1705">
        <v>8</v>
      </c>
      <c r="L1705">
        <v>5.9051999999999998</v>
      </c>
      <c r="M1705">
        <v>0</v>
      </c>
      <c r="N1705">
        <v>16.598400000000002</v>
      </c>
    </row>
    <row r="1706" spans="1:14" hidden="1">
      <c r="A1706">
        <v>1797</v>
      </c>
      <c r="B1706" t="s">
        <v>2544</v>
      </c>
      <c r="C1706" s="4">
        <v>42974</v>
      </c>
      <c r="D1706" s="4">
        <v>42977</v>
      </c>
      <c r="E1706" t="s">
        <v>38</v>
      </c>
      <c r="F1706" t="s">
        <v>2545</v>
      </c>
      <c r="G1706" t="s">
        <v>17</v>
      </c>
      <c r="H1706">
        <v>10024</v>
      </c>
      <c r="I1706" t="s">
        <v>2546</v>
      </c>
      <c r="J1706">
        <v>347.97</v>
      </c>
      <c r="K1706">
        <v>3</v>
      </c>
      <c r="L1706">
        <v>82.352900000000005</v>
      </c>
      <c r="M1706">
        <v>0</v>
      </c>
      <c r="N1706">
        <v>100.9113</v>
      </c>
    </row>
    <row r="1707" spans="1:14" hidden="1">
      <c r="A1707">
        <v>1798</v>
      </c>
      <c r="B1707" t="s">
        <v>2544</v>
      </c>
      <c r="C1707" s="4">
        <v>42974</v>
      </c>
      <c r="D1707" s="4">
        <v>42977</v>
      </c>
      <c r="E1707" t="s">
        <v>38</v>
      </c>
      <c r="F1707" t="s">
        <v>2545</v>
      </c>
      <c r="G1707" t="s">
        <v>17</v>
      </c>
      <c r="H1707">
        <v>10024</v>
      </c>
      <c r="I1707" t="s">
        <v>2547</v>
      </c>
      <c r="J1707">
        <v>37.008000000000003</v>
      </c>
      <c r="K1707">
        <v>6</v>
      </c>
      <c r="L1707">
        <v>4.2404999999999999</v>
      </c>
      <c r="M1707">
        <v>0.2</v>
      </c>
      <c r="N1707">
        <v>11.565</v>
      </c>
    </row>
    <row r="1708" spans="1:14" hidden="1">
      <c r="A1708">
        <v>2918</v>
      </c>
      <c r="B1708" t="s">
        <v>2548</v>
      </c>
      <c r="C1708" s="4">
        <v>42974</v>
      </c>
      <c r="D1708" s="4">
        <v>42977</v>
      </c>
      <c r="E1708" t="s">
        <v>38</v>
      </c>
      <c r="F1708" t="s">
        <v>284</v>
      </c>
      <c r="G1708" t="s">
        <v>21</v>
      </c>
      <c r="H1708">
        <v>75220</v>
      </c>
      <c r="I1708" t="s">
        <v>2328</v>
      </c>
      <c r="J1708">
        <v>5.952</v>
      </c>
      <c r="K1708">
        <v>1</v>
      </c>
      <c r="L1708">
        <v>5.58</v>
      </c>
      <c r="M1708">
        <v>0.2</v>
      </c>
      <c r="N1708">
        <v>0.372</v>
      </c>
    </row>
    <row r="1709" spans="1:14" hidden="1">
      <c r="A1709">
        <v>3382</v>
      </c>
      <c r="B1709" t="s">
        <v>2549</v>
      </c>
      <c r="C1709" s="4">
        <v>42974</v>
      </c>
      <c r="D1709" s="4">
        <v>42977</v>
      </c>
      <c r="E1709" t="s">
        <v>38</v>
      </c>
      <c r="F1709" t="s">
        <v>1266</v>
      </c>
      <c r="G1709" t="s">
        <v>27</v>
      </c>
      <c r="H1709">
        <v>33614</v>
      </c>
      <c r="I1709" t="s">
        <v>500</v>
      </c>
      <c r="J1709">
        <v>2.8959999999999999</v>
      </c>
      <c r="K1709">
        <v>1</v>
      </c>
      <c r="L1709">
        <v>1.9186000000000001</v>
      </c>
      <c r="M1709">
        <v>0.2</v>
      </c>
      <c r="N1709">
        <v>0.97740000000000005</v>
      </c>
    </row>
    <row r="1710" spans="1:14" hidden="1">
      <c r="A1710">
        <v>3748</v>
      </c>
      <c r="B1710" t="s">
        <v>2550</v>
      </c>
      <c r="C1710" s="4">
        <v>42974</v>
      </c>
      <c r="D1710" s="4">
        <v>42976</v>
      </c>
      <c r="E1710" t="s">
        <v>52</v>
      </c>
      <c r="F1710" t="s">
        <v>99</v>
      </c>
      <c r="G1710" t="s">
        <v>27</v>
      </c>
      <c r="H1710">
        <v>90301</v>
      </c>
      <c r="I1710" t="s">
        <v>2551</v>
      </c>
      <c r="J1710">
        <v>198.46</v>
      </c>
      <c r="K1710">
        <v>2</v>
      </c>
      <c r="L1710">
        <v>49.615000000000002</v>
      </c>
      <c r="M1710">
        <v>0</v>
      </c>
      <c r="N1710">
        <v>99.23</v>
      </c>
    </row>
    <row r="1711" spans="1:14" hidden="1">
      <c r="A1711">
        <v>3749</v>
      </c>
      <c r="B1711" t="s">
        <v>2550</v>
      </c>
      <c r="C1711" s="4">
        <v>42974</v>
      </c>
      <c r="D1711" s="4">
        <v>42976</v>
      </c>
      <c r="E1711" t="s">
        <v>52</v>
      </c>
      <c r="F1711" t="s">
        <v>99</v>
      </c>
      <c r="G1711" t="s">
        <v>27</v>
      </c>
      <c r="H1711">
        <v>90301</v>
      </c>
      <c r="I1711" t="s">
        <v>2106</v>
      </c>
      <c r="J1711">
        <v>321.92</v>
      </c>
      <c r="K1711">
        <v>4</v>
      </c>
      <c r="L1711">
        <v>56.335999999999999</v>
      </c>
      <c r="M1711">
        <v>0</v>
      </c>
      <c r="N1711">
        <v>96.575999999999993</v>
      </c>
    </row>
    <row r="1712" spans="1:14" hidden="1">
      <c r="A1712">
        <v>3750</v>
      </c>
      <c r="B1712" t="s">
        <v>2550</v>
      </c>
      <c r="C1712" s="4">
        <v>42974</v>
      </c>
      <c r="D1712" s="4">
        <v>42976</v>
      </c>
      <c r="E1712" t="s">
        <v>52</v>
      </c>
      <c r="F1712" t="s">
        <v>99</v>
      </c>
      <c r="G1712" t="s">
        <v>27</v>
      </c>
      <c r="H1712">
        <v>90301</v>
      </c>
      <c r="I1712" t="s">
        <v>2552</v>
      </c>
      <c r="J1712">
        <v>879.98400000000004</v>
      </c>
      <c r="K1712">
        <v>2</v>
      </c>
      <c r="L1712">
        <v>274.995</v>
      </c>
      <c r="M1712">
        <v>0.2</v>
      </c>
      <c r="N1712">
        <v>329.99400000000003</v>
      </c>
    </row>
    <row r="1713" spans="1:14" hidden="1">
      <c r="A1713">
        <v>3751</v>
      </c>
      <c r="B1713" t="s">
        <v>2550</v>
      </c>
      <c r="C1713" s="4">
        <v>42974</v>
      </c>
      <c r="D1713" s="4">
        <v>42976</v>
      </c>
      <c r="E1713" t="s">
        <v>52</v>
      </c>
      <c r="F1713" t="s">
        <v>99</v>
      </c>
      <c r="G1713" t="s">
        <v>27</v>
      </c>
      <c r="H1713">
        <v>90301</v>
      </c>
      <c r="I1713" t="s">
        <v>2553</v>
      </c>
      <c r="J1713">
        <v>28.4</v>
      </c>
      <c r="K1713">
        <v>5</v>
      </c>
      <c r="L1713">
        <v>4.0327999999999999</v>
      </c>
      <c r="M1713">
        <v>0</v>
      </c>
      <c r="N1713">
        <v>8.2360000000000007</v>
      </c>
    </row>
    <row r="1714" spans="1:14" hidden="1">
      <c r="A1714">
        <v>3752</v>
      </c>
      <c r="B1714" t="s">
        <v>2550</v>
      </c>
      <c r="C1714" s="4">
        <v>42974</v>
      </c>
      <c r="D1714" s="4">
        <v>42976</v>
      </c>
      <c r="E1714" t="s">
        <v>52</v>
      </c>
      <c r="F1714" t="s">
        <v>99</v>
      </c>
      <c r="G1714" t="s">
        <v>27</v>
      </c>
      <c r="H1714">
        <v>90301</v>
      </c>
      <c r="I1714" t="s">
        <v>2554</v>
      </c>
      <c r="J1714">
        <v>230.28</v>
      </c>
      <c r="K1714">
        <v>3</v>
      </c>
      <c r="L1714">
        <v>69.084000000000003</v>
      </c>
      <c r="M1714">
        <v>0.2</v>
      </c>
      <c r="N1714">
        <v>23.027999999999999</v>
      </c>
    </row>
    <row r="1715" spans="1:14" hidden="1">
      <c r="A1715">
        <v>3753</v>
      </c>
      <c r="B1715" t="s">
        <v>2550</v>
      </c>
      <c r="C1715" s="4">
        <v>42974</v>
      </c>
      <c r="D1715" s="4">
        <v>42976</v>
      </c>
      <c r="E1715" t="s">
        <v>52</v>
      </c>
      <c r="F1715" t="s">
        <v>99</v>
      </c>
      <c r="G1715" t="s">
        <v>27</v>
      </c>
      <c r="H1715">
        <v>90301</v>
      </c>
      <c r="I1715" t="s">
        <v>2555</v>
      </c>
      <c r="J1715">
        <v>116.28</v>
      </c>
      <c r="K1715">
        <v>3</v>
      </c>
      <c r="L1715">
        <v>19.767600000000002</v>
      </c>
      <c r="M1715">
        <v>0</v>
      </c>
      <c r="N1715">
        <v>56.977200000000003</v>
      </c>
    </row>
    <row r="1716" spans="1:14" hidden="1">
      <c r="A1716">
        <v>3754</v>
      </c>
      <c r="B1716" t="s">
        <v>2550</v>
      </c>
      <c r="C1716" s="4">
        <v>42974</v>
      </c>
      <c r="D1716" s="4">
        <v>42976</v>
      </c>
      <c r="E1716" t="s">
        <v>52</v>
      </c>
      <c r="F1716" t="s">
        <v>99</v>
      </c>
      <c r="G1716" t="s">
        <v>27</v>
      </c>
      <c r="H1716">
        <v>90301</v>
      </c>
      <c r="I1716" t="s">
        <v>762</v>
      </c>
      <c r="J1716">
        <v>841.56799999999998</v>
      </c>
      <c r="K1716">
        <v>2</v>
      </c>
      <c r="L1716">
        <v>273.50959999999998</v>
      </c>
      <c r="M1716">
        <v>0.2</v>
      </c>
      <c r="N1716">
        <v>294.54880000000003</v>
      </c>
    </row>
    <row r="1717" spans="1:14" hidden="1">
      <c r="A1717">
        <v>3755</v>
      </c>
      <c r="B1717" t="s">
        <v>2550</v>
      </c>
      <c r="C1717" s="4">
        <v>42974</v>
      </c>
      <c r="D1717" s="4">
        <v>42976</v>
      </c>
      <c r="E1717" t="s">
        <v>52</v>
      </c>
      <c r="F1717" t="s">
        <v>99</v>
      </c>
      <c r="G1717" t="s">
        <v>27</v>
      </c>
      <c r="H1717">
        <v>90301</v>
      </c>
      <c r="I1717" t="s">
        <v>2277</v>
      </c>
      <c r="J1717">
        <v>354.9</v>
      </c>
      <c r="K1717">
        <v>5</v>
      </c>
      <c r="L1717">
        <v>67.430999999999997</v>
      </c>
      <c r="M1717">
        <v>0</v>
      </c>
      <c r="N1717">
        <v>17.745000000000001</v>
      </c>
    </row>
    <row r="1718" spans="1:14" hidden="1">
      <c r="A1718">
        <v>4340</v>
      </c>
      <c r="B1718" t="s">
        <v>2556</v>
      </c>
      <c r="C1718" s="4">
        <v>42974</v>
      </c>
      <c r="D1718" s="4">
        <v>42979</v>
      </c>
      <c r="E1718" t="s">
        <v>15</v>
      </c>
      <c r="F1718" t="s">
        <v>1225</v>
      </c>
      <c r="G1718" t="s">
        <v>21</v>
      </c>
      <c r="H1718">
        <v>37064</v>
      </c>
      <c r="I1718" t="s">
        <v>1901</v>
      </c>
      <c r="J1718">
        <v>5.1840000000000002</v>
      </c>
      <c r="K1718">
        <v>1</v>
      </c>
      <c r="L1718">
        <v>3.3696000000000002</v>
      </c>
      <c r="M1718">
        <v>0.2</v>
      </c>
      <c r="N1718">
        <v>1.8144</v>
      </c>
    </row>
    <row r="1719" spans="1:14" hidden="1">
      <c r="A1719">
        <v>8576</v>
      </c>
      <c r="B1719" t="s">
        <v>2557</v>
      </c>
      <c r="C1719" s="4">
        <v>42974</v>
      </c>
      <c r="D1719" s="4">
        <v>42977</v>
      </c>
      <c r="E1719" t="s">
        <v>52</v>
      </c>
      <c r="F1719" t="s">
        <v>2558</v>
      </c>
      <c r="G1719" t="s">
        <v>21</v>
      </c>
      <c r="H1719">
        <v>34952</v>
      </c>
      <c r="I1719" t="s">
        <v>1931</v>
      </c>
      <c r="J1719">
        <v>14.336</v>
      </c>
      <c r="K1719">
        <v>4</v>
      </c>
      <c r="L1719">
        <v>3.36</v>
      </c>
      <c r="M1719">
        <v>0.2</v>
      </c>
      <c r="N1719">
        <v>0.89600000000000002</v>
      </c>
    </row>
    <row r="1720" spans="1:14" hidden="1">
      <c r="A1720">
        <v>8935</v>
      </c>
      <c r="B1720" t="s">
        <v>2559</v>
      </c>
      <c r="C1720" s="4">
        <v>42974</v>
      </c>
      <c r="D1720" s="4">
        <v>42974</v>
      </c>
      <c r="E1720" t="s">
        <v>98</v>
      </c>
      <c r="F1720" t="s">
        <v>45</v>
      </c>
      <c r="G1720" t="s">
        <v>27</v>
      </c>
      <c r="H1720">
        <v>19120</v>
      </c>
      <c r="I1720" t="s">
        <v>2560</v>
      </c>
      <c r="J1720">
        <v>12.672000000000001</v>
      </c>
      <c r="K1720">
        <v>3</v>
      </c>
      <c r="L1720">
        <v>2.9039999999999999</v>
      </c>
      <c r="M1720">
        <v>0.2</v>
      </c>
      <c r="N1720">
        <v>3.96</v>
      </c>
    </row>
    <row r="1721" spans="1:14" hidden="1">
      <c r="A1721">
        <v>8936</v>
      </c>
      <c r="B1721" t="s">
        <v>2559</v>
      </c>
      <c r="C1721" s="4">
        <v>42974</v>
      </c>
      <c r="D1721" s="4">
        <v>42974</v>
      </c>
      <c r="E1721" t="s">
        <v>98</v>
      </c>
      <c r="F1721" t="s">
        <v>45</v>
      </c>
      <c r="G1721" t="s">
        <v>27</v>
      </c>
      <c r="H1721">
        <v>19120</v>
      </c>
      <c r="I1721" t="s">
        <v>2561</v>
      </c>
      <c r="J1721">
        <v>1119.8879999999999</v>
      </c>
      <c r="K1721">
        <v>14</v>
      </c>
      <c r="L1721">
        <v>64.993499999999997</v>
      </c>
      <c r="M1721">
        <v>0.2</v>
      </c>
      <c r="N1721">
        <v>209.97900000000001</v>
      </c>
    </row>
    <row r="1722" spans="1:14" hidden="1">
      <c r="A1722">
        <v>9386</v>
      </c>
      <c r="B1722" t="s">
        <v>2562</v>
      </c>
      <c r="C1722" s="4">
        <v>42974</v>
      </c>
      <c r="D1722" s="4">
        <v>42978</v>
      </c>
      <c r="E1722" t="s">
        <v>15</v>
      </c>
      <c r="F1722" t="s">
        <v>1578</v>
      </c>
      <c r="G1722" t="s">
        <v>21</v>
      </c>
      <c r="H1722">
        <v>85204</v>
      </c>
      <c r="I1722" t="s">
        <v>2563</v>
      </c>
      <c r="J1722">
        <v>120.57599999999999</v>
      </c>
      <c r="K1722">
        <v>8</v>
      </c>
      <c r="L1722">
        <v>10.927199999999999</v>
      </c>
      <c r="M1722">
        <v>0.2</v>
      </c>
      <c r="N1722">
        <v>33.1584</v>
      </c>
    </row>
    <row r="1723" spans="1:14" hidden="1">
      <c r="A1723">
        <v>2717</v>
      </c>
      <c r="B1723" t="s">
        <v>2564</v>
      </c>
      <c r="C1723" s="4">
        <v>42973</v>
      </c>
      <c r="D1723" s="4">
        <v>42979</v>
      </c>
      <c r="E1723" t="s">
        <v>15</v>
      </c>
      <c r="F1723" t="s">
        <v>2565</v>
      </c>
      <c r="G1723" t="s">
        <v>17</v>
      </c>
      <c r="H1723">
        <v>31907</v>
      </c>
      <c r="I1723" t="s">
        <v>579</v>
      </c>
      <c r="J1723">
        <v>71.98</v>
      </c>
      <c r="K1723">
        <v>2</v>
      </c>
      <c r="L1723">
        <v>28.432099999999998</v>
      </c>
      <c r="M1723">
        <v>0</v>
      </c>
      <c r="N1723">
        <v>15.1158</v>
      </c>
    </row>
    <row r="1724" spans="1:14" hidden="1">
      <c r="A1724">
        <v>8129</v>
      </c>
      <c r="B1724" t="s">
        <v>2566</v>
      </c>
      <c r="C1724" s="4">
        <v>42973</v>
      </c>
      <c r="D1724" s="4">
        <v>42979</v>
      </c>
      <c r="E1724" t="s">
        <v>15</v>
      </c>
      <c r="F1724" t="s">
        <v>2567</v>
      </c>
      <c r="G1724" t="s">
        <v>21</v>
      </c>
      <c r="H1724">
        <v>60610</v>
      </c>
      <c r="I1724" t="s">
        <v>2568</v>
      </c>
      <c r="J1724">
        <v>64.959999999999994</v>
      </c>
      <c r="K1724">
        <v>5</v>
      </c>
      <c r="L1724">
        <v>21.761600000000001</v>
      </c>
      <c r="M1724">
        <v>0.6</v>
      </c>
      <c r="N1724">
        <v>-43.847999999999999</v>
      </c>
    </row>
    <row r="1725" spans="1:14" hidden="1">
      <c r="A1725">
        <v>9585</v>
      </c>
      <c r="B1725" t="s">
        <v>2569</v>
      </c>
      <c r="C1725" s="4">
        <v>42973</v>
      </c>
      <c r="D1725" s="4">
        <v>42974</v>
      </c>
      <c r="E1725" t="s">
        <v>38</v>
      </c>
      <c r="F1725" t="s">
        <v>2570</v>
      </c>
      <c r="G1725" t="s">
        <v>17</v>
      </c>
      <c r="H1725">
        <v>48234</v>
      </c>
      <c r="I1725" t="s">
        <v>2515</v>
      </c>
      <c r="J1725">
        <v>53.72</v>
      </c>
      <c r="K1725">
        <v>4</v>
      </c>
      <c r="L1725">
        <v>9.9382000000000001</v>
      </c>
      <c r="M1725">
        <v>0</v>
      </c>
      <c r="N1725">
        <v>13.9672</v>
      </c>
    </row>
    <row r="1726" spans="1:14" hidden="1">
      <c r="A1726">
        <v>875</v>
      </c>
      <c r="B1726" t="s">
        <v>2571</v>
      </c>
      <c r="C1726" s="4">
        <v>42972</v>
      </c>
      <c r="D1726" s="4">
        <v>42976</v>
      </c>
      <c r="E1726" t="s">
        <v>15</v>
      </c>
      <c r="F1726" t="s">
        <v>142</v>
      </c>
      <c r="G1726" t="s">
        <v>21</v>
      </c>
      <c r="H1726">
        <v>28205</v>
      </c>
      <c r="I1726" t="s">
        <v>2572</v>
      </c>
      <c r="J1726">
        <v>192.16</v>
      </c>
      <c r="K1726">
        <v>5</v>
      </c>
      <c r="L1726">
        <v>24.980799999999999</v>
      </c>
      <c r="M1726">
        <v>0.2</v>
      </c>
      <c r="N1726">
        <v>67.256</v>
      </c>
    </row>
    <row r="1727" spans="1:14" hidden="1">
      <c r="A1727">
        <v>1483</v>
      </c>
      <c r="B1727" t="s">
        <v>2573</v>
      </c>
      <c r="C1727" s="4">
        <v>42972</v>
      </c>
      <c r="D1727" s="4">
        <v>42975</v>
      </c>
      <c r="E1727" t="s">
        <v>52</v>
      </c>
      <c r="F1727" t="s">
        <v>2092</v>
      </c>
      <c r="G1727" t="s">
        <v>21</v>
      </c>
      <c r="H1727">
        <v>38301</v>
      </c>
      <c r="I1727" t="s">
        <v>2574</v>
      </c>
      <c r="J1727">
        <v>9.7279999999999998</v>
      </c>
      <c r="K1727">
        <v>2</v>
      </c>
      <c r="L1727">
        <v>4.0128000000000004</v>
      </c>
      <c r="M1727">
        <v>0.2</v>
      </c>
      <c r="N1727">
        <v>1.7023999999999999</v>
      </c>
    </row>
    <row r="1728" spans="1:14" hidden="1">
      <c r="A1728">
        <v>1484</v>
      </c>
      <c r="B1728" t="s">
        <v>2573</v>
      </c>
      <c r="C1728" s="4">
        <v>42972</v>
      </c>
      <c r="D1728" s="4">
        <v>42975</v>
      </c>
      <c r="E1728" t="s">
        <v>52</v>
      </c>
      <c r="F1728" t="s">
        <v>2092</v>
      </c>
      <c r="G1728" t="s">
        <v>21</v>
      </c>
      <c r="H1728">
        <v>38301</v>
      </c>
      <c r="I1728" t="s">
        <v>2575</v>
      </c>
      <c r="J1728">
        <v>3.4239999999999999</v>
      </c>
      <c r="K1728">
        <v>1</v>
      </c>
      <c r="L1728">
        <v>2.3540000000000001</v>
      </c>
      <c r="M1728">
        <v>0.2</v>
      </c>
      <c r="N1728">
        <v>1.07</v>
      </c>
    </row>
    <row r="1729" spans="1:14" hidden="1">
      <c r="A1729">
        <v>7914</v>
      </c>
      <c r="B1729" t="s">
        <v>2576</v>
      </c>
      <c r="C1729" s="4">
        <v>42972</v>
      </c>
      <c r="D1729" s="4">
        <v>42974</v>
      </c>
      <c r="E1729" t="s">
        <v>38</v>
      </c>
      <c r="F1729" t="s">
        <v>1244</v>
      </c>
      <c r="G1729" t="s">
        <v>21</v>
      </c>
      <c r="H1729">
        <v>44105</v>
      </c>
      <c r="I1729" t="s">
        <v>1238</v>
      </c>
      <c r="J1729">
        <v>25.696000000000002</v>
      </c>
      <c r="K1729">
        <v>2</v>
      </c>
      <c r="L1729">
        <v>11.884399999999999</v>
      </c>
      <c r="M1729">
        <v>0.2</v>
      </c>
      <c r="N1729">
        <v>1.9272</v>
      </c>
    </row>
    <row r="1730" spans="1:14" hidden="1">
      <c r="A1730">
        <v>8635</v>
      </c>
      <c r="B1730" t="s">
        <v>2577</v>
      </c>
      <c r="C1730" s="4">
        <v>42972</v>
      </c>
      <c r="D1730" s="4">
        <v>42976</v>
      </c>
      <c r="E1730" t="s">
        <v>15</v>
      </c>
      <c r="F1730" t="s">
        <v>2157</v>
      </c>
      <c r="G1730" t="s">
        <v>21</v>
      </c>
      <c r="H1730">
        <v>19140</v>
      </c>
      <c r="I1730" t="s">
        <v>2578</v>
      </c>
      <c r="J1730">
        <v>130.97999999999999</v>
      </c>
      <c r="K1730">
        <v>2</v>
      </c>
      <c r="L1730">
        <v>110.0232</v>
      </c>
      <c r="M1730">
        <v>0.5</v>
      </c>
      <c r="N1730">
        <v>-89.066400000000002</v>
      </c>
    </row>
    <row r="1731" spans="1:14" hidden="1">
      <c r="A1731">
        <v>5403</v>
      </c>
      <c r="B1731" t="s">
        <v>2579</v>
      </c>
      <c r="C1731" s="4">
        <v>42971</v>
      </c>
      <c r="D1731" s="4">
        <v>42976</v>
      </c>
      <c r="E1731" t="s">
        <v>15</v>
      </c>
      <c r="F1731" t="s">
        <v>1460</v>
      </c>
      <c r="G1731" t="s">
        <v>27</v>
      </c>
      <c r="H1731">
        <v>10024</v>
      </c>
      <c r="I1731" t="s">
        <v>2547</v>
      </c>
      <c r="J1731">
        <v>24.672000000000001</v>
      </c>
      <c r="K1731">
        <v>4</v>
      </c>
      <c r="L1731">
        <v>4.2404999999999999</v>
      </c>
      <c r="M1731">
        <v>0.2</v>
      </c>
      <c r="N1731">
        <v>7.71</v>
      </c>
    </row>
    <row r="1732" spans="1:14" hidden="1">
      <c r="A1732">
        <v>5404</v>
      </c>
      <c r="B1732" t="s">
        <v>2579</v>
      </c>
      <c r="C1732" s="4">
        <v>42971</v>
      </c>
      <c r="D1732" s="4">
        <v>42976</v>
      </c>
      <c r="E1732" t="s">
        <v>15</v>
      </c>
      <c r="F1732" t="s">
        <v>1460</v>
      </c>
      <c r="G1732" t="s">
        <v>27</v>
      </c>
      <c r="H1732">
        <v>10024</v>
      </c>
      <c r="I1732" t="s">
        <v>2494</v>
      </c>
      <c r="J1732">
        <v>3.7440000000000002</v>
      </c>
      <c r="K1732">
        <v>1</v>
      </c>
      <c r="L1732">
        <v>2.4336000000000002</v>
      </c>
      <c r="M1732">
        <v>0.2</v>
      </c>
      <c r="N1732">
        <v>1.3104</v>
      </c>
    </row>
    <row r="1733" spans="1:14" hidden="1">
      <c r="A1733">
        <v>6025</v>
      </c>
      <c r="B1733" t="s">
        <v>2580</v>
      </c>
      <c r="C1733" s="4">
        <v>42971</v>
      </c>
      <c r="D1733" s="4">
        <v>42973</v>
      </c>
      <c r="E1733" t="s">
        <v>52</v>
      </c>
      <c r="F1733" t="s">
        <v>1513</v>
      </c>
      <c r="G1733" t="s">
        <v>21</v>
      </c>
      <c r="H1733">
        <v>43130</v>
      </c>
      <c r="I1733" t="s">
        <v>1719</v>
      </c>
      <c r="J1733">
        <v>646.27200000000005</v>
      </c>
      <c r="K1733">
        <v>8</v>
      </c>
      <c r="L1733">
        <v>72.705600000000004</v>
      </c>
      <c r="M1733">
        <v>0.2</v>
      </c>
      <c r="N1733">
        <v>64.627200000000002</v>
      </c>
    </row>
    <row r="1734" spans="1:14" hidden="1">
      <c r="A1734">
        <v>6026</v>
      </c>
      <c r="B1734" t="s">
        <v>2580</v>
      </c>
      <c r="C1734" s="4">
        <v>42971</v>
      </c>
      <c r="D1734" s="4">
        <v>42973</v>
      </c>
      <c r="E1734" t="s">
        <v>52</v>
      </c>
      <c r="F1734" t="s">
        <v>1513</v>
      </c>
      <c r="G1734" t="s">
        <v>21</v>
      </c>
      <c r="H1734">
        <v>43130</v>
      </c>
      <c r="I1734" t="s">
        <v>1720</v>
      </c>
      <c r="J1734">
        <v>10.368</v>
      </c>
      <c r="K1734">
        <v>2</v>
      </c>
      <c r="L1734">
        <v>3.3048000000000002</v>
      </c>
      <c r="M1734">
        <v>0.2</v>
      </c>
      <c r="N1734">
        <v>3.7584</v>
      </c>
    </row>
    <row r="1735" spans="1:14" hidden="1">
      <c r="A1735">
        <v>4298</v>
      </c>
      <c r="B1735" t="s">
        <v>2581</v>
      </c>
      <c r="C1735" s="4">
        <v>42970</v>
      </c>
      <c r="D1735" s="4">
        <v>42973</v>
      </c>
      <c r="E1735" t="s">
        <v>52</v>
      </c>
      <c r="F1735" t="s">
        <v>103</v>
      </c>
      <c r="G1735" t="s">
        <v>21</v>
      </c>
      <c r="H1735">
        <v>32303</v>
      </c>
      <c r="I1735" t="s">
        <v>1081</v>
      </c>
      <c r="J1735">
        <v>4367.8959999999997</v>
      </c>
      <c r="K1735">
        <v>13</v>
      </c>
      <c r="L1735">
        <v>310.79259999999999</v>
      </c>
      <c r="M1735">
        <v>0.2</v>
      </c>
      <c r="N1735">
        <v>327.59219999999999</v>
      </c>
    </row>
    <row r="1736" spans="1:14" hidden="1">
      <c r="A1736">
        <v>4299</v>
      </c>
      <c r="B1736" t="s">
        <v>2581</v>
      </c>
      <c r="C1736" s="4">
        <v>42970</v>
      </c>
      <c r="D1736" s="4">
        <v>42973</v>
      </c>
      <c r="E1736" t="s">
        <v>52</v>
      </c>
      <c r="F1736" t="s">
        <v>103</v>
      </c>
      <c r="G1736" t="s">
        <v>21</v>
      </c>
      <c r="H1736">
        <v>32303</v>
      </c>
      <c r="I1736" t="s">
        <v>696</v>
      </c>
      <c r="J1736">
        <v>49.567999999999998</v>
      </c>
      <c r="K1736">
        <v>2</v>
      </c>
      <c r="L1736">
        <v>17.039000000000001</v>
      </c>
      <c r="M1736">
        <v>0.2</v>
      </c>
      <c r="N1736">
        <v>15.49</v>
      </c>
    </row>
    <row r="1737" spans="1:14" hidden="1">
      <c r="A1737">
        <v>4300</v>
      </c>
      <c r="B1737" t="s">
        <v>2581</v>
      </c>
      <c r="C1737" s="4">
        <v>42970</v>
      </c>
      <c r="D1737" s="4">
        <v>42973</v>
      </c>
      <c r="E1737" t="s">
        <v>52</v>
      </c>
      <c r="F1737" t="s">
        <v>103</v>
      </c>
      <c r="G1737" t="s">
        <v>21</v>
      </c>
      <c r="H1737">
        <v>32303</v>
      </c>
      <c r="I1737" t="s">
        <v>1570</v>
      </c>
      <c r="J1737">
        <v>161.376</v>
      </c>
      <c r="K1737">
        <v>6</v>
      </c>
      <c r="L1737">
        <v>24.878799999999998</v>
      </c>
      <c r="M1737">
        <v>0.2</v>
      </c>
      <c r="N1737">
        <v>12.103199999999999</v>
      </c>
    </row>
    <row r="1738" spans="1:14" hidden="1">
      <c r="A1738">
        <v>4301</v>
      </c>
      <c r="B1738" t="s">
        <v>2581</v>
      </c>
      <c r="C1738" s="4">
        <v>42970</v>
      </c>
      <c r="D1738" s="4">
        <v>42973</v>
      </c>
      <c r="E1738" t="s">
        <v>52</v>
      </c>
      <c r="F1738" t="s">
        <v>103</v>
      </c>
      <c r="G1738" t="s">
        <v>21</v>
      </c>
      <c r="H1738">
        <v>32303</v>
      </c>
      <c r="I1738" t="s">
        <v>2582</v>
      </c>
      <c r="J1738">
        <v>2.7839999999999998</v>
      </c>
      <c r="K1738">
        <v>2</v>
      </c>
      <c r="L1738">
        <v>1.1832</v>
      </c>
      <c r="M1738">
        <v>0.2</v>
      </c>
      <c r="N1738">
        <v>0.41760000000000003</v>
      </c>
    </row>
    <row r="1739" spans="1:14" hidden="1">
      <c r="A1739">
        <v>4302</v>
      </c>
      <c r="B1739" t="s">
        <v>2581</v>
      </c>
      <c r="C1739" s="4">
        <v>42970</v>
      </c>
      <c r="D1739" s="4">
        <v>42973</v>
      </c>
      <c r="E1739" t="s">
        <v>52</v>
      </c>
      <c r="F1739" t="s">
        <v>103</v>
      </c>
      <c r="G1739" t="s">
        <v>21</v>
      </c>
      <c r="H1739">
        <v>32303</v>
      </c>
      <c r="I1739" t="s">
        <v>2583</v>
      </c>
      <c r="J1739">
        <v>8.7200000000000006</v>
      </c>
      <c r="K1739">
        <v>5</v>
      </c>
      <c r="L1739">
        <v>1.1554</v>
      </c>
      <c r="M1739">
        <v>0.2</v>
      </c>
      <c r="N1739">
        <v>2.9430000000000001</v>
      </c>
    </row>
    <row r="1740" spans="1:14" hidden="1">
      <c r="A1740">
        <v>5235</v>
      </c>
      <c r="B1740" t="s">
        <v>2584</v>
      </c>
      <c r="C1740" s="4">
        <v>42969</v>
      </c>
      <c r="D1740" s="4">
        <v>42970</v>
      </c>
      <c r="E1740" t="s">
        <v>38</v>
      </c>
      <c r="F1740" t="s">
        <v>2585</v>
      </c>
      <c r="G1740" t="s">
        <v>21</v>
      </c>
      <c r="H1740">
        <v>94110</v>
      </c>
      <c r="I1740" t="s">
        <v>2586</v>
      </c>
      <c r="J1740">
        <v>210.00800000000001</v>
      </c>
      <c r="K1740">
        <v>1</v>
      </c>
      <c r="L1740">
        <v>207.38290000000001</v>
      </c>
      <c r="M1740">
        <v>0.2</v>
      </c>
      <c r="N1740">
        <v>2.6250999999999798</v>
      </c>
    </row>
    <row r="1741" spans="1:14" hidden="1">
      <c r="A1741">
        <v>6105</v>
      </c>
      <c r="B1741" t="s">
        <v>2587</v>
      </c>
      <c r="C1741" s="4">
        <v>42969</v>
      </c>
      <c r="D1741" s="4">
        <v>42971</v>
      </c>
      <c r="E1741" t="s">
        <v>38</v>
      </c>
      <c r="F1741" t="s">
        <v>1885</v>
      </c>
      <c r="G1741" t="s">
        <v>17</v>
      </c>
      <c r="H1741">
        <v>19143</v>
      </c>
      <c r="I1741" t="s">
        <v>1705</v>
      </c>
      <c r="J1741">
        <v>314.53199999999998</v>
      </c>
      <c r="K1741">
        <v>2</v>
      </c>
      <c r="L1741">
        <v>199.20359999999999</v>
      </c>
      <c r="M1741">
        <v>0.4</v>
      </c>
      <c r="N1741">
        <v>-83.875200000000007</v>
      </c>
    </row>
    <row r="1742" spans="1:14" hidden="1">
      <c r="A1742">
        <v>425</v>
      </c>
      <c r="B1742" t="s">
        <v>2588</v>
      </c>
      <c r="C1742" s="4">
        <v>42968</v>
      </c>
      <c r="D1742" s="4">
        <v>42970</v>
      </c>
      <c r="E1742" t="s">
        <v>52</v>
      </c>
      <c r="F1742" t="s">
        <v>1851</v>
      </c>
      <c r="G1742" t="s">
        <v>21</v>
      </c>
      <c r="H1742">
        <v>39212</v>
      </c>
      <c r="I1742" t="s">
        <v>2589</v>
      </c>
      <c r="J1742">
        <v>866.4</v>
      </c>
      <c r="K1742">
        <v>4</v>
      </c>
      <c r="L1742">
        <v>160.28399999999999</v>
      </c>
      <c r="M1742">
        <v>0</v>
      </c>
      <c r="N1742">
        <v>225.26400000000001</v>
      </c>
    </row>
    <row r="1743" spans="1:14" hidden="1">
      <c r="A1743">
        <v>827</v>
      </c>
      <c r="B1743" t="s">
        <v>2590</v>
      </c>
      <c r="C1743" s="4">
        <v>42968</v>
      </c>
      <c r="D1743" s="4">
        <v>42975</v>
      </c>
      <c r="E1743" t="s">
        <v>15</v>
      </c>
      <c r="F1743" t="s">
        <v>975</v>
      </c>
      <c r="G1743" t="s">
        <v>21</v>
      </c>
      <c r="H1743">
        <v>55044</v>
      </c>
      <c r="I1743" t="s">
        <v>2005</v>
      </c>
      <c r="J1743">
        <v>35</v>
      </c>
      <c r="K1743">
        <v>7</v>
      </c>
      <c r="L1743">
        <v>2.6</v>
      </c>
      <c r="M1743">
        <v>0</v>
      </c>
      <c r="N1743">
        <v>16.8</v>
      </c>
    </row>
    <row r="1744" spans="1:14" hidden="1">
      <c r="A1744">
        <v>828</v>
      </c>
      <c r="B1744" t="s">
        <v>2590</v>
      </c>
      <c r="C1744" s="4">
        <v>42968</v>
      </c>
      <c r="D1744" s="4">
        <v>42975</v>
      </c>
      <c r="E1744" t="s">
        <v>15</v>
      </c>
      <c r="F1744" t="s">
        <v>975</v>
      </c>
      <c r="G1744" t="s">
        <v>21</v>
      </c>
      <c r="H1744">
        <v>55044</v>
      </c>
      <c r="I1744" t="s">
        <v>1309</v>
      </c>
      <c r="J1744">
        <v>37.24</v>
      </c>
      <c r="K1744">
        <v>4</v>
      </c>
      <c r="L1744">
        <v>6.6101000000000001</v>
      </c>
      <c r="M1744">
        <v>0</v>
      </c>
      <c r="N1744">
        <v>10.7996</v>
      </c>
    </row>
    <row r="1745" spans="1:14" hidden="1">
      <c r="A1745">
        <v>829</v>
      </c>
      <c r="B1745" t="s">
        <v>2590</v>
      </c>
      <c r="C1745" s="4">
        <v>42968</v>
      </c>
      <c r="D1745" s="4">
        <v>42975</v>
      </c>
      <c r="E1745" t="s">
        <v>15</v>
      </c>
      <c r="F1745" t="s">
        <v>975</v>
      </c>
      <c r="G1745" t="s">
        <v>21</v>
      </c>
      <c r="H1745">
        <v>55044</v>
      </c>
      <c r="I1745" t="s">
        <v>1242</v>
      </c>
      <c r="J1745">
        <v>15.28</v>
      </c>
      <c r="K1745">
        <v>2</v>
      </c>
      <c r="L1745">
        <v>3.8963999999999999</v>
      </c>
      <c r="M1745">
        <v>0</v>
      </c>
      <c r="N1745">
        <v>7.4871999999999996</v>
      </c>
    </row>
    <row r="1746" spans="1:14" hidden="1">
      <c r="A1746">
        <v>3335</v>
      </c>
      <c r="B1746" t="s">
        <v>2591</v>
      </c>
      <c r="C1746" s="4">
        <v>42968</v>
      </c>
      <c r="D1746" s="4">
        <v>42969</v>
      </c>
      <c r="E1746" t="s">
        <v>38</v>
      </c>
      <c r="F1746" t="s">
        <v>1005</v>
      </c>
      <c r="G1746" t="s">
        <v>21</v>
      </c>
      <c r="H1746">
        <v>94601</v>
      </c>
      <c r="I1746" t="s">
        <v>1071</v>
      </c>
      <c r="J1746">
        <v>17.12</v>
      </c>
      <c r="K1746">
        <v>4</v>
      </c>
      <c r="L1746">
        <v>3.0388000000000002</v>
      </c>
      <c r="M1746">
        <v>0</v>
      </c>
      <c r="N1746">
        <v>4.9648000000000003</v>
      </c>
    </row>
    <row r="1747" spans="1:14" hidden="1">
      <c r="A1747">
        <v>3336</v>
      </c>
      <c r="B1747" t="s">
        <v>2591</v>
      </c>
      <c r="C1747" s="4">
        <v>42968</v>
      </c>
      <c r="D1747" s="4">
        <v>42969</v>
      </c>
      <c r="E1747" t="s">
        <v>38</v>
      </c>
      <c r="F1747" t="s">
        <v>1005</v>
      </c>
      <c r="G1747" t="s">
        <v>21</v>
      </c>
      <c r="H1747">
        <v>94601</v>
      </c>
      <c r="I1747" t="s">
        <v>2592</v>
      </c>
      <c r="J1747">
        <v>431.96800000000002</v>
      </c>
      <c r="K1747">
        <v>4</v>
      </c>
      <c r="L1747">
        <v>98.542699999999996</v>
      </c>
      <c r="M1747">
        <v>0.2</v>
      </c>
      <c r="N1747">
        <v>37.797199999999997</v>
      </c>
    </row>
    <row r="1748" spans="1:14" hidden="1">
      <c r="A1748">
        <v>3337</v>
      </c>
      <c r="B1748" t="s">
        <v>2591</v>
      </c>
      <c r="C1748" s="4">
        <v>42968</v>
      </c>
      <c r="D1748" s="4">
        <v>42969</v>
      </c>
      <c r="E1748" t="s">
        <v>38</v>
      </c>
      <c r="F1748" t="s">
        <v>1005</v>
      </c>
      <c r="G1748" t="s">
        <v>21</v>
      </c>
      <c r="H1748">
        <v>94601</v>
      </c>
      <c r="I1748" t="s">
        <v>2593</v>
      </c>
      <c r="J1748">
        <v>129.91999999999999</v>
      </c>
      <c r="K1748">
        <v>4</v>
      </c>
      <c r="L1748">
        <v>29.881599999999999</v>
      </c>
      <c r="M1748">
        <v>0</v>
      </c>
      <c r="N1748">
        <v>10.393599999999999</v>
      </c>
    </row>
    <row r="1749" spans="1:14" hidden="1">
      <c r="A1749">
        <v>3338</v>
      </c>
      <c r="B1749" t="s">
        <v>2591</v>
      </c>
      <c r="C1749" s="4">
        <v>42968</v>
      </c>
      <c r="D1749" s="4">
        <v>42969</v>
      </c>
      <c r="E1749" t="s">
        <v>38</v>
      </c>
      <c r="F1749" t="s">
        <v>1005</v>
      </c>
      <c r="G1749" t="s">
        <v>21</v>
      </c>
      <c r="H1749">
        <v>94601</v>
      </c>
      <c r="I1749" t="s">
        <v>1639</v>
      </c>
      <c r="J1749">
        <v>568.72799999999995</v>
      </c>
      <c r="K1749">
        <v>3</v>
      </c>
      <c r="L1749">
        <v>180.09719999999999</v>
      </c>
      <c r="M1749">
        <v>0.2</v>
      </c>
      <c r="N1749">
        <v>28.4363999999999</v>
      </c>
    </row>
    <row r="1750" spans="1:14" hidden="1">
      <c r="A1750">
        <v>3339</v>
      </c>
      <c r="B1750" t="s">
        <v>2591</v>
      </c>
      <c r="C1750" s="4">
        <v>42968</v>
      </c>
      <c r="D1750" s="4">
        <v>42969</v>
      </c>
      <c r="E1750" t="s">
        <v>38</v>
      </c>
      <c r="F1750" t="s">
        <v>1005</v>
      </c>
      <c r="G1750" t="s">
        <v>21</v>
      </c>
      <c r="H1750">
        <v>94601</v>
      </c>
      <c r="I1750" t="s">
        <v>1674</v>
      </c>
      <c r="J1750">
        <v>117.14400000000001</v>
      </c>
      <c r="K1750">
        <v>9</v>
      </c>
      <c r="L1750">
        <v>8.2977000000000007</v>
      </c>
      <c r="M1750">
        <v>0.2</v>
      </c>
      <c r="N1750">
        <v>42.464700000000001</v>
      </c>
    </row>
    <row r="1751" spans="1:14" hidden="1">
      <c r="A1751">
        <v>3340</v>
      </c>
      <c r="B1751" t="s">
        <v>2591</v>
      </c>
      <c r="C1751" s="4">
        <v>42968</v>
      </c>
      <c r="D1751" s="4">
        <v>42969</v>
      </c>
      <c r="E1751" t="s">
        <v>38</v>
      </c>
      <c r="F1751" t="s">
        <v>1005</v>
      </c>
      <c r="G1751" t="s">
        <v>21</v>
      </c>
      <c r="H1751">
        <v>94601</v>
      </c>
      <c r="I1751" t="s">
        <v>969</v>
      </c>
      <c r="J1751">
        <v>203.52</v>
      </c>
      <c r="K1751">
        <v>3</v>
      </c>
      <c r="L1751">
        <v>49.523200000000003</v>
      </c>
      <c r="M1751">
        <v>0</v>
      </c>
      <c r="N1751">
        <v>54.950400000000002</v>
      </c>
    </row>
    <row r="1752" spans="1:14" hidden="1">
      <c r="A1752">
        <v>3341</v>
      </c>
      <c r="B1752" t="s">
        <v>2591</v>
      </c>
      <c r="C1752" s="4">
        <v>42968</v>
      </c>
      <c r="D1752" s="4">
        <v>42969</v>
      </c>
      <c r="E1752" t="s">
        <v>38</v>
      </c>
      <c r="F1752" t="s">
        <v>1005</v>
      </c>
      <c r="G1752" t="s">
        <v>21</v>
      </c>
      <c r="H1752">
        <v>94601</v>
      </c>
      <c r="I1752" t="s">
        <v>2036</v>
      </c>
      <c r="J1752">
        <v>51.75</v>
      </c>
      <c r="K1752">
        <v>5</v>
      </c>
      <c r="L1752">
        <v>5.3819999999999997</v>
      </c>
      <c r="M1752">
        <v>0</v>
      </c>
      <c r="N1752">
        <v>24.84</v>
      </c>
    </row>
    <row r="1753" spans="1:14" hidden="1">
      <c r="A1753">
        <v>3604</v>
      </c>
      <c r="B1753" t="s">
        <v>2594</v>
      </c>
      <c r="C1753" s="4">
        <v>42968</v>
      </c>
      <c r="D1753" s="4">
        <v>42974</v>
      </c>
      <c r="E1753" t="s">
        <v>15</v>
      </c>
      <c r="F1753" t="s">
        <v>1756</v>
      </c>
      <c r="G1753" t="s">
        <v>17</v>
      </c>
      <c r="H1753">
        <v>21044</v>
      </c>
      <c r="I1753" t="s">
        <v>713</v>
      </c>
      <c r="J1753">
        <v>277.39999999999998</v>
      </c>
      <c r="K1753">
        <v>5</v>
      </c>
      <c r="L1753">
        <v>28.849599999999999</v>
      </c>
      <c r="M1753">
        <v>0</v>
      </c>
      <c r="N1753">
        <v>133.15199999999999</v>
      </c>
    </row>
    <row r="1754" spans="1:14" hidden="1">
      <c r="A1754">
        <v>3605</v>
      </c>
      <c r="B1754" t="s">
        <v>2594</v>
      </c>
      <c r="C1754" s="4">
        <v>42968</v>
      </c>
      <c r="D1754" s="4">
        <v>42974</v>
      </c>
      <c r="E1754" t="s">
        <v>15</v>
      </c>
      <c r="F1754" t="s">
        <v>1756</v>
      </c>
      <c r="G1754" t="s">
        <v>17</v>
      </c>
      <c r="H1754">
        <v>21044</v>
      </c>
      <c r="I1754" t="s">
        <v>2595</v>
      </c>
      <c r="J1754">
        <v>25.16</v>
      </c>
      <c r="K1754">
        <v>2</v>
      </c>
      <c r="L1754">
        <v>8.3027999999999995</v>
      </c>
      <c r="M1754">
        <v>0</v>
      </c>
      <c r="N1754">
        <v>8.5543999999999993</v>
      </c>
    </row>
    <row r="1755" spans="1:14" hidden="1">
      <c r="A1755">
        <v>3606</v>
      </c>
      <c r="B1755" t="s">
        <v>2594</v>
      </c>
      <c r="C1755" s="4">
        <v>42968</v>
      </c>
      <c r="D1755" s="4">
        <v>42974</v>
      </c>
      <c r="E1755" t="s">
        <v>15</v>
      </c>
      <c r="F1755" t="s">
        <v>1756</v>
      </c>
      <c r="G1755" t="s">
        <v>17</v>
      </c>
      <c r="H1755">
        <v>21044</v>
      </c>
      <c r="I1755" t="s">
        <v>2502</v>
      </c>
      <c r="J1755">
        <v>91.92</v>
      </c>
      <c r="K1755">
        <v>4</v>
      </c>
      <c r="L1755">
        <v>15.1668</v>
      </c>
      <c r="M1755">
        <v>0</v>
      </c>
      <c r="N1755">
        <v>31.252800000000001</v>
      </c>
    </row>
    <row r="1756" spans="1:14" hidden="1">
      <c r="A1756">
        <v>6416</v>
      </c>
      <c r="B1756" t="s">
        <v>2596</v>
      </c>
      <c r="C1756" s="4">
        <v>42968</v>
      </c>
      <c r="D1756" s="4">
        <v>42968</v>
      </c>
      <c r="E1756" t="s">
        <v>98</v>
      </c>
      <c r="F1756" t="s">
        <v>1796</v>
      </c>
      <c r="G1756" t="s">
        <v>27</v>
      </c>
      <c r="H1756">
        <v>85224</v>
      </c>
      <c r="I1756" t="s">
        <v>2109</v>
      </c>
      <c r="J1756">
        <v>83.88</v>
      </c>
      <c r="K1756">
        <v>1</v>
      </c>
      <c r="L1756">
        <v>54.521999999999998</v>
      </c>
      <c r="M1756">
        <v>0.2</v>
      </c>
      <c r="N1756">
        <v>29.358000000000001</v>
      </c>
    </row>
    <row r="1757" spans="1:14" hidden="1">
      <c r="A1757">
        <v>8040</v>
      </c>
      <c r="B1757" t="s">
        <v>2597</v>
      </c>
      <c r="C1757" s="4">
        <v>42968</v>
      </c>
      <c r="D1757" s="4">
        <v>42972</v>
      </c>
      <c r="E1757" t="s">
        <v>52</v>
      </c>
      <c r="F1757" t="s">
        <v>2598</v>
      </c>
      <c r="G1757" t="s">
        <v>27</v>
      </c>
      <c r="H1757">
        <v>98115</v>
      </c>
      <c r="I1757" t="s">
        <v>88</v>
      </c>
      <c r="J1757">
        <v>388.70400000000001</v>
      </c>
      <c r="K1757">
        <v>6</v>
      </c>
      <c r="L1757">
        <v>58.305599999999998</v>
      </c>
      <c r="M1757">
        <v>0.2</v>
      </c>
      <c r="N1757">
        <v>38.870399999999997</v>
      </c>
    </row>
    <row r="1758" spans="1:14" hidden="1">
      <c r="A1758">
        <v>8041</v>
      </c>
      <c r="B1758" t="s">
        <v>2597</v>
      </c>
      <c r="C1758" s="4">
        <v>42968</v>
      </c>
      <c r="D1758" s="4">
        <v>42972</v>
      </c>
      <c r="E1758" t="s">
        <v>52</v>
      </c>
      <c r="F1758" t="s">
        <v>2598</v>
      </c>
      <c r="G1758" t="s">
        <v>27</v>
      </c>
      <c r="H1758">
        <v>98115</v>
      </c>
      <c r="I1758" t="s">
        <v>2320</v>
      </c>
      <c r="J1758">
        <v>572.58000000000004</v>
      </c>
      <c r="K1758">
        <v>6</v>
      </c>
      <c r="L1758">
        <v>89.7042</v>
      </c>
      <c r="M1758">
        <v>0</v>
      </c>
      <c r="N1758">
        <v>34.354799999999997</v>
      </c>
    </row>
    <row r="1759" spans="1:14" hidden="1">
      <c r="A1759">
        <v>8042</v>
      </c>
      <c r="B1759" t="s">
        <v>2597</v>
      </c>
      <c r="C1759" s="4">
        <v>42968</v>
      </c>
      <c r="D1759" s="4">
        <v>42972</v>
      </c>
      <c r="E1759" t="s">
        <v>52</v>
      </c>
      <c r="F1759" t="s">
        <v>2598</v>
      </c>
      <c r="G1759" t="s">
        <v>27</v>
      </c>
      <c r="H1759">
        <v>98115</v>
      </c>
      <c r="I1759" t="s">
        <v>1276</v>
      </c>
      <c r="J1759">
        <v>33.18</v>
      </c>
      <c r="K1759">
        <v>2</v>
      </c>
      <c r="L1759">
        <v>10.7835</v>
      </c>
      <c r="M1759">
        <v>0</v>
      </c>
      <c r="N1759">
        <v>11.613</v>
      </c>
    </row>
    <row r="1760" spans="1:14" hidden="1">
      <c r="A1760">
        <v>9270</v>
      </c>
      <c r="B1760" t="s">
        <v>2599</v>
      </c>
      <c r="C1760" s="4">
        <v>42968</v>
      </c>
      <c r="D1760" s="4">
        <v>42975</v>
      </c>
      <c r="E1760" t="s">
        <v>15</v>
      </c>
      <c r="F1760" t="s">
        <v>287</v>
      </c>
      <c r="G1760" t="s">
        <v>21</v>
      </c>
      <c r="H1760">
        <v>10035</v>
      </c>
      <c r="I1760" t="s">
        <v>511</v>
      </c>
      <c r="J1760">
        <v>32.088000000000001</v>
      </c>
      <c r="K1760">
        <v>7</v>
      </c>
      <c r="L1760">
        <v>2.9796</v>
      </c>
      <c r="M1760">
        <v>0.2</v>
      </c>
      <c r="N1760">
        <v>11.2308</v>
      </c>
    </row>
    <row r="1761" spans="1:14" hidden="1">
      <c r="A1761">
        <v>9271</v>
      </c>
      <c r="B1761" t="s">
        <v>2599</v>
      </c>
      <c r="C1761" s="4">
        <v>42968</v>
      </c>
      <c r="D1761" s="4">
        <v>42975</v>
      </c>
      <c r="E1761" t="s">
        <v>15</v>
      </c>
      <c r="F1761" t="s">
        <v>287</v>
      </c>
      <c r="G1761" t="s">
        <v>21</v>
      </c>
      <c r="H1761">
        <v>10035</v>
      </c>
      <c r="I1761" t="s">
        <v>1925</v>
      </c>
      <c r="J1761">
        <v>4305.5519999999997</v>
      </c>
      <c r="K1761">
        <v>6</v>
      </c>
      <c r="L1761">
        <v>475.40469999999999</v>
      </c>
      <c r="M1761">
        <v>0.2</v>
      </c>
      <c r="N1761">
        <v>1453.1238000000001</v>
      </c>
    </row>
    <row r="1762" spans="1:14" hidden="1">
      <c r="A1762">
        <v>9901</v>
      </c>
      <c r="B1762" t="s">
        <v>2600</v>
      </c>
      <c r="C1762" s="4">
        <v>42968</v>
      </c>
      <c r="D1762" s="4">
        <v>42972</v>
      </c>
      <c r="E1762" t="s">
        <v>15</v>
      </c>
      <c r="F1762" t="s">
        <v>2601</v>
      </c>
      <c r="G1762" t="s">
        <v>21</v>
      </c>
      <c r="H1762">
        <v>80027</v>
      </c>
      <c r="I1762" t="s">
        <v>612</v>
      </c>
      <c r="J1762">
        <v>237.096</v>
      </c>
      <c r="K1762">
        <v>3</v>
      </c>
      <c r="L1762">
        <v>72.116699999999994</v>
      </c>
      <c r="M1762">
        <v>0.2</v>
      </c>
      <c r="N1762">
        <v>20.745899999999999</v>
      </c>
    </row>
    <row r="1763" spans="1:14" hidden="1">
      <c r="A1763">
        <v>9902</v>
      </c>
      <c r="B1763" t="s">
        <v>2600</v>
      </c>
      <c r="C1763" s="4">
        <v>42968</v>
      </c>
      <c r="D1763" s="4">
        <v>42972</v>
      </c>
      <c r="E1763" t="s">
        <v>15</v>
      </c>
      <c r="F1763" t="s">
        <v>2601</v>
      </c>
      <c r="G1763" t="s">
        <v>21</v>
      </c>
      <c r="H1763">
        <v>80027</v>
      </c>
      <c r="I1763" t="s">
        <v>326</v>
      </c>
      <c r="J1763">
        <v>22.751999999999999</v>
      </c>
      <c r="K1763">
        <v>3</v>
      </c>
      <c r="L1763">
        <v>5.2140000000000004</v>
      </c>
      <c r="M1763">
        <v>0.2</v>
      </c>
      <c r="N1763">
        <v>7.11</v>
      </c>
    </row>
    <row r="1764" spans="1:14" hidden="1">
      <c r="A1764">
        <v>9903</v>
      </c>
      <c r="B1764" t="s">
        <v>2600</v>
      </c>
      <c r="C1764" s="4">
        <v>42968</v>
      </c>
      <c r="D1764" s="4">
        <v>42972</v>
      </c>
      <c r="E1764" t="s">
        <v>15</v>
      </c>
      <c r="F1764" t="s">
        <v>2601</v>
      </c>
      <c r="G1764" t="s">
        <v>21</v>
      </c>
      <c r="H1764">
        <v>80027</v>
      </c>
      <c r="I1764" t="s">
        <v>2602</v>
      </c>
      <c r="J1764">
        <v>6.6719999999999997</v>
      </c>
      <c r="K1764">
        <v>1</v>
      </c>
      <c r="L1764">
        <v>4.5869999999999997</v>
      </c>
      <c r="M1764">
        <v>0.2</v>
      </c>
      <c r="N1764">
        <v>2.085</v>
      </c>
    </row>
    <row r="1765" spans="1:14" hidden="1">
      <c r="A1765">
        <v>2025</v>
      </c>
      <c r="B1765" t="s">
        <v>2603</v>
      </c>
      <c r="C1765" s="4">
        <v>42967</v>
      </c>
      <c r="D1765" s="4">
        <v>42969</v>
      </c>
      <c r="E1765" t="s">
        <v>52</v>
      </c>
      <c r="F1765" t="s">
        <v>2258</v>
      </c>
      <c r="G1765" t="s">
        <v>21</v>
      </c>
      <c r="H1765">
        <v>93727</v>
      </c>
      <c r="I1765" t="s">
        <v>2604</v>
      </c>
      <c r="J1765">
        <v>239.12</v>
      </c>
      <c r="K1765">
        <v>5</v>
      </c>
      <c r="L1765">
        <v>32.281199999999998</v>
      </c>
      <c r="M1765">
        <v>0.2</v>
      </c>
      <c r="N1765">
        <v>77.713999999999999</v>
      </c>
    </row>
    <row r="1766" spans="1:14" hidden="1">
      <c r="A1766">
        <v>2855</v>
      </c>
      <c r="B1766" t="s">
        <v>2605</v>
      </c>
      <c r="C1766" s="4">
        <v>42967</v>
      </c>
      <c r="D1766" s="4">
        <v>42967</v>
      </c>
      <c r="E1766" t="s">
        <v>98</v>
      </c>
      <c r="F1766" t="s">
        <v>2606</v>
      </c>
      <c r="G1766" t="s">
        <v>27</v>
      </c>
      <c r="H1766">
        <v>2038</v>
      </c>
      <c r="I1766" t="s">
        <v>2515</v>
      </c>
      <c r="J1766">
        <v>40.29</v>
      </c>
      <c r="K1766">
        <v>3</v>
      </c>
      <c r="L1766">
        <v>9.9382000000000001</v>
      </c>
      <c r="M1766">
        <v>0</v>
      </c>
      <c r="N1766">
        <v>10.4754</v>
      </c>
    </row>
    <row r="1767" spans="1:14" hidden="1">
      <c r="A1767">
        <v>5965</v>
      </c>
      <c r="B1767" t="s">
        <v>2607</v>
      </c>
      <c r="C1767" s="4">
        <v>42967</v>
      </c>
      <c r="D1767" s="4">
        <v>42972</v>
      </c>
      <c r="E1767" t="s">
        <v>15</v>
      </c>
      <c r="F1767" t="s">
        <v>2608</v>
      </c>
      <c r="G1767" t="s">
        <v>27</v>
      </c>
      <c r="H1767">
        <v>94109</v>
      </c>
      <c r="I1767" t="s">
        <v>2609</v>
      </c>
      <c r="J1767">
        <v>17.22</v>
      </c>
      <c r="K1767">
        <v>3</v>
      </c>
      <c r="L1767">
        <v>4.0179999999999998</v>
      </c>
      <c r="M1767">
        <v>0</v>
      </c>
      <c r="N1767">
        <v>5.1660000000000004</v>
      </c>
    </row>
    <row r="1768" spans="1:14" hidden="1">
      <c r="A1768">
        <v>5966</v>
      </c>
      <c r="B1768" t="s">
        <v>2607</v>
      </c>
      <c r="C1768" s="4">
        <v>42967</v>
      </c>
      <c r="D1768" s="4">
        <v>42972</v>
      </c>
      <c r="E1768" t="s">
        <v>15</v>
      </c>
      <c r="F1768" t="s">
        <v>2608</v>
      </c>
      <c r="G1768" t="s">
        <v>27</v>
      </c>
      <c r="H1768">
        <v>94109</v>
      </c>
      <c r="I1768" t="s">
        <v>1166</v>
      </c>
      <c r="J1768">
        <v>226.56</v>
      </c>
      <c r="K1768">
        <v>6</v>
      </c>
      <c r="L1768">
        <v>27.187200000000001</v>
      </c>
      <c r="M1768">
        <v>0</v>
      </c>
      <c r="N1768">
        <v>63.436799999999998</v>
      </c>
    </row>
    <row r="1769" spans="1:14" hidden="1">
      <c r="A1769">
        <v>5967</v>
      </c>
      <c r="B1769" t="s">
        <v>2607</v>
      </c>
      <c r="C1769" s="4">
        <v>42967</v>
      </c>
      <c r="D1769" s="4">
        <v>42972</v>
      </c>
      <c r="E1769" t="s">
        <v>15</v>
      </c>
      <c r="F1769" t="s">
        <v>2608</v>
      </c>
      <c r="G1769" t="s">
        <v>27</v>
      </c>
      <c r="H1769">
        <v>94109</v>
      </c>
      <c r="I1769" t="s">
        <v>1212</v>
      </c>
      <c r="J1769">
        <v>107.88</v>
      </c>
      <c r="K1769">
        <v>3</v>
      </c>
      <c r="L1769">
        <v>32.363999999999997</v>
      </c>
      <c r="M1769">
        <v>0.2</v>
      </c>
      <c r="N1769">
        <v>10.788</v>
      </c>
    </row>
    <row r="1770" spans="1:14" hidden="1">
      <c r="A1770">
        <v>7743</v>
      </c>
      <c r="B1770" t="s">
        <v>2610</v>
      </c>
      <c r="C1770" s="4">
        <v>42967</v>
      </c>
      <c r="D1770" s="4">
        <v>42974</v>
      </c>
      <c r="E1770" t="s">
        <v>15</v>
      </c>
      <c r="F1770" t="s">
        <v>2143</v>
      </c>
      <c r="G1770" t="s">
        <v>21</v>
      </c>
      <c r="H1770">
        <v>90036</v>
      </c>
      <c r="I1770" t="s">
        <v>2188</v>
      </c>
      <c r="J1770">
        <v>25.92</v>
      </c>
      <c r="K1770">
        <v>4</v>
      </c>
      <c r="L1770">
        <v>3.3696000000000002</v>
      </c>
      <c r="M1770">
        <v>0</v>
      </c>
      <c r="N1770">
        <v>12.441599999999999</v>
      </c>
    </row>
    <row r="1771" spans="1:14" hidden="1">
      <c r="A1771">
        <v>8860</v>
      </c>
      <c r="B1771" t="s">
        <v>2611</v>
      </c>
      <c r="C1771" s="4">
        <v>42967</v>
      </c>
      <c r="D1771" s="4">
        <v>42973</v>
      </c>
      <c r="E1771" t="s">
        <v>15</v>
      </c>
      <c r="F1771" t="s">
        <v>337</v>
      </c>
      <c r="G1771" t="s">
        <v>17</v>
      </c>
      <c r="H1771">
        <v>28205</v>
      </c>
      <c r="I1771" t="s">
        <v>1212</v>
      </c>
      <c r="J1771">
        <v>35.96</v>
      </c>
      <c r="K1771">
        <v>1</v>
      </c>
      <c r="L1771">
        <v>32.363999999999997</v>
      </c>
      <c r="M1771">
        <v>0.2</v>
      </c>
      <c r="N1771">
        <v>3.5960000000000001</v>
      </c>
    </row>
    <row r="1772" spans="1:14" hidden="1">
      <c r="A1772">
        <v>4415</v>
      </c>
      <c r="B1772" t="s">
        <v>2612</v>
      </c>
      <c r="C1772" s="4">
        <v>42966</v>
      </c>
      <c r="D1772" s="4">
        <v>42970</v>
      </c>
      <c r="E1772" t="s">
        <v>15</v>
      </c>
      <c r="F1772" t="s">
        <v>213</v>
      </c>
      <c r="G1772" t="s">
        <v>27</v>
      </c>
      <c r="H1772">
        <v>1841</v>
      </c>
      <c r="I1772" t="s">
        <v>1358</v>
      </c>
      <c r="J1772">
        <v>387.99</v>
      </c>
      <c r="K1772">
        <v>1</v>
      </c>
      <c r="L1772">
        <v>205.63470000000001</v>
      </c>
      <c r="M1772">
        <v>0</v>
      </c>
      <c r="N1772">
        <v>182.3553</v>
      </c>
    </row>
    <row r="1773" spans="1:14" hidden="1">
      <c r="A1773">
        <v>4921</v>
      </c>
      <c r="B1773" t="s">
        <v>2613</v>
      </c>
      <c r="C1773" s="4">
        <v>42966</v>
      </c>
      <c r="D1773" s="4">
        <v>42970</v>
      </c>
      <c r="E1773" t="s">
        <v>15</v>
      </c>
      <c r="F1773" t="s">
        <v>2011</v>
      </c>
      <c r="G1773" t="s">
        <v>21</v>
      </c>
      <c r="H1773">
        <v>60653</v>
      </c>
      <c r="I1773" t="s">
        <v>1534</v>
      </c>
      <c r="J1773">
        <v>2.2959999999999998</v>
      </c>
      <c r="K1773">
        <v>2</v>
      </c>
      <c r="L1773">
        <v>3.0996000000000001</v>
      </c>
      <c r="M1773">
        <v>0.8</v>
      </c>
      <c r="N1773">
        <v>-3.9032</v>
      </c>
    </row>
    <row r="1774" spans="1:14" hidden="1">
      <c r="A1774">
        <v>6425</v>
      </c>
      <c r="B1774" t="s">
        <v>2614</v>
      </c>
      <c r="C1774" s="4">
        <v>42966</v>
      </c>
      <c r="D1774" s="4">
        <v>42971</v>
      </c>
      <c r="E1774" t="s">
        <v>15</v>
      </c>
      <c r="F1774" t="s">
        <v>701</v>
      </c>
      <c r="G1774" t="s">
        <v>21</v>
      </c>
      <c r="H1774">
        <v>1841</v>
      </c>
      <c r="I1774" t="s">
        <v>2615</v>
      </c>
      <c r="J1774">
        <v>19.440000000000001</v>
      </c>
      <c r="K1774">
        <v>3</v>
      </c>
      <c r="L1774">
        <v>3.3696000000000002</v>
      </c>
      <c r="M1774">
        <v>0</v>
      </c>
      <c r="N1774">
        <v>9.3312000000000008</v>
      </c>
    </row>
    <row r="1775" spans="1:14" hidden="1">
      <c r="A1775">
        <v>8806</v>
      </c>
      <c r="B1775" t="s">
        <v>2616</v>
      </c>
      <c r="C1775" s="4">
        <v>42966</v>
      </c>
      <c r="D1775" s="4">
        <v>42970</v>
      </c>
      <c r="E1775" t="s">
        <v>15</v>
      </c>
      <c r="F1775" t="s">
        <v>2617</v>
      </c>
      <c r="G1775" t="s">
        <v>21</v>
      </c>
      <c r="H1775">
        <v>84106</v>
      </c>
      <c r="I1775" t="s">
        <v>2618</v>
      </c>
      <c r="J1775">
        <v>102.72</v>
      </c>
      <c r="K1775">
        <v>3</v>
      </c>
      <c r="L1775">
        <v>21.827999999999999</v>
      </c>
      <c r="M1775">
        <v>0.2</v>
      </c>
      <c r="N1775">
        <v>37.235999999999997</v>
      </c>
    </row>
    <row r="1776" spans="1:14" hidden="1">
      <c r="A1776">
        <v>617</v>
      </c>
      <c r="B1776" t="s">
        <v>2619</v>
      </c>
      <c r="C1776" s="4">
        <v>42965</v>
      </c>
      <c r="D1776" s="4">
        <v>42970</v>
      </c>
      <c r="E1776" t="s">
        <v>52</v>
      </c>
      <c r="F1776" t="s">
        <v>1289</v>
      </c>
      <c r="G1776" t="s">
        <v>27</v>
      </c>
      <c r="H1776">
        <v>10011</v>
      </c>
      <c r="I1776" t="s">
        <v>1612</v>
      </c>
      <c r="J1776">
        <v>40.479999999999997</v>
      </c>
      <c r="K1776">
        <v>2</v>
      </c>
      <c r="L1776">
        <v>12.346399999999999</v>
      </c>
      <c r="M1776">
        <v>0</v>
      </c>
      <c r="N1776">
        <v>15.7872</v>
      </c>
    </row>
    <row r="1777" spans="1:14" hidden="1">
      <c r="A1777">
        <v>618</v>
      </c>
      <c r="B1777" t="s">
        <v>2619</v>
      </c>
      <c r="C1777" s="4">
        <v>42965</v>
      </c>
      <c r="D1777" s="4">
        <v>42970</v>
      </c>
      <c r="E1777" t="s">
        <v>52</v>
      </c>
      <c r="F1777" t="s">
        <v>1289</v>
      </c>
      <c r="G1777" t="s">
        <v>27</v>
      </c>
      <c r="H1777">
        <v>10011</v>
      </c>
      <c r="I1777" t="s">
        <v>2620</v>
      </c>
      <c r="J1777">
        <v>9.94</v>
      </c>
      <c r="K1777">
        <v>2</v>
      </c>
      <c r="L1777">
        <v>3.4293</v>
      </c>
      <c r="M1777">
        <v>0</v>
      </c>
      <c r="N1777">
        <v>3.0813999999999999</v>
      </c>
    </row>
    <row r="1778" spans="1:14" hidden="1">
      <c r="A1778">
        <v>619</v>
      </c>
      <c r="B1778" t="s">
        <v>2619</v>
      </c>
      <c r="C1778" s="4">
        <v>42965</v>
      </c>
      <c r="D1778" s="4">
        <v>42970</v>
      </c>
      <c r="E1778" t="s">
        <v>52</v>
      </c>
      <c r="F1778" t="s">
        <v>1289</v>
      </c>
      <c r="G1778" t="s">
        <v>27</v>
      </c>
      <c r="H1778">
        <v>10011</v>
      </c>
      <c r="I1778" t="s">
        <v>2621</v>
      </c>
      <c r="J1778">
        <v>107.42400000000001</v>
      </c>
      <c r="K1778">
        <v>9</v>
      </c>
      <c r="L1778">
        <v>8.2059999999999995</v>
      </c>
      <c r="M1778">
        <v>0.2</v>
      </c>
      <c r="N1778">
        <v>33.57</v>
      </c>
    </row>
    <row r="1779" spans="1:14" hidden="1">
      <c r="A1779">
        <v>620</v>
      </c>
      <c r="B1779" t="s">
        <v>2619</v>
      </c>
      <c r="C1779" s="4">
        <v>42965</v>
      </c>
      <c r="D1779" s="4">
        <v>42970</v>
      </c>
      <c r="E1779" t="s">
        <v>52</v>
      </c>
      <c r="F1779" t="s">
        <v>1289</v>
      </c>
      <c r="G1779" t="s">
        <v>27</v>
      </c>
      <c r="H1779">
        <v>10011</v>
      </c>
      <c r="I1779" t="s">
        <v>2622</v>
      </c>
      <c r="J1779">
        <v>37.909999999999997</v>
      </c>
      <c r="K1779">
        <v>1</v>
      </c>
      <c r="L1779">
        <v>26.9161</v>
      </c>
      <c r="M1779">
        <v>0</v>
      </c>
      <c r="N1779">
        <v>10.9939</v>
      </c>
    </row>
    <row r="1780" spans="1:14" hidden="1">
      <c r="A1780">
        <v>621</v>
      </c>
      <c r="B1780" t="s">
        <v>2619</v>
      </c>
      <c r="C1780" s="4">
        <v>42965</v>
      </c>
      <c r="D1780" s="4">
        <v>42970</v>
      </c>
      <c r="E1780" t="s">
        <v>52</v>
      </c>
      <c r="F1780" t="s">
        <v>1289</v>
      </c>
      <c r="G1780" t="s">
        <v>27</v>
      </c>
      <c r="H1780">
        <v>10011</v>
      </c>
      <c r="I1780" t="s">
        <v>658</v>
      </c>
      <c r="J1780">
        <v>88.02</v>
      </c>
      <c r="K1780">
        <v>3</v>
      </c>
      <c r="L1780">
        <v>20.244599999999998</v>
      </c>
      <c r="M1780">
        <v>0</v>
      </c>
      <c r="N1780">
        <v>27.286200000000001</v>
      </c>
    </row>
    <row r="1781" spans="1:14" hidden="1">
      <c r="A1781">
        <v>1513</v>
      </c>
      <c r="B1781" t="s">
        <v>2623</v>
      </c>
      <c r="C1781" s="4">
        <v>42965</v>
      </c>
      <c r="D1781" s="4">
        <v>42969</v>
      </c>
      <c r="E1781" t="s">
        <v>15</v>
      </c>
      <c r="F1781" t="s">
        <v>314</v>
      </c>
      <c r="G1781" t="s">
        <v>21</v>
      </c>
      <c r="H1781">
        <v>75220</v>
      </c>
      <c r="I1781" t="s">
        <v>371</v>
      </c>
      <c r="J1781">
        <v>200.06399999999999</v>
      </c>
      <c r="K1781">
        <v>3</v>
      </c>
      <c r="L1781">
        <v>62.52</v>
      </c>
      <c r="M1781">
        <v>0.2</v>
      </c>
      <c r="N1781">
        <v>12.504</v>
      </c>
    </row>
    <row r="1782" spans="1:14" hidden="1">
      <c r="A1782">
        <v>1514</v>
      </c>
      <c r="B1782" t="s">
        <v>2623</v>
      </c>
      <c r="C1782" s="4">
        <v>42965</v>
      </c>
      <c r="D1782" s="4">
        <v>42969</v>
      </c>
      <c r="E1782" t="s">
        <v>15</v>
      </c>
      <c r="F1782" t="s">
        <v>314</v>
      </c>
      <c r="G1782" t="s">
        <v>21</v>
      </c>
      <c r="H1782">
        <v>75220</v>
      </c>
      <c r="I1782" t="s">
        <v>2624</v>
      </c>
      <c r="J1782">
        <v>21.38</v>
      </c>
      <c r="K1782">
        <v>5</v>
      </c>
      <c r="L1782">
        <v>10.9038</v>
      </c>
      <c r="M1782">
        <v>0.8</v>
      </c>
      <c r="N1782">
        <v>-33.139000000000003</v>
      </c>
    </row>
    <row r="1783" spans="1:14" hidden="1">
      <c r="A1783">
        <v>1515</v>
      </c>
      <c r="B1783" t="s">
        <v>2623</v>
      </c>
      <c r="C1783" s="4">
        <v>42965</v>
      </c>
      <c r="D1783" s="4">
        <v>42969</v>
      </c>
      <c r="E1783" t="s">
        <v>15</v>
      </c>
      <c r="F1783" t="s">
        <v>314</v>
      </c>
      <c r="G1783" t="s">
        <v>21</v>
      </c>
      <c r="H1783">
        <v>75220</v>
      </c>
      <c r="I1783" t="s">
        <v>545</v>
      </c>
      <c r="J1783">
        <v>6.7439999999999998</v>
      </c>
      <c r="K1783">
        <v>4</v>
      </c>
      <c r="L1783">
        <v>4.5522</v>
      </c>
      <c r="M1783">
        <v>0.8</v>
      </c>
      <c r="N1783">
        <v>-11.4648</v>
      </c>
    </row>
    <row r="1784" spans="1:14" hidden="1">
      <c r="A1784">
        <v>4277</v>
      </c>
      <c r="B1784" t="s">
        <v>2625</v>
      </c>
      <c r="C1784" s="4">
        <v>42965</v>
      </c>
      <c r="D1784" s="4">
        <v>42969</v>
      </c>
      <c r="E1784" t="s">
        <v>15</v>
      </c>
      <c r="F1784" t="s">
        <v>2386</v>
      </c>
      <c r="G1784" t="s">
        <v>17</v>
      </c>
      <c r="H1784">
        <v>98105</v>
      </c>
      <c r="I1784" t="s">
        <v>2340</v>
      </c>
      <c r="J1784">
        <v>323.10000000000002</v>
      </c>
      <c r="K1784">
        <v>2</v>
      </c>
      <c r="L1784">
        <v>130.85550000000001</v>
      </c>
      <c r="M1784">
        <v>0</v>
      </c>
      <c r="N1784">
        <v>61.389000000000003</v>
      </c>
    </row>
    <row r="1785" spans="1:14" hidden="1">
      <c r="A1785">
        <v>5612</v>
      </c>
      <c r="B1785" t="s">
        <v>2626</v>
      </c>
      <c r="C1785" s="4">
        <v>42965</v>
      </c>
      <c r="D1785" s="4">
        <v>42969</v>
      </c>
      <c r="E1785" t="s">
        <v>15</v>
      </c>
      <c r="F1785" t="s">
        <v>2424</v>
      </c>
      <c r="G1785" t="s">
        <v>27</v>
      </c>
      <c r="H1785">
        <v>98105</v>
      </c>
      <c r="I1785" t="s">
        <v>1882</v>
      </c>
      <c r="J1785">
        <v>843.9</v>
      </c>
      <c r="K1785">
        <v>2</v>
      </c>
      <c r="L1785">
        <v>236.292</v>
      </c>
      <c r="M1785">
        <v>0</v>
      </c>
      <c r="N1785">
        <v>371.31599999999997</v>
      </c>
    </row>
    <row r="1786" spans="1:14" hidden="1">
      <c r="A1786">
        <v>5613</v>
      </c>
      <c r="B1786" t="s">
        <v>2626</v>
      </c>
      <c r="C1786" s="4">
        <v>42965</v>
      </c>
      <c r="D1786" s="4">
        <v>42969</v>
      </c>
      <c r="E1786" t="s">
        <v>15</v>
      </c>
      <c r="F1786" t="s">
        <v>2424</v>
      </c>
      <c r="G1786" t="s">
        <v>27</v>
      </c>
      <c r="H1786">
        <v>98105</v>
      </c>
      <c r="I1786" t="s">
        <v>2627</v>
      </c>
      <c r="J1786">
        <v>1496.16</v>
      </c>
      <c r="K1786">
        <v>9</v>
      </c>
      <c r="L1786">
        <v>141.304</v>
      </c>
      <c r="M1786">
        <v>0</v>
      </c>
      <c r="N1786">
        <v>224.42400000000001</v>
      </c>
    </row>
    <row r="1787" spans="1:14" hidden="1">
      <c r="A1787">
        <v>6210</v>
      </c>
      <c r="B1787" t="s">
        <v>2628</v>
      </c>
      <c r="C1787" s="4">
        <v>42965</v>
      </c>
      <c r="D1787" s="4">
        <v>42972</v>
      </c>
      <c r="E1787" t="s">
        <v>15</v>
      </c>
      <c r="F1787" t="s">
        <v>273</v>
      </c>
      <c r="G1787" t="s">
        <v>27</v>
      </c>
      <c r="H1787">
        <v>98103</v>
      </c>
      <c r="I1787" t="s">
        <v>1358</v>
      </c>
      <c r="J1787">
        <v>2793.5279999999998</v>
      </c>
      <c r="K1787">
        <v>9</v>
      </c>
      <c r="L1787">
        <v>205.63470000000001</v>
      </c>
      <c r="M1787">
        <v>0.2</v>
      </c>
      <c r="N1787">
        <v>942.81569999999999</v>
      </c>
    </row>
    <row r="1788" spans="1:14" hidden="1">
      <c r="A1788">
        <v>6211</v>
      </c>
      <c r="B1788" t="s">
        <v>2628</v>
      </c>
      <c r="C1788" s="4">
        <v>42965</v>
      </c>
      <c r="D1788" s="4">
        <v>42972</v>
      </c>
      <c r="E1788" t="s">
        <v>15</v>
      </c>
      <c r="F1788" t="s">
        <v>273</v>
      </c>
      <c r="G1788" t="s">
        <v>27</v>
      </c>
      <c r="H1788">
        <v>98103</v>
      </c>
      <c r="I1788" t="s">
        <v>274</v>
      </c>
      <c r="J1788">
        <v>1000.02</v>
      </c>
      <c r="K1788">
        <v>7</v>
      </c>
      <c r="L1788">
        <v>101.4306</v>
      </c>
      <c r="M1788">
        <v>0</v>
      </c>
      <c r="N1788">
        <v>290.00580000000002</v>
      </c>
    </row>
    <row r="1789" spans="1:14" hidden="1">
      <c r="A1789">
        <v>6212</v>
      </c>
      <c r="B1789" t="s">
        <v>2628</v>
      </c>
      <c r="C1789" s="4">
        <v>42965</v>
      </c>
      <c r="D1789" s="4">
        <v>42972</v>
      </c>
      <c r="E1789" t="s">
        <v>15</v>
      </c>
      <c r="F1789" t="s">
        <v>273</v>
      </c>
      <c r="G1789" t="s">
        <v>27</v>
      </c>
      <c r="H1789">
        <v>98103</v>
      </c>
      <c r="I1789" t="s">
        <v>521</v>
      </c>
      <c r="J1789">
        <v>65.94</v>
      </c>
      <c r="K1789">
        <v>3</v>
      </c>
      <c r="L1789">
        <v>14.5068</v>
      </c>
      <c r="M1789">
        <v>0</v>
      </c>
      <c r="N1789">
        <v>22.419599999999999</v>
      </c>
    </row>
    <row r="1790" spans="1:14" hidden="1">
      <c r="A1790">
        <v>6712</v>
      </c>
      <c r="B1790" t="s">
        <v>2629</v>
      </c>
      <c r="C1790" s="4">
        <v>42965</v>
      </c>
      <c r="D1790" s="4">
        <v>42968</v>
      </c>
      <c r="E1790" t="s">
        <v>52</v>
      </c>
      <c r="F1790" t="s">
        <v>2630</v>
      </c>
      <c r="G1790" t="s">
        <v>21</v>
      </c>
      <c r="H1790">
        <v>43229</v>
      </c>
      <c r="I1790" t="s">
        <v>266</v>
      </c>
      <c r="J1790">
        <v>9.9120000000000008</v>
      </c>
      <c r="K1790">
        <v>3</v>
      </c>
      <c r="L1790">
        <v>2.891</v>
      </c>
      <c r="M1790">
        <v>0.2</v>
      </c>
      <c r="N1790">
        <v>1.2390000000000001</v>
      </c>
    </row>
    <row r="1791" spans="1:14" hidden="1">
      <c r="A1791">
        <v>6898</v>
      </c>
      <c r="B1791" t="s">
        <v>2631</v>
      </c>
      <c r="C1791" s="4">
        <v>42965</v>
      </c>
      <c r="D1791" s="4">
        <v>42972</v>
      </c>
      <c r="E1791" t="s">
        <v>15</v>
      </c>
      <c r="F1791" t="s">
        <v>1063</v>
      </c>
      <c r="G1791" t="s">
        <v>21</v>
      </c>
      <c r="H1791">
        <v>44107</v>
      </c>
      <c r="I1791" t="s">
        <v>2632</v>
      </c>
      <c r="J1791">
        <v>10.782</v>
      </c>
      <c r="K1791">
        <v>3</v>
      </c>
      <c r="L1791">
        <v>6.2295999999999996</v>
      </c>
      <c r="M1791">
        <v>0.7</v>
      </c>
      <c r="N1791">
        <v>-7.9067999999999996</v>
      </c>
    </row>
    <row r="1792" spans="1:14" hidden="1">
      <c r="A1792">
        <v>8607</v>
      </c>
      <c r="B1792" t="s">
        <v>2633</v>
      </c>
      <c r="C1792" s="4">
        <v>42965</v>
      </c>
      <c r="D1792" s="4">
        <v>42969</v>
      </c>
      <c r="E1792" t="s">
        <v>15</v>
      </c>
      <c r="F1792" t="s">
        <v>675</v>
      </c>
      <c r="G1792" t="s">
        <v>21</v>
      </c>
      <c r="H1792">
        <v>2740</v>
      </c>
      <c r="I1792" t="s">
        <v>1306</v>
      </c>
      <c r="J1792">
        <v>23.18</v>
      </c>
      <c r="K1792">
        <v>2</v>
      </c>
      <c r="L1792">
        <v>7.7652999999999999</v>
      </c>
      <c r="M1792">
        <v>0</v>
      </c>
      <c r="N1792">
        <v>7.6494</v>
      </c>
    </row>
    <row r="1793" spans="1:14" hidden="1">
      <c r="A1793">
        <v>1920</v>
      </c>
      <c r="B1793" t="s">
        <v>2634</v>
      </c>
      <c r="C1793" s="4">
        <v>42964</v>
      </c>
      <c r="D1793" s="4">
        <v>42966</v>
      </c>
      <c r="E1793" t="s">
        <v>38</v>
      </c>
      <c r="F1793" t="s">
        <v>2635</v>
      </c>
      <c r="G1793" t="s">
        <v>27</v>
      </c>
      <c r="H1793">
        <v>13601</v>
      </c>
      <c r="I1793" t="s">
        <v>2636</v>
      </c>
      <c r="J1793">
        <v>895.92</v>
      </c>
      <c r="K1793">
        <v>5</v>
      </c>
      <c r="L1793">
        <v>118.7094</v>
      </c>
      <c r="M1793">
        <v>0.2</v>
      </c>
      <c r="N1793">
        <v>302.37299999999999</v>
      </c>
    </row>
    <row r="1794" spans="1:14" hidden="1">
      <c r="A1794">
        <v>1921</v>
      </c>
      <c r="B1794" t="s">
        <v>2634</v>
      </c>
      <c r="C1794" s="4">
        <v>42964</v>
      </c>
      <c r="D1794" s="4">
        <v>42966</v>
      </c>
      <c r="E1794" t="s">
        <v>38</v>
      </c>
      <c r="F1794" t="s">
        <v>2635</v>
      </c>
      <c r="G1794" t="s">
        <v>27</v>
      </c>
      <c r="H1794">
        <v>13601</v>
      </c>
      <c r="I1794" t="s">
        <v>878</v>
      </c>
      <c r="J1794">
        <v>462.56400000000002</v>
      </c>
      <c r="K1794">
        <v>2</v>
      </c>
      <c r="L1794">
        <v>182.45580000000001</v>
      </c>
      <c r="M1794">
        <v>0.1</v>
      </c>
      <c r="N1794">
        <v>97.652399999999901</v>
      </c>
    </row>
    <row r="1795" spans="1:14" hidden="1">
      <c r="A1795">
        <v>6413</v>
      </c>
      <c r="B1795" t="s">
        <v>2637</v>
      </c>
      <c r="C1795" s="4">
        <v>42964</v>
      </c>
      <c r="D1795" s="4">
        <v>42970</v>
      </c>
      <c r="E1795" t="s">
        <v>15</v>
      </c>
      <c r="F1795" t="s">
        <v>1585</v>
      </c>
      <c r="G1795" t="s">
        <v>17</v>
      </c>
      <c r="H1795">
        <v>40214</v>
      </c>
      <c r="I1795" t="s">
        <v>1468</v>
      </c>
      <c r="J1795">
        <v>102.93</v>
      </c>
      <c r="K1795">
        <v>3</v>
      </c>
      <c r="L1795">
        <v>18.1843</v>
      </c>
      <c r="M1795">
        <v>0</v>
      </c>
      <c r="N1795">
        <v>48.377099999999999</v>
      </c>
    </row>
    <row r="1796" spans="1:14" hidden="1">
      <c r="A1796">
        <v>6414</v>
      </c>
      <c r="B1796" t="s">
        <v>2637</v>
      </c>
      <c r="C1796" s="4">
        <v>42964</v>
      </c>
      <c r="D1796" s="4">
        <v>42970</v>
      </c>
      <c r="E1796" t="s">
        <v>15</v>
      </c>
      <c r="F1796" t="s">
        <v>1585</v>
      </c>
      <c r="G1796" t="s">
        <v>17</v>
      </c>
      <c r="H1796">
        <v>40214</v>
      </c>
      <c r="I1796" t="s">
        <v>428</v>
      </c>
      <c r="J1796">
        <v>98.16</v>
      </c>
      <c r="K1796">
        <v>6</v>
      </c>
      <c r="L1796">
        <v>14.724</v>
      </c>
      <c r="M1796">
        <v>0</v>
      </c>
      <c r="N1796">
        <v>9.8160000000000007</v>
      </c>
    </row>
    <row r="1797" spans="1:14" hidden="1">
      <c r="A1797">
        <v>7185</v>
      </c>
      <c r="B1797" t="s">
        <v>2638</v>
      </c>
      <c r="C1797" s="4">
        <v>42964</v>
      </c>
      <c r="D1797" s="4">
        <v>42971</v>
      </c>
      <c r="E1797" t="s">
        <v>15</v>
      </c>
      <c r="F1797" t="s">
        <v>2639</v>
      </c>
      <c r="G1797" t="s">
        <v>17</v>
      </c>
      <c r="H1797">
        <v>77095</v>
      </c>
      <c r="I1797" t="s">
        <v>2640</v>
      </c>
      <c r="J1797">
        <v>5.5519999999999996</v>
      </c>
      <c r="K1797">
        <v>2</v>
      </c>
      <c r="L1797">
        <v>3.2965</v>
      </c>
      <c r="M1797">
        <v>0.2</v>
      </c>
      <c r="N1797">
        <v>-1.0409999999999999</v>
      </c>
    </row>
    <row r="1798" spans="1:14" hidden="1">
      <c r="A1798">
        <v>7186</v>
      </c>
      <c r="B1798" t="s">
        <v>2638</v>
      </c>
      <c r="C1798" s="4">
        <v>42964</v>
      </c>
      <c r="D1798" s="4">
        <v>42971</v>
      </c>
      <c r="E1798" t="s">
        <v>15</v>
      </c>
      <c r="F1798" t="s">
        <v>2639</v>
      </c>
      <c r="G1798" t="s">
        <v>17</v>
      </c>
      <c r="H1798">
        <v>77095</v>
      </c>
      <c r="I1798" t="s">
        <v>333</v>
      </c>
      <c r="J1798">
        <v>8.016</v>
      </c>
      <c r="K1798">
        <v>3</v>
      </c>
      <c r="L1798">
        <v>2.3380000000000001</v>
      </c>
      <c r="M1798">
        <v>0.2</v>
      </c>
      <c r="N1798">
        <v>1.002</v>
      </c>
    </row>
    <row r="1799" spans="1:14" hidden="1">
      <c r="A1799">
        <v>7187</v>
      </c>
      <c r="B1799" t="s">
        <v>2638</v>
      </c>
      <c r="C1799" s="4">
        <v>42964</v>
      </c>
      <c r="D1799" s="4">
        <v>42971</v>
      </c>
      <c r="E1799" t="s">
        <v>15</v>
      </c>
      <c r="F1799" t="s">
        <v>2639</v>
      </c>
      <c r="G1799" t="s">
        <v>17</v>
      </c>
      <c r="H1799">
        <v>77095</v>
      </c>
      <c r="I1799" t="s">
        <v>2641</v>
      </c>
      <c r="J1799">
        <v>74.591999999999999</v>
      </c>
      <c r="K1799">
        <v>4</v>
      </c>
      <c r="L1799">
        <v>19.180800000000001</v>
      </c>
      <c r="M1799">
        <v>0.3</v>
      </c>
      <c r="N1799">
        <v>-2.1312000000000002</v>
      </c>
    </row>
    <row r="1800" spans="1:14" hidden="1">
      <c r="A1800">
        <v>7188</v>
      </c>
      <c r="B1800" t="s">
        <v>2638</v>
      </c>
      <c r="C1800" s="4">
        <v>42964</v>
      </c>
      <c r="D1800" s="4">
        <v>42971</v>
      </c>
      <c r="E1800" t="s">
        <v>15</v>
      </c>
      <c r="F1800" t="s">
        <v>2639</v>
      </c>
      <c r="G1800" t="s">
        <v>17</v>
      </c>
      <c r="H1800">
        <v>77095</v>
      </c>
      <c r="I1800" t="s">
        <v>1892</v>
      </c>
      <c r="J1800">
        <v>16.783999999999999</v>
      </c>
      <c r="K1800">
        <v>2</v>
      </c>
      <c r="L1800">
        <v>19.511399999999998</v>
      </c>
      <c r="M1800">
        <v>0.6</v>
      </c>
      <c r="N1800">
        <v>-22.238800000000001</v>
      </c>
    </row>
    <row r="1801" spans="1:14" hidden="1">
      <c r="A1801">
        <v>7189</v>
      </c>
      <c r="B1801" t="s">
        <v>2638</v>
      </c>
      <c r="C1801" s="4">
        <v>42964</v>
      </c>
      <c r="D1801" s="4">
        <v>42971</v>
      </c>
      <c r="E1801" t="s">
        <v>15</v>
      </c>
      <c r="F1801" t="s">
        <v>2639</v>
      </c>
      <c r="G1801" t="s">
        <v>17</v>
      </c>
      <c r="H1801">
        <v>77095</v>
      </c>
      <c r="I1801" t="s">
        <v>2642</v>
      </c>
      <c r="J1801">
        <v>38.863999999999997</v>
      </c>
      <c r="K1801">
        <v>4</v>
      </c>
      <c r="L1801">
        <v>34.491799999999998</v>
      </c>
      <c r="M1801">
        <v>0.8</v>
      </c>
      <c r="N1801">
        <v>-99.103200000000001</v>
      </c>
    </row>
    <row r="1802" spans="1:14" hidden="1">
      <c r="A1802">
        <v>7244</v>
      </c>
      <c r="B1802" t="s">
        <v>2643</v>
      </c>
      <c r="C1802" s="4">
        <v>42964</v>
      </c>
      <c r="D1802" s="4">
        <v>42969</v>
      </c>
      <c r="E1802" t="s">
        <v>52</v>
      </c>
      <c r="F1802" t="s">
        <v>2204</v>
      </c>
      <c r="G1802" t="s">
        <v>21</v>
      </c>
      <c r="H1802">
        <v>19134</v>
      </c>
      <c r="I1802" t="s">
        <v>2644</v>
      </c>
      <c r="J1802">
        <v>4416.174</v>
      </c>
      <c r="K1802">
        <v>9</v>
      </c>
      <c r="L1802">
        <v>560.78399999999999</v>
      </c>
      <c r="M1802">
        <v>0.3</v>
      </c>
      <c r="N1802">
        <v>-630.88199999999995</v>
      </c>
    </row>
    <row r="1803" spans="1:14" hidden="1">
      <c r="A1803">
        <v>7934</v>
      </c>
      <c r="B1803" t="s">
        <v>2645</v>
      </c>
      <c r="C1803" s="4">
        <v>42964</v>
      </c>
      <c r="D1803" s="4">
        <v>42971</v>
      </c>
      <c r="E1803" t="s">
        <v>15</v>
      </c>
      <c r="F1803" t="s">
        <v>2511</v>
      </c>
      <c r="G1803" t="s">
        <v>27</v>
      </c>
      <c r="H1803">
        <v>94513</v>
      </c>
      <c r="I1803" t="s">
        <v>2646</v>
      </c>
      <c r="J1803">
        <v>23.36</v>
      </c>
      <c r="K1803">
        <v>2</v>
      </c>
      <c r="L1803">
        <v>5.84</v>
      </c>
      <c r="M1803">
        <v>0</v>
      </c>
      <c r="N1803">
        <v>11.68</v>
      </c>
    </row>
    <row r="1804" spans="1:14" hidden="1">
      <c r="A1804">
        <v>7935</v>
      </c>
      <c r="B1804" t="s">
        <v>2645</v>
      </c>
      <c r="C1804" s="4">
        <v>42964</v>
      </c>
      <c r="D1804" s="4">
        <v>42971</v>
      </c>
      <c r="E1804" t="s">
        <v>15</v>
      </c>
      <c r="F1804" t="s">
        <v>2511</v>
      </c>
      <c r="G1804" t="s">
        <v>27</v>
      </c>
      <c r="H1804">
        <v>94513</v>
      </c>
      <c r="I1804" t="s">
        <v>859</v>
      </c>
      <c r="J1804">
        <v>71.975999999999999</v>
      </c>
      <c r="K1804">
        <v>3</v>
      </c>
      <c r="L1804">
        <v>20.992999999999999</v>
      </c>
      <c r="M1804">
        <v>0.2</v>
      </c>
      <c r="N1804">
        <v>8.9969999999999892</v>
      </c>
    </row>
    <row r="1805" spans="1:14" hidden="1">
      <c r="A1805">
        <v>7936</v>
      </c>
      <c r="B1805" t="s">
        <v>2645</v>
      </c>
      <c r="C1805" s="4">
        <v>42964</v>
      </c>
      <c r="D1805" s="4">
        <v>42971</v>
      </c>
      <c r="E1805" t="s">
        <v>15</v>
      </c>
      <c r="F1805" t="s">
        <v>2511</v>
      </c>
      <c r="G1805" t="s">
        <v>27</v>
      </c>
      <c r="H1805">
        <v>94513</v>
      </c>
      <c r="I1805" t="s">
        <v>742</v>
      </c>
      <c r="J1805">
        <v>8.56</v>
      </c>
      <c r="K1805">
        <v>2</v>
      </c>
      <c r="L1805">
        <v>2.3540000000000001</v>
      </c>
      <c r="M1805">
        <v>0</v>
      </c>
      <c r="N1805">
        <v>3.8519999999999999</v>
      </c>
    </row>
    <row r="1806" spans="1:14" hidden="1">
      <c r="A1806">
        <v>7937</v>
      </c>
      <c r="B1806" t="s">
        <v>2645</v>
      </c>
      <c r="C1806" s="4">
        <v>42964</v>
      </c>
      <c r="D1806" s="4">
        <v>42971</v>
      </c>
      <c r="E1806" t="s">
        <v>15</v>
      </c>
      <c r="F1806" t="s">
        <v>2511</v>
      </c>
      <c r="G1806" t="s">
        <v>27</v>
      </c>
      <c r="H1806">
        <v>94513</v>
      </c>
      <c r="I1806" t="s">
        <v>411</v>
      </c>
      <c r="J1806">
        <v>13.92</v>
      </c>
      <c r="K1806">
        <v>3</v>
      </c>
      <c r="L1806">
        <v>3.016</v>
      </c>
      <c r="M1806">
        <v>0.2</v>
      </c>
      <c r="N1806">
        <v>4.8719999999999999</v>
      </c>
    </row>
    <row r="1807" spans="1:14" hidden="1">
      <c r="A1807">
        <v>7938</v>
      </c>
      <c r="B1807" t="s">
        <v>2645</v>
      </c>
      <c r="C1807" s="4">
        <v>42964</v>
      </c>
      <c r="D1807" s="4">
        <v>42971</v>
      </c>
      <c r="E1807" t="s">
        <v>15</v>
      </c>
      <c r="F1807" t="s">
        <v>2511</v>
      </c>
      <c r="G1807" t="s">
        <v>27</v>
      </c>
      <c r="H1807">
        <v>94513</v>
      </c>
      <c r="I1807" t="s">
        <v>221</v>
      </c>
      <c r="J1807">
        <v>2518.29</v>
      </c>
      <c r="K1807">
        <v>9</v>
      </c>
      <c r="L1807">
        <v>207.05940000000001</v>
      </c>
      <c r="M1807">
        <v>0</v>
      </c>
      <c r="N1807">
        <v>654.75540000000001</v>
      </c>
    </row>
    <row r="1808" spans="1:14" hidden="1">
      <c r="A1808">
        <v>7939</v>
      </c>
      <c r="B1808" t="s">
        <v>2645</v>
      </c>
      <c r="C1808" s="4">
        <v>42964</v>
      </c>
      <c r="D1808" s="4">
        <v>42971</v>
      </c>
      <c r="E1808" t="s">
        <v>15</v>
      </c>
      <c r="F1808" t="s">
        <v>2511</v>
      </c>
      <c r="G1808" t="s">
        <v>27</v>
      </c>
      <c r="H1808">
        <v>94513</v>
      </c>
      <c r="I1808" t="s">
        <v>2647</v>
      </c>
      <c r="J1808">
        <v>540.57000000000005</v>
      </c>
      <c r="K1808">
        <v>3</v>
      </c>
      <c r="L1808">
        <v>133.34059999999999</v>
      </c>
      <c r="M1808">
        <v>0</v>
      </c>
      <c r="N1808">
        <v>140.54820000000001</v>
      </c>
    </row>
    <row r="1809" spans="1:14" hidden="1">
      <c r="A1809">
        <v>7940</v>
      </c>
      <c r="B1809" t="s">
        <v>2645</v>
      </c>
      <c r="C1809" s="4">
        <v>42964</v>
      </c>
      <c r="D1809" s="4">
        <v>42971</v>
      </c>
      <c r="E1809" t="s">
        <v>15</v>
      </c>
      <c r="F1809" t="s">
        <v>2511</v>
      </c>
      <c r="G1809" t="s">
        <v>27</v>
      </c>
      <c r="H1809">
        <v>94513</v>
      </c>
      <c r="I1809" t="s">
        <v>987</v>
      </c>
      <c r="J1809">
        <v>221.05600000000001</v>
      </c>
      <c r="K1809">
        <v>8</v>
      </c>
      <c r="L1809">
        <v>17.960799999999999</v>
      </c>
      <c r="M1809">
        <v>0.2</v>
      </c>
      <c r="N1809">
        <v>77.369600000000005</v>
      </c>
    </row>
    <row r="1810" spans="1:14" hidden="1">
      <c r="A1810">
        <v>7267</v>
      </c>
      <c r="B1810" t="s">
        <v>2648</v>
      </c>
      <c r="C1810" s="4">
        <v>42963</v>
      </c>
      <c r="D1810" s="4">
        <v>42963</v>
      </c>
      <c r="E1810" t="s">
        <v>98</v>
      </c>
      <c r="F1810" t="s">
        <v>816</v>
      </c>
      <c r="G1810" t="s">
        <v>21</v>
      </c>
      <c r="H1810">
        <v>38401</v>
      </c>
      <c r="I1810" t="s">
        <v>2621</v>
      </c>
      <c r="J1810">
        <v>13.428000000000001</v>
      </c>
      <c r="K1810">
        <v>3</v>
      </c>
      <c r="L1810">
        <v>8.2059999999999995</v>
      </c>
      <c r="M1810">
        <v>0.7</v>
      </c>
      <c r="N1810">
        <v>-11.19</v>
      </c>
    </row>
    <row r="1811" spans="1:14" hidden="1">
      <c r="A1811">
        <v>7268</v>
      </c>
      <c r="B1811" t="s">
        <v>2648</v>
      </c>
      <c r="C1811" s="4">
        <v>42963</v>
      </c>
      <c r="D1811" s="4">
        <v>42963</v>
      </c>
      <c r="E1811" t="s">
        <v>98</v>
      </c>
      <c r="F1811" t="s">
        <v>816</v>
      </c>
      <c r="G1811" t="s">
        <v>21</v>
      </c>
      <c r="H1811">
        <v>38401</v>
      </c>
      <c r="I1811" t="s">
        <v>2083</v>
      </c>
      <c r="J1811">
        <v>67.135999999999996</v>
      </c>
      <c r="K1811">
        <v>4</v>
      </c>
      <c r="L1811">
        <v>16.9938</v>
      </c>
      <c r="M1811">
        <v>0.2</v>
      </c>
      <c r="N1811">
        <v>-0.83920000000000206</v>
      </c>
    </row>
    <row r="1812" spans="1:14" hidden="1">
      <c r="A1812">
        <v>2460</v>
      </c>
      <c r="B1812" t="s">
        <v>2649</v>
      </c>
      <c r="C1812" s="4">
        <v>42962</v>
      </c>
      <c r="D1812" s="4">
        <v>42968</v>
      </c>
      <c r="E1812" t="s">
        <v>15</v>
      </c>
      <c r="F1812" t="s">
        <v>34</v>
      </c>
      <c r="G1812" t="s">
        <v>21</v>
      </c>
      <c r="H1812">
        <v>7060</v>
      </c>
      <c r="I1812" t="s">
        <v>2006</v>
      </c>
      <c r="J1812">
        <v>97.84</v>
      </c>
      <c r="K1812">
        <v>2</v>
      </c>
      <c r="L1812">
        <v>36.200800000000001</v>
      </c>
      <c r="M1812">
        <v>0</v>
      </c>
      <c r="N1812">
        <v>25.438400000000001</v>
      </c>
    </row>
    <row r="1813" spans="1:14" hidden="1">
      <c r="A1813">
        <v>2535</v>
      </c>
      <c r="B1813" t="s">
        <v>2650</v>
      </c>
      <c r="C1813" s="4">
        <v>42962</v>
      </c>
      <c r="D1813" s="4">
        <v>42965</v>
      </c>
      <c r="E1813" t="s">
        <v>52</v>
      </c>
      <c r="F1813" t="s">
        <v>1796</v>
      </c>
      <c r="G1813" t="s">
        <v>27</v>
      </c>
      <c r="H1813">
        <v>19120</v>
      </c>
      <c r="I1813" t="s">
        <v>110</v>
      </c>
      <c r="J1813">
        <v>1801.6320000000001</v>
      </c>
      <c r="K1813">
        <v>6</v>
      </c>
      <c r="L1813">
        <v>356.57299999999998</v>
      </c>
      <c r="M1813">
        <v>0.2</v>
      </c>
      <c r="N1813">
        <v>-337.80599999999998</v>
      </c>
    </row>
    <row r="1814" spans="1:14" hidden="1">
      <c r="A1814">
        <v>5295</v>
      </c>
      <c r="B1814" t="s">
        <v>2651</v>
      </c>
      <c r="C1814" s="4">
        <v>42962</v>
      </c>
      <c r="D1814" s="4">
        <v>42966</v>
      </c>
      <c r="E1814" t="s">
        <v>15</v>
      </c>
      <c r="F1814" t="s">
        <v>2652</v>
      </c>
      <c r="G1814" t="s">
        <v>27</v>
      </c>
      <c r="H1814">
        <v>55113</v>
      </c>
      <c r="I1814" t="s">
        <v>2653</v>
      </c>
      <c r="J1814">
        <v>50.4</v>
      </c>
      <c r="K1814">
        <v>8</v>
      </c>
      <c r="L1814">
        <v>3.4020000000000001</v>
      </c>
      <c r="M1814">
        <v>0</v>
      </c>
      <c r="N1814">
        <v>23.184000000000001</v>
      </c>
    </row>
    <row r="1815" spans="1:14" hidden="1">
      <c r="A1815">
        <v>2398</v>
      </c>
      <c r="B1815" t="s">
        <v>2654</v>
      </c>
      <c r="C1815" s="4">
        <v>42961</v>
      </c>
      <c r="D1815" s="4">
        <v>42963</v>
      </c>
      <c r="E1815" t="s">
        <v>52</v>
      </c>
      <c r="F1815" t="s">
        <v>2655</v>
      </c>
      <c r="G1815" t="s">
        <v>21</v>
      </c>
      <c r="H1815">
        <v>94109</v>
      </c>
      <c r="I1815" t="s">
        <v>1031</v>
      </c>
      <c r="J1815">
        <v>5.76</v>
      </c>
      <c r="K1815">
        <v>2</v>
      </c>
      <c r="L1815">
        <v>1.4688000000000001</v>
      </c>
      <c r="M1815">
        <v>0</v>
      </c>
      <c r="N1815">
        <v>2.8224</v>
      </c>
    </row>
    <row r="1816" spans="1:14" hidden="1">
      <c r="A1816">
        <v>2399</v>
      </c>
      <c r="B1816" t="s">
        <v>2654</v>
      </c>
      <c r="C1816" s="4">
        <v>42961</v>
      </c>
      <c r="D1816" s="4">
        <v>42963</v>
      </c>
      <c r="E1816" t="s">
        <v>52</v>
      </c>
      <c r="F1816" t="s">
        <v>2655</v>
      </c>
      <c r="G1816" t="s">
        <v>21</v>
      </c>
      <c r="H1816">
        <v>94109</v>
      </c>
      <c r="I1816" t="s">
        <v>1576</v>
      </c>
      <c r="J1816">
        <v>16.68</v>
      </c>
      <c r="K1816">
        <v>6</v>
      </c>
      <c r="L1816">
        <v>2.0571999999999999</v>
      </c>
      <c r="M1816">
        <v>0</v>
      </c>
      <c r="N1816">
        <v>4.3368000000000002</v>
      </c>
    </row>
    <row r="1817" spans="1:14" hidden="1">
      <c r="A1817">
        <v>4491</v>
      </c>
      <c r="B1817" t="s">
        <v>2656</v>
      </c>
      <c r="C1817" s="4">
        <v>42961</v>
      </c>
      <c r="D1817" s="4">
        <v>42968</v>
      </c>
      <c r="E1817" t="s">
        <v>15</v>
      </c>
      <c r="F1817" t="s">
        <v>1016</v>
      </c>
      <c r="G1817" t="s">
        <v>21</v>
      </c>
      <c r="H1817">
        <v>90032</v>
      </c>
      <c r="I1817" t="s">
        <v>1529</v>
      </c>
      <c r="J1817">
        <v>418.29599999999999</v>
      </c>
      <c r="K1817">
        <v>3</v>
      </c>
      <c r="L1817">
        <v>137.6891</v>
      </c>
      <c r="M1817">
        <v>0.2</v>
      </c>
      <c r="N1817">
        <v>5.2286999999999999</v>
      </c>
    </row>
    <row r="1818" spans="1:14" hidden="1">
      <c r="A1818">
        <v>2864</v>
      </c>
      <c r="B1818" t="s">
        <v>2657</v>
      </c>
      <c r="C1818" s="4">
        <v>42960</v>
      </c>
      <c r="D1818" s="4">
        <v>42960</v>
      </c>
      <c r="E1818" t="s">
        <v>98</v>
      </c>
      <c r="F1818" t="s">
        <v>1203</v>
      </c>
      <c r="G1818" t="s">
        <v>21</v>
      </c>
      <c r="H1818">
        <v>94122</v>
      </c>
      <c r="I1818" t="s">
        <v>439</v>
      </c>
      <c r="J1818">
        <v>31.44</v>
      </c>
      <c r="K1818">
        <v>3</v>
      </c>
      <c r="L1818">
        <v>7.6504000000000003</v>
      </c>
      <c r="M1818">
        <v>0</v>
      </c>
      <c r="N1818">
        <v>8.4887999999999995</v>
      </c>
    </row>
    <row r="1819" spans="1:14" hidden="1">
      <c r="A1819">
        <v>2865</v>
      </c>
      <c r="B1819" t="s">
        <v>2657</v>
      </c>
      <c r="C1819" s="4">
        <v>42960</v>
      </c>
      <c r="D1819" s="4">
        <v>42960</v>
      </c>
      <c r="E1819" t="s">
        <v>98</v>
      </c>
      <c r="F1819" t="s">
        <v>1203</v>
      </c>
      <c r="G1819" t="s">
        <v>21</v>
      </c>
      <c r="H1819">
        <v>94122</v>
      </c>
      <c r="I1819" t="s">
        <v>155</v>
      </c>
      <c r="J1819">
        <v>83.79</v>
      </c>
      <c r="K1819">
        <v>7</v>
      </c>
      <c r="L1819">
        <v>8.7380999999999993</v>
      </c>
      <c r="M1819">
        <v>0</v>
      </c>
      <c r="N1819">
        <v>22.6233</v>
      </c>
    </row>
    <row r="1820" spans="1:14" hidden="1">
      <c r="A1820">
        <v>2866</v>
      </c>
      <c r="B1820" t="s">
        <v>2657</v>
      </c>
      <c r="C1820" s="4">
        <v>42960</v>
      </c>
      <c r="D1820" s="4">
        <v>42960</v>
      </c>
      <c r="E1820" t="s">
        <v>98</v>
      </c>
      <c r="F1820" t="s">
        <v>1203</v>
      </c>
      <c r="G1820" t="s">
        <v>21</v>
      </c>
      <c r="H1820">
        <v>94122</v>
      </c>
      <c r="I1820" t="s">
        <v>2658</v>
      </c>
      <c r="J1820">
        <v>59.52</v>
      </c>
      <c r="K1820">
        <v>3</v>
      </c>
      <c r="L1820">
        <v>14.6816</v>
      </c>
      <c r="M1820">
        <v>0</v>
      </c>
      <c r="N1820">
        <v>15.475199999999999</v>
      </c>
    </row>
    <row r="1821" spans="1:14" hidden="1">
      <c r="A1821">
        <v>2867</v>
      </c>
      <c r="B1821" t="s">
        <v>2657</v>
      </c>
      <c r="C1821" s="4">
        <v>42960</v>
      </c>
      <c r="D1821" s="4">
        <v>42960</v>
      </c>
      <c r="E1821" t="s">
        <v>98</v>
      </c>
      <c r="F1821" t="s">
        <v>1203</v>
      </c>
      <c r="G1821" t="s">
        <v>21</v>
      </c>
      <c r="H1821">
        <v>94122</v>
      </c>
      <c r="I1821" t="s">
        <v>143</v>
      </c>
      <c r="J1821">
        <v>31.92</v>
      </c>
      <c r="K1821">
        <v>4</v>
      </c>
      <c r="L1821">
        <v>5.6657999999999999</v>
      </c>
      <c r="M1821">
        <v>0</v>
      </c>
      <c r="N1821">
        <v>9.2568000000000001</v>
      </c>
    </row>
    <row r="1822" spans="1:14" hidden="1">
      <c r="A1822">
        <v>6071</v>
      </c>
      <c r="B1822" t="s">
        <v>2659</v>
      </c>
      <c r="C1822" s="4">
        <v>42960</v>
      </c>
      <c r="D1822" s="4">
        <v>42967</v>
      </c>
      <c r="E1822" t="s">
        <v>15</v>
      </c>
      <c r="F1822" t="s">
        <v>2347</v>
      </c>
      <c r="G1822" t="s">
        <v>27</v>
      </c>
      <c r="H1822">
        <v>19120</v>
      </c>
      <c r="I1822" t="s">
        <v>2660</v>
      </c>
      <c r="J1822">
        <v>17.544</v>
      </c>
      <c r="K1822">
        <v>3</v>
      </c>
      <c r="L1822">
        <v>3.8742999999999999</v>
      </c>
      <c r="M1822">
        <v>0.2</v>
      </c>
      <c r="N1822">
        <v>5.9211</v>
      </c>
    </row>
    <row r="1823" spans="1:14" hidden="1">
      <c r="A1823">
        <v>7376</v>
      </c>
      <c r="B1823" t="s">
        <v>2661</v>
      </c>
      <c r="C1823" s="4">
        <v>42960</v>
      </c>
      <c r="D1823" s="4">
        <v>42967</v>
      </c>
      <c r="E1823" t="s">
        <v>15</v>
      </c>
      <c r="F1823" t="s">
        <v>751</v>
      </c>
      <c r="G1823" t="s">
        <v>27</v>
      </c>
      <c r="H1823">
        <v>92037</v>
      </c>
      <c r="I1823" t="s">
        <v>1069</v>
      </c>
      <c r="J1823">
        <v>36.024000000000001</v>
      </c>
      <c r="K1823">
        <v>3</v>
      </c>
      <c r="L1823">
        <v>8.1053999999999995</v>
      </c>
      <c r="M1823">
        <v>0.2</v>
      </c>
      <c r="N1823">
        <v>11.707800000000001</v>
      </c>
    </row>
    <row r="1824" spans="1:14" hidden="1">
      <c r="A1824">
        <v>7898</v>
      </c>
      <c r="B1824" t="s">
        <v>2662</v>
      </c>
      <c r="C1824" s="4">
        <v>42960</v>
      </c>
      <c r="D1824" s="4">
        <v>42965</v>
      </c>
      <c r="E1824" t="s">
        <v>15</v>
      </c>
      <c r="F1824" t="s">
        <v>1036</v>
      </c>
      <c r="G1824" t="s">
        <v>21</v>
      </c>
      <c r="H1824">
        <v>38109</v>
      </c>
      <c r="I1824" t="s">
        <v>2642</v>
      </c>
      <c r="J1824">
        <v>272.048</v>
      </c>
      <c r="K1824">
        <v>7</v>
      </c>
      <c r="L1824">
        <v>34.491799999999998</v>
      </c>
      <c r="M1824">
        <v>0.2</v>
      </c>
      <c r="N1824">
        <v>30.6053999999999</v>
      </c>
    </row>
    <row r="1825" spans="1:14" hidden="1">
      <c r="A1825">
        <v>7899</v>
      </c>
      <c r="B1825" t="s">
        <v>2662</v>
      </c>
      <c r="C1825" s="4">
        <v>42960</v>
      </c>
      <c r="D1825" s="4">
        <v>42965</v>
      </c>
      <c r="E1825" t="s">
        <v>15</v>
      </c>
      <c r="F1825" t="s">
        <v>1036</v>
      </c>
      <c r="G1825" t="s">
        <v>21</v>
      </c>
      <c r="H1825">
        <v>38109</v>
      </c>
      <c r="I1825" t="s">
        <v>1925</v>
      </c>
      <c r="J1825">
        <v>1614.5820000000001</v>
      </c>
      <c r="K1825">
        <v>6</v>
      </c>
      <c r="L1825">
        <v>475.40469999999999</v>
      </c>
      <c r="M1825">
        <v>0.7</v>
      </c>
      <c r="N1825">
        <v>-1237.8462</v>
      </c>
    </row>
    <row r="1826" spans="1:14" hidden="1">
      <c r="A1826">
        <v>7900</v>
      </c>
      <c r="B1826" t="s">
        <v>2662</v>
      </c>
      <c r="C1826" s="4">
        <v>42960</v>
      </c>
      <c r="D1826" s="4">
        <v>42965</v>
      </c>
      <c r="E1826" t="s">
        <v>15</v>
      </c>
      <c r="F1826" t="s">
        <v>1036</v>
      </c>
      <c r="G1826" t="s">
        <v>21</v>
      </c>
      <c r="H1826">
        <v>38109</v>
      </c>
      <c r="I1826" t="s">
        <v>1314</v>
      </c>
      <c r="J1826">
        <v>24.32</v>
      </c>
      <c r="K1826">
        <v>5</v>
      </c>
      <c r="L1826">
        <v>3.04</v>
      </c>
      <c r="M1826">
        <v>0.2</v>
      </c>
      <c r="N1826">
        <v>9.1199999999999992</v>
      </c>
    </row>
    <row r="1827" spans="1:14" hidden="1">
      <c r="A1827">
        <v>7901</v>
      </c>
      <c r="B1827" t="s">
        <v>2662</v>
      </c>
      <c r="C1827" s="4">
        <v>42960</v>
      </c>
      <c r="D1827" s="4">
        <v>42965</v>
      </c>
      <c r="E1827" t="s">
        <v>15</v>
      </c>
      <c r="F1827" t="s">
        <v>1036</v>
      </c>
      <c r="G1827" t="s">
        <v>21</v>
      </c>
      <c r="H1827">
        <v>38109</v>
      </c>
      <c r="I1827" t="s">
        <v>1836</v>
      </c>
      <c r="J1827">
        <v>1.5840000000000001</v>
      </c>
      <c r="K1827">
        <v>2</v>
      </c>
      <c r="L1827">
        <v>0.5544</v>
      </c>
      <c r="M1827">
        <v>0.2</v>
      </c>
      <c r="N1827">
        <v>0.47520000000000001</v>
      </c>
    </row>
    <row r="1828" spans="1:14" hidden="1">
      <c r="A1828">
        <v>7902</v>
      </c>
      <c r="B1828" t="s">
        <v>2662</v>
      </c>
      <c r="C1828" s="4">
        <v>42960</v>
      </c>
      <c r="D1828" s="4">
        <v>42965</v>
      </c>
      <c r="E1828" t="s">
        <v>15</v>
      </c>
      <c r="F1828" t="s">
        <v>1036</v>
      </c>
      <c r="G1828" t="s">
        <v>21</v>
      </c>
      <c r="H1828">
        <v>38109</v>
      </c>
      <c r="I1828" t="s">
        <v>667</v>
      </c>
      <c r="J1828">
        <v>31.984000000000002</v>
      </c>
      <c r="K1828">
        <v>1</v>
      </c>
      <c r="L1828">
        <v>31.984000000000002</v>
      </c>
      <c r="M1828">
        <v>0.2</v>
      </c>
      <c r="N1828">
        <v>0</v>
      </c>
    </row>
    <row r="1829" spans="1:14" hidden="1">
      <c r="A1829">
        <v>7903</v>
      </c>
      <c r="B1829" t="s">
        <v>2662</v>
      </c>
      <c r="C1829" s="4">
        <v>42960</v>
      </c>
      <c r="D1829" s="4">
        <v>42965</v>
      </c>
      <c r="E1829" t="s">
        <v>15</v>
      </c>
      <c r="F1829" t="s">
        <v>1036</v>
      </c>
      <c r="G1829" t="s">
        <v>21</v>
      </c>
      <c r="H1829">
        <v>38109</v>
      </c>
      <c r="I1829" t="s">
        <v>1562</v>
      </c>
      <c r="J1829">
        <v>14.76</v>
      </c>
      <c r="K1829">
        <v>5</v>
      </c>
      <c r="L1829">
        <v>1.9925999999999999</v>
      </c>
      <c r="M1829">
        <v>0.2</v>
      </c>
      <c r="N1829">
        <v>4.7969999999999997</v>
      </c>
    </row>
    <row r="1830" spans="1:14" hidden="1">
      <c r="A1830">
        <v>7904</v>
      </c>
      <c r="B1830" t="s">
        <v>2662</v>
      </c>
      <c r="C1830" s="4">
        <v>42960</v>
      </c>
      <c r="D1830" s="4">
        <v>42965</v>
      </c>
      <c r="E1830" t="s">
        <v>15</v>
      </c>
      <c r="F1830" t="s">
        <v>1036</v>
      </c>
      <c r="G1830" t="s">
        <v>21</v>
      </c>
      <c r="H1830">
        <v>38109</v>
      </c>
      <c r="I1830" t="s">
        <v>2663</v>
      </c>
      <c r="J1830">
        <v>423.64800000000002</v>
      </c>
      <c r="K1830">
        <v>2</v>
      </c>
      <c r="L1830">
        <v>187.99379999999999</v>
      </c>
      <c r="M1830">
        <v>0.2</v>
      </c>
      <c r="N1830">
        <v>47.660400000000003</v>
      </c>
    </row>
    <row r="1831" spans="1:14" hidden="1">
      <c r="A1831">
        <v>2863</v>
      </c>
      <c r="B1831" t="s">
        <v>2664</v>
      </c>
      <c r="C1831" s="4">
        <v>42959</v>
      </c>
      <c r="D1831" s="4">
        <v>42964</v>
      </c>
      <c r="E1831" t="s">
        <v>15</v>
      </c>
      <c r="F1831" t="s">
        <v>890</v>
      </c>
      <c r="G1831" t="s">
        <v>21</v>
      </c>
      <c r="H1831">
        <v>32839</v>
      </c>
      <c r="I1831" t="s">
        <v>2665</v>
      </c>
      <c r="J1831">
        <v>20.736000000000001</v>
      </c>
      <c r="K1831">
        <v>4</v>
      </c>
      <c r="L1831">
        <v>3.3696000000000002</v>
      </c>
      <c r="M1831">
        <v>0.2</v>
      </c>
      <c r="N1831">
        <v>7.2576000000000001</v>
      </c>
    </row>
    <row r="1832" spans="1:14" hidden="1">
      <c r="A1832">
        <v>5762</v>
      </c>
      <c r="B1832" t="s">
        <v>2666</v>
      </c>
      <c r="C1832" s="4">
        <v>42959</v>
      </c>
      <c r="D1832" s="4">
        <v>42962</v>
      </c>
      <c r="E1832" t="s">
        <v>38</v>
      </c>
      <c r="F1832" t="s">
        <v>1531</v>
      </c>
      <c r="G1832" t="s">
        <v>21</v>
      </c>
      <c r="H1832">
        <v>92630</v>
      </c>
      <c r="I1832" t="s">
        <v>1818</v>
      </c>
      <c r="J1832">
        <v>542.94000000000005</v>
      </c>
      <c r="K1832">
        <v>3</v>
      </c>
      <c r="L1832">
        <v>130.3056</v>
      </c>
      <c r="M1832">
        <v>0</v>
      </c>
      <c r="N1832">
        <v>152.0232</v>
      </c>
    </row>
    <row r="1833" spans="1:14" hidden="1">
      <c r="A1833">
        <v>5763</v>
      </c>
      <c r="B1833" t="s">
        <v>2666</v>
      </c>
      <c r="C1833" s="4">
        <v>42959</v>
      </c>
      <c r="D1833" s="4">
        <v>42962</v>
      </c>
      <c r="E1833" t="s">
        <v>38</v>
      </c>
      <c r="F1833" t="s">
        <v>1531</v>
      </c>
      <c r="G1833" t="s">
        <v>21</v>
      </c>
      <c r="H1833">
        <v>92630</v>
      </c>
      <c r="I1833" t="s">
        <v>218</v>
      </c>
      <c r="J1833">
        <v>54.92</v>
      </c>
      <c r="K1833">
        <v>4</v>
      </c>
      <c r="L1833">
        <v>8.7872000000000003</v>
      </c>
      <c r="M1833">
        <v>0</v>
      </c>
      <c r="N1833">
        <v>19.7712</v>
      </c>
    </row>
    <row r="1834" spans="1:14" hidden="1">
      <c r="A1834">
        <v>7765</v>
      </c>
      <c r="B1834" t="s">
        <v>2667</v>
      </c>
      <c r="C1834" s="4">
        <v>42959</v>
      </c>
      <c r="D1834" s="4">
        <v>42959</v>
      </c>
      <c r="E1834" t="s">
        <v>98</v>
      </c>
      <c r="F1834" t="s">
        <v>767</v>
      </c>
      <c r="G1834" t="s">
        <v>27</v>
      </c>
      <c r="H1834">
        <v>21044</v>
      </c>
      <c r="I1834" t="s">
        <v>2668</v>
      </c>
      <c r="J1834">
        <v>17.52</v>
      </c>
      <c r="K1834">
        <v>3</v>
      </c>
      <c r="L1834">
        <v>4.0880000000000001</v>
      </c>
      <c r="M1834">
        <v>0</v>
      </c>
      <c r="N1834">
        <v>5.2560000000000002</v>
      </c>
    </row>
    <row r="1835" spans="1:14" hidden="1">
      <c r="A1835">
        <v>7766</v>
      </c>
      <c r="B1835" t="s">
        <v>2667</v>
      </c>
      <c r="C1835" s="4">
        <v>42959</v>
      </c>
      <c r="D1835" s="4">
        <v>42959</v>
      </c>
      <c r="E1835" t="s">
        <v>98</v>
      </c>
      <c r="F1835" t="s">
        <v>767</v>
      </c>
      <c r="G1835" t="s">
        <v>27</v>
      </c>
      <c r="H1835">
        <v>21044</v>
      </c>
      <c r="I1835" t="s">
        <v>2525</v>
      </c>
      <c r="J1835">
        <v>1779.9</v>
      </c>
      <c r="K1835">
        <v>5</v>
      </c>
      <c r="L1835">
        <v>281.2242</v>
      </c>
      <c r="M1835">
        <v>0</v>
      </c>
      <c r="N1835">
        <v>373.779</v>
      </c>
    </row>
    <row r="1836" spans="1:14" hidden="1">
      <c r="A1836">
        <v>7767</v>
      </c>
      <c r="B1836" t="s">
        <v>2667</v>
      </c>
      <c r="C1836" s="4">
        <v>42959</v>
      </c>
      <c r="D1836" s="4">
        <v>42959</v>
      </c>
      <c r="E1836" t="s">
        <v>98</v>
      </c>
      <c r="F1836" t="s">
        <v>767</v>
      </c>
      <c r="G1836" t="s">
        <v>27</v>
      </c>
      <c r="H1836">
        <v>21044</v>
      </c>
      <c r="I1836" t="s">
        <v>2669</v>
      </c>
      <c r="J1836">
        <v>219.9</v>
      </c>
      <c r="K1836">
        <v>5</v>
      </c>
      <c r="L1836">
        <v>32.105400000000003</v>
      </c>
      <c r="M1836">
        <v>0</v>
      </c>
      <c r="N1836">
        <v>59.372999999999998</v>
      </c>
    </row>
    <row r="1837" spans="1:14" hidden="1">
      <c r="A1837">
        <v>8254</v>
      </c>
      <c r="B1837" t="s">
        <v>2670</v>
      </c>
      <c r="C1837" s="4">
        <v>42959</v>
      </c>
      <c r="D1837" s="4">
        <v>42966</v>
      </c>
      <c r="E1837" t="s">
        <v>15</v>
      </c>
      <c r="F1837" t="s">
        <v>1225</v>
      </c>
      <c r="G1837" t="s">
        <v>21</v>
      </c>
      <c r="H1837">
        <v>98103</v>
      </c>
      <c r="I1837" t="s">
        <v>2671</v>
      </c>
      <c r="J1837">
        <v>299.99</v>
      </c>
      <c r="K1837">
        <v>1</v>
      </c>
      <c r="L1837">
        <v>209.99299999999999</v>
      </c>
      <c r="M1837">
        <v>0</v>
      </c>
      <c r="N1837">
        <v>89.997</v>
      </c>
    </row>
    <row r="1838" spans="1:14" hidden="1">
      <c r="A1838">
        <v>8255</v>
      </c>
      <c r="B1838" t="s">
        <v>2670</v>
      </c>
      <c r="C1838" s="4">
        <v>42959</v>
      </c>
      <c r="D1838" s="4">
        <v>42966</v>
      </c>
      <c r="E1838" t="s">
        <v>15</v>
      </c>
      <c r="F1838" t="s">
        <v>1225</v>
      </c>
      <c r="G1838" t="s">
        <v>21</v>
      </c>
      <c r="H1838">
        <v>98103</v>
      </c>
      <c r="I1838" t="s">
        <v>2672</v>
      </c>
      <c r="J1838">
        <v>192.16</v>
      </c>
      <c r="K1838">
        <v>4</v>
      </c>
      <c r="L1838">
        <v>24.980799999999999</v>
      </c>
      <c r="M1838">
        <v>0</v>
      </c>
      <c r="N1838">
        <v>92.236800000000002</v>
      </c>
    </row>
    <row r="1839" spans="1:14" hidden="1">
      <c r="A1839">
        <v>8256</v>
      </c>
      <c r="B1839" t="s">
        <v>2670</v>
      </c>
      <c r="C1839" s="4">
        <v>42959</v>
      </c>
      <c r="D1839" s="4">
        <v>42966</v>
      </c>
      <c r="E1839" t="s">
        <v>15</v>
      </c>
      <c r="F1839" t="s">
        <v>1225</v>
      </c>
      <c r="G1839" t="s">
        <v>21</v>
      </c>
      <c r="H1839">
        <v>98103</v>
      </c>
      <c r="I1839" t="s">
        <v>2622</v>
      </c>
      <c r="J1839">
        <v>242.624</v>
      </c>
      <c r="K1839">
        <v>8</v>
      </c>
      <c r="L1839">
        <v>26.9161</v>
      </c>
      <c r="M1839">
        <v>0.2</v>
      </c>
      <c r="N1839">
        <v>27.295200000000001</v>
      </c>
    </row>
    <row r="1840" spans="1:14" hidden="1">
      <c r="A1840">
        <v>8257</v>
      </c>
      <c r="B1840" t="s">
        <v>2670</v>
      </c>
      <c r="C1840" s="4">
        <v>42959</v>
      </c>
      <c r="D1840" s="4">
        <v>42966</v>
      </c>
      <c r="E1840" t="s">
        <v>15</v>
      </c>
      <c r="F1840" t="s">
        <v>1225</v>
      </c>
      <c r="G1840" t="s">
        <v>21</v>
      </c>
      <c r="H1840">
        <v>98103</v>
      </c>
      <c r="I1840" t="s">
        <v>260</v>
      </c>
      <c r="J1840">
        <v>46.74</v>
      </c>
      <c r="K1840">
        <v>3</v>
      </c>
      <c r="L1840">
        <v>11.685</v>
      </c>
      <c r="M1840">
        <v>0</v>
      </c>
      <c r="N1840">
        <v>11.685</v>
      </c>
    </row>
    <row r="1841" spans="1:14" hidden="1">
      <c r="A1841">
        <v>8258</v>
      </c>
      <c r="B1841" t="s">
        <v>2670</v>
      </c>
      <c r="C1841" s="4">
        <v>42959</v>
      </c>
      <c r="D1841" s="4">
        <v>42966</v>
      </c>
      <c r="E1841" t="s">
        <v>15</v>
      </c>
      <c r="F1841" t="s">
        <v>1225</v>
      </c>
      <c r="G1841" t="s">
        <v>21</v>
      </c>
      <c r="H1841">
        <v>98103</v>
      </c>
      <c r="I1841" t="s">
        <v>2673</v>
      </c>
      <c r="J1841">
        <v>174.95</v>
      </c>
      <c r="K1841">
        <v>5</v>
      </c>
      <c r="L1841">
        <v>32.540700000000001</v>
      </c>
      <c r="M1841">
        <v>0</v>
      </c>
      <c r="N1841">
        <v>12.246499999999999</v>
      </c>
    </row>
    <row r="1842" spans="1:14" hidden="1">
      <c r="A1842">
        <v>8259</v>
      </c>
      <c r="B1842" t="s">
        <v>2670</v>
      </c>
      <c r="C1842" s="4">
        <v>42959</v>
      </c>
      <c r="D1842" s="4">
        <v>42966</v>
      </c>
      <c r="E1842" t="s">
        <v>15</v>
      </c>
      <c r="F1842" t="s">
        <v>1225</v>
      </c>
      <c r="G1842" t="s">
        <v>21</v>
      </c>
      <c r="H1842">
        <v>98103</v>
      </c>
      <c r="I1842" t="s">
        <v>2674</v>
      </c>
      <c r="J1842">
        <v>100.70399999999999</v>
      </c>
      <c r="K1842">
        <v>6</v>
      </c>
      <c r="L1842">
        <v>10.49</v>
      </c>
      <c r="M1842">
        <v>0.2</v>
      </c>
      <c r="N1842">
        <v>37.764000000000003</v>
      </c>
    </row>
    <row r="1843" spans="1:14" hidden="1">
      <c r="A1843">
        <v>4026</v>
      </c>
      <c r="B1843" t="s">
        <v>2675</v>
      </c>
      <c r="C1843" s="4">
        <v>42958</v>
      </c>
      <c r="D1843" s="4">
        <v>42960</v>
      </c>
      <c r="E1843" t="s">
        <v>38</v>
      </c>
      <c r="F1843" t="s">
        <v>1304</v>
      </c>
      <c r="G1843" t="s">
        <v>27</v>
      </c>
      <c r="H1843">
        <v>76021</v>
      </c>
      <c r="I1843" t="s">
        <v>2676</v>
      </c>
      <c r="J1843">
        <v>29.664000000000001</v>
      </c>
      <c r="K1843">
        <v>4</v>
      </c>
      <c r="L1843">
        <v>4.9131</v>
      </c>
      <c r="M1843">
        <v>0.2</v>
      </c>
      <c r="N1843">
        <v>10.0116</v>
      </c>
    </row>
    <row r="1844" spans="1:14" hidden="1">
      <c r="A1844">
        <v>4027</v>
      </c>
      <c r="B1844" t="s">
        <v>2675</v>
      </c>
      <c r="C1844" s="4">
        <v>42958</v>
      </c>
      <c r="D1844" s="4">
        <v>42960</v>
      </c>
      <c r="E1844" t="s">
        <v>38</v>
      </c>
      <c r="F1844" t="s">
        <v>1304</v>
      </c>
      <c r="G1844" t="s">
        <v>27</v>
      </c>
      <c r="H1844">
        <v>76021</v>
      </c>
      <c r="I1844" t="s">
        <v>897</v>
      </c>
      <c r="J1844">
        <v>9.1839999999999993</v>
      </c>
      <c r="K1844">
        <v>7</v>
      </c>
      <c r="L1844">
        <v>0.90200000000000002</v>
      </c>
      <c r="M1844">
        <v>0.2</v>
      </c>
      <c r="N1844">
        <v>2.87</v>
      </c>
    </row>
    <row r="1845" spans="1:14" hidden="1">
      <c r="A1845">
        <v>4028</v>
      </c>
      <c r="B1845" t="s">
        <v>2675</v>
      </c>
      <c r="C1845" s="4">
        <v>42958</v>
      </c>
      <c r="D1845" s="4">
        <v>42960</v>
      </c>
      <c r="E1845" t="s">
        <v>38</v>
      </c>
      <c r="F1845" t="s">
        <v>1304</v>
      </c>
      <c r="G1845" t="s">
        <v>27</v>
      </c>
      <c r="H1845">
        <v>76021</v>
      </c>
      <c r="I1845" t="s">
        <v>2677</v>
      </c>
      <c r="J1845">
        <v>153.584</v>
      </c>
      <c r="K1845">
        <v>2</v>
      </c>
      <c r="L1845">
        <v>70.072699999999998</v>
      </c>
      <c r="M1845">
        <v>0.2</v>
      </c>
      <c r="N1845">
        <v>13.438599999999999</v>
      </c>
    </row>
    <row r="1846" spans="1:14" hidden="1">
      <c r="A1846">
        <v>4029</v>
      </c>
      <c r="B1846" t="s">
        <v>2675</v>
      </c>
      <c r="C1846" s="4">
        <v>42958</v>
      </c>
      <c r="D1846" s="4">
        <v>42960</v>
      </c>
      <c r="E1846" t="s">
        <v>38</v>
      </c>
      <c r="F1846" t="s">
        <v>1304</v>
      </c>
      <c r="G1846" t="s">
        <v>27</v>
      </c>
      <c r="H1846">
        <v>76021</v>
      </c>
      <c r="I1846" t="s">
        <v>341</v>
      </c>
      <c r="J1846">
        <v>12.864000000000001</v>
      </c>
      <c r="K1846">
        <v>8</v>
      </c>
      <c r="L1846">
        <v>4.4219999999999997</v>
      </c>
      <c r="M1846">
        <v>0.8</v>
      </c>
      <c r="N1846">
        <v>-22.512</v>
      </c>
    </row>
    <row r="1847" spans="1:14" hidden="1">
      <c r="A1847">
        <v>6693</v>
      </c>
      <c r="B1847" t="s">
        <v>2678</v>
      </c>
      <c r="C1847" s="4">
        <v>42958</v>
      </c>
      <c r="D1847" s="4">
        <v>42960</v>
      </c>
      <c r="E1847" t="s">
        <v>52</v>
      </c>
      <c r="F1847" t="s">
        <v>1364</v>
      </c>
      <c r="G1847" t="s">
        <v>17</v>
      </c>
      <c r="H1847">
        <v>70601</v>
      </c>
      <c r="I1847" t="s">
        <v>126</v>
      </c>
      <c r="J1847">
        <v>477.51</v>
      </c>
      <c r="K1847">
        <v>11</v>
      </c>
      <c r="L1847">
        <v>23.441400000000002</v>
      </c>
      <c r="M1847">
        <v>0</v>
      </c>
      <c r="N1847">
        <v>219.65459999999999</v>
      </c>
    </row>
    <row r="1848" spans="1:14" hidden="1">
      <c r="A1848">
        <v>9385</v>
      </c>
      <c r="B1848" t="s">
        <v>2679</v>
      </c>
      <c r="C1848" s="4">
        <v>42958</v>
      </c>
      <c r="D1848" s="4">
        <v>42963</v>
      </c>
      <c r="E1848" t="s">
        <v>15</v>
      </c>
      <c r="F1848" t="s">
        <v>2027</v>
      </c>
      <c r="G1848" t="s">
        <v>17</v>
      </c>
      <c r="H1848">
        <v>10009</v>
      </c>
      <c r="I1848" t="s">
        <v>2680</v>
      </c>
      <c r="J1848">
        <v>25.92</v>
      </c>
      <c r="K1848">
        <v>4</v>
      </c>
      <c r="L1848">
        <v>3.3696000000000002</v>
      </c>
      <c r="M1848">
        <v>0</v>
      </c>
      <c r="N1848">
        <v>12.441599999999999</v>
      </c>
    </row>
    <row r="1849" spans="1:14" hidden="1">
      <c r="A1849">
        <v>2188</v>
      </c>
      <c r="B1849" t="s">
        <v>2681</v>
      </c>
      <c r="C1849" s="4">
        <v>42957</v>
      </c>
      <c r="D1849" s="4">
        <v>42962</v>
      </c>
      <c r="E1849" t="s">
        <v>15</v>
      </c>
      <c r="F1849" t="s">
        <v>2682</v>
      </c>
      <c r="G1849" t="s">
        <v>21</v>
      </c>
      <c r="H1849">
        <v>47201</v>
      </c>
      <c r="I1849" t="s">
        <v>2646</v>
      </c>
      <c r="J1849">
        <v>70.08</v>
      </c>
      <c r="K1849">
        <v>6</v>
      </c>
      <c r="L1849">
        <v>5.84</v>
      </c>
      <c r="M1849">
        <v>0</v>
      </c>
      <c r="N1849">
        <v>35.04</v>
      </c>
    </row>
    <row r="1850" spans="1:14" hidden="1">
      <c r="A1850">
        <v>2189</v>
      </c>
      <c r="B1850" t="s">
        <v>2681</v>
      </c>
      <c r="C1850" s="4">
        <v>42957</v>
      </c>
      <c r="D1850" s="4">
        <v>42962</v>
      </c>
      <c r="E1850" t="s">
        <v>15</v>
      </c>
      <c r="F1850" t="s">
        <v>2682</v>
      </c>
      <c r="G1850" t="s">
        <v>21</v>
      </c>
      <c r="H1850">
        <v>47201</v>
      </c>
      <c r="I1850" t="s">
        <v>195</v>
      </c>
      <c r="J1850">
        <v>121.3</v>
      </c>
      <c r="K1850">
        <v>2</v>
      </c>
      <c r="L1850">
        <v>47.913499999999999</v>
      </c>
      <c r="M1850">
        <v>0</v>
      </c>
      <c r="N1850">
        <v>25.472999999999999</v>
      </c>
    </row>
    <row r="1851" spans="1:14" hidden="1">
      <c r="A1851">
        <v>2190</v>
      </c>
      <c r="B1851" t="s">
        <v>2681</v>
      </c>
      <c r="C1851" s="4">
        <v>42957</v>
      </c>
      <c r="D1851" s="4">
        <v>42962</v>
      </c>
      <c r="E1851" t="s">
        <v>15</v>
      </c>
      <c r="F1851" t="s">
        <v>2682</v>
      </c>
      <c r="G1851" t="s">
        <v>21</v>
      </c>
      <c r="H1851">
        <v>47201</v>
      </c>
      <c r="I1851" t="s">
        <v>2683</v>
      </c>
      <c r="J1851">
        <v>1454.49</v>
      </c>
      <c r="K1851">
        <v>9</v>
      </c>
      <c r="L1851">
        <v>119.59139999999999</v>
      </c>
      <c r="M1851">
        <v>0</v>
      </c>
      <c r="N1851">
        <v>378.16739999999999</v>
      </c>
    </row>
    <row r="1852" spans="1:14" hidden="1">
      <c r="A1852">
        <v>6728</v>
      </c>
      <c r="B1852" t="s">
        <v>2684</v>
      </c>
      <c r="C1852" s="4">
        <v>42957</v>
      </c>
      <c r="D1852" s="4">
        <v>42962</v>
      </c>
      <c r="E1852" t="s">
        <v>52</v>
      </c>
      <c r="F1852" t="s">
        <v>1962</v>
      </c>
      <c r="G1852" t="s">
        <v>27</v>
      </c>
      <c r="H1852">
        <v>47374</v>
      </c>
      <c r="I1852" t="s">
        <v>1441</v>
      </c>
      <c r="J1852">
        <v>177.2</v>
      </c>
      <c r="K1852">
        <v>5</v>
      </c>
      <c r="L1852">
        <v>18.783200000000001</v>
      </c>
      <c r="M1852">
        <v>0</v>
      </c>
      <c r="N1852">
        <v>83.284000000000006</v>
      </c>
    </row>
    <row r="1853" spans="1:14" hidden="1">
      <c r="A1853">
        <v>2746</v>
      </c>
      <c r="B1853" t="s">
        <v>2685</v>
      </c>
      <c r="C1853" s="4">
        <v>42954</v>
      </c>
      <c r="D1853" s="4">
        <v>42958</v>
      </c>
      <c r="E1853" t="s">
        <v>52</v>
      </c>
      <c r="F1853" t="s">
        <v>2686</v>
      </c>
      <c r="G1853" t="s">
        <v>21</v>
      </c>
      <c r="H1853">
        <v>28540</v>
      </c>
      <c r="I1853" t="s">
        <v>1994</v>
      </c>
      <c r="J1853">
        <v>79.992000000000004</v>
      </c>
      <c r="K1853">
        <v>1</v>
      </c>
      <c r="L1853">
        <v>57.994199999999999</v>
      </c>
      <c r="M1853">
        <v>0.2</v>
      </c>
      <c r="N1853">
        <v>21.997800000000002</v>
      </c>
    </row>
    <row r="1854" spans="1:14" hidden="1">
      <c r="A1854">
        <v>3574</v>
      </c>
      <c r="B1854" t="s">
        <v>2687</v>
      </c>
      <c r="C1854" s="4">
        <v>42954</v>
      </c>
      <c r="D1854" s="4">
        <v>42959</v>
      </c>
      <c r="E1854" t="s">
        <v>15</v>
      </c>
      <c r="F1854" t="s">
        <v>121</v>
      </c>
      <c r="G1854" t="s">
        <v>21</v>
      </c>
      <c r="H1854">
        <v>11561</v>
      </c>
      <c r="I1854" t="s">
        <v>2336</v>
      </c>
      <c r="J1854">
        <v>11.68</v>
      </c>
      <c r="K1854">
        <v>2</v>
      </c>
      <c r="L1854">
        <v>3.0952000000000002</v>
      </c>
      <c r="M1854">
        <v>0</v>
      </c>
      <c r="N1854">
        <v>5.4896000000000003</v>
      </c>
    </row>
    <row r="1855" spans="1:14" hidden="1">
      <c r="A1855">
        <v>3575</v>
      </c>
      <c r="B1855" t="s">
        <v>2687</v>
      </c>
      <c r="C1855" s="4">
        <v>42954</v>
      </c>
      <c r="D1855" s="4">
        <v>42959</v>
      </c>
      <c r="E1855" t="s">
        <v>15</v>
      </c>
      <c r="F1855" t="s">
        <v>121</v>
      </c>
      <c r="G1855" t="s">
        <v>21</v>
      </c>
      <c r="H1855">
        <v>11561</v>
      </c>
      <c r="I1855" t="s">
        <v>2688</v>
      </c>
      <c r="J1855">
        <v>104.8</v>
      </c>
      <c r="K1855">
        <v>10</v>
      </c>
      <c r="L1855">
        <v>7.86</v>
      </c>
      <c r="M1855">
        <v>0</v>
      </c>
      <c r="N1855">
        <v>26.2</v>
      </c>
    </row>
    <row r="1856" spans="1:14" hidden="1">
      <c r="A1856">
        <v>4105</v>
      </c>
      <c r="B1856" t="s">
        <v>2689</v>
      </c>
      <c r="C1856" s="4">
        <v>42954</v>
      </c>
      <c r="D1856" s="4">
        <v>42960</v>
      </c>
      <c r="E1856" t="s">
        <v>15</v>
      </c>
      <c r="F1856" t="s">
        <v>1203</v>
      </c>
      <c r="G1856" t="s">
        <v>21</v>
      </c>
      <c r="H1856">
        <v>92105</v>
      </c>
      <c r="I1856" t="s">
        <v>2243</v>
      </c>
      <c r="J1856">
        <v>159.96</v>
      </c>
      <c r="K1856">
        <v>5</v>
      </c>
      <c r="L1856">
        <v>28.392900000000001</v>
      </c>
      <c r="M1856">
        <v>0.2</v>
      </c>
      <c r="N1856">
        <v>17.9955</v>
      </c>
    </row>
    <row r="1857" spans="1:14" hidden="1">
      <c r="A1857">
        <v>4106</v>
      </c>
      <c r="B1857" t="s">
        <v>2689</v>
      </c>
      <c r="C1857" s="4">
        <v>42954</v>
      </c>
      <c r="D1857" s="4">
        <v>42960</v>
      </c>
      <c r="E1857" t="s">
        <v>15</v>
      </c>
      <c r="F1857" t="s">
        <v>1203</v>
      </c>
      <c r="G1857" t="s">
        <v>21</v>
      </c>
      <c r="H1857">
        <v>92105</v>
      </c>
      <c r="I1857" t="s">
        <v>1098</v>
      </c>
      <c r="J1857">
        <v>13.76</v>
      </c>
      <c r="K1857">
        <v>2</v>
      </c>
      <c r="L1857">
        <v>4.5579999999999998</v>
      </c>
      <c r="M1857">
        <v>0.2</v>
      </c>
      <c r="N1857">
        <v>4.6440000000000001</v>
      </c>
    </row>
    <row r="1858" spans="1:14" hidden="1">
      <c r="A1858">
        <v>4262</v>
      </c>
      <c r="B1858" t="s">
        <v>2690</v>
      </c>
      <c r="C1858" s="4">
        <v>42954</v>
      </c>
      <c r="D1858" s="4">
        <v>42958</v>
      </c>
      <c r="E1858" t="s">
        <v>15</v>
      </c>
      <c r="F1858" t="s">
        <v>1055</v>
      </c>
      <c r="G1858" t="s">
        <v>21</v>
      </c>
      <c r="H1858">
        <v>56560</v>
      </c>
      <c r="I1858" t="s">
        <v>734</v>
      </c>
      <c r="J1858">
        <v>63.96</v>
      </c>
      <c r="K1858">
        <v>4</v>
      </c>
      <c r="L1858">
        <v>11.033099999999999</v>
      </c>
      <c r="M1858">
        <v>0</v>
      </c>
      <c r="N1858">
        <v>19.8276</v>
      </c>
    </row>
    <row r="1859" spans="1:14" hidden="1">
      <c r="A1859">
        <v>4458</v>
      </c>
      <c r="B1859" t="s">
        <v>2691</v>
      </c>
      <c r="C1859" s="4">
        <v>42954</v>
      </c>
      <c r="D1859" s="4">
        <v>42959</v>
      </c>
      <c r="E1859" t="s">
        <v>15</v>
      </c>
      <c r="F1859" t="s">
        <v>718</v>
      </c>
      <c r="G1859" t="s">
        <v>21</v>
      </c>
      <c r="H1859">
        <v>95123</v>
      </c>
      <c r="I1859" t="s">
        <v>2692</v>
      </c>
      <c r="J1859">
        <v>244.55</v>
      </c>
      <c r="K1859">
        <v>5</v>
      </c>
      <c r="L1859">
        <v>25.9223</v>
      </c>
      <c r="M1859">
        <v>0</v>
      </c>
      <c r="N1859">
        <v>114.9385</v>
      </c>
    </row>
    <row r="1860" spans="1:14" hidden="1">
      <c r="A1860">
        <v>7652</v>
      </c>
      <c r="B1860" t="s">
        <v>2693</v>
      </c>
      <c r="C1860" s="4">
        <v>42954</v>
      </c>
      <c r="D1860" s="4">
        <v>42955</v>
      </c>
      <c r="E1860" t="s">
        <v>38</v>
      </c>
      <c r="F1860" t="s">
        <v>1063</v>
      </c>
      <c r="G1860" t="s">
        <v>21</v>
      </c>
      <c r="H1860">
        <v>75081</v>
      </c>
      <c r="I1860" t="s">
        <v>2694</v>
      </c>
      <c r="J1860">
        <v>119.44799999999999</v>
      </c>
      <c r="K1860">
        <v>3</v>
      </c>
      <c r="L1860">
        <v>44.295299999999997</v>
      </c>
      <c r="M1860">
        <v>0.2</v>
      </c>
      <c r="N1860">
        <v>-13.437900000000001</v>
      </c>
    </row>
    <row r="1861" spans="1:14" hidden="1">
      <c r="A1861">
        <v>7653</v>
      </c>
      <c r="B1861" t="s">
        <v>2693</v>
      </c>
      <c r="C1861" s="4">
        <v>42954</v>
      </c>
      <c r="D1861" s="4">
        <v>42955</v>
      </c>
      <c r="E1861" t="s">
        <v>38</v>
      </c>
      <c r="F1861" t="s">
        <v>1063</v>
      </c>
      <c r="G1861" t="s">
        <v>21</v>
      </c>
      <c r="H1861">
        <v>75081</v>
      </c>
      <c r="I1861" t="s">
        <v>433</v>
      </c>
      <c r="J1861">
        <v>118.16</v>
      </c>
      <c r="K1861">
        <v>2</v>
      </c>
      <c r="L1861">
        <v>71.634500000000003</v>
      </c>
      <c r="M1861">
        <v>0.2</v>
      </c>
      <c r="N1861">
        <v>-25.109000000000002</v>
      </c>
    </row>
    <row r="1862" spans="1:14" hidden="1">
      <c r="A1862">
        <v>9180</v>
      </c>
      <c r="B1862" t="s">
        <v>2695</v>
      </c>
      <c r="C1862" s="4">
        <v>42954</v>
      </c>
      <c r="D1862" s="4">
        <v>42958</v>
      </c>
      <c r="E1862" t="s">
        <v>15</v>
      </c>
      <c r="F1862" t="s">
        <v>1350</v>
      </c>
      <c r="G1862" t="s">
        <v>21</v>
      </c>
      <c r="H1862">
        <v>92683</v>
      </c>
      <c r="I1862" t="s">
        <v>2179</v>
      </c>
      <c r="J1862">
        <v>707.88</v>
      </c>
      <c r="K1862">
        <v>3</v>
      </c>
      <c r="L1862">
        <v>221.21250000000001</v>
      </c>
      <c r="M1862">
        <v>0.2</v>
      </c>
      <c r="N1862">
        <v>44.2425</v>
      </c>
    </row>
    <row r="1863" spans="1:14" hidden="1">
      <c r="A1863">
        <v>9181</v>
      </c>
      <c r="B1863" t="s">
        <v>2695</v>
      </c>
      <c r="C1863" s="4">
        <v>42954</v>
      </c>
      <c r="D1863" s="4">
        <v>42958</v>
      </c>
      <c r="E1863" t="s">
        <v>15</v>
      </c>
      <c r="F1863" t="s">
        <v>1350</v>
      </c>
      <c r="G1863" t="s">
        <v>21</v>
      </c>
      <c r="H1863">
        <v>92683</v>
      </c>
      <c r="I1863" t="s">
        <v>2696</v>
      </c>
      <c r="J1863">
        <v>11.952</v>
      </c>
      <c r="K1863">
        <v>3</v>
      </c>
      <c r="L1863">
        <v>2.5895999999999999</v>
      </c>
      <c r="M1863">
        <v>0.2</v>
      </c>
      <c r="N1863">
        <v>4.1832000000000003</v>
      </c>
    </row>
    <row r="1864" spans="1:14" hidden="1">
      <c r="A1864">
        <v>9182</v>
      </c>
      <c r="B1864" t="s">
        <v>2695</v>
      </c>
      <c r="C1864" s="4">
        <v>42954</v>
      </c>
      <c r="D1864" s="4">
        <v>42958</v>
      </c>
      <c r="E1864" t="s">
        <v>15</v>
      </c>
      <c r="F1864" t="s">
        <v>1350</v>
      </c>
      <c r="G1864" t="s">
        <v>21</v>
      </c>
      <c r="H1864">
        <v>92683</v>
      </c>
      <c r="I1864" t="s">
        <v>1009</v>
      </c>
      <c r="J1864">
        <v>31.128</v>
      </c>
      <c r="K1864">
        <v>3</v>
      </c>
      <c r="L1864">
        <v>6.4850000000000003</v>
      </c>
      <c r="M1864">
        <v>0.2</v>
      </c>
      <c r="N1864">
        <v>11.673</v>
      </c>
    </row>
    <row r="1865" spans="1:14" hidden="1">
      <c r="A1865">
        <v>9183</v>
      </c>
      <c r="B1865" t="s">
        <v>2695</v>
      </c>
      <c r="C1865" s="4">
        <v>42954</v>
      </c>
      <c r="D1865" s="4">
        <v>42958</v>
      </c>
      <c r="E1865" t="s">
        <v>15</v>
      </c>
      <c r="F1865" t="s">
        <v>1350</v>
      </c>
      <c r="G1865" t="s">
        <v>21</v>
      </c>
      <c r="H1865">
        <v>92683</v>
      </c>
      <c r="I1865" t="s">
        <v>2697</v>
      </c>
      <c r="J1865">
        <v>55.76</v>
      </c>
      <c r="K1865">
        <v>4</v>
      </c>
      <c r="L1865">
        <v>11.9884</v>
      </c>
      <c r="M1865">
        <v>0</v>
      </c>
      <c r="N1865">
        <v>7.8064</v>
      </c>
    </row>
    <row r="1866" spans="1:14" hidden="1">
      <c r="A1866">
        <v>9184</v>
      </c>
      <c r="B1866" t="s">
        <v>2695</v>
      </c>
      <c r="C1866" s="4">
        <v>42954</v>
      </c>
      <c r="D1866" s="4">
        <v>42958</v>
      </c>
      <c r="E1866" t="s">
        <v>15</v>
      </c>
      <c r="F1866" t="s">
        <v>1350</v>
      </c>
      <c r="G1866" t="s">
        <v>21</v>
      </c>
      <c r="H1866">
        <v>92683</v>
      </c>
      <c r="I1866" t="s">
        <v>300</v>
      </c>
      <c r="J1866">
        <v>24.56</v>
      </c>
      <c r="K1866">
        <v>2</v>
      </c>
      <c r="L1866">
        <v>6.5084</v>
      </c>
      <c r="M1866">
        <v>0</v>
      </c>
      <c r="N1866">
        <v>11.543200000000001</v>
      </c>
    </row>
    <row r="1867" spans="1:14" hidden="1">
      <c r="A1867">
        <v>9185</v>
      </c>
      <c r="B1867" t="s">
        <v>2695</v>
      </c>
      <c r="C1867" s="4">
        <v>42954</v>
      </c>
      <c r="D1867" s="4">
        <v>42958</v>
      </c>
      <c r="E1867" t="s">
        <v>15</v>
      </c>
      <c r="F1867" t="s">
        <v>1350</v>
      </c>
      <c r="G1867" t="s">
        <v>21</v>
      </c>
      <c r="H1867">
        <v>92683</v>
      </c>
      <c r="I1867" t="s">
        <v>2007</v>
      </c>
      <c r="J1867">
        <v>51.75</v>
      </c>
      <c r="K1867">
        <v>1</v>
      </c>
      <c r="L1867">
        <v>36.225000000000001</v>
      </c>
      <c r="M1867">
        <v>0</v>
      </c>
      <c r="N1867">
        <v>15.525</v>
      </c>
    </row>
    <row r="1868" spans="1:14" hidden="1">
      <c r="A1868">
        <v>9186</v>
      </c>
      <c r="B1868" t="s">
        <v>2695</v>
      </c>
      <c r="C1868" s="4">
        <v>42954</v>
      </c>
      <c r="D1868" s="4">
        <v>42958</v>
      </c>
      <c r="E1868" t="s">
        <v>15</v>
      </c>
      <c r="F1868" t="s">
        <v>1350</v>
      </c>
      <c r="G1868" t="s">
        <v>21</v>
      </c>
      <c r="H1868">
        <v>92683</v>
      </c>
      <c r="I1868" t="s">
        <v>2698</v>
      </c>
      <c r="J1868">
        <v>207.184</v>
      </c>
      <c r="K1868">
        <v>1</v>
      </c>
      <c r="L1868">
        <v>181.286</v>
      </c>
      <c r="M1868">
        <v>0.2</v>
      </c>
      <c r="N1868">
        <v>25.898</v>
      </c>
    </row>
    <row r="1869" spans="1:14" hidden="1">
      <c r="A1869">
        <v>9187</v>
      </c>
      <c r="B1869" t="s">
        <v>2695</v>
      </c>
      <c r="C1869" s="4">
        <v>42954</v>
      </c>
      <c r="D1869" s="4">
        <v>42958</v>
      </c>
      <c r="E1869" t="s">
        <v>15</v>
      </c>
      <c r="F1869" t="s">
        <v>1350</v>
      </c>
      <c r="G1869" t="s">
        <v>21</v>
      </c>
      <c r="H1869">
        <v>92683</v>
      </c>
      <c r="I1869" t="s">
        <v>748</v>
      </c>
      <c r="J1869">
        <v>1473.1</v>
      </c>
      <c r="K1869">
        <v>5</v>
      </c>
      <c r="L1869">
        <v>212.12639999999999</v>
      </c>
      <c r="M1869">
        <v>0</v>
      </c>
      <c r="N1869">
        <v>412.46800000000002</v>
      </c>
    </row>
    <row r="1870" spans="1:14" hidden="1">
      <c r="A1870">
        <v>1933</v>
      </c>
      <c r="B1870" t="s">
        <v>2699</v>
      </c>
      <c r="C1870" s="4">
        <v>42953</v>
      </c>
      <c r="D1870" s="4">
        <v>42957</v>
      </c>
      <c r="E1870" t="s">
        <v>52</v>
      </c>
      <c r="F1870" t="s">
        <v>2157</v>
      </c>
      <c r="G1870" t="s">
        <v>21</v>
      </c>
      <c r="H1870">
        <v>70506</v>
      </c>
      <c r="I1870" t="s">
        <v>312</v>
      </c>
      <c r="J1870">
        <v>145.74</v>
      </c>
      <c r="K1870">
        <v>3</v>
      </c>
      <c r="L1870">
        <v>40.807200000000002</v>
      </c>
      <c r="M1870">
        <v>0</v>
      </c>
      <c r="N1870">
        <v>23.3184</v>
      </c>
    </row>
    <row r="1871" spans="1:14" hidden="1">
      <c r="A1871">
        <v>1934</v>
      </c>
      <c r="B1871" t="s">
        <v>2699</v>
      </c>
      <c r="C1871" s="4">
        <v>42953</v>
      </c>
      <c r="D1871" s="4">
        <v>42957</v>
      </c>
      <c r="E1871" t="s">
        <v>52</v>
      </c>
      <c r="F1871" t="s">
        <v>2157</v>
      </c>
      <c r="G1871" t="s">
        <v>21</v>
      </c>
      <c r="H1871">
        <v>70506</v>
      </c>
      <c r="I1871" t="s">
        <v>2022</v>
      </c>
      <c r="J1871">
        <v>15.4</v>
      </c>
      <c r="K1871">
        <v>5</v>
      </c>
      <c r="L1871">
        <v>1.6015999999999999</v>
      </c>
      <c r="M1871">
        <v>0</v>
      </c>
      <c r="N1871">
        <v>7.3920000000000003</v>
      </c>
    </row>
    <row r="1872" spans="1:14" hidden="1">
      <c r="A1872">
        <v>5530</v>
      </c>
      <c r="B1872" t="s">
        <v>2700</v>
      </c>
      <c r="C1872" s="4">
        <v>42953</v>
      </c>
      <c r="D1872" s="4">
        <v>42958</v>
      </c>
      <c r="E1872" t="s">
        <v>15</v>
      </c>
      <c r="F1872" t="s">
        <v>2701</v>
      </c>
      <c r="G1872" t="s">
        <v>27</v>
      </c>
      <c r="H1872">
        <v>75104</v>
      </c>
      <c r="I1872" t="s">
        <v>131</v>
      </c>
      <c r="J1872">
        <v>115.29600000000001</v>
      </c>
      <c r="K1872">
        <v>3</v>
      </c>
      <c r="L1872">
        <v>24.980799999999999</v>
      </c>
      <c r="M1872">
        <v>0.2</v>
      </c>
      <c r="N1872">
        <v>40.3536</v>
      </c>
    </row>
    <row r="1873" spans="1:14" hidden="1">
      <c r="A1873">
        <v>6399</v>
      </c>
      <c r="B1873" t="s">
        <v>2702</v>
      </c>
      <c r="C1873" s="4">
        <v>42953</v>
      </c>
      <c r="D1873" s="4">
        <v>42959</v>
      </c>
      <c r="E1873" t="s">
        <v>15</v>
      </c>
      <c r="F1873" t="s">
        <v>414</v>
      </c>
      <c r="G1873" t="s">
        <v>17</v>
      </c>
      <c r="H1873">
        <v>3301</v>
      </c>
      <c r="I1873" t="s">
        <v>208</v>
      </c>
      <c r="J1873">
        <v>824.95</v>
      </c>
      <c r="K1873">
        <v>5</v>
      </c>
      <c r="L1873">
        <v>115.49299999999999</v>
      </c>
      <c r="M1873">
        <v>0</v>
      </c>
      <c r="N1873">
        <v>247.48500000000001</v>
      </c>
    </row>
    <row r="1874" spans="1:14" hidden="1">
      <c r="A1874">
        <v>6400</v>
      </c>
      <c r="B1874" t="s">
        <v>2702</v>
      </c>
      <c r="C1874" s="4">
        <v>42953</v>
      </c>
      <c r="D1874" s="4">
        <v>42959</v>
      </c>
      <c r="E1874" t="s">
        <v>15</v>
      </c>
      <c r="F1874" t="s">
        <v>414</v>
      </c>
      <c r="G1874" t="s">
        <v>17</v>
      </c>
      <c r="H1874">
        <v>3301</v>
      </c>
      <c r="I1874" t="s">
        <v>1488</v>
      </c>
      <c r="J1874">
        <v>24.64</v>
      </c>
      <c r="K1874">
        <v>8</v>
      </c>
      <c r="L1874">
        <v>1.6015999999999999</v>
      </c>
      <c r="M1874">
        <v>0</v>
      </c>
      <c r="N1874">
        <v>11.827199999999999</v>
      </c>
    </row>
    <row r="1875" spans="1:14" hidden="1">
      <c r="A1875">
        <v>6401</v>
      </c>
      <c r="B1875" t="s">
        <v>2702</v>
      </c>
      <c r="C1875" s="4">
        <v>42953</v>
      </c>
      <c r="D1875" s="4">
        <v>42959</v>
      </c>
      <c r="E1875" t="s">
        <v>15</v>
      </c>
      <c r="F1875" t="s">
        <v>414</v>
      </c>
      <c r="G1875" t="s">
        <v>17</v>
      </c>
      <c r="H1875">
        <v>3301</v>
      </c>
      <c r="I1875" t="s">
        <v>2195</v>
      </c>
      <c r="J1875">
        <v>227.88</v>
      </c>
      <c r="K1875">
        <v>6</v>
      </c>
      <c r="L1875">
        <v>26.585999999999999</v>
      </c>
      <c r="M1875">
        <v>0</v>
      </c>
      <c r="N1875">
        <v>68.364000000000004</v>
      </c>
    </row>
    <row r="1876" spans="1:14" hidden="1">
      <c r="A1876">
        <v>7403</v>
      </c>
      <c r="B1876" t="s">
        <v>2703</v>
      </c>
      <c r="C1876" s="4">
        <v>42953</v>
      </c>
      <c r="D1876" s="4">
        <v>42957</v>
      </c>
      <c r="E1876" t="s">
        <v>15</v>
      </c>
      <c r="F1876" t="s">
        <v>627</v>
      </c>
      <c r="G1876" t="s">
        <v>21</v>
      </c>
      <c r="H1876">
        <v>10011</v>
      </c>
      <c r="I1876" t="s">
        <v>1615</v>
      </c>
      <c r="J1876">
        <v>70.12</v>
      </c>
      <c r="K1876">
        <v>4</v>
      </c>
      <c r="L1876">
        <v>12.271000000000001</v>
      </c>
      <c r="M1876">
        <v>0</v>
      </c>
      <c r="N1876">
        <v>21.036000000000001</v>
      </c>
    </row>
    <row r="1877" spans="1:14" hidden="1">
      <c r="A1877">
        <v>1443</v>
      </c>
      <c r="B1877" t="s">
        <v>2704</v>
      </c>
      <c r="C1877" s="4">
        <v>42952</v>
      </c>
      <c r="D1877" s="4">
        <v>42955</v>
      </c>
      <c r="E1877" t="s">
        <v>38</v>
      </c>
      <c r="F1877" t="s">
        <v>1237</v>
      </c>
      <c r="G1877" t="s">
        <v>27</v>
      </c>
      <c r="H1877">
        <v>40475</v>
      </c>
      <c r="I1877" t="s">
        <v>609</v>
      </c>
      <c r="J1877">
        <v>13.76</v>
      </c>
      <c r="K1877">
        <v>2</v>
      </c>
      <c r="L1877">
        <v>3.7151999999999998</v>
      </c>
      <c r="M1877">
        <v>0</v>
      </c>
      <c r="N1877">
        <v>6.3296000000000001</v>
      </c>
    </row>
    <row r="1878" spans="1:14" hidden="1">
      <c r="A1878">
        <v>6081</v>
      </c>
      <c r="B1878" t="s">
        <v>2705</v>
      </c>
      <c r="C1878" s="4">
        <v>42952</v>
      </c>
      <c r="D1878" s="4">
        <v>42955</v>
      </c>
      <c r="E1878" t="s">
        <v>38</v>
      </c>
      <c r="F1878" t="s">
        <v>1891</v>
      </c>
      <c r="G1878" t="s">
        <v>17</v>
      </c>
      <c r="H1878">
        <v>77070</v>
      </c>
      <c r="I1878" t="s">
        <v>2706</v>
      </c>
      <c r="J1878">
        <v>151.05600000000001</v>
      </c>
      <c r="K1878">
        <v>9</v>
      </c>
      <c r="L1878">
        <v>15.944800000000001</v>
      </c>
      <c r="M1878">
        <v>0.2</v>
      </c>
      <c r="N1878">
        <v>7.5528000000000004</v>
      </c>
    </row>
    <row r="1879" spans="1:14" hidden="1">
      <c r="A1879">
        <v>6641</v>
      </c>
      <c r="B1879" t="s">
        <v>2707</v>
      </c>
      <c r="C1879" s="4">
        <v>42952</v>
      </c>
      <c r="D1879" s="4">
        <v>42956</v>
      </c>
      <c r="E1879" t="s">
        <v>15</v>
      </c>
      <c r="F1879" t="s">
        <v>20</v>
      </c>
      <c r="G1879" t="s">
        <v>21</v>
      </c>
      <c r="H1879">
        <v>46203</v>
      </c>
      <c r="I1879" t="s">
        <v>911</v>
      </c>
      <c r="J1879">
        <v>125.88</v>
      </c>
      <c r="K1879">
        <v>6</v>
      </c>
      <c r="L1879">
        <v>10.909599999999999</v>
      </c>
      <c r="M1879">
        <v>0</v>
      </c>
      <c r="N1879">
        <v>60.422400000000003</v>
      </c>
    </row>
    <row r="1880" spans="1:14" hidden="1">
      <c r="A1880">
        <v>6642</v>
      </c>
      <c r="B1880" t="s">
        <v>2707</v>
      </c>
      <c r="C1880" s="4">
        <v>42952</v>
      </c>
      <c r="D1880" s="4">
        <v>42956</v>
      </c>
      <c r="E1880" t="s">
        <v>15</v>
      </c>
      <c r="F1880" t="s">
        <v>20</v>
      </c>
      <c r="G1880" t="s">
        <v>21</v>
      </c>
      <c r="H1880">
        <v>46203</v>
      </c>
      <c r="I1880" t="s">
        <v>1915</v>
      </c>
      <c r="J1880">
        <v>79.78</v>
      </c>
      <c r="K1880">
        <v>2</v>
      </c>
      <c r="L1880">
        <v>25.130700000000001</v>
      </c>
      <c r="M1880">
        <v>0</v>
      </c>
      <c r="N1880">
        <v>29.518599999999999</v>
      </c>
    </row>
    <row r="1881" spans="1:14" hidden="1">
      <c r="A1881">
        <v>6643</v>
      </c>
      <c r="B1881" t="s">
        <v>2707</v>
      </c>
      <c r="C1881" s="4">
        <v>42952</v>
      </c>
      <c r="D1881" s="4">
        <v>42956</v>
      </c>
      <c r="E1881" t="s">
        <v>15</v>
      </c>
      <c r="F1881" t="s">
        <v>20</v>
      </c>
      <c r="G1881" t="s">
        <v>21</v>
      </c>
      <c r="H1881">
        <v>46203</v>
      </c>
      <c r="I1881" t="s">
        <v>397</v>
      </c>
      <c r="J1881">
        <v>133.19999999999999</v>
      </c>
      <c r="K1881">
        <v>9</v>
      </c>
      <c r="L1881">
        <v>7.4</v>
      </c>
      <c r="M1881">
        <v>0</v>
      </c>
      <c r="N1881">
        <v>66.599999999999994</v>
      </c>
    </row>
    <row r="1882" spans="1:14" hidden="1">
      <c r="A1882">
        <v>5090</v>
      </c>
      <c r="B1882" t="s">
        <v>2708</v>
      </c>
      <c r="C1882" s="4">
        <v>42951</v>
      </c>
      <c r="D1882" s="4">
        <v>42954</v>
      </c>
      <c r="E1882" t="s">
        <v>38</v>
      </c>
      <c r="F1882" t="s">
        <v>73</v>
      </c>
      <c r="G1882" t="s">
        <v>27</v>
      </c>
      <c r="H1882">
        <v>80538</v>
      </c>
      <c r="I1882" t="s">
        <v>2709</v>
      </c>
      <c r="J1882">
        <v>7.968</v>
      </c>
      <c r="K1882">
        <v>2</v>
      </c>
      <c r="L1882">
        <v>2.5398000000000001</v>
      </c>
      <c r="M1882">
        <v>0.2</v>
      </c>
      <c r="N1882">
        <v>2.8883999999999999</v>
      </c>
    </row>
    <row r="1883" spans="1:14" hidden="1">
      <c r="A1883">
        <v>5091</v>
      </c>
      <c r="B1883" t="s">
        <v>2708</v>
      </c>
      <c r="C1883" s="4">
        <v>42951</v>
      </c>
      <c r="D1883" s="4">
        <v>42954</v>
      </c>
      <c r="E1883" t="s">
        <v>38</v>
      </c>
      <c r="F1883" t="s">
        <v>73</v>
      </c>
      <c r="G1883" t="s">
        <v>27</v>
      </c>
      <c r="H1883">
        <v>80538</v>
      </c>
      <c r="I1883" t="s">
        <v>2224</v>
      </c>
      <c r="J1883">
        <v>8.7840000000000007</v>
      </c>
      <c r="K1883">
        <v>1</v>
      </c>
      <c r="L1883">
        <v>5.5998000000000001</v>
      </c>
      <c r="M1883">
        <v>0.2</v>
      </c>
      <c r="N1883">
        <v>3.1842000000000001</v>
      </c>
    </row>
    <row r="1884" spans="1:14" hidden="1">
      <c r="A1884">
        <v>5243</v>
      </c>
      <c r="B1884" t="s">
        <v>2710</v>
      </c>
      <c r="C1884" s="4">
        <v>42951</v>
      </c>
      <c r="D1884" s="4">
        <v>42955</v>
      </c>
      <c r="E1884" t="s">
        <v>15</v>
      </c>
      <c r="F1884" t="s">
        <v>73</v>
      </c>
      <c r="G1884" t="s">
        <v>27</v>
      </c>
      <c r="H1884">
        <v>75007</v>
      </c>
      <c r="I1884" t="s">
        <v>1426</v>
      </c>
      <c r="J1884">
        <v>3.3180000000000001</v>
      </c>
      <c r="K1884">
        <v>3</v>
      </c>
      <c r="L1884">
        <v>2.9862000000000002</v>
      </c>
      <c r="M1884">
        <v>0.8</v>
      </c>
      <c r="N1884">
        <v>-5.6406000000000001</v>
      </c>
    </row>
    <row r="1885" spans="1:14" hidden="1">
      <c r="A1885">
        <v>2008</v>
      </c>
      <c r="B1885" t="s">
        <v>2711</v>
      </c>
      <c r="C1885" s="4">
        <v>42950</v>
      </c>
      <c r="D1885" s="4">
        <v>42951</v>
      </c>
      <c r="E1885" t="s">
        <v>38</v>
      </c>
      <c r="F1885" t="s">
        <v>258</v>
      </c>
      <c r="G1885" t="s">
        <v>21</v>
      </c>
      <c r="H1885">
        <v>60623</v>
      </c>
      <c r="I1885" t="s">
        <v>1635</v>
      </c>
      <c r="J1885">
        <v>183.37200000000001</v>
      </c>
      <c r="K1885">
        <v>2</v>
      </c>
      <c r="L1885">
        <v>110.0232</v>
      </c>
      <c r="M1885">
        <v>0.3</v>
      </c>
      <c r="N1885">
        <v>-36.674399999999999</v>
      </c>
    </row>
    <row r="1886" spans="1:14" hidden="1">
      <c r="A1886">
        <v>4632</v>
      </c>
      <c r="B1886" t="s">
        <v>2712</v>
      </c>
      <c r="C1886" s="4">
        <v>42950</v>
      </c>
      <c r="D1886" s="4">
        <v>42955</v>
      </c>
      <c r="E1886" t="s">
        <v>52</v>
      </c>
      <c r="F1886" t="s">
        <v>2021</v>
      </c>
      <c r="G1886" t="s">
        <v>21</v>
      </c>
      <c r="H1886">
        <v>94122</v>
      </c>
      <c r="I1886" t="s">
        <v>64</v>
      </c>
      <c r="J1886">
        <v>51.75</v>
      </c>
      <c r="K1886">
        <v>5</v>
      </c>
      <c r="L1886">
        <v>5.3819999999999997</v>
      </c>
      <c r="M1886">
        <v>0</v>
      </c>
      <c r="N1886">
        <v>24.84</v>
      </c>
    </row>
    <row r="1887" spans="1:14" hidden="1">
      <c r="A1887">
        <v>4633</v>
      </c>
      <c r="B1887" t="s">
        <v>2712</v>
      </c>
      <c r="C1887" s="4">
        <v>42950</v>
      </c>
      <c r="D1887" s="4">
        <v>42955</v>
      </c>
      <c r="E1887" t="s">
        <v>52</v>
      </c>
      <c r="F1887" t="s">
        <v>2021</v>
      </c>
      <c r="G1887" t="s">
        <v>21</v>
      </c>
      <c r="H1887">
        <v>94122</v>
      </c>
      <c r="I1887" t="s">
        <v>2352</v>
      </c>
      <c r="J1887">
        <v>123.96</v>
      </c>
      <c r="K1887">
        <v>3</v>
      </c>
      <c r="L1887">
        <v>37.601199999999999</v>
      </c>
      <c r="M1887">
        <v>0</v>
      </c>
      <c r="N1887">
        <v>11.1564</v>
      </c>
    </row>
    <row r="1888" spans="1:14" hidden="1">
      <c r="A1888">
        <v>7088</v>
      </c>
      <c r="B1888" t="s">
        <v>2713</v>
      </c>
      <c r="C1888" s="4">
        <v>42950</v>
      </c>
      <c r="D1888" s="4">
        <v>42953</v>
      </c>
      <c r="E1888" t="s">
        <v>52</v>
      </c>
      <c r="F1888" t="s">
        <v>2714</v>
      </c>
      <c r="G1888" t="s">
        <v>21</v>
      </c>
      <c r="H1888">
        <v>90004</v>
      </c>
      <c r="I1888" t="s">
        <v>1003</v>
      </c>
      <c r="J1888">
        <v>99.87</v>
      </c>
      <c r="K1888">
        <v>3</v>
      </c>
      <c r="L1888">
        <v>25.3004</v>
      </c>
      <c r="M1888">
        <v>0</v>
      </c>
      <c r="N1888">
        <v>23.968800000000002</v>
      </c>
    </row>
    <row r="1889" spans="1:14" hidden="1">
      <c r="A1889">
        <v>9208</v>
      </c>
      <c r="B1889" t="s">
        <v>2715</v>
      </c>
      <c r="C1889" s="4">
        <v>42950</v>
      </c>
      <c r="D1889" s="4">
        <v>42954</v>
      </c>
      <c r="E1889" t="s">
        <v>15</v>
      </c>
      <c r="F1889" t="s">
        <v>1115</v>
      </c>
      <c r="G1889" t="s">
        <v>21</v>
      </c>
      <c r="H1889">
        <v>61701</v>
      </c>
      <c r="I1889" t="s">
        <v>1276</v>
      </c>
      <c r="J1889">
        <v>39.816000000000003</v>
      </c>
      <c r="K1889">
        <v>3</v>
      </c>
      <c r="L1889">
        <v>10.7835</v>
      </c>
      <c r="M1889">
        <v>0.2</v>
      </c>
      <c r="N1889">
        <v>7.4654999999999996</v>
      </c>
    </row>
    <row r="1890" spans="1:14" hidden="1">
      <c r="A1890">
        <v>9209</v>
      </c>
      <c r="B1890" t="s">
        <v>2716</v>
      </c>
      <c r="C1890" s="4">
        <v>42950</v>
      </c>
      <c r="D1890" s="4">
        <v>42955</v>
      </c>
      <c r="E1890" t="s">
        <v>52</v>
      </c>
      <c r="F1890" t="s">
        <v>2717</v>
      </c>
      <c r="G1890" t="s">
        <v>27</v>
      </c>
      <c r="H1890">
        <v>98105</v>
      </c>
      <c r="I1890" t="s">
        <v>1238</v>
      </c>
      <c r="J1890">
        <v>16.059999999999999</v>
      </c>
      <c r="K1890">
        <v>1</v>
      </c>
      <c r="L1890">
        <v>11.884399999999999</v>
      </c>
      <c r="M1890">
        <v>0</v>
      </c>
      <c r="N1890">
        <v>4.1756000000000002</v>
      </c>
    </row>
    <row r="1891" spans="1:14" hidden="1">
      <c r="A1891">
        <v>9982</v>
      </c>
      <c r="B1891" t="s">
        <v>2718</v>
      </c>
      <c r="C1891" s="4">
        <v>42950</v>
      </c>
      <c r="D1891" s="4">
        <v>42953</v>
      </c>
      <c r="E1891" t="s">
        <v>38</v>
      </c>
      <c r="F1891" t="s">
        <v>2486</v>
      </c>
      <c r="G1891" t="s">
        <v>21</v>
      </c>
      <c r="H1891">
        <v>45014</v>
      </c>
      <c r="I1891" t="s">
        <v>1505</v>
      </c>
      <c r="J1891">
        <v>16.52</v>
      </c>
      <c r="K1891">
        <v>5</v>
      </c>
      <c r="L1891">
        <v>2.2302</v>
      </c>
      <c r="M1891">
        <v>0.2</v>
      </c>
      <c r="N1891">
        <v>5.3689999999999998</v>
      </c>
    </row>
    <row r="1892" spans="1:14" hidden="1">
      <c r="A1892">
        <v>1010</v>
      </c>
      <c r="B1892" t="s">
        <v>2719</v>
      </c>
      <c r="C1892" s="4">
        <v>42948</v>
      </c>
      <c r="D1892" s="4">
        <v>42950</v>
      </c>
      <c r="E1892" t="s">
        <v>38</v>
      </c>
      <c r="F1892" t="s">
        <v>370</v>
      </c>
      <c r="G1892" t="s">
        <v>21</v>
      </c>
      <c r="H1892">
        <v>60653</v>
      </c>
      <c r="I1892" t="s">
        <v>2720</v>
      </c>
      <c r="J1892">
        <v>95.983999999999995</v>
      </c>
      <c r="K1892">
        <v>2</v>
      </c>
      <c r="L1892">
        <v>44.9925</v>
      </c>
      <c r="M1892">
        <v>0.2</v>
      </c>
      <c r="N1892">
        <v>5.9989999999999997</v>
      </c>
    </row>
    <row r="1893" spans="1:14" hidden="1">
      <c r="A1893">
        <v>1206</v>
      </c>
      <c r="B1893" t="s">
        <v>2721</v>
      </c>
      <c r="C1893" s="4">
        <v>42948</v>
      </c>
      <c r="D1893" s="4">
        <v>42951</v>
      </c>
      <c r="E1893" t="s">
        <v>38</v>
      </c>
      <c r="F1893" t="s">
        <v>2722</v>
      </c>
      <c r="G1893" t="s">
        <v>21</v>
      </c>
      <c r="H1893">
        <v>28205</v>
      </c>
      <c r="I1893" t="s">
        <v>2723</v>
      </c>
      <c r="J1893">
        <v>271.95999999999998</v>
      </c>
      <c r="K1893">
        <v>5</v>
      </c>
      <c r="L1893">
        <v>50.9925</v>
      </c>
      <c r="M1893">
        <v>0.2</v>
      </c>
      <c r="N1893">
        <v>16.997499999999999</v>
      </c>
    </row>
    <row r="1894" spans="1:14" hidden="1">
      <c r="A1894">
        <v>1834</v>
      </c>
      <c r="B1894" t="s">
        <v>2724</v>
      </c>
      <c r="C1894" s="4">
        <v>42948</v>
      </c>
      <c r="D1894" s="4">
        <v>42954</v>
      </c>
      <c r="E1894" t="s">
        <v>15</v>
      </c>
      <c r="F1894" t="s">
        <v>1928</v>
      </c>
      <c r="G1894" t="s">
        <v>27</v>
      </c>
      <c r="H1894">
        <v>78745</v>
      </c>
      <c r="I1894" t="s">
        <v>1201</v>
      </c>
      <c r="J1894">
        <v>1439.982</v>
      </c>
      <c r="K1894">
        <v>3</v>
      </c>
      <c r="L1894">
        <v>567.99289999999996</v>
      </c>
      <c r="M1894">
        <v>0.4</v>
      </c>
      <c r="N1894">
        <v>-263.99669999999998</v>
      </c>
    </row>
    <row r="1895" spans="1:14" hidden="1">
      <c r="A1895">
        <v>1835</v>
      </c>
      <c r="B1895" t="s">
        <v>2724</v>
      </c>
      <c r="C1895" s="4">
        <v>42948</v>
      </c>
      <c r="D1895" s="4">
        <v>42954</v>
      </c>
      <c r="E1895" t="s">
        <v>15</v>
      </c>
      <c r="F1895" t="s">
        <v>1928</v>
      </c>
      <c r="G1895" t="s">
        <v>27</v>
      </c>
      <c r="H1895">
        <v>78745</v>
      </c>
      <c r="I1895" t="s">
        <v>730</v>
      </c>
      <c r="J1895">
        <v>36.287999999999997</v>
      </c>
      <c r="K1895">
        <v>7</v>
      </c>
      <c r="L1895">
        <v>3.3696000000000002</v>
      </c>
      <c r="M1895">
        <v>0.2</v>
      </c>
      <c r="N1895">
        <v>12.700799999999999</v>
      </c>
    </row>
    <row r="1896" spans="1:14" hidden="1">
      <c r="A1896">
        <v>2186</v>
      </c>
      <c r="B1896" t="s">
        <v>2725</v>
      </c>
      <c r="C1896" s="4">
        <v>42948</v>
      </c>
      <c r="D1896" s="4">
        <v>42951</v>
      </c>
      <c r="E1896" t="s">
        <v>52</v>
      </c>
      <c r="F1896" t="s">
        <v>2726</v>
      </c>
      <c r="G1896" t="s">
        <v>27</v>
      </c>
      <c r="H1896">
        <v>93905</v>
      </c>
      <c r="I1896" t="s">
        <v>1468</v>
      </c>
      <c r="J1896">
        <v>54.896000000000001</v>
      </c>
      <c r="K1896">
        <v>2</v>
      </c>
      <c r="L1896">
        <v>18.1843</v>
      </c>
      <c r="M1896">
        <v>0.2</v>
      </c>
      <c r="N1896">
        <v>18.5274</v>
      </c>
    </row>
    <row r="1897" spans="1:14" hidden="1">
      <c r="A1897">
        <v>6912</v>
      </c>
      <c r="B1897" t="s">
        <v>2727</v>
      </c>
      <c r="C1897" s="4">
        <v>42948</v>
      </c>
      <c r="D1897" s="4">
        <v>42952</v>
      </c>
      <c r="E1897" t="s">
        <v>52</v>
      </c>
      <c r="F1897" t="s">
        <v>2728</v>
      </c>
      <c r="G1897" t="s">
        <v>21</v>
      </c>
      <c r="H1897">
        <v>94109</v>
      </c>
      <c r="I1897" t="s">
        <v>285</v>
      </c>
      <c r="J1897">
        <v>186.54</v>
      </c>
      <c r="K1897">
        <v>3</v>
      </c>
      <c r="L1897">
        <v>45.391399999999997</v>
      </c>
      <c r="M1897">
        <v>0</v>
      </c>
      <c r="N1897">
        <v>50.3658</v>
      </c>
    </row>
    <row r="1898" spans="1:14" hidden="1">
      <c r="A1898">
        <v>2225</v>
      </c>
      <c r="B1898" t="s">
        <v>2729</v>
      </c>
      <c r="C1898" s="4">
        <v>42947</v>
      </c>
      <c r="D1898" s="4">
        <v>42952</v>
      </c>
      <c r="E1898" t="s">
        <v>15</v>
      </c>
      <c r="F1898" t="s">
        <v>2730</v>
      </c>
      <c r="G1898" t="s">
        <v>27</v>
      </c>
      <c r="H1898">
        <v>19134</v>
      </c>
      <c r="I1898" t="s">
        <v>2731</v>
      </c>
      <c r="J1898">
        <v>54.816000000000003</v>
      </c>
      <c r="K1898">
        <v>3</v>
      </c>
      <c r="L1898">
        <v>12.333600000000001</v>
      </c>
      <c r="M1898">
        <v>0.2</v>
      </c>
      <c r="N1898">
        <v>17.815200000000001</v>
      </c>
    </row>
    <row r="1899" spans="1:14" hidden="1">
      <c r="A1899">
        <v>3785</v>
      </c>
      <c r="B1899" t="s">
        <v>2732</v>
      </c>
      <c r="C1899" s="4">
        <v>42947</v>
      </c>
      <c r="D1899" s="4">
        <v>42951</v>
      </c>
      <c r="E1899" t="s">
        <v>15</v>
      </c>
      <c r="F1899" t="s">
        <v>2733</v>
      </c>
      <c r="G1899" t="s">
        <v>17</v>
      </c>
      <c r="H1899">
        <v>33311</v>
      </c>
      <c r="I1899" t="s">
        <v>2734</v>
      </c>
      <c r="J1899">
        <v>41.423999999999999</v>
      </c>
      <c r="K1899">
        <v>2</v>
      </c>
      <c r="L1899">
        <v>16.569600000000001</v>
      </c>
      <c r="M1899">
        <v>0.2</v>
      </c>
      <c r="N1899">
        <v>8.2848000000000006</v>
      </c>
    </row>
    <row r="1900" spans="1:14" hidden="1">
      <c r="A1900">
        <v>5713</v>
      </c>
      <c r="B1900" t="s">
        <v>2735</v>
      </c>
      <c r="C1900" s="4">
        <v>42947</v>
      </c>
      <c r="D1900" s="4">
        <v>42947</v>
      </c>
      <c r="E1900" t="s">
        <v>98</v>
      </c>
      <c r="F1900" t="s">
        <v>2035</v>
      </c>
      <c r="G1900" t="s">
        <v>21</v>
      </c>
      <c r="H1900">
        <v>60653</v>
      </c>
      <c r="I1900" t="s">
        <v>929</v>
      </c>
      <c r="J1900">
        <v>36.792000000000002</v>
      </c>
      <c r="K1900">
        <v>1</v>
      </c>
      <c r="L1900">
        <v>32.652900000000002</v>
      </c>
      <c r="M1900">
        <v>0.2</v>
      </c>
      <c r="N1900">
        <v>4.1391</v>
      </c>
    </row>
    <row r="1901" spans="1:14" hidden="1">
      <c r="A1901">
        <v>6455</v>
      </c>
      <c r="B1901" t="s">
        <v>2736</v>
      </c>
      <c r="C1901" s="4">
        <v>42947</v>
      </c>
      <c r="D1901" s="4">
        <v>42950</v>
      </c>
      <c r="E1901" t="s">
        <v>38</v>
      </c>
      <c r="F1901" t="s">
        <v>1408</v>
      </c>
      <c r="G1901" t="s">
        <v>21</v>
      </c>
      <c r="H1901">
        <v>94110</v>
      </c>
      <c r="I1901" t="s">
        <v>1051</v>
      </c>
      <c r="J1901">
        <v>56.56</v>
      </c>
      <c r="K1901">
        <v>2</v>
      </c>
      <c r="L1901">
        <v>20.644400000000001</v>
      </c>
      <c r="M1901">
        <v>0</v>
      </c>
      <c r="N1901">
        <v>15.2712</v>
      </c>
    </row>
    <row r="1902" spans="1:14" hidden="1">
      <c r="A1902">
        <v>6456</v>
      </c>
      <c r="B1902" t="s">
        <v>2736</v>
      </c>
      <c r="C1902" s="4">
        <v>42947</v>
      </c>
      <c r="D1902" s="4">
        <v>42950</v>
      </c>
      <c r="E1902" t="s">
        <v>38</v>
      </c>
      <c r="F1902" t="s">
        <v>1408</v>
      </c>
      <c r="G1902" t="s">
        <v>21</v>
      </c>
      <c r="H1902">
        <v>94110</v>
      </c>
      <c r="I1902" t="s">
        <v>2737</v>
      </c>
      <c r="J1902">
        <v>36.96</v>
      </c>
      <c r="K1902">
        <v>7</v>
      </c>
      <c r="L1902">
        <v>3.6432000000000002</v>
      </c>
      <c r="M1902">
        <v>0</v>
      </c>
      <c r="N1902">
        <v>11.457599999999999</v>
      </c>
    </row>
    <row r="1903" spans="1:14" hidden="1">
      <c r="A1903">
        <v>6691</v>
      </c>
      <c r="B1903" t="s">
        <v>2738</v>
      </c>
      <c r="C1903" s="4">
        <v>42947</v>
      </c>
      <c r="D1903" s="4">
        <v>42952</v>
      </c>
      <c r="E1903" t="s">
        <v>15</v>
      </c>
      <c r="F1903" t="s">
        <v>2046</v>
      </c>
      <c r="G1903" t="s">
        <v>27</v>
      </c>
      <c r="H1903">
        <v>53209</v>
      </c>
      <c r="I1903" t="s">
        <v>805</v>
      </c>
      <c r="J1903">
        <v>17.52</v>
      </c>
      <c r="K1903">
        <v>4</v>
      </c>
      <c r="L1903">
        <v>2.2776000000000001</v>
      </c>
      <c r="M1903">
        <v>0</v>
      </c>
      <c r="N1903">
        <v>8.4095999999999993</v>
      </c>
    </row>
    <row r="1904" spans="1:14" hidden="1">
      <c r="A1904">
        <v>6692</v>
      </c>
      <c r="B1904" t="s">
        <v>2738</v>
      </c>
      <c r="C1904" s="4">
        <v>42947</v>
      </c>
      <c r="D1904" s="4">
        <v>42952</v>
      </c>
      <c r="E1904" t="s">
        <v>15</v>
      </c>
      <c r="F1904" t="s">
        <v>2046</v>
      </c>
      <c r="G1904" t="s">
        <v>27</v>
      </c>
      <c r="H1904">
        <v>53209</v>
      </c>
      <c r="I1904" t="s">
        <v>2739</v>
      </c>
      <c r="J1904">
        <v>155.88</v>
      </c>
      <c r="K1904">
        <v>6</v>
      </c>
      <c r="L1904">
        <v>16.887</v>
      </c>
      <c r="M1904">
        <v>0</v>
      </c>
      <c r="N1904">
        <v>54.558</v>
      </c>
    </row>
    <row r="1905" spans="1:14" hidden="1">
      <c r="A1905">
        <v>9439</v>
      </c>
      <c r="B1905" t="s">
        <v>2740</v>
      </c>
      <c r="C1905" s="4">
        <v>42947</v>
      </c>
      <c r="D1905" s="4">
        <v>42952</v>
      </c>
      <c r="E1905" t="s">
        <v>15</v>
      </c>
      <c r="F1905" t="s">
        <v>2741</v>
      </c>
      <c r="G1905" t="s">
        <v>21</v>
      </c>
      <c r="H1905">
        <v>19134</v>
      </c>
      <c r="I1905" t="s">
        <v>2742</v>
      </c>
      <c r="J1905">
        <v>285.57600000000002</v>
      </c>
      <c r="K1905">
        <v>4</v>
      </c>
      <c r="L1905">
        <v>85.672799999999995</v>
      </c>
      <c r="M1905">
        <v>0.4</v>
      </c>
      <c r="N1905">
        <v>-57.115200000000002</v>
      </c>
    </row>
    <row r="1906" spans="1:14" hidden="1">
      <c r="A1906">
        <v>9703</v>
      </c>
      <c r="B1906" t="s">
        <v>2743</v>
      </c>
      <c r="C1906" s="4">
        <v>42947</v>
      </c>
      <c r="D1906" s="4">
        <v>42951</v>
      </c>
      <c r="E1906" t="s">
        <v>15</v>
      </c>
      <c r="F1906" t="s">
        <v>2744</v>
      </c>
      <c r="G1906" t="s">
        <v>17</v>
      </c>
      <c r="H1906">
        <v>19805</v>
      </c>
      <c r="I1906" t="s">
        <v>2745</v>
      </c>
      <c r="J1906">
        <v>11.54</v>
      </c>
      <c r="K1906">
        <v>1</v>
      </c>
      <c r="L1906">
        <v>6.0007999999999999</v>
      </c>
      <c r="M1906">
        <v>0</v>
      </c>
      <c r="N1906">
        <v>5.5392000000000001</v>
      </c>
    </row>
    <row r="1907" spans="1:14" hidden="1">
      <c r="A1907">
        <v>9704</v>
      </c>
      <c r="B1907" t="s">
        <v>2743</v>
      </c>
      <c r="C1907" s="4">
        <v>42947</v>
      </c>
      <c r="D1907" s="4">
        <v>42951</v>
      </c>
      <c r="E1907" t="s">
        <v>15</v>
      </c>
      <c r="F1907" t="s">
        <v>2744</v>
      </c>
      <c r="G1907" t="s">
        <v>17</v>
      </c>
      <c r="H1907">
        <v>19805</v>
      </c>
      <c r="I1907" t="s">
        <v>2746</v>
      </c>
      <c r="J1907">
        <v>849.95</v>
      </c>
      <c r="K1907">
        <v>5</v>
      </c>
      <c r="L1907">
        <v>91.794600000000003</v>
      </c>
      <c r="M1907">
        <v>0</v>
      </c>
      <c r="N1907">
        <v>390.97699999999998</v>
      </c>
    </row>
    <row r="1908" spans="1:14" hidden="1">
      <c r="A1908">
        <v>9705</v>
      </c>
      <c r="B1908" t="s">
        <v>2743</v>
      </c>
      <c r="C1908" s="4">
        <v>42947</v>
      </c>
      <c r="D1908" s="4">
        <v>42951</v>
      </c>
      <c r="E1908" t="s">
        <v>15</v>
      </c>
      <c r="F1908" t="s">
        <v>2744</v>
      </c>
      <c r="G1908" t="s">
        <v>17</v>
      </c>
      <c r="H1908">
        <v>19805</v>
      </c>
      <c r="I1908" t="s">
        <v>2747</v>
      </c>
      <c r="J1908">
        <v>11.01</v>
      </c>
      <c r="K1908">
        <v>3</v>
      </c>
      <c r="L1908">
        <v>1.8716999999999999</v>
      </c>
      <c r="M1908">
        <v>0</v>
      </c>
      <c r="N1908">
        <v>5.3948999999999998</v>
      </c>
    </row>
    <row r="1909" spans="1:14" hidden="1">
      <c r="A1909">
        <v>642</v>
      </c>
      <c r="B1909" t="s">
        <v>2748</v>
      </c>
      <c r="C1909" s="4">
        <v>42946</v>
      </c>
      <c r="D1909" s="4">
        <v>42950</v>
      </c>
      <c r="E1909" t="s">
        <v>52</v>
      </c>
      <c r="F1909" t="s">
        <v>565</v>
      </c>
      <c r="G1909" t="s">
        <v>21</v>
      </c>
      <c r="H1909">
        <v>92691</v>
      </c>
      <c r="I1909" t="s">
        <v>182</v>
      </c>
      <c r="J1909">
        <v>330.4</v>
      </c>
      <c r="K1909">
        <v>2</v>
      </c>
      <c r="L1909">
        <v>122.248</v>
      </c>
      <c r="M1909">
        <v>0</v>
      </c>
      <c r="N1909">
        <v>85.903999999999996</v>
      </c>
    </row>
    <row r="1910" spans="1:14" hidden="1">
      <c r="A1910">
        <v>643</v>
      </c>
      <c r="B1910" t="s">
        <v>2748</v>
      </c>
      <c r="C1910" s="4">
        <v>42946</v>
      </c>
      <c r="D1910" s="4">
        <v>42950</v>
      </c>
      <c r="E1910" t="s">
        <v>52</v>
      </c>
      <c r="F1910" t="s">
        <v>565</v>
      </c>
      <c r="G1910" t="s">
        <v>21</v>
      </c>
      <c r="H1910">
        <v>92691</v>
      </c>
      <c r="I1910" t="s">
        <v>2749</v>
      </c>
      <c r="J1910">
        <v>26.25</v>
      </c>
      <c r="K1910">
        <v>7</v>
      </c>
      <c r="L1910">
        <v>1.95</v>
      </c>
      <c r="M1910">
        <v>0</v>
      </c>
      <c r="N1910">
        <v>12.6</v>
      </c>
    </row>
    <row r="1911" spans="1:14" hidden="1">
      <c r="A1911">
        <v>7659</v>
      </c>
      <c r="B1911" t="s">
        <v>2750</v>
      </c>
      <c r="C1911" s="4">
        <v>42946</v>
      </c>
      <c r="D1911" s="4">
        <v>42949</v>
      </c>
      <c r="E1911" t="s">
        <v>38</v>
      </c>
      <c r="F1911" t="s">
        <v>2751</v>
      </c>
      <c r="G1911" t="s">
        <v>17</v>
      </c>
      <c r="H1911">
        <v>44107</v>
      </c>
      <c r="I1911" t="s">
        <v>2752</v>
      </c>
      <c r="J1911">
        <v>76.775999999999996</v>
      </c>
      <c r="K1911">
        <v>4</v>
      </c>
      <c r="L1911">
        <v>32.629800000000003</v>
      </c>
      <c r="M1911">
        <v>0.7</v>
      </c>
      <c r="N1911">
        <v>-53.743200000000002</v>
      </c>
    </row>
    <row r="1912" spans="1:14" hidden="1">
      <c r="A1912">
        <v>7739</v>
      </c>
      <c r="B1912" t="s">
        <v>2753</v>
      </c>
      <c r="C1912" s="4">
        <v>42946</v>
      </c>
      <c r="D1912" s="4">
        <v>42953</v>
      </c>
      <c r="E1912" t="s">
        <v>15</v>
      </c>
      <c r="F1912" t="s">
        <v>2223</v>
      </c>
      <c r="G1912" t="s">
        <v>21</v>
      </c>
      <c r="H1912">
        <v>21215</v>
      </c>
      <c r="I1912" t="s">
        <v>2422</v>
      </c>
      <c r="J1912">
        <v>89.95</v>
      </c>
      <c r="K1912">
        <v>5</v>
      </c>
      <c r="L1912">
        <v>9.3547999999999991</v>
      </c>
      <c r="M1912">
        <v>0</v>
      </c>
      <c r="N1912">
        <v>43.176000000000002</v>
      </c>
    </row>
    <row r="1913" spans="1:14" hidden="1">
      <c r="A1913">
        <v>1735</v>
      </c>
      <c r="B1913" t="s">
        <v>2754</v>
      </c>
      <c r="C1913" s="4">
        <v>42945</v>
      </c>
      <c r="D1913" s="4">
        <v>42948</v>
      </c>
      <c r="E1913" t="s">
        <v>52</v>
      </c>
      <c r="F1913" t="s">
        <v>2067</v>
      </c>
      <c r="G1913" t="s">
        <v>21</v>
      </c>
      <c r="H1913">
        <v>28540</v>
      </c>
      <c r="I1913" t="s">
        <v>935</v>
      </c>
      <c r="J1913">
        <v>34.847999999999999</v>
      </c>
      <c r="K1913">
        <v>2</v>
      </c>
      <c r="L1913">
        <v>14.157</v>
      </c>
      <c r="M1913">
        <v>0.2</v>
      </c>
      <c r="N1913">
        <v>6.5339999999999998</v>
      </c>
    </row>
    <row r="1914" spans="1:14" hidden="1">
      <c r="A1914">
        <v>1736</v>
      </c>
      <c r="B1914" t="s">
        <v>2754</v>
      </c>
      <c r="C1914" s="4">
        <v>42945</v>
      </c>
      <c r="D1914" s="4">
        <v>42948</v>
      </c>
      <c r="E1914" t="s">
        <v>52</v>
      </c>
      <c r="F1914" t="s">
        <v>2067</v>
      </c>
      <c r="G1914" t="s">
        <v>21</v>
      </c>
      <c r="H1914">
        <v>28540</v>
      </c>
      <c r="I1914" t="s">
        <v>1279</v>
      </c>
      <c r="J1914">
        <v>22</v>
      </c>
      <c r="K1914">
        <v>5</v>
      </c>
      <c r="L1914">
        <v>4.125</v>
      </c>
      <c r="M1914">
        <v>0.2</v>
      </c>
      <c r="N1914">
        <v>1.375</v>
      </c>
    </row>
    <row r="1915" spans="1:14" hidden="1">
      <c r="A1915">
        <v>1737</v>
      </c>
      <c r="B1915" t="s">
        <v>2754</v>
      </c>
      <c r="C1915" s="4">
        <v>42945</v>
      </c>
      <c r="D1915" s="4">
        <v>42948</v>
      </c>
      <c r="E1915" t="s">
        <v>52</v>
      </c>
      <c r="F1915" t="s">
        <v>2067</v>
      </c>
      <c r="G1915" t="s">
        <v>21</v>
      </c>
      <c r="H1915">
        <v>28540</v>
      </c>
      <c r="I1915" t="s">
        <v>2755</v>
      </c>
      <c r="J1915">
        <v>4.3680000000000003</v>
      </c>
      <c r="K1915">
        <v>3</v>
      </c>
      <c r="L1915">
        <v>1.3286</v>
      </c>
      <c r="M1915">
        <v>0.2</v>
      </c>
      <c r="N1915">
        <v>0.38219999999999998</v>
      </c>
    </row>
    <row r="1916" spans="1:14" hidden="1">
      <c r="A1916">
        <v>1845</v>
      </c>
      <c r="B1916" t="s">
        <v>2756</v>
      </c>
      <c r="C1916" s="4">
        <v>42945</v>
      </c>
      <c r="D1916" s="4">
        <v>42949</v>
      </c>
      <c r="E1916" t="s">
        <v>15</v>
      </c>
      <c r="F1916" t="s">
        <v>761</v>
      </c>
      <c r="G1916" t="s">
        <v>21</v>
      </c>
      <c r="H1916">
        <v>98115</v>
      </c>
      <c r="I1916" t="s">
        <v>2757</v>
      </c>
      <c r="J1916">
        <v>90.57</v>
      </c>
      <c r="K1916">
        <v>3</v>
      </c>
      <c r="L1916">
        <v>26.2653</v>
      </c>
      <c r="M1916">
        <v>0</v>
      </c>
      <c r="N1916">
        <v>11.774100000000001</v>
      </c>
    </row>
    <row r="1917" spans="1:14" hidden="1">
      <c r="A1917">
        <v>2227</v>
      </c>
      <c r="B1917" t="s">
        <v>2758</v>
      </c>
      <c r="C1917" s="4">
        <v>42945</v>
      </c>
      <c r="D1917" s="4">
        <v>42950</v>
      </c>
      <c r="E1917" t="s">
        <v>15</v>
      </c>
      <c r="F1917" t="s">
        <v>2759</v>
      </c>
      <c r="G1917" t="s">
        <v>27</v>
      </c>
      <c r="H1917">
        <v>78745</v>
      </c>
      <c r="I1917" t="s">
        <v>132</v>
      </c>
      <c r="J1917">
        <v>2.8959999999999999</v>
      </c>
      <c r="K1917">
        <v>2</v>
      </c>
      <c r="L1917">
        <v>1.2126999999999999</v>
      </c>
      <c r="M1917">
        <v>0.2</v>
      </c>
      <c r="N1917">
        <v>0.47060000000000002</v>
      </c>
    </row>
    <row r="1918" spans="1:14" hidden="1">
      <c r="A1918">
        <v>2228</v>
      </c>
      <c r="B1918" t="s">
        <v>2758</v>
      </c>
      <c r="C1918" s="4">
        <v>42945</v>
      </c>
      <c r="D1918" s="4">
        <v>42950</v>
      </c>
      <c r="E1918" t="s">
        <v>15</v>
      </c>
      <c r="F1918" t="s">
        <v>2759</v>
      </c>
      <c r="G1918" t="s">
        <v>27</v>
      </c>
      <c r="H1918">
        <v>78745</v>
      </c>
      <c r="I1918" t="s">
        <v>621</v>
      </c>
      <c r="J1918">
        <v>124.792</v>
      </c>
      <c r="K1918">
        <v>1</v>
      </c>
      <c r="L1918">
        <v>109.193</v>
      </c>
      <c r="M1918">
        <v>0.2</v>
      </c>
      <c r="N1918">
        <v>15.599</v>
      </c>
    </row>
    <row r="1919" spans="1:14" hidden="1">
      <c r="A1919">
        <v>2713</v>
      </c>
      <c r="B1919" t="s">
        <v>2760</v>
      </c>
      <c r="C1919" s="4">
        <v>42945</v>
      </c>
      <c r="D1919" s="4">
        <v>42948</v>
      </c>
      <c r="E1919" t="s">
        <v>52</v>
      </c>
      <c r="F1919" t="s">
        <v>1877</v>
      </c>
      <c r="G1919" t="s">
        <v>21</v>
      </c>
      <c r="H1919">
        <v>12180</v>
      </c>
      <c r="I1919" t="s">
        <v>2761</v>
      </c>
      <c r="J1919">
        <v>60.12</v>
      </c>
      <c r="K1919">
        <v>9</v>
      </c>
      <c r="L1919">
        <v>4.2084000000000001</v>
      </c>
      <c r="M1919">
        <v>0</v>
      </c>
      <c r="N1919">
        <v>22.244399999999999</v>
      </c>
    </row>
    <row r="1920" spans="1:14" hidden="1">
      <c r="A1920">
        <v>5025</v>
      </c>
      <c r="B1920" t="s">
        <v>2762</v>
      </c>
      <c r="C1920" s="4">
        <v>42945</v>
      </c>
      <c r="D1920" s="4">
        <v>42950</v>
      </c>
      <c r="E1920" t="s">
        <v>15</v>
      </c>
      <c r="F1920" t="s">
        <v>1938</v>
      </c>
      <c r="G1920" t="s">
        <v>21</v>
      </c>
      <c r="H1920">
        <v>73120</v>
      </c>
      <c r="I1920" t="s">
        <v>2134</v>
      </c>
      <c r="J1920">
        <v>33.479999999999997</v>
      </c>
      <c r="K1920">
        <v>2</v>
      </c>
      <c r="L1920">
        <v>8.5373999999999999</v>
      </c>
      <c r="M1920">
        <v>0</v>
      </c>
      <c r="N1920">
        <v>16.405200000000001</v>
      </c>
    </row>
    <row r="1921" spans="1:14" hidden="1">
      <c r="A1921">
        <v>5026</v>
      </c>
      <c r="B1921" t="s">
        <v>2762</v>
      </c>
      <c r="C1921" s="4">
        <v>42945</v>
      </c>
      <c r="D1921" s="4">
        <v>42950</v>
      </c>
      <c r="E1921" t="s">
        <v>15</v>
      </c>
      <c r="F1921" t="s">
        <v>1938</v>
      </c>
      <c r="G1921" t="s">
        <v>21</v>
      </c>
      <c r="H1921">
        <v>73120</v>
      </c>
      <c r="I1921" t="s">
        <v>1464</v>
      </c>
      <c r="J1921">
        <v>461.97</v>
      </c>
      <c r="K1921">
        <v>3</v>
      </c>
      <c r="L1921">
        <v>109.3329</v>
      </c>
      <c r="M1921">
        <v>0</v>
      </c>
      <c r="N1921">
        <v>133.97130000000001</v>
      </c>
    </row>
    <row r="1922" spans="1:14" hidden="1">
      <c r="A1922">
        <v>5027</v>
      </c>
      <c r="B1922" t="s">
        <v>2762</v>
      </c>
      <c r="C1922" s="4">
        <v>42945</v>
      </c>
      <c r="D1922" s="4">
        <v>42950</v>
      </c>
      <c r="E1922" t="s">
        <v>15</v>
      </c>
      <c r="F1922" t="s">
        <v>1938</v>
      </c>
      <c r="G1922" t="s">
        <v>21</v>
      </c>
      <c r="H1922">
        <v>73120</v>
      </c>
      <c r="I1922" t="s">
        <v>1007</v>
      </c>
      <c r="J1922">
        <v>137.62</v>
      </c>
      <c r="K1922">
        <v>2</v>
      </c>
      <c r="L1922">
        <v>38.5336</v>
      </c>
      <c r="M1922">
        <v>0</v>
      </c>
      <c r="N1922">
        <v>60.552799999999998</v>
      </c>
    </row>
    <row r="1923" spans="1:14" hidden="1">
      <c r="A1923">
        <v>5028</v>
      </c>
      <c r="B1923" t="s">
        <v>2762</v>
      </c>
      <c r="C1923" s="4">
        <v>42945</v>
      </c>
      <c r="D1923" s="4">
        <v>42950</v>
      </c>
      <c r="E1923" t="s">
        <v>15</v>
      </c>
      <c r="F1923" t="s">
        <v>1938</v>
      </c>
      <c r="G1923" t="s">
        <v>21</v>
      </c>
      <c r="H1923">
        <v>73120</v>
      </c>
      <c r="I1923" t="s">
        <v>2461</v>
      </c>
      <c r="J1923">
        <v>302.67</v>
      </c>
      <c r="K1923">
        <v>3</v>
      </c>
      <c r="L1923">
        <v>76.676400000000001</v>
      </c>
      <c r="M1923">
        <v>0</v>
      </c>
      <c r="N1923">
        <v>72.640799999999999</v>
      </c>
    </row>
    <row r="1924" spans="1:14" hidden="1">
      <c r="A1924">
        <v>6911</v>
      </c>
      <c r="B1924" t="s">
        <v>2763</v>
      </c>
      <c r="C1924" s="4">
        <v>42945</v>
      </c>
      <c r="D1924" s="4">
        <v>42949</v>
      </c>
      <c r="E1924" t="s">
        <v>15</v>
      </c>
      <c r="F1924" t="s">
        <v>2764</v>
      </c>
      <c r="G1924" t="s">
        <v>21</v>
      </c>
      <c r="H1924">
        <v>98103</v>
      </c>
      <c r="I1924" t="s">
        <v>71</v>
      </c>
      <c r="J1924">
        <v>115.96</v>
      </c>
      <c r="K1924">
        <v>2</v>
      </c>
      <c r="L1924">
        <v>45.224400000000003</v>
      </c>
      <c r="M1924">
        <v>0</v>
      </c>
      <c r="N1924">
        <v>25.511199999999999</v>
      </c>
    </row>
    <row r="1925" spans="1:14" hidden="1">
      <c r="A1925">
        <v>2219</v>
      </c>
      <c r="B1925" t="s">
        <v>2765</v>
      </c>
      <c r="C1925" s="4">
        <v>42944</v>
      </c>
      <c r="D1925" s="4">
        <v>42948</v>
      </c>
      <c r="E1925" t="s">
        <v>15</v>
      </c>
      <c r="F1925" t="s">
        <v>2766</v>
      </c>
      <c r="G1925" t="s">
        <v>27</v>
      </c>
      <c r="H1925">
        <v>94110</v>
      </c>
      <c r="I1925" t="s">
        <v>662</v>
      </c>
      <c r="J1925">
        <v>9.984</v>
      </c>
      <c r="K1925">
        <v>4</v>
      </c>
      <c r="L1925">
        <v>1.5911999999999999</v>
      </c>
      <c r="M1925">
        <v>0.2</v>
      </c>
      <c r="N1925">
        <v>3.6192000000000002</v>
      </c>
    </row>
    <row r="1926" spans="1:14" hidden="1">
      <c r="A1926">
        <v>2220</v>
      </c>
      <c r="B1926" t="s">
        <v>2765</v>
      </c>
      <c r="C1926" s="4">
        <v>42944</v>
      </c>
      <c r="D1926" s="4">
        <v>42948</v>
      </c>
      <c r="E1926" t="s">
        <v>15</v>
      </c>
      <c r="F1926" t="s">
        <v>2766</v>
      </c>
      <c r="G1926" t="s">
        <v>27</v>
      </c>
      <c r="H1926">
        <v>94110</v>
      </c>
      <c r="I1926" t="s">
        <v>1559</v>
      </c>
      <c r="J1926">
        <v>14.98</v>
      </c>
      <c r="K1926">
        <v>1</v>
      </c>
      <c r="L1926">
        <v>10.785600000000001</v>
      </c>
      <c r="M1926">
        <v>0</v>
      </c>
      <c r="N1926">
        <v>4.1943999999999999</v>
      </c>
    </row>
    <row r="1927" spans="1:14" hidden="1">
      <c r="A1927">
        <v>2221</v>
      </c>
      <c r="B1927" t="s">
        <v>2765</v>
      </c>
      <c r="C1927" s="4">
        <v>42944</v>
      </c>
      <c r="D1927" s="4">
        <v>42948</v>
      </c>
      <c r="E1927" t="s">
        <v>15</v>
      </c>
      <c r="F1927" t="s">
        <v>2766</v>
      </c>
      <c r="G1927" t="s">
        <v>27</v>
      </c>
      <c r="H1927">
        <v>94110</v>
      </c>
      <c r="I1927" t="s">
        <v>1563</v>
      </c>
      <c r="J1927">
        <v>1145.5999999999999</v>
      </c>
      <c r="K1927">
        <v>4</v>
      </c>
      <c r="L1927">
        <v>261.33999999999997</v>
      </c>
      <c r="M1927">
        <v>0.2</v>
      </c>
      <c r="N1927">
        <v>100.24</v>
      </c>
    </row>
    <row r="1928" spans="1:14" hidden="1">
      <c r="A1928">
        <v>4126</v>
      </c>
      <c r="B1928" t="s">
        <v>2767</v>
      </c>
      <c r="C1928" s="4">
        <v>42943</v>
      </c>
      <c r="D1928" s="4">
        <v>42947</v>
      </c>
      <c r="E1928" t="s">
        <v>52</v>
      </c>
      <c r="F1928" t="s">
        <v>1881</v>
      </c>
      <c r="G1928" t="s">
        <v>21</v>
      </c>
      <c r="H1928">
        <v>32216</v>
      </c>
      <c r="I1928" t="s">
        <v>167</v>
      </c>
      <c r="J1928">
        <v>91.031999999999996</v>
      </c>
      <c r="K1928">
        <v>3</v>
      </c>
      <c r="L1928">
        <v>31.102599999999999</v>
      </c>
      <c r="M1928">
        <v>0.2</v>
      </c>
      <c r="N1928">
        <v>-2.27580000000001</v>
      </c>
    </row>
    <row r="1929" spans="1:14" hidden="1">
      <c r="A1929">
        <v>5297</v>
      </c>
      <c r="B1929" t="s">
        <v>2768</v>
      </c>
      <c r="C1929" s="4">
        <v>42943</v>
      </c>
      <c r="D1929" s="4">
        <v>42947</v>
      </c>
      <c r="E1929" t="s">
        <v>15</v>
      </c>
      <c r="F1929" t="s">
        <v>2585</v>
      </c>
      <c r="G1929" t="s">
        <v>21</v>
      </c>
      <c r="H1929">
        <v>10701</v>
      </c>
      <c r="I1929" t="s">
        <v>2769</v>
      </c>
      <c r="J1929">
        <v>14.89</v>
      </c>
      <c r="K1929">
        <v>1</v>
      </c>
      <c r="L1929">
        <v>10.8697</v>
      </c>
      <c r="M1929">
        <v>0</v>
      </c>
      <c r="N1929">
        <v>4.0202999999999998</v>
      </c>
    </row>
    <row r="1930" spans="1:14" hidden="1">
      <c r="A1930">
        <v>5298</v>
      </c>
      <c r="B1930" t="s">
        <v>2768</v>
      </c>
      <c r="C1930" s="4">
        <v>42943</v>
      </c>
      <c r="D1930" s="4">
        <v>42947</v>
      </c>
      <c r="E1930" t="s">
        <v>15</v>
      </c>
      <c r="F1930" t="s">
        <v>2585</v>
      </c>
      <c r="G1930" t="s">
        <v>21</v>
      </c>
      <c r="H1930">
        <v>10701</v>
      </c>
      <c r="I1930" t="s">
        <v>2723</v>
      </c>
      <c r="J1930">
        <v>543.91999999999996</v>
      </c>
      <c r="K1930">
        <v>8</v>
      </c>
      <c r="L1930">
        <v>50.9925</v>
      </c>
      <c r="M1930">
        <v>0</v>
      </c>
      <c r="N1930">
        <v>135.97999999999999</v>
      </c>
    </row>
    <row r="1931" spans="1:14" hidden="1">
      <c r="A1931">
        <v>8094</v>
      </c>
      <c r="B1931" t="s">
        <v>2770</v>
      </c>
      <c r="C1931" s="4">
        <v>42943</v>
      </c>
      <c r="D1931" s="4">
        <v>42948</v>
      </c>
      <c r="E1931" t="s">
        <v>52</v>
      </c>
      <c r="F1931" t="s">
        <v>468</v>
      </c>
      <c r="G1931" t="s">
        <v>21</v>
      </c>
      <c r="H1931">
        <v>98115</v>
      </c>
      <c r="I1931" t="s">
        <v>291</v>
      </c>
      <c r="J1931">
        <v>23.88</v>
      </c>
      <c r="K1931">
        <v>3</v>
      </c>
      <c r="L1931">
        <v>4.4576000000000002</v>
      </c>
      <c r="M1931">
        <v>0</v>
      </c>
      <c r="N1931">
        <v>10.507199999999999</v>
      </c>
    </row>
    <row r="1932" spans="1:14" hidden="1">
      <c r="A1932">
        <v>8095</v>
      </c>
      <c r="B1932" t="s">
        <v>2770</v>
      </c>
      <c r="C1932" s="4">
        <v>42943</v>
      </c>
      <c r="D1932" s="4">
        <v>42948</v>
      </c>
      <c r="E1932" t="s">
        <v>52</v>
      </c>
      <c r="F1932" t="s">
        <v>468</v>
      </c>
      <c r="G1932" t="s">
        <v>21</v>
      </c>
      <c r="H1932">
        <v>98115</v>
      </c>
      <c r="I1932" t="s">
        <v>2771</v>
      </c>
      <c r="J1932">
        <v>26.2</v>
      </c>
      <c r="K1932">
        <v>4</v>
      </c>
      <c r="L1932">
        <v>3.5369999999999999</v>
      </c>
      <c r="M1932">
        <v>0</v>
      </c>
      <c r="N1932">
        <v>12.052</v>
      </c>
    </row>
    <row r="1933" spans="1:14" hidden="1">
      <c r="A1933">
        <v>8096</v>
      </c>
      <c r="B1933" t="s">
        <v>2770</v>
      </c>
      <c r="C1933" s="4">
        <v>42943</v>
      </c>
      <c r="D1933" s="4">
        <v>42948</v>
      </c>
      <c r="E1933" t="s">
        <v>52</v>
      </c>
      <c r="F1933" t="s">
        <v>468</v>
      </c>
      <c r="G1933" t="s">
        <v>21</v>
      </c>
      <c r="H1933">
        <v>98115</v>
      </c>
      <c r="I1933" t="s">
        <v>296</v>
      </c>
      <c r="J1933">
        <v>12.96</v>
      </c>
      <c r="K1933">
        <v>2</v>
      </c>
      <c r="L1933">
        <v>3.3696000000000002</v>
      </c>
      <c r="M1933">
        <v>0</v>
      </c>
      <c r="N1933">
        <v>6.2207999999999997</v>
      </c>
    </row>
    <row r="1934" spans="1:14" hidden="1">
      <c r="A1934">
        <v>8097</v>
      </c>
      <c r="B1934" t="s">
        <v>2770</v>
      </c>
      <c r="C1934" s="4">
        <v>42943</v>
      </c>
      <c r="D1934" s="4">
        <v>42948</v>
      </c>
      <c r="E1934" t="s">
        <v>52</v>
      </c>
      <c r="F1934" t="s">
        <v>468</v>
      </c>
      <c r="G1934" t="s">
        <v>21</v>
      </c>
      <c r="H1934">
        <v>98115</v>
      </c>
      <c r="I1934" t="s">
        <v>2772</v>
      </c>
      <c r="J1934">
        <v>234.95</v>
      </c>
      <c r="K1934">
        <v>5</v>
      </c>
      <c r="L1934">
        <v>40.4114</v>
      </c>
      <c r="M1934">
        <v>0</v>
      </c>
      <c r="N1934">
        <v>32.893000000000001</v>
      </c>
    </row>
    <row r="1935" spans="1:14" hidden="1">
      <c r="A1935">
        <v>9808</v>
      </c>
      <c r="B1935" t="s">
        <v>2773</v>
      </c>
      <c r="C1935" s="4">
        <v>42943</v>
      </c>
      <c r="D1935" s="4">
        <v>42948</v>
      </c>
      <c r="E1935" t="s">
        <v>52</v>
      </c>
      <c r="F1935" t="s">
        <v>121</v>
      </c>
      <c r="G1935" t="s">
        <v>21</v>
      </c>
      <c r="H1935">
        <v>27604</v>
      </c>
      <c r="I1935" t="s">
        <v>123</v>
      </c>
      <c r="J1935">
        <v>194.84800000000001</v>
      </c>
      <c r="K1935">
        <v>4</v>
      </c>
      <c r="L1935">
        <v>45.667499999999997</v>
      </c>
      <c r="M1935">
        <v>0.2</v>
      </c>
      <c r="N1935">
        <v>12.178000000000001</v>
      </c>
    </row>
    <row r="1936" spans="1:14" hidden="1">
      <c r="A1936">
        <v>8302</v>
      </c>
      <c r="B1936" t="s">
        <v>2774</v>
      </c>
      <c r="C1936" s="4">
        <v>42942</v>
      </c>
      <c r="D1936" s="4">
        <v>42948</v>
      </c>
      <c r="E1936" t="s">
        <v>15</v>
      </c>
      <c r="F1936" t="s">
        <v>2775</v>
      </c>
      <c r="G1936" t="s">
        <v>27</v>
      </c>
      <c r="H1936">
        <v>90036</v>
      </c>
      <c r="I1936" t="s">
        <v>2776</v>
      </c>
      <c r="J1936">
        <v>1649.95</v>
      </c>
      <c r="K1936">
        <v>5</v>
      </c>
      <c r="L1936">
        <v>197.994</v>
      </c>
      <c r="M1936">
        <v>0</v>
      </c>
      <c r="N1936">
        <v>659.98</v>
      </c>
    </row>
    <row r="1937" spans="1:14" hidden="1">
      <c r="A1937">
        <v>8303</v>
      </c>
      <c r="B1937" t="s">
        <v>2774</v>
      </c>
      <c r="C1937" s="4">
        <v>42942</v>
      </c>
      <c r="D1937" s="4">
        <v>42948</v>
      </c>
      <c r="E1937" t="s">
        <v>15</v>
      </c>
      <c r="F1937" t="s">
        <v>2775</v>
      </c>
      <c r="G1937" t="s">
        <v>27</v>
      </c>
      <c r="H1937">
        <v>90036</v>
      </c>
      <c r="I1937" t="s">
        <v>2063</v>
      </c>
      <c r="J1937">
        <v>362.35199999999998</v>
      </c>
      <c r="K1937">
        <v>3</v>
      </c>
      <c r="L1937">
        <v>105.68600000000001</v>
      </c>
      <c r="M1937">
        <v>0.2</v>
      </c>
      <c r="N1937">
        <v>45.293999999999997</v>
      </c>
    </row>
    <row r="1938" spans="1:14" hidden="1">
      <c r="A1938">
        <v>2856</v>
      </c>
      <c r="B1938" t="s">
        <v>2777</v>
      </c>
      <c r="C1938" s="4">
        <v>42941</v>
      </c>
      <c r="D1938" s="4">
        <v>42947</v>
      </c>
      <c r="E1938" t="s">
        <v>15</v>
      </c>
      <c r="F1938" t="s">
        <v>2042</v>
      </c>
      <c r="G1938" t="s">
        <v>21</v>
      </c>
      <c r="H1938">
        <v>57103</v>
      </c>
      <c r="I1938" t="s">
        <v>2778</v>
      </c>
      <c r="J1938">
        <v>20.23</v>
      </c>
      <c r="K1938">
        <v>7</v>
      </c>
      <c r="L1938">
        <v>1.5317000000000001</v>
      </c>
      <c r="M1938">
        <v>0</v>
      </c>
      <c r="N1938">
        <v>9.5081000000000007</v>
      </c>
    </row>
    <row r="1939" spans="1:14" hidden="1">
      <c r="A1939">
        <v>5116</v>
      </c>
      <c r="B1939" t="s">
        <v>2779</v>
      </c>
      <c r="C1939" s="4">
        <v>42941</v>
      </c>
      <c r="D1939" s="4">
        <v>42945</v>
      </c>
      <c r="E1939" t="s">
        <v>15</v>
      </c>
      <c r="F1939" t="s">
        <v>1130</v>
      </c>
      <c r="G1939" t="s">
        <v>21</v>
      </c>
      <c r="H1939">
        <v>19134</v>
      </c>
      <c r="I1939" t="s">
        <v>2780</v>
      </c>
      <c r="J1939">
        <v>3.3039999999999998</v>
      </c>
      <c r="K1939">
        <v>1</v>
      </c>
      <c r="L1939">
        <v>2.2302</v>
      </c>
      <c r="M1939">
        <v>0.2</v>
      </c>
      <c r="N1939">
        <v>1.0738000000000001</v>
      </c>
    </row>
    <row r="1940" spans="1:14" hidden="1">
      <c r="A1940">
        <v>6783</v>
      </c>
      <c r="B1940" t="s">
        <v>2781</v>
      </c>
      <c r="C1940" s="4">
        <v>42941</v>
      </c>
      <c r="D1940" s="4">
        <v>42944</v>
      </c>
      <c r="E1940" t="s">
        <v>52</v>
      </c>
      <c r="F1940" t="s">
        <v>2782</v>
      </c>
      <c r="G1940" t="s">
        <v>21</v>
      </c>
      <c r="H1940">
        <v>19143</v>
      </c>
      <c r="I1940" t="s">
        <v>912</v>
      </c>
      <c r="J1940">
        <v>20.096</v>
      </c>
      <c r="K1940">
        <v>4</v>
      </c>
      <c r="L1940">
        <v>4.2704000000000004</v>
      </c>
      <c r="M1940">
        <v>0.2</v>
      </c>
      <c r="N1940">
        <v>3.0144000000000002</v>
      </c>
    </row>
    <row r="1941" spans="1:14" hidden="1">
      <c r="A1941">
        <v>6784</v>
      </c>
      <c r="B1941" t="s">
        <v>2781</v>
      </c>
      <c r="C1941" s="4">
        <v>42941</v>
      </c>
      <c r="D1941" s="4">
        <v>42944</v>
      </c>
      <c r="E1941" t="s">
        <v>52</v>
      </c>
      <c r="F1941" t="s">
        <v>2782</v>
      </c>
      <c r="G1941" t="s">
        <v>21</v>
      </c>
      <c r="H1941">
        <v>19143</v>
      </c>
      <c r="I1941" t="s">
        <v>2783</v>
      </c>
      <c r="J1941">
        <v>37.752000000000002</v>
      </c>
      <c r="K1941">
        <v>3</v>
      </c>
      <c r="L1941">
        <v>11.1683</v>
      </c>
      <c r="M1941">
        <v>0.2</v>
      </c>
      <c r="N1941">
        <v>4.2470999999999899</v>
      </c>
    </row>
    <row r="1942" spans="1:14" hidden="1">
      <c r="A1942">
        <v>6785</v>
      </c>
      <c r="B1942" t="s">
        <v>2781</v>
      </c>
      <c r="C1942" s="4">
        <v>42941</v>
      </c>
      <c r="D1942" s="4">
        <v>42944</v>
      </c>
      <c r="E1942" t="s">
        <v>52</v>
      </c>
      <c r="F1942" t="s">
        <v>2782</v>
      </c>
      <c r="G1942" t="s">
        <v>21</v>
      </c>
      <c r="H1942">
        <v>19143</v>
      </c>
      <c r="I1942" t="s">
        <v>2439</v>
      </c>
      <c r="J1942">
        <v>138.58799999999999</v>
      </c>
      <c r="K1942">
        <v>1</v>
      </c>
      <c r="L1942">
        <v>173.23500000000001</v>
      </c>
      <c r="M1942">
        <v>0.4</v>
      </c>
      <c r="N1942">
        <v>-34.646999999999998</v>
      </c>
    </row>
    <row r="1943" spans="1:14" hidden="1">
      <c r="A1943">
        <v>6786</v>
      </c>
      <c r="B1943" t="s">
        <v>2781</v>
      </c>
      <c r="C1943" s="4">
        <v>42941</v>
      </c>
      <c r="D1943" s="4">
        <v>42944</v>
      </c>
      <c r="E1943" t="s">
        <v>52</v>
      </c>
      <c r="F1943" t="s">
        <v>2782</v>
      </c>
      <c r="G1943" t="s">
        <v>21</v>
      </c>
      <c r="H1943">
        <v>19143</v>
      </c>
      <c r="I1943" t="s">
        <v>505</v>
      </c>
      <c r="J1943">
        <v>259.92</v>
      </c>
      <c r="K1943">
        <v>5</v>
      </c>
      <c r="L1943">
        <v>57.182400000000001</v>
      </c>
      <c r="M1943">
        <v>0.2</v>
      </c>
      <c r="N1943">
        <v>-25.992000000000001</v>
      </c>
    </row>
    <row r="1944" spans="1:14" hidden="1">
      <c r="A1944">
        <v>6787</v>
      </c>
      <c r="B1944" t="s">
        <v>2781</v>
      </c>
      <c r="C1944" s="4">
        <v>42941</v>
      </c>
      <c r="D1944" s="4">
        <v>42944</v>
      </c>
      <c r="E1944" t="s">
        <v>52</v>
      </c>
      <c r="F1944" t="s">
        <v>2782</v>
      </c>
      <c r="G1944" t="s">
        <v>21</v>
      </c>
      <c r="H1944">
        <v>19143</v>
      </c>
      <c r="I1944" t="s">
        <v>2784</v>
      </c>
      <c r="J1944">
        <v>20.736000000000001</v>
      </c>
      <c r="K1944">
        <v>4</v>
      </c>
      <c r="L1944">
        <v>3.3696000000000002</v>
      </c>
      <c r="M1944">
        <v>0.2</v>
      </c>
      <c r="N1944">
        <v>7.2576000000000001</v>
      </c>
    </row>
    <row r="1945" spans="1:14" hidden="1">
      <c r="A1945">
        <v>7930</v>
      </c>
      <c r="B1945" t="s">
        <v>2785</v>
      </c>
      <c r="C1945" s="4">
        <v>42941</v>
      </c>
      <c r="D1945" s="4">
        <v>42943</v>
      </c>
      <c r="E1945" t="s">
        <v>38</v>
      </c>
      <c r="F1945" t="s">
        <v>2786</v>
      </c>
      <c r="G1945" t="s">
        <v>17</v>
      </c>
      <c r="H1945">
        <v>75217</v>
      </c>
      <c r="I1945" t="s">
        <v>1046</v>
      </c>
      <c r="J1945">
        <v>298.11599999999999</v>
      </c>
      <c r="K1945">
        <v>6</v>
      </c>
      <c r="L1945">
        <v>50.395800000000001</v>
      </c>
      <c r="M1945">
        <v>0.3</v>
      </c>
      <c r="N1945">
        <v>-4.2588000000000399</v>
      </c>
    </row>
    <row r="1946" spans="1:14" hidden="1">
      <c r="A1946">
        <v>6902</v>
      </c>
      <c r="B1946" t="s">
        <v>2787</v>
      </c>
      <c r="C1946" s="4">
        <v>42940</v>
      </c>
      <c r="D1946" s="4">
        <v>42940</v>
      </c>
      <c r="E1946" t="s">
        <v>98</v>
      </c>
      <c r="F1946" t="s">
        <v>2788</v>
      </c>
      <c r="G1946" t="s">
        <v>27</v>
      </c>
      <c r="H1946">
        <v>92646</v>
      </c>
      <c r="I1946" t="s">
        <v>174</v>
      </c>
      <c r="J1946">
        <v>2399.96</v>
      </c>
      <c r="K1946">
        <v>5</v>
      </c>
      <c r="L1946">
        <v>311.9948</v>
      </c>
      <c r="M1946">
        <v>0.2</v>
      </c>
      <c r="N1946">
        <v>839.98599999999999</v>
      </c>
    </row>
    <row r="1947" spans="1:14" hidden="1">
      <c r="A1947">
        <v>759</v>
      </c>
      <c r="B1947" t="s">
        <v>2789</v>
      </c>
      <c r="C1947" s="4">
        <v>42939</v>
      </c>
      <c r="D1947" s="4">
        <v>42944</v>
      </c>
      <c r="E1947" t="s">
        <v>15</v>
      </c>
      <c r="F1947" t="s">
        <v>2790</v>
      </c>
      <c r="G1947" t="s">
        <v>27</v>
      </c>
      <c r="H1947">
        <v>10009</v>
      </c>
      <c r="I1947" t="s">
        <v>239</v>
      </c>
      <c r="J1947">
        <v>13.128</v>
      </c>
      <c r="K1947">
        <v>3</v>
      </c>
      <c r="L1947">
        <v>2.9538000000000002</v>
      </c>
      <c r="M1947">
        <v>0.2</v>
      </c>
      <c r="N1947">
        <v>4.2666000000000004</v>
      </c>
    </row>
    <row r="1948" spans="1:14" hidden="1">
      <c r="A1948">
        <v>4373</v>
      </c>
      <c r="B1948" t="s">
        <v>2791</v>
      </c>
      <c r="C1948" s="4">
        <v>42939</v>
      </c>
      <c r="D1948" s="4">
        <v>42941</v>
      </c>
      <c r="E1948" t="s">
        <v>52</v>
      </c>
      <c r="F1948" t="s">
        <v>556</v>
      </c>
      <c r="G1948" t="s">
        <v>21</v>
      </c>
      <c r="H1948">
        <v>46514</v>
      </c>
      <c r="I1948" t="s">
        <v>2336</v>
      </c>
      <c r="J1948">
        <v>11.68</v>
      </c>
      <c r="K1948">
        <v>2</v>
      </c>
      <c r="L1948">
        <v>3.0952000000000002</v>
      </c>
      <c r="M1948">
        <v>0</v>
      </c>
      <c r="N1948">
        <v>5.4896000000000003</v>
      </c>
    </row>
    <row r="1949" spans="1:14" hidden="1">
      <c r="A1949">
        <v>4374</v>
      </c>
      <c r="B1949" t="s">
        <v>2791</v>
      </c>
      <c r="C1949" s="4">
        <v>42939</v>
      </c>
      <c r="D1949" s="4">
        <v>42941</v>
      </c>
      <c r="E1949" t="s">
        <v>52</v>
      </c>
      <c r="F1949" t="s">
        <v>556</v>
      </c>
      <c r="G1949" t="s">
        <v>21</v>
      </c>
      <c r="H1949">
        <v>46514</v>
      </c>
      <c r="I1949" t="s">
        <v>2792</v>
      </c>
      <c r="J1949">
        <v>159.75</v>
      </c>
      <c r="K1949">
        <v>5</v>
      </c>
      <c r="L1949">
        <v>29.7135</v>
      </c>
      <c r="M1949">
        <v>0</v>
      </c>
      <c r="N1949">
        <v>11.182499999999999</v>
      </c>
    </row>
    <row r="1950" spans="1:14" hidden="1">
      <c r="A1950">
        <v>6262</v>
      </c>
      <c r="B1950" t="s">
        <v>2793</v>
      </c>
      <c r="C1950" s="4">
        <v>42939</v>
      </c>
      <c r="D1950" s="4">
        <v>42943</v>
      </c>
      <c r="E1950" t="s">
        <v>15</v>
      </c>
      <c r="F1950" t="s">
        <v>2608</v>
      </c>
      <c r="G1950" t="s">
        <v>27</v>
      </c>
      <c r="H1950">
        <v>11561</v>
      </c>
      <c r="I1950" t="s">
        <v>2036</v>
      </c>
      <c r="J1950">
        <v>41.4</v>
      </c>
      <c r="K1950">
        <v>4</v>
      </c>
      <c r="L1950">
        <v>5.3819999999999997</v>
      </c>
      <c r="M1950">
        <v>0</v>
      </c>
      <c r="N1950">
        <v>19.872</v>
      </c>
    </row>
    <row r="1951" spans="1:14" hidden="1">
      <c r="A1951">
        <v>7894</v>
      </c>
      <c r="B1951" t="s">
        <v>2794</v>
      </c>
      <c r="C1951" s="4">
        <v>42939</v>
      </c>
      <c r="D1951" s="4">
        <v>42946</v>
      </c>
      <c r="E1951" t="s">
        <v>15</v>
      </c>
      <c r="F1951" t="s">
        <v>2795</v>
      </c>
      <c r="G1951" t="s">
        <v>17</v>
      </c>
      <c r="H1951">
        <v>10011</v>
      </c>
      <c r="I1951" t="s">
        <v>2215</v>
      </c>
      <c r="J1951">
        <v>13.92</v>
      </c>
      <c r="K1951">
        <v>3</v>
      </c>
      <c r="L1951">
        <v>3.19</v>
      </c>
      <c r="M1951">
        <v>0.2</v>
      </c>
      <c r="N1951">
        <v>4.3499999999999996</v>
      </c>
    </row>
    <row r="1952" spans="1:14" hidden="1">
      <c r="A1952">
        <v>8185</v>
      </c>
      <c r="B1952" t="s">
        <v>2796</v>
      </c>
      <c r="C1952" s="4">
        <v>42939</v>
      </c>
      <c r="D1952" s="4">
        <v>42943</v>
      </c>
      <c r="E1952" t="s">
        <v>15</v>
      </c>
      <c r="F1952" t="s">
        <v>829</v>
      </c>
      <c r="G1952" t="s">
        <v>27</v>
      </c>
      <c r="H1952">
        <v>60623</v>
      </c>
      <c r="I1952" t="s">
        <v>921</v>
      </c>
      <c r="J1952">
        <v>63.311999999999998</v>
      </c>
      <c r="K1952">
        <v>3</v>
      </c>
      <c r="L1952">
        <v>14.245200000000001</v>
      </c>
      <c r="M1952">
        <v>0.2</v>
      </c>
      <c r="N1952">
        <v>20.5764</v>
      </c>
    </row>
    <row r="1953" spans="1:14" hidden="1">
      <c r="A1953">
        <v>8639</v>
      </c>
      <c r="B1953" t="s">
        <v>2797</v>
      </c>
      <c r="C1953" s="4">
        <v>42939</v>
      </c>
      <c r="D1953" s="4">
        <v>42940</v>
      </c>
      <c r="E1953" t="s">
        <v>38</v>
      </c>
      <c r="F1953" t="s">
        <v>2798</v>
      </c>
      <c r="G1953" t="s">
        <v>17</v>
      </c>
      <c r="H1953">
        <v>53142</v>
      </c>
      <c r="I1953" t="s">
        <v>2799</v>
      </c>
      <c r="J1953">
        <v>399.95</v>
      </c>
      <c r="K1953">
        <v>5</v>
      </c>
      <c r="L1953">
        <v>51.193600000000004</v>
      </c>
      <c r="M1953">
        <v>0</v>
      </c>
      <c r="N1953">
        <v>143.982</v>
      </c>
    </row>
    <row r="1954" spans="1:14" hidden="1">
      <c r="A1954">
        <v>9230</v>
      </c>
      <c r="B1954" t="s">
        <v>2800</v>
      </c>
      <c r="C1954" s="4">
        <v>42939</v>
      </c>
      <c r="D1954" s="4">
        <v>42942</v>
      </c>
      <c r="E1954" t="s">
        <v>38</v>
      </c>
      <c r="F1954" t="s">
        <v>2264</v>
      </c>
      <c r="G1954" t="s">
        <v>21</v>
      </c>
      <c r="H1954">
        <v>90045</v>
      </c>
      <c r="I1954" t="s">
        <v>247</v>
      </c>
      <c r="J1954">
        <v>15.192</v>
      </c>
      <c r="K1954">
        <v>3</v>
      </c>
      <c r="L1954">
        <v>3.2282999999999999</v>
      </c>
      <c r="M1954">
        <v>0.2</v>
      </c>
      <c r="N1954">
        <v>5.5071000000000003</v>
      </c>
    </row>
    <row r="1955" spans="1:14" hidden="1">
      <c r="A1955">
        <v>9231</v>
      </c>
      <c r="B1955" t="s">
        <v>2800</v>
      </c>
      <c r="C1955" s="4">
        <v>42939</v>
      </c>
      <c r="D1955" s="4">
        <v>42942</v>
      </c>
      <c r="E1955" t="s">
        <v>38</v>
      </c>
      <c r="F1955" t="s">
        <v>2264</v>
      </c>
      <c r="G1955" t="s">
        <v>21</v>
      </c>
      <c r="H1955">
        <v>90045</v>
      </c>
      <c r="I1955" t="s">
        <v>2801</v>
      </c>
      <c r="J1955">
        <v>58.32</v>
      </c>
      <c r="K1955">
        <v>9</v>
      </c>
      <c r="L1955">
        <v>3.3696000000000002</v>
      </c>
      <c r="M1955">
        <v>0</v>
      </c>
      <c r="N1955">
        <v>27.993600000000001</v>
      </c>
    </row>
    <row r="1956" spans="1:14" hidden="1">
      <c r="A1956">
        <v>9589</v>
      </c>
      <c r="B1956" t="s">
        <v>2802</v>
      </c>
      <c r="C1956" s="4">
        <v>42939</v>
      </c>
      <c r="D1956" s="4">
        <v>42944</v>
      </c>
      <c r="E1956" t="s">
        <v>15</v>
      </c>
      <c r="F1956" t="s">
        <v>2803</v>
      </c>
      <c r="G1956" t="s">
        <v>21</v>
      </c>
      <c r="H1956">
        <v>60090</v>
      </c>
      <c r="I1956" t="s">
        <v>2195</v>
      </c>
      <c r="J1956">
        <v>121.536</v>
      </c>
      <c r="K1956">
        <v>4</v>
      </c>
      <c r="L1956">
        <v>26.585999999999999</v>
      </c>
      <c r="M1956">
        <v>0.2</v>
      </c>
      <c r="N1956">
        <v>15.192</v>
      </c>
    </row>
    <row r="1957" spans="1:14" hidden="1">
      <c r="A1957">
        <v>3197</v>
      </c>
      <c r="B1957" t="s">
        <v>2804</v>
      </c>
      <c r="C1957" s="4">
        <v>42938</v>
      </c>
      <c r="D1957" s="4">
        <v>42944</v>
      </c>
      <c r="E1957" t="s">
        <v>15</v>
      </c>
      <c r="F1957" t="s">
        <v>135</v>
      </c>
      <c r="G1957" t="s">
        <v>27</v>
      </c>
      <c r="H1957">
        <v>10009</v>
      </c>
      <c r="I1957" t="s">
        <v>1883</v>
      </c>
      <c r="J1957">
        <v>29.97</v>
      </c>
      <c r="K1957">
        <v>3</v>
      </c>
      <c r="L1957">
        <v>5.2946999999999997</v>
      </c>
      <c r="M1957">
        <v>0</v>
      </c>
      <c r="N1957">
        <v>14.085900000000001</v>
      </c>
    </row>
    <row r="1958" spans="1:14" hidden="1">
      <c r="A1958">
        <v>8119</v>
      </c>
      <c r="B1958" t="s">
        <v>2805</v>
      </c>
      <c r="C1958" s="4">
        <v>42938</v>
      </c>
      <c r="D1958" s="4">
        <v>42943</v>
      </c>
      <c r="E1958" t="s">
        <v>15</v>
      </c>
      <c r="F1958" t="s">
        <v>2806</v>
      </c>
      <c r="G1958" t="s">
        <v>21</v>
      </c>
      <c r="H1958">
        <v>60653</v>
      </c>
      <c r="I1958" t="s">
        <v>1968</v>
      </c>
      <c r="J1958">
        <v>526.34400000000005</v>
      </c>
      <c r="K1958">
        <v>4</v>
      </c>
      <c r="L1958">
        <v>150.38399999999999</v>
      </c>
      <c r="M1958">
        <v>0.3</v>
      </c>
      <c r="N1958">
        <v>-75.191999999999993</v>
      </c>
    </row>
    <row r="1959" spans="1:14" hidden="1">
      <c r="A1959">
        <v>645</v>
      </c>
      <c r="B1959" t="s">
        <v>2807</v>
      </c>
      <c r="C1959" s="4">
        <v>42937</v>
      </c>
      <c r="D1959" s="4">
        <v>42941</v>
      </c>
      <c r="E1959" t="s">
        <v>15</v>
      </c>
      <c r="F1959" t="s">
        <v>1641</v>
      </c>
      <c r="G1959" t="s">
        <v>17</v>
      </c>
      <c r="H1959">
        <v>7060</v>
      </c>
      <c r="I1959" t="s">
        <v>1848</v>
      </c>
      <c r="J1959">
        <v>6.48</v>
      </c>
      <c r="K1959">
        <v>1</v>
      </c>
      <c r="L1959">
        <v>3.3048000000000002</v>
      </c>
      <c r="M1959">
        <v>0</v>
      </c>
      <c r="N1959">
        <v>3.1751999999999998</v>
      </c>
    </row>
    <row r="1960" spans="1:14" hidden="1">
      <c r="A1960">
        <v>4273</v>
      </c>
      <c r="B1960" t="s">
        <v>2808</v>
      </c>
      <c r="C1960" s="4">
        <v>42937</v>
      </c>
      <c r="D1960" s="4">
        <v>42937</v>
      </c>
      <c r="E1960" t="s">
        <v>98</v>
      </c>
      <c r="F1960" t="s">
        <v>1578</v>
      </c>
      <c r="G1960" t="s">
        <v>21</v>
      </c>
      <c r="H1960">
        <v>84107</v>
      </c>
      <c r="I1960" t="s">
        <v>957</v>
      </c>
      <c r="J1960">
        <v>71.927999999999997</v>
      </c>
      <c r="K1960">
        <v>9</v>
      </c>
      <c r="L1960">
        <v>7.2927</v>
      </c>
      <c r="M1960">
        <v>0.2</v>
      </c>
      <c r="N1960">
        <v>6.2937000000000003</v>
      </c>
    </row>
    <row r="1961" spans="1:14" hidden="1">
      <c r="A1961">
        <v>4274</v>
      </c>
      <c r="B1961" t="s">
        <v>2808</v>
      </c>
      <c r="C1961" s="4">
        <v>42937</v>
      </c>
      <c r="D1961" s="4">
        <v>42937</v>
      </c>
      <c r="E1961" t="s">
        <v>98</v>
      </c>
      <c r="F1961" t="s">
        <v>1578</v>
      </c>
      <c r="G1961" t="s">
        <v>21</v>
      </c>
      <c r="H1961">
        <v>84107</v>
      </c>
      <c r="I1961" t="s">
        <v>854</v>
      </c>
      <c r="J1961">
        <v>25.99</v>
      </c>
      <c r="K1961">
        <v>1</v>
      </c>
      <c r="L1961">
        <v>18.4529</v>
      </c>
      <c r="M1961">
        <v>0</v>
      </c>
      <c r="N1961">
        <v>7.5370999999999997</v>
      </c>
    </row>
    <row r="1962" spans="1:14" hidden="1">
      <c r="A1962">
        <v>5013</v>
      </c>
      <c r="B1962" t="s">
        <v>2809</v>
      </c>
      <c r="C1962" s="4">
        <v>42937</v>
      </c>
      <c r="D1962" s="4">
        <v>42942</v>
      </c>
      <c r="E1962" t="s">
        <v>15</v>
      </c>
      <c r="F1962" t="s">
        <v>2810</v>
      </c>
      <c r="G1962" t="s">
        <v>17</v>
      </c>
      <c r="H1962">
        <v>44105</v>
      </c>
      <c r="I1962" t="s">
        <v>175</v>
      </c>
      <c r="J1962">
        <v>33.93</v>
      </c>
      <c r="K1962">
        <v>3</v>
      </c>
      <c r="L1962">
        <v>18.850000000000001</v>
      </c>
      <c r="M1962">
        <v>0.7</v>
      </c>
      <c r="N1962">
        <v>-22.62</v>
      </c>
    </row>
    <row r="1963" spans="1:14" hidden="1">
      <c r="A1963">
        <v>5014</v>
      </c>
      <c r="B1963" t="s">
        <v>2809</v>
      </c>
      <c r="C1963" s="4">
        <v>42937</v>
      </c>
      <c r="D1963" s="4">
        <v>42942</v>
      </c>
      <c r="E1963" t="s">
        <v>15</v>
      </c>
      <c r="F1963" t="s">
        <v>2810</v>
      </c>
      <c r="G1963" t="s">
        <v>17</v>
      </c>
      <c r="H1963">
        <v>44105</v>
      </c>
      <c r="I1963" t="s">
        <v>2811</v>
      </c>
      <c r="J1963">
        <v>222.32</v>
      </c>
      <c r="K1963">
        <v>7</v>
      </c>
      <c r="L1963">
        <v>28.187000000000001</v>
      </c>
      <c r="M1963">
        <v>0.2</v>
      </c>
      <c r="N1963">
        <v>25.010999999999999</v>
      </c>
    </row>
    <row r="1964" spans="1:14" hidden="1">
      <c r="A1964">
        <v>5015</v>
      </c>
      <c r="B1964" t="s">
        <v>2809</v>
      </c>
      <c r="C1964" s="4">
        <v>42937</v>
      </c>
      <c r="D1964" s="4">
        <v>42942</v>
      </c>
      <c r="E1964" t="s">
        <v>15</v>
      </c>
      <c r="F1964" t="s">
        <v>2810</v>
      </c>
      <c r="G1964" t="s">
        <v>17</v>
      </c>
      <c r="H1964">
        <v>44105</v>
      </c>
      <c r="I1964" t="s">
        <v>466</v>
      </c>
      <c r="J1964">
        <v>210.56399999999999</v>
      </c>
      <c r="K1964">
        <v>6</v>
      </c>
      <c r="L1964">
        <v>43.8675</v>
      </c>
      <c r="M1964">
        <v>0.4</v>
      </c>
      <c r="N1964">
        <v>-52.640999999999998</v>
      </c>
    </row>
    <row r="1965" spans="1:14" hidden="1">
      <c r="A1965">
        <v>6584</v>
      </c>
      <c r="B1965" t="s">
        <v>2812</v>
      </c>
      <c r="C1965" s="4">
        <v>42937</v>
      </c>
      <c r="D1965" s="4">
        <v>42943</v>
      </c>
      <c r="E1965" t="s">
        <v>15</v>
      </c>
      <c r="F1965" t="s">
        <v>2813</v>
      </c>
      <c r="G1965" t="s">
        <v>21</v>
      </c>
      <c r="H1965">
        <v>24153</v>
      </c>
      <c r="I1965" t="s">
        <v>1958</v>
      </c>
      <c r="J1965">
        <v>101.94</v>
      </c>
      <c r="K1965">
        <v>6</v>
      </c>
      <c r="L1965">
        <v>12.062900000000001</v>
      </c>
      <c r="M1965">
        <v>0</v>
      </c>
      <c r="N1965">
        <v>29.5626</v>
      </c>
    </row>
    <row r="1966" spans="1:14" hidden="1">
      <c r="A1966">
        <v>6585</v>
      </c>
      <c r="B1966" t="s">
        <v>2812</v>
      </c>
      <c r="C1966" s="4">
        <v>42937</v>
      </c>
      <c r="D1966" s="4">
        <v>42943</v>
      </c>
      <c r="E1966" t="s">
        <v>15</v>
      </c>
      <c r="F1966" t="s">
        <v>2813</v>
      </c>
      <c r="G1966" t="s">
        <v>21</v>
      </c>
      <c r="H1966">
        <v>24153</v>
      </c>
      <c r="I1966" t="s">
        <v>2723</v>
      </c>
      <c r="J1966">
        <v>271.95999999999998</v>
      </c>
      <c r="K1966">
        <v>4</v>
      </c>
      <c r="L1966">
        <v>50.9925</v>
      </c>
      <c r="M1966">
        <v>0</v>
      </c>
      <c r="N1966">
        <v>67.989999999999995</v>
      </c>
    </row>
    <row r="1967" spans="1:14" hidden="1">
      <c r="A1967">
        <v>6586</v>
      </c>
      <c r="B1967" t="s">
        <v>2812</v>
      </c>
      <c r="C1967" s="4">
        <v>42937</v>
      </c>
      <c r="D1967" s="4">
        <v>42943</v>
      </c>
      <c r="E1967" t="s">
        <v>15</v>
      </c>
      <c r="F1967" t="s">
        <v>2813</v>
      </c>
      <c r="G1967" t="s">
        <v>21</v>
      </c>
      <c r="H1967">
        <v>24153</v>
      </c>
      <c r="I1967" t="s">
        <v>2814</v>
      </c>
      <c r="J1967">
        <v>8.8000000000000007</v>
      </c>
      <c r="K1967">
        <v>5</v>
      </c>
      <c r="L1967">
        <v>0.98560000000000003</v>
      </c>
      <c r="M1967">
        <v>0</v>
      </c>
      <c r="N1967">
        <v>3.8719999999999999</v>
      </c>
    </row>
    <row r="1968" spans="1:14" hidden="1">
      <c r="A1968">
        <v>6587</v>
      </c>
      <c r="B1968" t="s">
        <v>2812</v>
      </c>
      <c r="C1968" s="4">
        <v>42937</v>
      </c>
      <c r="D1968" s="4">
        <v>42943</v>
      </c>
      <c r="E1968" t="s">
        <v>15</v>
      </c>
      <c r="F1968" t="s">
        <v>2813</v>
      </c>
      <c r="G1968" t="s">
        <v>21</v>
      </c>
      <c r="H1968">
        <v>24153</v>
      </c>
      <c r="I1968" t="s">
        <v>2345</v>
      </c>
      <c r="J1968">
        <v>19.68</v>
      </c>
      <c r="K1968">
        <v>6</v>
      </c>
      <c r="L1968">
        <v>2.3288000000000002</v>
      </c>
      <c r="M1968">
        <v>0</v>
      </c>
      <c r="N1968">
        <v>5.7072000000000003</v>
      </c>
    </row>
    <row r="1969" spans="1:14" hidden="1">
      <c r="A1969">
        <v>6588</v>
      </c>
      <c r="B1969" t="s">
        <v>2812</v>
      </c>
      <c r="C1969" s="4">
        <v>42937</v>
      </c>
      <c r="D1969" s="4">
        <v>42943</v>
      </c>
      <c r="E1969" t="s">
        <v>15</v>
      </c>
      <c r="F1969" t="s">
        <v>2813</v>
      </c>
      <c r="G1969" t="s">
        <v>21</v>
      </c>
      <c r="H1969">
        <v>24153</v>
      </c>
      <c r="I1969" t="s">
        <v>22</v>
      </c>
      <c r="J1969">
        <v>302.94</v>
      </c>
      <c r="K1969">
        <v>3</v>
      </c>
      <c r="L1969">
        <v>77.754599999999996</v>
      </c>
      <c r="M1969">
        <v>0</v>
      </c>
      <c r="N1969">
        <v>69.676199999999994</v>
      </c>
    </row>
    <row r="1970" spans="1:14" hidden="1">
      <c r="A1970">
        <v>6589</v>
      </c>
      <c r="B1970" t="s">
        <v>2812</v>
      </c>
      <c r="C1970" s="4">
        <v>42937</v>
      </c>
      <c r="D1970" s="4">
        <v>42943</v>
      </c>
      <c r="E1970" t="s">
        <v>15</v>
      </c>
      <c r="F1970" t="s">
        <v>2813</v>
      </c>
      <c r="G1970" t="s">
        <v>21</v>
      </c>
      <c r="H1970">
        <v>24153</v>
      </c>
      <c r="I1970" t="s">
        <v>2696</v>
      </c>
      <c r="J1970">
        <v>14.94</v>
      </c>
      <c r="K1970">
        <v>3</v>
      </c>
      <c r="L1970">
        <v>2.5895999999999999</v>
      </c>
      <c r="M1970">
        <v>0</v>
      </c>
      <c r="N1970">
        <v>7.1711999999999998</v>
      </c>
    </row>
    <row r="1971" spans="1:14" hidden="1">
      <c r="A1971">
        <v>6590</v>
      </c>
      <c r="B1971" t="s">
        <v>2812</v>
      </c>
      <c r="C1971" s="4">
        <v>42937</v>
      </c>
      <c r="D1971" s="4">
        <v>42943</v>
      </c>
      <c r="E1971" t="s">
        <v>15</v>
      </c>
      <c r="F1971" t="s">
        <v>2813</v>
      </c>
      <c r="G1971" t="s">
        <v>21</v>
      </c>
      <c r="H1971">
        <v>24153</v>
      </c>
      <c r="I1971" t="s">
        <v>242</v>
      </c>
      <c r="J1971">
        <v>231.72</v>
      </c>
      <c r="K1971">
        <v>2</v>
      </c>
      <c r="L1971">
        <v>110.06699999999999</v>
      </c>
      <c r="M1971">
        <v>0</v>
      </c>
      <c r="N1971">
        <v>11.586</v>
      </c>
    </row>
    <row r="1972" spans="1:14" hidden="1">
      <c r="A1972">
        <v>6699</v>
      </c>
      <c r="B1972" t="s">
        <v>2815</v>
      </c>
      <c r="C1972" s="4">
        <v>42937</v>
      </c>
      <c r="D1972" s="4">
        <v>42941</v>
      </c>
      <c r="E1972" t="s">
        <v>15</v>
      </c>
      <c r="F1972" t="s">
        <v>2816</v>
      </c>
      <c r="G1972" t="s">
        <v>21</v>
      </c>
      <c r="H1972">
        <v>92024</v>
      </c>
      <c r="I1972" t="s">
        <v>1184</v>
      </c>
      <c r="J1972">
        <v>16.34</v>
      </c>
      <c r="K1972">
        <v>2</v>
      </c>
      <c r="L1972">
        <v>4.3300999999999998</v>
      </c>
      <c r="M1972">
        <v>0</v>
      </c>
      <c r="N1972">
        <v>7.6798000000000002</v>
      </c>
    </row>
    <row r="1973" spans="1:14" hidden="1">
      <c r="A1973">
        <v>6700</v>
      </c>
      <c r="B1973" t="s">
        <v>2815</v>
      </c>
      <c r="C1973" s="4">
        <v>42937</v>
      </c>
      <c r="D1973" s="4">
        <v>42941</v>
      </c>
      <c r="E1973" t="s">
        <v>15</v>
      </c>
      <c r="F1973" t="s">
        <v>2816</v>
      </c>
      <c r="G1973" t="s">
        <v>21</v>
      </c>
      <c r="H1973">
        <v>92024</v>
      </c>
      <c r="I1973" t="s">
        <v>2817</v>
      </c>
      <c r="J1973">
        <v>225.29599999999999</v>
      </c>
      <c r="K1973">
        <v>2</v>
      </c>
      <c r="L1973">
        <v>101.3832</v>
      </c>
      <c r="M1973">
        <v>0.2</v>
      </c>
      <c r="N1973">
        <v>22.529599999999999</v>
      </c>
    </row>
    <row r="1974" spans="1:14" hidden="1">
      <c r="A1974">
        <v>6701</v>
      </c>
      <c r="B1974" t="s">
        <v>2815</v>
      </c>
      <c r="C1974" s="4">
        <v>42937</v>
      </c>
      <c r="D1974" s="4">
        <v>42941</v>
      </c>
      <c r="E1974" t="s">
        <v>15</v>
      </c>
      <c r="F1974" t="s">
        <v>2816</v>
      </c>
      <c r="G1974" t="s">
        <v>21</v>
      </c>
      <c r="H1974">
        <v>92024</v>
      </c>
      <c r="I1974" t="s">
        <v>301</v>
      </c>
      <c r="J1974">
        <v>50.351999999999997</v>
      </c>
      <c r="K1974">
        <v>3</v>
      </c>
      <c r="L1974">
        <v>10.909599999999999</v>
      </c>
      <c r="M1974">
        <v>0.2</v>
      </c>
      <c r="N1974">
        <v>17.623200000000001</v>
      </c>
    </row>
    <row r="1975" spans="1:14" hidden="1">
      <c r="A1975">
        <v>6832</v>
      </c>
      <c r="B1975" t="s">
        <v>2818</v>
      </c>
      <c r="C1975" s="4">
        <v>42937</v>
      </c>
      <c r="D1975" s="4">
        <v>42943</v>
      </c>
      <c r="E1975" t="s">
        <v>15</v>
      </c>
      <c r="F1975" t="s">
        <v>2819</v>
      </c>
      <c r="G1975" t="s">
        <v>21</v>
      </c>
      <c r="H1975">
        <v>10024</v>
      </c>
      <c r="I1975" t="s">
        <v>2820</v>
      </c>
      <c r="J1975">
        <v>17.48</v>
      </c>
      <c r="K1975">
        <v>4</v>
      </c>
      <c r="L1975">
        <v>3.2338</v>
      </c>
      <c r="M1975">
        <v>0</v>
      </c>
      <c r="N1975">
        <v>4.5448000000000004</v>
      </c>
    </row>
    <row r="1976" spans="1:14" hidden="1">
      <c r="A1976">
        <v>7084</v>
      </c>
      <c r="B1976" t="s">
        <v>2821</v>
      </c>
      <c r="C1976" s="4">
        <v>42937</v>
      </c>
      <c r="D1976" s="4">
        <v>42941</v>
      </c>
      <c r="E1976" t="s">
        <v>52</v>
      </c>
      <c r="F1976" t="s">
        <v>1566</v>
      </c>
      <c r="G1976" t="s">
        <v>27</v>
      </c>
      <c r="H1976">
        <v>94521</v>
      </c>
      <c r="I1976" t="s">
        <v>1550</v>
      </c>
      <c r="J1976">
        <v>3.52</v>
      </c>
      <c r="K1976">
        <v>2</v>
      </c>
      <c r="L1976">
        <v>0.91520000000000001</v>
      </c>
      <c r="M1976">
        <v>0</v>
      </c>
      <c r="N1976">
        <v>1.6896</v>
      </c>
    </row>
    <row r="1977" spans="1:14" hidden="1">
      <c r="A1977">
        <v>7085</v>
      </c>
      <c r="B1977" t="s">
        <v>2821</v>
      </c>
      <c r="C1977" s="4">
        <v>42937</v>
      </c>
      <c r="D1977" s="4">
        <v>42941</v>
      </c>
      <c r="E1977" t="s">
        <v>52</v>
      </c>
      <c r="F1977" t="s">
        <v>1566</v>
      </c>
      <c r="G1977" t="s">
        <v>27</v>
      </c>
      <c r="H1977">
        <v>94521</v>
      </c>
      <c r="I1977" t="s">
        <v>1523</v>
      </c>
      <c r="J1977">
        <v>1626.192</v>
      </c>
      <c r="K1977">
        <v>9</v>
      </c>
      <c r="L1977">
        <v>167.13640000000001</v>
      </c>
      <c r="M1977">
        <v>0.2</v>
      </c>
      <c r="N1977">
        <v>121.9644</v>
      </c>
    </row>
    <row r="1978" spans="1:14" hidden="1">
      <c r="A1978">
        <v>7845</v>
      </c>
      <c r="B1978" t="s">
        <v>2822</v>
      </c>
      <c r="C1978" s="4">
        <v>42937</v>
      </c>
      <c r="D1978" s="4">
        <v>42941</v>
      </c>
      <c r="E1978" t="s">
        <v>15</v>
      </c>
      <c r="F1978" t="s">
        <v>2258</v>
      </c>
      <c r="G1978" t="s">
        <v>21</v>
      </c>
      <c r="H1978">
        <v>78577</v>
      </c>
      <c r="I1978" t="s">
        <v>1013</v>
      </c>
      <c r="J1978">
        <v>124.404</v>
      </c>
      <c r="K1978">
        <v>4</v>
      </c>
      <c r="L1978">
        <v>36.432600000000001</v>
      </c>
      <c r="M1978">
        <v>0.3</v>
      </c>
      <c r="N1978">
        <v>-21.3264</v>
      </c>
    </row>
    <row r="1979" spans="1:14" hidden="1">
      <c r="A1979">
        <v>8327</v>
      </c>
      <c r="B1979" t="s">
        <v>2823</v>
      </c>
      <c r="C1979" s="4">
        <v>42937</v>
      </c>
      <c r="D1979" s="4">
        <v>42940</v>
      </c>
      <c r="E1979" t="s">
        <v>52</v>
      </c>
      <c r="F1979" t="s">
        <v>418</v>
      </c>
      <c r="G1979" t="s">
        <v>27</v>
      </c>
      <c r="H1979">
        <v>60505</v>
      </c>
      <c r="I1979" t="s">
        <v>2824</v>
      </c>
      <c r="J1979">
        <v>2.8639999999999999</v>
      </c>
      <c r="K1979">
        <v>4</v>
      </c>
      <c r="L1979">
        <v>1.8615999999999999</v>
      </c>
      <c r="M1979">
        <v>0.8</v>
      </c>
      <c r="N1979">
        <v>-4.5823999999999998</v>
      </c>
    </row>
    <row r="1980" spans="1:14" hidden="1">
      <c r="A1980">
        <v>8328</v>
      </c>
      <c r="B1980" t="s">
        <v>2823</v>
      </c>
      <c r="C1980" s="4">
        <v>42937</v>
      </c>
      <c r="D1980" s="4">
        <v>42940</v>
      </c>
      <c r="E1980" t="s">
        <v>52</v>
      </c>
      <c r="F1980" t="s">
        <v>418</v>
      </c>
      <c r="G1980" t="s">
        <v>27</v>
      </c>
      <c r="H1980">
        <v>60505</v>
      </c>
      <c r="I1980" t="s">
        <v>1808</v>
      </c>
      <c r="J1980">
        <v>94.191999999999993</v>
      </c>
      <c r="K1980">
        <v>7</v>
      </c>
      <c r="L1980">
        <v>37.003999999999998</v>
      </c>
      <c r="M1980">
        <v>0.8</v>
      </c>
      <c r="N1980">
        <v>-164.83600000000001</v>
      </c>
    </row>
    <row r="1981" spans="1:14" hidden="1">
      <c r="A1981">
        <v>9809</v>
      </c>
      <c r="B1981" t="s">
        <v>2825</v>
      </c>
      <c r="C1981" s="4">
        <v>42937</v>
      </c>
      <c r="D1981" s="4">
        <v>42942</v>
      </c>
      <c r="E1981" t="s">
        <v>15</v>
      </c>
      <c r="F1981" t="s">
        <v>1737</v>
      </c>
      <c r="G1981" t="s">
        <v>21</v>
      </c>
      <c r="H1981">
        <v>60623</v>
      </c>
      <c r="I1981" t="s">
        <v>146</v>
      </c>
      <c r="J1981">
        <v>2.1120000000000001</v>
      </c>
      <c r="K1981">
        <v>2</v>
      </c>
      <c r="L1981">
        <v>2.7456</v>
      </c>
      <c r="M1981">
        <v>0.8</v>
      </c>
      <c r="N1981">
        <v>-3.3792</v>
      </c>
    </row>
    <row r="1982" spans="1:14" hidden="1">
      <c r="A1982">
        <v>579</v>
      </c>
      <c r="B1982" t="s">
        <v>2826</v>
      </c>
      <c r="C1982" s="4">
        <v>42936</v>
      </c>
      <c r="D1982" s="4">
        <v>42942</v>
      </c>
      <c r="E1982" t="s">
        <v>15</v>
      </c>
      <c r="F1982" t="s">
        <v>664</v>
      </c>
      <c r="G1982" t="s">
        <v>21</v>
      </c>
      <c r="H1982">
        <v>60610</v>
      </c>
      <c r="I1982" t="s">
        <v>1454</v>
      </c>
      <c r="J1982">
        <v>69.712000000000003</v>
      </c>
      <c r="K1982">
        <v>2</v>
      </c>
      <c r="L1982">
        <v>30.498999999999999</v>
      </c>
      <c r="M1982">
        <v>0.2</v>
      </c>
      <c r="N1982">
        <v>8.7140000000000004</v>
      </c>
    </row>
    <row r="1983" spans="1:14" hidden="1">
      <c r="A1983">
        <v>580</v>
      </c>
      <c r="B1983" t="s">
        <v>2826</v>
      </c>
      <c r="C1983" s="4">
        <v>42936</v>
      </c>
      <c r="D1983" s="4">
        <v>42942</v>
      </c>
      <c r="E1983" t="s">
        <v>15</v>
      </c>
      <c r="F1983" t="s">
        <v>664</v>
      </c>
      <c r="G1983" t="s">
        <v>21</v>
      </c>
      <c r="H1983">
        <v>60610</v>
      </c>
      <c r="I1983" t="s">
        <v>521</v>
      </c>
      <c r="J1983">
        <v>8.7919999999999998</v>
      </c>
      <c r="K1983">
        <v>1</v>
      </c>
      <c r="L1983">
        <v>14.5068</v>
      </c>
      <c r="M1983">
        <v>0.6</v>
      </c>
      <c r="N1983">
        <v>-5.7148000000000003</v>
      </c>
    </row>
    <row r="1984" spans="1:14" hidden="1">
      <c r="A1984">
        <v>2314</v>
      </c>
      <c r="B1984" t="s">
        <v>2827</v>
      </c>
      <c r="C1984" s="4">
        <v>42936</v>
      </c>
      <c r="D1984" s="4">
        <v>42941</v>
      </c>
      <c r="E1984" t="s">
        <v>15</v>
      </c>
      <c r="F1984" t="s">
        <v>1463</v>
      </c>
      <c r="G1984" t="s">
        <v>27</v>
      </c>
      <c r="H1984">
        <v>57103</v>
      </c>
      <c r="I1984" t="s">
        <v>2660</v>
      </c>
      <c r="J1984">
        <v>14.62</v>
      </c>
      <c r="K1984">
        <v>2</v>
      </c>
      <c r="L1984">
        <v>3.8742999999999999</v>
      </c>
      <c r="M1984">
        <v>0</v>
      </c>
      <c r="N1984">
        <v>6.8714000000000004</v>
      </c>
    </row>
    <row r="1985" spans="1:14" hidden="1">
      <c r="A1985">
        <v>2315</v>
      </c>
      <c r="B1985" t="s">
        <v>2827</v>
      </c>
      <c r="C1985" s="4">
        <v>42936</v>
      </c>
      <c r="D1985" s="4">
        <v>42941</v>
      </c>
      <c r="E1985" t="s">
        <v>15</v>
      </c>
      <c r="F1985" t="s">
        <v>1463</v>
      </c>
      <c r="G1985" t="s">
        <v>27</v>
      </c>
      <c r="H1985">
        <v>57103</v>
      </c>
      <c r="I1985" t="s">
        <v>1424</v>
      </c>
      <c r="J1985">
        <v>416.32</v>
      </c>
      <c r="K1985">
        <v>2</v>
      </c>
      <c r="L1985">
        <v>151.95679999999999</v>
      </c>
      <c r="M1985">
        <v>0</v>
      </c>
      <c r="N1985">
        <v>112.4064</v>
      </c>
    </row>
    <row r="1986" spans="1:14" hidden="1">
      <c r="A1986">
        <v>2316</v>
      </c>
      <c r="B1986" t="s">
        <v>2827</v>
      </c>
      <c r="C1986" s="4">
        <v>42936</v>
      </c>
      <c r="D1986" s="4">
        <v>42941</v>
      </c>
      <c r="E1986" t="s">
        <v>15</v>
      </c>
      <c r="F1986" t="s">
        <v>1463</v>
      </c>
      <c r="G1986" t="s">
        <v>27</v>
      </c>
      <c r="H1986">
        <v>57103</v>
      </c>
      <c r="I1986" t="s">
        <v>1098</v>
      </c>
      <c r="J1986">
        <v>43</v>
      </c>
      <c r="K1986">
        <v>5</v>
      </c>
      <c r="L1986">
        <v>4.5579999999999998</v>
      </c>
      <c r="M1986">
        <v>0</v>
      </c>
      <c r="N1986">
        <v>20.21</v>
      </c>
    </row>
    <row r="1987" spans="1:14" hidden="1">
      <c r="A1987">
        <v>2317</v>
      </c>
      <c r="B1987" t="s">
        <v>2827</v>
      </c>
      <c r="C1987" s="4">
        <v>42936</v>
      </c>
      <c r="D1987" s="4">
        <v>42941</v>
      </c>
      <c r="E1987" t="s">
        <v>15</v>
      </c>
      <c r="F1987" t="s">
        <v>1463</v>
      </c>
      <c r="G1987" t="s">
        <v>27</v>
      </c>
      <c r="H1987">
        <v>57103</v>
      </c>
      <c r="I1987" t="s">
        <v>1607</v>
      </c>
      <c r="J1987">
        <v>182.94</v>
      </c>
      <c r="K1987">
        <v>3</v>
      </c>
      <c r="L1987">
        <v>51.832999999999998</v>
      </c>
      <c r="M1987">
        <v>0</v>
      </c>
      <c r="N1987">
        <v>27.440999999999999</v>
      </c>
    </row>
    <row r="1988" spans="1:14" hidden="1">
      <c r="A1988">
        <v>2318</v>
      </c>
      <c r="B1988" t="s">
        <v>2827</v>
      </c>
      <c r="C1988" s="4">
        <v>42936</v>
      </c>
      <c r="D1988" s="4">
        <v>42941</v>
      </c>
      <c r="E1988" t="s">
        <v>15</v>
      </c>
      <c r="F1988" t="s">
        <v>1463</v>
      </c>
      <c r="G1988" t="s">
        <v>27</v>
      </c>
      <c r="H1988">
        <v>57103</v>
      </c>
      <c r="I1988" t="s">
        <v>1595</v>
      </c>
      <c r="J1988">
        <v>60.83</v>
      </c>
      <c r="K1988">
        <v>7</v>
      </c>
      <c r="L1988">
        <v>4.3449999999999998</v>
      </c>
      <c r="M1988">
        <v>0</v>
      </c>
      <c r="N1988">
        <v>30.414999999999999</v>
      </c>
    </row>
    <row r="1989" spans="1:14" hidden="1">
      <c r="A1989">
        <v>2319</v>
      </c>
      <c r="B1989" t="s">
        <v>2827</v>
      </c>
      <c r="C1989" s="4">
        <v>42936</v>
      </c>
      <c r="D1989" s="4">
        <v>42941</v>
      </c>
      <c r="E1989" t="s">
        <v>15</v>
      </c>
      <c r="F1989" t="s">
        <v>1463</v>
      </c>
      <c r="G1989" t="s">
        <v>27</v>
      </c>
      <c r="H1989">
        <v>57103</v>
      </c>
      <c r="I1989" t="s">
        <v>2828</v>
      </c>
      <c r="J1989">
        <v>389.97</v>
      </c>
      <c r="K1989">
        <v>3</v>
      </c>
      <c r="L1989">
        <v>85.793400000000005</v>
      </c>
      <c r="M1989">
        <v>0</v>
      </c>
      <c r="N1989">
        <v>132.5898</v>
      </c>
    </row>
    <row r="1990" spans="1:14" hidden="1">
      <c r="A1990">
        <v>3155</v>
      </c>
      <c r="B1990" t="s">
        <v>2829</v>
      </c>
      <c r="C1990" s="4">
        <v>42936</v>
      </c>
      <c r="D1990" s="4">
        <v>42940</v>
      </c>
      <c r="E1990" t="s">
        <v>15</v>
      </c>
      <c r="F1990" t="s">
        <v>656</v>
      </c>
      <c r="G1990" t="s">
        <v>27</v>
      </c>
      <c r="H1990">
        <v>55369</v>
      </c>
      <c r="I1990" t="s">
        <v>484</v>
      </c>
      <c r="J1990">
        <v>735.98</v>
      </c>
      <c r="K1990">
        <v>2</v>
      </c>
      <c r="L1990">
        <v>202.39449999999999</v>
      </c>
      <c r="M1990">
        <v>0</v>
      </c>
      <c r="N1990">
        <v>331.19099999999997</v>
      </c>
    </row>
    <row r="1991" spans="1:14" hidden="1">
      <c r="A1991">
        <v>9319</v>
      </c>
      <c r="B1991" t="s">
        <v>2830</v>
      </c>
      <c r="C1991" s="4">
        <v>42936</v>
      </c>
      <c r="D1991" s="4">
        <v>42941</v>
      </c>
      <c r="E1991" t="s">
        <v>15</v>
      </c>
      <c r="F1991" t="s">
        <v>1566</v>
      </c>
      <c r="G1991" t="s">
        <v>27</v>
      </c>
      <c r="H1991">
        <v>10009</v>
      </c>
      <c r="I1991" t="s">
        <v>2831</v>
      </c>
      <c r="J1991">
        <v>13.36</v>
      </c>
      <c r="K1991">
        <v>2</v>
      </c>
      <c r="L1991">
        <v>3.4735999999999998</v>
      </c>
      <c r="M1991">
        <v>0</v>
      </c>
      <c r="N1991">
        <v>6.4127999999999998</v>
      </c>
    </row>
    <row r="1992" spans="1:14" hidden="1">
      <c r="A1992">
        <v>9320</v>
      </c>
      <c r="B1992" t="s">
        <v>2830</v>
      </c>
      <c r="C1992" s="4">
        <v>42936</v>
      </c>
      <c r="D1992" s="4">
        <v>42941</v>
      </c>
      <c r="E1992" t="s">
        <v>15</v>
      </c>
      <c r="F1992" t="s">
        <v>1566</v>
      </c>
      <c r="G1992" t="s">
        <v>27</v>
      </c>
      <c r="H1992">
        <v>10009</v>
      </c>
      <c r="I1992" t="s">
        <v>2832</v>
      </c>
      <c r="J1992">
        <v>163.76400000000001</v>
      </c>
      <c r="K1992">
        <v>2</v>
      </c>
      <c r="L1992">
        <v>69.144800000000004</v>
      </c>
      <c r="M1992">
        <v>0.1</v>
      </c>
      <c r="N1992">
        <v>25.474399999999999</v>
      </c>
    </row>
    <row r="1993" spans="1:14" hidden="1">
      <c r="A1993">
        <v>9321</v>
      </c>
      <c r="B1993" t="s">
        <v>2830</v>
      </c>
      <c r="C1993" s="4">
        <v>42936</v>
      </c>
      <c r="D1993" s="4">
        <v>42941</v>
      </c>
      <c r="E1993" t="s">
        <v>15</v>
      </c>
      <c r="F1993" t="s">
        <v>1566</v>
      </c>
      <c r="G1993" t="s">
        <v>27</v>
      </c>
      <c r="H1993">
        <v>10009</v>
      </c>
      <c r="I1993" t="s">
        <v>2833</v>
      </c>
      <c r="J1993">
        <v>183.92</v>
      </c>
      <c r="K1993">
        <v>4</v>
      </c>
      <c r="L1993">
        <v>38.163400000000003</v>
      </c>
      <c r="M1993">
        <v>0</v>
      </c>
      <c r="N1993">
        <v>31.266400000000001</v>
      </c>
    </row>
    <row r="1994" spans="1:14" hidden="1">
      <c r="A1994">
        <v>3915</v>
      </c>
      <c r="B1994" t="s">
        <v>2834</v>
      </c>
      <c r="C1994" s="4">
        <v>42934</v>
      </c>
      <c r="D1994" s="4">
        <v>42939</v>
      </c>
      <c r="E1994" t="s">
        <v>15</v>
      </c>
      <c r="F1994" t="s">
        <v>1432</v>
      </c>
      <c r="G1994" t="s">
        <v>21</v>
      </c>
      <c r="H1994">
        <v>85023</v>
      </c>
      <c r="I1994" t="s">
        <v>1852</v>
      </c>
      <c r="J1994">
        <v>801.6</v>
      </c>
      <c r="K1994">
        <v>5</v>
      </c>
      <c r="L1994">
        <v>250.0992</v>
      </c>
      <c r="M1994">
        <v>0.5</v>
      </c>
      <c r="N1994">
        <v>-448.89600000000002</v>
      </c>
    </row>
    <row r="1995" spans="1:14" hidden="1">
      <c r="A1995">
        <v>3916</v>
      </c>
      <c r="B1995" t="s">
        <v>2834</v>
      </c>
      <c r="C1995" s="4">
        <v>42934</v>
      </c>
      <c r="D1995" s="4">
        <v>42939</v>
      </c>
      <c r="E1995" t="s">
        <v>15</v>
      </c>
      <c r="F1995" t="s">
        <v>1432</v>
      </c>
      <c r="G1995" t="s">
        <v>21</v>
      </c>
      <c r="H1995">
        <v>85023</v>
      </c>
      <c r="I1995" t="s">
        <v>2835</v>
      </c>
      <c r="J1995">
        <v>161.56800000000001</v>
      </c>
      <c r="K1995">
        <v>2</v>
      </c>
      <c r="L1995">
        <v>75.734999999999999</v>
      </c>
      <c r="M1995">
        <v>0.2</v>
      </c>
      <c r="N1995">
        <v>10.098000000000001</v>
      </c>
    </row>
    <row r="1996" spans="1:14" hidden="1">
      <c r="A1996">
        <v>3917</v>
      </c>
      <c r="B1996" t="s">
        <v>2834</v>
      </c>
      <c r="C1996" s="4">
        <v>42934</v>
      </c>
      <c r="D1996" s="4">
        <v>42939</v>
      </c>
      <c r="E1996" t="s">
        <v>15</v>
      </c>
      <c r="F1996" t="s">
        <v>1432</v>
      </c>
      <c r="G1996" t="s">
        <v>21</v>
      </c>
      <c r="H1996">
        <v>85023</v>
      </c>
      <c r="I1996" t="s">
        <v>2836</v>
      </c>
      <c r="J1996">
        <v>16.096</v>
      </c>
      <c r="K1996">
        <v>2</v>
      </c>
      <c r="L1996">
        <v>5.4324000000000003</v>
      </c>
      <c r="M1996">
        <v>0.2</v>
      </c>
      <c r="N1996">
        <v>5.2312000000000003</v>
      </c>
    </row>
    <row r="1997" spans="1:14" hidden="1">
      <c r="A1997">
        <v>3918</v>
      </c>
      <c r="B1997" t="s">
        <v>2834</v>
      </c>
      <c r="C1997" s="4">
        <v>42934</v>
      </c>
      <c r="D1997" s="4">
        <v>42939</v>
      </c>
      <c r="E1997" t="s">
        <v>15</v>
      </c>
      <c r="F1997" t="s">
        <v>1432</v>
      </c>
      <c r="G1997" t="s">
        <v>21</v>
      </c>
      <c r="H1997">
        <v>85023</v>
      </c>
      <c r="I1997" t="s">
        <v>2837</v>
      </c>
      <c r="J1997">
        <v>7.6559999999999997</v>
      </c>
      <c r="K1997">
        <v>4</v>
      </c>
      <c r="L1997">
        <v>3.4451999999999998</v>
      </c>
      <c r="M1997">
        <v>0.7</v>
      </c>
      <c r="N1997">
        <v>-6.1247999999999996</v>
      </c>
    </row>
    <row r="1998" spans="1:14" hidden="1">
      <c r="A1998">
        <v>3919</v>
      </c>
      <c r="B1998" t="s">
        <v>2834</v>
      </c>
      <c r="C1998" s="4">
        <v>42934</v>
      </c>
      <c r="D1998" s="4">
        <v>42939</v>
      </c>
      <c r="E1998" t="s">
        <v>15</v>
      </c>
      <c r="F1998" t="s">
        <v>1432</v>
      </c>
      <c r="G1998" t="s">
        <v>21</v>
      </c>
      <c r="H1998">
        <v>85023</v>
      </c>
      <c r="I1998" t="s">
        <v>2838</v>
      </c>
      <c r="J1998">
        <v>311.976</v>
      </c>
      <c r="K1998">
        <v>3</v>
      </c>
      <c r="L1998">
        <v>118.29089999999999</v>
      </c>
      <c r="M1998">
        <v>0.2</v>
      </c>
      <c r="N1998">
        <v>-42.896700000000003</v>
      </c>
    </row>
    <row r="1999" spans="1:14" hidden="1">
      <c r="A1999">
        <v>7043</v>
      </c>
      <c r="B1999" t="s">
        <v>2839</v>
      </c>
      <c r="C1999" s="4">
        <v>42934</v>
      </c>
      <c r="D1999" s="4">
        <v>42939</v>
      </c>
      <c r="E1999" t="s">
        <v>15</v>
      </c>
      <c r="F1999" t="s">
        <v>2157</v>
      </c>
      <c r="G1999" t="s">
        <v>21</v>
      </c>
      <c r="H1999">
        <v>19134</v>
      </c>
      <c r="I1999" t="s">
        <v>2370</v>
      </c>
      <c r="J1999">
        <v>599.97</v>
      </c>
      <c r="K1999">
        <v>5</v>
      </c>
      <c r="L1999">
        <v>105.99469999999999</v>
      </c>
      <c r="M1999">
        <v>0.4</v>
      </c>
      <c r="N1999">
        <v>69.996499999999997</v>
      </c>
    </row>
    <row r="2000" spans="1:14" hidden="1">
      <c r="A2000">
        <v>7044</v>
      </c>
      <c r="B2000" t="s">
        <v>2839</v>
      </c>
      <c r="C2000" s="4">
        <v>42934</v>
      </c>
      <c r="D2000" s="4">
        <v>42939</v>
      </c>
      <c r="E2000" t="s">
        <v>15</v>
      </c>
      <c r="F2000" t="s">
        <v>2157</v>
      </c>
      <c r="G2000" t="s">
        <v>21</v>
      </c>
      <c r="H2000">
        <v>19134</v>
      </c>
      <c r="I2000" t="s">
        <v>251</v>
      </c>
      <c r="J2000">
        <v>198.744</v>
      </c>
      <c r="K2000">
        <v>4</v>
      </c>
      <c r="L2000">
        <v>53.234999999999999</v>
      </c>
      <c r="M2000">
        <v>0.3</v>
      </c>
      <c r="N2000">
        <v>-14.196</v>
      </c>
    </row>
    <row r="2001" spans="1:14" hidden="1">
      <c r="A2001">
        <v>7045</v>
      </c>
      <c r="B2001" t="s">
        <v>2839</v>
      </c>
      <c r="C2001" s="4">
        <v>42934</v>
      </c>
      <c r="D2001" s="4">
        <v>42939</v>
      </c>
      <c r="E2001" t="s">
        <v>15</v>
      </c>
      <c r="F2001" t="s">
        <v>2157</v>
      </c>
      <c r="G2001" t="s">
        <v>21</v>
      </c>
      <c r="H2001">
        <v>19134</v>
      </c>
      <c r="I2001" t="s">
        <v>2609</v>
      </c>
      <c r="J2001">
        <v>9.1839999999999993</v>
      </c>
      <c r="K2001">
        <v>2</v>
      </c>
      <c r="L2001">
        <v>4.0179999999999998</v>
      </c>
      <c r="M2001">
        <v>0.2</v>
      </c>
      <c r="N2001">
        <v>1.1479999999999999</v>
      </c>
    </row>
    <row r="2002" spans="1:14" hidden="1">
      <c r="A2002">
        <v>2440</v>
      </c>
      <c r="B2002" t="s">
        <v>2840</v>
      </c>
      <c r="C2002" s="4">
        <v>42933</v>
      </c>
      <c r="D2002" s="4">
        <v>42938</v>
      </c>
      <c r="E2002" t="s">
        <v>15</v>
      </c>
      <c r="F2002" t="s">
        <v>2816</v>
      </c>
      <c r="G2002" t="s">
        <v>21</v>
      </c>
      <c r="H2002">
        <v>33614</v>
      </c>
      <c r="I2002" t="s">
        <v>1148</v>
      </c>
      <c r="J2002">
        <v>7.9039999999999999</v>
      </c>
      <c r="K2002">
        <v>2</v>
      </c>
      <c r="L2002">
        <v>2.8652000000000002</v>
      </c>
      <c r="M2002">
        <v>0.2</v>
      </c>
      <c r="N2002">
        <v>2.1736</v>
      </c>
    </row>
    <row r="2003" spans="1:14" hidden="1">
      <c r="A2003">
        <v>4526</v>
      </c>
      <c r="B2003" t="s">
        <v>2841</v>
      </c>
      <c r="C2003" s="4">
        <v>42933</v>
      </c>
      <c r="D2003" s="4">
        <v>42939</v>
      </c>
      <c r="E2003" t="s">
        <v>15</v>
      </c>
      <c r="F2003" t="s">
        <v>2472</v>
      </c>
      <c r="G2003" t="s">
        <v>17</v>
      </c>
      <c r="H2003">
        <v>13440</v>
      </c>
      <c r="I2003" t="s">
        <v>2240</v>
      </c>
      <c r="J2003">
        <v>269.98</v>
      </c>
      <c r="K2003">
        <v>2</v>
      </c>
      <c r="L2003">
        <v>101.24250000000001</v>
      </c>
      <c r="M2003">
        <v>0</v>
      </c>
      <c r="N2003">
        <v>67.495000000000005</v>
      </c>
    </row>
    <row r="2004" spans="1:14" hidden="1">
      <c r="A2004">
        <v>4527</v>
      </c>
      <c r="B2004" t="s">
        <v>2841</v>
      </c>
      <c r="C2004" s="4">
        <v>42933</v>
      </c>
      <c r="D2004" s="4">
        <v>42939</v>
      </c>
      <c r="E2004" t="s">
        <v>15</v>
      </c>
      <c r="F2004" t="s">
        <v>2472</v>
      </c>
      <c r="G2004" t="s">
        <v>17</v>
      </c>
      <c r="H2004">
        <v>13440</v>
      </c>
      <c r="I2004" t="s">
        <v>2842</v>
      </c>
      <c r="J2004">
        <v>99.9</v>
      </c>
      <c r="K2004">
        <v>5</v>
      </c>
      <c r="L2004">
        <v>10.3896</v>
      </c>
      <c r="M2004">
        <v>0</v>
      </c>
      <c r="N2004">
        <v>47.951999999999998</v>
      </c>
    </row>
    <row r="2005" spans="1:14" hidden="1">
      <c r="A2005">
        <v>4528</v>
      </c>
      <c r="B2005" t="s">
        <v>2841</v>
      </c>
      <c r="C2005" s="4">
        <v>42933</v>
      </c>
      <c r="D2005" s="4">
        <v>42939</v>
      </c>
      <c r="E2005" t="s">
        <v>15</v>
      </c>
      <c r="F2005" t="s">
        <v>2472</v>
      </c>
      <c r="G2005" t="s">
        <v>17</v>
      </c>
      <c r="H2005">
        <v>13440</v>
      </c>
      <c r="I2005" t="s">
        <v>2007</v>
      </c>
      <c r="J2005">
        <v>39.08</v>
      </c>
      <c r="K2005">
        <v>4</v>
      </c>
      <c r="L2005">
        <v>6.1551</v>
      </c>
      <c r="M2005">
        <v>0</v>
      </c>
      <c r="N2005">
        <v>14.4596</v>
      </c>
    </row>
    <row r="2006" spans="1:14" hidden="1">
      <c r="A2006">
        <v>4573</v>
      </c>
      <c r="B2006" t="s">
        <v>2843</v>
      </c>
      <c r="C2006" s="4">
        <v>42933</v>
      </c>
      <c r="D2006" s="4">
        <v>42937</v>
      </c>
      <c r="E2006" t="s">
        <v>15</v>
      </c>
      <c r="F2006" t="s">
        <v>2844</v>
      </c>
      <c r="G2006" t="s">
        <v>17</v>
      </c>
      <c r="H2006">
        <v>90036</v>
      </c>
      <c r="I2006" t="s">
        <v>2845</v>
      </c>
      <c r="J2006">
        <v>479.98399999999998</v>
      </c>
      <c r="K2006">
        <v>2</v>
      </c>
      <c r="L2006">
        <v>194.99350000000001</v>
      </c>
      <c r="M2006">
        <v>0.2</v>
      </c>
      <c r="N2006">
        <v>89.997</v>
      </c>
    </row>
    <row r="2007" spans="1:14" hidden="1">
      <c r="A2007">
        <v>5649</v>
      </c>
      <c r="B2007" t="s">
        <v>2846</v>
      </c>
      <c r="C2007" s="4">
        <v>42933</v>
      </c>
      <c r="D2007" s="4">
        <v>42935</v>
      </c>
      <c r="E2007" t="s">
        <v>52</v>
      </c>
      <c r="F2007" t="s">
        <v>2847</v>
      </c>
      <c r="G2007" t="s">
        <v>27</v>
      </c>
      <c r="H2007">
        <v>92307</v>
      </c>
      <c r="I2007" t="s">
        <v>1158</v>
      </c>
      <c r="J2007">
        <v>32.4</v>
      </c>
      <c r="K2007">
        <v>5</v>
      </c>
      <c r="L2007">
        <v>3.3696000000000002</v>
      </c>
      <c r="M2007">
        <v>0</v>
      </c>
      <c r="N2007">
        <v>15.552</v>
      </c>
    </row>
    <row r="2008" spans="1:14" hidden="1">
      <c r="A2008">
        <v>5650</v>
      </c>
      <c r="B2008" t="s">
        <v>2846</v>
      </c>
      <c r="C2008" s="4">
        <v>42933</v>
      </c>
      <c r="D2008" s="4">
        <v>42935</v>
      </c>
      <c r="E2008" t="s">
        <v>52</v>
      </c>
      <c r="F2008" t="s">
        <v>2847</v>
      </c>
      <c r="G2008" t="s">
        <v>27</v>
      </c>
      <c r="H2008">
        <v>92307</v>
      </c>
      <c r="I2008" t="s">
        <v>1162</v>
      </c>
      <c r="J2008">
        <v>57.9</v>
      </c>
      <c r="K2008">
        <v>5</v>
      </c>
      <c r="L2008">
        <v>5.79</v>
      </c>
      <c r="M2008">
        <v>0</v>
      </c>
      <c r="N2008">
        <v>28.95</v>
      </c>
    </row>
    <row r="2009" spans="1:14" hidden="1">
      <c r="A2009">
        <v>5651</v>
      </c>
      <c r="B2009" t="s">
        <v>2846</v>
      </c>
      <c r="C2009" s="4">
        <v>42933</v>
      </c>
      <c r="D2009" s="4">
        <v>42935</v>
      </c>
      <c r="E2009" t="s">
        <v>52</v>
      </c>
      <c r="F2009" t="s">
        <v>2847</v>
      </c>
      <c r="G2009" t="s">
        <v>27</v>
      </c>
      <c r="H2009">
        <v>92307</v>
      </c>
      <c r="I2009" t="s">
        <v>2848</v>
      </c>
      <c r="J2009">
        <v>10.56</v>
      </c>
      <c r="K2009">
        <v>2</v>
      </c>
      <c r="L2009">
        <v>5.28</v>
      </c>
      <c r="M2009">
        <v>0</v>
      </c>
      <c r="N2009">
        <v>0</v>
      </c>
    </row>
    <row r="2010" spans="1:14" hidden="1">
      <c r="A2010">
        <v>5652</v>
      </c>
      <c r="B2010" t="s">
        <v>2846</v>
      </c>
      <c r="C2010" s="4">
        <v>42933</v>
      </c>
      <c r="D2010" s="4">
        <v>42935</v>
      </c>
      <c r="E2010" t="s">
        <v>52</v>
      </c>
      <c r="F2010" t="s">
        <v>2847</v>
      </c>
      <c r="G2010" t="s">
        <v>27</v>
      </c>
      <c r="H2010">
        <v>92307</v>
      </c>
      <c r="I2010" t="s">
        <v>2849</v>
      </c>
      <c r="J2010">
        <v>1194.165</v>
      </c>
      <c r="K2010">
        <v>5</v>
      </c>
      <c r="L2010">
        <v>196.68600000000001</v>
      </c>
      <c r="M2010">
        <v>0.15</v>
      </c>
      <c r="N2010">
        <v>210.73500000000001</v>
      </c>
    </row>
    <row r="2011" spans="1:14" hidden="1">
      <c r="A2011">
        <v>24</v>
      </c>
      <c r="B2011" t="s">
        <v>2850</v>
      </c>
      <c r="C2011" s="4">
        <v>42932</v>
      </c>
      <c r="D2011" s="4">
        <v>42934</v>
      </c>
      <c r="E2011" t="s">
        <v>52</v>
      </c>
      <c r="F2011" t="s">
        <v>1581</v>
      </c>
      <c r="G2011" t="s">
        <v>21</v>
      </c>
      <c r="H2011">
        <v>19140</v>
      </c>
      <c r="I2011" t="s">
        <v>378</v>
      </c>
      <c r="J2011">
        <v>71.372</v>
      </c>
      <c r="K2011">
        <v>2</v>
      </c>
      <c r="L2011">
        <v>36.195799999999998</v>
      </c>
      <c r="M2011">
        <v>0.3</v>
      </c>
      <c r="N2011">
        <v>-1.0196000000000001</v>
      </c>
    </row>
    <row r="2012" spans="1:14" hidden="1">
      <c r="A2012">
        <v>2572</v>
      </c>
      <c r="B2012" t="s">
        <v>2851</v>
      </c>
      <c r="C2012" s="4">
        <v>42932</v>
      </c>
      <c r="D2012" s="4">
        <v>42937</v>
      </c>
      <c r="E2012" t="s">
        <v>15</v>
      </c>
      <c r="F2012" t="s">
        <v>1414</v>
      </c>
      <c r="G2012" t="s">
        <v>17</v>
      </c>
      <c r="H2012">
        <v>60098</v>
      </c>
      <c r="I2012" t="s">
        <v>993</v>
      </c>
      <c r="J2012">
        <v>2.9119999999999999</v>
      </c>
      <c r="K2012">
        <v>2</v>
      </c>
      <c r="L2012">
        <v>1.0009999999999999</v>
      </c>
      <c r="M2012">
        <v>0.2</v>
      </c>
      <c r="N2012">
        <v>0.91</v>
      </c>
    </row>
    <row r="2013" spans="1:14" hidden="1">
      <c r="A2013">
        <v>9830</v>
      </c>
      <c r="B2013" t="s">
        <v>2852</v>
      </c>
      <c r="C2013" s="4">
        <v>42932</v>
      </c>
      <c r="D2013" s="4">
        <v>42939</v>
      </c>
      <c r="E2013" t="s">
        <v>15</v>
      </c>
      <c r="F2013" t="s">
        <v>1851</v>
      </c>
      <c r="G2013" t="s">
        <v>21</v>
      </c>
      <c r="H2013">
        <v>28205</v>
      </c>
      <c r="I2013" t="s">
        <v>2835</v>
      </c>
      <c r="J2013">
        <v>242.352</v>
      </c>
      <c r="K2013">
        <v>3</v>
      </c>
      <c r="L2013">
        <v>75.734999999999999</v>
      </c>
      <c r="M2013">
        <v>0.2</v>
      </c>
      <c r="N2013">
        <v>15.147</v>
      </c>
    </row>
    <row r="2014" spans="1:14" hidden="1">
      <c r="A2014">
        <v>2091</v>
      </c>
      <c r="B2014" t="s">
        <v>2853</v>
      </c>
      <c r="C2014" s="4">
        <v>42931</v>
      </c>
      <c r="D2014" s="4">
        <v>42935</v>
      </c>
      <c r="E2014" t="s">
        <v>15</v>
      </c>
      <c r="F2014" t="s">
        <v>2854</v>
      </c>
      <c r="G2014" t="s">
        <v>21</v>
      </c>
      <c r="H2014">
        <v>19805</v>
      </c>
      <c r="I2014" t="s">
        <v>2025</v>
      </c>
      <c r="J2014">
        <v>26.55</v>
      </c>
      <c r="K2014">
        <v>3</v>
      </c>
      <c r="L2014">
        <v>4.5134999999999996</v>
      </c>
      <c r="M2014">
        <v>0</v>
      </c>
      <c r="N2014">
        <v>13.009499999999999</v>
      </c>
    </row>
    <row r="2015" spans="1:14" hidden="1">
      <c r="A2015">
        <v>2092</v>
      </c>
      <c r="B2015" t="s">
        <v>2853</v>
      </c>
      <c r="C2015" s="4">
        <v>42931</v>
      </c>
      <c r="D2015" s="4">
        <v>42935</v>
      </c>
      <c r="E2015" t="s">
        <v>15</v>
      </c>
      <c r="F2015" t="s">
        <v>2854</v>
      </c>
      <c r="G2015" t="s">
        <v>21</v>
      </c>
      <c r="H2015">
        <v>19805</v>
      </c>
      <c r="I2015" t="s">
        <v>1660</v>
      </c>
      <c r="J2015">
        <v>310.44299999999998</v>
      </c>
      <c r="K2015">
        <v>3</v>
      </c>
      <c r="L2015">
        <v>119.7423</v>
      </c>
      <c r="M2015">
        <v>0.3</v>
      </c>
      <c r="N2015">
        <v>-48.783900000000003</v>
      </c>
    </row>
    <row r="2016" spans="1:14" hidden="1">
      <c r="A2016">
        <v>5498</v>
      </c>
      <c r="B2016" t="s">
        <v>2855</v>
      </c>
      <c r="C2016" s="4">
        <v>42931</v>
      </c>
      <c r="D2016" s="4">
        <v>42934</v>
      </c>
      <c r="E2016" t="s">
        <v>52</v>
      </c>
      <c r="F2016" t="s">
        <v>1593</v>
      </c>
      <c r="G2016" t="s">
        <v>21</v>
      </c>
      <c r="H2016">
        <v>10024</v>
      </c>
      <c r="I2016" t="s">
        <v>1139</v>
      </c>
      <c r="J2016">
        <v>6.56</v>
      </c>
      <c r="K2016">
        <v>2</v>
      </c>
      <c r="L2016">
        <v>2.3288000000000002</v>
      </c>
      <c r="M2016">
        <v>0</v>
      </c>
      <c r="N2016">
        <v>1.9024000000000001</v>
      </c>
    </row>
    <row r="2017" spans="1:14" hidden="1">
      <c r="A2017">
        <v>5499</v>
      </c>
      <c r="B2017" t="s">
        <v>2855</v>
      </c>
      <c r="C2017" s="4">
        <v>42931</v>
      </c>
      <c r="D2017" s="4">
        <v>42934</v>
      </c>
      <c r="E2017" t="s">
        <v>52</v>
      </c>
      <c r="F2017" t="s">
        <v>1593</v>
      </c>
      <c r="G2017" t="s">
        <v>21</v>
      </c>
      <c r="H2017">
        <v>10024</v>
      </c>
      <c r="I2017" t="s">
        <v>2856</v>
      </c>
      <c r="J2017">
        <v>7.83</v>
      </c>
      <c r="K2017">
        <v>3</v>
      </c>
      <c r="L2017">
        <v>1.4094</v>
      </c>
      <c r="M2017">
        <v>0</v>
      </c>
      <c r="N2017">
        <v>3.6017999999999999</v>
      </c>
    </row>
    <row r="2018" spans="1:14" hidden="1">
      <c r="A2018">
        <v>5500</v>
      </c>
      <c r="B2018" t="s">
        <v>2855</v>
      </c>
      <c r="C2018" s="4">
        <v>42931</v>
      </c>
      <c r="D2018" s="4">
        <v>42934</v>
      </c>
      <c r="E2018" t="s">
        <v>52</v>
      </c>
      <c r="F2018" t="s">
        <v>1593</v>
      </c>
      <c r="G2018" t="s">
        <v>21</v>
      </c>
      <c r="H2018">
        <v>10024</v>
      </c>
      <c r="I2018" t="s">
        <v>1976</v>
      </c>
      <c r="J2018">
        <v>41.9</v>
      </c>
      <c r="K2018">
        <v>2</v>
      </c>
      <c r="L2018">
        <v>16.5505</v>
      </c>
      <c r="M2018">
        <v>0</v>
      </c>
      <c r="N2018">
        <v>8.7989999999999995</v>
      </c>
    </row>
    <row r="2019" spans="1:14" hidden="1">
      <c r="A2019">
        <v>5501</v>
      </c>
      <c r="B2019" t="s">
        <v>2855</v>
      </c>
      <c r="C2019" s="4">
        <v>42931</v>
      </c>
      <c r="D2019" s="4">
        <v>42934</v>
      </c>
      <c r="E2019" t="s">
        <v>52</v>
      </c>
      <c r="F2019" t="s">
        <v>1593</v>
      </c>
      <c r="G2019" t="s">
        <v>21</v>
      </c>
      <c r="H2019">
        <v>10024</v>
      </c>
      <c r="I2019" t="s">
        <v>2857</v>
      </c>
      <c r="J2019">
        <v>664.14599999999996</v>
      </c>
      <c r="K2019">
        <v>6</v>
      </c>
      <c r="L2019">
        <v>95.932199999999995</v>
      </c>
      <c r="M2019">
        <v>0.1</v>
      </c>
      <c r="N2019">
        <v>88.552800000000005</v>
      </c>
    </row>
    <row r="2020" spans="1:14" hidden="1">
      <c r="A2020">
        <v>5502</v>
      </c>
      <c r="B2020" t="s">
        <v>2855</v>
      </c>
      <c r="C2020" s="4">
        <v>42931</v>
      </c>
      <c r="D2020" s="4">
        <v>42934</v>
      </c>
      <c r="E2020" t="s">
        <v>52</v>
      </c>
      <c r="F2020" t="s">
        <v>1593</v>
      </c>
      <c r="G2020" t="s">
        <v>21</v>
      </c>
      <c r="H2020">
        <v>10024</v>
      </c>
      <c r="I2020" t="s">
        <v>198</v>
      </c>
      <c r="J2020">
        <v>8.9600000000000009</v>
      </c>
      <c r="K2020">
        <v>2</v>
      </c>
      <c r="L2020">
        <v>2.2848000000000002</v>
      </c>
      <c r="M2020">
        <v>0</v>
      </c>
      <c r="N2020">
        <v>4.3903999999999996</v>
      </c>
    </row>
    <row r="2021" spans="1:14" hidden="1">
      <c r="A2021">
        <v>7690</v>
      </c>
      <c r="B2021" t="s">
        <v>2858</v>
      </c>
      <c r="C2021" s="4">
        <v>42931</v>
      </c>
      <c r="D2021" s="4">
        <v>42933</v>
      </c>
      <c r="E2021" t="s">
        <v>38</v>
      </c>
      <c r="F2021" t="s">
        <v>1794</v>
      </c>
      <c r="G2021" t="s">
        <v>27</v>
      </c>
      <c r="H2021">
        <v>23434</v>
      </c>
      <c r="I2021" t="s">
        <v>1715</v>
      </c>
      <c r="J2021">
        <v>179.94</v>
      </c>
      <c r="K2021">
        <v>3</v>
      </c>
      <c r="L2021">
        <v>43.185600000000001</v>
      </c>
      <c r="M2021">
        <v>0</v>
      </c>
      <c r="N2021">
        <v>50.383200000000002</v>
      </c>
    </row>
    <row r="2022" spans="1:14" hidden="1">
      <c r="A2022">
        <v>7691</v>
      </c>
      <c r="B2022" t="s">
        <v>2858</v>
      </c>
      <c r="C2022" s="4">
        <v>42931</v>
      </c>
      <c r="D2022" s="4">
        <v>42933</v>
      </c>
      <c r="E2022" t="s">
        <v>38</v>
      </c>
      <c r="F2022" t="s">
        <v>1794</v>
      </c>
      <c r="G2022" t="s">
        <v>27</v>
      </c>
      <c r="H2022">
        <v>23434</v>
      </c>
      <c r="I2022" t="s">
        <v>1444</v>
      </c>
      <c r="J2022">
        <v>872.94</v>
      </c>
      <c r="K2022">
        <v>3</v>
      </c>
      <c r="L2022">
        <v>238.6036</v>
      </c>
      <c r="M2022">
        <v>0</v>
      </c>
      <c r="N2022">
        <v>157.1292</v>
      </c>
    </row>
    <row r="2023" spans="1:14" hidden="1">
      <c r="A2023">
        <v>7692</v>
      </c>
      <c r="B2023" t="s">
        <v>2858</v>
      </c>
      <c r="C2023" s="4">
        <v>42931</v>
      </c>
      <c r="D2023" s="4">
        <v>42933</v>
      </c>
      <c r="E2023" t="s">
        <v>38</v>
      </c>
      <c r="F2023" t="s">
        <v>1794</v>
      </c>
      <c r="G2023" t="s">
        <v>27</v>
      </c>
      <c r="H2023">
        <v>23434</v>
      </c>
      <c r="I2023" t="s">
        <v>2859</v>
      </c>
      <c r="J2023">
        <v>12.96</v>
      </c>
      <c r="K2023">
        <v>2</v>
      </c>
      <c r="L2023">
        <v>3.3696000000000002</v>
      </c>
      <c r="M2023">
        <v>0</v>
      </c>
      <c r="N2023">
        <v>6.2207999999999997</v>
      </c>
    </row>
    <row r="2024" spans="1:14" hidden="1">
      <c r="A2024">
        <v>7496</v>
      </c>
      <c r="B2024" t="s">
        <v>2860</v>
      </c>
      <c r="C2024" s="4">
        <v>42930</v>
      </c>
      <c r="D2024" s="4">
        <v>42934</v>
      </c>
      <c r="E2024" t="s">
        <v>15</v>
      </c>
      <c r="F2024" t="s">
        <v>712</v>
      </c>
      <c r="G2024" t="s">
        <v>21</v>
      </c>
      <c r="H2024">
        <v>92683</v>
      </c>
      <c r="I2024" t="s">
        <v>2438</v>
      </c>
      <c r="J2024">
        <v>4.4480000000000004</v>
      </c>
      <c r="K2024">
        <v>2</v>
      </c>
      <c r="L2024">
        <v>1.5012000000000001</v>
      </c>
      <c r="M2024">
        <v>0.2</v>
      </c>
      <c r="N2024">
        <v>1.4456</v>
      </c>
    </row>
    <row r="2025" spans="1:14" hidden="1">
      <c r="A2025">
        <v>7497</v>
      </c>
      <c r="B2025" t="s">
        <v>2860</v>
      </c>
      <c r="C2025" s="4">
        <v>42930</v>
      </c>
      <c r="D2025" s="4">
        <v>42934</v>
      </c>
      <c r="E2025" t="s">
        <v>15</v>
      </c>
      <c r="F2025" t="s">
        <v>712</v>
      </c>
      <c r="G2025" t="s">
        <v>21</v>
      </c>
      <c r="H2025">
        <v>92683</v>
      </c>
      <c r="I2025" t="s">
        <v>885</v>
      </c>
      <c r="J2025">
        <v>276.69</v>
      </c>
      <c r="K2025">
        <v>3</v>
      </c>
      <c r="L2025">
        <v>75.628600000000006</v>
      </c>
      <c r="M2025">
        <v>0</v>
      </c>
      <c r="N2025">
        <v>49.804200000000002</v>
      </c>
    </row>
    <row r="2026" spans="1:14" hidden="1">
      <c r="A2026">
        <v>7498</v>
      </c>
      <c r="B2026" t="s">
        <v>2860</v>
      </c>
      <c r="C2026" s="4">
        <v>42930</v>
      </c>
      <c r="D2026" s="4">
        <v>42934</v>
      </c>
      <c r="E2026" t="s">
        <v>15</v>
      </c>
      <c r="F2026" t="s">
        <v>712</v>
      </c>
      <c r="G2026" t="s">
        <v>21</v>
      </c>
      <c r="H2026">
        <v>92683</v>
      </c>
      <c r="I2026" t="s">
        <v>2861</v>
      </c>
      <c r="J2026">
        <v>4.96</v>
      </c>
      <c r="K2026">
        <v>4</v>
      </c>
      <c r="L2026">
        <v>0.65720000000000001</v>
      </c>
      <c r="M2026">
        <v>0</v>
      </c>
      <c r="N2026">
        <v>2.3311999999999999</v>
      </c>
    </row>
    <row r="2027" spans="1:14" hidden="1">
      <c r="A2027">
        <v>7499</v>
      </c>
      <c r="B2027" t="s">
        <v>2860</v>
      </c>
      <c r="C2027" s="4">
        <v>42930</v>
      </c>
      <c r="D2027" s="4">
        <v>42934</v>
      </c>
      <c r="E2027" t="s">
        <v>15</v>
      </c>
      <c r="F2027" t="s">
        <v>712</v>
      </c>
      <c r="G2027" t="s">
        <v>21</v>
      </c>
      <c r="H2027">
        <v>92683</v>
      </c>
      <c r="I2027" t="s">
        <v>2862</v>
      </c>
      <c r="J2027">
        <v>71.92</v>
      </c>
      <c r="K2027">
        <v>4</v>
      </c>
      <c r="L2027">
        <v>12.7658</v>
      </c>
      <c r="M2027">
        <v>0</v>
      </c>
      <c r="N2027">
        <v>20.8568</v>
      </c>
    </row>
    <row r="2028" spans="1:14" hidden="1">
      <c r="A2028">
        <v>7500</v>
      </c>
      <c r="B2028" t="s">
        <v>2860</v>
      </c>
      <c r="C2028" s="4">
        <v>42930</v>
      </c>
      <c r="D2028" s="4">
        <v>42934</v>
      </c>
      <c r="E2028" t="s">
        <v>15</v>
      </c>
      <c r="F2028" t="s">
        <v>712</v>
      </c>
      <c r="G2028" t="s">
        <v>21</v>
      </c>
      <c r="H2028">
        <v>92683</v>
      </c>
      <c r="I2028" t="s">
        <v>2470</v>
      </c>
      <c r="J2028">
        <v>18.84</v>
      </c>
      <c r="K2028">
        <v>3</v>
      </c>
      <c r="L2028">
        <v>3.6423999999999999</v>
      </c>
      <c r="M2028">
        <v>0</v>
      </c>
      <c r="N2028">
        <v>7.9127999999999998</v>
      </c>
    </row>
    <row r="2029" spans="1:14" hidden="1">
      <c r="A2029">
        <v>7501</v>
      </c>
      <c r="B2029" t="s">
        <v>2860</v>
      </c>
      <c r="C2029" s="4">
        <v>42930</v>
      </c>
      <c r="D2029" s="4">
        <v>42934</v>
      </c>
      <c r="E2029" t="s">
        <v>15</v>
      </c>
      <c r="F2029" t="s">
        <v>712</v>
      </c>
      <c r="G2029" t="s">
        <v>21</v>
      </c>
      <c r="H2029">
        <v>92683</v>
      </c>
      <c r="I2029" t="s">
        <v>2772</v>
      </c>
      <c r="J2029">
        <v>140.97</v>
      </c>
      <c r="K2029">
        <v>3</v>
      </c>
      <c r="L2029">
        <v>40.4114</v>
      </c>
      <c r="M2029">
        <v>0</v>
      </c>
      <c r="N2029">
        <v>19.735800000000001</v>
      </c>
    </row>
    <row r="2030" spans="1:14" hidden="1">
      <c r="A2030">
        <v>7502</v>
      </c>
      <c r="B2030" t="s">
        <v>2860</v>
      </c>
      <c r="C2030" s="4">
        <v>42930</v>
      </c>
      <c r="D2030" s="4">
        <v>42934</v>
      </c>
      <c r="E2030" t="s">
        <v>15</v>
      </c>
      <c r="F2030" t="s">
        <v>712</v>
      </c>
      <c r="G2030" t="s">
        <v>21</v>
      </c>
      <c r="H2030">
        <v>92683</v>
      </c>
      <c r="I2030" t="s">
        <v>795</v>
      </c>
      <c r="J2030">
        <v>470.37599999999998</v>
      </c>
      <c r="K2030">
        <v>3</v>
      </c>
      <c r="L2030">
        <v>139.15289999999999</v>
      </c>
      <c r="M2030">
        <v>0.2</v>
      </c>
      <c r="N2030">
        <v>52.917299999999997</v>
      </c>
    </row>
    <row r="2031" spans="1:14" hidden="1">
      <c r="A2031">
        <v>7509</v>
      </c>
      <c r="B2031" t="s">
        <v>2863</v>
      </c>
      <c r="C2031" s="4">
        <v>42930</v>
      </c>
      <c r="D2031" s="4">
        <v>42934</v>
      </c>
      <c r="E2031" t="s">
        <v>15</v>
      </c>
      <c r="F2031" t="s">
        <v>565</v>
      </c>
      <c r="G2031" t="s">
        <v>21</v>
      </c>
      <c r="H2031">
        <v>43229</v>
      </c>
      <c r="I2031" t="s">
        <v>2864</v>
      </c>
      <c r="J2031">
        <v>9.2479999999999993</v>
      </c>
      <c r="K2031">
        <v>2</v>
      </c>
      <c r="L2031">
        <v>2.9478</v>
      </c>
      <c r="M2031">
        <v>0.2</v>
      </c>
      <c r="N2031">
        <v>3.3523999999999998</v>
      </c>
    </row>
    <row r="2032" spans="1:14" hidden="1">
      <c r="A2032">
        <v>7510</v>
      </c>
      <c r="B2032" t="s">
        <v>2863</v>
      </c>
      <c r="C2032" s="4">
        <v>42930</v>
      </c>
      <c r="D2032" s="4">
        <v>42934</v>
      </c>
      <c r="E2032" t="s">
        <v>15</v>
      </c>
      <c r="F2032" t="s">
        <v>565</v>
      </c>
      <c r="G2032" t="s">
        <v>21</v>
      </c>
      <c r="H2032">
        <v>43229</v>
      </c>
      <c r="I2032" t="s">
        <v>2865</v>
      </c>
      <c r="J2032">
        <v>1889.9459999999999</v>
      </c>
      <c r="K2032">
        <v>9</v>
      </c>
      <c r="L2032">
        <v>251.99279999999999</v>
      </c>
      <c r="M2032">
        <v>0.4</v>
      </c>
      <c r="N2032">
        <v>-377.98919999999998</v>
      </c>
    </row>
    <row r="2033" spans="1:14" hidden="1">
      <c r="A2033">
        <v>7511</v>
      </c>
      <c r="B2033" t="s">
        <v>2863</v>
      </c>
      <c r="C2033" s="4">
        <v>42930</v>
      </c>
      <c r="D2033" s="4">
        <v>42934</v>
      </c>
      <c r="E2033" t="s">
        <v>15</v>
      </c>
      <c r="F2033" t="s">
        <v>565</v>
      </c>
      <c r="G2033" t="s">
        <v>21</v>
      </c>
      <c r="H2033">
        <v>43229</v>
      </c>
      <c r="I2033" t="s">
        <v>2866</v>
      </c>
      <c r="J2033">
        <v>62.04</v>
      </c>
      <c r="K2033">
        <v>5</v>
      </c>
      <c r="L2033">
        <v>11.477399999999999</v>
      </c>
      <c r="M2033">
        <v>0.2</v>
      </c>
      <c r="N2033">
        <v>4.6529999999999996</v>
      </c>
    </row>
    <row r="2034" spans="1:14" hidden="1">
      <c r="A2034">
        <v>7512</v>
      </c>
      <c r="B2034" t="s">
        <v>2863</v>
      </c>
      <c r="C2034" s="4">
        <v>42930</v>
      </c>
      <c r="D2034" s="4">
        <v>42934</v>
      </c>
      <c r="E2034" t="s">
        <v>15</v>
      </c>
      <c r="F2034" t="s">
        <v>565</v>
      </c>
      <c r="G2034" t="s">
        <v>21</v>
      </c>
      <c r="H2034">
        <v>43229</v>
      </c>
      <c r="I2034" t="s">
        <v>2551</v>
      </c>
      <c r="J2034">
        <v>396.92</v>
      </c>
      <c r="K2034">
        <v>5</v>
      </c>
      <c r="L2034">
        <v>49.615000000000002</v>
      </c>
      <c r="M2034">
        <v>0.2</v>
      </c>
      <c r="N2034">
        <v>148.845</v>
      </c>
    </row>
    <row r="2035" spans="1:14" hidden="1">
      <c r="A2035">
        <v>7513</v>
      </c>
      <c r="B2035" t="s">
        <v>2863</v>
      </c>
      <c r="C2035" s="4">
        <v>42930</v>
      </c>
      <c r="D2035" s="4">
        <v>42934</v>
      </c>
      <c r="E2035" t="s">
        <v>15</v>
      </c>
      <c r="F2035" t="s">
        <v>565</v>
      </c>
      <c r="G2035" t="s">
        <v>21</v>
      </c>
      <c r="H2035">
        <v>43229</v>
      </c>
      <c r="I2035" t="s">
        <v>603</v>
      </c>
      <c r="J2035">
        <v>239.45599999999999</v>
      </c>
      <c r="K2035">
        <v>7</v>
      </c>
      <c r="L2035">
        <v>31.642399999999999</v>
      </c>
      <c r="M2035">
        <v>0.2</v>
      </c>
      <c r="N2035">
        <v>17.959199999999999</v>
      </c>
    </row>
    <row r="2036" spans="1:14" hidden="1">
      <c r="A2036">
        <v>7514</v>
      </c>
      <c r="B2036" t="s">
        <v>2863</v>
      </c>
      <c r="C2036" s="4">
        <v>42930</v>
      </c>
      <c r="D2036" s="4">
        <v>42934</v>
      </c>
      <c r="E2036" t="s">
        <v>15</v>
      </c>
      <c r="F2036" t="s">
        <v>565</v>
      </c>
      <c r="G2036" t="s">
        <v>21</v>
      </c>
      <c r="H2036">
        <v>43229</v>
      </c>
      <c r="I2036" t="s">
        <v>541</v>
      </c>
      <c r="J2036">
        <v>13.12</v>
      </c>
      <c r="K2036">
        <v>5</v>
      </c>
      <c r="L2036">
        <v>2.1976</v>
      </c>
      <c r="M2036">
        <v>0.2</v>
      </c>
      <c r="N2036">
        <v>2.1320000000000001</v>
      </c>
    </row>
    <row r="2037" spans="1:14" hidden="1">
      <c r="A2037">
        <v>4804</v>
      </c>
      <c r="B2037" t="s">
        <v>2867</v>
      </c>
      <c r="C2037" s="4">
        <v>42929</v>
      </c>
      <c r="D2037" s="4">
        <v>42933</v>
      </c>
      <c r="E2037" t="s">
        <v>52</v>
      </c>
      <c r="F2037" t="s">
        <v>1903</v>
      </c>
      <c r="G2037" t="s">
        <v>21</v>
      </c>
      <c r="H2037">
        <v>19140</v>
      </c>
      <c r="I2037" t="s">
        <v>2480</v>
      </c>
      <c r="J2037">
        <v>39.594000000000001</v>
      </c>
      <c r="K2037">
        <v>1</v>
      </c>
      <c r="L2037">
        <v>46.852899999999998</v>
      </c>
      <c r="M2037">
        <v>0.4</v>
      </c>
      <c r="N2037">
        <v>-7.2588999999999997</v>
      </c>
    </row>
    <row r="2038" spans="1:14" hidden="1">
      <c r="A2038">
        <v>4805</v>
      </c>
      <c r="B2038" t="s">
        <v>2867</v>
      </c>
      <c r="C2038" s="4">
        <v>42929</v>
      </c>
      <c r="D2038" s="4">
        <v>42933</v>
      </c>
      <c r="E2038" t="s">
        <v>52</v>
      </c>
      <c r="F2038" t="s">
        <v>1903</v>
      </c>
      <c r="G2038" t="s">
        <v>21</v>
      </c>
      <c r="H2038">
        <v>19140</v>
      </c>
      <c r="I2038" t="s">
        <v>46</v>
      </c>
      <c r="J2038">
        <v>91.007999999999996</v>
      </c>
      <c r="K2038">
        <v>9</v>
      </c>
      <c r="L2038">
        <v>7.9631999999999996</v>
      </c>
      <c r="M2038">
        <v>0.2</v>
      </c>
      <c r="N2038">
        <v>19.339200000000002</v>
      </c>
    </row>
    <row r="2039" spans="1:14" hidden="1">
      <c r="A2039">
        <v>5976</v>
      </c>
      <c r="B2039" t="s">
        <v>2868</v>
      </c>
      <c r="C2039" s="4">
        <v>42929</v>
      </c>
      <c r="D2039" s="4">
        <v>42933</v>
      </c>
      <c r="E2039" t="s">
        <v>15</v>
      </c>
      <c r="F2039" t="s">
        <v>2869</v>
      </c>
      <c r="G2039" t="s">
        <v>27</v>
      </c>
      <c r="H2039">
        <v>66212</v>
      </c>
      <c r="I2039" t="s">
        <v>2647</v>
      </c>
      <c r="J2039">
        <v>360.38</v>
      </c>
      <c r="K2039">
        <v>2</v>
      </c>
      <c r="L2039">
        <v>133.34059999999999</v>
      </c>
      <c r="M2039">
        <v>0</v>
      </c>
      <c r="N2039">
        <v>93.698800000000006</v>
      </c>
    </row>
    <row r="2040" spans="1:14" hidden="1">
      <c r="A2040">
        <v>5977</v>
      </c>
      <c r="B2040" t="s">
        <v>2868</v>
      </c>
      <c r="C2040" s="4">
        <v>42929</v>
      </c>
      <c r="D2040" s="4">
        <v>42933</v>
      </c>
      <c r="E2040" t="s">
        <v>15</v>
      </c>
      <c r="F2040" t="s">
        <v>2869</v>
      </c>
      <c r="G2040" t="s">
        <v>27</v>
      </c>
      <c r="H2040">
        <v>66212</v>
      </c>
      <c r="I2040" t="s">
        <v>1305</v>
      </c>
      <c r="J2040">
        <v>13.56</v>
      </c>
      <c r="K2040">
        <v>2</v>
      </c>
      <c r="L2040">
        <v>3.6612</v>
      </c>
      <c r="M2040">
        <v>0</v>
      </c>
      <c r="N2040">
        <v>6.2375999999999996</v>
      </c>
    </row>
    <row r="2041" spans="1:14" hidden="1">
      <c r="A2041">
        <v>9010</v>
      </c>
      <c r="B2041" t="s">
        <v>2870</v>
      </c>
      <c r="C2041" s="4">
        <v>42928</v>
      </c>
      <c r="D2041" s="4">
        <v>42934</v>
      </c>
      <c r="E2041" t="s">
        <v>15</v>
      </c>
      <c r="F2041" t="s">
        <v>2819</v>
      </c>
      <c r="G2041" t="s">
        <v>21</v>
      </c>
      <c r="H2041">
        <v>45014</v>
      </c>
      <c r="I2041" t="s">
        <v>1544</v>
      </c>
      <c r="J2041">
        <v>3.8159999999999998</v>
      </c>
      <c r="K2041">
        <v>1</v>
      </c>
      <c r="L2041">
        <v>2.6234999999999999</v>
      </c>
      <c r="M2041">
        <v>0.2</v>
      </c>
      <c r="N2041">
        <v>1.1924999999999999</v>
      </c>
    </row>
    <row r="2042" spans="1:14" hidden="1">
      <c r="A2042">
        <v>1473</v>
      </c>
      <c r="B2042" t="s">
        <v>2871</v>
      </c>
      <c r="C2042" s="4">
        <v>42927</v>
      </c>
      <c r="D2042" s="4">
        <v>42931</v>
      </c>
      <c r="E2042" t="s">
        <v>15</v>
      </c>
      <c r="F2042" t="s">
        <v>457</v>
      </c>
      <c r="G2042" t="s">
        <v>27</v>
      </c>
      <c r="H2042">
        <v>90004</v>
      </c>
      <c r="I2042" t="s">
        <v>2872</v>
      </c>
      <c r="J2042">
        <v>8.67</v>
      </c>
      <c r="K2042">
        <v>3</v>
      </c>
      <c r="L2042">
        <v>1.5317000000000001</v>
      </c>
      <c r="M2042">
        <v>0</v>
      </c>
      <c r="N2042">
        <v>4.0749000000000004</v>
      </c>
    </row>
    <row r="2043" spans="1:14" hidden="1">
      <c r="A2043">
        <v>2705</v>
      </c>
      <c r="B2043" t="s">
        <v>2873</v>
      </c>
      <c r="C2043" s="4">
        <v>42927</v>
      </c>
      <c r="D2043" s="4">
        <v>42929</v>
      </c>
      <c r="E2043" t="s">
        <v>52</v>
      </c>
      <c r="F2043" t="s">
        <v>2359</v>
      </c>
      <c r="G2043" t="s">
        <v>21</v>
      </c>
      <c r="H2043">
        <v>10009</v>
      </c>
      <c r="I2043" t="s">
        <v>1494</v>
      </c>
      <c r="J2043">
        <v>132.6</v>
      </c>
      <c r="K2043">
        <v>6</v>
      </c>
      <c r="L2043">
        <v>19.227</v>
      </c>
      <c r="M2043">
        <v>0</v>
      </c>
      <c r="N2043">
        <v>17.238</v>
      </c>
    </row>
    <row r="2044" spans="1:14" hidden="1">
      <c r="A2044">
        <v>6231</v>
      </c>
      <c r="B2044" t="s">
        <v>2874</v>
      </c>
      <c r="C2044" s="4">
        <v>42927</v>
      </c>
      <c r="D2044" s="4">
        <v>42933</v>
      </c>
      <c r="E2044" t="s">
        <v>15</v>
      </c>
      <c r="F2044" t="s">
        <v>2875</v>
      </c>
      <c r="G2044" t="s">
        <v>21</v>
      </c>
      <c r="H2044">
        <v>50701</v>
      </c>
      <c r="I2044" t="s">
        <v>2507</v>
      </c>
      <c r="J2044">
        <v>30.32</v>
      </c>
      <c r="K2044">
        <v>4</v>
      </c>
      <c r="L2044">
        <v>4.6238000000000001</v>
      </c>
      <c r="M2044">
        <v>0</v>
      </c>
      <c r="N2044">
        <v>11.8248</v>
      </c>
    </row>
    <row r="2045" spans="1:14" hidden="1">
      <c r="A2045">
        <v>8587</v>
      </c>
      <c r="B2045" t="s">
        <v>2876</v>
      </c>
      <c r="C2045" s="4">
        <v>42927</v>
      </c>
      <c r="D2045" s="4">
        <v>42934</v>
      </c>
      <c r="E2045" t="s">
        <v>15</v>
      </c>
      <c r="F2045" t="s">
        <v>112</v>
      </c>
      <c r="G2045" t="s">
        <v>27</v>
      </c>
      <c r="H2045">
        <v>90049</v>
      </c>
      <c r="I2045" t="s">
        <v>648</v>
      </c>
      <c r="J2045">
        <v>1287.45</v>
      </c>
      <c r="K2045">
        <v>5</v>
      </c>
      <c r="L2045">
        <v>208.5669</v>
      </c>
      <c r="M2045">
        <v>0</v>
      </c>
      <c r="N2045">
        <v>244.6155</v>
      </c>
    </row>
    <row r="2046" spans="1:14" hidden="1">
      <c r="A2046">
        <v>8588</v>
      </c>
      <c r="B2046" t="s">
        <v>2876</v>
      </c>
      <c r="C2046" s="4">
        <v>42927</v>
      </c>
      <c r="D2046" s="4">
        <v>42934</v>
      </c>
      <c r="E2046" t="s">
        <v>15</v>
      </c>
      <c r="F2046" t="s">
        <v>112</v>
      </c>
      <c r="G2046" t="s">
        <v>27</v>
      </c>
      <c r="H2046">
        <v>90049</v>
      </c>
      <c r="I2046" t="s">
        <v>1570</v>
      </c>
      <c r="J2046">
        <v>168.1</v>
      </c>
      <c r="K2046">
        <v>5</v>
      </c>
      <c r="L2046">
        <v>24.878799999999998</v>
      </c>
      <c r="M2046">
        <v>0</v>
      </c>
      <c r="N2046">
        <v>43.706000000000003</v>
      </c>
    </row>
    <row r="2047" spans="1:14" hidden="1">
      <c r="A2047">
        <v>8714</v>
      </c>
      <c r="B2047" t="s">
        <v>2877</v>
      </c>
      <c r="C2047" s="4">
        <v>42927</v>
      </c>
      <c r="D2047" s="4">
        <v>42932</v>
      </c>
      <c r="E2047" t="s">
        <v>15</v>
      </c>
      <c r="F2047" t="s">
        <v>2878</v>
      </c>
      <c r="G2047" t="s">
        <v>27</v>
      </c>
      <c r="H2047">
        <v>92105</v>
      </c>
      <c r="I2047" t="s">
        <v>2879</v>
      </c>
      <c r="J2047">
        <v>71.951999999999998</v>
      </c>
      <c r="K2047">
        <v>6</v>
      </c>
      <c r="L2047">
        <v>11.092599999999999</v>
      </c>
      <c r="M2047">
        <v>0.2</v>
      </c>
      <c r="N2047">
        <v>5.3963999999999999</v>
      </c>
    </row>
    <row r="2048" spans="1:14" hidden="1">
      <c r="A2048">
        <v>8715</v>
      </c>
      <c r="B2048" t="s">
        <v>2877</v>
      </c>
      <c r="C2048" s="4">
        <v>42927</v>
      </c>
      <c r="D2048" s="4">
        <v>42932</v>
      </c>
      <c r="E2048" t="s">
        <v>15</v>
      </c>
      <c r="F2048" t="s">
        <v>2878</v>
      </c>
      <c r="G2048" t="s">
        <v>27</v>
      </c>
      <c r="H2048">
        <v>92105</v>
      </c>
      <c r="I2048" t="s">
        <v>158</v>
      </c>
      <c r="J2048">
        <v>29.8</v>
      </c>
      <c r="K2048">
        <v>5</v>
      </c>
      <c r="L2048">
        <v>4.0975000000000001</v>
      </c>
      <c r="M2048">
        <v>0.2</v>
      </c>
      <c r="N2048">
        <v>9.3125</v>
      </c>
    </row>
    <row r="2049" spans="1:14" hidden="1">
      <c r="A2049">
        <v>2927</v>
      </c>
      <c r="B2049" t="s">
        <v>2880</v>
      </c>
      <c r="C2049" s="4">
        <v>42926</v>
      </c>
      <c r="D2049" s="4">
        <v>42930</v>
      </c>
      <c r="E2049" t="s">
        <v>52</v>
      </c>
      <c r="F2049" t="s">
        <v>1942</v>
      </c>
      <c r="G2049" t="s">
        <v>21</v>
      </c>
      <c r="H2049">
        <v>31907</v>
      </c>
      <c r="I2049" t="s">
        <v>1668</v>
      </c>
      <c r="J2049">
        <v>18.84</v>
      </c>
      <c r="K2049">
        <v>3</v>
      </c>
      <c r="L2049">
        <v>3.6423999999999999</v>
      </c>
      <c r="M2049">
        <v>0</v>
      </c>
      <c r="N2049">
        <v>7.9127999999999998</v>
      </c>
    </row>
    <row r="2050" spans="1:14" hidden="1">
      <c r="A2050">
        <v>3107</v>
      </c>
      <c r="B2050" t="s">
        <v>2881</v>
      </c>
      <c r="C2050" s="4">
        <v>42926</v>
      </c>
      <c r="D2050" s="4">
        <v>42930</v>
      </c>
      <c r="E2050" t="s">
        <v>15</v>
      </c>
      <c r="F2050" t="s">
        <v>940</v>
      </c>
      <c r="G2050" t="s">
        <v>17</v>
      </c>
      <c r="H2050">
        <v>60505</v>
      </c>
      <c r="I2050" t="s">
        <v>285</v>
      </c>
      <c r="J2050">
        <v>298.464</v>
      </c>
      <c r="K2050">
        <v>6</v>
      </c>
      <c r="L2050">
        <v>45.391399999999997</v>
      </c>
      <c r="M2050">
        <v>0.2</v>
      </c>
      <c r="N2050">
        <v>26.115600000000001</v>
      </c>
    </row>
    <row r="2051" spans="1:14" hidden="1">
      <c r="A2051">
        <v>8038</v>
      </c>
      <c r="B2051" t="s">
        <v>2882</v>
      </c>
      <c r="C2051" s="4">
        <v>42926</v>
      </c>
      <c r="D2051" s="4">
        <v>42930</v>
      </c>
      <c r="E2051" t="s">
        <v>15</v>
      </c>
      <c r="F2051" t="s">
        <v>1522</v>
      </c>
      <c r="G2051" t="s">
        <v>27</v>
      </c>
      <c r="H2051">
        <v>31907</v>
      </c>
      <c r="I2051" t="s">
        <v>2357</v>
      </c>
      <c r="J2051">
        <v>41.91</v>
      </c>
      <c r="K2051">
        <v>3</v>
      </c>
      <c r="L2051">
        <v>10.3378</v>
      </c>
      <c r="M2051">
        <v>0</v>
      </c>
      <c r="N2051">
        <v>10.896599999999999</v>
      </c>
    </row>
    <row r="2052" spans="1:14" hidden="1">
      <c r="A2052">
        <v>977</v>
      </c>
      <c r="B2052" t="s">
        <v>2883</v>
      </c>
      <c r="C2052" s="4">
        <v>42925</v>
      </c>
      <c r="D2052" s="4">
        <v>42931</v>
      </c>
      <c r="E2052" t="s">
        <v>15</v>
      </c>
      <c r="F2052" t="s">
        <v>1024</v>
      </c>
      <c r="G2052" t="s">
        <v>21</v>
      </c>
      <c r="H2052">
        <v>97206</v>
      </c>
      <c r="I2052" t="s">
        <v>478</v>
      </c>
      <c r="J2052">
        <v>1.08</v>
      </c>
      <c r="K2052">
        <v>2</v>
      </c>
      <c r="L2052">
        <v>0.93600000000000005</v>
      </c>
      <c r="M2052">
        <v>0.7</v>
      </c>
      <c r="N2052">
        <v>-0.79200000000000004</v>
      </c>
    </row>
    <row r="2053" spans="1:14" hidden="1">
      <c r="A2053">
        <v>1044</v>
      </c>
      <c r="B2053" t="s">
        <v>2884</v>
      </c>
      <c r="C2053" s="4">
        <v>42925</v>
      </c>
      <c r="D2053" s="4">
        <v>42928</v>
      </c>
      <c r="E2053" t="s">
        <v>38</v>
      </c>
      <c r="F2053" t="s">
        <v>2885</v>
      </c>
      <c r="G2053" t="s">
        <v>27</v>
      </c>
      <c r="H2053">
        <v>60610</v>
      </c>
      <c r="I2053" t="s">
        <v>1933</v>
      </c>
      <c r="J2053">
        <v>8.84</v>
      </c>
      <c r="K2053">
        <v>5</v>
      </c>
      <c r="L2053">
        <v>1.1713</v>
      </c>
      <c r="M2053">
        <v>0.2</v>
      </c>
      <c r="N2053">
        <v>2.9834999999999998</v>
      </c>
    </row>
    <row r="2054" spans="1:14" hidden="1">
      <c r="A2054">
        <v>1045</v>
      </c>
      <c r="B2054" t="s">
        <v>2884</v>
      </c>
      <c r="C2054" s="4">
        <v>42925</v>
      </c>
      <c r="D2054" s="4">
        <v>42928</v>
      </c>
      <c r="E2054" t="s">
        <v>38</v>
      </c>
      <c r="F2054" t="s">
        <v>2885</v>
      </c>
      <c r="G2054" t="s">
        <v>27</v>
      </c>
      <c r="H2054">
        <v>60610</v>
      </c>
      <c r="I2054" t="s">
        <v>2886</v>
      </c>
      <c r="J2054">
        <v>58.463999999999999</v>
      </c>
      <c r="K2054">
        <v>9</v>
      </c>
      <c r="L2054">
        <v>22.736000000000001</v>
      </c>
      <c r="M2054">
        <v>0.8</v>
      </c>
      <c r="N2054">
        <v>-146.16</v>
      </c>
    </row>
    <row r="2055" spans="1:14" hidden="1">
      <c r="A2055">
        <v>2233</v>
      </c>
      <c r="B2055" t="s">
        <v>2887</v>
      </c>
      <c r="C2055" s="4">
        <v>42925</v>
      </c>
      <c r="D2055" s="4">
        <v>42930</v>
      </c>
      <c r="E2055" t="s">
        <v>15</v>
      </c>
      <c r="F2055" t="s">
        <v>2888</v>
      </c>
      <c r="G2055" t="s">
        <v>21</v>
      </c>
      <c r="H2055">
        <v>60610</v>
      </c>
      <c r="I2055" t="s">
        <v>2889</v>
      </c>
      <c r="J2055">
        <v>228.92</v>
      </c>
      <c r="K2055">
        <v>5</v>
      </c>
      <c r="L2055">
        <v>42.922499999999999</v>
      </c>
      <c r="M2055">
        <v>0.2</v>
      </c>
      <c r="N2055">
        <v>14.307499999999999</v>
      </c>
    </row>
    <row r="2056" spans="1:14" hidden="1">
      <c r="A2056">
        <v>2574</v>
      </c>
      <c r="B2056" t="s">
        <v>2890</v>
      </c>
      <c r="C2056" s="4">
        <v>42925</v>
      </c>
      <c r="D2056" s="4">
        <v>42930</v>
      </c>
      <c r="E2056" t="s">
        <v>15</v>
      </c>
      <c r="F2056" t="s">
        <v>1829</v>
      </c>
      <c r="G2056" t="s">
        <v>17</v>
      </c>
      <c r="H2056">
        <v>47905</v>
      </c>
      <c r="I2056" t="s">
        <v>2891</v>
      </c>
      <c r="J2056">
        <v>526.45000000000005</v>
      </c>
      <c r="K2056">
        <v>5</v>
      </c>
      <c r="L2056">
        <v>98.9726</v>
      </c>
      <c r="M2056">
        <v>0</v>
      </c>
      <c r="N2056">
        <v>31.587</v>
      </c>
    </row>
    <row r="2057" spans="1:14" hidden="1">
      <c r="A2057">
        <v>6141</v>
      </c>
      <c r="B2057" t="s">
        <v>2892</v>
      </c>
      <c r="C2057" s="4">
        <v>42925</v>
      </c>
      <c r="D2057" s="4">
        <v>42931</v>
      </c>
      <c r="E2057" t="s">
        <v>15</v>
      </c>
      <c r="F2057" t="s">
        <v>1655</v>
      </c>
      <c r="G2057" t="s">
        <v>21</v>
      </c>
      <c r="H2057">
        <v>6040</v>
      </c>
      <c r="I2057" t="s">
        <v>2893</v>
      </c>
      <c r="J2057">
        <v>274.8</v>
      </c>
      <c r="K2057">
        <v>5</v>
      </c>
      <c r="L2057">
        <v>28.029599999999999</v>
      </c>
      <c r="M2057">
        <v>0</v>
      </c>
      <c r="N2057">
        <v>134.65199999999999</v>
      </c>
    </row>
    <row r="2058" spans="1:14" hidden="1">
      <c r="A2058">
        <v>6142</v>
      </c>
      <c r="B2058" t="s">
        <v>2892</v>
      </c>
      <c r="C2058" s="4">
        <v>42925</v>
      </c>
      <c r="D2058" s="4">
        <v>42931</v>
      </c>
      <c r="E2058" t="s">
        <v>15</v>
      </c>
      <c r="F2058" t="s">
        <v>1655</v>
      </c>
      <c r="G2058" t="s">
        <v>21</v>
      </c>
      <c r="H2058">
        <v>6040</v>
      </c>
      <c r="I2058" t="s">
        <v>311</v>
      </c>
      <c r="J2058">
        <v>195.64</v>
      </c>
      <c r="K2058">
        <v>4</v>
      </c>
      <c r="L2058">
        <v>47.931800000000003</v>
      </c>
      <c r="M2058">
        <v>0</v>
      </c>
      <c r="N2058">
        <v>3.9127999999999998</v>
      </c>
    </row>
    <row r="2059" spans="1:14" hidden="1">
      <c r="A2059">
        <v>6143</v>
      </c>
      <c r="B2059" t="s">
        <v>2892</v>
      </c>
      <c r="C2059" s="4">
        <v>42925</v>
      </c>
      <c r="D2059" s="4">
        <v>42931</v>
      </c>
      <c r="E2059" t="s">
        <v>15</v>
      </c>
      <c r="F2059" t="s">
        <v>1655</v>
      </c>
      <c r="G2059" t="s">
        <v>21</v>
      </c>
      <c r="H2059">
        <v>6040</v>
      </c>
      <c r="I2059" t="s">
        <v>1751</v>
      </c>
      <c r="J2059">
        <v>257.98</v>
      </c>
      <c r="K2059">
        <v>2</v>
      </c>
      <c r="L2059">
        <v>91.582899999999995</v>
      </c>
      <c r="M2059">
        <v>0</v>
      </c>
      <c r="N2059">
        <v>74.8142</v>
      </c>
    </row>
    <row r="2060" spans="1:14" hidden="1">
      <c r="A2060">
        <v>6144</v>
      </c>
      <c r="B2060" t="s">
        <v>2892</v>
      </c>
      <c r="C2060" s="4">
        <v>42925</v>
      </c>
      <c r="D2060" s="4">
        <v>42931</v>
      </c>
      <c r="E2060" t="s">
        <v>15</v>
      </c>
      <c r="F2060" t="s">
        <v>1655</v>
      </c>
      <c r="G2060" t="s">
        <v>21</v>
      </c>
      <c r="H2060">
        <v>6040</v>
      </c>
      <c r="I2060" t="s">
        <v>429</v>
      </c>
      <c r="J2060">
        <v>119.04</v>
      </c>
      <c r="K2060">
        <v>6</v>
      </c>
      <c r="L2060">
        <v>11.7056</v>
      </c>
      <c r="M2060">
        <v>0</v>
      </c>
      <c r="N2060">
        <v>48.806399999999996</v>
      </c>
    </row>
    <row r="2061" spans="1:14" hidden="1">
      <c r="A2061">
        <v>347</v>
      </c>
      <c r="B2061" t="s">
        <v>2894</v>
      </c>
      <c r="C2061" s="4">
        <v>42924</v>
      </c>
      <c r="D2061" s="4">
        <v>42928</v>
      </c>
      <c r="E2061" t="s">
        <v>15</v>
      </c>
      <c r="F2061" t="s">
        <v>1024</v>
      </c>
      <c r="G2061" t="s">
        <v>21</v>
      </c>
      <c r="H2061">
        <v>1852</v>
      </c>
      <c r="I2061" t="s">
        <v>2895</v>
      </c>
      <c r="J2061">
        <v>7.56</v>
      </c>
      <c r="K2061">
        <v>3</v>
      </c>
      <c r="L2061">
        <v>1.4867999999999999</v>
      </c>
      <c r="M2061">
        <v>0</v>
      </c>
      <c r="N2061">
        <v>3.0996000000000001</v>
      </c>
    </row>
    <row r="2062" spans="1:14" hidden="1">
      <c r="A2062">
        <v>348</v>
      </c>
      <c r="B2062" t="s">
        <v>2894</v>
      </c>
      <c r="C2062" s="4">
        <v>42924</v>
      </c>
      <c r="D2062" s="4">
        <v>42928</v>
      </c>
      <c r="E2062" t="s">
        <v>15</v>
      </c>
      <c r="F2062" t="s">
        <v>1024</v>
      </c>
      <c r="G2062" t="s">
        <v>21</v>
      </c>
      <c r="H2062">
        <v>1852</v>
      </c>
      <c r="I2062" t="s">
        <v>1744</v>
      </c>
      <c r="J2062">
        <v>24.56</v>
      </c>
      <c r="K2062">
        <v>2</v>
      </c>
      <c r="L2062">
        <v>6.5084</v>
      </c>
      <c r="M2062">
        <v>0</v>
      </c>
      <c r="N2062">
        <v>11.543200000000001</v>
      </c>
    </row>
    <row r="2063" spans="1:14" hidden="1">
      <c r="A2063">
        <v>349</v>
      </c>
      <c r="B2063" t="s">
        <v>2894</v>
      </c>
      <c r="C2063" s="4">
        <v>42924</v>
      </c>
      <c r="D2063" s="4">
        <v>42928</v>
      </c>
      <c r="E2063" t="s">
        <v>15</v>
      </c>
      <c r="F2063" t="s">
        <v>1024</v>
      </c>
      <c r="G2063" t="s">
        <v>21</v>
      </c>
      <c r="H2063">
        <v>1852</v>
      </c>
      <c r="I2063" t="s">
        <v>2351</v>
      </c>
      <c r="J2063">
        <v>12.96</v>
      </c>
      <c r="K2063">
        <v>2</v>
      </c>
      <c r="L2063">
        <v>4.4063999999999997</v>
      </c>
      <c r="M2063">
        <v>0</v>
      </c>
      <c r="N2063">
        <v>4.1471999999999998</v>
      </c>
    </row>
    <row r="2064" spans="1:14" hidden="1">
      <c r="A2064">
        <v>1369</v>
      </c>
      <c r="B2064" t="s">
        <v>2896</v>
      </c>
      <c r="C2064" s="4">
        <v>42924</v>
      </c>
      <c r="D2064" s="4">
        <v>42927</v>
      </c>
      <c r="E2064" t="s">
        <v>38</v>
      </c>
      <c r="F2064" t="s">
        <v>951</v>
      </c>
      <c r="G2064" t="s">
        <v>17</v>
      </c>
      <c r="H2064">
        <v>90660</v>
      </c>
      <c r="I2064" t="s">
        <v>2897</v>
      </c>
      <c r="J2064">
        <v>145.9</v>
      </c>
      <c r="K2064">
        <v>5</v>
      </c>
      <c r="L2064">
        <v>16.6326</v>
      </c>
      <c r="M2064">
        <v>0</v>
      </c>
      <c r="N2064">
        <v>62.737000000000002</v>
      </c>
    </row>
    <row r="2065" spans="1:14" hidden="1">
      <c r="A2065">
        <v>1621</v>
      </c>
      <c r="B2065" t="s">
        <v>2898</v>
      </c>
      <c r="C2065" s="4">
        <v>42924</v>
      </c>
      <c r="D2065" s="4">
        <v>42931</v>
      </c>
      <c r="E2065" t="s">
        <v>15</v>
      </c>
      <c r="F2065" t="s">
        <v>2899</v>
      </c>
      <c r="G2065" t="s">
        <v>21</v>
      </c>
      <c r="H2065">
        <v>98031</v>
      </c>
      <c r="I2065" t="s">
        <v>2551</v>
      </c>
      <c r="J2065">
        <v>198.46</v>
      </c>
      <c r="K2065">
        <v>2</v>
      </c>
      <c r="L2065">
        <v>49.615000000000002</v>
      </c>
      <c r="M2065">
        <v>0</v>
      </c>
      <c r="N2065">
        <v>99.23</v>
      </c>
    </row>
    <row r="2066" spans="1:14" hidden="1">
      <c r="A2066">
        <v>1622</v>
      </c>
      <c r="B2066" t="s">
        <v>2898</v>
      </c>
      <c r="C2066" s="4">
        <v>42924</v>
      </c>
      <c r="D2066" s="4">
        <v>42931</v>
      </c>
      <c r="E2066" t="s">
        <v>15</v>
      </c>
      <c r="F2066" t="s">
        <v>2899</v>
      </c>
      <c r="G2066" t="s">
        <v>21</v>
      </c>
      <c r="H2066">
        <v>98031</v>
      </c>
      <c r="I2066" t="s">
        <v>2057</v>
      </c>
      <c r="J2066">
        <v>786.48</v>
      </c>
      <c r="K2066">
        <v>8</v>
      </c>
      <c r="L2066">
        <v>50.138100000000001</v>
      </c>
      <c r="M2066">
        <v>0</v>
      </c>
      <c r="N2066">
        <v>385.37520000000001</v>
      </c>
    </row>
    <row r="2067" spans="1:14" hidden="1">
      <c r="A2067">
        <v>1623</v>
      </c>
      <c r="B2067" t="s">
        <v>2898</v>
      </c>
      <c r="C2067" s="4">
        <v>42924</v>
      </c>
      <c r="D2067" s="4">
        <v>42931</v>
      </c>
      <c r="E2067" t="s">
        <v>15</v>
      </c>
      <c r="F2067" t="s">
        <v>2899</v>
      </c>
      <c r="G2067" t="s">
        <v>21</v>
      </c>
      <c r="H2067">
        <v>98031</v>
      </c>
      <c r="I2067" t="s">
        <v>1967</v>
      </c>
      <c r="J2067">
        <v>23.167999999999999</v>
      </c>
      <c r="K2067">
        <v>2</v>
      </c>
      <c r="L2067">
        <v>7.6744000000000003</v>
      </c>
      <c r="M2067">
        <v>0.2</v>
      </c>
      <c r="N2067">
        <v>7.8192000000000004</v>
      </c>
    </row>
    <row r="2068" spans="1:14" hidden="1">
      <c r="A2068">
        <v>1624</v>
      </c>
      <c r="B2068" t="s">
        <v>2898</v>
      </c>
      <c r="C2068" s="4">
        <v>42924</v>
      </c>
      <c r="D2068" s="4">
        <v>42931</v>
      </c>
      <c r="E2068" t="s">
        <v>15</v>
      </c>
      <c r="F2068" t="s">
        <v>2899</v>
      </c>
      <c r="G2068" t="s">
        <v>21</v>
      </c>
      <c r="H2068">
        <v>98031</v>
      </c>
      <c r="I2068" t="s">
        <v>2900</v>
      </c>
      <c r="J2068">
        <v>50</v>
      </c>
      <c r="K2068">
        <v>2</v>
      </c>
      <c r="L2068">
        <v>19.75</v>
      </c>
      <c r="M2068">
        <v>0</v>
      </c>
      <c r="N2068">
        <v>10.5</v>
      </c>
    </row>
    <row r="2069" spans="1:14" hidden="1">
      <c r="A2069">
        <v>3216</v>
      </c>
      <c r="B2069" t="s">
        <v>2901</v>
      </c>
      <c r="C2069" s="4">
        <v>42924</v>
      </c>
      <c r="D2069" s="4">
        <v>42926</v>
      </c>
      <c r="E2069" t="s">
        <v>38</v>
      </c>
      <c r="F2069" t="s">
        <v>2764</v>
      </c>
      <c r="G2069" t="s">
        <v>21</v>
      </c>
      <c r="H2069">
        <v>94403</v>
      </c>
      <c r="I2069" t="s">
        <v>2902</v>
      </c>
      <c r="J2069">
        <v>75.180000000000007</v>
      </c>
      <c r="K2069">
        <v>6</v>
      </c>
      <c r="L2069">
        <v>6.6409000000000002</v>
      </c>
      <c r="M2069">
        <v>0</v>
      </c>
      <c r="N2069">
        <v>35.334600000000002</v>
      </c>
    </row>
    <row r="2070" spans="1:14" hidden="1">
      <c r="A2070">
        <v>4536</v>
      </c>
      <c r="B2070" t="s">
        <v>2903</v>
      </c>
      <c r="C2070" s="4">
        <v>42924</v>
      </c>
      <c r="D2070" s="4">
        <v>42928</v>
      </c>
      <c r="E2070" t="s">
        <v>15</v>
      </c>
      <c r="F2070" t="s">
        <v>358</v>
      </c>
      <c r="G2070" t="s">
        <v>17</v>
      </c>
      <c r="H2070">
        <v>98115</v>
      </c>
      <c r="I2070" t="s">
        <v>2737</v>
      </c>
      <c r="J2070">
        <v>15.84</v>
      </c>
      <c r="K2070">
        <v>3</v>
      </c>
      <c r="L2070">
        <v>3.6432000000000002</v>
      </c>
      <c r="M2070">
        <v>0</v>
      </c>
      <c r="N2070">
        <v>4.9104000000000001</v>
      </c>
    </row>
    <row r="2071" spans="1:14" hidden="1">
      <c r="A2071">
        <v>4537</v>
      </c>
      <c r="B2071" t="s">
        <v>2903</v>
      </c>
      <c r="C2071" s="4">
        <v>42924</v>
      </c>
      <c r="D2071" s="4">
        <v>42928</v>
      </c>
      <c r="E2071" t="s">
        <v>15</v>
      </c>
      <c r="F2071" t="s">
        <v>358</v>
      </c>
      <c r="G2071" t="s">
        <v>17</v>
      </c>
      <c r="H2071">
        <v>98115</v>
      </c>
      <c r="I2071" t="s">
        <v>668</v>
      </c>
      <c r="J2071">
        <v>86.376000000000005</v>
      </c>
      <c r="K2071">
        <v>3</v>
      </c>
      <c r="L2071">
        <v>18.7148</v>
      </c>
      <c r="M2071">
        <v>0.2</v>
      </c>
      <c r="N2071">
        <v>30.2316</v>
      </c>
    </row>
    <row r="2072" spans="1:14" hidden="1">
      <c r="A2072">
        <v>4538</v>
      </c>
      <c r="B2072" t="s">
        <v>2903</v>
      </c>
      <c r="C2072" s="4">
        <v>42924</v>
      </c>
      <c r="D2072" s="4">
        <v>42928</v>
      </c>
      <c r="E2072" t="s">
        <v>15</v>
      </c>
      <c r="F2072" t="s">
        <v>358</v>
      </c>
      <c r="G2072" t="s">
        <v>17</v>
      </c>
      <c r="H2072">
        <v>98115</v>
      </c>
      <c r="I2072" t="s">
        <v>2574</v>
      </c>
      <c r="J2072">
        <v>18.239999999999998</v>
      </c>
      <c r="K2072">
        <v>3</v>
      </c>
      <c r="L2072">
        <v>4.0128000000000004</v>
      </c>
      <c r="M2072">
        <v>0</v>
      </c>
      <c r="N2072">
        <v>6.2016</v>
      </c>
    </row>
    <row r="2073" spans="1:14" hidden="1">
      <c r="A2073">
        <v>4539</v>
      </c>
      <c r="B2073" t="s">
        <v>2903</v>
      </c>
      <c r="C2073" s="4">
        <v>42924</v>
      </c>
      <c r="D2073" s="4">
        <v>42928</v>
      </c>
      <c r="E2073" t="s">
        <v>15</v>
      </c>
      <c r="F2073" t="s">
        <v>358</v>
      </c>
      <c r="G2073" t="s">
        <v>17</v>
      </c>
      <c r="H2073">
        <v>98115</v>
      </c>
      <c r="I2073" t="s">
        <v>541</v>
      </c>
      <c r="J2073">
        <v>13.12</v>
      </c>
      <c r="K2073">
        <v>4</v>
      </c>
      <c r="L2073">
        <v>2.1976</v>
      </c>
      <c r="M2073">
        <v>0</v>
      </c>
      <c r="N2073">
        <v>4.3296000000000001</v>
      </c>
    </row>
    <row r="2074" spans="1:14" hidden="1">
      <c r="A2074">
        <v>8405</v>
      </c>
      <c r="B2074" t="s">
        <v>2904</v>
      </c>
      <c r="C2074" s="4">
        <v>42924</v>
      </c>
      <c r="D2074" s="4">
        <v>42928</v>
      </c>
      <c r="E2074" t="s">
        <v>15</v>
      </c>
      <c r="F2074" t="s">
        <v>345</v>
      </c>
      <c r="G2074" t="s">
        <v>27</v>
      </c>
      <c r="H2074">
        <v>19711</v>
      </c>
      <c r="I2074" t="s">
        <v>1892</v>
      </c>
      <c r="J2074">
        <v>83.92</v>
      </c>
      <c r="K2074">
        <v>4</v>
      </c>
      <c r="L2074">
        <v>19.511399999999998</v>
      </c>
      <c r="M2074">
        <v>0</v>
      </c>
      <c r="N2074">
        <v>5.8743999999999899</v>
      </c>
    </row>
    <row r="2075" spans="1:14" hidden="1">
      <c r="A2075">
        <v>8406</v>
      </c>
      <c r="B2075" t="s">
        <v>2904</v>
      </c>
      <c r="C2075" s="4">
        <v>42924</v>
      </c>
      <c r="D2075" s="4">
        <v>42928</v>
      </c>
      <c r="E2075" t="s">
        <v>15</v>
      </c>
      <c r="F2075" t="s">
        <v>345</v>
      </c>
      <c r="G2075" t="s">
        <v>27</v>
      </c>
      <c r="H2075">
        <v>19711</v>
      </c>
      <c r="I2075" t="s">
        <v>125</v>
      </c>
      <c r="J2075">
        <v>141.9</v>
      </c>
      <c r="K2075">
        <v>5</v>
      </c>
      <c r="L2075">
        <v>16.744199999999999</v>
      </c>
      <c r="M2075">
        <v>0</v>
      </c>
      <c r="N2075">
        <v>58.179000000000002</v>
      </c>
    </row>
    <row r="2076" spans="1:14" hidden="1">
      <c r="A2076">
        <v>8407</v>
      </c>
      <c r="B2076" t="s">
        <v>2904</v>
      </c>
      <c r="C2076" s="4">
        <v>42924</v>
      </c>
      <c r="D2076" s="4">
        <v>42928</v>
      </c>
      <c r="E2076" t="s">
        <v>15</v>
      </c>
      <c r="F2076" t="s">
        <v>345</v>
      </c>
      <c r="G2076" t="s">
        <v>27</v>
      </c>
      <c r="H2076">
        <v>19711</v>
      </c>
      <c r="I2076" t="s">
        <v>346</v>
      </c>
      <c r="J2076">
        <v>39.979999999999997</v>
      </c>
      <c r="K2076">
        <v>2</v>
      </c>
      <c r="L2076">
        <v>15.392300000000001</v>
      </c>
      <c r="M2076">
        <v>0</v>
      </c>
      <c r="N2076">
        <v>9.1953999999999994</v>
      </c>
    </row>
    <row r="2077" spans="1:14" hidden="1">
      <c r="A2077">
        <v>8408</v>
      </c>
      <c r="B2077" t="s">
        <v>2904</v>
      </c>
      <c r="C2077" s="4">
        <v>42924</v>
      </c>
      <c r="D2077" s="4">
        <v>42928</v>
      </c>
      <c r="E2077" t="s">
        <v>15</v>
      </c>
      <c r="F2077" t="s">
        <v>345</v>
      </c>
      <c r="G2077" t="s">
        <v>27</v>
      </c>
      <c r="H2077">
        <v>19711</v>
      </c>
      <c r="I2077" t="s">
        <v>266</v>
      </c>
      <c r="J2077">
        <v>28.91</v>
      </c>
      <c r="K2077">
        <v>7</v>
      </c>
      <c r="L2077">
        <v>2.891</v>
      </c>
      <c r="M2077">
        <v>0</v>
      </c>
      <c r="N2077">
        <v>8.673</v>
      </c>
    </row>
    <row r="2078" spans="1:14" hidden="1">
      <c r="A2078">
        <v>8409</v>
      </c>
      <c r="B2078" t="s">
        <v>2904</v>
      </c>
      <c r="C2078" s="4">
        <v>42924</v>
      </c>
      <c r="D2078" s="4">
        <v>42928</v>
      </c>
      <c r="E2078" t="s">
        <v>15</v>
      </c>
      <c r="F2078" t="s">
        <v>345</v>
      </c>
      <c r="G2078" t="s">
        <v>27</v>
      </c>
      <c r="H2078">
        <v>19711</v>
      </c>
      <c r="I2078" t="s">
        <v>1540</v>
      </c>
      <c r="J2078">
        <v>174.95</v>
      </c>
      <c r="K2078">
        <v>5</v>
      </c>
      <c r="L2078">
        <v>25.892600000000002</v>
      </c>
      <c r="M2078">
        <v>0</v>
      </c>
      <c r="N2078">
        <v>45.487000000000002</v>
      </c>
    </row>
    <row r="2079" spans="1:14" hidden="1">
      <c r="A2079">
        <v>9531</v>
      </c>
      <c r="B2079" t="s">
        <v>2905</v>
      </c>
      <c r="C2079" s="4">
        <v>42924</v>
      </c>
      <c r="D2079" s="4">
        <v>42928</v>
      </c>
      <c r="E2079" t="s">
        <v>15</v>
      </c>
      <c r="F2079" t="s">
        <v>2545</v>
      </c>
      <c r="G2079" t="s">
        <v>17</v>
      </c>
      <c r="H2079">
        <v>98103</v>
      </c>
      <c r="I2079" t="s">
        <v>1430</v>
      </c>
      <c r="J2079">
        <v>52.76</v>
      </c>
      <c r="K2079">
        <v>2</v>
      </c>
      <c r="L2079">
        <v>14.245200000000001</v>
      </c>
      <c r="M2079">
        <v>0</v>
      </c>
      <c r="N2079">
        <v>24.269600000000001</v>
      </c>
    </row>
    <row r="2080" spans="1:14" hidden="1">
      <c r="A2080">
        <v>1263</v>
      </c>
      <c r="B2080" t="s">
        <v>2906</v>
      </c>
      <c r="C2080" s="4">
        <v>42923</v>
      </c>
      <c r="D2080" s="4">
        <v>42925</v>
      </c>
      <c r="E2080" t="s">
        <v>52</v>
      </c>
      <c r="F2080" t="s">
        <v>169</v>
      </c>
      <c r="G2080" t="s">
        <v>21</v>
      </c>
      <c r="H2080">
        <v>11561</v>
      </c>
      <c r="I2080" t="s">
        <v>2430</v>
      </c>
      <c r="J2080">
        <v>17.472000000000001</v>
      </c>
      <c r="K2080">
        <v>3</v>
      </c>
      <c r="L2080">
        <v>3.7128000000000001</v>
      </c>
      <c r="M2080">
        <v>0.2</v>
      </c>
      <c r="N2080">
        <v>6.3335999999999997</v>
      </c>
    </row>
    <row r="2081" spans="1:14" hidden="1">
      <c r="A2081">
        <v>2371</v>
      </c>
      <c r="B2081" t="s">
        <v>2907</v>
      </c>
      <c r="C2081" s="4">
        <v>42923</v>
      </c>
      <c r="D2081" s="4">
        <v>42925</v>
      </c>
      <c r="E2081" t="s">
        <v>52</v>
      </c>
      <c r="F2081" t="s">
        <v>1746</v>
      </c>
      <c r="G2081" t="s">
        <v>27</v>
      </c>
      <c r="H2081">
        <v>2886</v>
      </c>
      <c r="I2081" t="s">
        <v>2467</v>
      </c>
      <c r="J2081">
        <v>252</v>
      </c>
      <c r="K2081">
        <v>4</v>
      </c>
      <c r="L2081">
        <v>39.69</v>
      </c>
      <c r="M2081">
        <v>0</v>
      </c>
      <c r="N2081">
        <v>93.24</v>
      </c>
    </row>
    <row r="2082" spans="1:14" hidden="1">
      <c r="A2082">
        <v>5930</v>
      </c>
      <c r="B2082" t="s">
        <v>2908</v>
      </c>
      <c r="C2082" s="4">
        <v>42923</v>
      </c>
      <c r="D2082" s="4">
        <v>42925</v>
      </c>
      <c r="E2082" t="s">
        <v>38</v>
      </c>
      <c r="F2082" t="s">
        <v>2517</v>
      </c>
      <c r="G2082" t="s">
        <v>21</v>
      </c>
      <c r="H2082">
        <v>19120</v>
      </c>
      <c r="I2082" t="s">
        <v>563</v>
      </c>
      <c r="J2082">
        <v>87.21</v>
      </c>
      <c r="K2082">
        <v>3</v>
      </c>
      <c r="L2082">
        <v>44.186399999999999</v>
      </c>
      <c r="M2082">
        <v>0.5</v>
      </c>
      <c r="N2082">
        <v>-45.349200000000003</v>
      </c>
    </row>
    <row r="2083" spans="1:14" hidden="1">
      <c r="A2083">
        <v>5931</v>
      </c>
      <c r="B2083" t="s">
        <v>2908</v>
      </c>
      <c r="C2083" s="4">
        <v>42923</v>
      </c>
      <c r="D2083" s="4">
        <v>42925</v>
      </c>
      <c r="E2083" t="s">
        <v>38</v>
      </c>
      <c r="F2083" t="s">
        <v>2517</v>
      </c>
      <c r="G2083" t="s">
        <v>21</v>
      </c>
      <c r="H2083">
        <v>19120</v>
      </c>
      <c r="I2083" t="s">
        <v>2784</v>
      </c>
      <c r="J2083">
        <v>15.552</v>
      </c>
      <c r="K2083">
        <v>3</v>
      </c>
      <c r="L2083">
        <v>3.3696000000000002</v>
      </c>
      <c r="M2083">
        <v>0.2</v>
      </c>
      <c r="N2083">
        <v>5.4432</v>
      </c>
    </row>
    <row r="2084" spans="1:14" hidden="1">
      <c r="A2084">
        <v>5932</v>
      </c>
      <c r="B2084" t="s">
        <v>2908</v>
      </c>
      <c r="C2084" s="4">
        <v>42923</v>
      </c>
      <c r="D2084" s="4">
        <v>42925</v>
      </c>
      <c r="E2084" t="s">
        <v>38</v>
      </c>
      <c r="F2084" t="s">
        <v>2517</v>
      </c>
      <c r="G2084" t="s">
        <v>21</v>
      </c>
      <c r="H2084">
        <v>19120</v>
      </c>
      <c r="I2084" t="s">
        <v>1092</v>
      </c>
      <c r="J2084">
        <v>683.98800000000006</v>
      </c>
      <c r="K2084">
        <v>2</v>
      </c>
      <c r="L2084">
        <v>398.99299999999999</v>
      </c>
      <c r="M2084">
        <v>0.4</v>
      </c>
      <c r="N2084">
        <v>-113.998</v>
      </c>
    </row>
    <row r="2085" spans="1:14" hidden="1">
      <c r="A2085">
        <v>5933</v>
      </c>
      <c r="B2085" t="s">
        <v>2908</v>
      </c>
      <c r="C2085" s="4">
        <v>42923</v>
      </c>
      <c r="D2085" s="4">
        <v>42925</v>
      </c>
      <c r="E2085" t="s">
        <v>38</v>
      </c>
      <c r="F2085" t="s">
        <v>2517</v>
      </c>
      <c r="G2085" t="s">
        <v>21</v>
      </c>
      <c r="H2085">
        <v>19120</v>
      </c>
      <c r="I2085" t="s">
        <v>2909</v>
      </c>
      <c r="J2085">
        <v>13.391999999999999</v>
      </c>
      <c r="K2085">
        <v>3</v>
      </c>
      <c r="L2085">
        <v>4.1292</v>
      </c>
      <c r="M2085">
        <v>0.2</v>
      </c>
      <c r="N2085">
        <v>1.0044</v>
      </c>
    </row>
    <row r="2086" spans="1:14" hidden="1">
      <c r="A2086">
        <v>5934</v>
      </c>
      <c r="B2086" t="s">
        <v>2908</v>
      </c>
      <c r="C2086" s="4">
        <v>42923</v>
      </c>
      <c r="D2086" s="4">
        <v>42925</v>
      </c>
      <c r="E2086" t="s">
        <v>38</v>
      </c>
      <c r="F2086" t="s">
        <v>2517</v>
      </c>
      <c r="G2086" t="s">
        <v>21</v>
      </c>
      <c r="H2086">
        <v>19120</v>
      </c>
      <c r="I2086" t="s">
        <v>2910</v>
      </c>
      <c r="J2086">
        <v>16.776</v>
      </c>
      <c r="K2086">
        <v>3</v>
      </c>
      <c r="L2086">
        <v>3.9843000000000002</v>
      </c>
      <c r="M2086">
        <v>0.2</v>
      </c>
      <c r="N2086">
        <v>4.8231000000000002</v>
      </c>
    </row>
    <row r="2087" spans="1:14" hidden="1">
      <c r="A2087">
        <v>5935</v>
      </c>
      <c r="B2087" t="s">
        <v>2908</v>
      </c>
      <c r="C2087" s="4">
        <v>42923</v>
      </c>
      <c r="D2087" s="4">
        <v>42925</v>
      </c>
      <c r="E2087" t="s">
        <v>38</v>
      </c>
      <c r="F2087" t="s">
        <v>2517</v>
      </c>
      <c r="G2087" t="s">
        <v>21</v>
      </c>
      <c r="H2087">
        <v>19120</v>
      </c>
      <c r="I2087" t="s">
        <v>1849</v>
      </c>
      <c r="J2087">
        <v>527.91999999999996</v>
      </c>
      <c r="K2087">
        <v>2</v>
      </c>
      <c r="L2087">
        <v>221.06649999999999</v>
      </c>
      <c r="M2087">
        <v>0.2</v>
      </c>
      <c r="N2087">
        <v>85.786999999999907</v>
      </c>
    </row>
    <row r="2088" spans="1:14" hidden="1">
      <c r="A2088">
        <v>8492</v>
      </c>
      <c r="B2088" t="s">
        <v>2911</v>
      </c>
      <c r="C2088" s="4">
        <v>42923</v>
      </c>
      <c r="D2088" s="4">
        <v>42927</v>
      </c>
      <c r="E2088" t="s">
        <v>15</v>
      </c>
      <c r="F2088" t="s">
        <v>370</v>
      </c>
      <c r="G2088" t="s">
        <v>21</v>
      </c>
      <c r="H2088">
        <v>90049</v>
      </c>
      <c r="I2088" t="s">
        <v>2912</v>
      </c>
      <c r="J2088">
        <v>5.94</v>
      </c>
      <c r="K2088">
        <v>3</v>
      </c>
      <c r="L2088">
        <v>1.9403999999999999</v>
      </c>
      <c r="M2088">
        <v>0</v>
      </c>
      <c r="N2088">
        <v>0.1188</v>
      </c>
    </row>
    <row r="2089" spans="1:14" hidden="1">
      <c r="A2089">
        <v>199</v>
      </c>
      <c r="B2089" t="s">
        <v>2913</v>
      </c>
      <c r="C2089" s="4">
        <v>42922</v>
      </c>
      <c r="D2089" s="4">
        <v>42929</v>
      </c>
      <c r="E2089" t="s">
        <v>15</v>
      </c>
      <c r="F2089" t="s">
        <v>135</v>
      </c>
      <c r="G2089" t="s">
        <v>27</v>
      </c>
      <c r="H2089">
        <v>19120</v>
      </c>
      <c r="I2089" t="s">
        <v>2160</v>
      </c>
      <c r="J2089">
        <v>2.9460000000000002</v>
      </c>
      <c r="K2089">
        <v>2</v>
      </c>
      <c r="L2089">
        <v>2.6023000000000001</v>
      </c>
      <c r="M2089">
        <v>0.7</v>
      </c>
      <c r="N2089">
        <v>-2.2585999999999999</v>
      </c>
    </row>
    <row r="2090" spans="1:14" hidden="1">
      <c r="A2090">
        <v>200</v>
      </c>
      <c r="B2090" t="s">
        <v>2913</v>
      </c>
      <c r="C2090" s="4">
        <v>42922</v>
      </c>
      <c r="D2090" s="4">
        <v>42929</v>
      </c>
      <c r="E2090" t="s">
        <v>15</v>
      </c>
      <c r="F2090" t="s">
        <v>135</v>
      </c>
      <c r="G2090" t="s">
        <v>27</v>
      </c>
      <c r="H2090">
        <v>19120</v>
      </c>
      <c r="I2090" t="s">
        <v>1286</v>
      </c>
      <c r="J2090">
        <v>16.056000000000001</v>
      </c>
      <c r="K2090">
        <v>3</v>
      </c>
      <c r="L2090">
        <v>3.4119000000000002</v>
      </c>
      <c r="M2090">
        <v>0.2</v>
      </c>
      <c r="N2090">
        <v>5.8202999999999996</v>
      </c>
    </row>
    <row r="2091" spans="1:14" hidden="1">
      <c r="A2091">
        <v>6031</v>
      </c>
      <c r="B2091" t="s">
        <v>2914</v>
      </c>
      <c r="C2091" s="4">
        <v>42922</v>
      </c>
      <c r="D2091" s="4">
        <v>42922</v>
      </c>
      <c r="E2091" t="s">
        <v>98</v>
      </c>
      <c r="F2091" t="s">
        <v>548</v>
      </c>
      <c r="G2091" t="s">
        <v>21</v>
      </c>
      <c r="H2091">
        <v>33142</v>
      </c>
      <c r="I2091" t="s">
        <v>824</v>
      </c>
      <c r="J2091">
        <v>239.24</v>
      </c>
      <c r="K2091">
        <v>1</v>
      </c>
      <c r="L2091">
        <v>215.316</v>
      </c>
      <c r="M2091">
        <v>0.2</v>
      </c>
      <c r="N2091">
        <v>23.923999999999999</v>
      </c>
    </row>
    <row r="2092" spans="1:14" hidden="1">
      <c r="A2092">
        <v>6743</v>
      </c>
      <c r="B2092" t="s">
        <v>2915</v>
      </c>
      <c r="C2092" s="4">
        <v>42922</v>
      </c>
      <c r="D2092" s="4">
        <v>42927</v>
      </c>
      <c r="E2092" t="s">
        <v>15</v>
      </c>
      <c r="F2092" t="s">
        <v>103</v>
      </c>
      <c r="G2092" t="s">
        <v>21</v>
      </c>
      <c r="H2092">
        <v>90008</v>
      </c>
      <c r="I2092" t="s">
        <v>123</v>
      </c>
      <c r="J2092">
        <v>122.136</v>
      </c>
      <c r="K2092">
        <v>3</v>
      </c>
      <c r="L2092">
        <v>45.292099999999998</v>
      </c>
      <c r="M2092">
        <v>0.2</v>
      </c>
      <c r="N2092">
        <v>-13.7403</v>
      </c>
    </row>
    <row r="2093" spans="1:14" hidden="1">
      <c r="A2093">
        <v>4230</v>
      </c>
      <c r="B2093" t="s">
        <v>2916</v>
      </c>
      <c r="C2093" s="4">
        <v>42921</v>
      </c>
      <c r="D2093" s="4">
        <v>42926</v>
      </c>
      <c r="E2093" t="s">
        <v>15</v>
      </c>
      <c r="F2093" t="s">
        <v>2917</v>
      </c>
      <c r="G2093" t="s">
        <v>27</v>
      </c>
      <c r="H2093">
        <v>75220</v>
      </c>
      <c r="I2093" t="s">
        <v>885</v>
      </c>
      <c r="J2093">
        <v>332.02800000000002</v>
      </c>
      <c r="K2093">
        <v>9</v>
      </c>
      <c r="L2093">
        <v>75.628600000000006</v>
      </c>
      <c r="M2093">
        <v>0.6</v>
      </c>
      <c r="N2093">
        <v>-348.62939999999998</v>
      </c>
    </row>
    <row r="2094" spans="1:14" hidden="1">
      <c r="A2094">
        <v>4231</v>
      </c>
      <c r="B2094" t="s">
        <v>2916</v>
      </c>
      <c r="C2094" s="4">
        <v>42921</v>
      </c>
      <c r="D2094" s="4">
        <v>42926</v>
      </c>
      <c r="E2094" t="s">
        <v>15</v>
      </c>
      <c r="F2094" t="s">
        <v>2917</v>
      </c>
      <c r="G2094" t="s">
        <v>27</v>
      </c>
      <c r="H2094">
        <v>75220</v>
      </c>
      <c r="I2094" t="s">
        <v>247</v>
      </c>
      <c r="J2094">
        <v>11.394</v>
      </c>
      <c r="K2094">
        <v>9</v>
      </c>
      <c r="L2094">
        <v>3.2282999999999999</v>
      </c>
      <c r="M2094">
        <v>0.8</v>
      </c>
      <c r="N2094">
        <v>-17.660699999999999</v>
      </c>
    </row>
    <row r="2095" spans="1:14" hidden="1">
      <c r="A2095">
        <v>4232</v>
      </c>
      <c r="B2095" t="s">
        <v>2916</v>
      </c>
      <c r="C2095" s="4">
        <v>42921</v>
      </c>
      <c r="D2095" s="4">
        <v>42926</v>
      </c>
      <c r="E2095" t="s">
        <v>15</v>
      </c>
      <c r="F2095" t="s">
        <v>2917</v>
      </c>
      <c r="G2095" t="s">
        <v>27</v>
      </c>
      <c r="H2095">
        <v>75220</v>
      </c>
      <c r="I2095" t="s">
        <v>444</v>
      </c>
      <c r="J2095">
        <v>15.552</v>
      </c>
      <c r="K2095">
        <v>3</v>
      </c>
      <c r="L2095">
        <v>3.3048000000000002</v>
      </c>
      <c r="M2095">
        <v>0.2</v>
      </c>
      <c r="N2095">
        <v>5.6375999999999999</v>
      </c>
    </row>
    <row r="2096" spans="1:14" hidden="1">
      <c r="A2096">
        <v>4233</v>
      </c>
      <c r="B2096" t="s">
        <v>2916</v>
      </c>
      <c r="C2096" s="4">
        <v>42921</v>
      </c>
      <c r="D2096" s="4">
        <v>42926</v>
      </c>
      <c r="E2096" t="s">
        <v>15</v>
      </c>
      <c r="F2096" t="s">
        <v>2917</v>
      </c>
      <c r="G2096" t="s">
        <v>27</v>
      </c>
      <c r="H2096">
        <v>75220</v>
      </c>
      <c r="I2096" t="s">
        <v>1720</v>
      </c>
      <c r="J2096">
        <v>31.103999999999999</v>
      </c>
      <c r="K2096">
        <v>6</v>
      </c>
      <c r="L2096">
        <v>3.3048000000000002</v>
      </c>
      <c r="M2096">
        <v>0.2</v>
      </c>
      <c r="N2096">
        <v>11.2752</v>
      </c>
    </row>
    <row r="2097" spans="1:14" hidden="1">
      <c r="A2097">
        <v>4234</v>
      </c>
      <c r="B2097" t="s">
        <v>2916</v>
      </c>
      <c r="C2097" s="4">
        <v>42921</v>
      </c>
      <c r="D2097" s="4">
        <v>42926</v>
      </c>
      <c r="E2097" t="s">
        <v>15</v>
      </c>
      <c r="F2097" t="s">
        <v>2917</v>
      </c>
      <c r="G2097" t="s">
        <v>27</v>
      </c>
      <c r="H2097">
        <v>75220</v>
      </c>
      <c r="I2097" t="s">
        <v>1908</v>
      </c>
      <c r="J2097">
        <v>6.3159999999999998</v>
      </c>
      <c r="K2097">
        <v>1</v>
      </c>
      <c r="L2097">
        <v>16.737400000000001</v>
      </c>
      <c r="M2097">
        <v>0.8</v>
      </c>
      <c r="N2097">
        <v>-10.4214</v>
      </c>
    </row>
    <row r="2098" spans="1:14" hidden="1">
      <c r="A2098">
        <v>9569</v>
      </c>
      <c r="B2098" t="s">
        <v>2918</v>
      </c>
      <c r="C2098" s="4">
        <v>42921</v>
      </c>
      <c r="D2098" s="4">
        <v>42923</v>
      </c>
      <c r="E2098" t="s">
        <v>38</v>
      </c>
      <c r="F2098" t="s">
        <v>533</v>
      </c>
      <c r="G2098" t="s">
        <v>27</v>
      </c>
      <c r="H2098">
        <v>68025</v>
      </c>
      <c r="I2098" t="s">
        <v>2919</v>
      </c>
      <c r="J2098">
        <v>79.959999999999994</v>
      </c>
      <c r="K2098">
        <v>4</v>
      </c>
      <c r="L2098">
        <v>14.392799999999999</v>
      </c>
      <c r="M2098">
        <v>0</v>
      </c>
      <c r="N2098">
        <v>22.3888</v>
      </c>
    </row>
    <row r="2099" spans="1:14" hidden="1">
      <c r="A2099">
        <v>1304</v>
      </c>
      <c r="B2099" t="s">
        <v>2920</v>
      </c>
      <c r="C2099" s="4">
        <v>42919</v>
      </c>
      <c r="D2099" s="4">
        <v>42923</v>
      </c>
      <c r="E2099" t="s">
        <v>15</v>
      </c>
      <c r="F2099" t="s">
        <v>708</v>
      </c>
      <c r="G2099" t="s">
        <v>21</v>
      </c>
      <c r="H2099">
        <v>31907</v>
      </c>
      <c r="I2099" t="s">
        <v>2921</v>
      </c>
      <c r="J2099">
        <v>23.99</v>
      </c>
      <c r="K2099">
        <v>1</v>
      </c>
      <c r="L2099">
        <v>18.472300000000001</v>
      </c>
      <c r="M2099">
        <v>0</v>
      </c>
      <c r="N2099">
        <v>5.5176999999999996</v>
      </c>
    </row>
    <row r="2100" spans="1:14" hidden="1">
      <c r="A2100">
        <v>1305</v>
      </c>
      <c r="B2100" t="s">
        <v>2920</v>
      </c>
      <c r="C2100" s="4">
        <v>42919</v>
      </c>
      <c r="D2100" s="4">
        <v>42923</v>
      </c>
      <c r="E2100" t="s">
        <v>15</v>
      </c>
      <c r="F2100" t="s">
        <v>708</v>
      </c>
      <c r="G2100" t="s">
        <v>21</v>
      </c>
      <c r="H2100">
        <v>31907</v>
      </c>
      <c r="I2100" t="s">
        <v>2677</v>
      </c>
      <c r="J2100">
        <v>287.97000000000003</v>
      </c>
      <c r="K2100">
        <v>3</v>
      </c>
      <c r="L2100">
        <v>70.072699999999998</v>
      </c>
      <c r="M2100">
        <v>0</v>
      </c>
      <c r="N2100">
        <v>77.751900000000006</v>
      </c>
    </row>
    <row r="2101" spans="1:14" hidden="1">
      <c r="A2101">
        <v>1394</v>
      </c>
      <c r="B2101" t="s">
        <v>2922</v>
      </c>
      <c r="C2101" s="4">
        <v>42919</v>
      </c>
      <c r="D2101" s="4">
        <v>42920</v>
      </c>
      <c r="E2101" t="s">
        <v>38</v>
      </c>
      <c r="F2101" t="s">
        <v>273</v>
      </c>
      <c r="G2101" t="s">
        <v>27</v>
      </c>
      <c r="H2101">
        <v>27217</v>
      </c>
      <c r="I2101" t="s">
        <v>1600</v>
      </c>
      <c r="J2101">
        <v>9.5519999999999996</v>
      </c>
      <c r="K2101">
        <v>3</v>
      </c>
      <c r="L2101">
        <v>2.6665999999999999</v>
      </c>
      <c r="M2101">
        <v>0.2</v>
      </c>
      <c r="N2101">
        <v>1.5522</v>
      </c>
    </row>
    <row r="2102" spans="1:14" hidden="1">
      <c r="A2102">
        <v>1673</v>
      </c>
      <c r="B2102" t="s">
        <v>2923</v>
      </c>
      <c r="C2102" s="4">
        <v>42919</v>
      </c>
      <c r="D2102" s="4">
        <v>42923</v>
      </c>
      <c r="E2102" t="s">
        <v>15</v>
      </c>
      <c r="F2102" t="s">
        <v>2924</v>
      </c>
      <c r="G2102" t="s">
        <v>21</v>
      </c>
      <c r="H2102">
        <v>75023</v>
      </c>
      <c r="I2102" t="s">
        <v>2925</v>
      </c>
      <c r="J2102">
        <v>167.96799999999999</v>
      </c>
      <c r="K2102">
        <v>4</v>
      </c>
      <c r="L2102">
        <v>26.245000000000001</v>
      </c>
      <c r="M2102">
        <v>0.2</v>
      </c>
      <c r="N2102">
        <v>62.988</v>
      </c>
    </row>
    <row r="2103" spans="1:14" hidden="1">
      <c r="A2103">
        <v>1912</v>
      </c>
      <c r="B2103" t="s">
        <v>2926</v>
      </c>
      <c r="C2103" s="4">
        <v>42919</v>
      </c>
      <c r="D2103" s="4">
        <v>42922</v>
      </c>
      <c r="E2103" t="s">
        <v>52</v>
      </c>
      <c r="F2103" t="s">
        <v>1026</v>
      </c>
      <c r="G2103" t="s">
        <v>27</v>
      </c>
      <c r="H2103">
        <v>77041</v>
      </c>
      <c r="I2103" t="s">
        <v>2692</v>
      </c>
      <c r="J2103">
        <v>273.89600000000002</v>
      </c>
      <c r="K2103">
        <v>7</v>
      </c>
      <c r="L2103">
        <v>25.9223</v>
      </c>
      <c r="M2103">
        <v>0.2</v>
      </c>
      <c r="N2103">
        <v>92.439899999999994</v>
      </c>
    </row>
    <row r="2104" spans="1:14" hidden="1">
      <c r="A2104">
        <v>1913</v>
      </c>
      <c r="B2104" t="s">
        <v>2926</v>
      </c>
      <c r="C2104" s="4">
        <v>42919</v>
      </c>
      <c r="D2104" s="4">
        <v>42922</v>
      </c>
      <c r="E2104" t="s">
        <v>52</v>
      </c>
      <c r="F2104" t="s">
        <v>1026</v>
      </c>
      <c r="G2104" t="s">
        <v>27</v>
      </c>
      <c r="H2104">
        <v>77041</v>
      </c>
      <c r="I2104" t="s">
        <v>2927</v>
      </c>
      <c r="J2104">
        <v>597.13199999999995</v>
      </c>
      <c r="K2104">
        <v>3</v>
      </c>
      <c r="L2104">
        <v>182.45699999999999</v>
      </c>
      <c r="M2104">
        <v>0.4</v>
      </c>
      <c r="N2104">
        <v>49.761000000000003</v>
      </c>
    </row>
    <row r="2105" spans="1:14" hidden="1">
      <c r="A2105">
        <v>2437</v>
      </c>
      <c r="B2105" t="s">
        <v>2928</v>
      </c>
      <c r="C2105" s="4">
        <v>42919</v>
      </c>
      <c r="D2105" s="4">
        <v>42926</v>
      </c>
      <c r="E2105" t="s">
        <v>15</v>
      </c>
      <c r="F2105" t="s">
        <v>1485</v>
      </c>
      <c r="G2105" t="s">
        <v>21</v>
      </c>
      <c r="H2105">
        <v>87401</v>
      </c>
      <c r="I2105" t="s">
        <v>195</v>
      </c>
      <c r="J2105">
        <v>545.85</v>
      </c>
      <c r="K2105">
        <v>9</v>
      </c>
      <c r="L2105">
        <v>47.913499999999999</v>
      </c>
      <c r="M2105">
        <v>0</v>
      </c>
      <c r="N2105">
        <v>114.6285</v>
      </c>
    </row>
    <row r="2106" spans="1:14" hidden="1">
      <c r="A2106">
        <v>3428</v>
      </c>
      <c r="B2106" t="s">
        <v>2929</v>
      </c>
      <c r="C2106" s="4">
        <v>42919</v>
      </c>
      <c r="D2106" s="4">
        <v>42922</v>
      </c>
      <c r="E2106" t="s">
        <v>52</v>
      </c>
      <c r="F2106" t="s">
        <v>951</v>
      </c>
      <c r="G2106" t="s">
        <v>17</v>
      </c>
      <c r="H2106">
        <v>43130</v>
      </c>
      <c r="I2106" t="s">
        <v>2930</v>
      </c>
      <c r="J2106">
        <v>32.896000000000001</v>
      </c>
      <c r="K2106">
        <v>4</v>
      </c>
      <c r="L2106">
        <v>5.4484000000000004</v>
      </c>
      <c r="M2106">
        <v>0.2</v>
      </c>
      <c r="N2106">
        <v>11.102399999999999</v>
      </c>
    </row>
    <row r="2107" spans="1:14" hidden="1">
      <c r="A2107">
        <v>3429</v>
      </c>
      <c r="B2107" t="s">
        <v>2929</v>
      </c>
      <c r="C2107" s="4">
        <v>42919</v>
      </c>
      <c r="D2107" s="4">
        <v>42922</v>
      </c>
      <c r="E2107" t="s">
        <v>52</v>
      </c>
      <c r="F2107" t="s">
        <v>951</v>
      </c>
      <c r="G2107" t="s">
        <v>17</v>
      </c>
      <c r="H2107">
        <v>43130</v>
      </c>
      <c r="I2107" t="s">
        <v>582</v>
      </c>
      <c r="J2107">
        <v>215.148</v>
      </c>
      <c r="K2107">
        <v>2</v>
      </c>
      <c r="L2107">
        <v>159.56809999999999</v>
      </c>
      <c r="M2107">
        <v>0.4</v>
      </c>
      <c r="N2107">
        <v>-103.98820000000001</v>
      </c>
    </row>
    <row r="2108" spans="1:14" hidden="1">
      <c r="A2108">
        <v>3430</v>
      </c>
      <c r="B2108" t="s">
        <v>2929</v>
      </c>
      <c r="C2108" s="4">
        <v>42919</v>
      </c>
      <c r="D2108" s="4">
        <v>42922</v>
      </c>
      <c r="E2108" t="s">
        <v>52</v>
      </c>
      <c r="F2108" t="s">
        <v>951</v>
      </c>
      <c r="G2108" t="s">
        <v>17</v>
      </c>
      <c r="H2108">
        <v>43130</v>
      </c>
      <c r="I2108" t="s">
        <v>735</v>
      </c>
      <c r="J2108">
        <v>30.96</v>
      </c>
      <c r="K2108">
        <v>6</v>
      </c>
      <c r="L2108">
        <v>3.2894999999999999</v>
      </c>
      <c r="M2108">
        <v>0.2</v>
      </c>
      <c r="N2108">
        <v>11.223000000000001</v>
      </c>
    </row>
    <row r="2109" spans="1:14" hidden="1">
      <c r="A2109">
        <v>3569</v>
      </c>
      <c r="B2109" t="s">
        <v>2931</v>
      </c>
      <c r="C2109" s="4">
        <v>42919</v>
      </c>
      <c r="D2109" s="4">
        <v>42919</v>
      </c>
      <c r="E2109" t="s">
        <v>98</v>
      </c>
      <c r="F2109" t="s">
        <v>2932</v>
      </c>
      <c r="G2109" t="s">
        <v>17</v>
      </c>
      <c r="H2109">
        <v>98105</v>
      </c>
      <c r="I2109" t="s">
        <v>2043</v>
      </c>
      <c r="J2109">
        <v>59.98</v>
      </c>
      <c r="K2109">
        <v>2</v>
      </c>
      <c r="L2109">
        <v>16.7944</v>
      </c>
      <c r="M2109">
        <v>0</v>
      </c>
      <c r="N2109">
        <v>26.391200000000001</v>
      </c>
    </row>
    <row r="2110" spans="1:14" hidden="1">
      <c r="A2110">
        <v>3570</v>
      </c>
      <c r="B2110" t="s">
        <v>2931</v>
      </c>
      <c r="C2110" s="4">
        <v>42919</v>
      </c>
      <c r="D2110" s="4">
        <v>42919</v>
      </c>
      <c r="E2110" t="s">
        <v>98</v>
      </c>
      <c r="F2110" t="s">
        <v>2932</v>
      </c>
      <c r="G2110" t="s">
        <v>17</v>
      </c>
      <c r="H2110">
        <v>98105</v>
      </c>
      <c r="I2110" t="s">
        <v>1786</v>
      </c>
      <c r="J2110">
        <v>2395.1999999999998</v>
      </c>
      <c r="K2110">
        <v>6</v>
      </c>
      <c r="L2110">
        <v>364.27</v>
      </c>
      <c r="M2110">
        <v>0.2</v>
      </c>
      <c r="N2110">
        <v>209.58</v>
      </c>
    </row>
    <row r="2111" spans="1:14" hidden="1">
      <c r="A2111">
        <v>3571</v>
      </c>
      <c r="B2111" t="s">
        <v>2931</v>
      </c>
      <c r="C2111" s="4">
        <v>42919</v>
      </c>
      <c r="D2111" s="4">
        <v>42919</v>
      </c>
      <c r="E2111" t="s">
        <v>98</v>
      </c>
      <c r="F2111" t="s">
        <v>2932</v>
      </c>
      <c r="G2111" t="s">
        <v>17</v>
      </c>
      <c r="H2111">
        <v>98105</v>
      </c>
      <c r="I2111" t="s">
        <v>1882</v>
      </c>
      <c r="J2111">
        <v>1687.8</v>
      </c>
      <c r="K2111">
        <v>4</v>
      </c>
      <c r="L2111">
        <v>236.292</v>
      </c>
      <c r="M2111">
        <v>0</v>
      </c>
      <c r="N2111">
        <v>742.63199999999995</v>
      </c>
    </row>
    <row r="2112" spans="1:14" hidden="1">
      <c r="A2112">
        <v>3572</v>
      </c>
      <c r="B2112" t="s">
        <v>2931</v>
      </c>
      <c r="C2112" s="4">
        <v>42919</v>
      </c>
      <c r="D2112" s="4">
        <v>42919</v>
      </c>
      <c r="E2112" t="s">
        <v>98</v>
      </c>
      <c r="F2112" t="s">
        <v>2932</v>
      </c>
      <c r="G2112" t="s">
        <v>17</v>
      </c>
      <c r="H2112">
        <v>98105</v>
      </c>
      <c r="I2112" t="s">
        <v>1883</v>
      </c>
      <c r="J2112">
        <v>7.992</v>
      </c>
      <c r="K2112">
        <v>1</v>
      </c>
      <c r="L2112">
        <v>5.2946999999999997</v>
      </c>
      <c r="M2112">
        <v>0.2</v>
      </c>
      <c r="N2112">
        <v>2.6972999999999998</v>
      </c>
    </row>
    <row r="2113" spans="1:14" hidden="1">
      <c r="A2113">
        <v>3663</v>
      </c>
      <c r="B2113" t="s">
        <v>2933</v>
      </c>
      <c r="C2113" s="4">
        <v>42919</v>
      </c>
      <c r="D2113" s="4">
        <v>42925</v>
      </c>
      <c r="E2113" t="s">
        <v>15</v>
      </c>
      <c r="F2113" t="s">
        <v>984</v>
      </c>
      <c r="G2113" t="s">
        <v>17</v>
      </c>
      <c r="H2113">
        <v>2169</v>
      </c>
      <c r="I2113" t="s">
        <v>2734</v>
      </c>
      <c r="J2113">
        <v>258.89999999999998</v>
      </c>
      <c r="K2113">
        <v>10</v>
      </c>
      <c r="L2113">
        <v>16.569600000000001</v>
      </c>
      <c r="M2113">
        <v>0</v>
      </c>
      <c r="N2113">
        <v>93.203999999999994</v>
      </c>
    </row>
    <row r="2114" spans="1:14" hidden="1">
      <c r="A2114">
        <v>3664</v>
      </c>
      <c r="B2114" t="s">
        <v>2933</v>
      </c>
      <c r="C2114" s="4">
        <v>42919</v>
      </c>
      <c r="D2114" s="4">
        <v>42925</v>
      </c>
      <c r="E2114" t="s">
        <v>15</v>
      </c>
      <c r="F2114" t="s">
        <v>984</v>
      </c>
      <c r="G2114" t="s">
        <v>17</v>
      </c>
      <c r="H2114">
        <v>2169</v>
      </c>
      <c r="I2114" t="s">
        <v>300</v>
      </c>
      <c r="J2114">
        <v>24.56</v>
      </c>
      <c r="K2114">
        <v>2</v>
      </c>
      <c r="L2114">
        <v>6.5084</v>
      </c>
      <c r="M2114">
        <v>0</v>
      </c>
      <c r="N2114">
        <v>11.543200000000001</v>
      </c>
    </row>
    <row r="2115" spans="1:14" hidden="1">
      <c r="A2115">
        <v>4296</v>
      </c>
      <c r="B2115" t="s">
        <v>2934</v>
      </c>
      <c r="C2115" s="4">
        <v>42919</v>
      </c>
      <c r="D2115" s="4">
        <v>42926</v>
      </c>
      <c r="E2115" t="s">
        <v>15</v>
      </c>
      <c r="F2115" t="s">
        <v>1313</v>
      </c>
      <c r="G2115" t="s">
        <v>21</v>
      </c>
      <c r="H2115">
        <v>95610</v>
      </c>
      <c r="I2115" t="s">
        <v>2935</v>
      </c>
      <c r="J2115">
        <v>129.38999999999999</v>
      </c>
      <c r="K2115">
        <v>3</v>
      </c>
      <c r="L2115">
        <v>25.0154</v>
      </c>
      <c r="M2115">
        <v>0</v>
      </c>
      <c r="N2115">
        <v>54.343800000000002</v>
      </c>
    </row>
    <row r="2116" spans="1:14" hidden="1">
      <c r="A2116">
        <v>6153</v>
      </c>
      <c r="B2116" t="s">
        <v>2936</v>
      </c>
      <c r="C2116" s="4">
        <v>42919</v>
      </c>
      <c r="D2116" s="4">
        <v>42924</v>
      </c>
      <c r="E2116" t="s">
        <v>15</v>
      </c>
      <c r="F2116" t="s">
        <v>2924</v>
      </c>
      <c r="G2116" t="s">
        <v>21</v>
      </c>
      <c r="H2116">
        <v>90004</v>
      </c>
      <c r="I2116" t="s">
        <v>1492</v>
      </c>
      <c r="J2116">
        <v>87.92</v>
      </c>
      <c r="K2116">
        <v>4</v>
      </c>
      <c r="L2116">
        <v>21.760200000000001</v>
      </c>
      <c r="M2116">
        <v>0</v>
      </c>
      <c r="N2116">
        <v>0.87919999999999698</v>
      </c>
    </row>
    <row r="2117" spans="1:14" hidden="1">
      <c r="A2117">
        <v>7870</v>
      </c>
      <c r="B2117" t="s">
        <v>2937</v>
      </c>
      <c r="C2117" s="4">
        <v>42919</v>
      </c>
      <c r="D2117" s="4">
        <v>42925</v>
      </c>
      <c r="E2117" t="s">
        <v>15</v>
      </c>
      <c r="F2117" t="s">
        <v>2938</v>
      </c>
      <c r="G2117" t="s">
        <v>21</v>
      </c>
      <c r="H2117">
        <v>28540</v>
      </c>
      <c r="I2117" t="s">
        <v>1623</v>
      </c>
      <c r="J2117">
        <v>24</v>
      </c>
      <c r="K2117">
        <v>2</v>
      </c>
      <c r="L2117">
        <v>13.35</v>
      </c>
      <c r="M2117">
        <v>0.2</v>
      </c>
      <c r="N2117">
        <v>-2.7</v>
      </c>
    </row>
    <row r="2118" spans="1:14" hidden="1">
      <c r="A2118">
        <v>8577</v>
      </c>
      <c r="B2118" t="s">
        <v>2939</v>
      </c>
      <c r="C2118" s="4">
        <v>42919</v>
      </c>
      <c r="D2118" s="4">
        <v>42920</v>
      </c>
      <c r="E2118" t="s">
        <v>38</v>
      </c>
      <c r="F2118" t="s">
        <v>309</v>
      </c>
      <c r="G2118" t="s">
        <v>21</v>
      </c>
      <c r="H2118">
        <v>3301</v>
      </c>
      <c r="I2118" t="s">
        <v>2500</v>
      </c>
      <c r="J2118">
        <v>102.3</v>
      </c>
      <c r="K2118">
        <v>1</v>
      </c>
      <c r="L2118">
        <v>75.701999999999998</v>
      </c>
      <c r="M2118">
        <v>0</v>
      </c>
      <c r="N2118">
        <v>26.597999999999999</v>
      </c>
    </row>
    <row r="2119" spans="1:14" hidden="1">
      <c r="A2119">
        <v>7696</v>
      </c>
      <c r="B2119" t="s">
        <v>2940</v>
      </c>
      <c r="C2119" s="4">
        <v>42918</v>
      </c>
      <c r="D2119" s="4">
        <v>42921</v>
      </c>
      <c r="E2119" t="s">
        <v>38</v>
      </c>
      <c r="F2119" t="s">
        <v>1585</v>
      </c>
      <c r="G2119" t="s">
        <v>17</v>
      </c>
      <c r="H2119">
        <v>77036</v>
      </c>
      <c r="I2119" t="s">
        <v>713</v>
      </c>
      <c r="J2119">
        <v>163.96</v>
      </c>
      <c r="K2119">
        <v>5</v>
      </c>
      <c r="L2119">
        <v>20.904900000000001</v>
      </c>
      <c r="M2119">
        <v>0.2</v>
      </c>
      <c r="N2119">
        <v>59.435499999999998</v>
      </c>
    </row>
    <row r="2120" spans="1:14" hidden="1">
      <c r="A2120">
        <v>7697</v>
      </c>
      <c r="B2120" t="s">
        <v>2940</v>
      </c>
      <c r="C2120" s="4">
        <v>42918</v>
      </c>
      <c r="D2120" s="4">
        <v>42921</v>
      </c>
      <c r="E2120" t="s">
        <v>38</v>
      </c>
      <c r="F2120" t="s">
        <v>1585</v>
      </c>
      <c r="G2120" t="s">
        <v>17</v>
      </c>
      <c r="H2120">
        <v>77036</v>
      </c>
      <c r="I2120" t="s">
        <v>1732</v>
      </c>
      <c r="J2120">
        <v>5.2320000000000002</v>
      </c>
      <c r="K2120">
        <v>4</v>
      </c>
      <c r="L2120">
        <v>3.3353999999999999</v>
      </c>
      <c r="M2120">
        <v>0.8</v>
      </c>
      <c r="N2120">
        <v>-8.1096000000000004</v>
      </c>
    </row>
    <row r="2121" spans="1:14" hidden="1">
      <c r="A2121">
        <v>3396</v>
      </c>
      <c r="B2121" t="s">
        <v>2941</v>
      </c>
      <c r="C2121" s="4">
        <v>42917</v>
      </c>
      <c r="D2121" s="4">
        <v>42924</v>
      </c>
      <c r="E2121" t="s">
        <v>15</v>
      </c>
      <c r="F2121" t="s">
        <v>2082</v>
      </c>
      <c r="G2121" t="s">
        <v>17</v>
      </c>
      <c r="H2121">
        <v>46203</v>
      </c>
      <c r="I2121" t="s">
        <v>2942</v>
      </c>
      <c r="J2121">
        <v>443.92</v>
      </c>
      <c r="K2121">
        <v>4</v>
      </c>
      <c r="L2121">
        <v>107.6506</v>
      </c>
      <c r="M2121">
        <v>0</v>
      </c>
      <c r="N2121">
        <v>13.317600000000001</v>
      </c>
    </row>
    <row r="2122" spans="1:14" hidden="1">
      <c r="A2122">
        <v>3397</v>
      </c>
      <c r="B2122" t="s">
        <v>2941</v>
      </c>
      <c r="C2122" s="4">
        <v>42917</v>
      </c>
      <c r="D2122" s="4">
        <v>42924</v>
      </c>
      <c r="E2122" t="s">
        <v>15</v>
      </c>
      <c r="F2122" t="s">
        <v>2082</v>
      </c>
      <c r="G2122" t="s">
        <v>17</v>
      </c>
      <c r="H2122">
        <v>46203</v>
      </c>
      <c r="I2122" t="s">
        <v>2746</v>
      </c>
      <c r="J2122">
        <v>169.99</v>
      </c>
      <c r="K2122">
        <v>1</v>
      </c>
      <c r="L2122">
        <v>91.794600000000003</v>
      </c>
      <c r="M2122">
        <v>0</v>
      </c>
      <c r="N2122">
        <v>78.195400000000006</v>
      </c>
    </row>
    <row r="2123" spans="1:14" hidden="1">
      <c r="A2123">
        <v>3398</v>
      </c>
      <c r="B2123" t="s">
        <v>2941</v>
      </c>
      <c r="C2123" s="4">
        <v>42917</v>
      </c>
      <c r="D2123" s="4">
        <v>42924</v>
      </c>
      <c r="E2123" t="s">
        <v>15</v>
      </c>
      <c r="F2123" t="s">
        <v>2082</v>
      </c>
      <c r="G2123" t="s">
        <v>17</v>
      </c>
      <c r="H2123">
        <v>46203</v>
      </c>
      <c r="I2123" t="s">
        <v>2680</v>
      </c>
      <c r="J2123">
        <v>25.92</v>
      </c>
      <c r="K2123">
        <v>4</v>
      </c>
      <c r="L2123">
        <v>3.3696000000000002</v>
      </c>
      <c r="M2123">
        <v>0</v>
      </c>
      <c r="N2123">
        <v>12.441599999999999</v>
      </c>
    </row>
    <row r="2124" spans="1:14" hidden="1">
      <c r="A2124">
        <v>395</v>
      </c>
      <c r="B2124" t="s">
        <v>2943</v>
      </c>
      <c r="C2124" s="4">
        <v>42916</v>
      </c>
      <c r="D2124" s="4">
        <v>42921</v>
      </c>
      <c r="E2124" t="s">
        <v>15</v>
      </c>
      <c r="F2124" t="s">
        <v>867</v>
      </c>
      <c r="G2124" t="s">
        <v>17</v>
      </c>
      <c r="H2124">
        <v>89115</v>
      </c>
      <c r="I2124" t="s">
        <v>1908</v>
      </c>
      <c r="J2124">
        <v>75.792000000000002</v>
      </c>
      <c r="K2124">
        <v>3</v>
      </c>
      <c r="L2124">
        <v>16.737400000000001</v>
      </c>
      <c r="M2124">
        <v>0.2</v>
      </c>
      <c r="N2124">
        <v>25.579799999999999</v>
      </c>
    </row>
    <row r="2125" spans="1:14" hidden="1">
      <c r="A2125">
        <v>1563</v>
      </c>
      <c r="B2125" t="s">
        <v>2944</v>
      </c>
      <c r="C2125" s="4">
        <v>42916</v>
      </c>
      <c r="D2125" s="4">
        <v>42916</v>
      </c>
      <c r="E2125" t="s">
        <v>98</v>
      </c>
      <c r="F2125" t="s">
        <v>2945</v>
      </c>
      <c r="G2125" t="s">
        <v>21</v>
      </c>
      <c r="H2125">
        <v>10011</v>
      </c>
      <c r="I2125" t="s">
        <v>423</v>
      </c>
      <c r="J2125">
        <v>1044.6300000000001</v>
      </c>
      <c r="K2125">
        <v>5</v>
      </c>
      <c r="L2125">
        <v>268.12169999999998</v>
      </c>
      <c r="M2125">
        <v>0.4</v>
      </c>
      <c r="N2125">
        <v>-295.9785</v>
      </c>
    </row>
    <row r="2126" spans="1:14" hidden="1">
      <c r="A2126">
        <v>2587</v>
      </c>
      <c r="B2126" t="s">
        <v>2946</v>
      </c>
      <c r="C2126" s="4">
        <v>42916</v>
      </c>
      <c r="D2126" s="4">
        <v>42922</v>
      </c>
      <c r="E2126" t="s">
        <v>15</v>
      </c>
      <c r="F2126" t="s">
        <v>118</v>
      </c>
      <c r="G2126" t="s">
        <v>21</v>
      </c>
      <c r="H2126">
        <v>10024</v>
      </c>
      <c r="I2126" t="s">
        <v>2049</v>
      </c>
      <c r="J2126">
        <v>248.57</v>
      </c>
      <c r="K2126">
        <v>7</v>
      </c>
      <c r="L2126">
        <v>25.9223</v>
      </c>
      <c r="M2126">
        <v>0</v>
      </c>
      <c r="N2126">
        <v>67.113900000000001</v>
      </c>
    </row>
    <row r="2127" spans="1:14" hidden="1">
      <c r="A2127">
        <v>2588</v>
      </c>
      <c r="B2127" t="s">
        <v>2946</v>
      </c>
      <c r="C2127" s="4">
        <v>42916</v>
      </c>
      <c r="D2127" s="4">
        <v>42922</v>
      </c>
      <c r="E2127" t="s">
        <v>15</v>
      </c>
      <c r="F2127" t="s">
        <v>118</v>
      </c>
      <c r="G2127" t="s">
        <v>21</v>
      </c>
      <c r="H2127">
        <v>10024</v>
      </c>
      <c r="I2127" t="s">
        <v>2947</v>
      </c>
      <c r="J2127">
        <v>22.23</v>
      </c>
      <c r="K2127">
        <v>1</v>
      </c>
      <c r="L2127">
        <v>12.4488</v>
      </c>
      <c r="M2127">
        <v>0</v>
      </c>
      <c r="N2127">
        <v>9.7812000000000001</v>
      </c>
    </row>
    <row r="2128" spans="1:14" hidden="1">
      <c r="A2128">
        <v>5157</v>
      </c>
      <c r="B2128" t="s">
        <v>2948</v>
      </c>
      <c r="C2128" s="4">
        <v>42916</v>
      </c>
      <c r="D2128" s="4">
        <v>42920</v>
      </c>
      <c r="E2128" t="s">
        <v>52</v>
      </c>
      <c r="F2128" t="s">
        <v>1785</v>
      </c>
      <c r="G2128" t="s">
        <v>17</v>
      </c>
      <c r="H2128">
        <v>60653</v>
      </c>
      <c r="I2128" t="s">
        <v>2949</v>
      </c>
      <c r="J2128">
        <v>1001.5839999999999</v>
      </c>
      <c r="K2128">
        <v>2</v>
      </c>
      <c r="L2128">
        <v>438.19299999999998</v>
      </c>
      <c r="M2128">
        <v>0.2</v>
      </c>
      <c r="N2128">
        <v>125.19799999999999</v>
      </c>
    </row>
    <row r="2129" spans="1:14" hidden="1">
      <c r="A2129">
        <v>5158</v>
      </c>
      <c r="B2129" t="s">
        <v>2948</v>
      </c>
      <c r="C2129" s="4">
        <v>42916</v>
      </c>
      <c r="D2129" s="4">
        <v>42920</v>
      </c>
      <c r="E2129" t="s">
        <v>52</v>
      </c>
      <c r="F2129" t="s">
        <v>1785</v>
      </c>
      <c r="G2129" t="s">
        <v>17</v>
      </c>
      <c r="H2129">
        <v>60653</v>
      </c>
      <c r="I2129" t="s">
        <v>2950</v>
      </c>
      <c r="J2129">
        <v>569.05799999999999</v>
      </c>
      <c r="K2129">
        <v>3</v>
      </c>
      <c r="L2129">
        <v>249.30160000000001</v>
      </c>
      <c r="M2129">
        <v>0.3</v>
      </c>
      <c r="N2129">
        <v>-178.8468</v>
      </c>
    </row>
    <row r="2130" spans="1:14" hidden="1">
      <c r="A2130">
        <v>5159</v>
      </c>
      <c r="B2130" t="s">
        <v>2948</v>
      </c>
      <c r="C2130" s="4">
        <v>42916</v>
      </c>
      <c r="D2130" s="4">
        <v>42920</v>
      </c>
      <c r="E2130" t="s">
        <v>52</v>
      </c>
      <c r="F2130" t="s">
        <v>1785</v>
      </c>
      <c r="G2130" t="s">
        <v>17</v>
      </c>
      <c r="H2130">
        <v>60653</v>
      </c>
      <c r="I2130" t="s">
        <v>2951</v>
      </c>
      <c r="J2130">
        <v>14.224</v>
      </c>
      <c r="K2130">
        <v>2</v>
      </c>
      <c r="L2130">
        <v>12.2682</v>
      </c>
      <c r="M2130">
        <v>0.6</v>
      </c>
      <c r="N2130">
        <v>-10.3124</v>
      </c>
    </row>
    <row r="2131" spans="1:14" hidden="1">
      <c r="A2131">
        <v>5618</v>
      </c>
      <c r="B2131" t="s">
        <v>2952</v>
      </c>
      <c r="C2131" s="4">
        <v>42916</v>
      </c>
      <c r="D2131" s="4">
        <v>42920</v>
      </c>
      <c r="E2131" t="s">
        <v>15</v>
      </c>
      <c r="F2131" t="s">
        <v>471</v>
      </c>
      <c r="G2131" t="s">
        <v>27</v>
      </c>
      <c r="H2131">
        <v>38109</v>
      </c>
      <c r="I2131" t="s">
        <v>2953</v>
      </c>
      <c r="J2131">
        <v>19.52</v>
      </c>
      <c r="K2131">
        <v>2</v>
      </c>
      <c r="L2131">
        <v>7.0759999999999996</v>
      </c>
      <c r="M2131">
        <v>0.2</v>
      </c>
      <c r="N2131">
        <v>5.3680000000000003</v>
      </c>
    </row>
    <row r="2132" spans="1:14" hidden="1">
      <c r="A2132">
        <v>8039</v>
      </c>
      <c r="B2132" t="s">
        <v>2954</v>
      </c>
      <c r="C2132" s="4">
        <v>42916</v>
      </c>
      <c r="D2132" s="4">
        <v>42918</v>
      </c>
      <c r="E2132" t="s">
        <v>52</v>
      </c>
      <c r="F2132" t="s">
        <v>2782</v>
      </c>
      <c r="G2132" t="s">
        <v>21</v>
      </c>
      <c r="H2132">
        <v>90032</v>
      </c>
      <c r="I2132" t="s">
        <v>2955</v>
      </c>
      <c r="J2132">
        <v>435.99900000000002</v>
      </c>
      <c r="K2132">
        <v>3</v>
      </c>
      <c r="L2132">
        <v>143.6232</v>
      </c>
      <c r="M2132">
        <v>0.15</v>
      </c>
      <c r="N2132">
        <v>5.12939999999998</v>
      </c>
    </row>
    <row r="2133" spans="1:14" hidden="1">
      <c r="A2133">
        <v>8118</v>
      </c>
      <c r="B2133" t="s">
        <v>2956</v>
      </c>
      <c r="C2133" s="4">
        <v>42916</v>
      </c>
      <c r="D2133" s="4">
        <v>42921</v>
      </c>
      <c r="E2133" t="s">
        <v>15</v>
      </c>
      <c r="F2133" t="s">
        <v>2957</v>
      </c>
      <c r="G2133" t="s">
        <v>21</v>
      </c>
      <c r="H2133">
        <v>90045</v>
      </c>
      <c r="I2133" t="s">
        <v>1000</v>
      </c>
      <c r="J2133">
        <v>204.95</v>
      </c>
      <c r="K2133">
        <v>5</v>
      </c>
      <c r="L2133">
        <v>20.904900000000001</v>
      </c>
      <c r="M2133">
        <v>0</v>
      </c>
      <c r="N2133">
        <v>100.4255</v>
      </c>
    </row>
    <row r="2134" spans="1:14" hidden="1">
      <c r="A2134">
        <v>8275</v>
      </c>
      <c r="B2134" t="s">
        <v>2958</v>
      </c>
      <c r="C2134" s="4">
        <v>42916</v>
      </c>
      <c r="D2134" s="4">
        <v>42920</v>
      </c>
      <c r="E2134" t="s">
        <v>15</v>
      </c>
      <c r="F2134" t="s">
        <v>2959</v>
      </c>
      <c r="G2134" t="s">
        <v>27</v>
      </c>
      <c r="H2134">
        <v>10550</v>
      </c>
      <c r="I2134" t="s">
        <v>2960</v>
      </c>
      <c r="J2134">
        <v>1085.42</v>
      </c>
      <c r="K2134">
        <v>7</v>
      </c>
      <c r="L2134">
        <v>114.7444</v>
      </c>
      <c r="M2134">
        <v>0</v>
      </c>
      <c r="N2134">
        <v>282.20920000000001</v>
      </c>
    </row>
    <row r="2135" spans="1:14" hidden="1">
      <c r="A2135">
        <v>555</v>
      </c>
      <c r="B2135" t="s">
        <v>2961</v>
      </c>
      <c r="C2135" s="4">
        <v>42915</v>
      </c>
      <c r="D2135" s="4">
        <v>42919</v>
      </c>
      <c r="E2135" t="s">
        <v>52</v>
      </c>
      <c r="F2135" t="s">
        <v>295</v>
      </c>
      <c r="G2135" t="s">
        <v>27</v>
      </c>
      <c r="H2135">
        <v>92804</v>
      </c>
      <c r="I2135" t="s">
        <v>2962</v>
      </c>
      <c r="J2135">
        <v>1295.78</v>
      </c>
      <c r="K2135">
        <v>2</v>
      </c>
      <c r="L2135">
        <v>492.39640000000003</v>
      </c>
      <c r="M2135">
        <v>0</v>
      </c>
      <c r="N2135">
        <v>310.98719999999997</v>
      </c>
    </row>
    <row r="2136" spans="1:14" hidden="1">
      <c r="A2136">
        <v>1160</v>
      </c>
      <c r="B2136" t="s">
        <v>2963</v>
      </c>
      <c r="C2136" s="4">
        <v>42915</v>
      </c>
      <c r="D2136" s="4">
        <v>42920</v>
      </c>
      <c r="E2136" t="s">
        <v>15</v>
      </c>
      <c r="F2136" t="s">
        <v>2964</v>
      </c>
      <c r="G2136" t="s">
        <v>21</v>
      </c>
      <c r="H2136">
        <v>55407</v>
      </c>
      <c r="I2136" t="s">
        <v>1970</v>
      </c>
      <c r="J2136">
        <v>362.94</v>
      </c>
      <c r="K2136">
        <v>3</v>
      </c>
      <c r="L2136">
        <v>90.734999999999999</v>
      </c>
      <c r="M2136">
        <v>0</v>
      </c>
      <c r="N2136">
        <v>90.734999999999999</v>
      </c>
    </row>
    <row r="2137" spans="1:14" hidden="1">
      <c r="A2137">
        <v>1161</v>
      </c>
      <c r="B2137" t="s">
        <v>2963</v>
      </c>
      <c r="C2137" s="4">
        <v>42915</v>
      </c>
      <c r="D2137" s="4">
        <v>42920</v>
      </c>
      <c r="E2137" t="s">
        <v>15</v>
      </c>
      <c r="F2137" t="s">
        <v>2964</v>
      </c>
      <c r="G2137" t="s">
        <v>21</v>
      </c>
      <c r="H2137">
        <v>55407</v>
      </c>
      <c r="I2137" t="s">
        <v>2965</v>
      </c>
      <c r="J2137">
        <v>11.54</v>
      </c>
      <c r="K2137">
        <v>2</v>
      </c>
      <c r="L2137">
        <v>2.8849999999999998</v>
      </c>
      <c r="M2137">
        <v>0</v>
      </c>
      <c r="N2137">
        <v>5.77</v>
      </c>
    </row>
    <row r="2138" spans="1:14" hidden="1">
      <c r="A2138">
        <v>2685</v>
      </c>
      <c r="B2138" t="s">
        <v>2966</v>
      </c>
      <c r="C2138" s="4">
        <v>42915</v>
      </c>
      <c r="D2138" s="4">
        <v>42922</v>
      </c>
      <c r="E2138" t="s">
        <v>15</v>
      </c>
      <c r="F2138" t="s">
        <v>2039</v>
      </c>
      <c r="G2138" t="s">
        <v>21</v>
      </c>
      <c r="H2138">
        <v>90004</v>
      </c>
      <c r="I2138" t="s">
        <v>126</v>
      </c>
      <c r="J2138">
        <v>312.55200000000002</v>
      </c>
      <c r="K2138">
        <v>9</v>
      </c>
      <c r="L2138">
        <v>23.441400000000002</v>
      </c>
      <c r="M2138">
        <v>0.2</v>
      </c>
      <c r="N2138">
        <v>101.57940000000001</v>
      </c>
    </row>
    <row r="2139" spans="1:14" hidden="1">
      <c r="A2139">
        <v>3573</v>
      </c>
      <c r="B2139" t="s">
        <v>2967</v>
      </c>
      <c r="C2139" s="4">
        <v>42915</v>
      </c>
      <c r="D2139" s="4">
        <v>42920</v>
      </c>
      <c r="E2139" t="s">
        <v>15</v>
      </c>
      <c r="F2139" t="s">
        <v>2968</v>
      </c>
      <c r="G2139" t="s">
        <v>27</v>
      </c>
      <c r="H2139">
        <v>75150</v>
      </c>
      <c r="I2139" t="s">
        <v>1707</v>
      </c>
      <c r="J2139">
        <v>5.1840000000000002</v>
      </c>
      <c r="K2139">
        <v>1</v>
      </c>
      <c r="L2139">
        <v>3.3696000000000002</v>
      </c>
      <c r="M2139">
        <v>0.2</v>
      </c>
      <c r="N2139">
        <v>1.8144</v>
      </c>
    </row>
    <row r="2140" spans="1:14" hidden="1">
      <c r="A2140">
        <v>4708</v>
      </c>
      <c r="B2140" t="s">
        <v>2969</v>
      </c>
      <c r="C2140" s="4">
        <v>42915</v>
      </c>
      <c r="D2140" s="4">
        <v>42916</v>
      </c>
      <c r="E2140" t="s">
        <v>38</v>
      </c>
      <c r="F2140" t="s">
        <v>519</v>
      </c>
      <c r="G2140" t="s">
        <v>21</v>
      </c>
      <c r="H2140">
        <v>90049</v>
      </c>
      <c r="I2140" t="s">
        <v>2636</v>
      </c>
      <c r="J2140">
        <v>895.92</v>
      </c>
      <c r="K2140">
        <v>5</v>
      </c>
      <c r="L2140">
        <v>118.7094</v>
      </c>
      <c r="M2140">
        <v>0.2</v>
      </c>
      <c r="N2140">
        <v>302.37299999999999</v>
      </c>
    </row>
    <row r="2141" spans="1:14" hidden="1">
      <c r="A2141">
        <v>4709</v>
      </c>
      <c r="B2141" t="s">
        <v>2969</v>
      </c>
      <c r="C2141" s="4">
        <v>42915</v>
      </c>
      <c r="D2141" s="4">
        <v>42916</v>
      </c>
      <c r="E2141" t="s">
        <v>38</v>
      </c>
      <c r="F2141" t="s">
        <v>519</v>
      </c>
      <c r="G2141" t="s">
        <v>21</v>
      </c>
      <c r="H2141">
        <v>90049</v>
      </c>
      <c r="I2141" t="s">
        <v>1454</v>
      </c>
      <c r="J2141">
        <v>130.71</v>
      </c>
      <c r="K2141">
        <v>3</v>
      </c>
      <c r="L2141">
        <v>30.498999999999999</v>
      </c>
      <c r="M2141">
        <v>0</v>
      </c>
      <c r="N2141">
        <v>39.213000000000001</v>
      </c>
    </row>
    <row r="2142" spans="1:14" hidden="1">
      <c r="A2142">
        <v>4710</v>
      </c>
      <c r="B2142" t="s">
        <v>2969</v>
      </c>
      <c r="C2142" s="4">
        <v>42915</v>
      </c>
      <c r="D2142" s="4">
        <v>42916</v>
      </c>
      <c r="E2142" t="s">
        <v>38</v>
      </c>
      <c r="F2142" t="s">
        <v>519</v>
      </c>
      <c r="G2142" t="s">
        <v>21</v>
      </c>
      <c r="H2142">
        <v>90049</v>
      </c>
      <c r="I2142" t="s">
        <v>1207</v>
      </c>
      <c r="J2142">
        <v>11.68</v>
      </c>
      <c r="K2142">
        <v>2</v>
      </c>
      <c r="L2142">
        <v>4.3216000000000001</v>
      </c>
      <c r="M2142">
        <v>0</v>
      </c>
      <c r="N2142">
        <v>3.0367999999999999</v>
      </c>
    </row>
    <row r="2143" spans="1:14" hidden="1">
      <c r="A2143">
        <v>4711</v>
      </c>
      <c r="B2143" t="s">
        <v>2969</v>
      </c>
      <c r="C2143" s="4">
        <v>42915</v>
      </c>
      <c r="D2143" s="4">
        <v>42916</v>
      </c>
      <c r="E2143" t="s">
        <v>38</v>
      </c>
      <c r="F2143" t="s">
        <v>519</v>
      </c>
      <c r="G2143" t="s">
        <v>21</v>
      </c>
      <c r="H2143">
        <v>90049</v>
      </c>
      <c r="I2143" t="s">
        <v>461</v>
      </c>
      <c r="J2143">
        <v>62.31</v>
      </c>
      <c r="K2143">
        <v>3</v>
      </c>
      <c r="L2143">
        <v>13.2928</v>
      </c>
      <c r="M2143">
        <v>0</v>
      </c>
      <c r="N2143">
        <v>22.4316</v>
      </c>
    </row>
    <row r="2144" spans="1:14" hidden="1">
      <c r="A2144">
        <v>5733</v>
      </c>
      <c r="B2144" t="s">
        <v>2970</v>
      </c>
      <c r="C2144" s="4">
        <v>42915</v>
      </c>
      <c r="D2144" s="4">
        <v>42918</v>
      </c>
      <c r="E2144" t="s">
        <v>38</v>
      </c>
      <c r="F2144" t="s">
        <v>99</v>
      </c>
      <c r="G2144" t="s">
        <v>27</v>
      </c>
      <c r="H2144">
        <v>6460</v>
      </c>
      <c r="I2144" t="s">
        <v>834</v>
      </c>
      <c r="J2144">
        <v>638.82000000000005</v>
      </c>
      <c r="K2144">
        <v>9</v>
      </c>
      <c r="L2144">
        <v>50.395800000000001</v>
      </c>
      <c r="M2144">
        <v>0</v>
      </c>
      <c r="N2144">
        <v>185.2578</v>
      </c>
    </row>
    <row r="2145" spans="1:14" hidden="1">
      <c r="A2145">
        <v>5734</v>
      </c>
      <c r="B2145" t="s">
        <v>2970</v>
      </c>
      <c r="C2145" s="4">
        <v>42915</v>
      </c>
      <c r="D2145" s="4">
        <v>42918</v>
      </c>
      <c r="E2145" t="s">
        <v>38</v>
      </c>
      <c r="F2145" t="s">
        <v>99</v>
      </c>
      <c r="G2145" t="s">
        <v>27</v>
      </c>
      <c r="H2145">
        <v>6460</v>
      </c>
      <c r="I2145" t="s">
        <v>2971</v>
      </c>
      <c r="J2145">
        <v>30.69</v>
      </c>
      <c r="K2145">
        <v>3</v>
      </c>
      <c r="L2145">
        <v>7.5701999999999998</v>
      </c>
      <c r="M2145">
        <v>0</v>
      </c>
      <c r="N2145">
        <v>7.9794</v>
      </c>
    </row>
    <row r="2146" spans="1:14" hidden="1">
      <c r="A2146">
        <v>5735</v>
      </c>
      <c r="B2146" t="s">
        <v>2970</v>
      </c>
      <c r="C2146" s="4">
        <v>42915</v>
      </c>
      <c r="D2146" s="4">
        <v>42918</v>
      </c>
      <c r="E2146" t="s">
        <v>38</v>
      </c>
      <c r="F2146" t="s">
        <v>99</v>
      </c>
      <c r="G2146" t="s">
        <v>27</v>
      </c>
      <c r="H2146">
        <v>6460</v>
      </c>
      <c r="I2146" t="s">
        <v>2595</v>
      </c>
      <c r="J2146">
        <v>25.16</v>
      </c>
      <c r="K2146">
        <v>2</v>
      </c>
      <c r="L2146">
        <v>8.3027999999999995</v>
      </c>
      <c r="M2146">
        <v>0</v>
      </c>
      <c r="N2146">
        <v>8.5543999999999993</v>
      </c>
    </row>
    <row r="2147" spans="1:14" hidden="1">
      <c r="A2147">
        <v>9624</v>
      </c>
      <c r="B2147" t="s">
        <v>2972</v>
      </c>
      <c r="C2147" s="4">
        <v>42915</v>
      </c>
      <c r="D2147" s="4">
        <v>42916</v>
      </c>
      <c r="E2147" t="s">
        <v>38</v>
      </c>
      <c r="F2147" t="s">
        <v>772</v>
      </c>
      <c r="G2147" t="s">
        <v>21</v>
      </c>
      <c r="H2147">
        <v>75220</v>
      </c>
      <c r="I2147" t="s">
        <v>2973</v>
      </c>
      <c r="J2147">
        <v>21.391999999999999</v>
      </c>
      <c r="K2147">
        <v>2</v>
      </c>
      <c r="L2147">
        <v>37.970799999999997</v>
      </c>
      <c r="M2147">
        <v>0.8</v>
      </c>
      <c r="N2147">
        <v>-54.549599999999998</v>
      </c>
    </row>
    <row r="2148" spans="1:14" hidden="1">
      <c r="A2148">
        <v>9625</v>
      </c>
      <c r="B2148" t="s">
        <v>2972</v>
      </c>
      <c r="C2148" s="4">
        <v>42915</v>
      </c>
      <c r="D2148" s="4">
        <v>42916</v>
      </c>
      <c r="E2148" t="s">
        <v>38</v>
      </c>
      <c r="F2148" t="s">
        <v>772</v>
      </c>
      <c r="G2148" t="s">
        <v>21</v>
      </c>
      <c r="H2148">
        <v>75220</v>
      </c>
      <c r="I2148" t="s">
        <v>2304</v>
      </c>
      <c r="J2148">
        <v>307.31400000000002</v>
      </c>
      <c r="K2148">
        <v>3</v>
      </c>
      <c r="L2148">
        <v>115.6086</v>
      </c>
      <c r="M2148">
        <v>0.3</v>
      </c>
      <c r="N2148">
        <v>-39.511800000000001</v>
      </c>
    </row>
    <row r="2149" spans="1:14" hidden="1">
      <c r="A2149">
        <v>9626</v>
      </c>
      <c r="B2149" t="s">
        <v>2972</v>
      </c>
      <c r="C2149" s="4">
        <v>42915</v>
      </c>
      <c r="D2149" s="4">
        <v>42916</v>
      </c>
      <c r="E2149" t="s">
        <v>38</v>
      </c>
      <c r="F2149" t="s">
        <v>772</v>
      </c>
      <c r="G2149" t="s">
        <v>21</v>
      </c>
      <c r="H2149">
        <v>75220</v>
      </c>
      <c r="I2149" t="s">
        <v>995</v>
      </c>
      <c r="J2149">
        <v>409.99919999999997</v>
      </c>
      <c r="K2149">
        <v>3</v>
      </c>
      <c r="L2149">
        <v>168.82320000000001</v>
      </c>
      <c r="M2149">
        <v>0.32</v>
      </c>
      <c r="N2149">
        <v>-96.470399999999998</v>
      </c>
    </row>
    <row r="2150" spans="1:14" hidden="1">
      <c r="A2150">
        <v>2957</v>
      </c>
      <c r="B2150" t="s">
        <v>2974</v>
      </c>
      <c r="C2150" s="4">
        <v>42913</v>
      </c>
      <c r="D2150" s="4">
        <v>42920</v>
      </c>
      <c r="E2150" t="s">
        <v>15</v>
      </c>
      <c r="F2150" t="s">
        <v>2975</v>
      </c>
      <c r="G2150" t="s">
        <v>17</v>
      </c>
      <c r="H2150">
        <v>13601</v>
      </c>
      <c r="I2150" t="s">
        <v>251</v>
      </c>
      <c r="J2150">
        <v>191.64599999999999</v>
      </c>
      <c r="K2150">
        <v>3</v>
      </c>
      <c r="L2150">
        <v>53.234999999999999</v>
      </c>
      <c r="M2150">
        <v>0.1</v>
      </c>
      <c r="N2150">
        <v>31.940999999999999</v>
      </c>
    </row>
    <row r="2151" spans="1:14" hidden="1">
      <c r="A2151">
        <v>6145</v>
      </c>
      <c r="B2151" t="s">
        <v>2976</v>
      </c>
      <c r="C2151" s="4">
        <v>42913</v>
      </c>
      <c r="D2151" s="4">
        <v>42917</v>
      </c>
      <c r="E2151" t="s">
        <v>15</v>
      </c>
      <c r="F2151" t="s">
        <v>975</v>
      </c>
      <c r="G2151" t="s">
        <v>21</v>
      </c>
      <c r="H2151">
        <v>68104</v>
      </c>
      <c r="I2151" t="s">
        <v>539</v>
      </c>
      <c r="J2151">
        <v>20.07</v>
      </c>
      <c r="K2151">
        <v>3</v>
      </c>
      <c r="L2151">
        <v>3.6126</v>
      </c>
      <c r="M2151">
        <v>0</v>
      </c>
      <c r="N2151">
        <v>9.2322000000000006</v>
      </c>
    </row>
    <row r="2152" spans="1:14" hidden="1">
      <c r="A2152">
        <v>8733</v>
      </c>
      <c r="B2152" t="s">
        <v>2977</v>
      </c>
      <c r="C2152" s="4">
        <v>42913</v>
      </c>
      <c r="D2152" s="4">
        <v>42915</v>
      </c>
      <c r="E2152" t="s">
        <v>52</v>
      </c>
      <c r="F2152" t="s">
        <v>1237</v>
      </c>
      <c r="G2152" t="s">
        <v>27</v>
      </c>
      <c r="H2152">
        <v>98105</v>
      </c>
      <c r="I2152" t="s">
        <v>2196</v>
      </c>
      <c r="J2152">
        <v>19.440000000000001</v>
      </c>
      <c r="K2152">
        <v>3</v>
      </c>
      <c r="L2152">
        <v>3.3696000000000002</v>
      </c>
      <c r="M2152">
        <v>0</v>
      </c>
      <c r="N2152">
        <v>9.3312000000000008</v>
      </c>
    </row>
    <row r="2153" spans="1:14" hidden="1">
      <c r="A2153">
        <v>8734</v>
      </c>
      <c r="B2153" t="s">
        <v>2977</v>
      </c>
      <c r="C2153" s="4">
        <v>42913</v>
      </c>
      <c r="D2153" s="4">
        <v>42915</v>
      </c>
      <c r="E2153" t="s">
        <v>52</v>
      </c>
      <c r="F2153" t="s">
        <v>1237</v>
      </c>
      <c r="G2153" t="s">
        <v>27</v>
      </c>
      <c r="H2153">
        <v>98105</v>
      </c>
      <c r="I2153" t="s">
        <v>925</v>
      </c>
      <c r="J2153">
        <v>126.3</v>
      </c>
      <c r="K2153">
        <v>3</v>
      </c>
      <c r="L2153">
        <v>28.628</v>
      </c>
      <c r="M2153">
        <v>0</v>
      </c>
      <c r="N2153">
        <v>40.415999999999997</v>
      </c>
    </row>
    <row r="2154" spans="1:14" hidden="1">
      <c r="A2154">
        <v>8735</v>
      </c>
      <c r="B2154" t="s">
        <v>2977</v>
      </c>
      <c r="C2154" s="4">
        <v>42913</v>
      </c>
      <c r="D2154" s="4">
        <v>42915</v>
      </c>
      <c r="E2154" t="s">
        <v>52</v>
      </c>
      <c r="F2154" t="s">
        <v>1237</v>
      </c>
      <c r="G2154" t="s">
        <v>27</v>
      </c>
      <c r="H2154">
        <v>98105</v>
      </c>
      <c r="I2154" t="s">
        <v>648</v>
      </c>
      <c r="J2154">
        <v>1287.45</v>
      </c>
      <c r="K2154">
        <v>5</v>
      </c>
      <c r="L2154">
        <v>208.5669</v>
      </c>
      <c r="M2154">
        <v>0</v>
      </c>
      <c r="N2154">
        <v>244.6155</v>
      </c>
    </row>
    <row r="2155" spans="1:14" hidden="1">
      <c r="A2155">
        <v>887</v>
      </c>
      <c r="B2155" t="s">
        <v>2978</v>
      </c>
      <c r="C2155" s="4">
        <v>42912</v>
      </c>
      <c r="D2155" s="4">
        <v>42918</v>
      </c>
      <c r="E2155" t="s">
        <v>15</v>
      </c>
      <c r="F2155" t="s">
        <v>1648</v>
      </c>
      <c r="G2155" t="s">
        <v>21</v>
      </c>
      <c r="H2155">
        <v>92105</v>
      </c>
      <c r="I2155" t="s">
        <v>1204</v>
      </c>
      <c r="J2155">
        <v>83.76</v>
      </c>
      <c r="K2155">
        <v>12</v>
      </c>
      <c r="L2155">
        <v>6.8403999999999998</v>
      </c>
      <c r="M2155">
        <v>0</v>
      </c>
      <c r="N2155">
        <v>1.6752</v>
      </c>
    </row>
    <row r="2156" spans="1:14" hidden="1">
      <c r="A2156">
        <v>892</v>
      </c>
      <c r="B2156" t="s">
        <v>2979</v>
      </c>
      <c r="C2156" s="4">
        <v>42912</v>
      </c>
      <c r="D2156" s="4">
        <v>42913</v>
      </c>
      <c r="E2156" t="s">
        <v>38</v>
      </c>
      <c r="F2156" t="s">
        <v>1756</v>
      </c>
      <c r="G2156" t="s">
        <v>17</v>
      </c>
      <c r="H2156">
        <v>48227</v>
      </c>
      <c r="I2156" t="s">
        <v>2980</v>
      </c>
      <c r="J2156">
        <v>4.54</v>
      </c>
      <c r="K2156">
        <v>1</v>
      </c>
      <c r="L2156">
        <v>2.4969999999999999</v>
      </c>
      <c r="M2156">
        <v>0</v>
      </c>
      <c r="N2156">
        <v>2.0430000000000001</v>
      </c>
    </row>
    <row r="2157" spans="1:14" hidden="1">
      <c r="A2157">
        <v>893</v>
      </c>
      <c r="B2157" t="s">
        <v>2979</v>
      </c>
      <c r="C2157" s="4">
        <v>42912</v>
      </c>
      <c r="D2157" s="4">
        <v>42913</v>
      </c>
      <c r="E2157" t="s">
        <v>38</v>
      </c>
      <c r="F2157" t="s">
        <v>1756</v>
      </c>
      <c r="G2157" t="s">
        <v>17</v>
      </c>
      <c r="H2157">
        <v>48227</v>
      </c>
      <c r="I2157" t="s">
        <v>2283</v>
      </c>
      <c r="J2157">
        <v>15.92</v>
      </c>
      <c r="K2157">
        <v>4</v>
      </c>
      <c r="L2157">
        <v>2.6267999999999998</v>
      </c>
      <c r="M2157">
        <v>0</v>
      </c>
      <c r="N2157">
        <v>5.4127999999999998</v>
      </c>
    </row>
    <row r="2158" spans="1:14" hidden="1">
      <c r="A2158">
        <v>894</v>
      </c>
      <c r="B2158" t="s">
        <v>2979</v>
      </c>
      <c r="C2158" s="4">
        <v>42912</v>
      </c>
      <c r="D2158" s="4">
        <v>42913</v>
      </c>
      <c r="E2158" t="s">
        <v>38</v>
      </c>
      <c r="F2158" t="s">
        <v>1756</v>
      </c>
      <c r="G2158" t="s">
        <v>17</v>
      </c>
      <c r="H2158">
        <v>48227</v>
      </c>
      <c r="I2158" t="s">
        <v>2723</v>
      </c>
      <c r="J2158">
        <v>543.91999999999996</v>
      </c>
      <c r="K2158">
        <v>8</v>
      </c>
      <c r="L2158">
        <v>50.9925</v>
      </c>
      <c r="M2158">
        <v>0</v>
      </c>
      <c r="N2158">
        <v>135.97999999999999</v>
      </c>
    </row>
    <row r="2159" spans="1:14" hidden="1">
      <c r="A2159">
        <v>2232</v>
      </c>
      <c r="B2159" t="s">
        <v>2981</v>
      </c>
      <c r="C2159" s="4">
        <v>42912</v>
      </c>
      <c r="D2159" s="4">
        <v>42917</v>
      </c>
      <c r="E2159" t="s">
        <v>15</v>
      </c>
      <c r="F2159" t="s">
        <v>2982</v>
      </c>
      <c r="G2159" t="s">
        <v>21</v>
      </c>
      <c r="H2159">
        <v>46350</v>
      </c>
      <c r="I2159" t="s">
        <v>2891</v>
      </c>
      <c r="J2159">
        <v>526.45000000000005</v>
      </c>
      <c r="K2159">
        <v>5</v>
      </c>
      <c r="L2159">
        <v>98.9726</v>
      </c>
      <c r="M2159">
        <v>0</v>
      </c>
      <c r="N2159">
        <v>31.587</v>
      </c>
    </row>
    <row r="2160" spans="1:14" hidden="1">
      <c r="A2160">
        <v>3601</v>
      </c>
      <c r="B2160" t="s">
        <v>2983</v>
      </c>
      <c r="C2160" s="4">
        <v>42912</v>
      </c>
      <c r="D2160" s="4">
        <v>42916</v>
      </c>
      <c r="E2160" t="s">
        <v>15</v>
      </c>
      <c r="F2160" t="s">
        <v>2655</v>
      </c>
      <c r="G2160" t="s">
        <v>21</v>
      </c>
      <c r="H2160">
        <v>80219</v>
      </c>
      <c r="I2160" t="s">
        <v>716</v>
      </c>
      <c r="J2160">
        <v>431.928</v>
      </c>
      <c r="K2160">
        <v>9</v>
      </c>
      <c r="L2160">
        <v>40.793199999999999</v>
      </c>
      <c r="M2160">
        <v>0.2</v>
      </c>
      <c r="N2160">
        <v>64.789199999999994</v>
      </c>
    </row>
    <row r="2161" spans="1:14" hidden="1">
      <c r="A2161">
        <v>4865</v>
      </c>
      <c r="B2161" t="s">
        <v>2984</v>
      </c>
      <c r="C2161" s="4">
        <v>42912</v>
      </c>
      <c r="D2161" s="4">
        <v>42916</v>
      </c>
      <c r="E2161" t="s">
        <v>15</v>
      </c>
      <c r="F2161" t="s">
        <v>2985</v>
      </c>
      <c r="G2161" t="s">
        <v>21</v>
      </c>
      <c r="H2161">
        <v>10024</v>
      </c>
      <c r="I2161" t="s">
        <v>2167</v>
      </c>
      <c r="J2161">
        <v>239.97</v>
      </c>
      <c r="K2161">
        <v>3</v>
      </c>
      <c r="L2161">
        <v>57.592799999999997</v>
      </c>
      <c r="M2161">
        <v>0</v>
      </c>
      <c r="N2161">
        <v>67.191599999999994</v>
      </c>
    </row>
    <row r="2162" spans="1:14" hidden="1">
      <c r="A2162">
        <v>5385</v>
      </c>
      <c r="B2162" t="s">
        <v>2986</v>
      </c>
      <c r="C2162" s="4">
        <v>42912</v>
      </c>
      <c r="D2162" s="4">
        <v>42919</v>
      </c>
      <c r="E2162" t="s">
        <v>15</v>
      </c>
      <c r="F2162" t="s">
        <v>499</v>
      </c>
      <c r="G2162" t="s">
        <v>21</v>
      </c>
      <c r="H2162">
        <v>19143</v>
      </c>
      <c r="I2162" t="s">
        <v>2987</v>
      </c>
      <c r="J2162">
        <v>358.2</v>
      </c>
      <c r="K2162">
        <v>3</v>
      </c>
      <c r="L2162">
        <v>105.47</v>
      </c>
      <c r="M2162">
        <v>0.4</v>
      </c>
      <c r="N2162">
        <v>41.79</v>
      </c>
    </row>
    <row r="2163" spans="1:14" hidden="1">
      <c r="A2163">
        <v>5386</v>
      </c>
      <c r="B2163" t="s">
        <v>2986</v>
      </c>
      <c r="C2163" s="4">
        <v>42912</v>
      </c>
      <c r="D2163" s="4">
        <v>42919</v>
      </c>
      <c r="E2163" t="s">
        <v>15</v>
      </c>
      <c r="F2163" t="s">
        <v>499</v>
      </c>
      <c r="G2163" t="s">
        <v>21</v>
      </c>
      <c r="H2163">
        <v>19143</v>
      </c>
      <c r="I2163" t="s">
        <v>2988</v>
      </c>
      <c r="J2163">
        <v>545.91600000000005</v>
      </c>
      <c r="K2163">
        <v>14</v>
      </c>
      <c r="L2163">
        <v>33.794800000000002</v>
      </c>
      <c r="M2163">
        <v>0.4</v>
      </c>
      <c r="N2163">
        <v>72.788799999999995</v>
      </c>
    </row>
    <row r="2164" spans="1:14" hidden="1">
      <c r="A2164">
        <v>5628</v>
      </c>
      <c r="B2164" t="s">
        <v>2989</v>
      </c>
      <c r="C2164" s="4">
        <v>42912</v>
      </c>
      <c r="D2164" s="4">
        <v>42917</v>
      </c>
      <c r="E2164" t="s">
        <v>15</v>
      </c>
      <c r="F2164" t="s">
        <v>99</v>
      </c>
      <c r="G2164" t="s">
        <v>27</v>
      </c>
      <c r="H2164">
        <v>33180</v>
      </c>
      <c r="I2164" t="s">
        <v>2990</v>
      </c>
      <c r="J2164">
        <v>13.872</v>
      </c>
      <c r="K2164">
        <v>6</v>
      </c>
      <c r="L2164">
        <v>1.5317000000000001</v>
      </c>
      <c r="M2164">
        <v>0.2</v>
      </c>
      <c r="N2164">
        <v>4.6818</v>
      </c>
    </row>
    <row r="2165" spans="1:14" hidden="1">
      <c r="A2165">
        <v>5629</v>
      </c>
      <c r="B2165" t="s">
        <v>2989</v>
      </c>
      <c r="C2165" s="4">
        <v>42912</v>
      </c>
      <c r="D2165" s="4">
        <v>42917</v>
      </c>
      <c r="E2165" t="s">
        <v>15</v>
      </c>
      <c r="F2165" t="s">
        <v>99</v>
      </c>
      <c r="G2165" t="s">
        <v>27</v>
      </c>
      <c r="H2165">
        <v>33180</v>
      </c>
      <c r="I2165" t="s">
        <v>1856</v>
      </c>
      <c r="J2165">
        <v>273.55200000000002</v>
      </c>
      <c r="K2165">
        <v>3</v>
      </c>
      <c r="L2165">
        <v>95.743200000000002</v>
      </c>
      <c r="M2165">
        <v>0.2</v>
      </c>
      <c r="N2165">
        <v>-13.6776</v>
      </c>
    </row>
    <row r="2166" spans="1:14" hidden="1">
      <c r="A2166">
        <v>6761</v>
      </c>
      <c r="B2166" t="s">
        <v>2991</v>
      </c>
      <c r="C2166" s="4">
        <v>42912</v>
      </c>
      <c r="D2166" s="4">
        <v>42916</v>
      </c>
      <c r="E2166" t="s">
        <v>15</v>
      </c>
      <c r="F2166" t="s">
        <v>2617</v>
      </c>
      <c r="G2166" t="s">
        <v>21</v>
      </c>
      <c r="H2166">
        <v>10035</v>
      </c>
      <c r="I2166" t="s">
        <v>204</v>
      </c>
      <c r="J2166">
        <v>272.94</v>
      </c>
      <c r="K2166">
        <v>3</v>
      </c>
      <c r="L2166">
        <v>90.98</v>
      </c>
      <c r="M2166">
        <v>0</v>
      </c>
      <c r="N2166">
        <v>0</v>
      </c>
    </row>
    <row r="2167" spans="1:14" hidden="1">
      <c r="A2167">
        <v>6940</v>
      </c>
      <c r="B2167" t="s">
        <v>2992</v>
      </c>
      <c r="C2167" s="4">
        <v>42912</v>
      </c>
      <c r="D2167" s="4">
        <v>42916</v>
      </c>
      <c r="E2167" t="s">
        <v>15</v>
      </c>
      <c r="F2167" t="s">
        <v>2993</v>
      </c>
      <c r="G2167" t="s">
        <v>27</v>
      </c>
      <c r="H2167">
        <v>10009</v>
      </c>
      <c r="I2167" t="s">
        <v>2752</v>
      </c>
      <c r="J2167">
        <v>102.36799999999999</v>
      </c>
      <c r="K2167">
        <v>2</v>
      </c>
      <c r="L2167">
        <v>32.629800000000003</v>
      </c>
      <c r="M2167">
        <v>0.2</v>
      </c>
      <c r="N2167">
        <v>37.108400000000003</v>
      </c>
    </row>
    <row r="2168" spans="1:14" hidden="1">
      <c r="A2168">
        <v>6941</v>
      </c>
      <c r="B2168" t="s">
        <v>2992</v>
      </c>
      <c r="C2168" s="4">
        <v>42912</v>
      </c>
      <c r="D2168" s="4">
        <v>42916</v>
      </c>
      <c r="E2168" t="s">
        <v>15</v>
      </c>
      <c r="F2168" t="s">
        <v>2993</v>
      </c>
      <c r="G2168" t="s">
        <v>27</v>
      </c>
      <c r="H2168">
        <v>10009</v>
      </c>
      <c r="I2168" t="s">
        <v>2553</v>
      </c>
      <c r="J2168">
        <v>28.4</v>
      </c>
      <c r="K2168">
        <v>5</v>
      </c>
      <c r="L2168">
        <v>4.0327999999999999</v>
      </c>
      <c r="M2168">
        <v>0</v>
      </c>
      <c r="N2168">
        <v>8.2360000000000007</v>
      </c>
    </row>
    <row r="2169" spans="1:14" hidden="1">
      <c r="A2169">
        <v>6942</v>
      </c>
      <c r="B2169" t="s">
        <v>2992</v>
      </c>
      <c r="C2169" s="4">
        <v>42912</v>
      </c>
      <c r="D2169" s="4">
        <v>42916</v>
      </c>
      <c r="E2169" t="s">
        <v>15</v>
      </c>
      <c r="F2169" t="s">
        <v>2993</v>
      </c>
      <c r="G2169" t="s">
        <v>27</v>
      </c>
      <c r="H2169">
        <v>10009</v>
      </c>
      <c r="I2169" t="s">
        <v>2994</v>
      </c>
      <c r="J2169">
        <v>713.88</v>
      </c>
      <c r="K2169">
        <v>4</v>
      </c>
      <c r="L2169">
        <v>124.929</v>
      </c>
      <c r="M2169">
        <v>0</v>
      </c>
      <c r="N2169">
        <v>214.16399999999999</v>
      </c>
    </row>
    <row r="2170" spans="1:14" hidden="1">
      <c r="A2170">
        <v>6943</v>
      </c>
      <c r="B2170" t="s">
        <v>2992</v>
      </c>
      <c r="C2170" s="4">
        <v>42912</v>
      </c>
      <c r="D2170" s="4">
        <v>42916</v>
      </c>
      <c r="E2170" t="s">
        <v>15</v>
      </c>
      <c r="F2170" t="s">
        <v>2993</v>
      </c>
      <c r="G2170" t="s">
        <v>27</v>
      </c>
      <c r="H2170">
        <v>10009</v>
      </c>
      <c r="I2170" t="s">
        <v>2731</v>
      </c>
      <c r="J2170">
        <v>68.52</v>
      </c>
      <c r="K2170">
        <v>3</v>
      </c>
      <c r="L2170">
        <v>12.333600000000001</v>
      </c>
      <c r="M2170">
        <v>0</v>
      </c>
      <c r="N2170">
        <v>31.519200000000001</v>
      </c>
    </row>
    <row r="2171" spans="1:14" hidden="1">
      <c r="A2171">
        <v>1993</v>
      </c>
      <c r="B2171" t="s">
        <v>2995</v>
      </c>
      <c r="C2171" s="4">
        <v>42911</v>
      </c>
      <c r="D2171" s="4">
        <v>42918</v>
      </c>
      <c r="E2171" t="s">
        <v>15</v>
      </c>
      <c r="F2171" t="s">
        <v>839</v>
      </c>
      <c r="G2171" t="s">
        <v>17</v>
      </c>
      <c r="H2171">
        <v>97477</v>
      </c>
      <c r="I2171" t="s">
        <v>1481</v>
      </c>
      <c r="J2171">
        <v>71.040000000000006</v>
      </c>
      <c r="K2171">
        <v>6</v>
      </c>
      <c r="L2171">
        <v>7.4</v>
      </c>
      <c r="M2171">
        <v>0.2</v>
      </c>
      <c r="N2171">
        <v>26.64</v>
      </c>
    </row>
    <row r="2172" spans="1:14" hidden="1">
      <c r="A2172">
        <v>1994</v>
      </c>
      <c r="B2172" t="s">
        <v>2995</v>
      </c>
      <c r="C2172" s="4">
        <v>42911</v>
      </c>
      <c r="D2172" s="4">
        <v>42918</v>
      </c>
      <c r="E2172" t="s">
        <v>15</v>
      </c>
      <c r="F2172" t="s">
        <v>839</v>
      </c>
      <c r="G2172" t="s">
        <v>17</v>
      </c>
      <c r="H2172">
        <v>97477</v>
      </c>
      <c r="I2172" t="s">
        <v>1729</v>
      </c>
      <c r="J2172">
        <v>5.3440000000000003</v>
      </c>
      <c r="K2172">
        <v>2</v>
      </c>
      <c r="L2172">
        <v>2.3046000000000002</v>
      </c>
      <c r="M2172">
        <v>0.2</v>
      </c>
      <c r="N2172">
        <v>0.73479999999999901</v>
      </c>
    </row>
    <row r="2173" spans="1:14" hidden="1">
      <c r="A2173">
        <v>1995</v>
      </c>
      <c r="B2173" t="s">
        <v>2995</v>
      </c>
      <c r="C2173" s="4">
        <v>42911</v>
      </c>
      <c r="D2173" s="4">
        <v>42918</v>
      </c>
      <c r="E2173" t="s">
        <v>15</v>
      </c>
      <c r="F2173" t="s">
        <v>839</v>
      </c>
      <c r="G2173" t="s">
        <v>17</v>
      </c>
      <c r="H2173">
        <v>97477</v>
      </c>
      <c r="I2173" t="s">
        <v>2996</v>
      </c>
      <c r="J2173">
        <v>11.304</v>
      </c>
      <c r="K2173">
        <v>3</v>
      </c>
      <c r="L2173">
        <v>4.4744999999999999</v>
      </c>
      <c r="M2173">
        <v>0.2</v>
      </c>
      <c r="N2173">
        <v>-2.1194999999999999</v>
      </c>
    </row>
    <row r="2174" spans="1:14" hidden="1">
      <c r="A2174">
        <v>4270</v>
      </c>
      <c r="B2174" t="s">
        <v>2997</v>
      </c>
      <c r="C2174" s="4">
        <v>42911</v>
      </c>
      <c r="D2174" s="4">
        <v>42915</v>
      </c>
      <c r="E2174" t="s">
        <v>52</v>
      </c>
      <c r="F2174" t="s">
        <v>2813</v>
      </c>
      <c r="G2174" t="s">
        <v>21</v>
      </c>
      <c r="H2174">
        <v>98115</v>
      </c>
      <c r="I2174" t="s">
        <v>2998</v>
      </c>
      <c r="J2174">
        <v>871.4</v>
      </c>
      <c r="K2174">
        <v>4</v>
      </c>
      <c r="L2174">
        <v>180.81549999999999</v>
      </c>
      <c r="M2174">
        <v>0</v>
      </c>
      <c r="N2174">
        <v>148.13800000000001</v>
      </c>
    </row>
    <row r="2175" spans="1:14" hidden="1">
      <c r="A2175">
        <v>7454</v>
      </c>
      <c r="B2175" t="s">
        <v>2999</v>
      </c>
      <c r="C2175" s="4">
        <v>42911</v>
      </c>
      <c r="D2175" s="4">
        <v>42917</v>
      </c>
      <c r="E2175" t="s">
        <v>15</v>
      </c>
      <c r="F2175" t="s">
        <v>2686</v>
      </c>
      <c r="G2175" t="s">
        <v>21</v>
      </c>
      <c r="H2175">
        <v>60440</v>
      </c>
      <c r="I2175" t="s">
        <v>1599</v>
      </c>
      <c r="J2175">
        <v>148.47999999999999</v>
      </c>
      <c r="K2175">
        <v>2</v>
      </c>
      <c r="L2175">
        <v>65.888000000000005</v>
      </c>
      <c r="M2175">
        <v>0.2</v>
      </c>
      <c r="N2175">
        <v>16.704000000000001</v>
      </c>
    </row>
    <row r="2176" spans="1:14" hidden="1">
      <c r="A2176">
        <v>9584</v>
      </c>
      <c r="B2176" t="s">
        <v>3000</v>
      </c>
      <c r="C2176" s="4">
        <v>42911</v>
      </c>
      <c r="D2176" s="4">
        <v>42913</v>
      </c>
      <c r="E2176" t="s">
        <v>52</v>
      </c>
      <c r="F2176" t="s">
        <v>3001</v>
      </c>
      <c r="G2176" t="s">
        <v>21</v>
      </c>
      <c r="H2176">
        <v>10024</v>
      </c>
      <c r="I2176" t="s">
        <v>954</v>
      </c>
      <c r="J2176">
        <v>400.78399999999999</v>
      </c>
      <c r="K2176">
        <v>1</v>
      </c>
      <c r="L2176">
        <v>405.79379999999998</v>
      </c>
      <c r="M2176">
        <v>0.2</v>
      </c>
      <c r="N2176">
        <v>-5.0098000000000296</v>
      </c>
    </row>
    <row r="2177" spans="1:14" hidden="1">
      <c r="A2177">
        <v>201</v>
      </c>
      <c r="B2177" t="s">
        <v>3002</v>
      </c>
      <c r="C2177" s="4">
        <v>42910</v>
      </c>
      <c r="D2177" s="4">
        <v>42915</v>
      </c>
      <c r="E2177" t="s">
        <v>15</v>
      </c>
      <c r="F2177" t="s">
        <v>1313</v>
      </c>
      <c r="G2177" t="s">
        <v>21</v>
      </c>
      <c r="H2177">
        <v>44312</v>
      </c>
      <c r="I2177" t="s">
        <v>2128</v>
      </c>
      <c r="J2177">
        <v>21.744</v>
      </c>
      <c r="K2177">
        <v>3</v>
      </c>
      <c r="L2177">
        <v>4.9829999999999997</v>
      </c>
      <c r="M2177">
        <v>0.2</v>
      </c>
      <c r="N2177">
        <v>6.7949999999999999</v>
      </c>
    </row>
    <row r="2178" spans="1:14" hidden="1">
      <c r="A2178">
        <v>417</v>
      </c>
      <c r="B2178" t="s">
        <v>3003</v>
      </c>
      <c r="C2178" s="4">
        <v>42910</v>
      </c>
      <c r="D2178" s="4">
        <v>42914</v>
      </c>
      <c r="E2178" t="s">
        <v>15</v>
      </c>
      <c r="F2178" t="s">
        <v>3004</v>
      </c>
      <c r="G2178" t="s">
        <v>21</v>
      </c>
      <c r="H2178">
        <v>92646</v>
      </c>
      <c r="I2178" t="s">
        <v>752</v>
      </c>
      <c r="J2178">
        <v>95.92</v>
      </c>
      <c r="K2178">
        <v>8</v>
      </c>
      <c r="L2178">
        <v>8.7527000000000008</v>
      </c>
      <c r="M2178">
        <v>0</v>
      </c>
      <c r="N2178">
        <v>25.898399999999999</v>
      </c>
    </row>
    <row r="2179" spans="1:14" hidden="1">
      <c r="A2179">
        <v>1511</v>
      </c>
      <c r="B2179" t="s">
        <v>3005</v>
      </c>
      <c r="C2179" s="4">
        <v>42910</v>
      </c>
      <c r="D2179" s="4">
        <v>42917</v>
      </c>
      <c r="E2179" t="s">
        <v>15</v>
      </c>
      <c r="F2179" t="s">
        <v>3006</v>
      </c>
      <c r="G2179" t="s">
        <v>27</v>
      </c>
      <c r="H2179">
        <v>91767</v>
      </c>
      <c r="I2179" t="s">
        <v>3007</v>
      </c>
      <c r="J2179">
        <v>385.6</v>
      </c>
      <c r="K2179">
        <v>8</v>
      </c>
      <c r="L2179">
        <v>34.222000000000001</v>
      </c>
      <c r="M2179">
        <v>0</v>
      </c>
      <c r="N2179">
        <v>111.824</v>
      </c>
    </row>
    <row r="2180" spans="1:14" hidden="1">
      <c r="A2180">
        <v>1512</v>
      </c>
      <c r="B2180" t="s">
        <v>3005</v>
      </c>
      <c r="C2180" s="4">
        <v>42910</v>
      </c>
      <c r="D2180" s="4">
        <v>42917</v>
      </c>
      <c r="E2180" t="s">
        <v>15</v>
      </c>
      <c r="F2180" t="s">
        <v>3006</v>
      </c>
      <c r="G2180" t="s">
        <v>27</v>
      </c>
      <c r="H2180">
        <v>91767</v>
      </c>
      <c r="I2180" t="s">
        <v>1600</v>
      </c>
      <c r="J2180">
        <v>35.82</v>
      </c>
      <c r="K2180">
        <v>9</v>
      </c>
      <c r="L2180">
        <v>2.6665999999999999</v>
      </c>
      <c r="M2180">
        <v>0</v>
      </c>
      <c r="N2180">
        <v>11.820600000000001</v>
      </c>
    </row>
    <row r="2181" spans="1:14" hidden="1">
      <c r="A2181">
        <v>4050</v>
      </c>
      <c r="B2181" t="s">
        <v>3008</v>
      </c>
      <c r="C2181" s="4">
        <v>42910</v>
      </c>
      <c r="D2181" s="4">
        <v>42912</v>
      </c>
      <c r="E2181" t="s">
        <v>52</v>
      </c>
      <c r="F2181" t="s">
        <v>2714</v>
      </c>
      <c r="G2181" t="s">
        <v>21</v>
      </c>
      <c r="H2181">
        <v>10011</v>
      </c>
      <c r="I2181" t="s">
        <v>885</v>
      </c>
      <c r="J2181">
        <v>276.69</v>
      </c>
      <c r="K2181">
        <v>3</v>
      </c>
      <c r="L2181">
        <v>75.628600000000006</v>
      </c>
      <c r="M2181">
        <v>0</v>
      </c>
      <c r="N2181">
        <v>49.804200000000002</v>
      </c>
    </row>
    <row r="2182" spans="1:14" hidden="1">
      <c r="A2182">
        <v>4051</v>
      </c>
      <c r="B2182" t="s">
        <v>3008</v>
      </c>
      <c r="C2182" s="4">
        <v>42910</v>
      </c>
      <c r="D2182" s="4">
        <v>42912</v>
      </c>
      <c r="E2182" t="s">
        <v>52</v>
      </c>
      <c r="F2182" t="s">
        <v>2714</v>
      </c>
      <c r="G2182" t="s">
        <v>21</v>
      </c>
      <c r="H2182">
        <v>10011</v>
      </c>
      <c r="I2182" t="s">
        <v>1502</v>
      </c>
      <c r="J2182">
        <v>172.76400000000001</v>
      </c>
      <c r="K2182">
        <v>2</v>
      </c>
      <c r="L2182">
        <v>70.065399999999997</v>
      </c>
      <c r="M2182">
        <v>0.1</v>
      </c>
      <c r="N2182">
        <v>32.633200000000002</v>
      </c>
    </row>
    <row r="2183" spans="1:14" hidden="1">
      <c r="A2183">
        <v>4083</v>
      </c>
      <c r="B2183" t="s">
        <v>3009</v>
      </c>
      <c r="C2183" s="4">
        <v>42910</v>
      </c>
      <c r="D2183" s="4">
        <v>42916</v>
      </c>
      <c r="E2183" t="s">
        <v>15</v>
      </c>
      <c r="F2183" t="s">
        <v>3010</v>
      </c>
      <c r="G2183" t="s">
        <v>27</v>
      </c>
      <c r="H2183">
        <v>62521</v>
      </c>
      <c r="I2183" t="s">
        <v>29</v>
      </c>
      <c r="J2183">
        <v>182.994</v>
      </c>
      <c r="K2183">
        <v>3</v>
      </c>
      <c r="L2183">
        <v>167.74449999999999</v>
      </c>
      <c r="M2183">
        <v>0.8</v>
      </c>
      <c r="N2183">
        <v>-320.23950000000002</v>
      </c>
    </row>
    <row r="2184" spans="1:14" hidden="1">
      <c r="A2184">
        <v>4084</v>
      </c>
      <c r="B2184" t="s">
        <v>3009</v>
      </c>
      <c r="C2184" s="4">
        <v>42910</v>
      </c>
      <c r="D2184" s="4">
        <v>42916</v>
      </c>
      <c r="E2184" t="s">
        <v>15</v>
      </c>
      <c r="F2184" t="s">
        <v>3010</v>
      </c>
      <c r="G2184" t="s">
        <v>27</v>
      </c>
      <c r="H2184">
        <v>62521</v>
      </c>
      <c r="I2184" t="s">
        <v>1510</v>
      </c>
      <c r="J2184">
        <v>10.272</v>
      </c>
      <c r="K2184">
        <v>3</v>
      </c>
      <c r="L2184">
        <v>2.3540000000000001</v>
      </c>
      <c r="M2184">
        <v>0.2</v>
      </c>
      <c r="N2184">
        <v>3.21</v>
      </c>
    </row>
    <row r="2185" spans="1:14" hidden="1">
      <c r="A2185">
        <v>4655</v>
      </c>
      <c r="B2185" t="s">
        <v>3011</v>
      </c>
      <c r="C2185" s="4">
        <v>42910</v>
      </c>
      <c r="D2185" s="4">
        <v>42912</v>
      </c>
      <c r="E2185" t="s">
        <v>52</v>
      </c>
      <c r="F2185" t="s">
        <v>2143</v>
      </c>
      <c r="G2185" t="s">
        <v>21</v>
      </c>
      <c r="H2185">
        <v>94110</v>
      </c>
      <c r="I2185" t="s">
        <v>435</v>
      </c>
      <c r="J2185">
        <v>2.88</v>
      </c>
      <c r="K2185">
        <v>1</v>
      </c>
      <c r="L2185">
        <v>1.5264</v>
      </c>
      <c r="M2185">
        <v>0</v>
      </c>
      <c r="N2185">
        <v>1.3535999999999999</v>
      </c>
    </row>
    <row r="2186" spans="1:14" hidden="1">
      <c r="A2186">
        <v>9937</v>
      </c>
      <c r="B2186" t="s">
        <v>3012</v>
      </c>
      <c r="C2186" s="4">
        <v>42910</v>
      </c>
      <c r="D2186" s="4">
        <v>42914</v>
      </c>
      <c r="E2186" t="s">
        <v>15</v>
      </c>
      <c r="F2186" t="s">
        <v>2011</v>
      </c>
      <c r="G2186" t="s">
        <v>21</v>
      </c>
      <c r="H2186">
        <v>2920</v>
      </c>
      <c r="I2186" t="s">
        <v>1468</v>
      </c>
      <c r="J2186">
        <v>102.93</v>
      </c>
      <c r="K2186">
        <v>3</v>
      </c>
      <c r="L2186">
        <v>18.1843</v>
      </c>
      <c r="M2186">
        <v>0</v>
      </c>
      <c r="N2186">
        <v>48.377099999999999</v>
      </c>
    </row>
    <row r="2187" spans="1:14" hidden="1">
      <c r="A2187">
        <v>2500</v>
      </c>
      <c r="B2187" t="s">
        <v>3013</v>
      </c>
      <c r="C2187" s="4">
        <v>42908</v>
      </c>
      <c r="D2187" s="4">
        <v>42909</v>
      </c>
      <c r="E2187" t="s">
        <v>38</v>
      </c>
      <c r="F2187" t="s">
        <v>1036</v>
      </c>
      <c r="G2187" t="s">
        <v>21</v>
      </c>
      <c r="H2187">
        <v>33178</v>
      </c>
      <c r="I2187" t="s">
        <v>3014</v>
      </c>
      <c r="J2187">
        <v>37.607999999999997</v>
      </c>
      <c r="K2187">
        <v>3</v>
      </c>
      <c r="L2187">
        <v>8.3050999999999995</v>
      </c>
      <c r="M2187">
        <v>0.2</v>
      </c>
      <c r="N2187">
        <v>12.6927</v>
      </c>
    </row>
    <row r="2188" spans="1:14" hidden="1">
      <c r="A2188">
        <v>2764</v>
      </c>
      <c r="B2188" t="s">
        <v>3015</v>
      </c>
      <c r="C2188" s="4">
        <v>42908</v>
      </c>
      <c r="D2188" s="4">
        <v>42914</v>
      </c>
      <c r="E2188" t="s">
        <v>15</v>
      </c>
      <c r="F2188" t="s">
        <v>399</v>
      </c>
      <c r="G2188" t="s">
        <v>17</v>
      </c>
      <c r="H2188">
        <v>19140</v>
      </c>
      <c r="I2188" t="s">
        <v>3016</v>
      </c>
      <c r="J2188">
        <v>10.332000000000001</v>
      </c>
      <c r="K2188">
        <v>3</v>
      </c>
      <c r="L2188">
        <v>5.9695999999999998</v>
      </c>
      <c r="M2188">
        <v>0.7</v>
      </c>
      <c r="N2188">
        <v>-7.5768000000000004</v>
      </c>
    </row>
    <row r="2189" spans="1:14" hidden="1">
      <c r="A2189">
        <v>2765</v>
      </c>
      <c r="B2189" t="s">
        <v>3015</v>
      </c>
      <c r="C2189" s="4">
        <v>42908</v>
      </c>
      <c r="D2189" s="4">
        <v>42914</v>
      </c>
      <c r="E2189" t="s">
        <v>15</v>
      </c>
      <c r="F2189" t="s">
        <v>399</v>
      </c>
      <c r="G2189" t="s">
        <v>17</v>
      </c>
      <c r="H2189">
        <v>19140</v>
      </c>
      <c r="I2189" t="s">
        <v>535</v>
      </c>
      <c r="J2189">
        <v>31.155000000000001</v>
      </c>
      <c r="K2189">
        <v>5</v>
      </c>
      <c r="L2189">
        <v>11.008100000000001</v>
      </c>
      <c r="M2189">
        <v>0.7</v>
      </c>
      <c r="N2189">
        <v>-23.8855</v>
      </c>
    </row>
    <row r="2190" spans="1:14" hidden="1">
      <c r="A2190">
        <v>2766</v>
      </c>
      <c r="B2190" t="s">
        <v>3015</v>
      </c>
      <c r="C2190" s="4">
        <v>42908</v>
      </c>
      <c r="D2190" s="4">
        <v>42914</v>
      </c>
      <c r="E2190" t="s">
        <v>15</v>
      </c>
      <c r="F2190" t="s">
        <v>399</v>
      </c>
      <c r="G2190" t="s">
        <v>17</v>
      </c>
      <c r="H2190">
        <v>19140</v>
      </c>
      <c r="I2190" t="s">
        <v>2909</v>
      </c>
      <c r="J2190">
        <v>8.9280000000000008</v>
      </c>
      <c r="K2190">
        <v>2</v>
      </c>
      <c r="L2190">
        <v>4.1292</v>
      </c>
      <c r="M2190">
        <v>0.2</v>
      </c>
      <c r="N2190">
        <v>0.66959999999999997</v>
      </c>
    </row>
    <row r="2191" spans="1:14" hidden="1">
      <c r="A2191">
        <v>7283</v>
      </c>
      <c r="B2191" t="s">
        <v>3017</v>
      </c>
      <c r="C2191" s="4">
        <v>42908</v>
      </c>
      <c r="D2191" s="4">
        <v>42915</v>
      </c>
      <c r="E2191" t="s">
        <v>15</v>
      </c>
      <c r="F2191" t="s">
        <v>1888</v>
      </c>
      <c r="G2191" t="s">
        <v>21</v>
      </c>
      <c r="H2191">
        <v>60653</v>
      </c>
      <c r="I2191" t="s">
        <v>2335</v>
      </c>
      <c r="J2191">
        <v>3.036</v>
      </c>
      <c r="K2191">
        <v>3</v>
      </c>
      <c r="L2191">
        <v>2.6818</v>
      </c>
      <c r="M2191">
        <v>0.8</v>
      </c>
      <c r="N2191">
        <v>-5.0094000000000003</v>
      </c>
    </row>
    <row r="2192" spans="1:14" hidden="1">
      <c r="A2192">
        <v>9033</v>
      </c>
      <c r="B2192" t="s">
        <v>3018</v>
      </c>
      <c r="C2192" s="4">
        <v>42908</v>
      </c>
      <c r="D2192" s="4">
        <v>42912</v>
      </c>
      <c r="E2192" t="s">
        <v>15</v>
      </c>
      <c r="F2192" t="s">
        <v>290</v>
      </c>
      <c r="G2192" t="s">
        <v>17</v>
      </c>
      <c r="H2192">
        <v>48227</v>
      </c>
      <c r="I2192" t="s">
        <v>881</v>
      </c>
      <c r="J2192">
        <v>487.96</v>
      </c>
      <c r="K2192">
        <v>2</v>
      </c>
      <c r="L2192">
        <v>170.786</v>
      </c>
      <c r="M2192">
        <v>0</v>
      </c>
      <c r="N2192">
        <v>146.38800000000001</v>
      </c>
    </row>
    <row r="2193" spans="1:14" hidden="1">
      <c r="A2193">
        <v>1629</v>
      </c>
      <c r="B2193" t="s">
        <v>3019</v>
      </c>
      <c r="C2193" s="4">
        <v>42907</v>
      </c>
      <c r="D2193" s="4">
        <v>42911</v>
      </c>
      <c r="E2193" t="s">
        <v>52</v>
      </c>
      <c r="F2193" t="s">
        <v>3020</v>
      </c>
      <c r="G2193" t="s">
        <v>21</v>
      </c>
      <c r="H2193">
        <v>44105</v>
      </c>
      <c r="I2193" t="s">
        <v>1603</v>
      </c>
      <c r="J2193">
        <v>17.920000000000002</v>
      </c>
      <c r="K2193">
        <v>5</v>
      </c>
      <c r="L2193">
        <v>3.0912000000000002</v>
      </c>
      <c r="M2193">
        <v>0.2</v>
      </c>
      <c r="N2193">
        <v>2.464</v>
      </c>
    </row>
    <row r="2194" spans="1:14" hidden="1">
      <c r="A2194">
        <v>1630</v>
      </c>
      <c r="B2194" t="s">
        <v>3019</v>
      </c>
      <c r="C2194" s="4">
        <v>42907</v>
      </c>
      <c r="D2194" s="4">
        <v>42911</v>
      </c>
      <c r="E2194" t="s">
        <v>52</v>
      </c>
      <c r="F2194" t="s">
        <v>3020</v>
      </c>
      <c r="G2194" t="s">
        <v>21</v>
      </c>
      <c r="H2194">
        <v>44105</v>
      </c>
      <c r="I2194" t="s">
        <v>304</v>
      </c>
      <c r="J2194">
        <v>41.256</v>
      </c>
      <c r="K2194">
        <v>6</v>
      </c>
      <c r="L2194">
        <v>12.606</v>
      </c>
      <c r="M2194">
        <v>0.7</v>
      </c>
      <c r="N2194">
        <v>-34.380000000000003</v>
      </c>
    </row>
    <row r="2195" spans="1:14" hidden="1">
      <c r="A2195">
        <v>7895</v>
      </c>
      <c r="B2195" t="s">
        <v>3021</v>
      </c>
      <c r="C2195" s="4">
        <v>42907</v>
      </c>
      <c r="D2195" s="4">
        <v>42911</v>
      </c>
      <c r="E2195" t="s">
        <v>15</v>
      </c>
      <c r="F2195" t="s">
        <v>2733</v>
      </c>
      <c r="G2195" t="s">
        <v>17</v>
      </c>
      <c r="H2195">
        <v>26003</v>
      </c>
      <c r="I2195" t="s">
        <v>3022</v>
      </c>
      <c r="J2195">
        <v>82.4</v>
      </c>
      <c r="K2195">
        <v>5</v>
      </c>
      <c r="L2195">
        <v>8.4047999999999998</v>
      </c>
      <c r="M2195">
        <v>0</v>
      </c>
      <c r="N2195">
        <v>40.375999999999998</v>
      </c>
    </row>
    <row r="2196" spans="1:14" hidden="1">
      <c r="A2196">
        <v>7896</v>
      </c>
      <c r="B2196" t="s">
        <v>3021</v>
      </c>
      <c r="C2196" s="4">
        <v>42907</v>
      </c>
      <c r="D2196" s="4">
        <v>42911</v>
      </c>
      <c r="E2196" t="s">
        <v>15</v>
      </c>
      <c r="F2196" t="s">
        <v>2733</v>
      </c>
      <c r="G2196" t="s">
        <v>17</v>
      </c>
      <c r="H2196">
        <v>26003</v>
      </c>
      <c r="I2196" t="s">
        <v>662</v>
      </c>
      <c r="J2196">
        <v>6.24</v>
      </c>
      <c r="K2196">
        <v>2</v>
      </c>
      <c r="L2196">
        <v>1.5911999999999999</v>
      </c>
      <c r="M2196">
        <v>0</v>
      </c>
      <c r="N2196">
        <v>3.0575999999999999</v>
      </c>
    </row>
    <row r="2197" spans="1:14" hidden="1">
      <c r="A2197">
        <v>7897</v>
      </c>
      <c r="B2197" t="s">
        <v>3021</v>
      </c>
      <c r="C2197" s="4">
        <v>42907</v>
      </c>
      <c r="D2197" s="4">
        <v>42911</v>
      </c>
      <c r="E2197" t="s">
        <v>15</v>
      </c>
      <c r="F2197" t="s">
        <v>2733</v>
      </c>
      <c r="G2197" t="s">
        <v>17</v>
      </c>
      <c r="H2197">
        <v>26003</v>
      </c>
      <c r="I2197" t="s">
        <v>300</v>
      </c>
      <c r="J2197">
        <v>447.84</v>
      </c>
      <c r="K2197">
        <v>8</v>
      </c>
      <c r="L2197">
        <v>28.549800000000001</v>
      </c>
      <c r="M2197">
        <v>0</v>
      </c>
      <c r="N2197">
        <v>219.44159999999999</v>
      </c>
    </row>
    <row r="2198" spans="1:14" hidden="1">
      <c r="A2198">
        <v>823</v>
      </c>
      <c r="B2198" t="s">
        <v>3023</v>
      </c>
      <c r="C2198" s="4">
        <v>42906</v>
      </c>
      <c r="D2198" s="4">
        <v>42913</v>
      </c>
      <c r="E2198" t="s">
        <v>15</v>
      </c>
      <c r="F2198" t="s">
        <v>3024</v>
      </c>
      <c r="G2198" t="s">
        <v>21</v>
      </c>
      <c r="H2198">
        <v>7109</v>
      </c>
      <c r="I2198" t="s">
        <v>1983</v>
      </c>
      <c r="J2198">
        <v>239.97</v>
      </c>
      <c r="K2198">
        <v>3</v>
      </c>
      <c r="L2198">
        <v>55.993000000000002</v>
      </c>
      <c r="M2198">
        <v>0</v>
      </c>
      <c r="N2198">
        <v>71.991</v>
      </c>
    </row>
    <row r="2199" spans="1:14" hidden="1">
      <c r="A2199">
        <v>824</v>
      </c>
      <c r="B2199" t="s">
        <v>3023</v>
      </c>
      <c r="C2199" s="4">
        <v>42906</v>
      </c>
      <c r="D2199" s="4">
        <v>42913</v>
      </c>
      <c r="E2199" t="s">
        <v>15</v>
      </c>
      <c r="F2199" t="s">
        <v>3024</v>
      </c>
      <c r="G2199" t="s">
        <v>21</v>
      </c>
      <c r="H2199">
        <v>7109</v>
      </c>
      <c r="I2199" t="s">
        <v>3025</v>
      </c>
      <c r="J2199">
        <v>9.82</v>
      </c>
      <c r="K2199">
        <v>2</v>
      </c>
      <c r="L2199">
        <v>2.5041000000000002</v>
      </c>
      <c r="M2199">
        <v>0</v>
      </c>
      <c r="N2199">
        <v>4.8117999999999999</v>
      </c>
    </row>
    <row r="2200" spans="1:14" hidden="1">
      <c r="A2200">
        <v>890</v>
      </c>
      <c r="B2200" t="s">
        <v>3026</v>
      </c>
      <c r="C2200" s="4">
        <v>42906</v>
      </c>
      <c r="D2200" s="4">
        <v>42912</v>
      </c>
      <c r="E2200" t="s">
        <v>15</v>
      </c>
      <c r="F2200" t="s">
        <v>3027</v>
      </c>
      <c r="G2200" t="s">
        <v>21</v>
      </c>
      <c r="H2200">
        <v>10801</v>
      </c>
      <c r="I2200" t="s">
        <v>1274</v>
      </c>
      <c r="J2200">
        <v>149.94999999999999</v>
      </c>
      <c r="K2200">
        <v>5</v>
      </c>
      <c r="L2200">
        <v>26.991</v>
      </c>
      <c r="M2200">
        <v>0</v>
      </c>
      <c r="N2200">
        <v>14.994999999999999</v>
      </c>
    </row>
    <row r="2201" spans="1:14" hidden="1">
      <c r="A2201">
        <v>891</v>
      </c>
      <c r="B2201" t="s">
        <v>3026</v>
      </c>
      <c r="C2201" s="4">
        <v>42906</v>
      </c>
      <c r="D2201" s="4">
        <v>42912</v>
      </c>
      <c r="E2201" t="s">
        <v>15</v>
      </c>
      <c r="F2201" t="s">
        <v>3027</v>
      </c>
      <c r="G2201" t="s">
        <v>21</v>
      </c>
      <c r="H2201">
        <v>10801</v>
      </c>
      <c r="I2201" t="s">
        <v>2624</v>
      </c>
      <c r="J2201">
        <v>51.311999999999998</v>
      </c>
      <c r="K2201">
        <v>3</v>
      </c>
      <c r="L2201">
        <v>10.9038</v>
      </c>
      <c r="M2201">
        <v>0.2</v>
      </c>
      <c r="N2201">
        <v>18.6006</v>
      </c>
    </row>
    <row r="2202" spans="1:14" hidden="1">
      <c r="A2202">
        <v>1436</v>
      </c>
      <c r="B2202" t="s">
        <v>3028</v>
      </c>
      <c r="C2202" s="4">
        <v>42906</v>
      </c>
      <c r="D2202" s="4">
        <v>42913</v>
      </c>
      <c r="E2202" t="s">
        <v>15</v>
      </c>
      <c r="F2202" t="s">
        <v>2558</v>
      </c>
      <c r="G2202" t="s">
        <v>21</v>
      </c>
      <c r="H2202">
        <v>44134</v>
      </c>
      <c r="I2202" t="s">
        <v>2188</v>
      </c>
      <c r="J2202">
        <v>31.103999999999999</v>
      </c>
      <c r="K2202">
        <v>6</v>
      </c>
      <c r="L2202">
        <v>3.3696000000000002</v>
      </c>
      <c r="M2202">
        <v>0.2</v>
      </c>
      <c r="N2202">
        <v>10.8864</v>
      </c>
    </row>
    <row r="2203" spans="1:14" hidden="1">
      <c r="A2203">
        <v>1437</v>
      </c>
      <c r="B2203" t="s">
        <v>3028</v>
      </c>
      <c r="C2203" s="4">
        <v>42906</v>
      </c>
      <c r="D2203" s="4">
        <v>42913</v>
      </c>
      <c r="E2203" t="s">
        <v>15</v>
      </c>
      <c r="F2203" t="s">
        <v>2558</v>
      </c>
      <c r="G2203" t="s">
        <v>21</v>
      </c>
      <c r="H2203">
        <v>44134</v>
      </c>
      <c r="I2203" t="s">
        <v>2345</v>
      </c>
      <c r="J2203">
        <v>5.2480000000000002</v>
      </c>
      <c r="K2203">
        <v>2</v>
      </c>
      <c r="L2203">
        <v>2.3288000000000002</v>
      </c>
      <c r="M2203">
        <v>0.2</v>
      </c>
      <c r="N2203">
        <v>0.59039999999999904</v>
      </c>
    </row>
    <row r="2204" spans="1:14" hidden="1">
      <c r="A2204">
        <v>5293</v>
      </c>
      <c r="B2204" t="s">
        <v>3029</v>
      </c>
      <c r="C2204" s="4">
        <v>42906</v>
      </c>
      <c r="D2204" s="4">
        <v>42909</v>
      </c>
      <c r="E2204" t="s">
        <v>38</v>
      </c>
      <c r="F2204" t="s">
        <v>2630</v>
      </c>
      <c r="G2204" t="s">
        <v>21</v>
      </c>
      <c r="H2204">
        <v>33180</v>
      </c>
      <c r="I2204" t="s">
        <v>2909</v>
      </c>
      <c r="J2204">
        <v>4.4640000000000004</v>
      </c>
      <c r="K2204">
        <v>1</v>
      </c>
      <c r="L2204">
        <v>4.1292</v>
      </c>
      <c r="M2204">
        <v>0.2</v>
      </c>
      <c r="N2204">
        <v>0.33479999999999999</v>
      </c>
    </row>
    <row r="2205" spans="1:14" hidden="1">
      <c r="A2205">
        <v>9689</v>
      </c>
      <c r="B2205" t="s">
        <v>3030</v>
      </c>
      <c r="C2205" s="4">
        <v>42906</v>
      </c>
      <c r="D2205" s="4">
        <v>42913</v>
      </c>
      <c r="E2205" t="s">
        <v>15</v>
      </c>
      <c r="F2205" t="s">
        <v>1520</v>
      </c>
      <c r="G2205" t="s">
        <v>21</v>
      </c>
      <c r="H2205">
        <v>23223</v>
      </c>
      <c r="I2205" t="s">
        <v>3031</v>
      </c>
      <c r="J2205">
        <v>32.4</v>
      </c>
      <c r="K2205">
        <v>5</v>
      </c>
      <c r="L2205">
        <v>3.3696000000000002</v>
      </c>
      <c r="M2205">
        <v>0</v>
      </c>
      <c r="N2205">
        <v>15.552</v>
      </c>
    </row>
    <row r="2206" spans="1:14" hidden="1">
      <c r="A2206">
        <v>9690</v>
      </c>
      <c r="B2206" t="s">
        <v>3030</v>
      </c>
      <c r="C2206" s="4">
        <v>42906</v>
      </c>
      <c r="D2206" s="4">
        <v>42913</v>
      </c>
      <c r="E2206" t="s">
        <v>15</v>
      </c>
      <c r="F2206" t="s">
        <v>1520</v>
      </c>
      <c r="G2206" t="s">
        <v>21</v>
      </c>
      <c r="H2206">
        <v>23223</v>
      </c>
      <c r="I2206" t="s">
        <v>3032</v>
      </c>
      <c r="J2206">
        <v>503.96</v>
      </c>
      <c r="K2206">
        <v>4</v>
      </c>
      <c r="L2206">
        <v>94.492500000000007</v>
      </c>
      <c r="M2206">
        <v>0</v>
      </c>
      <c r="N2206">
        <v>125.99</v>
      </c>
    </row>
    <row r="2207" spans="1:14" hidden="1">
      <c r="A2207">
        <v>653</v>
      </c>
      <c r="B2207" t="s">
        <v>3033</v>
      </c>
      <c r="C2207" s="4">
        <v>42905</v>
      </c>
      <c r="D2207" s="4">
        <v>42909</v>
      </c>
      <c r="E2207" t="s">
        <v>15</v>
      </c>
      <c r="F2207" t="s">
        <v>2543</v>
      </c>
      <c r="G2207" t="s">
        <v>27</v>
      </c>
      <c r="H2207">
        <v>10035</v>
      </c>
      <c r="I2207" t="s">
        <v>3034</v>
      </c>
      <c r="J2207">
        <v>97.82</v>
      </c>
      <c r="K2207">
        <v>2</v>
      </c>
      <c r="L2207">
        <v>25.9223</v>
      </c>
      <c r="M2207">
        <v>0</v>
      </c>
      <c r="N2207">
        <v>45.9754</v>
      </c>
    </row>
    <row r="2208" spans="1:14" hidden="1">
      <c r="A2208">
        <v>654</v>
      </c>
      <c r="B2208" t="s">
        <v>3033</v>
      </c>
      <c r="C2208" s="4">
        <v>42905</v>
      </c>
      <c r="D2208" s="4">
        <v>42909</v>
      </c>
      <c r="E2208" t="s">
        <v>15</v>
      </c>
      <c r="F2208" t="s">
        <v>2543</v>
      </c>
      <c r="G2208" t="s">
        <v>27</v>
      </c>
      <c r="H2208">
        <v>10035</v>
      </c>
      <c r="I2208" t="s">
        <v>3035</v>
      </c>
      <c r="J2208">
        <v>103.12</v>
      </c>
      <c r="K2208">
        <v>8</v>
      </c>
      <c r="L2208">
        <v>11.601000000000001</v>
      </c>
      <c r="M2208">
        <v>0</v>
      </c>
      <c r="N2208">
        <v>10.311999999999999</v>
      </c>
    </row>
    <row r="2209" spans="1:14" hidden="1">
      <c r="A2209">
        <v>2480</v>
      </c>
      <c r="B2209" t="s">
        <v>3036</v>
      </c>
      <c r="C2209" s="4">
        <v>42905</v>
      </c>
      <c r="D2209" s="4">
        <v>42911</v>
      </c>
      <c r="E2209" t="s">
        <v>15</v>
      </c>
      <c r="F2209" t="s">
        <v>1043</v>
      </c>
      <c r="G2209" t="s">
        <v>21</v>
      </c>
      <c r="H2209">
        <v>75220</v>
      </c>
      <c r="I2209" t="s">
        <v>368</v>
      </c>
      <c r="J2209">
        <v>11.183999999999999</v>
      </c>
      <c r="K2209">
        <v>1</v>
      </c>
      <c r="L2209">
        <v>10.3452</v>
      </c>
      <c r="M2209">
        <v>0.2</v>
      </c>
      <c r="N2209">
        <v>0.83879999999999999</v>
      </c>
    </row>
    <row r="2210" spans="1:14" hidden="1">
      <c r="A2210">
        <v>2481</v>
      </c>
      <c r="B2210" t="s">
        <v>3036</v>
      </c>
      <c r="C2210" s="4">
        <v>42905</v>
      </c>
      <c r="D2210" s="4">
        <v>42911</v>
      </c>
      <c r="E2210" t="s">
        <v>15</v>
      </c>
      <c r="F2210" t="s">
        <v>1043</v>
      </c>
      <c r="G2210" t="s">
        <v>21</v>
      </c>
      <c r="H2210">
        <v>75220</v>
      </c>
      <c r="I2210" t="s">
        <v>1246</v>
      </c>
      <c r="J2210">
        <v>153.584</v>
      </c>
      <c r="K2210">
        <v>2</v>
      </c>
      <c r="L2210">
        <v>93.110299999999995</v>
      </c>
      <c r="M2210">
        <v>0.2</v>
      </c>
      <c r="N2210">
        <v>-32.636600000000001</v>
      </c>
    </row>
    <row r="2211" spans="1:14" hidden="1">
      <c r="A2211">
        <v>4101</v>
      </c>
      <c r="B2211" t="s">
        <v>3037</v>
      </c>
      <c r="C2211" s="4">
        <v>42905</v>
      </c>
      <c r="D2211" s="4">
        <v>42909</v>
      </c>
      <c r="E2211" t="s">
        <v>15</v>
      </c>
      <c r="F2211" t="s">
        <v>1420</v>
      </c>
      <c r="G2211" t="s">
        <v>21</v>
      </c>
      <c r="H2211">
        <v>77095</v>
      </c>
      <c r="I2211" t="s">
        <v>3038</v>
      </c>
      <c r="J2211">
        <v>2.2639999999999998</v>
      </c>
      <c r="K2211">
        <v>1</v>
      </c>
      <c r="L2211">
        <v>7.4711999999999996</v>
      </c>
      <c r="M2211">
        <v>0.8</v>
      </c>
      <c r="N2211">
        <v>-5.2072000000000003</v>
      </c>
    </row>
    <row r="2212" spans="1:14" hidden="1">
      <c r="A2212">
        <v>4102</v>
      </c>
      <c r="B2212" t="s">
        <v>3037</v>
      </c>
      <c r="C2212" s="4">
        <v>42905</v>
      </c>
      <c r="D2212" s="4">
        <v>42909</v>
      </c>
      <c r="E2212" t="s">
        <v>15</v>
      </c>
      <c r="F2212" t="s">
        <v>1420</v>
      </c>
      <c r="G2212" t="s">
        <v>21</v>
      </c>
      <c r="H2212">
        <v>77095</v>
      </c>
      <c r="I2212" t="s">
        <v>1679</v>
      </c>
      <c r="J2212">
        <v>0.44400000000000001</v>
      </c>
      <c r="K2212">
        <v>1</v>
      </c>
      <c r="L2212">
        <v>1.554</v>
      </c>
      <c r="M2212">
        <v>0.8</v>
      </c>
      <c r="N2212">
        <v>-1.1100000000000001</v>
      </c>
    </row>
    <row r="2213" spans="1:14" hidden="1">
      <c r="A2213">
        <v>4103</v>
      </c>
      <c r="B2213" t="s">
        <v>3037</v>
      </c>
      <c r="C2213" s="4">
        <v>42905</v>
      </c>
      <c r="D2213" s="4">
        <v>42909</v>
      </c>
      <c r="E2213" t="s">
        <v>15</v>
      </c>
      <c r="F2213" t="s">
        <v>1420</v>
      </c>
      <c r="G2213" t="s">
        <v>21</v>
      </c>
      <c r="H2213">
        <v>77095</v>
      </c>
      <c r="I2213" t="s">
        <v>3039</v>
      </c>
      <c r="J2213">
        <v>146.17599999999999</v>
      </c>
      <c r="K2213">
        <v>8</v>
      </c>
      <c r="L2213">
        <v>12.333600000000001</v>
      </c>
      <c r="M2213">
        <v>0.2</v>
      </c>
      <c r="N2213">
        <v>47.507199999999997</v>
      </c>
    </row>
    <row r="2214" spans="1:14" hidden="1">
      <c r="A2214">
        <v>7105</v>
      </c>
      <c r="B2214" t="s">
        <v>3040</v>
      </c>
      <c r="C2214" s="4">
        <v>42905</v>
      </c>
      <c r="D2214" s="4">
        <v>42907</v>
      </c>
      <c r="E2214" t="s">
        <v>52</v>
      </c>
      <c r="F2214" t="s">
        <v>1090</v>
      </c>
      <c r="G2214" t="s">
        <v>27</v>
      </c>
      <c r="H2214">
        <v>43055</v>
      </c>
      <c r="I2214" t="s">
        <v>979</v>
      </c>
      <c r="J2214">
        <v>760.11599999999999</v>
      </c>
      <c r="K2214">
        <v>6</v>
      </c>
      <c r="L2214">
        <v>133.92519999999999</v>
      </c>
      <c r="M2214">
        <v>0.3</v>
      </c>
      <c r="N2214">
        <v>-43.435200000000002</v>
      </c>
    </row>
    <row r="2215" spans="1:14" hidden="1">
      <c r="A2215">
        <v>7106</v>
      </c>
      <c r="B2215" t="s">
        <v>3040</v>
      </c>
      <c r="C2215" s="4">
        <v>42905</v>
      </c>
      <c r="D2215" s="4">
        <v>42907</v>
      </c>
      <c r="E2215" t="s">
        <v>52</v>
      </c>
      <c r="F2215" t="s">
        <v>1090</v>
      </c>
      <c r="G2215" t="s">
        <v>27</v>
      </c>
      <c r="H2215">
        <v>43055</v>
      </c>
      <c r="I2215" t="s">
        <v>1030</v>
      </c>
      <c r="J2215">
        <v>38.783999999999999</v>
      </c>
      <c r="K2215">
        <v>3</v>
      </c>
      <c r="L2215">
        <v>10.504</v>
      </c>
      <c r="M2215">
        <v>0.2</v>
      </c>
      <c r="N2215">
        <v>7.2719999999999896</v>
      </c>
    </row>
    <row r="2216" spans="1:14" hidden="1">
      <c r="A2216">
        <v>7107</v>
      </c>
      <c r="B2216" t="s">
        <v>3040</v>
      </c>
      <c r="C2216" s="4">
        <v>42905</v>
      </c>
      <c r="D2216" s="4">
        <v>42907</v>
      </c>
      <c r="E2216" t="s">
        <v>52</v>
      </c>
      <c r="F2216" t="s">
        <v>1090</v>
      </c>
      <c r="G2216" t="s">
        <v>27</v>
      </c>
      <c r="H2216">
        <v>43055</v>
      </c>
      <c r="I2216" t="s">
        <v>1526</v>
      </c>
      <c r="J2216">
        <v>122.328</v>
      </c>
      <c r="K2216">
        <v>9</v>
      </c>
      <c r="L2216">
        <v>13.4221</v>
      </c>
      <c r="M2216">
        <v>0.2</v>
      </c>
      <c r="N2216">
        <v>1.5290999999999999</v>
      </c>
    </row>
    <row r="2217" spans="1:14" hidden="1">
      <c r="A2217">
        <v>9287</v>
      </c>
      <c r="B2217" t="s">
        <v>3041</v>
      </c>
      <c r="C2217" s="4">
        <v>42905</v>
      </c>
      <c r="D2217" s="4">
        <v>42912</v>
      </c>
      <c r="E2217" t="s">
        <v>15</v>
      </c>
      <c r="F2217" t="s">
        <v>1393</v>
      </c>
      <c r="G2217" t="s">
        <v>17</v>
      </c>
      <c r="H2217">
        <v>75081</v>
      </c>
      <c r="I2217" t="s">
        <v>3016</v>
      </c>
      <c r="J2217">
        <v>6.8879999999999999</v>
      </c>
      <c r="K2217">
        <v>3</v>
      </c>
      <c r="L2217">
        <v>5.9695999999999998</v>
      </c>
      <c r="M2217">
        <v>0.8</v>
      </c>
      <c r="N2217">
        <v>-11.020799999999999</v>
      </c>
    </row>
    <row r="2218" spans="1:14" hidden="1">
      <c r="A2218">
        <v>9288</v>
      </c>
      <c r="B2218" t="s">
        <v>3041</v>
      </c>
      <c r="C2218" s="4">
        <v>42905</v>
      </c>
      <c r="D2218" s="4">
        <v>42912</v>
      </c>
      <c r="E2218" t="s">
        <v>15</v>
      </c>
      <c r="F2218" t="s">
        <v>1393</v>
      </c>
      <c r="G2218" t="s">
        <v>17</v>
      </c>
      <c r="H2218">
        <v>75081</v>
      </c>
      <c r="I2218" t="s">
        <v>2998</v>
      </c>
      <c r="J2218">
        <v>457.48500000000001</v>
      </c>
      <c r="K2218">
        <v>3</v>
      </c>
      <c r="L2218">
        <v>180.81549999999999</v>
      </c>
      <c r="M2218">
        <v>0.3</v>
      </c>
      <c r="N2218">
        <v>-84.961500000000001</v>
      </c>
    </row>
    <row r="2219" spans="1:14" hidden="1">
      <c r="A2219">
        <v>9828</v>
      </c>
      <c r="B2219" t="s">
        <v>3042</v>
      </c>
      <c r="C2219" s="4">
        <v>42905</v>
      </c>
      <c r="D2219" s="4">
        <v>42912</v>
      </c>
      <c r="E2219" t="s">
        <v>15</v>
      </c>
      <c r="F2219" t="s">
        <v>1155</v>
      </c>
      <c r="G2219" t="s">
        <v>27</v>
      </c>
      <c r="H2219">
        <v>10035</v>
      </c>
      <c r="I2219" t="s">
        <v>1554</v>
      </c>
      <c r="J2219">
        <v>129.30000000000001</v>
      </c>
      <c r="K2219">
        <v>2</v>
      </c>
      <c r="L2219">
        <v>61.417499999999997</v>
      </c>
      <c r="M2219">
        <v>0</v>
      </c>
      <c r="N2219">
        <v>6.4649999999999901</v>
      </c>
    </row>
    <row r="2220" spans="1:14" hidden="1">
      <c r="A2220">
        <v>9829</v>
      </c>
      <c r="B2220" t="s">
        <v>3042</v>
      </c>
      <c r="C2220" s="4">
        <v>42905</v>
      </c>
      <c r="D2220" s="4">
        <v>42912</v>
      </c>
      <c r="E2220" t="s">
        <v>15</v>
      </c>
      <c r="F2220" t="s">
        <v>1155</v>
      </c>
      <c r="G2220" t="s">
        <v>27</v>
      </c>
      <c r="H2220">
        <v>10035</v>
      </c>
      <c r="I2220" t="s">
        <v>1380</v>
      </c>
      <c r="J2220">
        <v>11.568</v>
      </c>
      <c r="K2220">
        <v>3</v>
      </c>
      <c r="L2220">
        <v>2.6027999999999998</v>
      </c>
      <c r="M2220">
        <v>0.2</v>
      </c>
      <c r="N2220">
        <v>3.7595999999999998</v>
      </c>
    </row>
    <row r="2221" spans="1:14" hidden="1">
      <c r="A2221">
        <v>9855</v>
      </c>
      <c r="B2221" t="s">
        <v>3043</v>
      </c>
      <c r="C2221" s="4">
        <v>42905</v>
      </c>
      <c r="D2221" s="4">
        <v>42909</v>
      </c>
      <c r="E2221" t="s">
        <v>15</v>
      </c>
      <c r="F2221" t="s">
        <v>2714</v>
      </c>
      <c r="G2221" t="s">
        <v>21</v>
      </c>
      <c r="H2221">
        <v>94109</v>
      </c>
      <c r="I2221" t="s">
        <v>2396</v>
      </c>
      <c r="J2221">
        <v>50.32</v>
      </c>
      <c r="K2221">
        <v>4</v>
      </c>
      <c r="L2221">
        <v>7.2964000000000002</v>
      </c>
      <c r="M2221">
        <v>0</v>
      </c>
      <c r="N2221">
        <v>21.134399999999999</v>
      </c>
    </row>
    <row r="2222" spans="1:14" hidden="1">
      <c r="A2222">
        <v>9856</v>
      </c>
      <c r="B2222" t="s">
        <v>3043</v>
      </c>
      <c r="C2222" s="4">
        <v>42905</v>
      </c>
      <c r="D2222" s="4">
        <v>42909</v>
      </c>
      <c r="E2222" t="s">
        <v>15</v>
      </c>
      <c r="F2222" t="s">
        <v>2714</v>
      </c>
      <c r="G2222" t="s">
        <v>21</v>
      </c>
      <c r="H2222">
        <v>94109</v>
      </c>
      <c r="I2222" t="s">
        <v>1943</v>
      </c>
      <c r="J2222">
        <v>24.56</v>
      </c>
      <c r="K2222">
        <v>2</v>
      </c>
      <c r="L2222">
        <v>6.5084</v>
      </c>
      <c r="M2222">
        <v>0</v>
      </c>
      <c r="N2222">
        <v>11.543200000000001</v>
      </c>
    </row>
    <row r="2223" spans="1:14" hidden="1">
      <c r="A2223">
        <v>4496</v>
      </c>
      <c r="B2223" t="s">
        <v>3044</v>
      </c>
      <c r="C2223" s="4">
        <v>42904</v>
      </c>
      <c r="D2223" s="4">
        <v>42909</v>
      </c>
      <c r="E2223" t="s">
        <v>15</v>
      </c>
      <c r="F2223" t="s">
        <v>803</v>
      </c>
      <c r="G2223" t="s">
        <v>21</v>
      </c>
      <c r="H2223">
        <v>90032</v>
      </c>
      <c r="I2223" t="s">
        <v>119</v>
      </c>
      <c r="J2223">
        <v>917.92349999999999</v>
      </c>
      <c r="K2223">
        <v>9</v>
      </c>
      <c r="L2223">
        <v>93.592200000000005</v>
      </c>
      <c r="M2223">
        <v>0.15</v>
      </c>
      <c r="N2223">
        <v>75.593699999999899</v>
      </c>
    </row>
    <row r="2224" spans="1:14" hidden="1">
      <c r="A2224">
        <v>4497</v>
      </c>
      <c r="B2224" t="s">
        <v>3044</v>
      </c>
      <c r="C2224" s="4">
        <v>42904</v>
      </c>
      <c r="D2224" s="4">
        <v>42909</v>
      </c>
      <c r="E2224" t="s">
        <v>15</v>
      </c>
      <c r="F2224" t="s">
        <v>803</v>
      </c>
      <c r="G2224" t="s">
        <v>21</v>
      </c>
      <c r="H2224">
        <v>90032</v>
      </c>
      <c r="I2224" t="s">
        <v>2356</v>
      </c>
      <c r="J2224">
        <v>38.880000000000003</v>
      </c>
      <c r="K2224">
        <v>6</v>
      </c>
      <c r="L2224">
        <v>3.3048000000000002</v>
      </c>
      <c r="M2224">
        <v>0</v>
      </c>
      <c r="N2224">
        <v>19.051200000000001</v>
      </c>
    </row>
    <row r="2225" spans="1:14" hidden="1">
      <c r="A2225">
        <v>6304</v>
      </c>
      <c r="B2225" t="s">
        <v>3045</v>
      </c>
      <c r="C2225" s="4">
        <v>42904</v>
      </c>
      <c r="D2225" s="4">
        <v>42906</v>
      </c>
      <c r="E2225" t="s">
        <v>52</v>
      </c>
      <c r="F2225" t="s">
        <v>1711</v>
      </c>
      <c r="G2225" t="s">
        <v>17</v>
      </c>
      <c r="H2225">
        <v>78415</v>
      </c>
      <c r="I2225" t="s">
        <v>3046</v>
      </c>
      <c r="J2225">
        <v>74.352000000000004</v>
      </c>
      <c r="K2225">
        <v>3</v>
      </c>
      <c r="L2225">
        <v>17.039000000000001</v>
      </c>
      <c r="M2225">
        <v>0.2</v>
      </c>
      <c r="N2225">
        <v>23.234999999999999</v>
      </c>
    </row>
    <row r="2226" spans="1:14" hidden="1">
      <c r="A2226">
        <v>98</v>
      </c>
      <c r="B2226" t="s">
        <v>3047</v>
      </c>
      <c r="C2226" s="4">
        <v>42903</v>
      </c>
      <c r="D2226" s="4">
        <v>42906</v>
      </c>
      <c r="E2226" t="s">
        <v>38</v>
      </c>
      <c r="F2226" t="s">
        <v>1100</v>
      </c>
      <c r="G2226" t="s">
        <v>21</v>
      </c>
      <c r="H2226">
        <v>94122</v>
      </c>
      <c r="I2226" t="s">
        <v>3048</v>
      </c>
      <c r="J2226">
        <v>51.311999999999998</v>
      </c>
      <c r="K2226">
        <v>3</v>
      </c>
      <c r="L2226">
        <v>11.117599999999999</v>
      </c>
      <c r="M2226">
        <v>0.2</v>
      </c>
      <c r="N2226">
        <v>17.959199999999999</v>
      </c>
    </row>
    <row r="2227" spans="1:14" hidden="1">
      <c r="A2227">
        <v>1012</v>
      </c>
      <c r="B2227" t="s">
        <v>3049</v>
      </c>
      <c r="C2227" s="4">
        <v>42903</v>
      </c>
      <c r="D2227" s="4">
        <v>42907</v>
      </c>
      <c r="E2227" t="s">
        <v>52</v>
      </c>
      <c r="F2227" t="s">
        <v>3050</v>
      </c>
      <c r="G2227" t="s">
        <v>21</v>
      </c>
      <c r="H2227">
        <v>98502</v>
      </c>
      <c r="I2227" t="s">
        <v>2007</v>
      </c>
      <c r="J2227">
        <v>155.25</v>
      </c>
      <c r="K2227">
        <v>3</v>
      </c>
      <c r="L2227">
        <v>36.225000000000001</v>
      </c>
      <c r="M2227">
        <v>0</v>
      </c>
      <c r="N2227">
        <v>46.575000000000003</v>
      </c>
    </row>
    <row r="2228" spans="1:14" hidden="1">
      <c r="A2228">
        <v>1013</v>
      </c>
      <c r="B2228" t="s">
        <v>3049</v>
      </c>
      <c r="C2228" s="4">
        <v>42903</v>
      </c>
      <c r="D2228" s="4">
        <v>42907</v>
      </c>
      <c r="E2228" t="s">
        <v>52</v>
      </c>
      <c r="F2228" t="s">
        <v>3050</v>
      </c>
      <c r="G2228" t="s">
        <v>21</v>
      </c>
      <c r="H2228">
        <v>98502</v>
      </c>
      <c r="I2228" t="s">
        <v>3051</v>
      </c>
      <c r="J2228">
        <v>14.03</v>
      </c>
      <c r="K2228">
        <v>1</v>
      </c>
      <c r="L2228">
        <v>9.9612999999999996</v>
      </c>
      <c r="M2228">
        <v>0</v>
      </c>
      <c r="N2228">
        <v>4.0686999999999998</v>
      </c>
    </row>
    <row r="2229" spans="1:14" hidden="1">
      <c r="A2229">
        <v>2501</v>
      </c>
      <c r="B2229" t="s">
        <v>3052</v>
      </c>
      <c r="C2229" s="4">
        <v>42903</v>
      </c>
      <c r="D2229" s="4">
        <v>42906</v>
      </c>
      <c r="E2229" t="s">
        <v>38</v>
      </c>
      <c r="F2229" t="s">
        <v>2046</v>
      </c>
      <c r="G2229" t="s">
        <v>27</v>
      </c>
      <c r="H2229">
        <v>60076</v>
      </c>
      <c r="I2229" t="s">
        <v>721</v>
      </c>
      <c r="J2229">
        <v>12.224</v>
      </c>
      <c r="K2229">
        <v>2</v>
      </c>
      <c r="L2229">
        <v>3.8963999999999999</v>
      </c>
      <c r="M2229">
        <v>0.2</v>
      </c>
      <c r="N2229">
        <v>4.4311999999999996</v>
      </c>
    </row>
    <row r="2230" spans="1:14" hidden="1">
      <c r="A2230">
        <v>2502</v>
      </c>
      <c r="B2230" t="s">
        <v>3052</v>
      </c>
      <c r="C2230" s="4">
        <v>42903</v>
      </c>
      <c r="D2230" s="4">
        <v>42906</v>
      </c>
      <c r="E2230" t="s">
        <v>38</v>
      </c>
      <c r="F2230" t="s">
        <v>2046</v>
      </c>
      <c r="G2230" t="s">
        <v>27</v>
      </c>
      <c r="H2230">
        <v>60076</v>
      </c>
      <c r="I2230" t="s">
        <v>985</v>
      </c>
      <c r="J2230">
        <v>2.3039999999999998</v>
      </c>
      <c r="K2230">
        <v>4</v>
      </c>
      <c r="L2230">
        <v>1.4688000000000001</v>
      </c>
      <c r="M2230">
        <v>0.8</v>
      </c>
      <c r="N2230">
        <v>-3.5712000000000002</v>
      </c>
    </row>
    <row r="2231" spans="1:14" hidden="1">
      <c r="A2231">
        <v>2503</v>
      </c>
      <c r="B2231" t="s">
        <v>3052</v>
      </c>
      <c r="C2231" s="4">
        <v>42903</v>
      </c>
      <c r="D2231" s="4">
        <v>42906</v>
      </c>
      <c r="E2231" t="s">
        <v>38</v>
      </c>
      <c r="F2231" t="s">
        <v>2046</v>
      </c>
      <c r="G2231" t="s">
        <v>27</v>
      </c>
      <c r="H2231">
        <v>60076</v>
      </c>
      <c r="I2231" t="s">
        <v>3053</v>
      </c>
      <c r="J2231">
        <v>9.36</v>
      </c>
      <c r="K2231">
        <v>4</v>
      </c>
      <c r="L2231">
        <v>6.4349999999999996</v>
      </c>
      <c r="M2231">
        <v>0.8</v>
      </c>
      <c r="N2231">
        <v>-16.38</v>
      </c>
    </row>
    <row r="2232" spans="1:14" hidden="1">
      <c r="A2232">
        <v>6604</v>
      </c>
      <c r="B2232" t="s">
        <v>3054</v>
      </c>
      <c r="C2232" s="4">
        <v>42903</v>
      </c>
      <c r="D2232" s="4">
        <v>42906</v>
      </c>
      <c r="E2232" t="s">
        <v>38</v>
      </c>
      <c r="F2232" t="s">
        <v>1611</v>
      </c>
      <c r="G2232" t="s">
        <v>21</v>
      </c>
      <c r="H2232">
        <v>80022</v>
      </c>
      <c r="I2232" t="s">
        <v>1999</v>
      </c>
      <c r="J2232">
        <v>146.352</v>
      </c>
      <c r="K2232">
        <v>3</v>
      </c>
      <c r="L2232">
        <v>59.760399999999997</v>
      </c>
      <c r="M2232">
        <v>0.2</v>
      </c>
      <c r="N2232">
        <v>-32.929200000000002</v>
      </c>
    </row>
    <row r="2233" spans="1:14" hidden="1">
      <c r="A2233">
        <v>7915</v>
      </c>
      <c r="B2233" t="s">
        <v>3055</v>
      </c>
      <c r="C2233" s="4">
        <v>42903</v>
      </c>
      <c r="D2233" s="4">
        <v>42907</v>
      </c>
      <c r="E2233" t="s">
        <v>15</v>
      </c>
      <c r="F2233" t="s">
        <v>3056</v>
      </c>
      <c r="G2233" t="s">
        <v>17</v>
      </c>
      <c r="H2233">
        <v>10024</v>
      </c>
      <c r="I2233" t="s">
        <v>3057</v>
      </c>
      <c r="J2233">
        <v>3404.5</v>
      </c>
      <c r="K2233">
        <v>5</v>
      </c>
      <c r="L2233">
        <v>347.25900000000001</v>
      </c>
      <c r="M2233">
        <v>0</v>
      </c>
      <c r="N2233">
        <v>1668.2049999999999</v>
      </c>
    </row>
    <row r="2234" spans="1:14" hidden="1">
      <c r="A2234">
        <v>7916</v>
      </c>
      <c r="B2234" t="s">
        <v>3055</v>
      </c>
      <c r="C2234" s="4">
        <v>42903</v>
      </c>
      <c r="D2234" s="4">
        <v>42907</v>
      </c>
      <c r="E2234" t="s">
        <v>15</v>
      </c>
      <c r="F2234" t="s">
        <v>3056</v>
      </c>
      <c r="G2234" t="s">
        <v>17</v>
      </c>
      <c r="H2234">
        <v>10024</v>
      </c>
      <c r="I2234" t="s">
        <v>2193</v>
      </c>
      <c r="J2234">
        <v>101.34</v>
      </c>
      <c r="K2234">
        <v>3</v>
      </c>
      <c r="L2234">
        <v>31.0776</v>
      </c>
      <c r="M2234">
        <v>0</v>
      </c>
      <c r="N2234">
        <v>8.10719999999999</v>
      </c>
    </row>
    <row r="2235" spans="1:14" hidden="1">
      <c r="A2235">
        <v>267</v>
      </c>
      <c r="B2235" t="s">
        <v>3058</v>
      </c>
      <c r="C2235" s="4">
        <v>42902</v>
      </c>
      <c r="D2235" s="4">
        <v>42906</v>
      </c>
      <c r="E2235" t="s">
        <v>15</v>
      </c>
      <c r="F2235" t="s">
        <v>3059</v>
      </c>
      <c r="G2235" t="s">
        <v>27</v>
      </c>
      <c r="H2235">
        <v>27514</v>
      </c>
      <c r="I2235" t="s">
        <v>2336</v>
      </c>
      <c r="J2235">
        <v>14.016</v>
      </c>
      <c r="K2235">
        <v>3</v>
      </c>
      <c r="L2235">
        <v>3.0952000000000002</v>
      </c>
      <c r="M2235">
        <v>0.2</v>
      </c>
      <c r="N2235">
        <v>4.7304000000000004</v>
      </c>
    </row>
    <row r="2236" spans="1:14" hidden="1">
      <c r="A2236">
        <v>830</v>
      </c>
      <c r="B2236" t="s">
        <v>3060</v>
      </c>
      <c r="C2236" s="4">
        <v>42902</v>
      </c>
      <c r="D2236" s="4">
        <v>42907</v>
      </c>
      <c r="E2236" t="s">
        <v>52</v>
      </c>
      <c r="F2236" t="s">
        <v>1383</v>
      </c>
      <c r="G2236" t="s">
        <v>21</v>
      </c>
      <c r="H2236">
        <v>41042</v>
      </c>
      <c r="I2236" t="s">
        <v>2063</v>
      </c>
      <c r="J2236">
        <v>301.95999999999998</v>
      </c>
      <c r="K2236">
        <v>2</v>
      </c>
      <c r="L2236">
        <v>105.68600000000001</v>
      </c>
      <c r="M2236">
        <v>0</v>
      </c>
      <c r="N2236">
        <v>90.587999999999994</v>
      </c>
    </row>
    <row r="2237" spans="1:14" hidden="1">
      <c r="A2237">
        <v>831</v>
      </c>
      <c r="B2237" t="s">
        <v>3060</v>
      </c>
      <c r="C2237" s="4">
        <v>42902</v>
      </c>
      <c r="D2237" s="4">
        <v>42907</v>
      </c>
      <c r="E2237" t="s">
        <v>52</v>
      </c>
      <c r="F2237" t="s">
        <v>1383</v>
      </c>
      <c r="G2237" t="s">
        <v>21</v>
      </c>
      <c r="H2237">
        <v>41042</v>
      </c>
      <c r="I2237" t="s">
        <v>3061</v>
      </c>
      <c r="J2237">
        <v>180.66</v>
      </c>
      <c r="K2237">
        <v>3</v>
      </c>
      <c r="L2237">
        <v>43.358400000000003</v>
      </c>
      <c r="M2237">
        <v>0</v>
      </c>
      <c r="N2237">
        <v>50.584800000000001</v>
      </c>
    </row>
    <row r="2238" spans="1:14" hidden="1">
      <c r="A2238">
        <v>832</v>
      </c>
      <c r="B2238" t="s">
        <v>3060</v>
      </c>
      <c r="C2238" s="4">
        <v>42902</v>
      </c>
      <c r="D2238" s="4">
        <v>42907</v>
      </c>
      <c r="E2238" t="s">
        <v>52</v>
      </c>
      <c r="F2238" t="s">
        <v>1383</v>
      </c>
      <c r="G2238" t="s">
        <v>21</v>
      </c>
      <c r="H2238">
        <v>41042</v>
      </c>
      <c r="I2238" t="s">
        <v>2677</v>
      </c>
      <c r="J2238">
        <v>191.98</v>
      </c>
      <c r="K2238">
        <v>2</v>
      </c>
      <c r="L2238">
        <v>70.072699999999998</v>
      </c>
      <c r="M2238">
        <v>0</v>
      </c>
      <c r="N2238">
        <v>51.834600000000002</v>
      </c>
    </row>
    <row r="2239" spans="1:14" hidden="1">
      <c r="A2239">
        <v>833</v>
      </c>
      <c r="B2239" t="s">
        <v>3060</v>
      </c>
      <c r="C2239" s="4">
        <v>42902</v>
      </c>
      <c r="D2239" s="4">
        <v>42907</v>
      </c>
      <c r="E2239" t="s">
        <v>52</v>
      </c>
      <c r="F2239" t="s">
        <v>1383</v>
      </c>
      <c r="G2239" t="s">
        <v>21</v>
      </c>
      <c r="H2239">
        <v>41042</v>
      </c>
      <c r="I2239" t="s">
        <v>1847</v>
      </c>
      <c r="J2239">
        <v>65.989999999999995</v>
      </c>
      <c r="K2239">
        <v>1</v>
      </c>
      <c r="L2239">
        <v>48.832599999999999</v>
      </c>
      <c r="M2239">
        <v>0</v>
      </c>
      <c r="N2239">
        <v>17.157399999999999</v>
      </c>
    </row>
    <row r="2240" spans="1:14" hidden="1">
      <c r="A2240">
        <v>2258</v>
      </c>
      <c r="B2240" t="s">
        <v>3062</v>
      </c>
      <c r="C2240" s="4">
        <v>42902</v>
      </c>
      <c r="D2240" s="4">
        <v>42905</v>
      </c>
      <c r="E2240" t="s">
        <v>38</v>
      </c>
      <c r="F2240" t="s">
        <v>1453</v>
      </c>
      <c r="G2240" t="s">
        <v>21</v>
      </c>
      <c r="H2240">
        <v>94122</v>
      </c>
      <c r="I2240" t="s">
        <v>2589</v>
      </c>
      <c r="J2240">
        <v>1212.96</v>
      </c>
      <c r="K2240">
        <v>7</v>
      </c>
      <c r="L2240">
        <v>160.28399999999999</v>
      </c>
      <c r="M2240">
        <v>0.2</v>
      </c>
      <c r="N2240">
        <v>90.971999999999994</v>
      </c>
    </row>
    <row r="2241" spans="1:14" hidden="1">
      <c r="A2241">
        <v>2259</v>
      </c>
      <c r="B2241" t="s">
        <v>3062</v>
      </c>
      <c r="C2241" s="4">
        <v>42902</v>
      </c>
      <c r="D2241" s="4">
        <v>42905</v>
      </c>
      <c r="E2241" t="s">
        <v>38</v>
      </c>
      <c r="F2241" t="s">
        <v>1453</v>
      </c>
      <c r="G2241" t="s">
        <v>21</v>
      </c>
      <c r="H2241">
        <v>94122</v>
      </c>
      <c r="I2241" t="s">
        <v>2676</v>
      </c>
      <c r="J2241">
        <v>18.54</v>
      </c>
      <c r="K2241">
        <v>2</v>
      </c>
      <c r="L2241">
        <v>4.9131</v>
      </c>
      <c r="M2241">
        <v>0</v>
      </c>
      <c r="N2241">
        <v>8.7138000000000009</v>
      </c>
    </row>
    <row r="2242" spans="1:14" hidden="1">
      <c r="A2242">
        <v>2706</v>
      </c>
      <c r="B2242" t="s">
        <v>3063</v>
      </c>
      <c r="C2242" s="4">
        <v>42902</v>
      </c>
      <c r="D2242" s="4">
        <v>42907</v>
      </c>
      <c r="E2242" t="s">
        <v>15</v>
      </c>
      <c r="F2242" t="s">
        <v>2844</v>
      </c>
      <c r="G2242" t="s">
        <v>17</v>
      </c>
      <c r="H2242">
        <v>88220</v>
      </c>
      <c r="I2242" t="s">
        <v>1105</v>
      </c>
      <c r="J2242">
        <v>16.68</v>
      </c>
      <c r="K2242">
        <v>2</v>
      </c>
      <c r="L2242">
        <v>6.1715999999999998</v>
      </c>
      <c r="M2242">
        <v>0</v>
      </c>
      <c r="N2242">
        <v>4.3368000000000002</v>
      </c>
    </row>
    <row r="2243" spans="1:14" hidden="1">
      <c r="A2243">
        <v>2707</v>
      </c>
      <c r="B2243" t="s">
        <v>3063</v>
      </c>
      <c r="C2243" s="4">
        <v>42902</v>
      </c>
      <c r="D2243" s="4">
        <v>42907</v>
      </c>
      <c r="E2243" t="s">
        <v>15</v>
      </c>
      <c r="F2243" t="s">
        <v>2844</v>
      </c>
      <c r="G2243" t="s">
        <v>17</v>
      </c>
      <c r="H2243">
        <v>88220</v>
      </c>
      <c r="I2243" t="s">
        <v>3064</v>
      </c>
      <c r="J2243">
        <v>19.440000000000001</v>
      </c>
      <c r="K2243">
        <v>3</v>
      </c>
      <c r="L2243">
        <v>3.3696000000000002</v>
      </c>
      <c r="M2243">
        <v>0</v>
      </c>
      <c r="N2243">
        <v>9.3312000000000008</v>
      </c>
    </row>
    <row r="2244" spans="1:14" hidden="1">
      <c r="A2244">
        <v>2708</v>
      </c>
      <c r="B2244" t="s">
        <v>3063</v>
      </c>
      <c r="C2244" s="4">
        <v>42902</v>
      </c>
      <c r="D2244" s="4">
        <v>42907</v>
      </c>
      <c r="E2244" t="s">
        <v>15</v>
      </c>
      <c r="F2244" t="s">
        <v>2844</v>
      </c>
      <c r="G2244" t="s">
        <v>17</v>
      </c>
      <c r="H2244">
        <v>88220</v>
      </c>
      <c r="I2244" t="s">
        <v>3065</v>
      </c>
      <c r="J2244">
        <v>192.16</v>
      </c>
      <c r="K2244">
        <v>4</v>
      </c>
      <c r="L2244">
        <v>24.980799999999999</v>
      </c>
      <c r="M2244">
        <v>0</v>
      </c>
      <c r="N2244">
        <v>92.236800000000002</v>
      </c>
    </row>
    <row r="2245" spans="1:14" hidden="1">
      <c r="A2245">
        <v>4542</v>
      </c>
      <c r="B2245" t="s">
        <v>3066</v>
      </c>
      <c r="C2245" s="4">
        <v>42902</v>
      </c>
      <c r="D2245" s="4">
        <v>42907</v>
      </c>
      <c r="E2245" t="s">
        <v>15</v>
      </c>
      <c r="F2245" t="s">
        <v>751</v>
      </c>
      <c r="G2245" t="s">
        <v>27</v>
      </c>
      <c r="H2245">
        <v>60653</v>
      </c>
      <c r="I2245" t="s">
        <v>1409</v>
      </c>
      <c r="J2245">
        <v>5.9359999999999999</v>
      </c>
      <c r="K2245">
        <v>7</v>
      </c>
      <c r="L2245">
        <v>2.12</v>
      </c>
      <c r="M2245">
        <v>0.8</v>
      </c>
      <c r="N2245">
        <v>-8.9039999999999999</v>
      </c>
    </row>
    <row r="2246" spans="1:14" hidden="1">
      <c r="A2246">
        <v>6745</v>
      </c>
      <c r="B2246" t="s">
        <v>3067</v>
      </c>
      <c r="C2246" s="4">
        <v>42902</v>
      </c>
      <c r="D2246" s="4">
        <v>42904</v>
      </c>
      <c r="E2246" t="s">
        <v>52</v>
      </c>
      <c r="F2246" t="s">
        <v>169</v>
      </c>
      <c r="G2246" t="s">
        <v>21</v>
      </c>
      <c r="H2246">
        <v>43017</v>
      </c>
      <c r="I2246" t="s">
        <v>3068</v>
      </c>
      <c r="J2246">
        <v>479.952</v>
      </c>
      <c r="K2246">
        <v>6</v>
      </c>
      <c r="L2246">
        <v>61.9938</v>
      </c>
      <c r="M2246">
        <v>0.2</v>
      </c>
      <c r="N2246">
        <v>107.9892</v>
      </c>
    </row>
    <row r="2247" spans="1:14" hidden="1">
      <c r="A2247">
        <v>6746</v>
      </c>
      <c r="B2247" t="s">
        <v>3067</v>
      </c>
      <c r="C2247" s="4">
        <v>42902</v>
      </c>
      <c r="D2247" s="4">
        <v>42904</v>
      </c>
      <c r="E2247" t="s">
        <v>52</v>
      </c>
      <c r="F2247" t="s">
        <v>169</v>
      </c>
      <c r="G2247" t="s">
        <v>21</v>
      </c>
      <c r="H2247">
        <v>43017</v>
      </c>
      <c r="I2247" t="s">
        <v>2221</v>
      </c>
      <c r="J2247">
        <v>23.92</v>
      </c>
      <c r="K2247">
        <v>5</v>
      </c>
      <c r="L2247">
        <v>4.4252000000000002</v>
      </c>
      <c r="M2247">
        <v>0.2</v>
      </c>
      <c r="N2247">
        <v>1.794</v>
      </c>
    </row>
    <row r="2248" spans="1:14" hidden="1">
      <c r="A2248">
        <v>346</v>
      </c>
      <c r="B2248" t="s">
        <v>3069</v>
      </c>
      <c r="C2248" s="4">
        <v>42901</v>
      </c>
      <c r="D2248" s="4">
        <v>42905</v>
      </c>
      <c r="E2248" t="s">
        <v>15</v>
      </c>
      <c r="F2248" t="s">
        <v>729</v>
      </c>
      <c r="G2248" t="s">
        <v>21</v>
      </c>
      <c r="H2248">
        <v>94122</v>
      </c>
      <c r="I2248" t="s">
        <v>2919</v>
      </c>
      <c r="J2248">
        <v>47.975999999999999</v>
      </c>
      <c r="K2248">
        <v>3</v>
      </c>
      <c r="L2248">
        <v>14.392799999999999</v>
      </c>
      <c r="M2248">
        <v>0.2</v>
      </c>
      <c r="N2248">
        <v>4.7976000000000001</v>
      </c>
    </row>
    <row r="2249" spans="1:14" hidden="1">
      <c r="A2249">
        <v>673</v>
      </c>
      <c r="B2249" t="s">
        <v>3070</v>
      </c>
      <c r="C2249" s="4">
        <v>42901</v>
      </c>
      <c r="D2249" s="4">
        <v>42908</v>
      </c>
      <c r="E2249" t="s">
        <v>15</v>
      </c>
      <c r="F2249" t="s">
        <v>1024</v>
      </c>
      <c r="G2249" t="s">
        <v>21</v>
      </c>
      <c r="H2249">
        <v>62301</v>
      </c>
      <c r="I2249" t="s">
        <v>3071</v>
      </c>
      <c r="J2249">
        <v>19.559999999999999</v>
      </c>
      <c r="K2249">
        <v>5</v>
      </c>
      <c r="L2249">
        <v>3.5697000000000001</v>
      </c>
      <c r="M2249">
        <v>0.2</v>
      </c>
      <c r="N2249">
        <v>1.7115</v>
      </c>
    </row>
    <row r="2250" spans="1:14" hidden="1">
      <c r="A2250">
        <v>2873</v>
      </c>
      <c r="B2250" t="s">
        <v>3072</v>
      </c>
      <c r="C2250" s="4">
        <v>42901</v>
      </c>
      <c r="D2250" s="4">
        <v>42906</v>
      </c>
      <c r="E2250" t="s">
        <v>15</v>
      </c>
      <c r="F2250" t="s">
        <v>861</v>
      </c>
      <c r="G2250" t="s">
        <v>21</v>
      </c>
      <c r="H2250">
        <v>90036</v>
      </c>
      <c r="I2250" t="s">
        <v>3073</v>
      </c>
      <c r="J2250">
        <v>4.26</v>
      </c>
      <c r="K2250">
        <v>1</v>
      </c>
      <c r="L2250">
        <v>2.5133999999999999</v>
      </c>
      <c r="M2250">
        <v>0</v>
      </c>
      <c r="N2250">
        <v>1.7465999999999999</v>
      </c>
    </row>
    <row r="2251" spans="1:14" hidden="1">
      <c r="A2251">
        <v>5476</v>
      </c>
      <c r="B2251" t="s">
        <v>3074</v>
      </c>
      <c r="C2251" s="4">
        <v>42901</v>
      </c>
      <c r="D2251" s="4">
        <v>42904</v>
      </c>
      <c r="E2251" t="s">
        <v>38</v>
      </c>
      <c r="F2251" t="s">
        <v>1885</v>
      </c>
      <c r="G2251" t="s">
        <v>17</v>
      </c>
      <c r="H2251">
        <v>55369</v>
      </c>
      <c r="I2251" t="s">
        <v>3075</v>
      </c>
      <c r="J2251">
        <v>44.4</v>
      </c>
      <c r="K2251">
        <v>3</v>
      </c>
      <c r="L2251">
        <v>7.4</v>
      </c>
      <c r="M2251">
        <v>0</v>
      </c>
      <c r="N2251">
        <v>22.2</v>
      </c>
    </row>
    <row r="2252" spans="1:14" hidden="1">
      <c r="A2252">
        <v>5477</v>
      </c>
      <c r="B2252" t="s">
        <v>3074</v>
      </c>
      <c r="C2252" s="4">
        <v>42901</v>
      </c>
      <c r="D2252" s="4">
        <v>42904</v>
      </c>
      <c r="E2252" t="s">
        <v>38</v>
      </c>
      <c r="F2252" t="s">
        <v>1885</v>
      </c>
      <c r="G2252" t="s">
        <v>17</v>
      </c>
      <c r="H2252">
        <v>55369</v>
      </c>
      <c r="I2252" t="s">
        <v>3076</v>
      </c>
      <c r="J2252">
        <v>84.55</v>
      </c>
      <c r="K2252">
        <v>5</v>
      </c>
      <c r="L2252">
        <v>12.3443</v>
      </c>
      <c r="M2252">
        <v>0</v>
      </c>
      <c r="N2252">
        <v>22.828499999999998</v>
      </c>
    </row>
    <row r="2253" spans="1:14" hidden="1">
      <c r="A2253">
        <v>5478</v>
      </c>
      <c r="B2253" t="s">
        <v>3074</v>
      </c>
      <c r="C2253" s="4">
        <v>42901</v>
      </c>
      <c r="D2253" s="4">
        <v>42904</v>
      </c>
      <c r="E2253" t="s">
        <v>38</v>
      </c>
      <c r="F2253" t="s">
        <v>1885</v>
      </c>
      <c r="G2253" t="s">
        <v>17</v>
      </c>
      <c r="H2253">
        <v>55369</v>
      </c>
      <c r="I2253" t="s">
        <v>601</v>
      </c>
      <c r="J2253">
        <v>17.940000000000001</v>
      </c>
      <c r="K2253">
        <v>3</v>
      </c>
      <c r="L2253">
        <v>3.0497999999999998</v>
      </c>
      <c r="M2253">
        <v>0</v>
      </c>
      <c r="N2253">
        <v>8.7905999999999995</v>
      </c>
    </row>
    <row r="2254" spans="1:14" hidden="1">
      <c r="A2254">
        <v>7090</v>
      </c>
      <c r="B2254" t="s">
        <v>3077</v>
      </c>
      <c r="C2254" s="4">
        <v>42901</v>
      </c>
      <c r="D2254" s="4">
        <v>42905</v>
      </c>
      <c r="E2254" t="s">
        <v>52</v>
      </c>
      <c r="F2254" t="s">
        <v>60</v>
      </c>
      <c r="G2254" t="s">
        <v>27</v>
      </c>
      <c r="H2254">
        <v>90032</v>
      </c>
      <c r="I2254" t="s">
        <v>3078</v>
      </c>
      <c r="J2254">
        <v>119.96</v>
      </c>
      <c r="K2254">
        <v>1</v>
      </c>
      <c r="L2254">
        <v>112.46250000000001</v>
      </c>
      <c r="M2254">
        <v>0.2</v>
      </c>
      <c r="N2254">
        <v>7.4974999999999996</v>
      </c>
    </row>
    <row r="2255" spans="1:14" hidden="1">
      <c r="A2255">
        <v>8697</v>
      </c>
      <c r="B2255" t="s">
        <v>3079</v>
      </c>
      <c r="C2255" s="4">
        <v>42901</v>
      </c>
      <c r="D2255" s="4">
        <v>42906</v>
      </c>
      <c r="E2255" t="s">
        <v>15</v>
      </c>
      <c r="F2255" t="s">
        <v>3080</v>
      </c>
      <c r="G2255" t="s">
        <v>27</v>
      </c>
      <c r="H2255">
        <v>37211</v>
      </c>
      <c r="I2255" t="s">
        <v>3081</v>
      </c>
      <c r="J2255">
        <v>239.976</v>
      </c>
      <c r="K2255">
        <v>3</v>
      </c>
      <c r="L2255">
        <v>70.992900000000006</v>
      </c>
      <c r="M2255">
        <v>0.2</v>
      </c>
      <c r="N2255">
        <v>26.997299999999999</v>
      </c>
    </row>
    <row r="2256" spans="1:14" hidden="1">
      <c r="A2256">
        <v>8698</v>
      </c>
      <c r="B2256" t="s">
        <v>3079</v>
      </c>
      <c r="C2256" s="4">
        <v>42901</v>
      </c>
      <c r="D2256" s="4">
        <v>42906</v>
      </c>
      <c r="E2256" t="s">
        <v>15</v>
      </c>
      <c r="F2256" t="s">
        <v>3080</v>
      </c>
      <c r="G2256" t="s">
        <v>27</v>
      </c>
      <c r="H2256">
        <v>37211</v>
      </c>
      <c r="I2256" t="s">
        <v>737</v>
      </c>
      <c r="J2256">
        <v>31.167999999999999</v>
      </c>
      <c r="K2256">
        <v>4</v>
      </c>
      <c r="L2256">
        <v>5.4543999999999997</v>
      </c>
      <c r="M2256">
        <v>0.2</v>
      </c>
      <c r="N2256">
        <v>9.3504000000000005</v>
      </c>
    </row>
    <row r="2257" spans="1:14" hidden="1">
      <c r="A2257">
        <v>8699</v>
      </c>
      <c r="B2257" t="s">
        <v>3079</v>
      </c>
      <c r="C2257" s="4">
        <v>42901</v>
      </c>
      <c r="D2257" s="4">
        <v>42906</v>
      </c>
      <c r="E2257" t="s">
        <v>15</v>
      </c>
      <c r="F2257" t="s">
        <v>3080</v>
      </c>
      <c r="G2257" t="s">
        <v>27</v>
      </c>
      <c r="H2257">
        <v>37211</v>
      </c>
      <c r="I2257" t="s">
        <v>3082</v>
      </c>
      <c r="J2257">
        <v>120.96</v>
      </c>
      <c r="K2257">
        <v>2</v>
      </c>
      <c r="L2257">
        <v>74.591999999999999</v>
      </c>
      <c r="M2257">
        <v>0.4</v>
      </c>
      <c r="N2257">
        <v>-28.224</v>
      </c>
    </row>
    <row r="2258" spans="1:14" hidden="1">
      <c r="A2258">
        <v>8700</v>
      </c>
      <c r="B2258" t="s">
        <v>3079</v>
      </c>
      <c r="C2258" s="4">
        <v>42901</v>
      </c>
      <c r="D2258" s="4">
        <v>42906</v>
      </c>
      <c r="E2258" t="s">
        <v>15</v>
      </c>
      <c r="F2258" t="s">
        <v>3080</v>
      </c>
      <c r="G2258" t="s">
        <v>27</v>
      </c>
      <c r="H2258">
        <v>37211</v>
      </c>
      <c r="I2258" t="s">
        <v>2865</v>
      </c>
      <c r="J2258">
        <v>2239.9360000000001</v>
      </c>
      <c r="K2258">
        <v>8</v>
      </c>
      <c r="L2258">
        <v>251.99279999999999</v>
      </c>
      <c r="M2258">
        <v>0.2</v>
      </c>
      <c r="N2258">
        <v>223.99359999999999</v>
      </c>
    </row>
    <row r="2259" spans="1:14" hidden="1">
      <c r="A2259">
        <v>8701</v>
      </c>
      <c r="B2259" t="s">
        <v>3079</v>
      </c>
      <c r="C2259" s="4">
        <v>42901</v>
      </c>
      <c r="D2259" s="4">
        <v>42906</v>
      </c>
      <c r="E2259" t="s">
        <v>15</v>
      </c>
      <c r="F2259" t="s">
        <v>3080</v>
      </c>
      <c r="G2259" t="s">
        <v>27</v>
      </c>
      <c r="H2259">
        <v>37211</v>
      </c>
      <c r="I2259" t="s">
        <v>155</v>
      </c>
      <c r="J2259">
        <v>76.608000000000004</v>
      </c>
      <c r="K2259">
        <v>8</v>
      </c>
      <c r="L2259">
        <v>8.7380999999999993</v>
      </c>
      <c r="M2259">
        <v>0.2</v>
      </c>
      <c r="N2259">
        <v>6.7031999999999998</v>
      </c>
    </row>
    <row r="2260" spans="1:14" hidden="1">
      <c r="A2260">
        <v>8702</v>
      </c>
      <c r="B2260" t="s">
        <v>3079</v>
      </c>
      <c r="C2260" s="4">
        <v>42901</v>
      </c>
      <c r="D2260" s="4">
        <v>42906</v>
      </c>
      <c r="E2260" t="s">
        <v>15</v>
      </c>
      <c r="F2260" t="s">
        <v>3080</v>
      </c>
      <c r="G2260" t="s">
        <v>27</v>
      </c>
      <c r="H2260">
        <v>37211</v>
      </c>
      <c r="I2260" t="s">
        <v>2994</v>
      </c>
      <c r="J2260">
        <v>142.77600000000001</v>
      </c>
      <c r="K2260">
        <v>1</v>
      </c>
      <c r="L2260">
        <v>124.929</v>
      </c>
      <c r="M2260">
        <v>0.2</v>
      </c>
      <c r="N2260">
        <v>17.847000000000001</v>
      </c>
    </row>
    <row r="2261" spans="1:14" hidden="1">
      <c r="A2261">
        <v>8703</v>
      </c>
      <c r="B2261" t="s">
        <v>3079</v>
      </c>
      <c r="C2261" s="4">
        <v>42901</v>
      </c>
      <c r="D2261" s="4">
        <v>42906</v>
      </c>
      <c r="E2261" t="s">
        <v>15</v>
      </c>
      <c r="F2261" t="s">
        <v>3080</v>
      </c>
      <c r="G2261" t="s">
        <v>27</v>
      </c>
      <c r="H2261">
        <v>37211</v>
      </c>
      <c r="I2261" t="s">
        <v>3083</v>
      </c>
      <c r="J2261">
        <v>91.36</v>
      </c>
      <c r="K2261">
        <v>5</v>
      </c>
      <c r="L2261">
        <v>12.333600000000001</v>
      </c>
      <c r="M2261">
        <v>0.2</v>
      </c>
      <c r="N2261">
        <v>29.692</v>
      </c>
    </row>
    <row r="2262" spans="1:14" hidden="1">
      <c r="A2262">
        <v>8789</v>
      </c>
      <c r="B2262" t="s">
        <v>3084</v>
      </c>
      <c r="C2262" s="4">
        <v>42901</v>
      </c>
      <c r="D2262" s="4">
        <v>42905</v>
      </c>
      <c r="E2262" t="s">
        <v>15</v>
      </c>
      <c r="F2262" t="s">
        <v>1244</v>
      </c>
      <c r="G2262" t="s">
        <v>21</v>
      </c>
      <c r="H2262">
        <v>28110</v>
      </c>
      <c r="I2262" t="s">
        <v>534</v>
      </c>
      <c r="J2262">
        <v>698.35199999999998</v>
      </c>
      <c r="K2262">
        <v>3</v>
      </c>
      <c r="L2262">
        <v>215.3252</v>
      </c>
      <c r="M2262">
        <v>0.2</v>
      </c>
      <c r="N2262">
        <v>52.376399999999997</v>
      </c>
    </row>
    <row r="2263" spans="1:14" hidden="1">
      <c r="A2263">
        <v>8790</v>
      </c>
      <c r="B2263" t="s">
        <v>3084</v>
      </c>
      <c r="C2263" s="4">
        <v>42901</v>
      </c>
      <c r="D2263" s="4">
        <v>42905</v>
      </c>
      <c r="E2263" t="s">
        <v>15</v>
      </c>
      <c r="F2263" t="s">
        <v>1244</v>
      </c>
      <c r="G2263" t="s">
        <v>21</v>
      </c>
      <c r="H2263">
        <v>28110</v>
      </c>
      <c r="I2263" t="s">
        <v>312</v>
      </c>
      <c r="J2263">
        <v>77.727999999999994</v>
      </c>
      <c r="K2263">
        <v>2</v>
      </c>
      <c r="L2263">
        <v>40.807200000000002</v>
      </c>
      <c r="M2263">
        <v>0.2</v>
      </c>
      <c r="N2263">
        <v>-3.8863999999999899</v>
      </c>
    </row>
    <row r="2264" spans="1:14" hidden="1">
      <c r="A2264">
        <v>1446</v>
      </c>
      <c r="B2264" t="s">
        <v>3085</v>
      </c>
      <c r="C2264" s="4">
        <v>42899</v>
      </c>
      <c r="D2264" s="4">
        <v>42902</v>
      </c>
      <c r="E2264" t="s">
        <v>38</v>
      </c>
      <c r="F2264" t="s">
        <v>3086</v>
      </c>
      <c r="G2264" t="s">
        <v>17</v>
      </c>
      <c r="H2264">
        <v>60653</v>
      </c>
      <c r="I2264" t="s">
        <v>3087</v>
      </c>
      <c r="J2264">
        <v>164.73599999999999</v>
      </c>
      <c r="K2264">
        <v>4</v>
      </c>
      <c r="L2264">
        <v>50.965200000000003</v>
      </c>
      <c r="M2264">
        <v>0.2</v>
      </c>
      <c r="N2264">
        <v>-39.1248</v>
      </c>
    </row>
    <row r="2265" spans="1:14" hidden="1">
      <c r="A2265">
        <v>1447</v>
      </c>
      <c r="B2265" t="s">
        <v>3085</v>
      </c>
      <c r="C2265" s="4">
        <v>42899</v>
      </c>
      <c r="D2265" s="4">
        <v>42902</v>
      </c>
      <c r="E2265" t="s">
        <v>38</v>
      </c>
      <c r="F2265" t="s">
        <v>3086</v>
      </c>
      <c r="G2265" t="s">
        <v>17</v>
      </c>
      <c r="H2265">
        <v>60653</v>
      </c>
      <c r="I2265" t="s">
        <v>1608</v>
      </c>
      <c r="J2265">
        <v>470.30200000000002</v>
      </c>
      <c r="K2265">
        <v>7</v>
      </c>
      <c r="L2265">
        <v>79.663399999999996</v>
      </c>
      <c r="M2265">
        <v>0.3</v>
      </c>
      <c r="N2265">
        <v>-87.341800000000006</v>
      </c>
    </row>
    <row r="2266" spans="1:14" hidden="1">
      <c r="A2266">
        <v>1448</v>
      </c>
      <c r="B2266" t="s">
        <v>3085</v>
      </c>
      <c r="C2266" s="4">
        <v>42899</v>
      </c>
      <c r="D2266" s="4">
        <v>42902</v>
      </c>
      <c r="E2266" t="s">
        <v>38</v>
      </c>
      <c r="F2266" t="s">
        <v>3086</v>
      </c>
      <c r="G2266" t="s">
        <v>17</v>
      </c>
      <c r="H2266">
        <v>60653</v>
      </c>
      <c r="I2266" t="s">
        <v>859</v>
      </c>
      <c r="J2266">
        <v>47.984000000000002</v>
      </c>
      <c r="K2266">
        <v>2</v>
      </c>
      <c r="L2266">
        <v>20.992999999999999</v>
      </c>
      <c r="M2266">
        <v>0.2</v>
      </c>
      <c r="N2266">
        <v>5.9979999999999896</v>
      </c>
    </row>
    <row r="2267" spans="1:14" hidden="1">
      <c r="A2267">
        <v>7265</v>
      </c>
      <c r="B2267" t="s">
        <v>3088</v>
      </c>
      <c r="C2267" s="4">
        <v>42899</v>
      </c>
      <c r="D2267" s="4">
        <v>42903</v>
      </c>
      <c r="E2267" t="s">
        <v>15</v>
      </c>
      <c r="F2267" t="s">
        <v>1520</v>
      </c>
      <c r="G2267" t="s">
        <v>21</v>
      </c>
      <c r="H2267">
        <v>22153</v>
      </c>
      <c r="I2267" t="s">
        <v>1332</v>
      </c>
      <c r="J2267">
        <v>181.86</v>
      </c>
      <c r="K2267">
        <v>7</v>
      </c>
      <c r="L2267">
        <v>18.7056</v>
      </c>
      <c r="M2267">
        <v>0</v>
      </c>
      <c r="N2267">
        <v>50.9208</v>
      </c>
    </row>
    <row r="2268" spans="1:14" hidden="1">
      <c r="A2268">
        <v>7731</v>
      </c>
      <c r="B2268" t="s">
        <v>3089</v>
      </c>
      <c r="C2268" s="4">
        <v>42899</v>
      </c>
      <c r="D2268" s="4">
        <v>42905</v>
      </c>
      <c r="E2268" t="s">
        <v>15</v>
      </c>
      <c r="F2268" t="s">
        <v>1641</v>
      </c>
      <c r="G2268" t="s">
        <v>17</v>
      </c>
      <c r="H2268">
        <v>98103</v>
      </c>
      <c r="I2268" t="s">
        <v>1134</v>
      </c>
      <c r="J2268">
        <v>291.13600000000002</v>
      </c>
      <c r="K2268">
        <v>4</v>
      </c>
      <c r="L2268">
        <v>79.152600000000007</v>
      </c>
      <c r="M2268">
        <v>0.2</v>
      </c>
      <c r="N2268">
        <v>-25.474399999999999</v>
      </c>
    </row>
    <row r="2269" spans="1:14" hidden="1">
      <c r="A2269">
        <v>1456</v>
      </c>
      <c r="B2269" t="s">
        <v>3090</v>
      </c>
      <c r="C2269" s="4">
        <v>42898</v>
      </c>
      <c r="D2269" s="4">
        <v>42905</v>
      </c>
      <c r="E2269" t="s">
        <v>15</v>
      </c>
      <c r="F2269" t="s">
        <v>1147</v>
      </c>
      <c r="G2269" t="s">
        <v>17</v>
      </c>
      <c r="H2269">
        <v>31907</v>
      </c>
      <c r="I2269" t="s">
        <v>1330</v>
      </c>
      <c r="J2269">
        <v>91.2</v>
      </c>
      <c r="K2269">
        <v>3</v>
      </c>
      <c r="L2269">
        <v>16.416</v>
      </c>
      <c r="M2269">
        <v>0</v>
      </c>
      <c r="N2269">
        <v>41.951999999999998</v>
      </c>
    </row>
    <row r="2270" spans="1:14" hidden="1">
      <c r="A2270">
        <v>1457</v>
      </c>
      <c r="B2270" t="s">
        <v>3090</v>
      </c>
      <c r="C2270" s="4">
        <v>42898</v>
      </c>
      <c r="D2270" s="4">
        <v>42905</v>
      </c>
      <c r="E2270" t="s">
        <v>15</v>
      </c>
      <c r="F2270" t="s">
        <v>1147</v>
      </c>
      <c r="G2270" t="s">
        <v>17</v>
      </c>
      <c r="H2270">
        <v>31907</v>
      </c>
      <c r="I2270" t="s">
        <v>3091</v>
      </c>
      <c r="J2270">
        <v>452.94</v>
      </c>
      <c r="K2270">
        <v>3</v>
      </c>
      <c r="L2270">
        <v>128.333</v>
      </c>
      <c r="M2270">
        <v>0</v>
      </c>
      <c r="N2270">
        <v>67.941000000000003</v>
      </c>
    </row>
    <row r="2271" spans="1:14" hidden="1">
      <c r="A2271">
        <v>2638</v>
      </c>
      <c r="B2271" t="s">
        <v>3092</v>
      </c>
      <c r="C2271" s="4">
        <v>42898</v>
      </c>
      <c r="D2271" s="4">
        <v>42904</v>
      </c>
      <c r="E2271" t="s">
        <v>15</v>
      </c>
      <c r="F2271" t="s">
        <v>3093</v>
      </c>
      <c r="G2271" t="s">
        <v>21</v>
      </c>
      <c r="H2271">
        <v>10035</v>
      </c>
      <c r="I2271" t="s">
        <v>3094</v>
      </c>
      <c r="J2271">
        <v>19.04</v>
      </c>
      <c r="K2271">
        <v>4</v>
      </c>
      <c r="L2271">
        <v>2.4276</v>
      </c>
      <c r="M2271">
        <v>0</v>
      </c>
      <c r="N2271">
        <v>9.3295999999999992</v>
      </c>
    </row>
    <row r="2272" spans="1:14" hidden="1">
      <c r="A2272">
        <v>2639</v>
      </c>
      <c r="B2272" t="s">
        <v>3092</v>
      </c>
      <c r="C2272" s="4">
        <v>42898</v>
      </c>
      <c r="D2272" s="4">
        <v>42904</v>
      </c>
      <c r="E2272" t="s">
        <v>15</v>
      </c>
      <c r="F2272" t="s">
        <v>3093</v>
      </c>
      <c r="G2272" t="s">
        <v>21</v>
      </c>
      <c r="H2272">
        <v>10035</v>
      </c>
      <c r="I2272" t="s">
        <v>239</v>
      </c>
      <c r="J2272">
        <v>13.128</v>
      </c>
      <c r="K2272">
        <v>3</v>
      </c>
      <c r="L2272">
        <v>2.9538000000000002</v>
      </c>
      <c r="M2272">
        <v>0.2</v>
      </c>
      <c r="N2272">
        <v>4.2666000000000004</v>
      </c>
    </row>
    <row r="2273" spans="1:14" hidden="1">
      <c r="A2273">
        <v>2640</v>
      </c>
      <c r="B2273" t="s">
        <v>3092</v>
      </c>
      <c r="C2273" s="4">
        <v>42898</v>
      </c>
      <c r="D2273" s="4">
        <v>42904</v>
      </c>
      <c r="E2273" t="s">
        <v>15</v>
      </c>
      <c r="F2273" t="s">
        <v>3093</v>
      </c>
      <c r="G2273" t="s">
        <v>21</v>
      </c>
      <c r="H2273">
        <v>10035</v>
      </c>
      <c r="I2273" t="s">
        <v>3095</v>
      </c>
      <c r="J2273">
        <v>64.14</v>
      </c>
      <c r="K2273">
        <v>3</v>
      </c>
      <c r="L2273">
        <v>15.821199999999999</v>
      </c>
      <c r="M2273">
        <v>0</v>
      </c>
      <c r="N2273">
        <v>16.676400000000001</v>
      </c>
    </row>
    <row r="2274" spans="1:14" hidden="1">
      <c r="A2274">
        <v>2641</v>
      </c>
      <c r="B2274" t="s">
        <v>3092</v>
      </c>
      <c r="C2274" s="4">
        <v>42898</v>
      </c>
      <c r="D2274" s="4">
        <v>42904</v>
      </c>
      <c r="E2274" t="s">
        <v>15</v>
      </c>
      <c r="F2274" t="s">
        <v>3093</v>
      </c>
      <c r="G2274" t="s">
        <v>21</v>
      </c>
      <c r="H2274">
        <v>10035</v>
      </c>
      <c r="I2274" t="s">
        <v>3096</v>
      </c>
      <c r="J2274">
        <v>858.24</v>
      </c>
      <c r="K2274">
        <v>4</v>
      </c>
      <c r="L2274">
        <v>178.8</v>
      </c>
      <c r="M2274">
        <v>0.1</v>
      </c>
      <c r="N2274">
        <v>143.04</v>
      </c>
    </row>
    <row r="2275" spans="1:14" hidden="1">
      <c r="A2275">
        <v>2870</v>
      </c>
      <c r="B2275" t="s">
        <v>3097</v>
      </c>
      <c r="C2275" s="4">
        <v>42898</v>
      </c>
      <c r="D2275" s="4">
        <v>42905</v>
      </c>
      <c r="E2275" t="s">
        <v>15</v>
      </c>
      <c r="F2275" t="s">
        <v>422</v>
      </c>
      <c r="G2275" t="s">
        <v>21</v>
      </c>
      <c r="H2275">
        <v>33710</v>
      </c>
      <c r="I2275" t="s">
        <v>3098</v>
      </c>
      <c r="J2275">
        <v>17.088000000000001</v>
      </c>
      <c r="K2275">
        <v>2</v>
      </c>
      <c r="L2275">
        <v>8.01</v>
      </c>
      <c r="M2275">
        <v>0.2</v>
      </c>
      <c r="N2275">
        <v>1.0680000000000001</v>
      </c>
    </row>
    <row r="2276" spans="1:14" hidden="1">
      <c r="A2276">
        <v>5497</v>
      </c>
      <c r="B2276" t="s">
        <v>3099</v>
      </c>
      <c r="C2276" s="4">
        <v>42898</v>
      </c>
      <c r="D2276" s="4">
        <v>42902</v>
      </c>
      <c r="E2276" t="s">
        <v>15</v>
      </c>
      <c r="F2276" t="s">
        <v>163</v>
      </c>
      <c r="G2276" t="s">
        <v>21</v>
      </c>
      <c r="H2276">
        <v>43302</v>
      </c>
      <c r="I2276" t="s">
        <v>419</v>
      </c>
      <c r="J2276">
        <v>63.92</v>
      </c>
      <c r="K2276">
        <v>2</v>
      </c>
      <c r="L2276">
        <v>22.372</v>
      </c>
      <c r="M2276">
        <v>0.2</v>
      </c>
      <c r="N2276">
        <v>19.175999999999998</v>
      </c>
    </row>
    <row r="2277" spans="1:14" hidden="1">
      <c r="A2277">
        <v>9175</v>
      </c>
      <c r="B2277" t="s">
        <v>3100</v>
      </c>
      <c r="C2277" s="4">
        <v>42898</v>
      </c>
      <c r="D2277" s="4">
        <v>42900</v>
      </c>
      <c r="E2277" t="s">
        <v>52</v>
      </c>
      <c r="F2277" t="s">
        <v>3001</v>
      </c>
      <c r="G2277" t="s">
        <v>21</v>
      </c>
      <c r="H2277">
        <v>98031</v>
      </c>
      <c r="I2277" t="s">
        <v>859</v>
      </c>
      <c r="J2277">
        <v>71.975999999999999</v>
      </c>
      <c r="K2277">
        <v>3</v>
      </c>
      <c r="L2277">
        <v>20.992999999999999</v>
      </c>
      <c r="M2277">
        <v>0.2</v>
      </c>
      <c r="N2277">
        <v>8.9969999999999892</v>
      </c>
    </row>
    <row r="2278" spans="1:14" hidden="1">
      <c r="A2278">
        <v>9176</v>
      </c>
      <c r="B2278" t="s">
        <v>3100</v>
      </c>
      <c r="C2278" s="4">
        <v>42898</v>
      </c>
      <c r="D2278" s="4">
        <v>42900</v>
      </c>
      <c r="E2278" t="s">
        <v>52</v>
      </c>
      <c r="F2278" t="s">
        <v>3001</v>
      </c>
      <c r="G2278" t="s">
        <v>21</v>
      </c>
      <c r="H2278">
        <v>98031</v>
      </c>
      <c r="I2278" t="s">
        <v>2188</v>
      </c>
      <c r="J2278">
        <v>19.440000000000001</v>
      </c>
      <c r="K2278">
        <v>3</v>
      </c>
      <c r="L2278">
        <v>3.3696000000000002</v>
      </c>
      <c r="M2278">
        <v>0</v>
      </c>
      <c r="N2278">
        <v>9.3312000000000008</v>
      </c>
    </row>
    <row r="2279" spans="1:14" hidden="1">
      <c r="A2279">
        <v>9537</v>
      </c>
      <c r="B2279" t="s">
        <v>3101</v>
      </c>
      <c r="C2279" s="4">
        <v>42898</v>
      </c>
      <c r="D2279" s="4">
        <v>42900</v>
      </c>
      <c r="E2279" t="s">
        <v>52</v>
      </c>
      <c r="F2279" t="s">
        <v>1453</v>
      </c>
      <c r="G2279" t="s">
        <v>21</v>
      </c>
      <c r="H2279">
        <v>60610</v>
      </c>
      <c r="I2279" t="s">
        <v>517</v>
      </c>
      <c r="J2279">
        <v>8.8559999999999999</v>
      </c>
      <c r="K2279">
        <v>3</v>
      </c>
      <c r="L2279">
        <v>5.2397999999999998</v>
      </c>
      <c r="M2279">
        <v>0.6</v>
      </c>
      <c r="N2279">
        <v>-6.8634000000000004</v>
      </c>
    </row>
    <row r="2280" spans="1:14" hidden="1">
      <c r="A2280">
        <v>1569</v>
      </c>
      <c r="B2280" t="s">
        <v>3102</v>
      </c>
      <c r="C2280" s="4">
        <v>42897</v>
      </c>
      <c r="D2280" s="4">
        <v>42897</v>
      </c>
      <c r="E2280" t="s">
        <v>98</v>
      </c>
      <c r="F2280" t="s">
        <v>807</v>
      </c>
      <c r="G2280" t="s">
        <v>21</v>
      </c>
      <c r="H2280">
        <v>90004</v>
      </c>
      <c r="I2280" t="s">
        <v>713</v>
      </c>
      <c r="J2280">
        <v>122.97</v>
      </c>
      <c r="K2280">
        <v>3</v>
      </c>
      <c r="L2280">
        <v>20.904900000000001</v>
      </c>
      <c r="M2280">
        <v>0</v>
      </c>
      <c r="N2280">
        <v>60.255299999999998</v>
      </c>
    </row>
    <row r="2281" spans="1:14" hidden="1">
      <c r="A2281">
        <v>2309</v>
      </c>
      <c r="B2281" t="s">
        <v>3103</v>
      </c>
      <c r="C2281" s="4">
        <v>42897</v>
      </c>
      <c r="D2281" s="4">
        <v>42898</v>
      </c>
      <c r="E2281" t="s">
        <v>38</v>
      </c>
      <c r="F2281" t="s">
        <v>3104</v>
      </c>
      <c r="G2281" t="s">
        <v>17</v>
      </c>
      <c r="H2281">
        <v>85345</v>
      </c>
      <c r="I2281" t="s">
        <v>179</v>
      </c>
      <c r="J2281">
        <v>280.79199999999997</v>
      </c>
      <c r="K2281">
        <v>1</v>
      </c>
      <c r="L2281">
        <v>245.69300000000001</v>
      </c>
      <c r="M2281">
        <v>0.2</v>
      </c>
      <c r="N2281">
        <v>35.098999999999997</v>
      </c>
    </row>
    <row r="2282" spans="1:14" hidden="1">
      <c r="A2282">
        <v>2310</v>
      </c>
      <c r="B2282" t="s">
        <v>3103</v>
      </c>
      <c r="C2282" s="4">
        <v>42897</v>
      </c>
      <c r="D2282" s="4">
        <v>42898</v>
      </c>
      <c r="E2282" t="s">
        <v>38</v>
      </c>
      <c r="F2282" t="s">
        <v>3104</v>
      </c>
      <c r="G2282" t="s">
        <v>17</v>
      </c>
      <c r="H2282">
        <v>85345</v>
      </c>
      <c r="I2282" t="s">
        <v>2526</v>
      </c>
      <c r="J2282">
        <v>68.447999999999993</v>
      </c>
      <c r="K2282">
        <v>4</v>
      </c>
      <c r="L2282">
        <v>15.1869</v>
      </c>
      <c r="M2282">
        <v>0.2</v>
      </c>
      <c r="N2282">
        <v>7.7003999999999904</v>
      </c>
    </row>
    <row r="2283" spans="1:14" hidden="1">
      <c r="A2283">
        <v>2311</v>
      </c>
      <c r="B2283" t="s">
        <v>3103</v>
      </c>
      <c r="C2283" s="4">
        <v>42897</v>
      </c>
      <c r="D2283" s="4">
        <v>42898</v>
      </c>
      <c r="E2283" t="s">
        <v>38</v>
      </c>
      <c r="F2283" t="s">
        <v>3104</v>
      </c>
      <c r="G2283" t="s">
        <v>17</v>
      </c>
      <c r="H2283">
        <v>85345</v>
      </c>
      <c r="I2283" t="s">
        <v>1749</v>
      </c>
      <c r="J2283">
        <v>88.04</v>
      </c>
      <c r="K2283">
        <v>5</v>
      </c>
      <c r="L2283">
        <v>16.287400000000002</v>
      </c>
      <c r="M2283">
        <v>0.2</v>
      </c>
      <c r="N2283">
        <v>6.6029999999999998</v>
      </c>
    </row>
    <row r="2284" spans="1:14" hidden="1">
      <c r="A2284">
        <v>2312</v>
      </c>
      <c r="B2284" t="s">
        <v>3103</v>
      </c>
      <c r="C2284" s="4">
        <v>42897</v>
      </c>
      <c r="D2284" s="4">
        <v>42898</v>
      </c>
      <c r="E2284" t="s">
        <v>38</v>
      </c>
      <c r="F2284" t="s">
        <v>3104</v>
      </c>
      <c r="G2284" t="s">
        <v>17</v>
      </c>
      <c r="H2284">
        <v>85345</v>
      </c>
      <c r="I2284" t="s">
        <v>3105</v>
      </c>
      <c r="J2284">
        <v>15.872</v>
      </c>
      <c r="K2284">
        <v>1</v>
      </c>
      <c r="L2284">
        <v>13.888</v>
      </c>
      <c r="M2284">
        <v>0.2</v>
      </c>
      <c r="N2284">
        <v>1.984</v>
      </c>
    </row>
    <row r="2285" spans="1:14" hidden="1">
      <c r="A2285">
        <v>2313</v>
      </c>
      <c r="B2285" t="s">
        <v>3103</v>
      </c>
      <c r="C2285" s="4">
        <v>42897</v>
      </c>
      <c r="D2285" s="4">
        <v>42898</v>
      </c>
      <c r="E2285" t="s">
        <v>38</v>
      </c>
      <c r="F2285" t="s">
        <v>3104</v>
      </c>
      <c r="G2285" t="s">
        <v>17</v>
      </c>
      <c r="H2285">
        <v>85345</v>
      </c>
      <c r="I2285" t="s">
        <v>870</v>
      </c>
      <c r="J2285">
        <v>215.59200000000001</v>
      </c>
      <c r="K2285">
        <v>3</v>
      </c>
      <c r="L2285">
        <v>88.0334</v>
      </c>
      <c r="M2285">
        <v>0.2</v>
      </c>
      <c r="N2285">
        <v>-48.508200000000002</v>
      </c>
    </row>
    <row r="2286" spans="1:14" hidden="1">
      <c r="A2286">
        <v>3448</v>
      </c>
      <c r="B2286" t="s">
        <v>3106</v>
      </c>
      <c r="C2286" s="4">
        <v>42897</v>
      </c>
      <c r="D2286" s="4">
        <v>42901</v>
      </c>
      <c r="E2286" t="s">
        <v>15</v>
      </c>
      <c r="F2286" t="s">
        <v>2098</v>
      </c>
      <c r="G2286" t="s">
        <v>17</v>
      </c>
      <c r="H2286">
        <v>36830</v>
      </c>
      <c r="I2286" t="s">
        <v>2482</v>
      </c>
      <c r="J2286">
        <v>3.76</v>
      </c>
      <c r="K2286">
        <v>2</v>
      </c>
      <c r="L2286">
        <v>1.3348</v>
      </c>
      <c r="M2286">
        <v>0</v>
      </c>
      <c r="N2286">
        <v>1.0904</v>
      </c>
    </row>
    <row r="2287" spans="1:14" hidden="1">
      <c r="A2287">
        <v>4220</v>
      </c>
      <c r="B2287" t="s">
        <v>3107</v>
      </c>
      <c r="C2287" s="4">
        <v>42897</v>
      </c>
      <c r="D2287" s="4">
        <v>42899</v>
      </c>
      <c r="E2287" t="s">
        <v>52</v>
      </c>
      <c r="F2287" t="s">
        <v>3108</v>
      </c>
      <c r="G2287" t="s">
        <v>21</v>
      </c>
      <c r="H2287">
        <v>98103</v>
      </c>
      <c r="I2287" t="s">
        <v>1582</v>
      </c>
      <c r="J2287">
        <v>37.94</v>
      </c>
      <c r="K2287">
        <v>2</v>
      </c>
      <c r="L2287">
        <v>9.8643999999999998</v>
      </c>
      <c r="M2287">
        <v>0</v>
      </c>
      <c r="N2287">
        <v>18.211200000000002</v>
      </c>
    </row>
    <row r="2288" spans="1:14" hidden="1">
      <c r="A2288">
        <v>4221</v>
      </c>
      <c r="B2288" t="s">
        <v>3107</v>
      </c>
      <c r="C2288" s="4">
        <v>42897</v>
      </c>
      <c r="D2288" s="4">
        <v>42899</v>
      </c>
      <c r="E2288" t="s">
        <v>52</v>
      </c>
      <c r="F2288" t="s">
        <v>3108</v>
      </c>
      <c r="G2288" t="s">
        <v>21</v>
      </c>
      <c r="H2288">
        <v>98103</v>
      </c>
      <c r="I2288" t="s">
        <v>844</v>
      </c>
      <c r="J2288">
        <v>18.288</v>
      </c>
      <c r="K2288">
        <v>6</v>
      </c>
      <c r="L2288">
        <v>1.9431</v>
      </c>
      <c r="M2288">
        <v>0.2</v>
      </c>
      <c r="N2288">
        <v>6.6294000000000004</v>
      </c>
    </row>
    <row r="2289" spans="1:14" hidden="1">
      <c r="A2289">
        <v>4222</v>
      </c>
      <c r="B2289" t="s">
        <v>3107</v>
      </c>
      <c r="C2289" s="4">
        <v>42897</v>
      </c>
      <c r="D2289" s="4">
        <v>42899</v>
      </c>
      <c r="E2289" t="s">
        <v>52</v>
      </c>
      <c r="F2289" t="s">
        <v>3108</v>
      </c>
      <c r="G2289" t="s">
        <v>21</v>
      </c>
      <c r="H2289">
        <v>98103</v>
      </c>
      <c r="I2289" t="s">
        <v>3109</v>
      </c>
      <c r="J2289">
        <v>385.8</v>
      </c>
      <c r="K2289">
        <v>5</v>
      </c>
      <c r="L2289">
        <v>51.118499999999997</v>
      </c>
      <c r="M2289">
        <v>0.2</v>
      </c>
      <c r="N2289">
        <v>130.20750000000001</v>
      </c>
    </row>
    <row r="2290" spans="1:14" hidden="1">
      <c r="A2290">
        <v>4223</v>
      </c>
      <c r="B2290" t="s">
        <v>3107</v>
      </c>
      <c r="C2290" s="4">
        <v>42897</v>
      </c>
      <c r="D2290" s="4">
        <v>42899</v>
      </c>
      <c r="E2290" t="s">
        <v>52</v>
      </c>
      <c r="F2290" t="s">
        <v>3108</v>
      </c>
      <c r="G2290" t="s">
        <v>21</v>
      </c>
      <c r="H2290">
        <v>98103</v>
      </c>
      <c r="I2290" t="s">
        <v>3087</v>
      </c>
      <c r="J2290">
        <v>102.96</v>
      </c>
      <c r="K2290">
        <v>2</v>
      </c>
      <c r="L2290">
        <v>50.965200000000003</v>
      </c>
      <c r="M2290">
        <v>0</v>
      </c>
      <c r="N2290">
        <v>1.0296000000000001</v>
      </c>
    </row>
    <row r="2291" spans="1:14" hidden="1">
      <c r="A2291">
        <v>4224</v>
      </c>
      <c r="B2291" t="s">
        <v>3107</v>
      </c>
      <c r="C2291" s="4">
        <v>42897</v>
      </c>
      <c r="D2291" s="4">
        <v>42899</v>
      </c>
      <c r="E2291" t="s">
        <v>52</v>
      </c>
      <c r="F2291" t="s">
        <v>3108</v>
      </c>
      <c r="G2291" t="s">
        <v>21</v>
      </c>
      <c r="H2291">
        <v>98103</v>
      </c>
      <c r="I2291" t="s">
        <v>563</v>
      </c>
      <c r="J2291">
        <v>174.42</v>
      </c>
      <c r="K2291">
        <v>3</v>
      </c>
      <c r="L2291">
        <v>44.186399999999999</v>
      </c>
      <c r="M2291">
        <v>0</v>
      </c>
      <c r="N2291">
        <v>41.860799999999998</v>
      </c>
    </row>
    <row r="2292" spans="1:14" hidden="1">
      <c r="A2292">
        <v>8342</v>
      </c>
      <c r="B2292" t="s">
        <v>3110</v>
      </c>
      <c r="C2292" s="4">
        <v>42897</v>
      </c>
      <c r="D2292" s="4">
        <v>42900</v>
      </c>
      <c r="E2292" t="s">
        <v>38</v>
      </c>
      <c r="F2292" t="s">
        <v>3111</v>
      </c>
      <c r="G2292" t="s">
        <v>21</v>
      </c>
      <c r="H2292">
        <v>90036</v>
      </c>
      <c r="I2292" t="s">
        <v>646</v>
      </c>
      <c r="J2292">
        <v>61.44</v>
      </c>
      <c r="K2292">
        <v>3</v>
      </c>
      <c r="L2292">
        <v>14.9504</v>
      </c>
      <c r="M2292">
        <v>0</v>
      </c>
      <c r="N2292">
        <v>16.588799999999999</v>
      </c>
    </row>
    <row r="2293" spans="1:14" hidden="1">
      <c r="A2293">
        <v>8924</v>
      </c>
      <c r="B2293" t="s">
        <v>3112</v>
      </c>
      <c r="C2293" s="4">
        <v>42897</v>
      </c>
      <c r="D2293" s="4">
        <v>42903</v>
      </c>
      <c r="E2293" t="s">
        <v>15</v>
      </c>
      <c r="F2293" t="s">
        <v>1420</v>
      </c>
      <c r="G2293" t="s">
        <v>21</v>
      </c>
      <c r="H2293">
        <v>28601</v>
      </c>
      <c r="I2293" t="s">
        <v>3113</v>
      </c>
      <c r="J2293">
        <v>4.5720000000000001</v>
      </c>
      <c r="K2293">
        <v>4</v>
      </c>
      <c r="L2293">
        <v>2.0954999999999999</v>
      </c>
      <c r="M2293">
        <v>0.7</v>
      </c>
      <c r="N2293">
        <v>-3.81</v>
      </c>
    </row>
    <row r="2294" spans="1:14" hidden="1">
      <c r="A2294">
        <v>485</v>
      </c>
      <c r="B2294" t="s">
        <v>3114</v>
      </c>
      <c r="C2294" s="4">
        <v>42896</v>
      </c>
      <c r="D2294" s="4">
        <v>42899</v>
      </c>
      <c r="E2294" t="s">
        <v>38</v>
      </c>
      <c r="F2294" t="s">
        <v>3115</v>
      </c>
      <c r="G2294" t="s">
        <v>17</v>
      </c>
      <c r="H2294">
        <v>90045</v>
      </c>
      <c r="I2294" t="s">
        <v>1481</v>
      </c>
      <c r="J2294">
        <v>29.6</v>
      </c>
      <c r="K2294">
        <v>2</v>
      </c>
      <c r="L2294">
        <v>7.4</v>
      </c>
      <c r="M2294">
        <v>0</v>
      </c>
      <c r="N2294">
        <v>14.8</v>
      </c>
    </row>
    <row r="2295" spans="1:14" hidden="1">
      <c r="A2295">
        <v>486</v>
      </c>
      <c r="B2295" t="s">
        <v>3114</v>
      </c>
      <c r="C2295" s="4">
        <v>42896</v>
      </c>
      <c r="D2295" s="4">
        <v>42899</v>
      </c>
      <c r="E2295" t="s">
        <v>38</v>
      </c>
      <c r="F2295" t="s">
        <v>3115</v>
      </c>
      <c r="G2295" t="s">
        <v>17</v>
      </c>
      <c r="H2295">
        <v>90045</v>
      </c>
      <c r="I2295" t="s">
        <v>3116</v>
      </c>
      <c r="J2295">
        <v>514.16499999999996</v>
      </c>
      <c r="K2295">
        <v>5</v>
      </c>
      <c r="L2295">
        <v>108.88200000000001</v>
      </c>
      <c r="M2295">
        <v>0.15</v>
      </c>
      <c r="N2295">
        <v>-30.245000000000001</v>
      </c>
    </row>
    <row r="2296" spans="1:14" hidden="1">
      <c r="A2296">
        <v>487</v>
      </c>
      <c r="B2296" t="s">
        <v>3114</v>
      </c>
      <c r="C2296" s="4">
        <v>42896</v>
      </c>
      <c r="D2296" s="4">
        <v>42899</v>
      </c>
      <c r="E2296" t="s">
        <v>38</v>
      </c>
      <c r="F2296" t="s">
        <v>3115</v>
      </c>
      <c r="G2296" t="s">
        <v>17</v>
      </c>
      <c r="H2296">
        <v>90045</v>
      </c>
      <c r="I2296" t="s">
        <v>618</v>
      </c>
      <c r="J2296">
        <v>279.95999999999998</v>
      </c>
      <c r="K2296">
        <v>5</v>
      </c>
      <c r="L2296">
        <v>52.4925</v>
      </c>
      <c r="M2296">
        <v>0.2</v>
      </c>
      <c r="N2296">
        <v>17.497499999999999</v>
      </c>
    </row>
    <row r="2297" spans="1:14" hidden="1">
      <c r="A2297">
        <v>644</v>
      </c>
      <c r="B2297" t="s">
        <v>3117</v>
      </c>
      <c r="C2297" s="4">
        <v>42896</v>
      </c>
      <c r="D2297" s="4">
        <v>42901</v>
      </c>
      <c r="E2297" t="s">
        <v>15</v>
      </c>
      <c r="F2297" t="s">
        <v>842</v>
      </c>
      <c r="G2297" t="s">
        <v>21</v>
      </c>
      <c r="H2297">
        <v>48307</v>
      </c>
      <c r="I2297" t="s">
        <v>648</v>
      </c>
      <c r="J2297">
        <v>132.52000000000001</v>
      </c>
      <c r="K2297">
        <v>4</v>
      </c>
      <c r="L2297">
        <v>19.546700000000001</v>
      </c>
      <c r="M2297">
        <v>0</v>
      </c>
      <c r="N2297">
        <v>54.333199999999998</v>
      </c>
    </row>
    <row r="2298" spans="1:14" hidden="1">
      <c r="A2298">
        <v>2289</v>
      </c>
      <c r="B2298" t="s">
        <v>3118</v>
      </c>
      <c r="C2298" s="4">
        <v>42896</v>
      </c>
      <c r="D2298" s="4">
        <v>42899</v>
      </c>
      <c r="E2298" t="s">
        <v>38</v>
      </c>
      <c r="F2298" t="s">
        <v>3119</v>
      </c>
      <c r="G2298" t="s">
        <v>21</v>
      </c>
      <c r="H2298">
        <v>90032</v>
      </c>
      <c r="I2298" t="s">
        <v>3120</v>
      </c>
      <c r="J2298">
        <v>16.399999999999999</v>
      </c>
      <c r="K2298">
        <v>5</v>
      </c>
      <c r="L2298">
        <v>2.3288000000000002</v>
      </c>
      <c r="M2298">
        <v>0</v>
      </c>
      <c r="N2298">
        <v>4.7560000000000002</v>
      </c>
    </row>
    <row r="2299" spans="1:14" hidden="1">
      <c r="A2299">
        <v>3395</v>
      </c>
      <c r="B2299" t="s">
        <v>3121</v>
      </c>
      <c r="C2299" s="4">
        <v>42896</v>
      </c>
      <c r="D2299" s="4">
        <v>42896</v>
      </c>
      <c r="E2299" t="s">
        <v>98</v>
      </c>
      <c r="F2299" t="s">
        <v>2242</v>
      </c>
      <c r="G2299" t="s">
        <v>21</v>
      </c>
      <c r="H2299">
        <v>19143</v>
      </c>
      <c r="I2299" t="s">
        <v>640</v>
      </c>
      <c r="J2299">
        <v>40.031999999999996</v>
      </c>
      <c r="K2299">
        <v>6</v>
      </c>
      <c r="L2299">
        <v>4.17</v>
      </c>
      <c r="M2299">
        <v>0.2</v>
      </c>
      <c r="N2299">
        <v>15.012</v>
      </c>
    </row>
    <row r="2300" spans="1:14" hidden="1">
      <c r="A2300">
        <v>4520</v>
      </c>
      <c r="B2300" t="s">
        <v>3122</v>
      </c>
      <c r="C2300" s="4">
        <v>42896</v>
      </c>
      <c r="D2300" s="4">
        <v>42900</v>
      </c>
      <c r="E2300" t="s">
        <v>15</v>
      </c>
      <c r="F2300" t="s">
        <v>2959</v>
      </c>
      <c r="G2300" t="s">
        <v>27</v>
      </c>
      <c r="H2300">
        <v>32216</v>
      </c>
      <c r="I2300" t="s">
        <v>2444</v>
      </c>
      <c r="J2300">
        <v>1347.52</v>
      </c>
      <c r="K2300">
        <v>8</v>
      </c>
      <c r="L2300">
        <v>157.91249999999999</v>
      </c>
      <c r="M2300">
        <v>0.2</v>
      </c>
      <c r="N2300">
        <v>84.219999999999899</v>
      </c>
    </row>
    <row r="2301" spans="1:14" hidden="1">
      <c r="A2301">
        <v>5219</v>
      </c>
      <c r="B2301" t="s">
        <v>3123</v>
      </c>
      <c r="C2301" s="4">
        <v>42896</v>
      </c>
      <c r="D2301" s="4">
        <v>42900</v>
      </c>
      <c r="E2301" t="s">
        <v>15</v>
      </c>
      <c r="F2301" t="s">
        <v>1112</v>
      </c>
      <c r="G2301" t="s">
        <v>27</v>
      </c>
      <c r="H2301">
        <v>10011</v>
      </c>
      <c r="I2301" t="s">
        <v>757</v>
      </c>
      <c r="J2301">
        <v>8.4</v>
      </c>
      <c r="K2301">
        <v>5</v>
      </c>
      <c r="L2301">
        <v>0.84</v>
      </c>
      <c r="M2301">
        <v>0</v>
      </c>
      <c r="N2301">
        <v>4.2</v>
      </c>
    </row>
    <row r="2302" spans="1:14" hidden="1">
      <c r="A2302">
        <v>5367</v>
      </c>
      <c r="B2302" t="s">
        <v>3124</v>
      </c>
      <c r="C2302" s="4">
        <v>42896</v>
      </c>
      <c r="D2302" s="4">
        <v>42901</v>
      </c>
      <c r="E2302" t="s">
        <v>15</v>
      </c>
      <c r="F2302" t="s">
        <v>910</v>
      </c>
      <c r="G2302" t="s">
        <v>21</v>
      </c>
      <c r="H2302">
        <v>98103</v>
      </c>
      <c r="I2302" t="s">
        <v>3125</v>
      </c>
      <c r="J2302">
        <v>88.775999999999996</v>
      </c>
      <c r="K2302">
        <v>3</v>
      </c>
      <c r="L2302">
        <v>27.002700000000001</v>
      </c>
      <c r="M2302">
        <v>0.2</v>
      </c>
      <c r="N2302">
        <v>7.7679</v>
      </c>
    </row>
    <row r="2303" spans="1:14" hidden="1">
      <c r="A2303">
        <v>5368</v>
      </c>
      <c r="B2303" t="s">
        <v>3124</v>
      </c>
      <c r="C2303" s="4">
        <v>42896</v>
      </c>
      <c r="D2303" s="4">
        <v>42901</v>
      </c>
      <c r="E2303" t="s">
        <v>15</v>
      </c>
      <c r="F2303" t="s">
        <v>910</v>
      </c>
      <c r="G2303" t="s">
        <v>21</v>
      </c>
      <c r="H2303">
        <v>98103</v>
      </c>
      <c r="I2303" t="s">
        <v>2990</v>
      </c>
      <c r="J2303">
        <v>11.56</v>
      </c>
      <c r="K2303">
        <v>4</v>
      </c>
      <c r="L2303">
        <v>1.5317000000000001</v>
      </c>
      <c r="M2303">
        <v>0</v>
      </c>
      <c r="N2303">
        <v>5.4332000000000003</v>
      </c>
    </row>
    <row r="2304" spans="1:14" hidden="1">
      <c r="A2304">
        <v>5369</v>
      </c>
      <c r="B2304" t="s">
        <v>3124</v>
      </c>
      <c r="C2304" s="4">
        <v>42896</v>
      </c>
      <c r="D2304" s="4">
        <v>42901</v>
      </c>
      <c r="E2304" t="s">
        <v>15</v>
      </c>
      <c r="F2304" t="s">
        <v>910</v>
      </c>
      <c r="G2304" t="s">
        <v>21</v>
      </c>
      <c r="H2304">
        <v>98103</v>
      </c>
      <c r="I2304" t="s">
        <v>260</v>
      </c>
      <c r="J2304">
        <v>15.58</v>
      </c>
      <c r="K2304">
        <v>1</v>
      </c>
      <c r="L2304">
        <v>11.685</v>
      </c>
      <c r="M2304">
        <v>0</v>
      </c>
      <c r="N2304">
        <v>3.895</v>
      </c>
    </row>
    <row r="2305" spans="1:14" hidden="1">
      <c r="A2305">
        <v>7262</v>
      </c>
      <c r="B2305" t="s">
        <v>3126</v>
      </c>
      <c r="C2305" s="4">
        <v>42896</v>
      </c>
      <c r="D2305" s="4">
        <v>42899</v>
      </c>
      <c r="E2305" t="s">
        <v>52</v>
      </c>
      <c r="F2305" t="s">
        <v>2775</v>
      </c>
      <c r="G2305" t="s">
        <v>27</v>
      </c>
      <c r="H2305">
        <v>91360</v>
      </c>
      <c r="I2305" t="s">
        <v>3127</v>
      </c>
      <c r="J2305">
        <v>14.7</v>
      </c>
      <c r="K2305">
        <v>7</v>
      </c>
      <c r="L2305">
        <v>1.512</v>
      </c>
      <c r="M2305">
        <v>0</v>
      </c>
      <c r="N2305">
        <v>4.1159999999999997</v>
      </c>
    </row>
    <row r="2306" spans="1:14" hidden="1">
      <c r="A2306">
        <v>7310</v>
      </c>
      <c r="B2306" t="s">
        <v>3128</v>
      </c>
      <c r="C2306" s="4">
        <v>42896</v>
      </c>
      <c r="D2306" s="4">
        <v>42900</v>
      </c>
      <c r="E2306" t="s">
        <v>52</v>
      </c>
      <c r="F2306" t="s">
        <v>1898</v>
      </c>
      <c r="G2306" t="s">
        <v>27</v>
      </c>
      <c r="H2306">
        <v>10024</v>
      </c>
      <c r="I2306" t="s">
        <v>2996</v>
      </c>
      <c r="J2306">
        <v>14.13</v>
      </c>
      <c r="K2306">
        <v>3</v>
      </c>
      <c r="L2306">
        <v>4.4744999999999999</v>
      </c>
      <c r="M2306">
        <v>0</v>
      </c>
      <c r="N2306">
        <v>0.70650000000000002</v>
      </c>
    </row>
    <row r="2307" spans="1:14" hidden="1">
      <c r="A2307">
        <v>670</v>
      </c>
      <c r="B2307" t="s">
        <v>3129</v>
      </c>
      <c r="C2307" s="4">
        <v>42895</v>
      </c>
      <c r="D2307" s="4">
        <v>42899</v>
      </c>
      <c r="E2307" t="s">
        <v>15</v>
      </c>
      <c r="F2307" t="s">
        <v>2207</v>
      </c>
      <c r="G2307" t="s">
        <v>17</v>
      </c>
      <c r="H2307">
        <v>60653</v>
      </c>
      <c r="I2307" t="s">
        <v>2080</v>
      </c>
      <c r="J2307">
        <v>23.975999999999999</v>
      </c>
      <c r="K2307">
        <v>3</v>
      </c>
      <c r="L2307">
        <v>12.7872</v>
      </c>
      <c r="M2307">
        <v>0.6</v>
      </c>
      <c r="N2307">
        <v>-14.3856</v>
      </c>
    </row>
    <row r="2308" spans="1:14" hidden="1">
      <c r="A2308">
        <v>671</v>
      </c>
      <c r="B2308" t="s">
        <v>3129</v>
      </c>
      <c r="C2308" s="4">
        <v>42895</v>
      </c>
      <c r="D2308" s="4">
        <v>42899</v>
      </c>
      <c r="E2308" t="s">
        <v>15</v>
      </c>
      <c r="F2308" t="s">
        <v>2207</v>
      </c>
      <c r="G2308" t="s">
        <v>17</v>
      </c>
      <c r="H2308">
        <v>60653</v>
      </c>
      <c r="I2308" t="s">
        <v>2998</v>
      </c>
      <c r="J2308">
        <v>108.925</v>
      </c>
      <c r="K2308">
        <v>1</v>
      </c>
      <c r="L2308">
        <v>180.81549999999999</v>
      </c>
      <c r="M2308">
        <v>0.5</v>
      </c>
      <c r="N2308">
        <v>-71.890500000000003</v>
      </c>
    </row>
    <row r="2309" spans="1:14" hidden="1">
      <c r="A2309">
        <v>672</v>
      </c>
      <c r="B2309" t="s">
        <v>3129</v>
      </c>
      <c r="C2309" s="4">
        <v>42895</v>
      </c>
      <c r="D2309" s="4">
        <v>42899</v>
      </c>
      <c r="E2309" t="s">
        <v>15</v>
      </c>
      <c r="F2309" t="s">
        <v>2207</v>
      </c>
      <c r="G2309" t="s">
        <v>17</v>
      </c>
      <c r="H2309">
        <v>60653</v>
      </c>
      <c r="I2309" t="s">
        <v>958</v>
      </c>
      <c r="J2309">
        <v>36.351999999999997</v>
      </c>
      <c r="K2309">
        <v>8</v>
      </c>
      <c r="L2309">
        <v>3.1240000000000001</v>
      </c>
      <c r="M2309">
        <v>0.2</v>
      </c>
      <c r="N2309">
        <v>11.36</v>
      </c>
    </row>
    <row r="2310" spans="1:14" hidden="1">
      <c r="A2310">
        <v>5362</v>
      </c>
      <c r="B2310" t="s">
        <v>3130</v>
      </c>
      <c r="C2310" s="4">
        <v>42895</v>
      </c>
      <c r="D2310" s="4">
        <v>42896</v>
      </c>
      <c r="E2310" t="s">
        <v>38</v>
      </c>
      <c r="F2310" t="s">
        <v>3131</v>
      </c>
      <c r="G2310" t="s">
        <v>27</v>
      </c>
      <c r="H2310">
        <v>75217</v>
      </c>
      <c r="I2310" t="s">
        <v>2647</v>
      </c>
      <c r="J2310">
        <v>720.76</v>
      </c>
      <c r="K2310">
        <v>5</v>
      </c>
      <c r="L2310">
        <v>133.34059999999999</v>
      </c>
      <c r="M2310">
        <v>0.2</v>
      </c>
      <c r="N2310">
        <v>54.057000000000002</v>
      </c>
    </row>
    <row r="2311" spans="1:14" hidden="1">
      <c r="A2311">
        <v>8148</v>
      </c>
      <c r="B2311" t="s">
        <v>3132</v>
      </c>
      <c r="C2311" s="4">
        <v>42895</v>
      </c>
      <c r="D2311" s="4">
        <v>42900</v>
      </c>
      <c r="E2311" t="s">
        <v>15</v>
      </c>
      <c r="F2311" t="s">
        <v>2067</v>
      </c>
      <c r="G2311" t="s">
        <v>21</v>
      </c>
      <c r="H2311">
        <v>24153</v>
      </c>
      <c r="I2311" t="s">
        <v>1744</v>
      </c>
      <c r="J2311">
        <v>49.12</v>
      </c>
      <c r="K2311">
        <v>4</v>
      </c>
      <c r="L2311">
        <v>6.5084</v>
      </c>
      <c r="M2311">
        <v>0</v>
      </c>
      <c r="N2311">
        <v>23.086400000000001</v>
      </c>
    </row>
    <row r="2312" spans="1:14" hidden="1">
      <c r="A2312">
        <v>262</v>
      </c>
      <c r="B2312" t="s">
        <v>3133</v>
      </c>
      <c r="C2312" s="4">
        <v>42894</v>
      </c>
      <c r="D2312" s="4">
        <v>42898</v>
      </c>
      <c r="E2312" t="s">
        <v>15</v>
      </c>
      <c r="F2312" t="s">
        <v>2469</v>
      </c>
      <c r="G2312" t="s">
        <v>27</v>
      </c>
      <c r="H2312">
        <v>77506</v>
      </c>
      <c r="I2312" t="s">
        <v>3134</v>
      </c>
      <c r="J2312">
        <v>1.6240000000000001</v>
      </c>
      <c r="K2312">
        <v>2</v>
      </c>
      <c r="L2312">
        <v>3.0449999999999999</v>
      </c>
      <c r="M2312">
        <v>0.8</v>
      </c>
      <c r="N2312">
        <v>-4.4660000000000002</v>
      </c>
    </row>
    <row r="2313" spans="1:14" hidden="1">
      <c r="A2313">
        <v>666</v>
      </c>
      <c r="B2313" t="s">
        <v>3135</v>
      </c>
      <c r="C2313" s="4">
        <v>42894</v>
      </c>
      <c r="D2313" s="4">
        <v>42896</v>
      </c>
      <c r="E2313" t="s">
        <v>52</v>
      </c>
      <c r="F2313" t="s">
        <v>2435</v>
      </c>
      <c r="G2313" t="s">
        <v>27</v>
      </c>
      <c r="H2313">
        <v>75081</v>
      </c>
      <c r="I2313" t="s">
        <v>3136</v>
      </c>
      <c r="J2313">
        <v>23.76</v>
      </c>
      <c r="K2313">
        <v>3</v>
      </c>
      <c r="L2313">
        <v>7.2270000000000003</v>
      </c>
      <c r="M2313">
        <v>0.2</v>
      </c>
      <c r="N2313">
        <v>2.0790000000000002</v>
      </c>
    </row>
    <row r="2314" spans="1:14" hidden="1">
      <c r="A2314">
        <v>667</v>
      </c>
      <c r="B2314" t="s">
        <v>3135</v>
      </c>
      <c r="C2314" s="4">
        <v>42894</v>
      </c>
      <c r="D2314" s="4">
        <v>42896</v>
      </c>
      <c r="E2314" t="s">
        <v>52</v>
      </c>
      <c r="F2314" t="s">
        <v>2435</v>
      </c>
      <c r="G2314" t="s">
        <v>27</v>
      </c>
      <c r="H2314">
        <v>75081</v>
      </c>
      <c r="I2314" t="s">
        <v>2208</v>
      </c>
      <c r="J2314">
        <v>85.055999999999997</v>
      </c>
      <c r="K2314">
        <v>3</v>
      </c>
      <c r="L2314">
        <v>18.783200000000001</v>
      </c>
      <c r="M2314">
        <v>0.2</v>
      </c>
      <c r="N2314">
        <v>28.706399999999999</v>
      </c>
    </row>
    <row r="2315" spans="1:14" hidden="1">
      <c r="A2315">
        <v>668</v>
      </c>
      <c r="B2315" t="s">
        <v>3135</v>
      </c>
      <c r="C2315" s="4">
        <v>42894</v>
      </c>
      <c r="D2315" s="4">
        <v>42896</v>
      </c>
      <c r="E2315" t="s">
        <v>52</v>
      </c>
      <c r="F2315" t="s">
        <v>2435</v>
      </c>
      <c r="G2315" t="s">
        <v>27</v>
      </c>
      <c r="H2315">
        <v>75081</v>
      </c>
      <c r="I2315" t="s">
        <v>1589</v>
      </c>
      <c r="J2315">
        <v>381.57600000000002</v>
      </c>
      <c r="K2315">
        <v>3</v>
      </c>
      <c r="L2315">
        <v>117.65260000000001</v>
      </c>
      <c r="M2315">
        <v>0.2</v>
      </c>
      <c r="N2315">
        <v>28.618200000000002</v>
      </c>
    </row>
    <row r="2316" spans="1:14" hidden="1">
      <c r="A2316">
        <v>4820</v>
      </c>
      <c r="B2316" t="s">
        <v>3137</v>
      </c>
      <c r="C2316" s="4">
        <v>42894</v>
      </c>
      <c r="D2316" s="4">
        <v>42900</v>
      </c>
      <c r="E2316" t="s">
        <v>15</v>
      </c>
      <c r="F2316" t="s">
        <v>3138</v>
      </c>
      <c r="G2316" t="s">
        <v>21</v>
      </c>
      <c r="H2316">
        <v>6360</v>
      </c>
      <c r="I2316" t="s">
        <v>92</v>
      </c>
      <c r="J2316">
        <v>10.36</v>
      </c>
      <c r="K2316">
        <v>2</v>
      </c>
      <c r="L2316">
        <v>2.6417999999999999</v>
      </c>
      <c r="M2316">
        <v>0</v>
      </c>
      <c r="N2316">
        <v>5.0763999999999996</v>
      </c>
    </row>
    <row r="2317" spans="1:14" hidden="1">
      <c r="A2317">
        <v>7506</v>
      </c>
      <c r="B2317" t="s">
        <v>3139</v>
      </c>
      <c r="C2317" s="4">
        <v>42894</v>
      </c>
      <c r="D2317" s="4">
        <v>42899</v>
      </c>
      <c r="E2317" t="s">
        <v>15</v>
      </c>
      <c r="F2317" t="s">
        <v>3119</v>
      </c>
      <c r="G2317" t="s">
        <v>21</v>
      </c>
      <c r="H2317">
        <v>60076</v>
      </c>
      <c r="I2317" t="s">
        <v>1807</v>
      </c>
      <c r="J2317">
        <v>12.176</v>
      </c>
      <c r="K2317">
        <v>4</v>
      </c>
      <c r="L2317">
        <v>7.7622</v>
      </c>
      <c r="M2317">
        <v>0.8</v>
      </c>
      <c r="N2317">
        <v>-18.872800000000002</v>
      </c>
    </row>
    <row r="2318" spans="1:14" hidden="1">
      <c r="A2318">
        <v>7815</v>
      </c>
      <c r="B2318" t="s">
        <v>3140</v>
      </c>
      <c r="C2318" s="4">
        <v>42894</v>
      </c>
      <c r="D2318" s="4">
        <v>42896</v>
      </c>
      <c r="E2318" t="s">
        <v>38</v>
      </c>
      <c r="F2318" t="s">
        <v>1993</v>
      </c>
      <c r="G2318" t="s">
        <v>17</v>
      </c>
      <c r="H2318">
        <v>90049</v>
      </c>
      <c r="I2318" t="s">
        <v>3141</v>
      </c>
      <c r="J2318">
        <v>1497.6659999999999</v>
      </c>
      <c r="K2318">
        <v>2</v>
      </c>
      <c r="L2318">
        <v>678.3546</v>
      </c>
      <c r="M2318">
        <v>0.15</v>
      </c>
      <c r="N2318">
        <v>140.95679999999999</v>
      </c>
    </row>
    <row r="2319" spans="1:14" hidden="1">
      <c r="A2319">
        <v>7816</v>
      </c>
      <c r="B2319" t="s">
        <v>3140</v>
      </c>
      <c r="C2319" s="4">
        <v>42894</v>
      </c>
      <c r="D2319" s="4">
        <v>42896</v>
      </c>
      <c r="E2319" t="s">
        <v>38</v>
      </c>
      <c r="F2319" t="s">
        <v>1993</v>
      </c>
      <c r="G2319" t="s">
        <v>17</v>
      </c>
      <c r="H2319">
        <v>90049</v>
      </c>
      <c r="I2319" t="s">
        <v>3142</v>
      </c>
      <c r="J2319">
        <v>17.52</v>
      </c>
      <c r="K2319">
        <v>2</v>
      </c>
      <c r="L2319">
        <v>10.512</v>
      </c>
      <c r="M2319">
        <v>0.2</v>
      </c>
      <c r="N2319">
        <v>-3.504</v>
      </c>
    </row>
    <row r="2320" spans="1:14" hidden="1">
      <c r="A2320">
        <v>9645</v>
      </c>
      <c r="B2320" t="s">
        <v>3143</v>
      </c>
      <c r="C2320" s="4">
        <v>42894</v>
      </c>
      <c r="D2320" s="4">
        <v>42899</v>
      </c>
      <c r="E2320" t="s">
        <v>15</v>
      </c>
      <c r="F2320" t="s">
        <v>1043</v>
      </c>
      <c r="G2320" t="s">
        <v>21</v>
      </c>
      <c r="H2320">
        <v>85301</v>
      </c>
      <c r="I2320" t="s">
        <v>734</v>
      </c>
      <c r="J2320">
        <v>89.543999999999997</v>
      </c>
      <c r="K2320">
        <v>7</v>
      </c>
      <c r="L2320">
        <v>11.033099999999999</v>
      </c>
      <c r="M2320">
        <v>0.2</v>
      </c>
      <c r="N2320">
        <v>12.3123</v>
      </c>
    </row>
    <row r="2321" spans="1:14" hidden="1">
      <c r="A2321">
        <v>9646</v>
      </c>
      <c r="B2321" t="s">
        <v>3143</v>
      </c>
      <c r="C2321" s="4">
        <v>42894</v>
      </c>
      <c r="D2321" s="4">
        <v>42899</v>
      </c>
      <c r="E2321" t="s">
        <v>15</v>
      </c>
      <c r="F2321" t="s">
        <v>1043</v>
      </c>
      <c r="G2321" t="s">
        <v>21</v>
      </c>
      <c r="H2321">
        <v>85301</v>
      </c>
      <c r="I2321" t="s">
        <v>1492</v>
      </c>
      <c r="J2321">
        <v>35.167999999999999</v>
      </c>
      <c r="K2321">
        <v>2</v>
      </c>
      <c r="L2321">
        <v>21.760200000000001</v>
      </c>
      <c r="M2321">
        <v>0.2</v>
      </c>
      <c r="N2321">
        <v>-8.3523999999999994</v>
      </c>
    </row>
    <row r="2322" spans="1:14" hidden="1">
      <c r="A2322">
        <v>9647</v>
      </c>
      <c r="B2322" t="s">
        <v>3143</v>
      </c>
      <c r="C2322" s="4">
        <v>42894</v>
      </c>
      <c r="D2322" s="4">
        <v>42899</v>
      </c>
      <c r="E2322" t="s">
        <v>15</v>
      </c>
      <c r="F2322" t="s">
        <v>1043</v>
      </c>
      <c r="G2322" t="s">
        <v>21</v>
      </c>
      <c r="H2322">
        <v>85301</v>
      </c>
      <c r="I2322" t="s">
        <v>1820</v>
      </c>
      <c r="J2322">
        <v>72.587999999999994</v>
      </c>
      <c r="K2322">
        <v>2</v>
      </c>
      <c r="L2322">
        <v>60.49</v>
      </c>
      <c r="M2322">
        <v>0.7</v>
      </c>
      <c r="N2322">
        <v>-48.392000000000003</v>
      </c>
    </row>
    <row r="2323" spans="1:14" hidden="1">
      <c r="A2323">
        <v>3854</v>
      </c>
      <c r="B2323" t="s">
        <v>3144</v>
      </c>
      <c r="C2323" s="4">
        <v>42892</v>
      </c>
      <c r="D2323" s="4">
        <v>42896</v>
      </c>
      <c r="E2323" t="s">
        <v>15</v>
      </c>
      <c r="F2323" t="s">
        <v>1785</v>
      </c>
      <c r="G2323" t="s">
        <v>17</v>
      </c>
      <c r="H2323">
        <v>94122</v>
      </c>
      <c r="I2323" t="s">
        <v>3145</v>
      </c>
      <c r="J2323">
        <v>4.95</v>
      </c>
      <c r="K2323">
        <v>1</v>
      </c>
      <c r="L2323">
        <v>2.7719999999999998</v>
      </c>
      <c r="M2323">
        <v>0</v>
      </c>
      <c r="N2323">
        <v>2.1779999999999999</v>
      </c>
    </row>
    <row r="2324" spans="1:14" hidden="1">
      <c r="A2324">
        <v>3855</v>
      </c>
      <c r="B2324" t="s">
        <v>3144</v>
      </c>
      <c r="C2324" s="4">
        <v>42892</v>
      </c>
      <c r="D2324" s="4">
        <v>42896</v>
      </c>
      <c r="E2324" t="s">
        <v>15</v>
      </c>
      <c r="F2324" t="s">
        <v>1785</v>
      </c>
      <c r="G2324" t="s">
        <v>17</v>
      </c>
      <c r="H2324">
        <v>94122</v>
      </c>
      <c r="I2324" t="s">
        <v>2848</v>
      </c>
      <c r="J2324">
        <v>26.4</v>
      </c>
      <c r="K2324">
        <v>5</v>
      </c>
      <c r="L2324">
        <v>5.28</v>
      </c>
      <c r="M2324">
        <v>0</v>
      </c>
      <c r="N2324">
        <v>0</v>
      </c>
    </row>
    <row r="2325" spans="1:14" hidden="1">
      <c r="A2325">
        <v>3912</v>
      </c>
      <c r="B2325" t="s">
        <v>3146</v>
      </c>
      <c r="C2325" s="4">
        <v>42891</v>
      </c>
      <c r="D2325" s="4">
        <v>42892</v>
      </c>
      <c r="E2325" t="s">
        <v>38</v>
      </c>
      <c r="F2325" t="s">
        <v>1115</v>
      </c>
      <c r="G2325" t="s">
        <v>21</v>
      </c>
      <c r="H2325">
        <v>77581</v>
      </c>
      <c r="I2325" t="s">
        <v>3147</v>
      </c>
      <c r="J2325">
        <v>470.37599999999998</v>
      </c>
      <c r="K2325">
        <v>3</v>
      </c>
      <c r="L2325">
        <v>139.15289999999999</v>
      </c>
      <c r="M2325">
        <v>0.2</v>
      </c>
      <c r="N2325">
        <v>52.917299999999997</v>
      </c>
    </row>
    <row r="2326" spans="1:14" hidden="1">
      <c r="A2326">
        <v>8514</v>
      </c>
      <c r="B2326" t="s">
        <v>3148</v>
      </c>
      <c r="C2326" s="4">
        <v>42891</v>
      </c>
      <c r="D2326" s="4">
        <v>42895</v>
      </c>
      <c r="E2326" t="s">
        <v>15</v>
      </c>
      <c r="F2326" t="s">
        <v>2885</v>
      </c>
      <c r="G2326" t="s">
        <v>27</v>
      </c>
      <c r="H2326">
        <v>32839</v>
      </c>
      <c r="I2326" t="s">
        <v>296</v>
      </c>
      <c r="J2326">
        <v>20.736000000000001</v>
      </c>
      <c r="K2326">
        <v>4</v>
      </c>
      <c r="L2326">
        <v>3.3696000000000002</v>
      </c>
      <c r="M2326">
        <v>0.2</v>
      </c>
      <c r="N2326">
        <v>7.2576000000000001</v>
      </c>
    </row>
    <row r="2327" spans="1:14" hidden="1">
      <c r="A2327">
        <v>1090</v>
      </c>
      <c r="B2327" t="s">
        <v>3149</v>
      </c>
      <c r="C2327" s="4">
        <v>42890</v>
      </c>
      <c r="D2327" s="4">
        <v>42896</v>
      </c>
      <c r="E2327" t="s">
        <v>15</v>
      </c>
      <c r="F2327" t="s">
        <v>904</v>
      </c>
      <c r="G2327" t="s">
        <v>27</v>
      </c>
      <c r="H2327">
        <v>28110</v>
      </c>
      <c r="I2327" t="s">
        <v>1107</v>
      </c>
      <c r="J2327">
        <v>31.984000000000002</v>
      </c>
      <c r="K2327">
        <v>2</v>
      </c>
      <c r="L2327">
        <v>14.9925</v>
      </c>
      <c r="M2327">
        <v>0.2</v>
      </c>
      <c r="N2327">
        <v>1.9990000000000001</v>
      </c>
    </row>
    <row r="2328" spans="1:14" hidden="1">
      <c r="A2328">
        <v>1091</v>
      </c>
      <c r="B2328" t="s">
        <v>3149</v>
      </c>
      <c r="C2328" s="4">
        <v>42890</v>
      </c>
      <c r="D2328" s="4">
        <v>42896</v>
      </c>
      <c r="E2328" t="s">
        <v>15</v>
      </c>
      <c r="F2328" t="s">
        <v>904</v>
      </c>
      <c r="G2328" t="s">
        <v>27</v>
      </c>
      <c r="H2328">
        <v>28110</v>
      </c>
      <c r="I2328" t="s">
        <v>945</v>
      </c>
      <c r="J2328">
        <v>71.983999999999995</v>
      </c>
      <c r="K2328">
        <v>2</v>
      </c>
      <c r="L2328">
        <v>23.3948</v>
      </c>
      <c r="M2328">
        <v>0.2</v>
      </c>
      <c r="N2328">
        <v>25.194400000000002</v>
      </c>
    </row>
    <row r="2329" spans="1:14" hidden="1">
      <c r="A2329">
        <v>1270</v>
      </c>
      <c r="B2329" t="s">
        <v>3150</v>
      </c>
      <c r="C2329" s="4">
        <v>42890</v>
      </c>
      <c r="D2329" s="4">
        <v>42894</v>
      </c>
      <c r="E2329" t="s">
        <v>15</v>
      </c>
      <c r="F2329" t="s">
        <v>1036</v>
      </c>
      <c r="G2329" t="s">
        <v>21</v>
      </c>
      <c r="H2329">
        <v>35630</v>
      </c>
      <c r="I2329" t="s">
        <v>3151</v>
      </c>
      <c r="J2329">
        <v>12.48</v>
      </c>
      <c r="K2329">
        <v>2</v>
      </c>
      <c r="L2329">
        <v>3.4319999999999999</v>
      </c>
      <c r="M2329">
        <v>0</v>
      </c>
      <c r="N2329">
        <v>5.6159999999999997</v>
      </c>
    </row>
    <row r="2330" spans="1:14" hidden="1">
      <c r="A2330">
        <v>2928</v>
      </c>
      <c r="B2330" t="s">
        <v>3152</v>
      </c>
      <c r="C2330" s="4">
        <v>42890</v>
      </c>
      <c r="D2330" s="4">
        <v>42896</v>
      </c>
      <c r="E2330" t="s">
        <v>15</v>
      </c>
      <c r="F2330" t="s">
        <v>2039</v>
      </c>
      <c r="G2330" t="s">
        <v>21</v>
      </c>
      <c r="H2330">
        <v>55124</v>
      </c>
      <c r="I2330" t="s">
        <v>3153</v>
      </c>
      <c r="J2330">
        <v>8.64</v>
      </c>
      <c r="K2330">
        <v>3</v>
      </c>
      <c r="L2330">
        <v>2.0448</v>
      </c>
      <c r="M2330">
        <v>0</v>
      </c>
      <c r="N2330">
        <v>2.5055999999999998</v>
      </c>
    </row>
    <row r="2331" spans="1:14" hidden="1">
      <c r="A2331">
        <v>3193</v>
      </c>
      <c r="B2331" t="s">
        <v>3154</v>
      </c>
      <c r="C2331" s="4">
        <v>42890</v>
      </c>
      <c r="D2331" s="4">
        <v>42894</v>
      </c>
      <c r="E2331" t="s">
        <v>15</v>
      </c>
      <c r="F2331" t="s">
        <v>1832</v>
      </c>
      <c r="G2331" t="s">
        <v>27</v>
      </c>
      <c r="H2331">
        <v>77489</v>
      </c>
      <c r="I2331" t="s">
        <v>3155</v>
      </c>
      <c r="J2331">
        <v>6.37</v>
      </c>
      <c r="K2331">
        <v>7</v>
      </c>
      <c r="L2331">
        <v>2.2749999999999999</v>
      </c>
      <c r="M2331">
        <v>0.8</v>
      </c>
      <c r="N2331">
        <v>-9.5549999999999997</v>
      </c>
    </row>
    <row r="2332" spans="1:14" hidden="1">
      <c r="A2332">
        <v>5874</v>
      </c>
      <c r="B2332" t="s">
        <v>3156</v>
      </c>
      <c r="C2332" s="4">
        <v>42890</v>
      </c>
      <c r="D2332" s="4">
        <v>42890</v>
      </c>
      <c r="E2332" t="s">
        <v>98</v>
      </c>
      <c r="F2332" t="s">
        <v>76</v>
      </c>
      <c r="G2332" t="s">
        <v>17</v>
      </c>
      <c r="H2332">
        <v>72401</v>
      </c>
      <c r="I2332" t="s">
        <v>3157</v>
      </c>
      <c r="J2332">
        <v>108.08</v>
      </c>
      <c r="K2332">
        <v>7</v>
      </c>
      <c r="L2332">
        <v>7.72</v>
      </c>
      <c r="M2332">
        <v>0</v>
      </c>
      <c r="N2332">
        <v>54.04</v>
      </c>
    </row>
    <row r="2333" spans="1:14" hidden="1">
      <c r="A2333">
        <v>5875</v>
      </c>
      <c r="B2333" t="s">
        <v>3156</v>
      </c>
      <c r="C2333" s="4">
        <v>42890</v>
      </c>
      <c r="D2333" s="4">
        <v>42890</v>
      </c>
      <c r="E2333" t="s">
        <v>98</v>
      </c>
      <c r="F2333" t="s">
        <v>76</v>
      </c>
      <c r="G2333" t="s">
        <v>17</v>
      </c>
      <c r="H2333">
        <v>72401</v>
      </c>
      <c r="I2333" t="s">
        <v>2146</v>
      </c>
      <c r="J2333">
        <v>9.5399999999999991</v>
      </c>
      <c r="K2333">
        <v>3</v>
      </c>
      <c r="L2333">
        <v>1.7172000000000001</v>
      </c>
      <c r="M2333">
        <v>0</v>
      </c>
      <c r="N2333">
        <v>4.3883999999999999</v>
      </c>
    </row>
    <row r="2334" spans="1:14" hidden="1">
      <c r="A2334">
        <v>8518</v>
      </c>
      <c r="B2334" t="s">
        <v>3158</v>
      </c>
      <c r="C2334" s="4">
        <v>42890</v>
      </c>
      <c r="D2334" s="4">
        <v>42893</v>
      </c>
      <c r="E2334" t="s">
        <v>52</v>
      </c>
      <c r="F2334" t="s">
        <v>1270</v>
      </c>
      <c r="G2334" t="s">
        <v>21</v>
      </c>
      <c r="H2334">
        <v>75034</v>
      </c>
      <c r="I2334" t="s">
        <v>46</v>
      </c>
      <c r="J2334">
        <v>30.335999999999999</v>
      </c>
      <c r="K2334">
        <v>6</v>
      </c>
      <c r="L2334">
        <v>7.9631999999999996</v>
      </c>
      <c r="M2334">
        <v>0.6</v>
      </c>
      <c r="N2334">
        <v>-17.443200000000001</v>
      </c>
    </row>
    <row r="2335" spans="1:14" hidden="1">
      <c r="A2335">
        <v>205</v>
      </c>
      <c r="B2335" t="s">
        <v>3159</v>
      </c>
      <c r="C2335" s="4">
        <v>42889</v>
      </c>
      <c r="D2335" s="4">
        <v>42893</v>
      </c>
      <c r="E2335" t="s">
        <v>15</v>
      </c>
      <c r="F2335" t="s">
        <v>2726</v>
      </c>
      <c r="G2335" t="s">
        <v>27</v>
      </c>
      <c r="H2335">
        <v>37064</v>
      </c>
      <c r="I2335" t="s">
        <v>2470</v>
      </c>
      <c r="J2335">
        <v>35.167999999999999</v>
      </c>
      <c r="K2335">
        <v>7</v>
      </c>
      <c r="L2335">
        <v>3.6423999999999999</v>
      </c>
      <c r="M2335">
        <v>0.2</v>
      </c>
      <c r="N2335">
        <v>9.6712000000000007</v>
      </c>
    </row>
    <row r="2336" spans="1:14" hidden="1">
      <c r="A2336">
        <v>5926</v>
      </c>
      <c r="B2336" t="s">
        <v>3160</v>
      </c>
      <c r="C2336" s="4">
        <v>42889</v>
      </c>
      <c r="D2336" s="4">
        <v>42894</v>
      </c>
      <c r="E2336" t="s">
        <v>15</v>
      </c>
      <c r="F2336" t="s">
        <v>139</v>
      </c>
      <c r="G2336" t="s">
        <v>27</v>
      </c>
      <c r="H2336">
        <v>98226</v>
      </c>
      <c r="I2336" t="s">
        <v>1401</v>
      </c>
      <c r="J2336">
        <v>1099.5</v>
      </c>
      <c r="K2336">
        <v>10</v>
      </c>
      <c r="L2336">
        <v>73.666499999999999</v>
      </c>
      <c r="M2336">
        <v>0</v>
      </c>
      <c r="N2336">
        <v>362.83499999999998</v>
      </c>
    </row>
    <row r="2337" spans="1:14" hidden="1">
      <c r="A2337">
        <v>6125</v>
      </c>
      <c r="B2337" t="s">
        <v>3161</v>
      </c>
      <c r="C2337" s="4">
        <v>42889</v>
      </c>
      <c r="D2337" s="4">
        <v>42893</v>
      </c>
      <c r="E2337" t="s">
        <v>15</v>
      </c>
      <c r="F2337" t="s">
        <v>402</v>
      </c>
      <c r="G2337" t="s">
        <v>27</v>
      </c>
      <c r="H2337">
        <v>90036</v>
      </c>
      <c r="I2337" t="s">
        <v>420</v>
      </c>
      <c r="J2337">
        <v>44.75</v>
      </c>
      <c r="K2337">
        <v>5</v>
      </c>
      <c r="L2337">
        <v>7.2495000000000003</v>
      </c>
      <c r="M2337">
        <v>0</v>
      </c>
      <c r="N2337">
        <v>8.5024999999999906</v>
      </c>
    </row>
    <row r="2338" spans="1:14" hidden="1">
      <c r="A2338">
        <v>6126</v>
      </c>
      <c r="B2338" t="s">
        <v>3161</v>
      </c>
      <c r="C2338" s="4">
        <v>42889</v>
      </c>
      <c r="D2338" s="4">
        <v>42893</v>
      </c>
      <c r="E2338" t="s">
        <v>15</v>
      </c>
      <c r="F2338" t="s">
        <v>402</v>
      </c>
      <c r="G2338" t="s">
        <v>27</v>
      </c>
      <c r="H2338">
        <v>90036</v>
      </c>
      <c r="I2338" t="s">
        <v>833</v>
      </c>
      <c r="J2338">
        <v>11.96</v>
      </c>
      <c r="K2338">
        <v>2</v>
      </c>
      <c r="L2338">
        <v>3.2890000000000001</v>
      </c>
      <c r="M2338">
        <v>0</v>
      </c>
      <c r="N2338">
        <v>5.3819999999999997</v>
      </c>
    </row>
    <row r="2339" spans="1:14" hidden="1">
      <c r="A2339">
        <v>6127</v>
      </c>
      <c r="B2339" t="s">
        <v>3161</v>
      </c>
      <c r="C2339" s="4">
        <v>42889</v>
      </c>
      <c r="D2339" s="4">
        <v>42893</v>
      </c>
      <c r="E2339" t="s">
        <v>15</v>
      </c>
      <c r="F2339" t="s">
        <v>402</v>
      </c>
      <c r="G2339" t="s">
        <v>27</v>
      </c>
      <c r="H2339">
        <v>90036</v>
      </c>
      <c r="I2339" t="s">
        <v>3162</v>
      </c>
      <c r="J2339">
        <v>3.9119999999999999</v>
      </c>
      <c r="K2339">
        <v>1</v>
      </c>
      <c r="L2339">
        <v>2.6406000000000001</v>
      </c>
      <c r="M2339">
        <v>0.2</v>
      </c>
      <c r="N2339">
        <v>1.2714000000000001</v>
      </c>
    </row>
    <row r="2340" spans="1:14" hidden="1">
      <c r="A2340">
        <v>6476</v>
      </c>
      <c r="B2340" t="s">
        <v>3163</v>
      </c>
      <c r="C2340" s="4">
        <v>42889</v>
      </c>
      <c r="D2340" s="4">
        <v>42896</v>
      </c>
      <c r="E2340" t="s">
        <v>15</v>
      </c>
      <c r="F2340" t="s">
        <v>3164</v>
      </c>
      <c r="G2340" t="s">
        <v>21</v>
      </c>
      <c r="H2340">
        <v>33024</v>
      </c>
      <c r="I2340" t="s">
        <v>2335</v>
      </c>
      <c r="J2340">
        <v>4.5540000000000003</v>
      </c>
      <c r="K2340">
        <v>3</v>
      </c>
      <c r="L2340">
        <v>2.6818</v>
      </c>
      <c r="M2340">
        <v>0.7</v>
      </c>
      <c r="N2340">
        <v>-3.4914000000000001</v>
      </c>
    </row>
    <row r="2341" spans="1:14" hidden="1">
      <c r="A2341">
        <v>6477</v>
      </c>
      <c r="B2341" t="s">
        <v>3163</v>
      </c>
      <c r="C2341" s="4">
        <v>42889</v>
      </c>
      <c r="D2341" s="4">
        <v>42896</v>
      </c>
      <c r="E2341" t="s">
        <v>15</v>
      </c>
      <c r="F2341" t="s">
        <v>3164</v>
      </c>
      <c r="G2341" t="s">
        <v>21</v>
      </c>
      <c r="H2341">
        <v>33024</v>
      </c>
      <c r="I2341" t="s">
        <v>485</v>
      </c>
      <c r="J2341">
        <v>5.2</v>
      </c>
      <c r="K2341">
        <v>2</v>
      </c>
      <c r="L2341">
        <v>2.3075000000000001</v>
      </c>
      <c r="M2341">
        <v>0.2</v>
      </c>
      <c r="N2341">
        <v>0.58499999999999996</v>
      </c>
    </row>
    <row r="2342" spans="1:14" hidden="1">
      <c r="A2342">
        <v>6478</v>
      </c>
      <c r="B2342" t="s">
        <v>3163</v>
      </c>
      <c r="C2342" s="4">
        <v>42889</v>
      </c>
      <c r="D2342" s="4">
        <v>42896</v>
      </c>
      <c r="E2342" t="s">
        <v>15</v>
      </c>
      <c r="F2342" t="s">
        <v>3164</v>
      </c>
      <c r="G2342" t="s">
        <v>21</v>
      </c>
      <c r="H2342">
        <v>33024</v>
      </c>
      <c r="I2342" t="s">
        <v>648</v>
      </c>
      <c r="J2342">
        <v>205.99199999999999</v>
      </c>
      <c r="K2342">
        <v>1</v>
      </c>
      <c r="L2342">
        <v>208.5669</v>
      </c>
      <c r="M2342">
        <v>0.2</v>
      </c>
      <c r="N2342">
        <v>-2.5749000000000302</v>
      </c>
    </row>
    <row r="2343" spans="1:14" hidden="1">
      <c r="A2343">
        <v>6479</v>
      </c>
      <c r="B2343" t="s">
        <v>3163</v>
      </c>
      <c r="C2343" s="4">
        <v>42889</v>
      </c>
      <c r="D2343" s="4">
        <v>42896</v>
      </c>
      <c r="E2343" t="s">
        <v>15</v>
      </c>
      <c r="F2343" t="s">
        <v>3164</v>
      </c>
      <c r="G2343" t="s">
        <v>21</v>
      </c>
      <c r="H2343">
        <v>33024</v>
      </c>
      <c r="I2343" t="s">
        <v>3165</v>
      </c>
      <c r="J2343">
        <v>15.552</v>
      </c>
      <c r="K2343">
        <v>3</v>
      </c>
      <c r="L2343">
        <v>3.3696000000000002</v>
      </c>
      <c r="M2343">
        <v>0.2</v>
      </c>
      <c r="N2343">
        <v>5.4432</v>
      </c>
    </row>
    <row r="2344" spans="1:14" hidden="1">
      <c r="A2344">
        <v>6480</v>
      </c>
      <c r="B2344" t="s">
        <v>3163</v>
      </c>
      <c r="C2344" s="4">
        <v>42889</v>
      </c>
      <c r="D2344" s="4">
        <v>42896</v>
      </c>
      <c r="E2344" t="s">
        <v>15</v>
      </c>
      <c r="F2344" t="s">
        <v>3164</v>
      </c>
      <c r="G2344" t="s">
        <v>21</v>
      </c>
      <c r="H2344">
        <v>33024</v>
      </c>
      <c r="I2344" t="s">
        <v>3166</v>
      </c>
      <c r="J2344">
        <v>503.96</v>
      </c>
      <c r="K2344">
        <v>5</v>
      </c>
      <c r="L2344">
        <v>90.712800000000001</v>
      </c>
      <c r="M2344">
        <v>0.2</v>
      </c>
      <c r="N2344">
        <v>50.396000000000001</v>
      </c>
    </row>
    <row r="2345" spans="1:14" hidden="1">
      <c r="A2345">
        <v>6481</v>
      </c>
      <c r="B2345" t="s">
        <v>3163</v>
      </c>
      <c r="C2345" s="4">
        <v>42889</v>
      </c>
      <c r="D2345" s="4">
        <v>42896</v>
      </c>
      <c r="E2345" t="s">
        <v>15</v>
      </c>
      <c r="F2345" t="s">
        <v>3164</v>
      </c>
      <c r="G2345" t="s">
        <v>21</v>
      </c>
      <c r="H2345">
        <v>33024</v>
      </c>
      <c r="I2345" t="s">
        <v>2820</v>
      </c>
      <c r="J2345">
        <v>24.472000000000001</v>
      </c>
      <c r="K2345">
        <v>7</v>
      </c>
      <c r="L2345">
        <v>3.2338</v>
      </c>
      <c r="M2345">
        <v>0.2</v>
      </c>
      <c r="N2345">
        <v>1.8353999999999999</v>
      </c>
    </row>
    <row r="2346" spans="1:14" hidden="1">
      <c r="A2346">
        <v>6482</v>
      </c>
      <c r="B2346" t="s">
        <v>3163</v>
      </c>
      <c r="C2346" s="4">
        <v>42889</v>
      </c>
      <c r="D2346" s="4">
        <v>42896</v>
      </c>
      <c r="E2346" t="s">
        <v>15</v>
      </c>
      <c r="F2346" t="s">
        <v>3164</v>
      </c>
      <c r="G2346" t="s">
        <v>21</v>
      </c>
      <c r="H2346">
        <v>33024</v>
      </c>
      <c r="I2346" t="s">
        <v>3167</v>
      </c>
      <c r="J2346">
        <v>241.56800000000001</v>
      </c>
      <c r="K2346">
        <v>2</v>
      </c>
      <c r="L2346">
        <v>120.78400000000001</v>
      </c>
      <c r="M2346">
        <v>0.2</v>
      </c>
      <c r="N2346">
        <v>0</v>
      </c>
    </row>
    <row r="2347" spans="1:14" hidden="1">
      <c r="A2347">
        <v>6483</v>
      </c>
      <c r="B2347" t="s">
        <v>3163</v>
      </c>
      <c r="C2347" s="4">
        <v>42889</v>
      </c>
      <c r="D2347" s="4">
        <v>42896</v>
      </c>
      <c r="E2347" t="s">
        <v>15</v>
      </c>
      <c r="F2347" t="s">
        <v>3164</v>
      </c>
      <c r="G2347" t="s">
        <v>21</v>
      </c>
      <c r="H2347">
        <v>33024</v>
      </c>
      <c r="I2347" t="s">
        <v>1676</v>
      </c>
      <c r="J2347">
        <v>110.4</v>
      </c>
      <c r="K2347">
        <v>2</v>
      </c>
      <c r="L2347">
        <v>57.27</v>
      </c>
      <c r="M2347">
        <v>0.2</v>
      </c>
      <c r="N2347">
        <v>-4.1400000000000103</v>
      </c>
    </row>
    <row r="2348" spans="1:14" hidden="1">
      <c r="A2348">
        <v>6484</v>
      </c>
      <c r="B2348" t="s">
        <v>3168</v>
      </c>
      <c r="C2348" s="4">
        <v>42889</v>
      </c>
      <c r="D2348" s="4">
        <v>42895</v>
      </c>
      <c r="E2348" t="s">
        <v>15</v>
      </c>
      <c r="F2348" t="s">
        <v>457</v>
      </c>
      <c r="G2348" t="s">
        <v>27</v>
      </c>
      <c r="H2348">
        <v>10011</v>
      </c>
      <c r="I2348" t="s">
        <v>1852</v>
      </c>
      <c r="J2348">
        <v>384.76799999999997</v>
      </c>
      <c r="K2348">
        <v>2</v>
      </c>
      <c r="L2348">
        <v>250.0992</v>
      </c>
      <c r="M2348">
        <v>0.4</v>
      </c>
      <c r="N2348">
        <v>-115.43040000000001</v>
      </c>
    </row>
    <row r="2349" spans="1:14" hidden="1">
      <c r="A2349">
        <v>6485</v>
      </c>
      <c r="B2349" t="s">
        <v>3168</v>
      </c>
      <c r="C2349" s="4">
        <v>42889</v>
      </c>
      <c r="D2349" s="4">
        <v>42895</v>
      </c>
      <c r="E2349" t="s">
        <v>15</v>
      </c>
      <c r="F2349" t="s">
        <v>457</v>
      </c>
      <c r="G2349" t="s">
        <v>27</v>
      </c>
      <c r="H2349">
        <v>10011</v>
      </c>
      <c r="I2349" t="s">
        <v>1209</v>
      </c>
      <c r="J2349">
        <v>78.66</v>
      </c>
      <c r="K2349">
        <v>6</v>
      </c>
      <c r="L2349">
        <v>7.0793999999999997</v>
      </c>
      <c r="M2349">
        <v>0</v>
      </c>
      <c r="N2349">
        <v>36.183599999999998</v>
      </c>
    </row>
    <row r="2350" spans="1:14" hidden="1">
      <c r="A2350">
        <v>6486</v>
      </c>
      <c r="B2350" t="s">
        <v>3168</v>
      </c>
      <c r="C2350" s="4">
        <v>42889</v>
      </c>
      <c r="D2350" s="4">
        <v>42895</v>
      </c>
      <c r="E2350" t="s">
        <v>15</v>
      </c>
      <c r="F2350" t="s">
        <v>457</v>
      </c>
      <c r="G2350" t="s">
        <v>27</v>
      </c>
      <c r="H2350">
        <v>10011</v>
      </c>
      <c r="I2350" t="s">
        <v>302</v>
      </c>
      <c r="J2350">
        <v>45.36</v>
      </c>
      <c r="K2350">
        <v>4</v>
      </c>
      <c r="L2350">
        <v>5.7834000000000003</v>
      </c>
      <c r="M2350">
        <v>0</v>
      </c>
      <c r="N2350">
        <v>22.226400000000002</v>
      </c>
    </row>
    <row r="2351" spans="1:14" hidden="1">
      <c r="A2351">
        <v>9451</v>
      </c>
      <c r="B2351" t="s">
        <v>3169</v>
      </c>
      <c r="C2351" s="4">
        <v>42889</v>
      </c>
      <c r="D2351" s="4">
        <v>42893</v>
      </c>
      <c r="E2351" t="s">
        <v>15</v>
      </c>
      <c r="F2351" t="s">
        <v>2207</v>
      </c>
      <c r="G2351" t="s">
        <v>17</v>
      </c>
      <c r="H2351">
        <v>99207</v>
      </c>
      <c r="I2351" t="s">
        <v>569</v>
      </c>
      <c r="J2351">
        <v>136.26</v>
      </c>
      <c r="K2351">
        <v>9</v>
      </c>
      <c r="L2351">
        <v>14.5344</v>
      </c>
      <c r="M2351">
        <v>0</v>
      </c>
      <c r="N2351">
        <v>5.4503999999999904</v>
      </c>
    </row>
    <row r="2352" spans="1:14" hidden="1">
      <c r="A2352">
        <v>1331</v>
      </c>
      <c r="B2352" t="s">
        <v>3170</v>
      </c>
      <c r="C2352" s="4">
        <v>42888</v>
      </c>
      <c r="D2352" s="4">
        <v>42892</v>
      </c>
      <c r="E2352" t="s">
        <v>15</v>
      </c>
      <c r="F2352" t="s">
        <v>2844</v>
      </c>
      <c r="G2352" t="s">
        <v>17</v>
      </c>
      <c r="H2352">
        <v>44052</v>
      </c>
      <c r="I2352" t="s">
        <v>67</v>
      </c>
      <c r="J2352">
        <v>2.97</v>
      </c>
      <c r="K2352">
        <v>1</v>
      </c>
      <c r="L2352">
        <v>3.6135000000000002</v>
      </c>
      <c r="M2352">
        <v>0.4</v>
      </c>
      <c r="N2352">
        <v>-0.64349999999999996</v>
      </c>
    </row>
    <row r="2353" spans="1:14" hidden="1">
      <c r="A2353">
        <v>1332</v>
      </c>
      <c r="B2353" t="s">
        <v>3170</v>
      </c>
      <c r="C2353" s="4">
        <v>42888</v>
      </c>
      <c r="D2353" s="4">
        <v>42892</v>
      </c>
      <c r="E2353" t="s">
        <v>15</v>
      </c>
      <c r="F2353" t="s">
        <v>2844</v>
      </c>
      <c r="G2353" t="s">
        <v>17</v>
      </c>
      <c r="H2353">
        <v>44052</v>
      </c>
      <c r="I2353" t="s">
        <v>1675</v>
      </c>
      <c r="J2353">
        <v>27.44</v>
      </c>
      <c r="K2353">
        <v>2</v>
      </c>
      <c r="L2353">
        <v>12.519500000000001</v>
      </c>
      <c r="M2353">
        <v>0.2</v>
      </c>
      <c r="N2353">
        <v>2.4009999999999998</v>
      </c>
    </row>
    <row r="2354" spans="1:14" hidden="1">
      <c r="A2354">
        <v>3689</v>
      </c>
      <c r="B2354" t="s">
        <v>3171</v>
      </c>
      <c r="C2354" s="4">
        <v>42888</v>
      </c>
      <c r="D2354" s="4">
        <v>42891</v>
      </c>
      <c r="E2354" t="s">
        <v>52</v>
      </c>
      <c r="F2354" t="s">
        <v>2617</v>
      </c>
      <c r="G2354" t="s">
        <v>21</v>
      </c>
      <c r="H2354">
        <v>85204</v>
      </c>
      <c r="I2354" t="s">
        <v>888</v>
      </c>
      <c r="J2354">
        <v>25.344000000000001</v>
      </c>
      <c r="K2354">
        <v>6</v>
      </c>
      <c r="L2354">
        <v>2.9039999999999999</v>
      </c>
      <c r="M2354">
        <v>0.2</v>
      </c>
      <c r="N2354">
        <v>7.92</v>
      </c>
    </row>
    <row r="2355" spans="1:14" hidden="1">
      <c r="A2355">
        <v>3690</v>
      </c>
      <c r="B2355" t="s">
        <v>3171</v>
      </c>
      <c r="C2355" s="4">
        <v>42888</v>
      </c>
      <c r="D2355" s="4">
        <v>42891</v>
      </c>
      <c r="E2355" t="s">
        <v>52</v>
      </c>
      <c r="F2355" t="s">
        <v>2617</v>
      </c>
      <c r="G2355" t="s">
        <v>21</v>
      </c>
      <c r="H2355">
        <v>85204</v>
      </c>
      <c r="I2355" t="s">
        <v>2224</v>
      </c>
      <c r="J2355">
        <v>43.92</v>
      </c>
      <c r="K2355">
        <v>5</v>
      </c>
      <c r="L2355">
        <v>5.5998000000000001</v>
      </c>
      <c r="M2355">
        <v>0.2</v>
      </c>
      <c r="N2355">
        <v>15.920999999999999</v>
      </c>
    </row>
    <row r="2356" spans="1:14" hidden="1">
      <c r="A2356">
        <v>4769</v>
      </c>
      <c r="B2356" t="s">
        <v>3172</v>
      </c>
      <c r="C2356" s="4">
        <v>42888</v>
      </c>
      <c r="D2356" s="4">
        <v>42889</v>
      </c>
      <c r="E2356" t="s">
        <v>98</v>
      </c>
      <c r="F2356" t="s">
        <v>2819</v>
      </c>
      <c r="G2356" t="s">
        <v>21</v>
      </c>
      <c r="H2356">
        <v>28540</v>
      </c>
      <c r="I2356" t="s">
        <v>3173</v>
      </c>
      <c r="J2356">
        <v>25.344000000000001</v>
      </c>
      <c r="K2356">
        <v>4</v>
      </c>
      <c r="L2356">
        <v>4.0392000000000001</v>
      </c>
      <c r="M2356">
        <v>0.2</v>
      </c>
      <c r="N2356">
        <v>9.1872000000000007</v>
      </c>
    </row>
    <row r="2357" spans="1:14" hidden="1">
      <c r="A2357">
        <v>7733</v>
      </c>
      <c r="B2357" t="s">
        <v>3174</v>
      </c>
      <c r="C2357" s="4">
        <v>42888</v>
      </c>
      <c r="D2357" s="4">
        <v>42894</v>
      </c>
      <c r="E2357" t="s">
        <v>15</v>
      </c>
      <c r="F2357" t="s">
        <v>2414</v>
      </c>
      <c r="G2357" t="s">
        <v>21</v>
      </c>
      <c r="H2357">
        <v>77070</v>
      </c>
      <c r="I2357" t="s">
        <v>2831</v>
      </c>
      <c r="J2357">
        <v>10.688000000000001</v>
      </c>
      <c r="K2357">
        <v>2</v>
      </c>
      <c r="L2357">
        <v>3.4735999999999998</v>
      </c>
      <c r="M2357">
        <v>0.2</v>
      </c>
      <c r="N2357">
        <v>3.7408000000000001</v>
      </c>
    </row>
    <row r="2358" spans="1:14" hidden="1">
      <c r="A2358">
        <v>2288</v>
      </c>
      <c r="B2358" t="s">
        <v>3175</v>
      </c>
      <c r="C2358" s="4">
        <v>42887</v>
      </c>
      <c r="D2358" s="4">
        <v>42891</v>
      </c>
      <c r="E2358" t="s">
        <v>52</v>
      </c>
      <c r="F2358" t="s">
        <v>2220</v>
      </c>
      <c r="G2358" t="s">
        <v>27</v>
      </c>
      <c r="H2358">
        <v>43615</v>
      </c>
      <c r="I2358" t="s">
        <v>2820</v>
      </c>
      <c r="J2358">
        <v>17.48</v>
      </c>
      <c r="K2358">
        <v>5</v>
      </c>
      <c r="L2358">
        <v>3.2338</v>
      </c>
      <c r="M2358">
        <v>0.2</v>
      </c>
      <c r="N2358">
        <v>1.3109999999999999</v>
      </c>
    </row>
    <row r="2359" spans="1:14" hidden="1">
      <c r="A2359">
        <v>4838</v>
      </c>
      <c r="B2359" t="s">
        <v>3176</v>
      </c>
      <c r="C2359" s="4">
        <v>42887</v>
      </c>
      <c r="D2359" s="4">
        <v>42889</v>
      </c>
      <c r="E2359" t="s">
        <v>38</v>
      </c>
      <c r="F2359" t="s">
        <v>3177</v>
      </c>
      <c r="G2359" t="s">
        <v>21</v>
      </c>
      <c r="H2359">
        <v>43017</v>
      </c>
      <c r="I2359" t="s">
        <v>247</v>
      </c>
      <c r="J2359">
        <v>3.798</v>
      </c>
      <c r="K2359">
        <v>2</v>
      </c>
      <c r="L2359">
        <v>3.2282999999999999</v>
      </c>
      <c r="M2359">
        <v>0.7</v>
      </c>
      <c r="N2359">
        <v>-2.6585999999999999</v>
      </c>
    </row>
    <row r="2360" spans="1:14" hidden="1">
      <c r="A2360">
        <v>4839</v>
      </c>
      <c r="B2360" t="s">
        <v>3176</v>
      </c>
      <c r="C2360" s="4">
        <v>42887</v>
      </c>
      <c r="D2360" s="4">
        <v>42889</v>
      </c>
      <c r="E2360" t="s">
        <v>38</v>
      </c>
      <c r="F2360" t="s">
        <v>3177</v>
      </c>
      <c r="G2360" t="s">
        <v>21</v>
      </c>
      <c r="H2360">
        <v>43017</v>
      </c>
      <c r="I2360" t="s">
        <v>3178</v>
      </c>
      <c r="J2360">
        <v>27.744</v>
      </c>
      <c r="K2360">
        <v>6</v>
      </c>
      <c r="L2360">
        <v>2.9478</v>
      </c>
      <c r="M2360">
        <v>0.2</v>
      </c>
      <c r="N2360">
        <v>10.0572</v>
      </c>
    </row>
    <row r="2361" spans="1:14" hidden="1">
      <c r="A2361">
        <v>4840</v>
      </c>
      <c r="B2361" t="s">
        <v>3176</v>
      </c>
      <c r="C2361" s="4">
        <v>42887</v>
      </c>
      <c r="D2361" s="4">
        <v>42889</v>
      </c>
      <c r="E2361" t="s">
        <v>38</v>
      </c>
      <c r="F2361" t="s">
        <v>3177</v>
      </c>
      <c r="G2361" t="s">
        <v>21</v>
      </c>
      <c r="H2361">
        <v>43017</v>
      </c>
      <c r="I2361" t="s">
        <v>800</v>
      </c>
      <c r="J2361">
        <v>158.376</v>
      </c>
      <c r="K2361">
        <v>4</v>
      </c>
      <c r="L2361">
        <v>48.172699999999999</v>
      </c>
      <c r="M2361">
        <v>0.4</v>
      </c>
      <c r="N2361">
        <v>-34.314799999999998</v>
      </c>
    </row>
    <row r="2362" spans="1:14" hidden="1">
      <c r="A2362">
        <v>7660</v>
      </c>
      <c r="B2362" t="s">
        <v>3179</v>
      </c>
      <c r="C2362" s="4">
        <v>42887</v>
      </c>
      <c r="D2362" s="4">
        <v>42891</v>
      </c>
      <c r="E2362" t="s">
        <v>15</v>
      </c>
      <c r="F2362" t="s">
        <v>115</v>
      </c>
      <c r="G2362" t="s">
        <v>27</v>
      </c>
      <c r="H2362">
        <v>68025</v>
      </c>
      <c r="I2362" t="s">
        <v>1957</v>
      </c>
      <c r="J2362">
        <v>53.9</v>
      </c>
      <c r="K2362">
        <v>5</v>
      </c>
      <c r="L2362">
        <v>5.6055999999999999</v>
      </c>
      <c r="M2362">
        <v>0</v>
      </c>
      <c r="N2362">
        <v>25.872</v>
      </c>
    </row>
    <row r="2363" spans="1:14" hidden="1">
      <c r="A2363">
        <v>7801</v>
      </c>
      <c r="B2363" t="s">
        <v>3180</v>
      </c>
      <c r="C2363" s="4">
        <v>42887</v>
      </c>
      <c r="D2363" s="4">
        <v>42892</v>
      </c>
      <c r="E2363" t="s">
        <v>15</v>
      </c>
      <c r="F2363" t="s">
        <v>3181</v>
      </c>
      <c r="G2363" t="s">
        <v>21</v>
      </c>
      <c r="H2363">
        <v>19120</v>
      </c>
      <c r="I2363" t="s">
        <v>137</v>
      </c>
      <c r="J2363">
        <v>324.74400000000003</v>
      </c>
      <c r="K2363">
        <v>3</v>
      </c>
      <c r="L2363">
        <v>133.95689999999999</v>
      </c>
      <c r="M2363">
        <v>0.2</v>
      </c>
      <c r="N2363">
        <v>-77.1267</v>
      </c>
    </row>
    <row r="2364" spans="1:14" hidden="1">
      <c r="A2364">
        <v>9948</v>
      </c>
      <c r="B2364" t="s">
        <v>3182</v>
      </c>
      <c r="C2364" s="4">
        <v>42887</v>
      </c>
      <c r="D2364" s="4">
        <v>42889</v>
      </c>
      <c r="E2364" t="s">
        <v>52</v>
      </c>
      <c r="F2364" t="s">
        <v>2424</v>
      </c>
      <c r="G2364" t="s">
        <v>27</v>
      </c>
      <c r="H2364">
        <v>46203</v>
      </c>
      <c r="I2364" t="s">
        <v>3183</v>
      </c>
      <c r="J2364">
        <v>1925.88</v>
      </c>
      <c r="K2364">
        <v>6</v>
      </c>
      <c r="L2364">
        <v>231.10560000000001</v>
      </c>
      <c r="M2364">
        <v>0</v>
      </c>
      <c r="N2364">
        <v>539.24639999999999</v>
      </c>
    </row>
    <row r="2365" spans="1:14" hidden="1">
      <c r="A2365">
        <v>9949</v>
      </c>
      <c r="B2365" t="s">
        <v>3182</v>
      </c>
      <c r="C2365" s="4">
        <v>42887</v>
      </c>
      <c r="D2365" s="4">
        <v>42889</v>
      </c>
      <c r="E2365" t="s">
        <v>52</v>
      </c>
      <c r="F2365" t="s">
        <v>2424</v>
      </c>
      <c r="G2365" t="s">
        <v>27</v>
      </c>
      <c r="H2365">
        <v>46203</v>
      </c>
      <c r="I2365" t="s">
        <v>3184</v>
      </c>
      <c r="J2365">
        <v>2405.1999999999998</v>
      </c>
      <c r="K2365">
        <v>8</v>
      </c>
      <c r="L2365">
        <v>201.43549999999999</v>
      </c>
      <c r="M2365">
        <v>0</v>
      </c>
      <c r="N2365">
        <v>793.71600000000001</v>
      </c>
    </row>
    <row r="2366" spans="1:14" hidden="1">
      <c r="A2366">
        <v>9950</v>
      </c>
      <c r="B2366" t="s">
        <v>3182</v>
      </c>
      <c r="C2366" s="4">
        <v>42887</v>
      </c>
      <c r="D2366" s="4">
        <v>42889</v>
      </c>
      <c r="E2366" t="s">
        <v>52</v>
      </c>
      <c r="F2366" t="s">
        <v>2424</v>
      </c>
      <c r="G2366" t="s">
        <v>27</v>
      </c>
      <c r="H2366">
        <v>46203</v>
      </c>
      <c r="I2366" t="s">
        <v>1301</v>
      </c>
      <c r="J2366">
        <v>83.97</v>
      </c>
      <c r="K2366">
        <v>3</v>
      </c>
      <c r="L2366">
        <v>22.671900000000001</v>
      </c>
      <c r="M2366">
        <v>0</v>
      </c>
      <c r="N2366">
        <v>15.9543</v>
      </c>
    </row>
    <row r="2367" spans="1:14" hidden="1">
      <c r="A2367">
        <v>9951</v>
      </c>
      <c r="B2367" t="s">
        <v>3182</v>
      </c>
      <c r="C2367" s="4">
        <v>42887</v>
      </c>
      <c r="D2367" s="4">
        <v>42889</v>
      </c>
      <c r="E2367" t="s">
        <v>52</v>
      </c>
      <c r="F2367" t="s">
        <v>2424</v>
      </c>
      <c r="G2367" t="s">
        <v>27</v>
      </c>
      <c r="H2367">
        <v>46203</v>
      </c>
      <c r="I2367" t="s">
        <v>1915</v>
      </c>
      <c r="J2367">
        <v>39.89</v>
      </c>
      <c r="K2367">
        <v>1</v>
      </c>
      <c r="L2367">
        <v>25.130700000000001</v>
      </c>
      <c r="M2367">
        <v>0</v>
      </c>
      <c r="N2367">
        <v>14.7593</v>
      </c>
    </row>
    <row r="2368" spans="1:14" hidden="1">
      <c r="A2368">
        <v>9952</v>
      </c>
      <c r="B2368" t="s">
        <v>3182</v>
      </c>
      <c r="C2368" s="4">
        <v>42887</v>
      </c>
      <c r="D2368" s="4">
        <v>42889</v>
      </c>
      <c r="E2368" t="s">
        <v>52</v>
      </c>
      <c r="F2368" t="s">
        <v>2424</v>
      </c>
      <c r="G2368" t="s">
        <v>27</v>
      </c>
      <c r="H2368">
        <v>46203</v>
      </c>
      <c r="I2368" t="s">
        <v>1595</v>
      </c>
      <c r="J2368">
        <v>17.38</v>
      </c>
      <c r="K2368">
        <v>2</v>
      </c>
      <c r="L2368">
        <v>4.3449999999999998</v>
      </c>
      <c r="M2368">
        <v>0</v>
      </c>
      <c r="N2368">
        <v>8.69</v>
      </c>
    </row>
    <row r="2369" spans="1:14" hidden="1">
      <c r="A2369">
        <v>6402</v>
      </c>
      <c r="B2369" t="s">
        <v>3185</v>
      </c>
      <c r="C2369" s="4">
        <v>42885</v>
      </c>
      <c r="D2369" s="4">
        <v>42886</v>
      </c>
      <c r="E2369" t="s">
        <v>38</v>
      </c>
      <c r="F2369" t="s">
        <v>2021</v>
      </c>
      <c r="G2369" t="s">
        <v>21</v>
      </c>
      <c r="H2369">
        <v>70506</v>
      </c>
      <c r="I2369" t="s">
        <v>3186</v>
      </c>
      <c r="J2369">
        <v>241.96</v>
      </c>
      <c r="K2369">
        <v>2</v>
      </c>
      <c r="L2369">
        <v>104.0428</v>
      </c>
      <c r="M2369">
        <v>0</v>
      </c>
      <c r="N2369">
        <v>33.874400000000001</v>
      </c>
    </row>
    <row r="2370" spans="1:14" hidden="1">
      <c r="A2370">
        <v>6403</v>
      </c>
      <c r="B2370" t="s">
        <v>3185</v>
      </c>
      <c r="C2370" s="4">
        <v>42885</v>
      </c>
      <c r="D2370" s="4">
        <v>42886</v>
      </c>
      <c r="E2370" t="s">
        <v>38</v>
      </c>
      <c r="F2370" t="s">
        <v>2021</v>
      </c>
      <c r="G2370" t="s">
        <v>21</v>
      </c>
      <c r="H2370">
        <v>70506</v>
      </c>
      <c r="I2370" t="s">
        <v>3187</v>
      </c>
      <c r="J2370">
        <v>3.89</v>
      </c>
      <c r="K2370">
        <v>1</v>
      </c>
      <c r="L2370">
        <v>2.0228000000000002</v>
      </c>
      <c r="M2370">
        <v>0</v>
      </c>
      <c r="N2370">
        <v>1.8672</v>
      </c>
    </row>
    <row r="2371" spans="1:14" hidden="1">
      <c r="A2371">
        <v>6404</v>
      </c>
      <c r="B2371" t="s">
        <v>3185</v>
      </c>
      <c r="C2371" s="4">
        <v>42885</v>
      </c>
      <c r="D2371" s="4">
        <v>42886</v>
      </c>
      <c r="E2371" t="s">
        <v>38</v>
      </c>
      <c r="F2371" t="s">
        <v>2021</v>
      </c>
      <c r="G2371" t="s">
        <v>21</v>
      </c>
      <c r="H2371">
        <v>70506</v>
      </c>
      <c r="I2371" t="s">
        <v>178</v>
      </c>
      <c r="J2371">
        <v>8.01</v>
      </c>
      <c r="K2371">
        <v>3</v>
      </c>
      <c r="L2371">
        <v>1.6554</v>
      </c>
      <c r="M2371">
        <v>0</v>
      </c>
      <c r="N2371">
        <v>3.0438000000000001</v>
      </c>
    </row>
    <row r="2372" spans="1:14" hidden="1">
      <c r="A2372">
        <v>7412</v>
      </c>
      <c r="B2372" t="s">
        <v>3188</v>
      </c>
      <c r="C2372" s="4">
        <v>42885</v>
      </c>
      <c r="D2372" s="4">
        <v>42889</v>
      </c>
      <c r="E2372" t="s">
        <v>15</v>
      </c>
      <c r="F2372" t="s">
        <v>2131</v>
      </c>
      <c r="G2372" t="s">
        <v>17</v>
      </c>
      <c r="H2372">
        <v>97224</v>
      </c>
      <c r="I2372" t="s">
        <v>3147</v>
      </c>
      <c r="J2372">
        <v>156.792</v>
      </c>
      <c r="K2372">
        <v>1</v>
      </c>
      <c r="L2372">
        <v>139.15289999999999</v>
      </c>
      <c r="M2372">
        <v>0.2</v>
      </c>
      <c r="N2372">
        <v>17.639099999999999</v>
      </c>
    </row>
    <row r="2373" spans="1:14" hidden="1">
      <c r="A2373">
        <v>7413</v>
      </c>
      <c r="B2373" t="s">
        <v>3188</v>
      </c>
      <c r="C2373" s="4">
        <v>42885</v>
      </c>
      <c r="D2373" s="4">
        <v>42889</v>
      </c>
      <c r="E2373" t="s">
        <v>15</v>
      </c>
      <c r="F2373" t="s">
        <v>2131</v>
      </c>
      <c r="G2373" t="s">
        <v>17</v>
      </c>
      <c r="H2373">
        <v>97224</v>
      </c>
      <c r="I2373" t="s">
        <v>1494</v>
      </c>
      <c r="J2373">
        <v>35.36</v>
      </c>
      <c r="K2373">
        <v>2</v>
      </c>
      <c r="L2373">
        <v>19.227</v>
      </c>
      <c r="M2373">
        <v>0.2</v>
      </c>
      <c r="N2373">
        <v>-3.0939999999999999</v>
      </c>
    </row>
    <row r="2374" spans="1:14" hidden="1">
      <c r="A2374">
        <v>7414</v>
      </c>
      <c r="B2374" t="s">
        <v>3188</v>
      </c>
      <c r="C2374" s="4">
        <v>42885</v>
      </c>
      <c r="D2374" s="4">
        <v>42889</v>
      </c>
      <c r="E2374" t="s">
        <v>15</v>
      </c>
      <c r="F2374" t="s">
        <v>2131</v>
      </c>
      <c r="G2374" t="s">
        <v>17</v>
      </c>
      <c r="H2374">
        <v>97224</v>
      </c>
      <c r="I2374" t="s">
        <v>727</v>
      </c>
      <c r="J2374">
        <v>13.592000000000001</v>
      </c>
      <c r="K2374">
        <v>1</v>
      </c>
      <c r="L2374">
        <v>13.931800000000001</v>
      </c>
      <c r="M2374">
        <v>0.2</v>
      </c>
      <c r="N2374">
        <v>-0.33979999999999999</v>
      </c>
    </row>
    <row r="2375" spans="1:14" hidden="1">
      <c r="A2375">
        <v>8811</v>
      </c>
      <c r="B2375" t="s">
        <v>3189</v>
      </c>
      <c r="C2375" s="4">
        <v>42885</v>
      </c>
      <c r="D2375" s="4">
        <v>42890</v>
      </c>
      <c r="E2375" t="s">
        <v>15</v>
      </c>
      <c r="F2375" t="s">
        <v>656</v>
      </c>
      <c r="G2375" t="s">
        <v>27</v>
      </c>
      <c r="H2375">
        <v>90004</v>
      </c>
      <c r="I2375" t="s">
        <v>2325</v>
      </c>
      <c r="J2375">
        <v>37.520000000000003</v>
      </c>
      <c r="K2375">
        <v>4</v>
      </c>
      <c r="L2375">
        <v>4.8776000000000002</v>
      </c>
      <c r="M2375">
        <v>0</v>
      </c>
      <c r="N2375">
        <v>18.009599999999999</v>
      </c>
    </row>
    <row r="2376" spans="1:14" hidden="1">
      <c r="A2376">
        <v>9513</v>
      </c>
      <c r="B2376" t="s">
        <v>3190</v>
      </c>
      <c r="C2376" s="4">
        <v>42885</v>
      </c>
      <c r="D2376" s="4">
        <v>42889</v>
      </c>
      <c r="E2376" t="s">
        <v>52</v>
      </c>
      <c r="F2376" t="s">
        <v>2143</v>
      </c>
      <c r="G2376" t="s">
        <v>21</v>
      </c>
      <c r="H2376">
        <v>75217</v>
      </c>
      <c r="I2376" t="s">
        <v>2102</v>
      </c>
      <c r="J2376">
        <v>204.66640000000001</v>
      </c>
      <c r="K2376">
        <v>1</v>
      </c>
      <c r="L2376">
        <v>210.68600000000001</v>
      </c>
      <c r="M2376">
        <v>0.32</v>
      </c>
      <c r="N2376">
        <v>-6.0196000000000298</v>
      </c>
    </row>
    <row r="2377" spans="1:14" hidden="1">
      <c r="A2377">
        <v>9687</v>
      </c>
      <c r="B2377" t="s">
        <v>3191</v>
      </c>
      <c r="C2377" s="4">
        <v>42885</v>
      </c>
      <c r="D2377" s="4">
        <v>42889</v>
      </c>
      <c r="E2377" t="s">
        <v>15</v>
      </c>
      <c r="F2377" t="s">
        <v>992</v>
      </c>
      <c r="G2377" t="s">
        <v>21</v>
      </c>
      <c r="H2377">
        <v>92037</v>
      </c>
      <c r="I2377" t="s">
        <v>3192</v>
      </c>
      <c r="J2377">
        <v>35.1</v>
      </c>
      <c r="K2377">
        <v>6</v>
      </c>
      <c r="L2377">
        <v>4.1535000000000002</v>
      </c>
      <c r="M2377">
        <v>0</v>
      </c>
      <c r="N2377">
        <v>10.179</v>
      </c>
    </row>
    <row r="2378" spans="1:14" hidden="1">
      <c r="A2378">
        <v>371</v>
      </c>
      <c r="B2378" t="s">
        <v>3193</v>
      </c>
      <c r="C2378" s="4">
        <v>42884</v>
      </c>
      <c r="D2378" s="4">
        <v>42890</v>
      </c>
      <c r="E2378" t="s">
        <v>15</v>
      </c>
      <c r="F2378" t="s">
        <v>938</v>
      </c>
      <c r="G2378" t="s">
        <v>21</v>
      </c>
      <c r="H2378">
        <v>78550</v>
      </c>
      <c r="I2378" t="s">
        <v>2356</v>
      </c>
      <c r="J2378">
        <v>25.92</v>
      </c>
      <c r="K2378">
        <v>5</v>
      </c>
      <c r="L2378">
        <v>3.3048000000000002</v>
      </c>
      <c r="M2378">
        <v>0.2</v>
      </c>
      <c r="N2378">
        <v>9.3960000000000008</v>
      </c>
    </row>
    <row r="2379" spans="1:14" hidden="1">
      <c r="A2379">
        <v>372</v>
      </c>
      <c r="B2379" t="s">
        <v>3193</v>
      </c>
      <c r="C2379" s="4">
        <v>42884</v>
      </c>
      <c r="D2379" s="4">
        <v>42890</v>
      </c>
      <c r="E2379" t="s">
        <v>15</v>
      </c>
      <c r="F2379" t="s">
        <v>938</v>
      </c>
      <c r="G2379" t="s">
        <v>21</v>
      </c>
      <c r="H2379">
        <v>78550</v>
      </c>
      <c r="I2379" t="s">
        <v>3194</v>
      </c>
      <c r="J2379">
        <v>53.423999999999999</v>
      </c>
      <c r="K2379">
        <v>3</v>
      </c>
      <c r="L2379">
        <v>16.2498</v>
      </c>
      <c r="M2379">
        <v>0.2</v>
      </c>
      <c r="N2379">
        <v>4.6745999999999999</v>
      </c>
    </row>
    <row r="2380" spans="1:14" hidden="1">
      <c r="A2380">
        <v>3404</v>
      </c>
      <c r="B2380" t="s">
        <v>3195</v>
      </c>
      <c r="C2380" s="4">
        <v>42884</v>
      </c>
      <c r="D2380" s="4">
        <v>42891</v>
      </c>
      <c r="E2380" t="s">
        <v>15</v>
      </c>
      <c r="F2380" t="s">
        <v>961</v>
      </c>
      <c r="G2380" t="s">
        <v>21</v>
      </c>
      <c r="H2380">
        <v>77095</v>
      </c>
      <c r="I2380" t="s">
        <v>3196</v>
      </c>
      <c r="J2380">
        <v>65.424000000000007</v>
      </c>
      <c r="K2380">
        <v>4</v>
      </c>
      <c r="L2380">
        <v>29.440799999999999</v>
      </c>
      <c r="M2380">
        <v>0.6</v>
      </c>
      <c r="N2380">
        <v>-52.339199999999998</v>
      </c>
    </row>
    <row r="2381" spans="1:14" hidden="1">
      <c r="A2381">
        <v>3717</v>
      </c>
      <c r="B2381" t="s">
        <v>3197</v>
      </c>
      <c r="C2381" s="4">
        <v>42884</v>
      </c>
      <c r="D2381" s="4">
        <v>42888</v>
      </c>
      <c r="E2381" t="s">
        <v>15</v>
      </c>
      <c r="F2381" t="s">
        <v>3198</v>
      </c>
      <c r="G2381" t="s">
        <v>17</v>
      </c>
      <c r="H2381">
        <v>68104</v>
      </c>
      <c r="I2381" t="s">
        <v>2996</v>
      </c>
      <c r="J2381">
        <v>23.55</v>
      </c>
      <c r="K2381">
        <v>5</v>
      </c>
      <c r="L2381">
        <v>4.4744999999999999</v>
      </c>
      <c r="M2381">
        <v>0</v>
      </c>
      <c r="N2381">
        <v>1.1775</v>
      </c>
    </row>
    <row r="2382" spans="1:14" hidden="1">
      <c r="A2382">
        <v>6248</v>
      </c>
      <c r="B2382" t="s">
        <v>3199</v>
      </c>
      <c r="C2382" s="4">
        <v>42884</v>
      </c>
      <c r="D2382" s="4">
        <v>42890</v>
      </c>
      <c r="E2382" t="s">
        <v>15</v>
      </c>
      <c r="F2382" t="s">
        <v>1432</v>
      </c>
      <c r="G2382" t="s">
        <v>21</v>
      </c>
      <c r="H2382">
        <v>47201</v>
      </c>
      <c r="I2382" t="s">
        <v>126</v>
      </c>
      <c r="J2382">
        <v>43.41</v>
      </c>
      <c r="K2382">
        <v>1</v>
      </c>
      <c r="L2382">
        <v>23.441400000000002</v>
      </c>
      <c r="M2382">
        <v>0</v>
      </c>
      <c r="N2382">
        <v>19.968599999999999</v>
      </c>
    </row>
    <row r="2383" spans="1:14" hidden="1">
      <c r="A2383">
        <v>6249</v>
      </c>
      <c r="B2383" t="s">
        <v>3199</v>
      </c>
      <c r="C2383" s="4">
        <v>42884</v>
      </c>
      <c r="D2383" s="4">
        <v>42890</v>
      </c>
      <c r="E2383" t="s">
        <v>15</v>
      </c>
      <c r="F2383" t="s">
        <v>1432</v>
      </c>
      <c r="G2383" t="s">
        <v>21</v>
      </c>
      <c r="H2383">
        <v>47201</v>
      </c>
      <c r="I2383" t="s">
        <v>3200</v>
      </c>
      <c r="J2383">
        <v>6.24</v>
      </c>
      <c r="K2383">
        <v>3</v>
      </c>
      <c r="L2383">
        <v>1.2063999999999999</v>
      </c>
      <c r="M2383">
        <v>0</v>
      </c>
      <c r="N2383">
        <v>2.6208</v>
      </c>
    </row>
    <row r="2384" spans="1:14" hidden="1">
      <c r="A2384">
        <v>6250</v>
      </c>
      <c r="B2384" t="s">
        <v>3199</v>
      </c>
      <c r="C2384" s="4">
        <v>42884</v>
      </c>
      <c r="D2384" s="4">
        <v>42890</v>
      </c>
      <c r="E2384" t="s">
        <v>15</v>
      </c>
      <c r="F2384" t="s">
        <v>1432</v>
      </c>
      <c r="G2384" t="s">
        <v>21</v>
      </c>
      <c r="H2384">
        <v>47201</v>
      </c>
      <c r="I2384" t="s">
        <v>3201</v>
      </c>
      <c r="J2384">
        <v>465.16</v>
      </c>
      <c r="K2384">
        <v>2</v>
      </c>
      <c r="L2384">
        <v>172.10919999999999</v>
      </c>
      <c r="M2384">
        <v>0</v>
      </c>
      <c r="N2384">
        <v>120.94159999999999</v>
      </c>
    </row>
    <row r="2385" spans="1:14" hidden="1">
      <c r="A2385">
        <v>6251</v>
      </c>
      <c r="B2385" t="s">
        <v>3199</v>
      </c>
      <c r="C2385" s="4">
        <v>42884</v>
      </c>
      <c r="D2385" s="4">
        <v>42890</v>
      </c>
      <c r="E2385" t="s">
        <v>15</v>
      </c>
      <c r="F2385" t="s">
        <v>1432</v>
      </c>
      <c r="G2385" t="s">
        <v>21</v>
      </c>
      <c r="H2385">
        <v>47201</v>
      </c>
      <c r="I2385" t="s">
        <v>2155</v>
      </c>
      <c r="J2385">
        <v>7.98</v>
      </c>
      <c r="K2385">
        <v>1</v>
      </c>
      <c r="L2385">
        <v>3.99</v>
      </c>
      <c r="M2385">
        <v>0</v>
      </c>
      <c r="N2385">
        <v>3.99</v>
      </c>
    </row>
    <row r="2386" spans="1:14" hidden="1">
      <c r="A2386">
        <v>86</v>
      </c>
      <c r="B2386" t="s">
        <v>3202</v>
      </c>
      <c r="C2386" s="4">
        <v>42883</v>
      </c>
      <c r="D2386" s="4">
        <v>42885</v>
      </c>
      <c r="E2386" t="s">
        <v>52</v>
      </c>
      <c r="F2386" t="s">
        <v>20</v>
      </c>
      <c r="G2386" t="s">
        <v>21</v>
      </c>
      <c r="H2386">
        <v>29203</v>
      </c>
      <c r="I2386" t="s">
        <v>3203</v>
      </c>
      <c r="J2386">
        <v>301.95999999999998</v>
      </c>
      <c r="K2386">
        <v>2</v>
      </c>
      <c r="L2386">
        <v>134.37219999999999</v>
      </c>
      <c r="M2386">
        <v>0</v>
      </c>
      <c r="N2386">
        <v>33.215600000000002</v>
      </c>
    </row>
    <row r="2387" spans="1:14" hidden="1">
      <c r="A2387">
        <v>2434</v>
      </c>
      <c r="B2387" t="s">
        <v>3204</v>
      </c>
      <c r="C2387" s="4">
        <v>42883</v>
      </c>
      <c r="D2387" s="4">
        <v>42887</v>
      </c>
      <c r="E2387" t="s">
        <v>15</v>
      </c>
      <c r="F2387" t="s">
        <v>1094</v>
      </c>
      <c r="G2387" t="s">
        <v>21</v>
      </c>
      <c r="H2387">
        <v>77070</v>
      </c>
      <c r="I2387" t="s">
        <v>1633</v>
      </c>
      <c r="J2387">
        <v>54.368000000000002</v>
      </c>
      <c r="K2387">
        <v>4</v>
      </c>
      <c r="L2387">
        <v>12.5726</v>
      </c>
      <c r="M2387">
        <v>0.2</v>
      </c>
      <c r="N2387">
        <v>4.0776000000000003</v>
      </c>
    </row>
    <row r="2388" spans="1:14" hidden="1">
      <c r="A2388">
        <v>6242</v>
      </c>
      <c r="B2388" t="s">
        <v>3205</v>
      </c>
      <c r="C2388" s="4">
        <v>42883</v>
      </c>
      <c r="D2388" s="4">
        <v>42886</v>
      </c>
      <c r="E2388" t="s">
        <v>52</v>
      </c>
      <c r="F2388" t="s">
        <v>85</v>
      </c>
      <c r="G2388" t="s">
        <v>27</v>
      </c>
      <c r="H2388">
        <v>3301</v>
      </c>
      <c r="I2388" t="s">
        <v>3206</v>
      </c>
      <c r="J2388">
        <v>247.44</v>
      </c>
      <c r="K2388">
        <v>8</v>
      </c>
      <c r="L2388">
        <v>18.248699999999999</v>
      </c>
      <c r="M2388">
        <v>0</v>
      </c>
      <c r="N2388">
        <v>101.4504</v>
      </c>
    </row>
    <row r="2389" spans="1:14" hidden="1">
      <c r="A2389">
        <v>8457</v>
      </c>
      <c r="B2389" t="s">
        <v>3207</v>
      </c>
      <c r="C2389" s="4">
        <v>42883</v>
      </c>
      <c r="D2389" s="4">
        <v>42888</v>
      </c>
      <c r="E2389" t="s">
        <v>52</v>
      </c>
      <c r="F2389" t="s">
        <v>2435</v>
      </c>
      <c r="G2389" t="s">
        <v>27</v>
      </c>
      <c r="H2389">
        <v>60653</v>
      </c>
      <c r="I2389" t="s">
        <v>123</v>
      </c>
      <c r="J2389">
        <v>106.869</v>
      </c>
      <c r="K2389">
        <v>3</v>
      </c>
      <c r="L2389">
        <v>45.292099999999998</v>
      </c>
      <c r="M2389">
        <v>0.3</v>
      </c>
      <c r="N2389">
        <v>-29.007300000000001</v>
      </c>
    </row>
    <row r="2390" spans="1:14" hidden="1">
      <c r="A2390">
        <v>8458</v>
      </c>
      <c r="B2390" t="s">
        <v>3207</v>
      </c>
      <c r="C2390" s="4">
        <v>42883</v>
      </c>
      <c r="D2390" s="4">
        <v>42888</v>
      </c>
      <c r="E2390" t="s">
        <v>52</v>
      </c>
      <c r="F2390" t="s">
        <v>2435</v>
      </c>
      <c r="G2390" t="s">
        <v>27</v>
      </c>
      <c r="H2390">
        <v>60653</v>
      </c>
      <c r="I2390" t="s">
        <v>676</v>
      </c>
      <c r="J2390">
        <v>3.5640000000000001</v>
      </c>
      <c r="K2390">
        <v>3</v>
      </c>
      <c r="L2390">
        <v>3.2669999999999999</v>
      </c>
      <c r="M2390">
        <v>0.8</v>
      </c>
      <c r="N2390">
        <v>-6.2370000000000001</v>
      </c>
    </row>
    <row r="2391" spans="1:14" hidden="1">
      <c r="A2391">
        <v>8786</v>
      </c>
      <c r="B2391" t="s">
        <v>3208</v>
      </c>
      <c r="C2391" s="4">
        <v>42883</v>
      </c>
      <c r="D2391" s="4">
        <v>42888</v>
      </c>
      <c r="E2391" t="s">
        <v>15</v>
      </c>
      <c r="F2391" t="s">
        <v>2598</v>
      </c>
      <c r="G2391" t="s">
        <v>27</v>
      </c>
      <c r="H2391">
        <v>85023</v>
      </c>
      <c r="I2391" t="s">
        <v>1034</v>
      </c>
      <c r="J2391">
        <v>195.96</v>
      </c>
      <c r="K2391">
        <v>5</v>
      </c>
      <c r="L2391">
        <v>35.272799999999997</v>
      </c>
      <c r="M2391">
        <v>0.2</v>
      </c>
      <c r="N2391">
        <v>19.596</v>
      </c>
    </row>
    <row r="2392" spans="1:14" hidden="1">
      <c r="A2392">
        <v>8787</v>
      </c>
      <c r="B2392" t="s">
        <v>3208</v>
      </c>
      <c r="C2392" s="4">
        <v>42883</v>
      </c>
      <c r="D2392" s="4">
        <v>42888</v>
      </c>
      <c r="E2392" t="s">
        <v>15</v>
      </c>
      <c r="F2392" t="s">
        <v>2598</v>
      </c>
      <c r="G2392" t="s">
        <v>27</v>
      </c>
      <c r="H2392">
        <v>85023</v>
      </c>
      <c r="I2392" t="s">
        <v>3031</v>
      </c>
      <c r="J2392">
        <v>15.552</v>
      </c>
      <c r="K2392">
        <v>3</v>
      </c>
      <c r="L2392">
        <v>3.3696000000000002</v>
      </c>
      <c r="M2392">
        <v>0.2</v>
      </c>
      <c r="N2392">
        <v>5.4432</v>
      </c>
    </row>
    <row r="2393" spans="1:14" hidden="1">
      <c r="A2393">
        <v>8788</v>
      </c>
      <c r="B2393" t="s">
        <v>3208</v>
      </c>
      <c r="C2393" s="4">
        <v>42883</v>
      </c>
      <c r="D2393" s="4">
        <v>42888</v>
      </c>
      <c r="E2393" t="s">
        <v>15</v>
      </c>
      <c r="F2393" t="s">
        <v>2598</v>
      </c>
      <c r="G2393" t="s">
        <v>27</v>
      </c>
      <c r="H2393">
        <v>85023</v>
      </c>
      <c r="I2393" t="s">
        <v>229</v>
      </c>
      <c r="J2393">
        <v>271.96800000000002</v>
      </c>
      <c r="K2393">
        <v>4</v>
      </c>
      <c r="L2393">
        <v>54.393599999999999</v>
      </c>
      <c r="M2393">
        <v>0.2</v>
      </c>
      <c r="N2393">
        <v>54.393599999999999</v>
      </c>
    </row>
    <row r="2394" spans="1:14" hidden="1">
      <c r="A2394">
        <v>9132</v>
      </c>
      <c r="B2394" t="s">
        <v>3209</v>
      </c>
      <c r="C2394" s="4">
        <v>42883</v>
      </c>
      <c r="D2394" s="4">
        <v>42887</v>
      </c>
      <c r="E2394" t="s">
        <v>15</v>
      </c>
      <c r="F2394" t="s">
        <v>989</v>
      </c>
      <c r="G2394" t="s">
        <v>27</v>
      </c>
      <c r="H2394">
        <v>20707</v>
      </c>
      <c r="I2394" t="s">
        <v>218</v>
      </c>
      <c r="J2394">
        <v>27.46</v>
      </c>
      <c r="K2394">
        <v>2</v>
      </c>
      <c r="L2394">
        <v>8.7872000000000003</v>
      </c>
      <c r="M2394">
        <v>0</v>
      </c>
      <c r="N2394">
        <v>9.8856000000000002</v>
      </c>
    </row>
    <row r="2395" spans="1:14" hidden="1">
      <c r="A2395">
        <v>9133</v>
      </c>
      <c r="B2395" t="s">
        <v>3209</v>
      </c>
      <c r="C2395" s="4">
        <v>42883</v>
      </c>
      <c r="D2395" s="4">
        <v>42887</v>
      </c>
      <c r="E2395" t="s">
        <v>15</v>
      </c>
      <c r="F2395" t="s">
        <v>989</v>
      </c>
      <c r="G2395" t="s">
        <v>27</v>
      </c>
      <c r="H2395">
        <v>20707</v>
      </c>
      <c r="I2395" t="s">
        <v>3210</v>
      </c>
      <c r="J2395">
        <v>125.13</v>
      </c>
      <c r="K2395">
        <v>3</v>
      </c>
      <c r="L2395">
        <v>29.614100000000001</v>
      </c>
      <c r="M2395">
        <v>0</v>
      </c>
      <c r="N2395">
        <v>36.287700000000001</v>
      </c>
    </row>
    <row r="2396" spans="1:14" hidden="1">
      <c r="A2396">
        <v>9295</v>
      </c>
      <c r="B2396" t="s">
        <v>3211</v>
      </c>
      <c r="C2396" s="4">
        <v>42883</v>
      </c>
      <c r="D2396" s="4">
        <v>42887</v>
      </c>
      <c r="E2396" t="s">
        <v>15</v>
      </c>
      <c r="F2396" t="s">
        <v>754</v>
      </c>
      <c r="G2396" t="s">
        <v>27</v>
      </c>
      <c r="H2396">
        <v>44105</v>
      </c>
      <c r="I2396" t="s">
        <v>3212</v>
      </c>
      <c r="J2396">
        <v>13.872</v>
      </c>
      <c r="K2396">
        <v>3</v>
      </c>
      <c r="L2396">
        <v>2.9478</v>
      </c>
      <c r="M2396">
        <v>0.2</v>
      </c>
      <c r="N2396">
        <v>5.0286</v>
      </c>
    </row>
    <row r="2397" spans="1:14" hidden="1">
      <c r="A2397">
        <v>9296</v>
      </c>
      <c r="B2397" t="s">
        <v>3211</v>
      </c>
      <c r="C2397" s="4">
        <v>42883</v>
      </c>
      <c r="D2397" s="4">
        <v>42887</v>
      </c>
      <c r="E2397" t="s">
        <v>15</v>
      </c>
      <c r="F2397" t="s">
        <v>754</v>
      </c>
      <c r="G2397" t="s">
        <v>27</v>
      </c>
      <c r="H2397">
        <v>44105</v>
      </c>
      <c r="I2397" t="s">
        <v>71</v>
      </c>
      <c r="J2397">
        <v>115.96</v>
      </c>
      <c r="K2397">
        <v>4</v>
      </c>
      <c r="L2397">
        <v>45.224400000000003</v>
      </c>
      <c r="M2397">
        <v>0.5</v>
      </c>
      <c r="N2397">
        <v>-64.937600000000003</v>
      </c>
    </row>
    <row r="2398" spans="1:14" hidden="1">
      <c r="A2398">
        <v>3082</v>
      </c>
      <c r="B2398" t="s">
        <v>3213</v>
      </c>
      <c r="C2398" s="4">
        <v>42882</v>
      </c>
      <c r="D2398" s="4">
        <v>42888</v>
      </c>
      <c r="E2398" t="s">
        <v>15</v>
      </c>
      <c r="F2398" t="s">
        <v>3214</v>
      </c>
      <c r="G2398" t="s">
        <v>17</v>
      </c>
      <c r="H2398">
        <v>40214</v>
      </c>
      <c r="I2398" t="s">
        <v>315</v>
      </c>
      <c r="J2398">
        <v>58.34</v>
      </c>
      <c r="K2398">
        <v>2</v>
      </c>
      <c r="L2398">
        <v>15.1684</v>
      </c>
      <c r="M2398">
        <v>0</v>
      </c>
      <c r="N2398">
        <v>28.0032</v>
      </c>
    </row>
    <row r="2399" spans="1:14" hidden="1">
      <c r="A2399">
        <v>3083</v>
      </c>
      <c r="B2399" t="s">
        <v>3213</v>
      </c>
      <c r="C2399" s="4">
        <v>42882</v>
      </c>
      <c r="D2399" s="4">
        <v>42888</v>
      </c>
      <c r="E2399" t="s">
        <v>15</v>
      </c>
      <c r="F2399" t="s">
        <v>3214</v>
      </c>
      <c r="G2399" t="s">
        <v>17</v>
      </c>
      <c r="H2399">
        <v>40214</v>
      </c>
      <c r="I2399" t="s">
        <v>894</v>
      </c>
      <c r="J2399">
        <v>539.97</v>
      </c>
      <c r="K2399">
        <v>3</v>
      </c>
      <c r="L2399">
        <v>134.99250000000001</v>
      </c>
      <c r="M2399">
        <v>0</v>
      </c>
      <c r="N2399">
        <v>134.99250000000001</v>
      </c>
    </row>
    <row r="2400" spans="1:14" hidden="1">
      <c r="A2400">
        <v>3943</v>
      </c>
      <c r="B2400" t="s">
        <v>3215</v>
      </c>
      <c r="C2400" s="4">
        <v>42882</v>
      </c>
      <c r="D2400" s="4">
        <v>42884</v>
      </c>
      <c r="E2400" t="s">
        <v>52</v>
      </c>
      <c r="F2400" t="s">
        <v>3216</v>
      </c>
      <c r="G2400" t="s">
        <v>21</v>
      </c>
      <c r="H2400">
        <v>38109</v>
      </c>
      <c r="I2400" t="s">
        <v>3217</v>
      </c>
      <c r="J2400">
        <v>25.92</v>
      </c>
      <c r="K2400">
        <v>5</v>
      </c>
      <c r="L2400">
        <v>3.3696000000000002</v>
      </c>
      <c r="M2400">
        <v>0.2</v>
      </c>
      <c r="N2400">
        <v>9.0719999999999992</v>
      </c>
    </row>
    <row r="2401" spans="1:14" hidden="1">
      <c r="A2401">
        <v>5376</v>
      </c>
      <c r="B2401" t="s">
        <v>3218</v>
      </c>
      <c r="C2401" s="4">
        <v>42882</v>
      </c>
      <c r="D2401" s="4">
        <v>42886</v>
      </c>
      <c r="E2401" t="s">
        <v>15</v>
      </c>
      <c r="F2401" t="s">
        <v>775</v>
      </c>
      <c r="G2401" t="s">
        <v>27</v>
      </c>
      <c r="H2401">
        <v>98103</v>
      </c>
      <c r="I2401" t="s">
        <v>428</v>
      </c>
      <c r="J2401">
        <v>98.16</v>
      </c>
      <c r="K2401">
        <v>6</v>
      </c>
      <c r="L2401">
        <v>14.724</v>
      </c>
      <c r="M2401">
        <v>0</v>
      </c>
      <c r="N2401">
        <v>9.8160000000000007</v>
      </c>
    </row>
    <row r="2402" spans="1:14" hidden="1">
      <c r="A2402">
        <v>5377</v>
      </c>
      <c r="B2402" t="s">
        <v>3218</v>
      </c>
      <c r="C2402" s="4">
        <v>42882</v>
      </c>
      <c r="D2402" s="4">
        <v>42886</v>
      </c>
      <c r="E2402" t="s">
        <v>15</v>
      </c>
      <c r="F2402" t="s">
        <v>775</v>
      </c>
      <c r="G2402" t="s">
        <v>27</v>
      </c>
      <c r="H2402">
        <v>98103</v>
      </c>
      <c r="I2402" t="s">
        <v>2688</v>
      </c>
      <c r="J2402">
        <v>31.44</v>
      </c>
      <c r="K2402">
        <v>3</v>
      </c>
      <c r="L2402">
        <v>7.86</v>
      </c>
      <c r="M2402">
        <v>0</v>
      </c>
      <c r="N2402">
        <v>7.86</v>
      </c>
    </row>
    <row r="2403" spans="1:14" hidden="1">
      <c r="A2403">
        <v>6436</v>
      </c>
      <c r="B2403" t="s">
        <v>3219</v>
      </c>
      <c r="C2403" s="4">
        <v>42882</v>
      </c>
      <c r="D2403" s="4">
        <v>42884</v>
      </c>
      <c r="E2403" t="s">
        <v>38</v>
      </c>
      <c r="F2403" t="s">
        <v>34</v>
      </c>
      <c r="G2403" t="s">
        <v>21</v>
      </c>
      <c r="H2403">
        <v>83201</v>
      </c>
      <c r="I2403" t="s">
        <v>149</v>
      </c>
      <c r="J2403">
        <v>35</v>
      </c>
      <c r="K2403">
        <v>4</v>
      </c>
      <c r="L2403">
        <v>5.0750000000000002</v>
      </c>
      <c r="M2403">
        <v>0</v>
      </c>
      <c r="N2403">
        <v>14.7</v>
      </c>
    </row>
    <row r="2404" spans="1:14" hidden="1">
      <c r="A2404">
        <v>6437</v>
      </c>
      <c r="B2404" t="s">
        <v>3219</v>
      </c>
      <c r="C2404" s="4">
        <v>42882</v>
      </c>
      <c r="D2404" s="4">
        <v>42884</v>
      </c>
      <c r="E2404" t="s">
        <v>38</v>
      </c>
      <c r="F2404" t="s">
        <v>34</v>
      </c>
      <c r="G2404" t="s">
        <v>21</v>
      </c>
      <c r="H2404">
        <v>83201</v>
      </c>
      <c r="I2404" t="s">
        <v>2320</v>
      </c>
      <c r="J2404">
        <v>477.15</v>
      </c>
      <c r="K2404">
        <v>5</v>
      </c>
      <c r="L2404">
        <v>89.7042</v>
      </c>
      <c r="M2404">
        <v>0</v>
      </c>
      <c r="N2404">
        <v>28.629000000000001</v>
      </c>
    </row>
    <row r="2405" spans="1:14" hidden="1">
      <c r="A2405">
        <v>6438</v>
      </c>
      <c r="B2405" t="s">
        <v>3219</v>
      </c>
      <c r="C2405" s="4">
        <v>42882</v>
      </c>
      <c r="D2405" s="4">
        <v>42884</v>
      </c>
      <c r="E2405" t="s">
        <v>38</v>
      </c>
      <c r="F2405" t="s">
        <v>34</v>
      </c>
      <c r="G2405" t="s">
        <v>21</v>
      </c>
      <c r="H2405">
        <v>83201</v>
      </c>
      <c r="I2405" t="s">
        <v>1264</v>
      </c>
      <c r="J2405">
        <v>302.37599999999998</v>
      </c>
      <c r="K2405">
        <v>3</v>
      </c>
      <c r="L2405">
        <v>93.232600000000005</v>
      </c>
      <c r="M2405">
        <v>0.2</v>
      </c>
      <c r="N2405">
        <v>22.6782</v>
      </c>
    </row>
    <row r="2406" spans="1:14" hidden="1">
      <c r="A2406">
        <v>9448</v>
      </c>
      <c r="B2406" t="s">
        <v>3220</v>
      </c>
      <c r="C2406" s="4">
        <v>42882</v>
      </c>
      <c r="D2406" s="4">
        <v>42889</v>
      </c>
      <c r="E2406" t="s">
        <v>15</v>
      </c>
      <c r="F2406" t="s">
        <v>3221</v>
      </c>
      <c r="G2406" t="s">
        <v>21</v>
      </c>
      <c r="H2406">
        <v>74133</v>
      </c>
      <c r="I2406" t="s">
        <v>3222</v>
      </c>
      <c r="J2406">
        <v>477.3</v>
      </c>
      <c r="K2406">
        <v>5</v>
      </c>
      <c r="L2406">
        <v>67.776600000000002</v>
      </c>
      <c r="M2406">
        <v>0</v>
      </c>
      <c r="N2406">
        <v>138.417</v>
      </c>
    </row>
    <row r="2407" spans="1:14" hidden="1">
      <c r="A2407">
        <v>9457</v>
      </c>
      <c r="B2407" t="s">
        <v>3223</v>
      </c>
      <c r="C2407" s="4">
        <v>42882</v>
      </c>
      <c r="D2407" s="4">
        <v>42889</v>
      </c>
      <c r="E2407" t="s">
        <v>15</v>
      </c>
      <c r="F2407" t="s">
        <v>2524</v>
      </c>
      <c r="G2407" t="s">
        <v>27</v>
      </c>
      <c r="H2407">
        <v>27405</v>
      </c>
      <c r="I2407" t="s">
        <v>3224</v>
      </c>
      <c r="J2407">
        <v>27.192</v>
      </c>
      <c r="K2407">
        <v>3</v>
      </c>
      <c r="L2407">
        <v>8.9506999999999994</v>
      </c>
      <c r="M2407">
        <v>0.2</v>
      </c>
      <c r="N2407">
        <v>0.33989999999999698</v>
      </c>
    </row>
    <row r="2408" spans="1:14" hidden="1">
      <c r="A2408">
        <v>9458</v>
      </c>
      <c r="B2408" t="s">
        <v>3223</v>
      </c>
      <c r="C2408" s="4">
        <v>42882</v>
      </c>
      <c r="D2408" s="4">
        <v>42889</v>
      </c>
      <c r="E2408" t="s">
        <v>15</v>
      </c>
      <c r="F2408" t="s">
        <v>2524</v>
      </c>
      <c r="G2408" t="s">
        <v>27</v>
      </c>
      <c r="H2408">
        <v>27405</v>
      </c>
      <c r="I2408" t="s">
        <v>341</v>
      </c>
      <c r="J2408">
        <v>12.06</v>
      </c>
      <c r="K2408">
        <v>5</v>
      </c>
      <c r="L2408">
        <v>4.4219999999999997</v>
      </c>
      <c r="M2408">
        <v>0.7</v>
      </c>
      <c r="N2408">
        <v>-10.050000000000001</v>
      </c>
    </row>
    <row r="2409" spans="1:14" hidden="1">
      <c r="A2409">
        <v>7000</v>
      </c>
      <c r="B2409" t="s">
        <v>3225</v>
      </c>
      <c r="C2409" s="4">
        <v>42881</v>
      </c>
      <c r="D2409" s="4">
        <v>42884</v>
      </c>
      <c r="E2409" t="s">
        <v>38</v>
      </c>
      <c r="F2409" t="s">
        <v>1501</v>
      </c>
      <c r="G2409" t="s">
        <v>27</v>
      </c>
      <c r="H2409">
        <v>40214</v>
      </c>
      <c r="I2409" t="s">
        <v>598</v>
      </c>
      <c r="J2409">
        <v>208.44</v>
      </c>
      <c r="K2409">
        <v>3</v>
      </c>
      <c r="L2409">
        <v>48.636000000000003</v>
      </c>
      <c r="M2409">
        <v>0</v>
      </c>
      <c r="N2409">
        <v>62.531999999999996</v>
      </c>
    </row>
    <row r="2410" spans="1:14" hidden="1">
      <c r="A2410">
        <v>7001</v>
      </c>
      <c r="B2410" t="s">
        <v>3225</v>
      </c>
      <c r="C2410" s="4">
        <v>42881</v>
      </c>
      <c r="D2410" s="4">
        <v>42884</v>
      </c>
      <c r="E2410" t="s">
        <v>38</v>
      </c>
      <c r="F2410" t="s">
        <v>1501</v>
      </c>
      <c r="G2410" t="s">
        <v>27</v>
      </c>
      <c r="H2410">
        <v>40214</v>
      </c>
      <c r="I2410" t="s">
        <v>3226</v>
      </c>
      <c r="J2410">
        <v>25.76</v>
      </c>
      <c r="K2410">
        <v>2</v>
      </c>
      <c r="L2410">
        <v>12.493600000000001</v>
      </c>
      <c r="M2410">
        <v>0</v>
      </c>
      <c r="N2410">
        <v>0.77280000000000004</v>
      </c>
    </row>
    <row r="2411" spans="1:14" hidden="1">
      <c r="A2411">
        <v>9067</v>
      </c>
      <c r="B2411" t="s">
        <v>3227</v>
      </c>
      <c r="C2411" s="4">
        <v>42881</v>
      </c>
      <c r="D2411" s="4">
        <v>42885</v>
      </c>
      <c r="E2411" t="s">
        <v>15</v>
      </c>
      <c r="F2411" t="s">
        <v>3228</v>
      </c>
      <c r="G2411" t="s">
        <v>21</v>
      </c>
      <c r="H2411">
        <v>22801</v>
      </c>
      <c r="I2411" t="s">
        <v>3229</v>
      </c>
      <c r="J2411">
        <v>23.08</v>
      </c>
      <c r="K2411">
        <v>2</v>
      </c>
      <c r="L2411">
        <v>8.0779999999999994</v>
      </c>
      <c r="M2411">
        <v>0</v>
      </c>
      <c r="N2411">
        <v>6.9240000000000004</v>
      </c>
    </row>
    <row r="2412" spans="1:14" hidden="1">
      <c r="A2412">
        <v>9438</v>
      </c>
      <c r="B2412" t="s">
        <v>3230</v>
      </c>
      <c r="C2412" s="4">
        <v>42881</v>
      </c>
      <c r="D2412" s="4">
        <v>42886</v>
      </c>
      <c r="E2412" t="s">
        <v>15</v>
      </c>
      <c r="F2412" t="s">
        <v>1080</v>
      </c>
      <c r="G2412" t="s">
        <v>21</v>
      </c>
      <c r="H2412">
        <v>92054</v>
      </c>
      <c r="I2412" t="s">
        <v>830</v>
      </c>
      <c r="J2412">
        <v>12.96</v>
      </c>
      <c r="K2412">
        <v>2</v>
      </c>
      <c r="L2412">
        <v>3.3696000000000002</v>
      </c>
      <c r="M2412">
        <v>0</v>
      </c>
      <c r="N2412">
        <v>6.2207999999999997</v>
      </c>
    </row>
    <row r="2413" spans="1:14" hidden="1">
      <c r="A2413">
        <v>6671</v>
      </c>
      <c r="B2413" t="s">
        <v>3231</v>
      </c>
      <c r="C2413" s="4">
        <v>42880</v>
      </c>
      <c r="D2413" s="4">
        <v>42884</v>
      </c>
      <c r="E2413" t="s">
        <v>15</v>
      </c>
      <c r="F2413" t="s">
        <v>130</v>
      </c>
      <c r="G2413" t="s">
        <v>17</v>
      </c>
      <c r="H2413">
        <v>31907</v>
      </c>
      <c r="I2413" t="s">
        <v>2621</v>
      </c>
      <c r="J2413">
        <v>29.84</v>
      </c>
      <c r="K2413">
        <v>2</v>
      </c>
      <c r="L2413">
        <v>8.2059999999999995</v>
      </c>
      <c r="M2413">
        <v>0</v>
      </c>
      <c r="N2413">
        <v>13.428000000000001</v>
      </c>
    </row>
    <row r="2414" spans="1:14" hidden="1">
      <c r="A2414">
        <v>8013</v>
      </c>
      <c r="B2414" t="s">
        <v>3232</v>
      </c>
      <c r="C2414" s="4">
        <v>42880</v>
      </c>
      <c r="D2414" s="4">
        <v>42880</v>
      </c>
      <c r="E2414" t="s">
        <v>98</v>
      </c>
      <c r="F2414" t="s">
        <v>877</v>
      </c>
      <c r="G2414" t="s">
        <v>21</v>
      </c>
      <c r="H2414">
        <v>10009</v>
      </c>
      <c r="I2414" t="s">
        <v>922</v>
      </c>
      <c r="J2414">
        <v>663.92</v>
      </c>
      <c r="K2414">
        <v>5</v>
      </c>
      <c r="L2414">
        <v>91.289000000000001</v>
      </c>
      <c r="M2414">
        <v>0.2</v>
      </c>
      <c r="N2414">
        <v>207.47499999999999</v>
      </c>
    </row>
    <row r="2415" spans="1:14" hidden="1">
      <c r="A2415">
        <v>8014</v>
      </c>
      <c r="B2415" t="s">
        <v>3232</v>
      </c>
      <c r="C2415" s="4">
        <v>42880</v>
      </c>
      <c r="D2415" s="4">
        <v>42880</v>
      </c>
      <c r="E2415" t="s">
        <v>98</v>
      </c>
      <c r="F2415" t="s">
        <v>877</v>
      </c>
      <c r="G2415" t="s">
        <v>21</v>
      </c>
      <c r="H2415">
        <v>10009</v>
      </c>
      <c r="I2415" t="s">
        <v>1623</v>
      </c>
      <c r="J2415">
        <v>120</v>
      </c>
      <c r="K2415">
        <v>8</v>
      </c>
      <c r="L2415">
        <v>13.35</v>
      </c>
      <c r="M2415">
        <v>0</v>
      </c>
      <c r="N2415">
        <v>13.2</v>
      </c>
    </row>
    <row r="2416" spans="1:14" hidden="1">
      <c r="A2416">
        <v>8015</v>
      </c>
      <c r="B2416" t="s">
        <v>3232</v>
      </c>
      <c r="C2416" s="4">
        <v>42880</v>
      </c>
      <c r="D2416" s="4">
        <v>42880</v>
      </c>
      <c r="E2416" t="s">
        <v>98</v>
      </c>
      <c r="F2416" t="s">
        <v>877</v>
      </c>
      <c r="G2416" t="s">
        <v>21</v>
      </c>
      <c r="H2416">
        <v>10009</v>
      </c>
      <c r="I2416" t="s">
        <v>2298</v>
      </c>
      <c r="J2416">
        <v>3.29</v>
      </c>
      <c r="K2416">
        <v>1</v>
      </c>
      <c r="L2416">
        <v>1.8095000000000001</v>
      </c>
      <c r="M2416">
        <v>0</v>
      </c>
      <c r="N2416">
        <v>1.4804999999999999</v>
      </c>
    </row>
    <row r="2417" spans="1:14" hidden="1">
      <c r="A2417">
        <v>8016</v>
      </c>
      <c r="B2417" t="s">
        <v>3232</v>
      </c>
      <c r="C2417" s="4">
        <v>42880</v>
      </c>
      <c r="D2417" s="4">
        <v>42880</v>
      </c>
      <c r="E2417" t="s">
        <v>98</v>
      </c>
      <c r="F2417" t="s">
        <v>877</v>
      </c>
      <c r="G2417" t="s">
        <v>21</v>
      </c>
      <c r="H2417">
        <v>10009</v>
      </c>
      <c r="I2417" t="s">
        <v>912</v>
      </c>
      <c r="J2417">
        <v>18.84</v>
      </c>
      <c r="K2417">
        <v>3</v>
      </c>
      <c r="L2417">
        <v>4.2704000000000004</v>
      </c>
      <c r="M2417">
        <v>0</v>
      </c>
      <c r="N2417">
        <v>6.0288000000000004</v>
      </c>
    </row>
    <row r="2418" spans="1:14" hidden="1">
      <c r="A2418">
        <v>9128</v>
      </c>
      <c r="B2418" t="s">
        <v>3233</v>
      </c>
      <c r="C2418" s="4">
        <v>42880</v>
      </c>
      <c r="D2418" s="4">
        <v>42887</v>
      </c>
      <c r="E2418" t="s">
        <v>15</v>
      </c>
      <c r="F2418" t="s">
        <v>1350</v>
      </c>
      <c r="G2418" t="s">
        <v>21</v>
      </c>
      <c r="H2418">
        <v>77070</v>
      </c>
      <c r="I2418" t="s">
        <v>868</v>
      </c>
      <c r="J2418">
        <v>50.136000000000003</v>
      </c>
      <c r="K2418">
        <v>3</v>
      </c>
      <c r="L2418">
        <v>20.472200000000001</v>
      </c>
      <c r="M2418">
        <v>0.2</v>
      </c>
      <c r="N2418">
        <v>-11.2806</v>
      </c>
    </row>
    <row r="2419" spans="1:14" hidden="1">
      <c r="A2419">
        <v>4510</v>
      </c>
      <c r="B2419" t="s">
        <v>3234</v>
      </c>
      <c r="C2419" s="4">
        <v>42878</v>
      </c>
      <c r="D2419" s="4">
        <v>42884</v>
      </c>
      <c r="E2419" t="s">
        <v>15</v>
      </c>
      <c r="F2419" t="s">
        <v>3235</v>
      </c>
      <c r="G2419" t="s">
        <v>21</v>
      </c>
      <c r="H2419">
        <v>90036</v>
      </c>
      <c r="I2419" t="s">
        <v>1649</v>
      </c>
      <c r="J2419">
        <v>171.28800000000001</v>
      </c>
      <c r="K2419">
        <v>3</v>
      </c>
      <c r="L2419">
        <v>59.237099999999998</v>
      </c>
      <c r="M2419">
        <v>0.2</v>
      </c>
      <c r="N2419">
        <v>-6.4233000000000304</v>
      </c>
    </row>
    <row r="2420" spans="1:14" hidden="1">
      <c r="A2420">
        <v>4872</v>
      </c>
      <c r="B2420" t="s">
        <v>3236</v>
      </c>
      <c r="C2420" s="4">
        <v>42878</v>
      </c>
      <c r="D2420" s="4">
        <v>42882</v>
      </c>
      <c r="E2420" t="s">
        <v>15</v>
      </c>
      <c r="F2420" t="s">
        <v>1278</v>
      </c>
      <c r="G2420" t="s">
        <v>21</v>
      </c>
      <c r="H2420">
        <v>77095</v>
      </c>
      <c r="I2420" t="s">
        <v>3237</v>
      </c>
      <c r="J2420">
        <v>1.8240000000000001</v>
      </c>
      <c r="K2420">
        <v>2</v>
      </c>
      <c r="L2420">
        <v>0.60419999999999996</v>
      </c>
      <c r="M2420">
        <v>0.2</v>
      </c>
      <c r="N2420">
        <v>0.61560000000000004</v>
      </c>
    </row>
    <row r="2421" spans="1:14" hidden="1">
      <c r="A2421">
        <v>4873</v>
      </c>
      <c r="B2421" t="s">
        <v>3236</v>
      </c>
      <c r="C2421" s="4">
        <v>42878</v>
      </c>
      <c r="D2421" s="4">
        <v>42882</v>
      </c>
      <c r="E2421" t="s">
        <v>15</v>
      </c>
      <c r="F2421" t="s">
        <v>1278</v>
      </c>
      <c r="G2421" t="s">
        <v>21</v>
      </c>
      <c r="H2421">
        <v>77095</v>
      </c>
      <c r="I2421" t="s">
        <v>199</v>
      </c>
      <c r="J2421">
        <v>18.32</v>
      </c>
      <c r="K2421">
        <v>5</v>
      </c>
      <c r="L2421">
        <v>13.007199999999999</v>
      </c>
      <c r="M2421">
        <v>0.8</v>
      </c>
      <c r="N2421">
        <v>-46.716000000000001</v>
      </c>
    </row>
    <row r="2422" spans="1:14" hidden="1">
      <c r="A2422">
        <v>4874</v>
      </c>
      <c r="B2422" t="s">
        <v>3236</v>
      </c>
      <c r="C2422" s="4">
        <v>42878</v>
      </c>
      <c r="D2422" s="4">
        <v>42882</v>
      </c>
      <c r="E2422" t="s">
        <v>15</v>
      </c>
      <c r="F2422" t="s">
        <v>1278</v>
      </c>
      <c r="G2422" t="s">
        <v>21</v>
      </c>
      <c r="H2422">
        <v>77095</v>
      </c>
      <c r="I2422" t="s">
        <v>1156</v>
      </c>
      <c r="J2422">
        <v>48.816000000000003</v>
      </c>
      <c r="K2422">
        <v>3</v>
      </c>
      <c r="L2422">
        <v>20.136600000000001</v>
      </c>
      <c r="M2422">
        <v>0.2</v>
      </c>
      <c r="N2422">
        <v>-11.5938</v>
      </c>
    </row>
    <row r="2423" spans="1:14" hidden="1">
      <c r="A2423">
        <v>4875</v>
      </c>
      <c r="B2423" t="s">
        <v>3236</v>
      </c>
      <c r="C2423" s="4">
        <v>42878</v>
      </c>
      <c r="D2423" s="4">
        <v>42882</v>
      </c>
      <c r="E2423" t="s">
        <v>15</v>
      </c>
      <c r="F2423" t="s">
        <v>1278</v>
      </c>
      <c r="G2423" t="s">
        <v>21</v>
      </c>
      <c r="H2423">
        <v>77095</v>
      </c>
      <c r="I2423" t="s">
        <v>66</v>
      </c>
      <c r="J2423">
        <v>1.1879999999999999</v>
      </c>
      <c r="K2423">
        <v>1</v>
      </c>
      <c r="L2423">
        <v>3.1482000000000001</v>
      </c>
      <c r="M2423">
        <v>0.8</v>
      </c>
      <c r="N2423">
        <v>-1.9601999999999999</v>
      </c>
    </row>
    <row r="2424" spans="1:14" hidden="1">
      <c r="A2424">
        <v>5540</v>
      </c>
      <c r="B2424" t="s">
        <v>3238</v>
      </c>
      <c r="C2424" s="4">
        <v>42877</v>
      </c>
      <c r="D2424" s="4">
        <v>42881</v>
      </c>
      <c r="E2424" t="s">
        <v>15</v>
      </c>
      <c r="F2424" t="s">
        <v>527</v>
      </c>
      <c r="G2424" t="s">
        <v>21</v>
      </c>
      <c r="H2424">
        <v>60653</v>
      </c>
      <c r="I2424" t="s">
        <v>2838</v>
      </c>
      <c r="J2424">
        <v>181.98599999999999</v>
      </c>
      <c r="K2424">
        <v>2</v>
      </c>
      <c r="L2424">
        <v>118.29089999999999</v>
      </c>
      <c r="M2424">
        <v>0.3</v>
      </c>
      <c r="N2424">
        <v>-54.595799999999997</v>
      </c>
    </row>
    <row r="2425" spans="1:14" hidden="1">
      <c r="A2425">
        <v>5541</v>
      </c>
      <c r="B2425" t="s">
        <v>3238</v>
      </c>
      <c r="C2425" s="4">
        <v>42877</v>
      </c>
      <c r="D2425" s="4">
        <v>42881</v>
      </c>
      <c r="E2425" t="s">
        <v>15</v>
      </c>
      <c r="F2425" t="s">
        <v>527</v>
      </c>
      <c r="G2425" t="s">
        <v>21</v>
      </c>
      <c r="H2425">
        <v>60653</v>
      </c>
      <c r="I2425" t="s">
        <v>568</v>
      </c>
      <c r="J2425">
        <v>1.5920000000000001</v>
      </c>
      <c r="K2425">
        <v>2</v>
      </c>
      <c r="L2425">
        <v>2.1093999999999999</v>
      </c>
      <c r="M2425">
        <v>0.8</v>
      </c>
      <c r="N2425">
        <v>-2.6267999999999998</v>
      </c>
    </row>
    <row r="2426" spans="1:14" hidden="1">
      <c r="A2426">
        <v>5542</v>
      </c>
      <c r="B2426" t="s">
        <v>3238</v>
      </c>
      <c r="C2426" s="4">
        <v>42877</v>
      </c>
      <c r="D2426" s="4">
        <v>42881</v>
      </c>
      <c r="E2426" t="s">
        <v>15</v>
      </c>
      <c r="F2426" t="s">
        <v>527</v>
      </c>
      <c r="G2426" t="s">
        <v>21</v>
      </c>
      <c r="H2426">
        <v>60653</v>
      </c>
      <c r="I2426" t="s">
        <v>1309</v>
      </c>
      <c r="J2426">
        <v>22.344000000000001</v>
      </c>
      <c r="K2426">
        <v>3</v>
      </c>
      <c r="L2426">
        <v>6.6101000000000001</v>
      </c>
      <c r="M2426">
        <v>0.2</v>
      </c>
      <c r="N2426">
        <v>2.5137</v>
      </c>
    </row>
    <row r="2427" spans="1:14" hidden="1">
      <c r="A2427">
        <v>6467</v>
      </c>
      <c r="B2427" t="s">
        <v>3239</v>
      </c>
      <c r="C2427" s="4">
        <v>42877</v>
      </c>
      <c r="D2427" s="4">
        <v>42880</v>
      </c>
      <c r="E2427" t="s">
        <v>52</v>
      </c>
      <c r="F2427" t="s">
        <v>3216</v>
      </c>
      <c r="G2427" t="s">
        <v>21</v>
      </c>
      <c r="H2427">
        <v>90008</v>
      </c>
      <c r="I2427" t="s">
        <v>347</v>
      </c>
      <c r="J2427">
        <v>68.459999999999994</v>
      </c>
      <c r="K2427">
        <v>7</v>
      </c>
      <c r="L2427">
        <v>6.1614000000000004</v>
      </c>
      <c r="M2427">
        <v>0</v>
      </c>
      <c r="N2427">
        <v>25.330200000000001</v>
      </c>
    </row>
    <row r="2428" spans="1:14" hidden="1">
      <c r="A2428">
        <v>7245</v>
      </c>
      <c r="B2428" t="s">
        <v>3240</v>
      </c>
      <c r="C2428" s="4">
        <v>42877</v>
      </c>
      <c r="D2428" s="4">
        <v>42880</v>
      </c>
      <c r="E2428" t="s">
        <v>38</v>
      </c>
      <c r="F2428" t="s">
        <v>2517</v>
      </c>
      <c r="G2428" t="s">
        <v>21</v>
      </c>
      <c r="H2428">
        <v>90049</v>
      </c>
      <c r="I2428" t="s">
        <v>2175</v>
      </c>
      <c r="J2428">
        <v>49.56</v>
      </c>
      <c r="K2428">
        <v>7</v>
      </c>
      <c r="L2428">
        <v>4.3895999999999997</v>
      </c>
      <c r="M2428">
        <v>0</v>
      </c>
      <c r="N2428">
        <v>18.832799999999999</v>
      </c>
    </row>
    <row r="2429" spans="1:14" hidden="1">
      <c r="A2429">
        <v>9247</v>
      </c>
      <c r="B2429" t="s">
        <v>3241</v>
      </c>
      <c r="C2429" s="4">
        <v>42877</v>
      </c>
      <c r="D2429" s="4">
        <v>42881</v>
      </c>
      <c r="E2429" t="s">
        <v>15</v>
      </c>
      <c r="F2429" t="s">
        <v>358</v>
      </c>
      <c r="G2429" t="s">
        <v>17</v>
      </c>
      <c r="H2429">
        <v>94109</v>
      </c>
      <c r="I2429" t="s">
        <v>1586</v>
      </c>
      <c r="J2429">
        <v>9.84</v>
      </c>
      <c r="K2429">
        <v>3</v>
      </c>
      <c r="L2429">
        <v>2.3288000000000002</v>
      </c>
      <c r="M2429">
        <v>0</v>
      </c>
      <c r="N2429">
        <v>2.8536000000000001</v>
      </c>
    </row>
    <row r="2430" spans="1:14" hidden="1">
      <c r="A2430">
        <v>9248</v>
      </c>
      <c r="B2430" t="s">
        <v>3241</v>
      </c>
      <c r="C2430" s="4">
        <v>42877</v>
      </c>
      <c r="D2430" s="4">
        <v>42881</v>
      </c>
      <c r="E2430" t="s">
        <v>15</v>
      </c>
      <c r="F2430" t="s">
        <v>358</v>
      </c>
      <c r="G2430" t="s">
        <v>17</v>
      </c>
      <c r="H2430">
        <v>94109</v>
      </c>
      <c r="I2430" t="s">
        <v>2037</v>
      </c>
      <c r="J2430">
        <v>2.78</v>
      </c>
      <c r="K2430">
        <v>1</v>
      </c>
      <c r="L2430">
        <v>2.0571999999999999</v>
      </c>
      <c r="M2430">
        <v>0</v>
      </c>
      <c r="N2430">
        <v>0.7228</v>
      </c>
    </row>
    <row r="2431" spans="1:14" hidden="1">
      <c r="A2431">
        <v>989</v>
      </c>
      <c r="B2431" t="s">
        <v>3242</v>
      </c>
      <c r="C2431" s="4">
        <v>42876</v>
      </c>
      <c r="D2431" s="4">
        <v>42881</v>
      </c>
      <c r="E2431" t="s">
        <v>15</v>
      </c>
      <c r="F2431" t="s">
        <v>3243</v>
      </c>
      <c r="G2431" t="s">
        <v>27</v>
      </c>
      <c r="H2431">
        <v>13021</v>
      </c>
      <c r="I2431" t="s">
        <v>3244</v>
      </c>
      <c r="J2431">
        <v>520.04999999999995</v>
      </c>
      <c r="K2431">
        <v>5</v>
      </c>
      <c r="L2431">
        <v>89.448599999999999</v>
      </c>
      <c r="M2431">
        <v>0</v>
      </c>
      <c r="N2431">
        <v>72.807000000000002</v>
      </c>
    </row>
    <row r="2432" spans="1:14" hidden="1">
      <c r="A2432">
        <v>990</v>
      </c>
      <c r="B2432" t="s">
        <v>3242</v>
      </c>
      <c r="C2432" s="4">
        <v>42876</v>
      </c>
      <c r="D2432" s="4">
        <v>42881</v>
      </c>
      <c r="E2432" t="s">
        <v>15</v>
      </c>
      <c r="F2432" t="s">
        <v>3243</v>
      </c>
      <c r="G2432" t="s">
        <v>27</v>
      </c>
      <c r="H2432">
        <v>13021</v>
      </c>
      <c r="I2432" t="s">
        <v>396</v>
      </c>
      <c r="J2432">
        <v>17.97</v>
      </c>
      <c r="K2432">
        <v>3</v>
      </c>
      <c r="L2432">
        <v>4.2529000000000003</v>
      </c>
      <c r="M2432">
        <v>0</v>
      </c>
      <c r="N2432">
        <v>5.2112999999999996</v>
      </c>
    </row>
    <row r="2433" spans="1:14" hidden="1">
      <c r="A2433">
        <v>4363</v>
      </c>
      <c r="B2433" t="s">
        <v>3245</v>
      </c>
      <c r="C2433" s="4">
        <v>42875</v>
      </c>
      <c r="D2433" s="4">
        <v>42877</v>
      </c>
      <c r="E2433" t="s">
        <v>52</v>
      </c>
      <c r="F2433" t="s">
        <v>3246</v>
      </c>
      <c r="G2433" t="s">
        <v>21</v>
      </c>
      <c r="H2433">
        <v>58103</v>
      </c>
      <c r="I2433" t="s">
        <v>2669</v>
      </c>
      <c r="J2433">
        <v>131.94</v>
      </c>
      <c r="K2433">
        <v>3</v>
      </c>
      <c r="L2433">
        <v>32.105400000000003</v>
      </c>
      <c r="M2433">
        <v>0</v>
      </c>
      <c r="N2433">
        <v>35.623800000000003</v>
      </c>
    </row>
    <row r="2434" spans="1:14" hidden="1">
      <c r="A2434">
        <v>4364</v>
      </c>
      <c r="B2434" t="s">
        <v>3245</v>
      </c>
      <c r="C2434" s="4">
        <v>42875</v>
      </c>
      <c r="D2434" s="4">
        <v>42877</v>
      </c>
      <c r="E2434" t="s">
        <v>52</v>
      </c>
      <c r="F2434" t="s">
        <v>3246</v>
      </c>
      <c r="G2434" t="s">
        <v>21</v>
      </c>
      <c r="H2434">
        <v>58103</v>
      </c>
      <c r="I2434" t="s">
        <v>2351</v>
      </c>
      <c r="J2434">
        <v>25.92</v>
      </c>
      <c r="K2434">
        <v>4</v>
      </c>
      <c r="L2434">
        <v>4.4063999999999997</v>
      </c>
      <c r="M2434">
        <v>0</v>
      </c>
      <c r="N2434">
        <v>8.2943999999999996</v>
      </c>
    </row>
    <row r="2435" spans="1:14" hidden="1">
      <c r="A2435">
        <v>4365</v>
      </c>
      <c r="B2435" t="s">
        <v>3245</v>
      </c>
      <c r="C2435" s="4">
        <v>42875</v>
      </c>
      <c r="D2435" s="4">
        <v>42877</v>
      </c>
      <c r="E2435" t="s">
        <v>52</v>
      </c>
      <c r="F2435" t="s">
        <v>3246</v>
      </c>
      <c r="G2435" t="s">
        <v>21</v>
      </c>
      <c r="H2435">
        <v>58103</v>
      </c>
      <c r="I2435" t="s">
        <v>2473</v>
      </c>
      <c r="J2435">
        <v>704.76</v>
      </c>
      <c r="K2435">
        <v>4</v>
      </c>
      <c r="L2435">
        <v>135.66630000000001</v>
      </c>
      <c r="M2435">
        <v>0</v>
      </c>
      <c r="N2435">
        <v>162.09479999999999</v>
      </c>
    </row>
    <row r="2436" spans="1:14" hidden="1">
      <c r="A2436">
        <v>4366</v>
      </c>
      <c r="B2436" t="s">
        <v>3245</v>
      </c>
      <c r="C2436" s="4">
        <v>42875</v>
      </c>
      <c r="D2436" s="4">
        <v>42877</v>
      </c>
      <c r="E2436" t="s">
        <v>52</v>
      </c>
      <c r="F2436" t="s">
        <v>3246</v>
      </c>
      <c r="G2436" t="s">
        <v>21</v>
      </c>
      <c r="H2436">
        <v>58103</v>
      </c>
      <c r="I2436" t="s">
        <v>2442</v>
      </c>
      <c r="J2436">
        <v>7.41</v>
      </c>
      <c r="K2436">
        <v>3</v>
      </c>
      <c r="L2436">
        <v>1.3090999999999999</v>
      </c>
      <c r="M2436">
        <v>0</v>
      </c>
      <c r="N2436">
        <v>3.4826999999999999</v>
      </c>
    </row>
    <row r="2437" spans="1:14" hidden="1">
      <c r="A2437">
        <v>4367</v>
      </c>
      <c r="B2437" t="s">
        <v>3245</v>
      </c>
      <c r="C2437" s="4">
        <v>42875</v>
      </c>
      <c r="D2437" s="4">
        <v>42877</v>
      </c>
      <c r="E2437" t="s">
        <v>52</v>
      </c>
      <c r="F2437" t="s">
        <v>3246</v>
      </c>
      <c r="G2437" t="s">
        <v>21</v>
      </c>
      <c r="H2437">
        <v>58103</v>
      </c>
      <c r="I2437" t="s">
        <v>1498</v>
      </c>
      <c r="J2437">
        <v>21.5</v>
      </c>
      <c r="K2437">
        <v>10</v>
      </c>
      <c r="L2437">
        <v>1.4404999999999999</v>
      </c>
      <c r="M2437">
        <v>0</v>
      </c>
      <c r="N2437">
        <v>7.0949999999999998</v>
      </c>
    </row>
    <row r="2438" spans="1:14" hidden="1">
      <c r="A2438">
        <v>6068</v>
      </c>
      <c r="B2438" t="s">
        <v>3247</v>
      </c>
      <c r="C2438" s="4">
        <v>42875</v>
      </c>
      <c r="D2438" s="4">
        <v>42879</v>
      </c>
      <c r="E2438" t="s">
        <v>15</v>
      </c>
      <c r="F2438" t="s">
        <v>16</v>
      </c>
      <c r="G2438" t="s">
        <v>17</v>
      </c>
      <c r="H2438">
        <v>90712</v>
      </c>
      <c r="I2438" t="s">
        <v>474</v>
      </c>
      <c r="J2438">
        <v>518.27200000000005</v>
      </c>
      <c r="K2438">
        <v>8</v>
      </c>
      <c r="L2438">
        <v>76.930999999999997</v>
      </c>
      <c r="M2438">
        <v>0.2</v>
      </c>
      <c r="N2438">
        <v>-97.176000000000101</v>
      </c>
    </row>
    <row r="2439" spans="1:14" hidden="1">
      <c r="A2439">
        <v>6069</v>
      </c>
      <c r="B2439" t="s">
        <v>3247</v>
      </c>
      <c r="C2439" s="4">
        <v>42875</v>
      </c>
      <c r="D2439" s="4">
        <v>42879</v>
      </c>
      <c r="E2439" t="s">
        <v>15</v>
      </c>
      <c r="F2439" t="s">
        <v>16</v>
      </c>
      <c r="G2439" t="s">
        <v>17</v>
      </c>
      <c r="H2439">
        <v>90712</v>
      </c>
      <c r="I2439" t="s">
        <v>3248</v>
      </c>
      <c r="J2439">
        <v>6.98</v>
      </c>
      <c r="K2439">
        <v>1</v>
      </c>
      <c r="L2439">
        <v>3.6295999999999999</v>
      </c>
      <c r="M2439">
        <v>0</v>
      </c>
      <c r="N2439">
        <v>3.3504</v>
      </c>
    </row>
    <row r="2440" spans="1:14" hidden="1">
      <c r="A2440">
        <v>6070</v>
      </c>
      <c r="B2440" t="s">
        <v>3247</v>
      </c>
      <c r="C2440" s="4">
        <v>42875</v>
      </c>
      <c r="D2440" s="4">
        <v>42879</v>
      </c>
      <c r="E2440" t="s">
        <v>15</v>
      </c>
      <c r="F2440" t="s">
        <v>16</v>
      </c>
      <c r="G2440" t="s">
        <v>17</v>
      </c>
      <c r="H2440">
        <v>90712</v>
      </c>
      <c r="I2440" t="s">
        <v>3249</v>
      </c>
      <c r="J2440">
        <v>343.2</v>
      </c>
      <c r="K2440">
        <v>1</v>
      </c>
      <c r="L2440">
        <v>304.58999999999997</v>
      </c>
      <c r="M2440">
        <v>0.2</v>
      </c>
      <c r="N2440">
        <v>38.61</v>
      </c>
    </row>
    <row r="2441" spans="1:14" hidden="1">
      <c r="A2441">
        <v>6907</v>
      </c>
      <c r="B2441" t="s">
        <v>3250</v>
      </c>
      <c r="C2441" s="4">
        <v>42875</v>
      </c>
      <c r="D2441" s="4">
        <v>42875</v>
      </c>
      <c r="E2441" t="s">
        <v>98</v>
      </c>
      <c r="F2441" t="s">
        <v>2543</v>
      </c>
      <c r="G2441" t="s">
        <v>27</v>
      </c>
      <c r="H2441">
        <v>48183</v>
      </c>
      <c r="I2441" t="s">
        <v>2458</v>
      </c>
      <c r="J2441">
        <v>41.28</v>
      </c>
      <c r="K2441">
        <v>2</v>
      </c>
      <c r="L2441">
        <v>10.732799999999999</v>
      </c>
      <c r="M2441">
        <v>0</v>
      </c>
      <c r="N2441">
        <v>19.814399999999999</v>
      </c>
    </row>
    <row r="2442" spans="1:14" hidden="1">
      <c r="A2442">
        <v>9143</v>
      </c>
      <c r="B2442" t="s">
        <v>3251</v>
      </c>
      <c r="C2442" s="4">
        <v>42875</v>
      </c>
      <c r="D2442" s="4">
        <v>42881</v>
      </c>
      <c r="E2442" t="s">
        <v>15</v>
      </c>
      <c r="F2442" t="s">
        <v>1753</v>
      </c>
      <c r="G2442" t="s">
        <v>21</v>
      </c>
      <c r="H2442">
        <v>89115</v>
      </c>
      <c r="I2442" t="s">
        <v>92</v>
      </c>
      <c r="J2442">
        <v>8.2880000000000003</v>
      </c>
      <c r="K2442">
        <v>2</v>
      </c>
      <c r="L2442">
        <v>2.6417999999999999</v>
      </c>
      <c r="M2442">
        <v>0.2</v>
      </c>
      <c r="N2442">
        <v>3.0044</v>
      </c>
    </row>
    <row r="2443" spans="1:14" hidden="1">
      <c r="A2443">
        <v>9144</v>
      </c>
      <c r="B2443" t="s">
        <v>3251</v>
      </c>
      <c r="C2443" s="4">
        <v>42875</v>
      </c>
      <c r="D2443" s="4">
        <v>42881</v>
      </c>
      <c r="E2443" t="s">
        <v>15</v>
      </c>
      <c r="F2443" t="s">
        <v>1753</v>
      </c>
      <c r="G2443" t="s">
        <v>21</v>
      </c>
      <c r="H2443">
        <v>89115</v>
      </c>
      <c r="I2443" t="s">
        <v>1387</v>
      </c>
      <c r="J2443">
        <v>1123.1279999999999</v>
      </c>
      <c r="K2443">
        <v>9</v>
      </c>
      <c r="L2443">
        <v>116.99250000000001</v>
      </c>
      <c r="M2443">
        <v>0.2</v>
      </c>
      <c r="N2443">
        <v>70.195499999999996</v>
      </c>
    </row>
    <row r="2444" spans="1:14" hidden="1">
      <c r="A2444">
        <v>9145</v>
      </c>
      <c r="B2444" t="s">
        <v>3251</v>
      </c>
      <c r="C2444" s="4">
        <v>42875</v>
      </c>
      <c r="D2444" s="4">
        <v>42881</v>
      </c>
      <c r="E2444" t="s">
        <v>15</v>
      </c>
      <c r="F2444" t="s">
        <v>1753</v>
      </c>
      <c r="G2444" t="s">
        <v>21</v>
      </c>
      <c r="H2444">
        <v>89115</v>
      </c>
      <c r="I2444" t="s">
        <v>809</v>
      </c>
      <c r="J2444">
        <v>64.900000000000006</v>
      </c>
      <c r="K2444">
        <v>5</v>
      </c>
      <c r="L2444">
        <v>9.2157999999999998</v>
      </c>
      <c r="M2444">
        <v>0</v>
      </c>
      <c r="N2444">
        <v>18.821000000000002</v>
      </c>
    </row>
    <row r="2445" spans="1:14" hidden="1">
      <c r="A2445">
        <v>628</v>
      </c>
      <c r="B2445" t="s">
        <v>3252</v>
      </c>
      <c r="C2445" s="4">
        <v>42874</v>
      </c>
      <c r="D2445" s="4">
        <v>42878</v>
      </c>
      <c r="E2445" t="s">
        <v>15</v>
      </c>
      <c r="F2445" t="s">
        <v>370</v>
      </c>
      <c r="G2445" t="s">
        <v>21</v>
      </c>
      <c r="H2445">
        <v>98115</v>
      </c>
      <c r="I2445" t="s">
        <v>2642</v>
      </c>
      <c r="J2445">
        <v>97.16</v>
      </c>
      <c r="K2445">
        <v>2</v>
      </c>
      <c r="L2445">
        <v>34.491799999999998</v>
      </c>
      <c r="M2445">
        <v>0</v>
      </c>
      <c r="N2445">
        <v>28.176400000000001</v>
      </c>
    </row>
    <row r="2446" spans="1:14" hidden="1">
      <c r="A2446">
        <v>713</v>
      </c>
      <c r="B2446" t="s">
        <v>3253</v>
      </c>
      <c r="C2446" s="4">
        <v>42874</v>
      </c>
      <c r="D2446" s="4">
        <v>42879</v>
      </c>
      <c r="E2446" t="s">
        <v>15</v>
      </c>
      <c r="F2446" t="s">
        <v>981</v>
      </c>
      <c r="G2446" t="s">
        <v>27</v>
      </c>
      <c r="H2446">
        <v>10550</v>
      </c>
      <c r="I2446" t="s">
        <v>3254</v>
      </c>
      <c r="J2446">
        <v>281.33999999999997</v>
      </c>
      <c r="K2446">
        <v>6</v>
      </c>
      <c r="L2446">
        <v>28.602900000000002</v>
      </c>
      <c r="M2446">
        <v>0</v>
      </c>
      <c r="N2446">
        <v>109.7226</v>
      </c>
    </row>
    <row r="2447" spans="1:14" hidden="1">
      <c r="A2447">
        <v>714</v>
      </c>
      <c r="B2447" t="s">
        <v>3253</v>
      </c>
      <c r="C2447" s="4">
        <v>42874</v>
      </c>
      <c r="D2447" s="4">
        <v>42879</v>
      </c>
      <c r="E2447" t="s">
        <v>15</v>
      </c>
      <c r="F2447" t="s">
        <v>981</v>
      </c>
      <c r="G2447" t="s">
        <v>27</v>
      </c>
      <c r="H2447">
        <v>10550</v>
      </c>
      <c r="I2447" t="s">
        <v>1464</v>
      </c>
      <c r="J2447">
        <v>307.98</v>
      </c>
      <c r="K2447">
        <v>2</v>
      </c>
      <c r="L2447">
        <v>109.3329</v>
      </c>
      <c r="M2447">
        <v>0</v>
      </c>
      <c r="N2447">
        <v>89.3142</v>
      </c>
    </row>
    <row r="2448" spans="1:14" hidden="1">
      <c r="A2448">
        <v>715</v>
      </c>
      <c r="B2448" t="s">
        <v>3253</v>
      </c>
      <c r="C2448" s="4">
        <v>42874</v>
      </c>
      <c r="D2448" s="4">
        <v>42879</v>
      </c>
      <c r="E2448" t="s">
        <v>15</v>
      </c>
      <c r="F2448" t="s">
        <v>981</v>
      </c>
      <c r="G2448" t="s">
        <v>27</v>
      </c>
      <c r="H2448">
        <v>10550</v>
      </c>
      <c r="I2448" t="s">
        <v>3068</v>
      </c>
      <c r="J2448">
        <v>299.97000000000003</v>
      </c>
      <c r="K2448">
        <v>3</v>
      </c>
      <c r="L2448">
        <v>61.9938</v>
      </c>
      <c r="M2448">
        <v>0</v>
      </c>
      <c r="N2448">
        <v>113.98860000000001</v>
      </c>
    </row>
    <row r="2449" spans="1:14" hidden="1">
      <c r="A2449">
        <v>2859</v>
      </c>
      <c r="B2449" t="s">
        <v>3255</v>
      </c>
      <c r="C2449" s="4">
        <v>42874</v>
      </c>
      <c r="D2449" s="4">
        <v>42878</v>
      </c>
      <c r="E2449" t="s">
        <v>15</v>
      </c>
      <c r="F2449" t="s">
        <v>863</v>
      </c>
      <c r="G2449" t="s">
        <v>21</v>
      </c>
      <c r="H2449">
        <v>30318</v>
      </c>
      <c r="I2449" t="s">
        <v>1438</v>
      </c>
      <c r="J2449">
        <v>67.8</v>
      </c>
      <c r="K2449">
        <v>4</v>
      </c>
      <c r="L2449">
        <v>15.933</v>
      </c>
      <c r="M2449">
        <v>0</v>
      </c>
      <c r="N2449">
        <v>4.0679999999999996</v>
      </c>
    </row>
    <row r="2450" spans="1:14" hidden="1">
      <c r="A2450">
        <v>2860</v>
      </c>
      <c r="B2450" t="s">
        <v>3255</v>
      </c>
      <c r="C2450" s="4">
        <v>42874</v>
      </c>
      <c r="D2450" s="4">
        <v>42878</v>
      </c>
      <c r="E2450" t="s">
        <v>15</v>
      </c>
      <c r="F2450" t="s">
        <v>863</v>
      </c>
      <c r="G2450" t="s">
        <v>21</v>
      </c>
      <c r="H2450">
        <v>30318</v>
      </c>
      <c r="I2450" t="s">
        <v>1264</v>
      </c>
      <c r="J2450">
        <v>377.97</v>
      </c>
      <c r="K2450">
        <v>3</v>
      </c>
      <c r="L2450">
        <v>93.232600000000005</v>
      </c>
      <c r="M2450">
        <v>0</v>
      </c>
      <c r="N2450">
        <v>98.272199999999998</v>
      </c>
    </row>
    <row r="2451" spans="1:14" hidden="1">
      <c r="A2451">
        <v>2861</v>
      </c>
      <c r="B2451" t="s">
        <v>3255</v>
      </c>
      <c r="C2451" s="4">
        <v>42874</v>
      </c>
      <c r="D2451" s="4">
        <v>42878</v>
      </c>
      <c r="E2451" t="s">
        <v>15</v>
      </c>
      <c r="F2451" t="s">
        <v>863</v>
      </c>
      <c r="G2451" t="s">
        <v>21</v>
      </c>
      <c r="H2451">
        <v>30318</v>
      </c>
      <c r="I2451" t="s">
        <v>3256</v>
      </c>
      <c r="J2451">
        <v>1628.82</v>
      </c>
      <c r="K2451">
        <v>9</v>
      </c>
      <c r="L2451">
        <v>139.3546</v>
      </c>
      <c r="M2451">
        <v>0</v>
      </c>
      <c r="N2451">
        <v>374.62860000000001</v>
      </c>
    </row>
    <row r="2452" spans="1:14" hidden="1">
      <c r="A2452">
        <v>2862</v>
      </c>
      <c r="B2452" t="s">
        <v>3255</v>
      </c>
      <c r="C2452" s="4">
        <v>42874</v>
      </c>
      <c r="D2452" s="4">
        <v>42878</v>
      </c>
      <c r="E2452" t="s">
        <v>15</v>
      </c>
      <c r="F2452" t="s">
        <v>863</v>
      </c>
      <c r="G2452" t="s">
        <v>21</v>
      </c>
      <c r="H2452">
        <v>30318</v>
      </c>
      <c r="I2452" t="s">
        <v>2518</v>
      </c>
      <c r="J2452">
        <v>286.93</v>
      </c>
      <c r="K2452">
        <v>7</v>
      </c>
      <c r="L2452">
        <v>20.904900000000001</v>
      </c>
      <c r="M2452">
        <v>0</v>
      </c>
      <c r="N2452">
        <v>140.59569999999999</v>
      </c>
    </row>
    <row r="2453" spans="1:14" hidden="1">
      <c r="A2453">
        <v>3625</v>
      </c>
      <c r="B2453" t="s">
        <v>3257</v>
      </c>
      <c r="C2453" s="4">
        <v>42874</v>
      </c>
      <c r="D2453" s="4">
        <v>42876</v>
      </c>
      <c r="E2453" t="s">
        <v>52</v>
      </c>
      <c r="F2453" t="s">
        <v>3104</v>
      </c>
      <c r="G2453" t="s">
        <v>17</v>
      </c>
      <c r="H2453">
        <v>94109</v>
      </c>
      <c r="I2453" t="s">
        <v>251</v>
      </c>
      <c r="J2453">
        <v>681.40800000000002</v>
      </c>
      <c r="K2453">
        <v>12</v>
      </c>
      <c r="L2453">
        <v>53.234999999999999</v>
      </c>
      <c r="M2453">
        <v>0.2</v>
      </c>
      <c r="N2453">
        <v>42.588000000000001</v>
      </c>
    </row>
    <row r="2454" spans="1:14" hidden="1">
      <c r="A2454">
        <v>3626</v>
      </c>
      <c r="B2454" t="s">
        <v>3257</v>
      </c>
      <c r="C2454" s="4">
        <v>42874</v>
      </c>
      <c r="D2454" s="4">
        <v>42876</v>
      </c>
      <c r="E2454" t="s">
        <v>52</v>
      </c>
      <c r="F2454" t="s">
        <v>3104</v>
      </c>
      <c r="G2454" t="s">
        <v>17</v>
      </c>
      <c r="H2454">
        <v>94109</v>
      </c>
      <c r="I2454" t="s">
        <v>335</v>
      </c>
      <c r="J2454">
        <v>3.52</v>
      </c>
      <c r="K2454">
        <v>2</v>
      </c>
      <c r="L2454">
        <v>1.2496</v>
      </c>
      <c r="M2454">
        <v>0</v>
      </c>
      <c r="N2454">
        <v>1.0207999999999999</v>
      </c>
    </row>
    <row r="2455" spans="1:14" hidden="1">
      <c r="A2455">
        <v>3627</v>
      </c>
      <c r="B2455" t="s">
        <v>3257</v>
      </c>
      <c r="C2455" s="4">
        <v>42874</v>
      </c>
      <c r="D2455" s="4">
        <v>42876</v>
      </c>
      <c r="E2455" t="s">
        <v>52</v>
      </c>
      <c r="F2455" t="s">
        <v>3104</v>
      </c>
      <c r="G2455" t="s">
        <v>17</v>
      </c>
      <c r="H2455">
        <v>94109</v>
      </c>
      <c r="I2455" t="s">
        <v>552</v>
      </c>
      <c r="J2455">
        <v>5.58</v>
      </c>
      <c r="K2455">
        <v>1</v>
      </c>
      <c r="L2455">
        <v>4.1849999999999996</v>
      </c>
      <c r="M2455">
        <v>0</v>
      </c>
      <c r="N2455">
        <v>1.395</v>
      </c>
    </row>
    <row r="2456" spans="1:14" hidden="1">
      <c r="A2456">
        <v>3628</v>
      </c>
      <c r="B2456" t="s">
        <v>3257</v>
      </c>
      <c r="C2456" s="4">
        <v>42874</v>
      </c>
      <c r="D2456" s="4">
        <v>42876</v>
      </c>
      <c r="E2456" t="s">
        <v>52</v>
      </c>
      <c r="F2456" t="s">
        <v>3104</v>
      </c>
      <c r="G2456" t="s">
        <v>17</v>
      </c>
      <c r="H2456">
        <v>94109</v>
      </c>
      <c r="I2456" t="s">
        <v>1445</v>
      </c>
      <c r="J2456">
        <v>36.32</v>
      </c>
      <c r="K2456">
        <v>1</v>
      </c>
      <c r="L2456">
        <v>25.423999999999999</v>
      </c>
      <c r="M2456">
        <v>0</v>
      </c>
      <c r="N2456">
        <v>10.896000000000001</v>
      </c>
    </row>
    <row r="2457" spans="1:14" hidden="1">
      <c r="A2457">
        <v>5053</v>
      </c>
      <c r="B2457" t="s">
        <v>3258</v>
      </c>
      <c r="C2457" s="4">
        <v>42874</v>
      </c>
      <c r="D2457" s="4">
        <v>42874</v>
      </c>
      <c r="E2457" t="s">
        <v>98</v>
      </c>
      <c r="F2457" t="s">
        <v>2782</v>
      </c>
      <c r="G2457" t="s">
        <v>21</v>
      </c>
      <c r="H2457">
        <v>30318</v>
      </c>
      <c r="I2457" t="s">
        <v>905</v>
      </c>
      <c r="J2457">
        <v>195.64</v>
      </c>
      <c r="K2457">
        <v>4</v>
      </c>
      <c r="L2457">
        <v>25.9223</v>
      </c>
      <c r="M2457">
        <v>0</v>
      </c>
      <c r="N2457">
        <v>91.950800000000001</v>
      </c>
    </row>
    <row r="2458" spans="1:14" hidden="1">
      <c r="A2458">
        <v>5454</v>
      </c>
      <c r="B2458" t="s">
        <v>3259</v>
      </c>
      <c r="C2458" s="4">
        <v>42874</v>
      </c>
      <c r="D2458" s="4">
        <v>42878</v>
      </c>
      <c r="E2458" t="s">
        <v>15</v>
      </c>
      <c r="F2458" t="s">
        <v>1059</v>
      </c>
      <c r="G2458" t="s">
        <v>27</v>
      </c>
      <c r="H2458">
        <v>61107</v>
      </c>
      <c r="I2458" t="s">
        <v>3173</v>
      </c>
      <c r="J2458">
        <v>38.015999999999998</v>
      </c>
      <c r="K2458">
        <v>6</v>
      </c>
      <c r="L2458">
        <v>4.0392000000000001</v>
      </c>
      <c r="M2458">
        <v>0.2</v>
      </c>
      <c r="N2458">
        <v>13.780799999999999</v>
      </c>
    </row>
    <row r="2459" spans="1:14" hidden="1">
      <c r="A2459">
        <v>5939</v>
      </c>
      <c r="B2459" t="s">
        <v>3260</v>
      </c>
      <c r="C2459" s="4">
        <v>42874</v>
      </c>
      <c r="D2459" s="4">
        <v>42880</v>
      </c>
      <c r="E2459" t="s">
        <v>15</v>
      </c>
      <c r="F2459" t="s">
        <v>3261</v>
      </c>
      <c r="G2459" t="s">
        <v>21</v>
      </c>
      <c r="H2459">
        <v>75023</v>
      </c>
      <c r="I2459" t="s">
        <v>1397</v>
      </c>
      <c r="J2459">
        <v>95.992000000000004</v>
      </c>
      <c r="K2459">
        <v>1</v>
      </c>
      <c r="L2459">
        <v>86.392799999999994</v>
      </c>
      <c r="M2459">
        <v>0.2</v>
      </c>
      <c r="N2459">
        <v>9.5991999999999997</v>
      </c>
    </row>
    <row r="2460" spans="1:14" hidden="1">
      <c r="A2460">
        <v>5940</v>
      </c>
      <c r="B2460" t="s">
        <v>3260</v>
      </c>
      <c r="C2460" s="4">
        <v>42874</v>
      </c>
      <c r="D2460" s="4">
        <v>42880</v>
      </c>
      <c r="E2460" t="s">
        <v>15</v>
      </c>
      <c r="F2460" t="s">
        <v>3261</v>
      </c>
      <c r="G2460" t="s">
        <v>21</v>
      </c>
      <c r="H2460">
        <v>75023</v>
      </c>
      <c r="I2460" t="s">
        <v>2780</v>
      </c>
      <c r="J2460">
        <v>13.215999999999999</v>
      </c>
      <c r="K2460">
        <v>4</v>
      </c>
      <c r="L2460">
        <v>2.2302</v>
      </c>
      <c r="M2460">
        <v>0.2</v>
      </c>
      <c r="N2460">
        <v>4.2952000000000004</v>
      </c>
    </row>
    <row r="2461" spans="1:14" hidden="1">
      <c r="A2461">
        <v>6044</v>
      </c>
      <c r="B2461" t="s">
        <v>3262</v>
      </c>
      <c r="C2461" s="4">
        <v>42874</v>
      </c>
      <c r="D2461" s="4">
        <v>42879</v>
      </c>
      <c r="E2461" t="s">
        <v>52</v>
      </c>
      <c r="F2461" t="s">
        <v>931</v>
      </c>
      <c r="G2461" t="s">
        <v>27</v>
      </c>
      <c r="H2461">
        <v>37918</v>
      </c>
      <c r="I2461" t="s">
        <v>1085</v>
      </c>
      <c r="J2461">
        <v>314.35199999999998</v>
      </c>
      <c r="K2461">
        <v>3</v>
      </c>
      <c r="L2461">
        <v>116.5722</v>
      </c>
      <c r="M2461">
        <v>0.2</v>
      </c>
      <c r="N2461">
        <v>-35.364600000000003</v>
      </c>
    </row>
    <row r="2462" spans="1:14" hidden="1">
      <c r="A2462">
        <v>6045</v>
      </c>
      <c r="B2462" t="s">
        <v>3262</v>
      </c>
      <c r="C2462" s="4">
        <v>42874</v>
      </c>
      <c r="D2462" s="4">
        <v>42879</v>
      </c>
      <c r="E2462" t="s">
        <v>52</v>
      </c>
      <c r="F2462" t="s">
        <v>931</v>
      </c>
      <c r="G2462" t="s">
        <v>27</v>
      </c>
      <c r="H2462">
        <v>37918</v>
      </c>
      <c r="I2462" t="s">
        <v>3263</v>
      </c>
      <c r="J2462">
        <v>27.888000000000002</v>
      </c>
      <c r="K2462">
        <v>7</v>
      </c>
      <c r="L2462">
        <v>2.5398000000000001</v>
      </c>
      <c r="M2462">
        <v>0.2</v>
      </c>
      <c r="N2462">
        <v>10.109400000000001</v>
      </c>
    </row>
    <row r="2463" spans="1:14" hidden="1">
      <c r="A2463">
        <v>6369</v>
      </c>
      <c r="B2463" t="s">
        <v>3264</v>
      </c>
      <c r="C2463" s="4">
        <v>42874</v>
      </c>
      <c r="D2463" s="4">
        <v>42879</v>
      </c>
      <c r="E2463" t="s">
        <v>15</v>
      </c>
      <c r="F2463" t="s">
        <v>1628</v>
      </c>
      <c r="G2463" t="s">
        <v>21</v>
      </c>
      <c r="H2463">
        <v>95123</v>
      </c>
      <c r="I2463" t="s">
        <v>1834</v>
      </c>
      <c r="J2463">
        <v>133.12</v>
      </c>
      <c r="K2463">
        <v>5</v>
      </c>
      <c r="L2463">
        <v>16.64</v>
      </c>
      <c r="M2463">
        <v>0.2</v>
      </c>
      <c r="N2463">
        <v>49.92</v>
      </c>
    </row>
    <row r="2464" spans="1:14" hidden="1">
      <c r="A2464">
        <v>9011</v>
      </c>
      <c r="B2464" t="s">
        <v>3265</v>
      </c>
      <c r="C2464" s="4">
        <v>42874</v>
      </c>
      <c r="D2464" s="4">
        <v>42878</v>
      </c>
      <c r="E2464" t="s">
        <v>15</v>
      </c>
      <c r="F2464" t="s">
        <v>2959</v>
      </c>
      <c r="G2464" t="s">
        <v>27</v>
      </c>
      <c r="H2464">
        <v>35810</v>
      </c>
      <c r="I2464" t="s">
        <v>1732</v>
      </c>
      <c r="J2464">
        <v>26.16</v>
      </c>
      <c r="K2464">
        <v>4</v>
      </c>
      <c r="L2464">
        <v>3.3353999999999999</v>
      </c>
      <c r="M2464">
        <v>0</v>
      </c>
      <c r="N2464">
        <v>12.8184</v>
      </c>
    </row>
    <row r="2465" spans="1:14" hidden="1">
      <c r="A2465">
        <v>2844</v>
      </c>
      <c r="B2465" t="s">
        <v>3266</v>
      </c>
      <c r="C2465" s="4">
        <v>42873</v>
      </c>
      <c r="D2465" s="4">
        <v>42877</v>
      </c>
      <c r="E2465" t="s">
        <v>15</v>
      </c>
      <c r="F2465" t="s">
        <v>636</v>
      </c>
      <c r="G2465" t="s">
        <v>21</v>
      </c>
      <c r="H2465">
        <v>19140</v>
      </c>
      <c r="I2465" t="s">
        <v>3267</v>
      </c>
      <c r="J2465">
        <v>36.048000000000002</v>
      </c>
      <c r="K2465">
        <v>3</v>
      </c>
      <c r="L2465">
        <v>12.3164</v>
      </c>
      <c r="M2465">
        <v>0.2</v>
      </c>
      <c r="N2465">
        <v>-0.901200000000001</v>
      </c>
    </row>
    <row r="2466" spans="1:14" hidden="1">
      <c r="A2466">
        <v>3941</v>
      </c>
      <c r="B2466" t="s">
        <v>3268</v>
      </c>
      <c r="C2466" s="4">
        <v>42873</v>
      </c>
      <c r="D2466" s="4">
        <v>42878</v>
      </c>
      <c r="E2466" t="s">
        <v>15</v>
      </c>
      <c r="F2466" t="s">
        <v>3269</v>
      </c>
      <c r="G2466" t="s">
        <v>21</v>
      </c>
      <c r="H2466">
        <v>10024</v>
      </c>
      <c r="I2466" t="s">
        <v>3270</v>
      </c>
      <c r="J2466">
        <v>14.56</v>
      </c>
      <c r="K2466">
        <v>2</v>
      </c>
      <c r="L2466">
        <v>4.1496000000000004</v>
      </c>
      <c r="M2466">
        <v>0</v>
      </c>
      <c r="N2466">
        <v>6.2607999999999997</v>
      </c>
    </row>
    <row r="2467" spans="1:14" hidden="1">
      <c r="A2467">
        <v>3942</v>
      </c>
      <c r="B2467" t="s">
        <v>3268</v>
      </c>
      <c r="C2467" s="4">
        <v>42873</v>
      </c>
      <c r="D2467" s="4">
        <v>42878</v>
      </c>
      <c r="E2467" t="s">
        <v>15</v>
      </c>
      <c r="F2467" t="s">
        <v>3269</v>
      </c>
      <c r="G2467" t="s">
        <v>21</v>
      </c>
      <c r="H2467">
        <v>10024</v>
      </c>
      <c r="I2467" t="s">
        <v>352</v>
      </c>
      <c r="J2467">
        <v>3.048</v>
      </c>
      <c r="K2467">
        <v>1</v>
      </c>
      <c r="L2467">
        <v>2.0192999999999999</v>
      </c>
      <c r="M2467">
        <v>0.2</v>
      </c>
      <c r="N2467">
        <v>1.0286999999999999</v>
      </c>
    </row>
    <row r="2468" spans="1:14" hidden="1">
      <c r="A2468">
        <v>4187</v>
      </c>
      <c r="B2468" t="s">
        <v>3271</v>
      </c>
      <c r="C2468" s="4">
        <v>42873</v>
      </c>
      <c r="D2468" s="4">
        <v>42878</v>
      </c>
      <c r="E2468" t="s">
        <v>15</v>
      </c>
      <c r="F2468" t="s">
        <v>3272</v>
      </c>
      <c r="G2468" t="s">
        <v>27</v>
      </c>
      <c r="H2468">
        <v>78501</v>
      </c>
      <c r="I2468" t="s">
        <v>2211</v>
      </c>
      <c r="J2468">
        <v>6.8739999999999997</v>
      </c>
      <c r="K2468">
        <v>7</v>
      </c>
      <c r="L2468">
        <v>2.5041000000000002</v>
      </c>
      <c r="M2468">
        <v>0.8</v>
      </c>
      <c r="N2468">
        <v>-10.6547</v>
      </c>
    </row>
    <row r="2469" spans="1:14" hidden="1">
      <c r="A2469">
        <v>4188</v>
      </c>
      <c r="B2469" t="s">
        <v>3271</v>
      </c>
      <c r="C2469" s="4">
        <v>42873</v>
      </c>
      <c r="D2469" s="4">
        <v>42878</v>
      </c>
      <c r="E2469" t="s">
        <v>15</v>
      </c>
      <c r="F2469" t="s">
        <v>3272</v>
      </c>
      <c r="G2469" t="s">
        <v>27</v>
      </c>
      <c r="H2469">
        <v>78501</v>
      </c>
      <c r="I2469" t="s">
        <v>1910</v>
      </c>
      <c r="J2469">
        <v>1.996</v>
      </c>
      <c r="K2469">
        <v>1</v>
      </c>
      <c r="L2469">
        <v>5.2893999999999997</v>
      </c>
      <c r="M2469">
        <v>0.8</v>
      </c>
      <c r="N2469">
        <v>-3.2934000000000001</v>
      </c>
    </row>
    <row r="2470" spans="1:14" hidden="1">
      <c r="A2470">
        <v>4189</v>
      </c>
      <c r="B2470" t="s">
        <v>3271</v>
      </c>
      <c r="C2470" s="4">
        <v>42873</v>
      </c>
      <c r="D2470" s="4">
        <v>42878</v>
      </c>
      <c r="E2470" t="s">
        <v>15</v>
      </c>
      <c r="F2470" t="s">
        <v>3272</v>
      </c>
      <c r="G2470" t="s">
        <v>27</v>
      </c>
      <c r="H2470">
        <v>78501</v>
      </c>
      <c r="I2470" t="s">
        <v>2909</v>
      </c>
      <c r="J2470">
        <v>8.9280000000000008</v>
      </c>
      <c r="K2470">
        <v>2</v>
      </c>
      <c r="L2470">
        <v>4.1292</v>
      </c>
      <c r="M2470">
        <v>0.2</v>
      </c>
      <c r="N2470">
        <v>0.66959999999999997</v>
      </c>
    </row>
    <row r="2471" spans="1:14" hidden="1">
      <c r="A2471">
        <v>4423</v>
      </c>
      <c r="B2471" t="s">
        <v>3273</v>
      </c>
      <c r="C2471" s="4">
        <v>42873</v>
      </c>
      <c r="D2471" s="4">
        <v>42874</v>
      </c>
      <c r="E2471" t="s">
        <v>38</v>
      </c>
      <c r="F2471" t="s">
        <v>2701</v>
      </c>
      <c r="G2471" t="s">
        <v>27</v>
      </c>
      <c r="H2471">
        <v>30328</v>
      </c>
      <c r="I2471" t="s">
        <v>1052</v>
      </c>
      <c r="J2471">
        <v>17.239999999999998</v>
      </c>
      <c r="K2471">
        <v>2</v>
      </c>
      <c r="L2471">
        <v>6.3788</v>
      </c>
      <c r="M2471">
        <v>0</v>
      </c>
      <c r="N2471">
        <v>4.4824000000000002</v>
      </c>
    </row>
    <row r="2472" spans="1:14" hidden="1">
      <c r="A2472">
        <v>4424</v>
      </c>
      <c r="B2472" t="s">
        <v>3273</v>
      </c>
      <c r="C2472" s="4">
        <v>42873</v>
      </c>
      <c r="D2472" s="4">
        <v>42874</v>
      </c>
      <c r="E2472" t="s">
        <v>38</v>
      </c>
      <c r="F2472" t="s">
        <v>2701</v>
      </c>
      <c r="G2472" t="s">
        <v>27</v>
      </c>
      <c r="H2472">
        <v>30328</v>
      </c>
      <c r="I2472" t="s">
        <v>783</v>
      </c>
      <c r="J2472">
        <v>302.94</v>
      </c>
      <c r="K2472">
        <v>3</v>
      </c>
      <c r="L2472">
        <v>75.734999999999999</v>
      </c>
      <c r="M2472">
        <v>0</v>
      </c>
      <c r="N2472">
        <v>75.734999999999999</v>
      </c>
    </row>
    <row r="2473" spans="1:14" hidden="1">
      <c r="A2473">
        <v>4425</v>
      </c>
      <c r="B2473" t="s">
        <v>3273</v>
      </c>
      <c r="C2473" s="4">
        <v>42873</v>
      </c>
      <c r="D2473" s="4">
        <v>42874</v>
      </c>
      <c r="E2473" t="s">
        <v>38</v>
      </c>
      <c r="F2473" t="s">
        <v>2701</v>
      </c>
      <c r="G2473" t="s">
        <v>27</v>
      </c>
      <c r="H2473">
        <v>30328</v>
      </c>
      <c r="I2473" t="s">
        <v>1754</v>
      </c>
      <c r="J2473">
        <v>34.75</v>
      </c>
      <c r="K2473">
        <v>5</v>
      </c>
      <c r="L2473">
        <v>3.8224999999999998</v>
      </c>
      <c r="M2473">
        <v>0</v>
      </c>
      <c r="N2473">
        <v>15.637499999999999</v>
      </c>
    </row>
    <row r="2474" spans="1:14" hidden="1">
      <c r="A2474">
        <v>4426</v>
      </c>
      <c r="B2474" t="s">
        <v>3273</v>
      </c>
      <c r="C2474" s="4">
        <v>42873</v>
      </c>
      <c r="D2474" s="4">
        <v>42874</v>
      </c>
      <c r="E2474" t="s">
        <v>38</v>
      </c>
      <c r="F2474" t="s">
        <v>2701</v>
      </c>
      <c r="G2474" t="s">
        <v>27</v>
      </c>
      <c r="H2474">
        <v>30328</v>
      </c>
      <c r="I2474" t="s">
        <v>3274</v>
      </c>
      <c r="J2474">
        <v>113.94</v>
      </c>
      <c r="K2474">
        <v>6</v>
      </c>
      <c r="L2474">
        <v>9.8748000000000005</v>
      </c>
      <c r="M2474">
        <v>0</v>
      </c>
      <c r="N2474">
        <v>54.691200000000002</v>
      </c>
    </row>
    <row r="2475" spans="1:14" hidden="1">
      <c r="A2475">
        <v>4427</v>
      </c>
      <c r="B2475" t="s">
        <v>3273</v>
      </c>
      <c r="C2475" s="4">
        <v>42873</v>
      </c>
      <c r="D2475" s="4">
        <v>42874</v>
      </c>
      <c r="E2475" t="s">
        <v>38</v>
      </c>
      <c r="F2475" t="s">
        <v>2701</v>
      </c>
      <c r="G2475" t="s">
        <v>27</v>
      </c>
      <c r="H2475">
        <v>30328</v>
      </c>
      <c r="I2475" t="s">
        <v>3275</v>
      </c>
      <c r="J2475">
        <v>55.98</v>
      </c>
      <c r="K2475">
        <v>2</v>
      </c>
      <c r="L2475">
        <v>20.152799999999999</v>
      </c>
      <c r="M2475">
        <v>0</v>
      </c>
      <c r="N2475">
        <v>15.6744</v>
      </c>
    </row>
    <row r="2476" spans="1:14" hidden="1">
      <c r="A2476">
        <v>4715</v>
      </c>
      <c r="B2476" t="s">
        <v>3276</v>
      </c>
      <c r="C2476" s="4">
        <v>42873</v>
      </c>
      <c r="D2476" s="4">
        <v>42875</v>
      </c>
      <c r="E2476" t="s">
        <v>38</v>
      </c>
      <c r="F2476" t="s">
        <v>1115</v>
      </c>
      <c r="G2476" t="s">
        <v>21</v>
      </c>
      <c r="H2476">
        <v>97206</v>
      </c>
      <c r="I2476" t="s">
        <v>1359</v>
      </c>
      <c r="J2476">
        <v>344.70400000000001</v>
      </c>
      <c r="K2476">
        <v>2</v>
      </c>
      <c r="L2476">
        <v>152.9624</v>
      </c>
      <c r="M2476">
        <v>0.2</v>
      </c>
      <c r="N2476">
        <v>38.779200000000003</v>
      </c>
    </row>
    <row r="2477" spans="1:14" hidden="1">
      <c r="A2477">
        <v>5222</v>
      </c>
      <c r="B2477" t="s">
        <v>3277</v>
      </c>
      <c r="C2477" s="4">
        <v>42873</v>
      </c>
      <c r="D2477" s="4">
        <v>42877</v>
      </c>
      <c r="E2477" t="s">
        <v>52</v>
      </c>
      <c r="F2477" t="s">
        <v>2076</v>
      </c>
      <c r="G2477" t="s">
        <v>17</v>
      </c>
      <c r="H2477">
        <v>65807</v>
      </c>
      <c r="I2477" t="s">
        <v>1719</v>
      </c>
      <c r="J2477">
        <v>706.86</v>
      </c>
      <c r="K2477">
        <v>7</v>
      </c>
      <c r="L2477">
        <v>72.705600000000004</v>
      </c>
      <c r="M2477">
        <v>0</v>
      </c>
      <c r="N2477">
        <v>197.92080000000001</v>
      </c>
    </row>
    <row r="2478" spans="1:14" hidden="1">
      <c r="A2478">
        <v>5223</v>
      </c>
      <c r="B2478" t="s">
        <v>3277</v>
      </c>
      <c r="C2478" s="4">
        <v>42873</v>
      </c>
      <c r="D2478" s="4">
        <v>42877</v>
      </c>
      <c r="E2478" t="s">
        <v>52</v>
      </c>
      <c r="F2478" t="s">
        <v>2076</v>
      </c>
      <c r="G2478" t="s">
        <v>17</v>
      </c>
      <c r="H2478">
        <v>65807</v>
      </c>
      <c r="I2478" t="s">
        <v>473</v>
      </c>
      <c r="J2478">
        <v>114.95</v>
      </c>
      <c r="K2478">
        <v>5</v>
      </c>
      <c r="L2478">
        <v>22.530200000000001</v>
      </c>
      <c r="M2478">
        <v>0</v>
      </c>
      <c r="N2478">
        <v>2.2990000000000101</v>
      </c>
    </row>
    <row r="2479" spans="1:14" hidden="1">
      <c r="A2479">
        <v>5224</v>
      </c>
      <c r="B2479" t="s">
        <v>3277</v>
      </c>
      <c r="C2479" s="4">
        <v>42873</v>
      </c>
      <c r="D2479" s="4">
        <v>42877</v>
      </c>
      <c r="E2479" t="s">
        <v>52</v>
      </c>
      <c r="F2479" t="s">
        <v>2076</v>
      </c>
      <c r="G2479" t="s">
        <v>17</v>
      </c>
      <c r="H2479">
        <v>65807</v>
      </c>
      <c r="I2479" t="s">
        <v>3278</v>
      </c>
      <c r="J2479">
        <v>43.19</v>
      </c>
      <c r="K2479">
        <v>7</v>
      </c>
      <c r="L2479">
        <v>3.2084000000000001</v>
      </c>
      <c r="M2479">
        <v>0</v>
      </c>
      <c r="N2479">
        <v>20.731200000000001</v>
      </c>
    </row>
    <row r="2480" spans="1:14" hidden="1">
      <c r="A2480">
        <v>8183</v>
      </c>
      <c r="B2480" t="s">
        <v>3279</v>
      </c>
      <c r="C2480" s="4">
        <v>42873</v>
      </c>
      <c r="D2480" s="4">
        <v>42877</v>
      </c>
      <c r="E2480" t="s">
        <v>15</v>
      </c>
      <c r="F2480" t="s">
        <v>2153</v>
      </c>
      <c r="G2480" t="s">
        <v>27</v>
      </c>
      <c r="H2480">
        <v>60653</v>
      </c>
      <c r="I2480" t="s">
        <v>2563</v>
      </c>
      <c r="J2480">
        <v>22.608000000000001</v>
      </c>
      <c r="K2480">
        <v>3</v>
      </c>
      <c r="L2480">
        <v>10.927199999999999</v>
      </c>
      <c r="M2480">
        <v>0.6</v>
      </c>
      <c r="N2480">
        <v>-10.1736</v>
      </c>
    </row>
    <row r="2481" spans="1:14" hidden="1">
      <c r="A2481">
        <v>8184</v>
      </c>
      <c r="B2481" t="s">
        <v>3279</v>
      </c>
      <c r="C2481" s="4">
        <v>42873</v>
      </c>
      <c r="D2481" s="4">
        <v>42877</v>
      </c>
      <c r="E2481" t="s">
        <v>15</v>
      </c>
      <c r="F2481" t="s">
        <v>2153</v>
      </c>
      <c r="G2481" t="s">
        <v>27</v>
      </c>
      <c r="H2481">
        <v>60653</v>
      </c>
      <c r="I2481" t="s">
        <v>706</v>
      </c>
      <c r="J2481">
        <v>1.8919999999999999</v>
      </c>
      <c r="K2481">
        <v>1</v>
      </c>
      <c r="L2481">
        <v>2.8853</v>
      </c>
      <c r="M2481">
        <v>0.6</v>
      </c>
      <c r="N2481">
        <v>-0.99329999999999996</v>
      </c>
    </row>
    <row r="2482" spans="1:14" hidden="1">
      <c r="A2482">
        <v>4093</v>
      </c>
      <c r="B2482" t="s">
        <v>3280</v>
      </c>
      <c r="C2482" s="4">
        <v>42871</v>
      </c>
      <c r="D2482" s="4">
        <v>42873</v>
      </c>
      <c r="E2482" t="s">
        <v>38</v>
      </c>
      <c r="F2482" t="s">
        <v>2288</v>
      </c>
      <c r="G2482" t="s">
        <v>21</v>
      </c>
      <c r="H2482">
        <v>44312</v>
      </c>
      <c r="I2482" t="s">
        <v>1323</v>
      </c>
      <c r="J2482">
        <v>221.024</v>
      </c>
      <c r="K2482">
        <v>2</v>
      </c>
      <c r="L2482">
        <v>138.13999999999999</v>
      </c>
      <c r="M2482">
        <v>0.2</v>
      </c>
      <c r="N2482">
        <v>-55.256</v>
      </c>
    </row>
    <row r="2483" spans="1:14" hidden="1">
      <c r="A2483">
        <v>957</v>
      </c>
      <c r="B2483" t="s">
        <v>3281</v>
      </c>
      <c r="C2483" s="4">
        <v>42870</v>
      </c>
      <c r="D2483" s="4">
        <v>42873</v>
      </c>
      <c r="E2483" t="s">
        <v>52</v>
      </c>
      <c r="F2483" t="s">
        <v>2001</v>
      </c>
      <c r="G2483" t="s">
        <v>21</v>
      </c>
      <c r="H2483">
        <v>85023</v>
      </c>
      <c r="I2483" t="s">
        <v>3125</v>
      </c>
      <c r="J2483">
        <v>29.591999999999999</v>
      </c>
      <c r="K2483">
        <v>1</v>
      </c>
      <c r="L2483">
        <v>27.002700000000001</v>
      </c>
      <c r="M2483">
        <v>0.2</v>
      </c>
      <c r="N2483">
        <v>2.5893000000000002</v>
      </c>
    </row>
    <row r="2484" spans="1:14" hidden="1">
      <c r="A2484">
        <v>958</v>
      </c>
      <c r="B2484" t="s">
        <v>3281</v>
      </c>
      <c r="C2484" s="4">
        <v>42870</v>
      </c>
      <c r="D2484" s="4">
        <v>42873</v>
      </c>
      <c r="E2484" t="s">
        <v>52</v>
      </c>
      <c r="F2484" t="s">
        <v>2001</v>
      </c>
      <c r="G2484" t="s">
        <v>21</v>
      </c>
      <c r="H2484">
        <v>85023</v>
      </c>
      <c r="I2484" t="s">
        <v>990</v>
      </c>
      <c r="J2484">
        <v>4.7519999999999998</v>
      </c>
      <c r="K2484">
        <v>2</v>
      </c>
      <c r="L2484">
        <v>3.96</v>
      </c>
      <c r="M2484">
        <v>0.7</v>
      </c>
      <c r="N2484">
        <v>-3.1680000000000001</v>
      </c>
    </row>
    <row r="2485" spans="1:14" hidden="1">
      <c r="A2485">
        <v>959</v>
      </c>
      <c r="B2485" t="s">
        <v>3281</v>
      </c>
      <c r="C2485" s="4">
        <v>42870</v>
      </c>
      <c r="D2485" s="4">
        <v>42873</v>
      </c>
      <c r="E2485" t="s">
        <v>52</v>
      </c>
      <c r="F2485" t="s">
        <v>2001</v>
      </c>
      <c r="G2485" t="s">
        <v>21</v>
      </c>
      <c r="H2485">
        <v>85023</v>
      </c>
      <c r="I2485" t="s">
        <v>3282</v>
      </c>
      <c r="J2485">
        <v>15.552</v>
      </c>
      <c r="K2485">
        <v>3</v>
      </c>
      <c r="L2485">
        <v>3.3048000000000002</v>
      </c>
      <c r="M2485">
        <v>0.2</v>
      </c>
      <c r="N2485">
        <v>5.6375999999999999</v>
      </c>
    </row>
    <row r="2486" spans="1:14" hidden="1">
      <c r="A2486">
        <v>2632</v>
      </c>
      <c r="B2486" t="s">
        <v>3283</v>
      </c>
      <c r="C2486" s="4">
        <v>42870</v>
      </c>
      <c r="D2486" s="4">
        <v>42875</v>
      </c>
      <c r="E2486" t="s">
        <v>15</v>
      </c>
      <c r="F2486" t="s">
        <v>3261</v>
      </c>
      <c r="G2486" t="s">
        <v>21</v>
      </c>
      <c r="H2486">
        <v>98103</v>
      </c>
      <c r="I2486" t="s">
        <v>1923</v>
      </c>
      <c r="J2486">
        <v>39.96</v>
      </c>
      <c r="K2486">
        <v>2</v>
      </c>
      <c r="L2486">
        <v>11.3886</v>
      </c>
      <c r="M2486">
        <v>0</v>
      </c>
      <c r="N2486">
        <v>17.1828</v>
      </c>
    </row>
    <row r="2487" spans="1:14" hidden="1">
      <c r="A2487">
        <v>2633</v>
      </c>
      <c r="B2487" t="s">
        <v>3283</v>
      </c>
      <c r="C2487" s="4">
        <v>42870</v>
      </c>
      <c r="D2487" s="4">
        <v>42875</v>
      </c>
      <c r="E2487" t="s">
        <v>15</v>
      </c>
      <c r="F2487" t="s">
        <v>3261</v>
      </c>
      <c r="G2487" t="s">
        <v>21</v>
      </c>
      <c r="H2487">
        <v>98103</v>
      </c>
      <c r="I2487" t="s">
        <v>2641</v>
      </c>
      <c r="J2487">
        <v>42.624000000000002</v>
      </c>
      <c r="K2487">
        <v>2</v>
      </c>
      <c r="L2487">
        <v>19.180800000000001</v>
      </c>
      <c r="M2487">
        <v>0.2</v>
      </c>
      <c r="N2487">
        <v>4.2624000000000004</v>
      </c>
    </row>
    <row r="2488" spans="1:14" hidden="1">
      <c r="A2488">
        <v>2634</v>
      </c>
      <c r="B2488" t="s">
        <v>3283</v>
      </c>
      <c r="C2488" s="4">
        <v>42870</v>
      </c>
      <c r="D2488" s="4">
        <v>42875</v>
      </c>
      <c r="E2488" t="s">
        <v>15</v>
      </c>
      <c r="F2488" t="s">
        <v>3261</v>
      </c>
      <c r="G2488" t="s">
        <v>21</v>
      </c>
      <c r="H2488">
        <v>98103</v>
      </c>
      <c r="I2488" t="s">
        <v>849</v>
      </c>
      <c r="J2488">
        <v>220.96</v>
      </c>
      <c r="K2488">
        <v>1</v>
      </c>
      <c r="L2488">
        <v>196.102</v>
      </c>
      <c r="M2488">
        <v>0.2</v>
      </c>
      <c r="N2488">
        <v>24.858000000000001</v>
      </c>
    </row>
    <row r="2489" spans="1:14" hidden="1">
      <c r="A2489">
        <v>5510</v>
      </c>
      <c r="B2489" t="s">
        <v>3284</v>
      </c>
      <c r="C2489" s="4">
        <v>42870</v>
      </c>
      <c r="D2489" s="4">
        <v>42875</v>
      </c>
      <c r="E2489" t="s">
        <v>15</v>
      </c>
      <c r="F2489" t="s">
        <v>2359</v>
      </c>
      <c r="G2489" t="s">
        <v>21</v>
      </c>
      <c r="H2489">
        <v>60653</v>
      </c>
      <c r="I2489" t="s">
        <v>3285</v>
      </c>
      <c r="J2489">
        <v>56.704000000000001</v>
      </c>
      <c r="K2489">
        <v>2</v>
      </c>
      <c r="L2489">
        <v>18.783200000000001</v>
      </c>
      <c r="M2489">
        <v>0.2</v>
      </c>
      <c r="N2489">
        <v>19.137599999999999</v>
      </c>
    </row>
    <row r="2490" spans="1:14" hidden="1">
      <c r="A2490">
        <v>5511</v>
      </c>
      <c r="B2490" t="s">
        <v>3284</v>
      </c>
      <c r="C2490" s="4">
        <v>42870</v>
      </c>
      <c r="D2490" s="4">
        <v>42875</v>
      </c>
      <c r="E2490" t="s">
        <v>15</v>
      </c>
      <c r="F2490" t="s">
        <v>2359</v>
      </c>
      <c r="G2490" t="s">
        <v>21</v>
      </c>
      <c r="H2490">
        <v>60653</v>
      </c>
      <c r="I2490" t="s">
        <v>1754</v>
      </c>
      <c r="J2490">
        <v>11.12</v>
      </c>
      <c r="K2490">
        <v>2</v>
      </c>
      <c r="L2490">
        <v>3.8224999999999998</v>
      </c>
      <c r="M2490">
        <v>0.2</v>
      </c>
      <c r="N2490">
        <v>3.4750000000000001</v>
      </c>
    </row>
    <row r="2491" spans="1:14" hidden="1">
      <c r="A2491">
        <v>814</v>
      </c>
      <c r="B2491" t="s">
        <v>3286</v>
      </c>
      <c r="C2491" s="4">
        <v>42869</v>
      </c>
      <c r="D2491" s="4">
        <v>42869</v>
      </c>
      <c r="E2491" t="s">
        <v>98</v>
      </c>
      <c r="F2491" t="s">
        <v>2630</v>
      </c>
      <c r="G2491" t="s">
        <v>21</v>
      </c>
      <c r="H2491">
        <v>92704</v>
      </c>
      <c r="I2491" t="s">
        <v>3287</v>
      </c>
      <c r="J2491">
        <v>18.28</v>
      </c>
      <c r="K2491">
        <v>2</v>
      </c>
      <c r="L2491">
        <v>6.0324</v>
      </c>
      <c r="M2491">
        <v>0</v>
      </c>
      <c r="N2491">
        <v>6.2152000000000003</v>
      </c>
    </row>
    <row r="2492" spans="1:14" hidden="1">
      <c r="A2492">
        <v>815</v>
      </c>
      <c r="B2492" t="s">
        <v>3286</v>
      </c>
      <c r="C2492" s="4">
        <v>42869</v>
      </c>
      <c r="D2492" s="4">
        <v>42869</v>
      </c>
      <c r="E2492" t="s">
        <v>98</v>
      </c>
      <c r="F2492" t="s">
        <v>2630</v>
      </c>
      <c r="G2492" t="s">
        <v>21</v>
      </c>
      <c r="H2492">
        <v>92704</v>
      </c>
      <c r="I2492" t="s">
        <v>509</v>
      </c>
      <c r="J2492">
        <v>1399.93</v>
      </c>
      <c r="K2492">
        <v>7</v>
      </c>
      <c r="L2492">
        <v>113.9943</v>
      </c>
      <c r="M2492">
        <v>0</v>
      </c>
      <c r="N2492">
        <v>601.96990000000005</v>
      </c>
    </row>
    <row r="2493" spans="1:14" hidden="1">
      <c r="A2493">
        <v>1245</v>
      </c>
      <c r="B2493" t="s">
        <v>3288</v>
      </c>
      <c r="C2493" s="4">
        <v>42869</v>
      </c>
      <c r="D2493" s="4">
        <v>42876</v>
      </c>
      <c r="E2493" t="s">
        <v>15</v>
      </c>
      <c r="F2493" t="s">
        <v>1515</v>
      </c>
      <c r="G2493" t="s">
        <v>21</v>
      </c>
      <c r="H2493">
        <v>39503</v>
      </c>
      <c r="I2493" t="s">
        <v>3289</v>
      </c>
      <c r="J2493">
        <v>48.69</v>
      </c>
      <c r="K2493">
        <v>9</v>
      </c>
      <c r="L2493">
        <v>2.7591000000000001</v>
      </c>
      <c r="M2493">
        <v>0</v>
      </c>
      <c r="N2493">
        <v>23.8581</v>
      </c>
    </row>
    <row r="2494" spans="1:14" hidden="1">
      <c r="A2494">
        <v>4161</v>
      </c>
      <c r="B2494" t="s">
        <v>3290</v>
      </c>
      <c r="C2494" s="4">
        <v>42869</v>
      </c>
      <c r="D2494" s="4">
        <v>42873</v>
      </c>
      <c r="E2494" t="s">
        <v>15</v>
      </c>
      <c r="F2494" t="s">
        <v>3291</v>
      </c>
      <c r="G2494" t="s">
        <v>21</v>
      </c>
      <c r="H2494">
        <v>10035</v>
      </c>
      <c r="I2494" t="s">
        <v>894</v>
      </c>
      <c r="J2494">
        <v>539.97</v>
      </c>
      <c r="K2494">
        <v>3</v>
      </c>
      <c r="L2494">
        <v>134.99250000000001</v>
      </c>
      <c r="M2494">
        <v>0</v>
      </c>
      <c r="N2494">
        <v>134.99250000000001</v>
      </c>
    </row>
    <row r="2495" spans="1:14" hidden="1">
      <c r="A2495">
        <v>4162</v>
      </c>
      <c r="B2495" t="s">
        <v>3290</v>
      </c>
      <c r="C2495" s="4">
        <v>42869</v>
      </c>
      <c r="D2495" s="4">
        <v>42873</v>
      </c>
      <c r="E2495" t="s">
        <v>15</v>
      </c>
      <c r="F2495" t="s">
        <v>3291</v>
      </c>
      <c r="G2495" t="s">
        <v>21</v>
      </c>
      <c r="H2495">
        <v>10035</v>
      </c>
      <c r="I2495" t="s">
        <v>1613</v>
      </c>
      <c r="J2495">
        <v>22.58</v>
      </c>
      <c r="K2495">
        <v>2</v>
      </c>
      <c r="L2495">
        <v>8.3545999999999996</v>
      </c>
      <c r="M2495">
        <v>0</v>
      </c>
      <c r="N2495">
        <v>5.8708</v>
      </c>
    </row>
    <row r="2496" spans="1:14" hidden="1">
      <c r="A2496">
        <v>4649</v>
      </c>
      <c r="B2496" t="s">
        <v>3292</v>
      </c>
      <c r="C2496" s="4">
        <v>42869</v>
      </c>
      <c r="D2496" s="4">
        <v>42874</v>
      </c>
      <c r="E2496" t="s">
        <v>15</v>
      </c>
      <c r="F2496" t="s">
        <v>3293</v>
      </c>
      <c r="G2496" t="s">
        <v>27</v>
      </c>
      <c r="H2496">
        <v>98103</v>
      </c>
      <c r="I2496" t="s">
        <v>2199</v>
      </c>
      <c r="J2496">
        <v>440.19</v>
      </c>
      <c r="K2496">
        <v>9</v>
      </c>
      <c r="L2496">
        <v>25.9223</v>
      </c>
      <c r="M2496">
        <v>0</v>
      </c>
      <c r="N2496">
        <v>206.88929999999999</v>
      </c>
    </row>
    <row r="2497" spans="1:14" hidden="1">
      <c r="A2497">
        <v>4650</v>
      </c>
      <c r="B2497" t="s">
        <v>3292</v>
      </c>
      <c r="C2497" s="4">
        <v>42869</v>
      </c>
      <c r="D2497" s="4">
        <v>42874</v>
      </c>
      <c r="E2497" t="s">
        <v>15</v>
      </c>
      <c r="F2497" t="s">
        <v>3293</v>
      </c>
      <c r="G2497" t="s">
        <v>27</v>
      </c>
      <c r="H2497">
        <v>98103</v>
      </c>
      <c r="I2497" t="s">
        <v>3226</v>
      </c>
      <c r="J2497">
        <v>64.400000000000006</v>
      </c>
      <c r="K2497">
        <v>5</v>
      </c>
      <c r="L2497">
        <v>12.493600000000001</v>
      </c>
      <c r="M2497">
        <v>0</v>
      </c>
      <c r="N2497">
        <v>1.9319999999999999</v>
      </c>
    </row>
    <row r="2498" spans="1:14" hidden="1">
      <c r="A2498">
        <v>6408</v>
      </c>
      <c r="B2498" t="s">
        <v>3294</v>
      </c>
      <c r="C2498" s="4">
        <v>42869</v>
      </c>
      <c r="D2498" s="4">
        <v>42870</v>
      </c>
      <c r="E2498" t="s">
        <v>38</v>
      </c>
      <c r="F2498" t="s">
        <v>975</v>
      </c>
      <c r="G2498" t="s">
        <v>21</v>
      </c>
      <c r="H2498">
        <v>77041</v>
      </c>
      <c r="I2498" t="s">
        <v>878</v>
      </c>
      <c r="J2498">
        <v>899.43</v>
      </c>
      <c r="K2498">
        <v>5</v>
      </c>
      <c r="L2498">
        <v>182.45580000000001</v>
      </c>
      <c r="M2498">
        <v>0.3</v>
      </c>
      <c r="N2498">
        <v>-12.849000000000199</v>
      </c>
    </row>
    <row r="2499" spans="1:14" hidden="1">
      <c r="A2499">
        <v>6409</v>
      </c>
      <c r="B2499" t="s">
        <v>3294</v>
      </c>
      <c r="C2499" s="4">
        <v>42869</v>
      </c>
      <c r="D2499" s="4">
        <v>42870</v>
      </c>
      <c r="E2499" t="s">
        <v>38</v>
      </c>
      <c r="F2499" t="s">
        <v>975</v>
      </c>
      <c r="G2499" t="s">
        <v>21</v>
      </c>
      <c r="H2499">
        <v>77041</v>
      </c>
      <c r="I2499" t="s">
        <v>745</v>
      </c>
      <c r="J2499">
        <v>46.2</v>
      </c>
      <c r="K2499">
        <v>5</v>
      </c>
      <c r="L2499">
        <v>8.0850000000000009</v>
      </c>
      <c r="M2499">
        <v>0.2</v>
      </c>
      <c r="N2499">
        <v>5.7750000000000004</v>
      </c>
    </row>
    <row r="2500" spans="1:14" hidden="1">
      <c r="A2500">
        <v>6410</v>
      </c>
      <c r="B2500" t="s">
        <v>3294</v>
      </c>
      <c r="C2500" s="4">
        <v>42869</v>
      </c>
      <c r="D2500" s="4">
        <v>42870</v>
      </c>
      <c r="E2500" t="s">
        <v>38</v>
      </c>
      <c r="F2500" t="s">
        <v>975</v>
      </c>
      <c r="G2500" t="s">
        <v>21</v>
      </c>
      <c r="H2500">
        <v>77041</v>
      </c>
      <c r="I2500" t="s">
        <v>1626</v>
      </c>
      <c r="J2500">
        <v>47.951999999999998</v>
      </c>
      <c r="K2500">
        <v>3</v>
      </c>
      <c r="L2500">
        <v>10.589399999999999</v>
      </c>
      <c r="M2500">
        <v>0.2</v>
      </c>
      <c r="N2500">
        <v>16.183800000000002</v>
      </c>
    </row>
    <row r="2501" spans="1:14" hidden="1">
      <c r="A2501">
        <v>6411</v>
      </c>
      <c r="B2501" t="s">
        <v>3294</v>
      </c>
      <c r="C2501" s="4">
        <v>42869</v>
      </c>
      <c r="D2501" s="4">
        <v>42870</v>
      </c>
      <c r="E2501" t="s">
        <v>38</v>
      </c>
      <c r="F2501" t="s">
        <v>975</v>
      </c>
      <c r="G2501" t="s">
        <v>21</v>
      </c>
      <c r="H2501">
        <v>77041</v>
      </c>
      <c r="I2501" t="s">
        <v>957</v>
      </c>
      <c r="J2501">
        <v>7.992</v>
      </c>
      <c r="K2501">
        <v>1</v>
      </c>
      <c r="L2501">
        <v>7.2927</v>
      </c>
      <c r="M2501">
        <v>0.2</v>
      </c>
      <c r="N2501">
        <v>0.69930000000000003</v>
      </c>
    </row>
    <row r="2502" spans="1:14" hidden="1">
      <c r="A2502">
        <v>6412</v>
      </c>
      <c r="B2502" t="s">
        <v>3294</v>
      </c>
      <c r="C2502" s="4">
        <v>42869</v>
      </c>
      <c r="D2502" s="4">
        <v>42870</v>
      </c>
      <c r="E2502" t="s">
        <v>38</v>
      </c>
      <c r="F2502" t="s">
        <v>975</v>
      </c>
      <c r="G2502" t="s">
        <v>21</v>
      </c>
      <c r="H2502">
        <v>77041</v>
      </c>
      <c r="I2502" t="s">
        <v>2672</v>
      </c>
      <c r="J2502">
        <v>76.864000000000004</v>
      </c>
      <c r="K2502">
        <v>2</v>
      </c>
      <c r="L2502">
        <v>24.980799999999999</v>
      </c>
      <c r="M2502">
        <v>0.2</v>
      </c>
      <c r="N2502">
        <v>26.9024</v>
      </c>
    </row>
    <row r="2503" spans="1:14" hidden="1">
      <c r="A2503">
        <v>6459</v>
      </c>
      <c r="B2503" t="s">
        <v>3295</v>
      </c>
      <c r="C2503" s="4">
        <v>42869</v>
      </c>
      <c r="D2503" s="4">
        <v>42872</v>
      </c>
      <c r="E2503" t="s">
        <v>38</v>
      </c>
      <c r="F2503" t="s">
        <v>1782</v>
      </c>
      <c r="G2503" t="s">
        <v>27</v>
      </c>
      <c r="H2503">
        <v>21215</v>
      </c>
      <c r="I2503" t="s">
        <v>2482</v>
      </c>
      <c r="J2503">
        <v>3.76</v>
      </c>
      <c r="K2503">
        <v>2</v>
      </c>
      <c r="L2503">
        <v>1.3348</v>
      </c>
      <c r="M2503">
        <v>0</v>
      </c>
      <c r="N2503">
        <v>1.0904</v>
      </c>
    </row>
    <row r="2504" spans="1:14" hidden="1">
      <c r="A2504">
        <v>6460</v>
      </c>
      <c r="B2504" t="s">
        <v>3295</v>
      </c>
      <c r="C2504" s="4">
        <v>42869</v>
      </c>
      <c r="D2504" s="4">
        <v>42872</v>
      </c>
      <c r="E2504" t="s">
        <v>38</v>
      </c>
      <c r="F2504" t="s">
        <v>1782</v>
      </c>
      <c r="G2504" t="s">
        <v>27</v>
      </c>
      <c r="H2504">
        <v>21215</v>
      </c>
      <c r="I2504" t="s">
        <v>1632</v>
      </c>
      <c r="J2504">
        <v>14.7</v>
      </c>
      <c r="K2504">
        <v>5</v>
      </c>
      <c r="L2504">
        <v>1.617</v>
      </c>
      <c r="M2504">
        <v>0</v>
      </c>
      <c r="N2504">
        <v>6.6150000000000002</v>
      </c>
    </row>
    <row r="2505" spans="1:14" hidden="1">
      <c r="A2505">
        <v>6461</v>
      </c>
      <c r="B2505" t="s">
        <v>3295</v>
      </c>
      <c r="C2505" s="4">
        <v>42869</v>
      </c>
      <c r="D2505" s="4">
        <v>42872</v>
      </c>
      <c r="E2505" t="s">
        <v>38</v>
      </c>
      <c r="F2505" t="s">
        <v>1782</v>
      </c>
      <c r="G2505" t="s">
        <v>27</v>
      </c>
      <c r="H2505">
        <v>21215</v>
      </c>
      <c r="I2505" t="s">
        <v>2328</v>
      </c>
      <c r="J2505">
        <v>37.200000000000003</v>
      </c>
      <c r="K2505">
        <v>5</v>
      </c>
      <c r="L2505">
        <v>5.58</v>
      </c>
      <c r="M2505">
        <v>0</v>
      </c>
      <c r="N2505">
        <v>9.3000000000000007</v>
      </c>
    </row>
    <row r="2506" spans="1:14" hidden="1">
      <c r="A2506">
        <v>6462</v>
      </c>
      <c r="B2506" t="s">
        <v>3295</v>
      </c>
      <c r="C2506" s="4">
        <v>42869</v>
      </c>
      <c r="D2506" s="4">
        <v>42872</v>
      </c>
      <c r="E2506" t="s">
        <v>38</v>
      </c>
      <c r="F2506" t="s">
        <v>1782</v>
      </c>
      <c r="G2506" t="s">
        <v>27</v>
      </c>
      <c r="H2506">
        <v>21215</v>
      </c>
      <c r="I2506" t="s">
        <v>2103</v>
      </c>
      <c r="J2506">
        <v>89.97</v>
      </c>
      <c r="K2506">
        <v>3</v>
      </c>
      <c r="L2506">
        <v>23.6921</v>
      </c>
      <c r="M2506">
        <v>0</v>
      </c>
      <c r="N2506">
        <v>18.893699999999999</v>
      </c>
    </row>
    <row r="2507" spans="1:14" hidden="1">
      <c r="A2507">
        <v>6463</v>
      </c>
      <c r="B2507" t="s">
        <v>3295</v>
      </c>
      <c r="C2507" s="4">
        <v>42869</v>
      </c>
      <c r="D2507" s="4">
        <v>42872</v>
      </c>
      <c r="E2507" t="s">
        <v>38</v>
      </c>
      <c r="F2507" t="s">
        <v>1782</v>
      </c>
      <c r="G2507" t="s">
        <v>27</v>
      </c>
      <c r="H2507">
        <v>21215</v>
      </c>
      <c r="I2507" t="s">
        <v>2028</v>
      </c>
      <c r="J2507">
        <v>261.95999999999998</v>
      </c>
      <c r="K2507">
        <v>2</v>
      </c>
      <c r="L2507">
        <v>119.1918</v>
      </c>
      <c r="M2507">
        <v>0</v>
      </c>
      <c r="N2507">
        <v>23.5764</v>
      </c>
    </row>
    <row r="2508" spans="1:14" hidden="1">
      <c r="A2508">
        <v>6464</v>
      </c>
      <c r="B2508" t="s">
        <v>3295</v>
      </c>
      <c r="C2508" s="4">
        <v>42869</v>
      </c>
      <c r="D2508" s="4">
        <v>42872</v>
      </c>
      <c r="E2508" t="s">
        <v>38</v>
      </c>
      <c r="F2508" t="s">
        <v>1782</v>
      </c>
      <c r="G2508" t="s">
        <v>27</v>
      </c>
      <c r="H2508">
        <v>21215</v>
      </c>
      <c r="I2508" t="s">
        <v>2483</v>
      </c>
      <c r="J2508">
        <v>74</v>
      </c>
      <c r="K2508">
        <v>5</v>
      </c>
      <c r="L2508">
        <v>7.4</v>
      </c>
      <c r="M2508">
        <v>0</v>
      </c>
      <c r="N2508">
        <v>37</v>
      </c>
    </row>
    <row r="2509" spans="1:14" hidden="1">
      <c r="A2509">
        <v>6545</v>
      </c>
      <c r="B2509" t="s">
        <v>3296</v>
      </c>
      <c r="C2509" s="4">
        <v>42869</v>
      </c>
      <c r="D2509" s="4">
        <v>42873</v>
      </c>
      <c r="E2509" t="s">
        <v>15</v>
      </c>
      <c r="F2509" t="s">
        <v>2567</v>
      </c>
      <c r="G2509" t="s">
        <v>21</v>
      </c>
      <c r="H2509">
        <v>44105</v>
      </c>
      <c r="I2509" t="s">
        <v>1653</v>
      </c>
      <c r="J2509">
        <v>58.17</v>
      </c>
      <c r="K2509">
        <v>5</v>
      </c>
      <c r="L2509">
        <v>20.941199999999998</v>
      </c>
      <c r="M2509">
        <v>0.7</v>
      </c>
      <c r="N2509">
        <v>-46.536000000000001</v>
      </c>
    </row>
    <row r="2510" spans="1:14" hidden="1">
      <c r="A2510">
        <v>6546</v>
      </c>
      <c r="B2510" t="s">
        <v>3296</v>
      </c>
      <c r="C2510" s="4">
        <v>42869</v>
      </c>
      <c r="D2510" s="4">
        <v>42873</v>
      </c>
      <c r="E2510" t="s">
        <v>15</v>
      </c>
      <c r="F2510" t="s">
        <v>2567</v>
      </c>
      <c r="G2510" t="s">
        <v>21</v>
      </c>
      <c r="H2510">
        <v>44105</v>
      </c>
      <c r="I2510" t="s">
        <v>3297</v>
      </c>
      <c r="J2510">
        <v>5.04</v>
      </c>
      <c r="K2510">
        <v>2</v>
      </c>
      <c r="L2510">
        <v>1.6379999999999999</v>
      </c>
      <c r="M2510">
        <v>0.2</v>
      </c>
      <c r="N2510">
        <v>1.764</v>
      </c>
    </row>
    <row r="2511" spans="1:14" hidden="1">
      <c r="A2511">
        <v>6547</v>
      </c>
      <c r="B2511" t="s">
        <v>3296</v>
      </c>
      <c r="C2511" s="4">
        <v>42869</v>
      </c>
      <c r="D2511" s="4">
        <v>42873</v>
      </c>
      <c r="E2511" t="s">
        <v>15</v>
      </c>
      <c r="F2511" t="s">
        <v>2567</v>
      </c>
      <c r="G2511" t="s">
        <v>21</v>
      </c>
      <c r="H2511">
        <v>44105</v>
      </c>
      <c r="I2511" t="s">
        <v>3298</v>
      </c>
      <c r="J2511">
        <v>24.783999999999999</v>
      </c>
      <c r="K2511">
        <v>1</v>
      </c>
      <c r="L2511">
        <v>17.039000000000001</v>
      </c>
      <c r="M2511">
        <v>0.2</v>
      </c>
      <c r="N2511">
        <v>7.7450000000000001</v>
      </c>
    </row>
    <row r="2512" spans="1:14" hidden="1">
      <c r="A2512">
        <v>2431</v>
      </c>
      <c r="B2512" t="s">
        <v>3299</v>
      </c>
      <c r="C2512" s="4">
        <v>42868</v>
      </c>
      <c r="D2512" s="4">
        <v>42875</v>
      </c>
      <c r="E2512" t="s">
        <v>15</v>
      </c>
      <c r="F2512" t="s">
        <v>884</v>
      </c>
      <c r="G2512" t="s">
        <v>17</v>
      </c>
      <c r="H2512">
        <v>94110</v>
      </c>
      <c r="I2512" t="s">
        <v>3300</v>
      </c>
      <c r="J2512">
        <v>58.48</v>
      </c>
      <c r="K2512">
        <v>8</v>
      </c>
      <c r="L2512">
        <v>3.8742999999999999</v>
      </c>
      <c r="M2512">
        <v>0</v>
      </c>
      <c r="N2512">
        <v>27.485600000000002</v>
      </c>
    </row>
    <row r="2513" spans="1:14" hidden="1">
      <c r="A2513">
        <v>2595</v>
      </c>
      <c r="B2513" t="s">
        <v>3301</v>
      </c>
      <c r="C2513" s="4">
        <v>42868</v>
      </c>
      <c r="D2513" s="4">
        <v>42872</v>
      </c>
      <c r="E2513" t="s">
        <v>15</v>
      </c>
      <c r="F2513" t="s">
        <v>901</v>
      </c>
      <c r="G2513" t="s">
        <v>27</v>
      </c>
      <c r="H2513">
        <v>47201</v>
      </c>
      <c r="I2513" t="s">
        <v>3302</v>
      </c>
      <c r="J2513">
        <v>180.96</v>
      </c>
      <c r="K2513">
        <v>2</v>
      </c>
      <c r="L2513">
        <v>49.764000000000003</v>
      </c>
      <c r="M2513">
        <v>0</v>
      </c>
      <c r="N2513">
        <v>81.432000000000002</v>
      </c>
    </row>
    <row r="2514" spans="1:14" hidden="1">
      <c r="A2514">
        <v>2596</v>
      </c>
      <c r="B2514" t="s">
        <v>3301</v>
      </c>
      <c r="C2514" s="4">
        <v>42868</v>
      </c>
      <c r="D2514" s="4">
        <v>42872</v>
      </c>
      <c r="E2514" t="s">
        <v>15</v>
      </c>
      <c r="F2514" t="s">
        <v>901</v>
      </c>
      <c r="G2514" t="s">
        <v>27</v>
      </c>
      <c r="H2514">
        <v>47201</v>
      </c>
      <c r="I2514" t="s">
        <v>29</v>
      </c>
      <c r="J2514">
        <v>914.97</v>
      </c>
      <c r="K2514">
        <v>3</v>
      </c>
      <c r="L2514">
        <v>167.74449999999999</v>
      </c>
      <c r="M2514">
        <v>0</v>
      </c>
      <c r="N2514">
        <v>411.73649999999998</v>
      </c>
    </row>
    <row r="2515" spans="1:14" hidden="1">
      <c r="A2515">
        <v>2597</v>
      </c>
      <c r="B2515" t="s">
        <v>3301</v>
      </c>
      <c r="C2515" s="4">
        <v>42868</v>
      </c>
      <c r="D2515" s="4">
        <v>42872</v>
      </c>
      <c r="E2515" t="s">
        <v>15</v>
      </c>
      <c r="F2515" t="s">
        <v>901</v>
      </c>
      <c r="G2515" t="s">
        <v>27</v>
      </c>
      <c r="H2515">
        <v>47201</v>
      </c>
      <c r="I2515" t="s">
        <v>948</v>
      </c>
      <c r="J2515">
        <v>587.97</v>
      </c>
      <c r="K2515">
        <v>3</v>
      </c>
      <c r="L2515">
        <v>143.0727</v>
      </c>
      <c r="M2515">
        <v>0</v>
      </c>
      <c r="N2515">
        <v>158.75190000000001</v>
      </c>
    </row>
    <row r="2516" spans="1:14" hidden="1">
      <c r="A2516">
        <v>2598</v>
      </c>
      <c r="B2516" t="s">
        <v>3301</v>
      </c>
      <c r="C2516" s="4">
        <v>42868</v>
      </c>
      <c r="D2516" s="4">
        <v>42872</v>
      </c>
      <c r="E2516" t="s">
        <v>15</v>
      </c>
      <c r="F2516" t="s">
        <v>901</v>
      </c>
      <c r="G2516" t="s">
        <v>27</v>
      </c>
      <c r="H2516">
        <v>47201</v>
      </c>
      <c r="I2516" t="s">
        <v>3303</v>
      </c>
      <c r="J2516">
        <v>530.34</v>
      </c>
      <c r="K2516">
        <v>2</v>
      </c>
      <c r="L2516">
        <v>217.43940000000001</v>
      </c>
      <c r="M2516">
        <v>0</v>
      </c>
      <c r="N2516">
        <v>95.461200000000005</v>
      </c>
    </row>
    <row r="2517" spans="1:14" hidden="1">
      <c r="A2517">
        <v>2599</v>
      </c>
      <c r="B2517" t="s">
        <v>3301</v>
      </c>
      <c r="C2517" s="4">
        <v>42868</v>
      </c>
      <c r="D2517" s="4">
        <v>42872</v>
      </c>
      <c r="E2517" t="s">
        <v>15</v>
      </c>
      <c r="F2517" t="s">
        <v>901</v>
      </c>
      <c r="G2517" t="s">
        <v>27</v>
      </c>
      <c r="H2517">
        <v>47201</v>
      </c>
      <c r="I2517" t="s">
        <v>2709</v>
      </c>
      <c r="J2517">
        <v>14.94</v>
      </c>
      <c r="K2517">
        <v>3</v>
      </c>
      <c r="L2517">
        <v>2.5398000000000001</v>
      </c>
      <c r="M2517">
        <v>0</v>
      </c>
      <c r="N2517">
        <v>7.3205999999999998</v>
      </c>
    </row>
    <row r="2518" spans="1:14" hidden="1">
      <c r="A2518">
        <v>8336</v>
      </c>
      <c r="B2518" t="s">
        <v>3304</v>
      </c>
      <c r="C2518" s="4">
        <v>42868</v>
      </c>
      <c r="D2518" s="4">
        <v>42873</v>
      </c>
      <c r="E2518" t="s">
        <v>52</v>
      </c>
      <c r="F2518" t="s">
        <v>611</v>
      </c>
      <c r="G2518" t="s">
        <v>17</v>
      </c>
      <c r="H2518">
        <v>19711</v>
      </c>
      <c r="I2518" t="s">
        <v>1834</v>
      </c>
      <c r="J2518">
        <v>299.52</v>
      </c>
      <c r="K2518">
        <v>9</v>
      </c>
      <c r="L2518">
        <v>16.64</v>
      </c>
      <c r="M2518">
        <v>0</v>
      </c>
      <c r="N2518">
        <v>149.76</v>
      </c>
    </row>
    <row r="2519" spans="1:14" hidden="1">
      <c r="A2519">
        <v>8622</v>
      </c>
      <c r="B2519" t="s">
        <v>3305</v>
      </c>
      <c r="C2519" s="4">
        <v>42868</v>
      </c>
      <c r="D2519" s="4">
        <v>42873</v>
      </c>
      <c r="E2519" t="s">
        <v>15</v>
      </c>
      <c r="F2519" t="s">
        <v>1026</v>
      </c>
      <c r="G2519" t="s">
        <v>27</v>
      </c>
      <c r="H2519">
        <v>37064</v>
      </c>
      <c r="I2519" t="s">
        <v>809</v>
      </c>
      <c r="J2519">
        <v>20.768000000000001</v>
      </c>
      <c r="K2519">
        <v>2</v>
      </c>
      <c r="L2519">
        <v>9.2157999999999998</v>
      </c>
      <c r="M2519">
        <v>0.2</v>
      </c>
      <c r="N2519">
        <v>2.3363999999999998</v>
      </c>
    </row>
    <row r="2520" spans="1:14" hidden="1">
      <c r="A2520">
        <v>9000</v>
      </c>
      <c r="B2520" t="s">
        <v>3306</v>
      </c>
      <c r="C2520" s="4">
        <v>42868</v>
      </c>
      <c r="D2520" s="4">
        <v>42872</v>
      </c>
      <c r="E2520" t="s">
        <v>15</v>
      </c>
      <c r="F2520" t="s">
        <v>130</v>
      </c>
      <c r="G2520" t="s">
        <v>17</v>
      </c>
      <c r="H2520">
        <v>19140</v>
      </c>
      <c r="I2520" t="s">
        <v>1085</v>
      </c>
      <c r="J2520">
        <v>458.43</v>
      </c>
      <c r="K2520">
        <v>5</v>
      </c>
      <c r="L2520">
        <v>116.5722</v>
      </c>
      <c r="M2520">
        <v>0.3</v>
      </c>
      <c r="N2520">
        <v>-124.431</v>
      </c>
    </row>
    <row r="2521" spans="1:14" hidden="1">
      <c r="A2521">
        <v>1857</v>
      </c>
      <c r="B2521" t="s">
        <v>3307</v>
      </c>
      <c r="C2521" s="4">
        <v>42867</v>
      </c>
      <c r="D2521" s="4">
        <v>42870</v>
      </c>
      <c r="E2521" t="s">
        <v>52</v>
      </c>
      <c r="F2521" t="s">
        <v>3308</v>
      </c>
      <c r="G2521" t="s">
        <v>27</v>
      </c>
      <c r="H2521">
        <v>77041</v>
      </c>
      <c r="I2521" t="s">
        <v>122</v>
      </c>
      <c r="J2521">
        <v>127.92</v>
      </c>
      <c r="K2521">
        <v>5</v>
      </c>
      <c r="L2521">
        <v>28.782</v>
      </c>
      <c r="M2521">
        <v>0.2</v>
      </c>
      <c r="N2521">
        <v>-15.99</v>
      </c>
    </row>
    <row r="2522" spans="1:14" hidden="1">
      <c r="A2522">
        <v>1858</v>
      </c>
      <c r="B2522" t="s">
        <v>3307</v>
      </c>
      <c r="C2522" s="4">
        <v>42867</v>
      </c>
      <c r="D2522" s="4">
        <v>42870</v>
      </c>
      <c r="E2522" t="s">
        <v>52</v>
      </c>
      <c r="F2522" t="s">
        <v>3308</v>
      </c>
      <c r="G2522" t="s">
        <v>27</v>
      </c>
      <c r="H2522">
        <v>77041</v>
      </c>
      <c r="I2522" t="s">
        <v>2618</v>
      </c>
      <c r="J2522">
        <v>34.24</v>
      </c>
      <c r="K2522">
        <v>4</v>
      </c>
      <c r="L2522">
        <v>21.827999999999999</v>
      </c>
      <c r="M2522">
        <v>0.8</v>
      </c>
      <c r="N2522">
        <v>-53.072000000000003</v>
      </c>
    </row>
    <row r="2523" spans="1:14" hidden="1">
      <c r="A2523">
        <v>3762</v>
      </c>
      <c r="B2523" t="s">
        <v>3309</v>
      </c>
      <c r="C2523" s="4">
        <v>42867</v>
      </c>
      <c r="D2523" s="4">
        <v>42872</v>
      </c>
      <c r="E2523" t="s">
        <v>15</v>
      </c>
      <c r="F2523" t="s">
        <v>1063</v>
      </c>
      <c r="G2523" t="s">
        <v>21</v>
      </c>
      <c r="H2523">
        <v>2149</v>
      </c>
      <c r="I2523" t="s">
        <v>3310</v>
      </c>
      <c r="J2523">
        <v>87.6</v>
      </c>
      <c r="K2523">
        <v>5</v>
      </c>
      <c r="L2523">
        <v>9.1104000000000003</v>
      </c>
      <c r="M2523">
        <v>0</v>
      </c>
      <c r="N2523">
        <v>42.048000000000002</v>
      </c>
    </row>
    <row r="2524" spans="1:14" hidden="1">
      <c r="A2524">
        <v>5804</v>
      </c>
      <c r="B2524" t="s">
        <v>3311</v>
      </c>
      <c r="C2524" s="4">
        <v>42867</v>
      </c>
      <c r="D2524" s="4">
        <v>42874</v>
      </c>
      <c r="E2524" t="s">
        <v>15</v>
      </c>
      <c r="F2524" t="s">
        <v>2174</v>
      </c>
      <c r="G2524" t="s">
        <v>17</v>
      </c>
      <c r="H2524">
        <v>45503</v>
      </c>
      <c r="I2524" t="s">
        <v>932</v>
      </c>
      <c r="J2524">
        <v>10.272</v>
      </c>
      <c r="K2524">
        <v>3</v>
      </c>
      <c r="L2524">
        <v>3.0388000000000002</v>
      </c>
      <c r="M2524">
        <v>0.2</v>
      </c>
      <c r="N2524">
        <v>1.1556</v>
      </c>
    </row>
    <row r="2525" spans="1:14" hidden="1">
      <c r="A2525">
        <v>5821</v>
      </c>
      <c r="B2525" t="s">
        <v>3312</v>
      </c>
      <c r="C2525" s="4">
        <v>42867</v>
      </c>
      <c r="D2525" s="4">
        <v>42873</v>
      </c>
      <c r="E2525" t="s">
        <v>15</v>
      </c>
      <c r="F2525" t="s">
        <v>3313</v>
      </c>
      <c r="G2525" t="s">
        <v>27</v>
      </c>
      <c r="H2525">
        <v>94122</v>
      </c>
      <c r="I2525" t="s">
        <v>2051</v>
      </c>
      <c r="J2525">
        <v>238.62</v>
      </c>
      <c r="K2525">
        <v>2</v>
      </c>
      <c r="L2525">
        <v>116.9238</v>
      </c>
      <c r="M2525">
        <v>0</v>
      </c>
      <c r="N2525">
        <v>4.7724000000000002</v>
      </c>
    </row>
    <row r="2526" spans="1:14" hidden="1">
      <c r="A2526">
        <v>5822</v>
      </c>
      <c r="B2526" t="s">
        <v>3312</v>
      </c>
      <c r="C2526" s="4">
        <v>42867</v>
      </c>
      <c r="D2526" s="4">
        <v>42873</v>
      </c>
      <c r="E2526" t="s">
        <v>15</v>
      </c>
      <c r="F2526" t="s">
        <v>3313</v>
      </c>
      <c r="G2526" t="s">
        <v>27</v>
      </c>
      <c r="H2526">
        <v>94122</v>
      </c>
      <c r="I2526" t="s">
        <v>1248</v>
      </c>
      <c r="J2526">
        <v>7.77</v>
      </c>
      <c r="K2526">
        <v>1</v>
      </c>
      <c r="L2526">
        <v>5.6721000000000004</v>
      </c>
      <c r="M2526">
        <v>0</v>
      </c>
      <c r="N2526">
        <v>2.0979000000000001</v>
      </c>
    </row>
    <row r="2527" spans="1:14" hidden="1">
      <c r="A2527">
        <v>5823</v>
      </c>
      <c r="B2527" t="s">
        <v>3312</v>
      </c>
      <c r="C2527" s="4">
        <v>42867</v>
      </c>
      <c r="D2527" s="4">
        <v>42873</v>
      </c>
      <c r="E2527" t="s">
        <v>15</v>
      </c>
      <c r="F2527" t="s">
        <v>3313</v>
      </c>
      <c r="G2527" t="s">
        <v>27</v>
      </c>
      <c r="H2527">
        <v>94122</v>
      </c>
      <c r="I2527" t="s">
        <v>1649</v>
      </c>
      <c r="J2527">
        <v>285.48</v>
      </c>
      <c r="K2527">
        <v>5</v>
      </c>
      <c r="L2527">
        <v>59.237099999999998</v>
      </c>
      <c r="M2527">
        <v>0.2</v>
      </c>
      <c r="N2527">
        <v>-10.705500000000001</v>
      </c>
    </row>
    <row r="2528" spans="1:14" hidden="1">
      <c r="A2528">
        <v>5824</v>
      </c>
      <c r="B2528" t="s">
        <v>3312</v>
      </c>
      <c r="C2528" s="4">
        <v>42867</v>
      </c>
      <c r="D2528" s="4">
        <v>42873</v>
      </c>
      <c r="E2528" t="s">
        <v>15</v>
      </c>
      <c r="F2528" t="s">
        <v>3313</v>
      </c>
      <c r="G2528" t="s">
        <v>27</v>
      </c>
      <c r="H2528">
        <v>94122</v>
      </c>
      <c r="I2528" t="s">
        <v>164</v>
      </c>
      <c r="J2528">
        <v>19.167999999999999</v>
      </c>
      <c r="K2528">
        <v>4</v>
      </c>
      <c r="L2528">
        <v>3.1747000000000001</v>
      </c>
      <c r="M2528">
        <v>0.2</v>
      </c>
      <c r="N2528">
        <v>6.4691999999999998</v>
      </c>
    </row>
    <row r="2529" spans="1:14" hidden="1">
      <c r="A2529">
        <v>6281</v>
      </c>
      <c r="B2529" t="s">
        <v>3314</v>
      </c>
      <c r="C2529" s="4">
        <v>42867</v>
      </c>
      <c r="D2529" s="4">
        <v>42871</v>
      </c>
      <c r="E2529" t="s">
        <v>15</v>
      </c>
      <c r="F2529" t="s">
        <v>1094</v>
      </c>
      <c r="G2529" t="s">
        <v>21</v>
      </c>
      <c r="H2529">
        <v>45231</v>
      </c>
      <c r="I2529" t="s">
        <v>2360</v>
      </c>
      <c r="J2529">
        <v>5.9039999999999999</v>
      </c>
      <c r="K2529">
        <v>2</v>
      </c>
      <c r="L2529">
        <v>1.9557</v>
      </c>
      <c r="M2529">
        <v>0.2</v>
      </c>
      <c r="N2529">
        <v>1.9925999999999999</v>
      </c>
    </row>
    <row r="2530" spans="1:14" hidden="1">
      <c r="A2530">
        <v>6667</v>
      </c>
      <c r="B2530" t="s">
        <v>3315</v>
      </c>
      <c r="C2530" s="4">
        <v>42867</v>
      </c>
      <c r="D2530" s="4">
        <v>42869</v>
      </c>
      <c r="E2530" t="s">
        <v>52</v>
      </c>
      <c r="F2530" t="s">
        <v>2509</v>
      </c>
      <c r="G2530" t="s">
        <v>21</v>
      </c>
      <c r="H2530">
        <v>8360</v>
      </c>
      <c r="I2530" t="s">
        <v>3316</v>
      </c>
      <c r="J2530">
        <v>42.85</v>
      </c>
      <c r="K2530">
        <v>5</v>
      </c>
      <c r="L2530">
        <v>5.4847999999999999</v>
      </c>
      <c r="M2530">
        <v>0</v>
      </c>
      <c r="N2530">
        <v>15.426</v>
      </c>
    </row>
    <row r="2531" spans="1:14" hidden="1">
      <c r="A2531">
        <v>6668</v>
      </c>
      <c r="B2531" t="s">
        <v>3315</v>
      </c>
      <c r="C2531" s="4">
        <v>42867</v>
      </c>
      <c r="D2531" s="4">
        <v>42869</v>
      </c>
      <c r="E2531" t="s">
        <v>52</v>
      </c>
      <c r="F2531" t="s">
        <v>2509</v>
      </c>
      <c r="G2531" t="s">
        <v>21</v>
      </c>
      <c r="H2531">
        <v>8360</v>
      </c>
      <c r="I2531" t="s">
        <v>3317</v>
      </c>
      <c r="J2531">
        <v>6.16</v>
      </c>
      <c r="K2531">
        <v>2</v>
      </c>
      <c r="L2531">
        <v>1.6015999999999999</v>
      </c>
      <c r="M2531">
        <v>0</v>
      </c>
      <c r="N2531">
        <v>2.9567999999999999</v>
      </c>
    </row>
    <row r="2532" spans="1:14" hidden="1">
      <c r="A2532">
        <v>6669</v>
      </c>
      <c r="B2532" t="s">
        <v>3315</v>
      </c>
      <c r="C2532" s="4">
        <v>42867</v>
      </c>
      <c r="D2532" s="4">
        <v>42869</v>
      </c>
      <c r="E2532" t="s">
        <v>52</v>
      </c>
      <c r="F2532" t="s">
        <v>2509</v>
      </c>
      <c r="G2532" t="s">
        <v>21</v>
      </c>
      <c r="H2532">
        <v>8360</v>
      </c>
      <c r="I2532" t="s">
        <v>1351</v>
      </c>
      <c r="J2532">
        <v>17</v>
      </c>
      <c r="K2532">
        <v>2</v>
      </c>
      <c r="L2532">
        <v>6.29</v>
      </c>
      <c r="M2532">
        <v>0</v>
      </c>
      <c r="N2532">
        <v>4.42</v>
      </c>
    </row>
    <row r="2533" spans="1:14" hidden="1">
      <c r="A2533">
        <v>6670</v>
      </c>
      <c r="B2533" t="s">
        <v>3315</v>
      </c>
      <c r="C2533" s="4">
        <v>42867</v>
      </c>
      <c r="D2533" s="4">
        <v>42869</v>
      </c>
      <c r="E2533" t="s">
        <v>52</v>
      </c>
      <c r="F2533" t="s">
        <v>2509</v>
      </c>
      <c r="G2533" t="s">
        <v>21</v>
      </c>
      <c r="H2533">
        <v>8360</v>
      </c>
      <c r="I2533" t="s">
        <v>543</v>
      </c>
      <c r="J2533">
        <v>87.4</v>
      </c>
      <c r="K2533">
        <v>5</v>
      </c>
      <c r="L2533">
        <v>10.488</v>
      </c>
      <c r="M2533">
        <v>0</v>
      </c>
      <c r="N2533">
        <v>34.96</v>
      </c>
    </row>
    <row r="2534" spans="1:14" hidden="1">
      <c r="A2534">
        <v>4122</v>
      </c>
      <c r="B2534" t="s">
        <v>3318</v>
      </c>
      <c r="C2534" s="4">
        <v>42866</v>
      </c>
      <c r="D2534" s="4">
        <v>42867</v>
      </c>
      <c r="E2534" t="s">
        <v>98</v>
      </c>
      <c r="F2534" t="s">
        <v>1068</v>
      </c>
      <c r="G2534" t="s">
        <v>21</v>
      </c>
      <c r="H2534">
        <v>98103</v>
      </c>
      <c r="I2534" t="s">
        <v>3151</v>
      </c>
      <c r="J2534">
        <v>37.44</v>
      </c>
      <c r="K2534">
        <v>6</v>
      </c>
      <c r="L2534">
        <v>3.4319999999999999</v>
      </c>
      <c r="M2534">
        <v>0</v>
      </c>
      <c r="N2534">
        <v>16.847999999999999</v>
      </c>
    </row>
    <row r="2535" spans="1:14" hidden="1">
      <c r="A2535">
        <v>4123</v>
      </c>
      <c r="B2535" t="s">
        <v>3318</v>
      </c>
      <c r="C2535" s="4">
        <v>42866</v>
      </c>
      <c r="D2535" s="4">
        <v>42867</v>
      </c>
      <c r="E2535" t="s">
        <v>98</v>
      </c>
      <c r="F2535" t="s">
        <v>1068</v>
      </c>
      <c r="G2535" t="s">
        <v>21</v>
      </c>
      <c r="H2535">
        <v>98103</v>
      </c>
      <c r="I2535" t="s">
        <v>3319</v>
      </c>
      <c r="J2535">
        <v>37.590000000000003</v>
      </c>
      <c r="K2535">
        <v>3</v>
      </c>
      <c r="L2535">
        <v>6.6409000000000002</v>
      </c>
      <c r="M2535">
        <v>0</v>
      </c>
      <c r="N2535">
        <v>17.667300000000001</v>
      </c>
    </row>
    <row r="2536" spans="1:14" hidden="1">
      <c r="A2536">
        <v>4124</v>
      </c>
      <c r="B2536" t="s">
        <v>3318</v>
      </c>
      <c r="C2536" s="4">
        <v>42866</v>
      </c>
      <c r="D2536" s="4">
        <v>42867</v>
      </c>
      <c r="E2536" t="s">
        <v>98</v>
      </c>
      <c r="F2536" t="s">
        <v>1068</v>
      </c>
      <c r="G2536" t="s">
        <v>21</v>
      </c>
      <c r="H2536">
        <v>98103</v>
      </c>
      <c r="I2536" t="s">
        <v>1674</v>
      </c>
      <c r="J2536">
        <v>26.032</v>
      </c>
      <c r="K2536">
        <v>2</v>
      </c>
      <c r="L2536">
        <v>8.2977000000000007</v>
      </c>
      <c r="M2536">
        <v>0.2</v>
      </c>
      <c r="N2536">
        <v>9.4366000000000003</v>
      </c>
    </row>
    <row r="2537" spans="1:14" hidden="1">
      <c r="A2537">
        <v>4700</v>
      </c>
      <c r="B2537" t="s">
        <v>3320</v>
      </c>
      <c r="C2537" s="4">
        <v>42866</v>
      </c>
      <c r="D2537" s="4">
        <v>42872</v>
      </c>
      <c r="E2537" t="s">
        <v>15</v>
      </c>
      <c r="F2537" t="s">
        <v>2447</v>
      </c>
      <c r="G2537" t="s">
        <v>17</v>
      </c>
      <c r="H2537">
        <v>78745</v>
      </c>
      <c r="I2537" t="s">
        <v>3321</v>
      </c>
      <c r="J2537">
        <v>5.2480000000000002</v>
      </c>
      <c r="K2537">
        <v>2</v>
      </c>
      <c r="L2537">
        <v>2.3288000000000002</v>
      </c>
      <c r="M2537">
        <v>0.2</v>
      </c>
      <c r="N2537">
        <v>0.59039999999999904</v>
      </c>
    </row>
    <row r="2538" spans="1:14" hidden="1">
      <c r="A2538">
        <v>4701</v>
      </c>
      <c r="B2538" t="s">
        <v>3320</v>
      </c>
      <c r="C2538" s="4">
        <v>42866</v>
      </c>
      <c r="D2538" s="4">
        <v>42872</v>
      </c>
      <c r="E2538" t="s">
        <v>15</v>
      </c>
      <c r="F2538" t="s">
        <v>2447</v>
      </c>
      <c r="G2538" t="s">
        <v>17</v>
      </c>
      <c r="H2538">
        <v>78745</v>
      </c>
      <c r="I2538" t="s">
        <v>530</v>
      </c>
      <c r="J2538">
        <v>74.415999999999997</v>
      </c>
      <c r="K2538">
        <v>2</v>
      </c>
      <c r="L2538">
        <v>44.6496</v>
      </c>
      <c r="M2538">
        <v>0.2</v>
      </c>
      <c r="N2538">
        <v>-14.8832</v>
      </c>
    </row>
    <row r="2539" spans="1:14" hidden="1">
      <c r="A2539">
        <v>4702</v>
      </c>
      <c r="B2539" t="s">
        <v>3320</v>
      </c>
      <c r="C2539" s="4">
        <v>42866</v>
      </c>
      <c r="D2539" s="4">
        <v>42872</v>
      </c>
      <c r="E2539" t="s">
        <v>15</v>
      </c>
      <c r="F2539" t="s">
        <v>2447</v>
      </c>
      <c r="G2539" t="s">
        <v>17</v>
      </c>
      <c r="H2539">
        <v>78745</v>
      </c>
      <c r="I2539" t="s">
        <v>2231</v>
      </c>
      <c r="J2539">
        <v>6.8479999999999999</v>
      </c>
      <c r="K2539">
        <v>2</v>
      </c>
      <c r="L2539">
        <v>2.3540000000000001</v>
      </c>
      <c r="M2539">
        <v>0.2</v>
      </c>
      <c r="N2539">
        <v>2.14</v>
      </c>
    </row>
    <row r="2540" spans="1:14" hidden="1">
      <c r="A2540">
        <v>4703</v>
      </c>
      <c r="B2540" t="s">
        <v>3320</v>
      </c>
      <c r="C2540" s="4">
        <v>42866</v>
      </c>
      <c r="D2540" s="4">
        <v>42872</v>
      </c>
      <c r="E2540" t="s">
        <v>15</v>
      </c>
      <c r="F2540" t="s">
        <v>2447</v>
      </c>
      <c r="G2540" t="s">
        <v>17</v>
      </c>
      <c r="H2540">
        <v>78745</v>
      </c>
      <c r="I2540" t="s">
        <v>1107</v>
      </c>
      <c r="J2540">
        <v>7.9960000000000004</v>
      </c>
      <c r="K2540">
        <v>1</v>
      </c>
      <c r="L2540">
        <v>14.9925</v>
      </c>
      <c r="M2540">
        <v>0.6</v>
      </c>
      <c r="N2540">
        <v>-6.9965000000000002</v>
      </c>
    </row>
    <row r="2541" spans="1:14" hidden="1">
      <c r="A2541">
        <v>5012</v>
      </c>
      <c r="B2541" t="s">
        <v>3322</v>
      </c>
      <c r="C2541" s="4">
        <v>42866</v>
      </c>
      <c r="D2541" s="4">
        <v>42868</v>
      </c>
      <c r="E2541" t="s">
        <v>38</v>
      </c>
      <c r="F2541" t="s">
        <v>978</v>
      </c>
      <c r="G2541" t="s">
        <v>27</v>
      </c>
      <c r="H2541">
        <v>85023</v>
      </c>
      <c r="I2541" t="s">
        <v>1609</v>
      </c>
      <c r="J2541">
        <v>209.97900000000001</v>
      </c>
      <c r="K2541">
        <v>7</v>
      </c>
      <c r="L2541">
        <v>80.991900000000001</v>
      </c>
      <c r="M2541">
        <v>0.7</v>
      </c>
      <c r="N2541">
        <v>-356.96429999999998</v>
      </c>
    </row>
    <row r="2542" spans="1:14" hidden="1">
      <c r="A2542">
        <v>7316</v>
      </c>
      <c r="B2542" t="s">
        <v>3323</v>
      </c>
      <c r="C2542" s="4">
        <v>42866</v>
      </c>
      <c r="D2542" s="4">
        <v>42871</v>
      </c>
      <c r="E2542" t="s">
        <v>52</v>
      </c>
      <c r="F2542" t="s">
        <v>1420</v>
      </c>
      <c r="G2542" t="s">
        <v>21</v>
      </c>
      <c r="H2542">
        <v>10024</v>
      </c>
      <c r="I2542" t="s">
        <v>3324</v>
      </c>
      <c r="J2542">
        <v>43.92</v>
      </c>
      <c r="K2542">
        <v>3</v>
      </c>
      <c r="L2542">
        <v>10.394399999999999</v>
      </c>
      <c r="M2542">
        <v>0</v>
      </c>
      <c r="N2542">
        <v>12.736800000000001</v>
      </c>
    </row>
    <row r="2543" spans="1:14" hidden="1">
      <c r="A2543">
        <v>8281</v>
      </c>
      <c r="B2543" t="s">
        <v>3325</v>
      </c>
      <c r="C2543" s="4">
        <v>42864</v>
      </c>
      <c r="D2543" s="4">
        <v>42865</v>
      </c>
      <c r="E2543" t="s">
        <v>38</v>
      </c>
      <c r="F2543" t="s">
        <v>2354</v>
      </c>
      <c r="G2543" t="s">
        <v>27</v>
      </c>
      <c r="H2543">
        <v>28540</v>
      </c>
      <c r="I2543" t="s">
        <v>3326</v>
      </c>
      <c r="J2543">
        <v>65.231999999999999</v>
      </c>
      <c r="K2543">
        <v>3</v>
      </c>
      <c r="L2543">
        <v>14.4054</v>
      </c>
      <c r="M2543">
        <v>0.2</v>
      </c>
      <c r="N2543">
        <v>22.015799999999999</v>
      </c>
    </row>
    <row r="2544" spans="1:14" hidden="1">
      <c r="A2544">
        <v>8282</v>
      </c>
      <c r="B2544" t="s">
        <v>3325</v>
      </c>
      <c r="C2544" s="4">
        <v>42864</v>
      </c>
      <c r="D2544" s="4">
        <v>42865</v>
      </c>
      <c r="E2544" t="s">
        <v>38</v>
      </c>
      <c r="F2544" t="s">
        <v>2354</v>
      </c>
      <c r="G2544" t="s">
        <v>27</v>
      </c>
      <c r="H2544">
        <v>28540</v>
      </c>
      <c r="I2544" t="s">
        <v>58</v>
      </c>
      <c r="J2544">
        <v>207</v>
      </c>
      <c r="K2544">
        <v>3</v>
      </c>
      <c r="L2544">
        <v>60.375</v>
      </c>
      <c r="M2544">
        <v>0.2</v>
      </c>
      <c r="N2544">
        <v>25.875</v>
      </c>
    </row>
    <row r="2545" spans="1:14" hidden="1">
      <c r="A2545">
        <v>8417</v>
      </c>
      <c r="B2545" t="s">
        <v>3327</v>
      </c>
      <c r="C2545" s="4">
        <v>42864</v>
      </c>
      <c r="D2545" s="4">
        <v>42866</v>
      </c>
      <c r="E2545" t="s">
        <v>38</v>
      </c>
      <c r="F2545" t="s">
        <v>2744</v>
      </c>
      <c r="G2545" t="s">
        <v>17</v>
      </c>
      <c r="H2545">
        <v>98105</v>
      </c>
      <c r="I2545" t="s">
        <v>1594</v>
      </c>
      <c r="J2545">
        <v>147.91999999999999</v>
      </c>
      <c r="K2545">
        <v>5</v>
      </c>
      <c r="L2545">
        <v>20.338999999999999</v>
      </c>
      <c r="M2545">
        <v>0.2</v>
      </c>
      <c r="N2545">
        <v>46.225000000000001</v>
      </c>
    </row>
    <row r="2546" spans="1:14" hidden="1">
      <c r="A2546">
        <v>8418</v>
      </c>
      <c r="B2546" t="s">
        <v>3327</v>
      </c>
      <c r="C2546" s="4">
        <v>42864</v>
      </c>
      <c r="D2546" s="4">
        <v>42866</v>
      </c>
      <c r="E2546" t="s">
        <v>38</v>
      </c>
      <c r="F2546" t="s">
        <v>2744</v>
      </c>
      <c r="G2546" t="s">
        <v>17</v>
      </c>
      <c r="H2546">
        <v>98105</v>
      </c>
      <c r="I2546" t="s">
        <v>852</v>
      </c>
      <c r="J2546">
        <v>104.28</v>
      </c>
      <c r="K2546">
        <v>3</v>
      </c>
      <c r="L2546">
        <v>26.07</v>
      </c>
      <c r="M2546">
        <v>0</v>
      </c>
      <c r="N2546">
        <v>26.07</v>
      </c>
    </row>
    <row r="2547" spans="1:14" hidden="1">
      <c r="A2547">
        <v>8419</v>
      </c>
      <c r="B2547" t="s">
        <v>3327</v>
      </c>
      <c r="C2547" s="4">
        <v>42864</v>
      </c>
      <c r="D2547" s="4">
        <v>42866</v>
      </c>
      <c r="E2547" t="s">
        <v>38</v>
      </c>
      <c r="F2547" t="s">
        <v>2744</v>
      </c>
      <c r="G2547" t="s">
        <v>17</v>
      </c>
      <c r="H2547">
        <v>98105</v>
      </c>
      <c r="I2547" t="s">
        <v>887</v>
      </c>
      <c r="J2547">
        <v>286.85000000000002</v>
      </c>
      <c r="K2547">
        <v>1</v>
      </c>
      <c r="L2547">
        <v>223.74299999999999</v>
      </c>
      <c r="M2547">
        <v>0</v>
      </c>
      <c r="N2547">
        <v>63.106999999999999</v>
      </c>
    </row>
    <row r="2548" spans="1:14" hidden="1">
      <c r="A2548">
        <v>8420</v>
      </c>
      <c r="B2548" t="s">
        <v>3327</v>
      </c>
      <c r="C2548" s="4">
        <v>42864</v>
      </c>
      <c r="D2548" s="4">
        <v>42866</v>
      </c>
      <c r="E2548" t="s">
        <v>38</v>
      </c>
      <c r="F2548" t="s">
        <v>2744</v>
      </c>
      <c r="G2548" t="s">
        <v>17</v>
      </c>
      <c r="H2548">
        <v>98105</v>
      </c>
      <c r="I2548" t="s">
        <v>3328</v>
      </c>
      <c r="J2548">
        <v>66.959999999999994</v>
      </c>
      <c r="K2548">
        <v>4</v>
      </c>
      <c r="L2548">
        <v>16.070399999999999</v>
      </c>
      <c r="M2548">
        <v>0</v>
      </c>
      <c r="N2548">
        <v>2.6783999999999999</v>
      </c>
    </row>
    <row r="2549" spans="1:14" hidden="1">
      <c r="A2549">
        <v>8421</v>
      </c>
      <c r="B2549" t="s">
        <v>3327</v>
      </c>
      <c r="C2549" s="4">
        <v>42864</v>
      </c>
      <c r="D2549" s="4">
        <v>42866</v>
      </c>
      <c r="E2549" t="s">
        <v>38</v>
      </c>
      <c r="F2549" t="s">
        <v>2744</v>
      </c>
      <c r="G2549" t="s">
        <v>17</v>
      </c>
      <c r="H2549">
        <v>98105</v>
      </c>
      <c r="I2549" t="s">
        <v>1378</v>
      </c>
      <c r="J2549">
        <v>199.98</v>
      </c>
      <c r="K2549">
        <v>2</v>
      </c>
      <c r="L2549">
        <v>55.994399999999999</v>
      </c>
      <c r="M2549">
        <v>0</v>
      </c>
      <c r="N2549">
        <v>87.991200000000006</v>
      </c>
    </row>
    <row r="2550" spans="1:14" hidden="1">
      <c r="A2550">
        <v>1596</v>
      </c>
      <c r="B2550" t="s">
        <v>3329</v>
      </c>
      <c r="C2550" s="4">
        <v>42863</v>
      </c>
      <c r="D2550" s="4">
        <v>42867</v>
      </c>
      <c r="E2550" t="s">
        <v>15</v>
      </c>
      <c r="F2550" t="s">
        <v>2428</v>
      </c>
      <c r="G2550" t="s">
        <v>21</v>
      </c>
      <c r="H2550">
        <v>43229</v>
      </c>
      <c r="I2550" t="s">
        <v>681</v>
      </c>
      <c r="J2550">
        <v>47.991999999999997</v>
      </c>
      <c r="K2550">
        <v>2</v>
      </c>
      <c r="L2550">
        <v>25.0244</v>
      </c>
      <c r="M2550">
        <v>0.3</v>
      </c>
      <c r="N2550">
        <v>-2.0568</v>
      </c>
    </row>
    <row r="2551" spans="1:14" hidden="1">
      <c r="A2551">
        <v>3274</v>
      </c>
      <c r="B2551" t="s">
        <v>3330</v>
      </c>
      <c r="C2551" s="4">
        <v>42863</v>
      </c>
      <c r="D2551" s="4">
        <v>42867</v>
      </c>
      <c r="E2551" t="s">
        <v>15</v>
      </c>
      <c r="F2551" t="s">
        <v>3331</v>
      </c>
      <c r="G2551" t="s">
        <v>17</v>
      </c>
      <c r="H2551">
        <v>90032</v>
      </c>
      <c r="I2551" t="s">
        <v>571</v>
      </c>
      <c r="J2551">
        <v>3359.9520000000002</v>
      </c>
      <c r="K2551">
        <v>6</v>
      </c>
      <c r="L2551">
        <v>384.99450000000002</v>
      </c>
      <c r="M2551">
        <v>0.2</v>
      </c>
      <c r="N2551">
        <v>1049.9849999999999</v>
      </c>
    </row>
    <row r="2552" spans="1:14" hidden="1">
      <c r="A2552">
        <v>4471</v>
      </c>
      <c r="B2552" t="s">
        <v>3332</v>
      </c>
      <c r="C2552" s="4">
        <v>42863</v>
      </c>
      <c r="D2552" s="4">
        <v>42867</v>
      </c>
      <c r="E2552" t="s">
        <v>15</v>
      </c>
      <c r="F2552" t="s">
        <v>1318</v>
      </c>
      <c r="G2552" t="s">
        <v>27</v>
      </c>
      <c r="H2552">
        <v>19140</v>
      </c>
      <c r="I2552" t="s">
        <v>2373</v>
      </c>
      <c r="J2552">
        <v>128.05799999999999</v>
      </c>
      <c r="K2552">
        <v>3</v>
      </c>
      <c r="L2552">
        <v>50.613399999999999</v>
      </c>
      <c r="M2552">
        <v>0.3</v>
      </c>
      <c r="N2552">
        <v>-23.7822</v>
      </c>
    </row>
    <row r="2553" spans="1:14" hidden="1">
      <c r="A2553">
        <v>9520</v>
      </c>
      <c r="B2553" t="s">
        <v>3333</v>
      </c>
      <c r="C2553" s="4">
        <v>42863</v>
      </c>
      <c r="D2553" s="4">
        <v>42867</v>
      </c>
      <c r="E2553" t="s">
        <v>52</v>
      </c>
      <c r="F2553" t="s">
        <v>1593</v>
      </c>
      <c r="G2553" t="s">
        <v>21</v>
      </c>
      <c r="H2553">
        <v>94110</v>
      </c>
      <c r="I2553" t="s">
        <v>3334</v>
      </c>
      <c r="J2553">
        <v>81.08</v>
      </c>
      <c r="K2553">
        <v>4</v>
      </c>
      <c r="L2553">
        <v>14.5944</v>
      </c>
      <c r="M2553">
        <v>0</v>
      </c>
      <c r="N2553">
        <v>22.702400000000001</v>
      </c>
    </row>
    <row r="2554" spans="1:14" hidden="1">
      <c r="A2554">
        <v>9601</v>
      </c>
      <c r="B2554" t="s">
        <v>3335</v>
      </c>
      <c r="C2554" s="4">
        <v>42863</v>
      </c>
      <c r="D2554" s="4">
        <v>42866</v>
      </c>
      <c r="E2554" t="s">
        <v>52</v>
      </c>
      <c r="F2554" t="s">
        <v>1283</v>
      </c>
      <c r="G2554" t="s">
        <v>27</v>
      </c>
      <c r="H2554">
        <v>76063</v>
      </c>
      <c r="I2554" t="s">
        <v>2196</v>
      </c>
      <c r="J2554">
        <v>41.472000000000001</v>
      </c>
      <c r="K2554">
        <v>8</v>
      </c>
      <c r="L2554">
        <v>3.3696000000000002</v>
      </c>
      <c r="M2554">
        <v>0.2</v>
      </c>
      <c r="N2554">
        <v>14.5152</v>
      </c>
    </row>
    <row r="2555" spans="1:14" hidden="1">
      <c r="A2555">
        <v>3828</v>
      </c>
      <c r="B2555" t="s">
        <v>3336</v>
      </c>
      <c r="C2555" s="4">
        <v>42862</v>
      </c>
      <c r="D2555" s="4">
        <v>42866</v>
      </c>
      <c r="E2555" t="s">
        <v>15</v>
      </c>
      <c r="F2555" t="s">
        <v>2511</v>
      </c>
      <c r="G2555" t="s">
        <v>27</v>
      </c>
      <c r="H2555">
        <v>48234</v>
      </c>
      <c r="I2555" t="s">
        <v>2162</v>
      </c>
      <c r="J2555">
        <v>1458.65</v>
      </c>
      <c r="K2555">
        <v>5</v>
      </c>
      <c r="L2555">
        <v>207.1283</v>
      </c>
      <c r="M2555">
        <v>0</v>
      </c>
      <c r="N2555">
        <v>423.00850000000003</v>
      </c>
    </row>
    <row r="2556" spans="1:14" hidden="1">
      <c r="A2556">
        <v>3829</v>
      </c>
      <c r="B2556" t="s">
        <v>3336</v>
      </c>
      <c r="C2556" s="4">
        <v>42862</v>
      </c>
      <c r="D2556" s="4">
        <v>42866</v>
      </c>
      <c r="E2556" t="s">
        <v>15</v>
      </c>
      <c r="F2556" t="s">
        <v>2511</v>
      </c>
      <c r="G2556" t="s">
        <v>27</v>
      </c>
      <c r="H2556">
        <v>48234</v>
      </c>
      <c r="I2556" t="s">
        <v>2641</v>
      </c>
      <c r="J2556">
        <v>26.64</v>
      </c>
      <c r="K2556">
        <v>1</v>
      </c>
      <c r="L2556">
        <v>19.180800000000001</v>
      </c>
      <c r="M2556">
        <v>0</v>
      </c>
      <c r="N2556">
        <v>7.4592000000000001</v>
      </c>
    </row>
    <row r="2557" spans="1:14" hidden="1">
      <c r="A2557">
        <v>3830</v>
      </c>
      <c r="B2557" t="s">
        <v>3336</v>
      </c>
      <c r="C2557" s="4">
        <v>42862</v>
      </c>
      <c r="D2557" s="4">
        <v>42866</v>
      </c>
      <c r="E2557" t="s">
        <v>15</v>
      </c>
      <c r="F2557" t="s">
        <v>2511</v>
      </c>
      <c r="G2557" t="s">
        <v>27</v>
      </c>
      <c r="H2557">
        <v>48234</v>
      </c>
      <c r="I2557" t="s">
        <v>3096</v>
      </c>
      <c r="J2557">
        <v>476.8</v>
      </c>
      <c r="K2557">
        <v>2</v>
      </c>
      <c r="L2557">
        <v>178.8</v>
      </c>
      <c r="M2557">
        <v>0</v>
      </c>
      <c r="N2557">
        <v>119.2</v>
      </c>
    </row>
    <row r="2558" spans="1:14" hidden="1">
      <c r="A2558">
        <v>3831</v>
      </c>
      <c r="B2558" t="s">
        <v>3336</v>
      </c>
      <c r="C2558" s="4">
        <v>42862</v>
      </c>
      <c r="D2558" s="4">
        <v>42866</v>
      </c>
      <c r="E2558" t="s">
        <v>15</v>
      </c>
      <c r="F2558" t="s">
        <v>2511</v>
      </c>
      <c r="G2558" t="s">
        <v>27</v>
      </c>
      <c r="H2558">
        <v>48234</v>
      </c>
      <c r="I2558" t="s">
        <v>2642</v>
      </c>
      <c r="J2558">
        <v>87.444000000000003</v>
      </c>
      <c r="K2558">
        <v>2</v>
      </c>
      <c r="L2558">
        <v>34.491799999999998</v>
      </c>
      <c r="M2558">
        <v>0.1</v>
      </c>
      <c r="N2558">
        <v>18.4604</v>
      </c>
    </row>
    <row r="2559" spans="1:14" hidden="1">
      <c r="A2559">
        <v>5001</v>
      </c>
      <c r="B2559" t="s">
        <v>3337</v>
      </c>
      <c r="C2559" s="4">
        <v>42862</v>
      </c>
      <c r="D2559" s="4">
        <v>42867</v>
      </c>
      <c r="E2559" t="s">
        <v>15</v>
      </c>
      <c r="F2559" t="s">
        <v>1443</v>
      </c>
      <c r="G2559" t="s">
        <v>17</v>
      </c>
      <c r="H2559">
        <v>90004</v>
      </c>
      <c r="I2559" t="s">
        <v>2799</v>
      </c>
      <c r="J2559">
        <v>79.989999999999995</v>
      </c>
      <c r="K2559">
        <v>1</v>
      </c>
      <c r="L2559">
        <v>51.193600000000004</v>
      </c>
      <c r="M2559">
        <v>0</v>
      </c>
      <c r="N2559">
        <v>28.796399999999998</v>
      </c>
    </row>
    <row r="2560" spans="1:14" hidden="1">
      <c r="A2560">
        <v>9374</v>
      </c>
      <c r="B2560" t="s">
        <v>3338</v>
      </c>
      <c r="C2560" s="4">
        <v>42862</v>
      </c>
      <c r="D2560" s="4">
        <v>42866</v>
      </c>
      <c r="E2560" t="s">
        <v>15</v>
      </c>
      <c r="F2560" t="s">
        <v>664</v>
      </c>
      <c r="G2560" t="s">
        <v>21</v>
      </c>
      <c r="H2560">
        <v>91104</v>
      </c>
      <c r="I2560" t="s">
        <v>968</v>
      </c>
      <c r="J2560">
        <v>419.94400000000002</v>
      </c>
      <c r="K2560">
        <v>7</v>
      </c>
      <c r="L2560">
        <v>52.493000000000002</v>
      </c>
      <c r="M2560">
        <v>0.2</v>
      </c>
      <c r="N2560">
        <v>52.493000000000002</v>
      </c>
    </row>
    <row r="2561" spans="1:14" hidden="1">
      <c r="A2561">
        <v>1971</v>
      </c>
      <c r="B2561" t="s">
        <v>3339</v>
      </c>
      <c r="C2561" s="4">
        <v>42861</v>
      </c>
      <c r="D2561" s="4">
        <v>42866</v>
      </c>
      <c r="E2561" t="s">
        <v>15</v>
      </c>
      <c r="F2561" t="s">
        <v>839</v>
      </c>
      <c r="G2561" t="s">
        <v>17</v>
      </c>
      <c r="H2561">
        <v>60623</v>
      </c>
      <c r="I2561" t="s">
        <v>3340</v>
      </c>
      <c r="J2561">
        <v>6.4080000000000004</v>
      </c>
      <c r="K2561">
        <v>3</v>
      </c>
      <c r="L2561">
        <v>1.9224000000000001</v>
      </c>
      <c r="M2561">
        <v>0.2</v>
      </c>
      <c r="N2561">
        <v>0.64080000000000004</v>
      </c>
    </row>
    <row r="2562" spans="1:14" hidden="1">
      <c r="A2562">
        <v>1972</v>
      </c>
      <c r="B2562" t="s">
        <v>3339</v>
      </c>
      <c r="C2562" s="4">
        <v>42861</v>
      </c>
      <c r="D2562" s="4">
        <v>42866</v>
      </c>
      <c r="E2562" t="s">
        <v>15</v>
      </c>
      <c r="F2562" t="s">
        <v>839</v>
      </c>
      <c r="G2562" t="s">
        <v>17</v>
      </c>
      <c r="H2562">
        <v>60623</v>
      </c>
      <c r="I2562" t="s">
        <v>2096</v>
      </c>
      <c r="J2562">
        <v>408.74400000000003</v>
      </c>
      <c r="K2562">
        <v>7</v>
      </c>
      <c r="L2562">
        <v>47.4435</v>
      </c>
      <c r="M2562">
        <v>0.2</v>
      </c>
      <c r="N2562">
        <v>76.639499999999998</v>
      </c>
    </row>
    <row r="2563" spans="1:14" hidden="1">
      <c r="A2563">
        <v>2781</v>
      </c>
      <c r="B2563" t="s">
        <v>3341</v>
      </c>
      <c r="C2563" s="4">
        <v>42861</v>
      </c>
      <c r="D2563" s="4">
        <v>42863</v>
      </c>
      <c r="E2563" t="s">
        <v>38</v>
      </c>
      <c r="F2563" t="s">
        <v>712</v>
      </c>
      <c r="G2563" t="s">
        <v>21</v>
      </c>
      <c r="H2563">
        <v>10035</v>
      </c>
      <c r="I2563" t="s">
        <v>2483</v>
      </c>
      <c r="J2563">
        <v>59.2</v>
      </c>
      <c r="K2563">
        <v>4</v>
      </c>
      <c r="L2563">
        <v>7.4</v>
      </c>
      <c r="M2563">
        <v>0</v>
      </c>
      <c r="N2563">
        <v>29.6</v>
      </c>
    </row>
    <row r="2564" spans="1:14" hidden="1">
      <c r="A2564">
        <v>4127</v>
      </c>
      <c r="B2564" t="s">
        <v>3342</v>
      </c>
      <c r="C2564" s="4">
        <v>42861</v>
      </c>
      <c r="D2564" s="4">
        <v>42864</v>
      </c>
      <c r="E2564" t="s">
        <v>38</v>
      </c>
      <c r="F2564" t="s">
        <v>191</v>
      </c>
      <c r="G2564" t="s">
        <v>21</v>
      </c>
      <c r="H2564">
        <v>22204</v>
      </c>
      <c r="I2564" t="s">
        <v>1693</v>
      </c>
      <c r="J2564">
        <v>54.66</v>
      </c>
      <c r="K2564">
        <v>6</v>
      </c>
      <c r="L2564">
        <v>6.1036999999999999</v>
      </c>
      <c r="M2564">
        <v>0</v>
      </c>
      <c r="N2564">
        <v>18.037800000000001</v>
      </c>
    </row>
    <row r="2565" spans="1:14" hidden="1">
      <c r="A2565">
        <v>4669</v>
      </c>
      <c r="B2565" t="s">
        <v>3343</v>
      </c>
      <c r="C2565" s="4">
        <v>42861</v>
      </c>
      <c r="D2565" s="4">
        <v>42866</v>
      </c>
      <c r="E2565" t="s">
        <v>15</v>
      </c>
      <c r="F2565" t="s">
        <v>2274</v>
      </c>
      <c r="G2565" t="s">
        <v>27</v>
      </c>
      <c r="H2565">
        <v>76106</v>
      </c>
      <c r="I2565" t="s">
        <v>1426</v>
      </c>
      <c r="J2565">
        <v>11.06</v>
      </c>
      <c r="K2565">
        <v>10</v>
      </c>
      <c r="L2565">
        <v>2.9862000000000002</v>
      </c>
      <c r="M2565">
        <v>0.8</v>
      </c>
      <c r="N2565">
        <v>-18.802</v>
      </c>
    </row>
    <row r="2566" spans="1:14" hidden="1">
      <c r="A2566">
        <v>4670</v>
      </c>
      <c r="B2566" t="s">
        <v>3343</v>
      </c>
      <c r="C2566" s="4">
        <v>42861</v>
      </c>
      <c r="D2566" s="4">
        <v>42866</v>
      </c>
      <c r="E2566" t="s">
        <v>15</v>
      </c>
      <c r="F2566" t="s">
        <v>2274</v>
      </c>
      <c r="G2566" t="s">
        <v>27</v>
      </c>
      <c r="H2566">
        <v>76106</v>
      </c>
      <c r="I2566" t="s">
        <v>3344</v>
      </c>
      <c r="J2566">
        <v>623.46479999999997</v>
      </c>
      <c r="K2566">
        <v>7</v>
      </c>
      <c r="L2566">
        <v>106.0938</v>
      </c>
      <c r="M2566">
        <v>0.32</v>
      </c>
      <c r="N2566">
        <v>-119.1918</v>
      </c>
    </row>
    <row r="2567" spans="1:14" hidden="1">
      <c r="A2567">
        <v>4671</v>
      </c>
      <c r="B2567" t="s">
        <v>3343</v>
      </c>
      <c r="C2567" s="4">
        <v>42861</v>
      </c>
      <c r="D2567" s="4">
        <v>42866</v>
      </c>
      <c r="E2567" t="s">
        <v>15</v>
      </c>
      <c r="F2567" t="s">
        <v>2274</v>
      </c>
      <c r="G2567" t="s">
        <v>27</v>
      </c>
      <c r="H2567">
        <v>76106</v>
      </c>
      <c r="I2567" t="s">
        <v>3345</v>
      </c>
      <c r="J2567">
        <v>772.68</v>
      </c>
      <c r="K2567">
        <v>5</v>
      </c>
      <c r="L2567">
        <v>166.12620000000001</v>
      </c>
      <c r="M2567">
        <v>0.2</v>
      </c>
      <c r="N2567">
        <v>-57.951000000000001</v>
      </c>
    </row>
    <row r="2568" spans="1:14" hidden="1">
      <c r="A2568">
        <v>6635</v>
      </c>
      <c r="B2568" t="s">
        <v>3346</v>
      </c>
      <c r="C2568" s="4">
        <v>42861</v>
      </c>
      <c r="D2568" s="4">
        <v>42861</v>
      </c>
      <c r="E2568" t="s">
        <v>98</v>
      </c>
      <c r="F2568" t="s">
        <v>1216</v>
      </c>
      <c r="G2568" t="s">
        <v>21</v>
      </c>
      <c r="H2568">
        <v>28205</v>
      </c>
      <c r="I2568" t="s">
        <v>535</v>
      </c>
      <c r="J2568">
        <v>68.540999999999997</v>
      </c>
      <c r="K2568">
        <v>11</v>
      </c>
      <c r="L2568">
        <v>11.008100000000001</v>
      </c>
      <c r="M2568">
        <v>0.7</v>
      </c>
      <c r="N2568">
        <v>-52.548099999999998</v>
      </c>
    </row>
    <row r="2569" spans="1:14" hidden="1">
      <c r="A2569">
        <v>6636</v>
      </c>
      <c r="B2569" t="s">
        <v>3346</v>
      </c>
      <c r="C2569" s="4">
        <v>42861</v>
      </c>
      <c r="D2569" s="4">
        <v>42861</v>
      </c>
      <c r="E2569" t="s">
        <v>98</v>
      </c>
      <c r="F2569" t="s">
        <v>1216</v>
      </c>
      <c r="G2569" t="s">
        <v>21</v>
      </c>
      <c r="H2569">
        <v>28205</v>
      </c>
      <c r="I2569" t="s">
        <v>795</v>
      </c>
      <c r="J2569">
        <v>627.16800000000001</v>
      </c>
      <c r="K2569">
        <v>4</v>
      </c>
      <c r="L2569">
        <v>139.15289999999999</v>
      </c>
      <c r="M2569">
        <v>0.2</v>
      </c>
      <c r="N2569">
        <v>70.556399999999897</v>
      </c>
    </row>
    <row r="2570" spans="1:14" hidden="1">
      <c r="A2570">
        <v>6637</v>
      </c>
      <c r="B2570" t="s">
        <v>3346</v>
      </c>
      <c r="C2570" s="4">
        <v>42861</v>
      </c>
      <c r="D2570" s="4">
        <v>42861</v>
      </c>
      <c r="E2570" t="s">
        <v>98</v>
      </c>
      <c r="F2570" t="s">
        <v>1216</v>
      </c>
      <c r="G2570" t="s">
        <v>21</v>
      </c>
      <c r="H2570">
        <v>28205</v>
      </c>
      <c r="I2570" t="s">
        <v>607</v>
      </c>
      <c r="J2570">
        <v>122.12</v>
      </c>
      <c r="K2570">
        <v>5</v>
      </c>
      <c r="L2570">
        <v>16.4862</v>
      </c>
      <c r="M2570">
        <v>0.2</v>
      </c>
      <c r="N2570">
        <v>39.689</v>
      </c>
    </row>
    <row r="2571" spans="1:14" hidden="1">
      <c r="A2571">
        <v>7676</v>
      </c>
      <c r="B2571" t="s">
        <v>3347</v>
      </c>
      <c r="C2571" s="4">
        <v>42861</v>
      </c>
      <c r="D2571" s="4">
        <v>42864</v>
      </c>
      <c r="E2571" t="s">
        <v>52</v>
      </c>
      <c r="F2571" t="s">
        <v>3348</v>
      </c>
      <c r="G2571" t="s">
        <v>21</v>
      </c>
      <c r="H2571">
        <v>91730</v>
      </c>
      <c r="I2571" t="s">
        <v>659</v>
      </c>
      <c r="J2571">
        <v>152.94</v>
      </c>
      <c r="K2571">
        <v>3</v>
      </c>
      <c r="L2571">
        <v>37.215400000000002</v>
      </c>
      <c r="M2571">
        <v>0</v>
      </c>
      <c r="N2571">
        <v>41.293799999999997</v>
      </c>
    </row>
    <row r="2572" spans="1:14" hidden="1">
      <c r="A2572">
        <v>8442</v>
      </c>
      <c r="B2572" t="s">
        <v>3349</v>
      </c>
      <c r="C2572" s="4">
        <v>42861</v>
      </c>
      <c r="D2572" s="4">
        <v>42865</v>
      </c>
      <c r="E2572" t="s">
        <v>15</v>
      </c>
      <c r="F2572" t="s">
        <v>907</v>
      </c>
      <c r="G2572" t="s">
        <v>21</v>
      </c>
      <c r="H2572">
        <v>85705</v>
      </c>
      <c r="I2572" t="s">
        <v>3350</v>
      </c>
      <c r="J2572">
        <v>84.415999999999997</v>
      </c>
      <c r="K2572">
        <v>4</v>
      </c>
      <c r="L2572">
        <v>14.245200000000001</v>
      </c>
      <c r="M2572">
        <v>0.2</v>
      </c>
      <c r="N2572">
        <v>27.435199999999998</v>
      </c>
    </row>
    <row r="2573" spans="1:14" hidden="1">
      <c r="A2573">
        <v>9923</v>
      </c>
      <c r="B2573" t="s">
        <v>3351</v>
      </c>
      <c r="C2573" s="4">
        <v>42861</v>
      </c>
      <c r="D2573" s="4">
        <v>42865</v>
      </c>
      <c r="E2573" t="s">
        <v>15</v>
      </c>
      <c r="F2573" t="s">
        <v>2514</v>
      </c>
      <c r="G2573" t="s">
        <v>21</v>
      </c>
      <c r="H2573">
        <v>60653</v>
      </c>
      <c r="I2573" t="s">
        <v>716</v>
      </c>
      <c r="J2573">
        <v>191.96799999999999</v>
      </c>
      <c r="K2573">
        <v>4</v>
      </c>
      <c r="L2573">
        <v>40.793199999999999</v>
      </c>
      <c r="M2573">
        <v>0.2</v>
      </c>
      <c r="N2573">
        <v>28.795200000000001</v>
      </c>
    </row>
    <row r="2574" spans="1:14" hidden="1">
      <c r="A2574">
        <v>5192</v>
      </c>
      <c r="B2574" t="s">
        <v>3352</v>
      </c>
      <c r="C2574" s="4">
        <v>42860</v>
      </c>
      <c r="D2574" s="4">
        <v>42864</v>
      </c>
      <c r="E2574" t="s">
        <v>15</v>
      </c>
      <c r="F2574" t="s">
        <v>201</v>
      </c>
      <c r="G2574" t="s">
        <v>21</v>
      </c>
      <c r="H2574">
        <v>94122</v>
      </c>
      <c r="I2574" t="s">
        <v>1010</v>
      </c>
      <c r="J2574">
        <v>23.16</v>
      </c>
      <c r="K2574">
        <v>2</v>
      </c>
      <c r="L2574">
        <v>5.79</v>
      </c>
      <c r="M2574">
        <v>0</v>
      </c>
      <c r="N2574">
        <v>11.58</v>
      </c>
    </row>
    <row r="2575" spans="1:14" hidden="1">
      <c r="A2575">
        <v>5286</v>
      </c>
      <c r="B2575" t="s">
        <v>3353</v>
      </c>
      <c r="C2575" s="4">
        <v>42860</v>
      </c>
      <c r="D2575" s="4">
        <v>42861</v>
      </c>
      <c r="E2575" t="s">
        <v>38</v>
      </c>
      <c r="F2575" t="s">
        <v>3354</v>
      </c>
      <c r="G2575" t="s">
        <v>21</v>
      </c>
      <c r="H2575">
        <v>80027</v>
      </c>
      <c r="I2575" t="s">
        <v>3355</v>
      </c>
      <c r="J2575">
        <v>21.24</v>
      </c>
      <c r="K2575">
        <v>9</v>
      </c>
      <c r="L2575">
        <v>1.534</v>
      </c>
      <c r="M2575">
        <v>0.2</v>
      </c>
      <c r="N2575">
        <v>7.4340000000000002</v>
      </c>
    </row>
    <row r="2576" spans="1:14" hidden="1">
      <c r="A2576">
        <v>5287</v>
      </c>
      <c r="B2576" t="s">
        <v>3353</v>
      </c>
      <c r="C2576" s="4">
        <v>42860</v>
      </c>
      <c r="D2576" s="4">
        <v>42861</v>
      </c>
      <c r="E2576" t="s">
        <v>38</v>
      </c>
      <c r="F2576" t="s">
        <v>3354</v>
      </c>
      <c r="G2576" t="s">
        <v>21</v>
      </c>
      <c r="H2576">
        <v>80027</v>
      </c>
      <c r="I2576" t="s">
        <v>568</v>
      </c>
      <c r="J2576">
        <v>9.5519999999999996</v>
      </c>
      <c r="K2576">
        <v>8</v>
      </c>
      <c r="L2576">
        <v>2.1093999999999999</v>
      </c>
      <c r="M2576">
        <v>0.7</v>
      </c>
      <c r="N2576">
        <v>-7.3231999999999999</v>
      </c>
    </row>
    <row r="2577" spans="1:14" hidden="1">
      <c r="A2577">
        <v>5288</v>
      </c>
      <c r="B2577" t="s">
        <v>3353</v>
      </c>
      <c r="C2577" s="4">
        <v>42860</v>
      </c>
      <c r="D2577" s="4">
        <v>42861</v>
      </c>
      <c r="E2577" t="s">
        <v>38</v>
      </c>
      <c r="F2577" t="s">
        <v>3354</v>
      </c>
      <c r="G2577" t="s">
        <v>21</v>
      </c>
      <c r="H2577">
        <v>80027</v>
      </c>
      <c r="I2577" t="s">
        <v>1609</v>
      </c>
      <c r="J2577">
        <v>89.991</v>
      </c>
      <c r="K2577">
        <v>3</v>
      </c>
      <c r="L2577">
        <v>80.991900000000001</v>
      </c>
      <c r="M2577">
        <v>0.7</v>
      </c>
      <c r="N2577">
        <v>-152.9847</v>
      </c>
    </row>
    <row r="2578" spans="1:14" hidden="1">
      <c r="A2578">
        <v>6264</v>
      </c>
      <c r="B2578" t="s">
        <v>3356</v>
      </c>
      <c r="C2578" s="4">
        <v>42860</v>
      </c>
      <c r="D2578" s="4">
        <v>42865</v>
      </c>
      <c r="E2578" t="s">
        <v>15</v>
      </c>
      <c r="F2578" t="s">
        <v>273</v>
      </c>
      <c r="G2578" t="s">
        <v>27</v>
      </c>
      <c r="H2578">
        <v>31907</v>
      </c>
      <c r="I2578" t="s">
        <v>492</v>
      </c>
      <c r="J2578">
        <v>34.5</v>
      </c>
      <c r="K2578">
        <v>3</v>
      </c>
      <c r="L2578">
        <v>6.3250000000000002</v>
      </c>
      <c r="M2578">
        <v>0</v>
      </c>
      <c r="N2578">
        <v>15.525</v>
      </c>
    </row>
    <row r="2579" spans="1:14" hidden="1">
      <c r="A2579">
        <v>6305</v>
      </c>
      <c r="B2579" t="s">
        <v>3357</v>
      </c>
      <c r="C2579" s="4">
        <v>42860</v>
      </c>
      <c r="D2579" s="4">
        <v>42860</v>
      </c>
      <c r="E2579" t="s">
        <v>98</v>
      </c>
      <c r="F2579" t="s">
        <v>361</v>
      </c>
      <c r="G2579" t="s">
        <v>21</v>
      </c>
      <c r="H2579">
        <v>10035</v>
      </c>
      <c r="I2579" t="s">
        <v>1541</v>
      </c>
      <c r="J2579">
        <v>6.68</v>
      </c>
      <c r="K2579">
        <v>1</v>
      </c>
      <c r="L2579">
        <v>3.4735999999999998</v>
      </c>
      <c r="M2579">
        <v>0</v>
      </c>
      <c r="N2579">
        <v>3.2063999999999999</v>
      </c>
    </row>
    <row r="2580" spans="1:14" hidden="1">
      <c r="A2580">
        <v>1353</v>
      </c>
      <c r="B2580" t="s">
        <v>3358</v>
      </c>
      <c r="C2580" s="4">
        <v>42859</v>
      </c>
      <c r="D2580" s="4">
        <v>42864</v>
      </c>
      <c r="E2580" t="s">
        <v>15</v>
      </c>
      <c r="F2580" t="s">
        <v>904</v>
      </c>
      <c r="G2580" t="s">
        <v>27</v>
      </c>
      <c r="H2580">
        <v>94109</v>
      </c>
      <c r="I2580" t="s">
        <v>929</v>
      </c>
      <c r="J2580">
        <v>183.96</v>
      </c>
      <c r="K2580">
        <v>5</v>
      </c>
      <c r="L2580">
        <v>32.652900000000002</v>
      </c>
      <c r="M2580">
        <v>0.2</v>
      </c>
      <c r="N2580">
        <v>20.695499999999999</v>
      </c>
    </row>
    <row r="2581" spans="1:14" hidden="1">
      <c r="A2581">
        <v>1354</v>
      </c>
      <c r="B2581" t="s">
        <v>3358</v>
      </c>
      <c r="C2581" s="4">
        <v>42859</v>
      </c>
      <c r="D2581" s="4">
        <v>42864</v>
      </c>
      <c r="E2581" t="s">
        <v>15</v>
      </c>
      <c r="F2581" t="s">
        <v>904</v>
      </c>
      <c r="G2581" t="s">
        <v>27</v>
      </c>
      <c r="H2581">
        <v>94109</v>
      </c>
      <c r="I2581" t="s">
        <v>1620</v>
      </c>
      <c r="J2581">
        <v>17.61</v>
      </c>
      <c r="K2581">
        <v>3</v>
      </c>
      <c r="L2581">
        <v>3.0524</v>
      </c>
      <c r="M2581">
        <v>0</v>
      </c>
      <c r="N2581">
        <v>8.4527999999999999</v>
      </c>
    </row>
    <row r="2582" spans="1:14" hidden="1">
      <c r="A2582">
        <v>1355</v>
      </c>
      <c r="B2582" t="s">
        <v>3358</v>
      </c>
      <c r="C2582" s="4">
        <v>42859</v>
      </c>
      <c r="D2582" s="4">
        <v>42864</v>
      </c>
      <c r="E2582" t="s">
        <v>15</v>
      </c>
      <c r="F2582" t="s">
        <v>904</v>
      </c>
      <c r="G2582" t="s">
        <v>27</v>
      </c>
      <c r="H2582">
        <v>94109</v>
      </c>
      <c r="I2582" t="s">
        <v>436</v>
      </c>
      <c r="J2582">
        <v>300.904</v>
      </c>
      <c r="K2582">
        <v>1</v>
      </c>
      <c r="L2582">
        <v>289.62009999999998</v>
      </c>
      <c r="M2582">
        <v>0.2</v>
      </c>
      <c r="N2582">
        <v>11.283899999999999</v>
      </c>
    </row>
    <row r="2583" spans="1:14" hidden="1">
      <c r="A2583">
        <v>2467</v>
      </c>
      <c r="B2583" t="s">
        <v>3359</v>
      </c>
      <c r="C2583" s="4">
        <v>42859</v>
      </c>
      <c r="D2583" s="4">
        <v>42863</v>
      </c>
      <c r="E2583" t="s">
        <v>15</v>
      </c>
      <c r="F2583" t="s">
        <v>3360</v>
      </c>
      <c r="G2583" t="s">
        <v>21</v>
      </c>
      <c r="H2583">
        <v>23602</v>
      </c>
      <c r="I2583" t="s">
        <v>3361</v>
      </c>
      <c r="J2583">
        <v>9.11</v>
      </c>
      <c r="K2583">
        <v>1</v>
      </c>
      <c r="L2583">
        <v>5.0105000000000004</v>
      </c>
      <c r="M2583">
        <v>0</v>
      </c>
      <c r="N2583">
        <v>4.0994999999999999</v>
      </c>
    </row>
    <row r="2584" spans="1:14" hidden="1">
      <c r="A2584">
        <v>2468</v>
      </c>
      <c r="B2584" t="s">
        <v>3359</v>
      </c>
      <c r="C2584" s="4">
        <v>42859</v>
      </c>
      <c r="D2584" s="4">
        <v>42863</v>
      </c>
      <c r="E2584" t="s">
        <v>15</v>
      </c>
      <c r="F2584" t="s">
        <v>3360</v>
      </c>
      <c r="G2584" t="s">
        <v>21</v>
      </c>
      <c r="H2584">
        <v>23602</v>
      </c>
      <c r="I2584" t="s">
        <v>274</v>
      </c>
      <c r="J2584">
        <v>571.44000000000005</v>
      </c>
      <c r="K2584">
        <v>4</v>
      </c>
      <c r="L2584">
        <v>101.4306</v>
      </c>
      <c r="M2584">
        <v>0</v>
      </c>
      <c r="N2584">
        <v>165.7176</v>
      </c>
    </row>
    <row r="2585" spans="1:14" hidden="1">
      <c r="A2585">
        <v>2469</v>
      </c>
      <c r="B2585" t="s">
        <v>3359</v>
      </c>
      <c r="C2585" s="4">
        <v>42859</v>
      </c>
      <c r="D2585" s="4">
        <v>42863</v>
      </c>
      <c r="E2585" t="s">
        <v>15</v>
      </c>
      <c r="F2585" t="s">
        <v>3360</v>
      </c>
      <c r="G2585" t="s">
        <v>21</v>
      </c>
      <c r="H2585">
        <v>23602</v>
      </c>
      <c r="I2585" t="s">
        <v>3362</v>
      </c>
      <c r="J2585">
        <v>32.4</v>
      </c>
      <c r="K2585">
        <v>5</v>
      </c>
      <c r="L2585">
        <v>3.3696000000000002</v>
      </c>
      <c r="M2585">
        <v>0</v>
      </c>
      <c r="N2585">
        <v>15.552</v>
      </c>
    </row>
    <row r="2586" spans="1:14" hidden="1">
      <c r="A2586">
        <v>2470</v>
      </c>
      <c r="B2586" t="s">
        <v>3359</v>
      </c>
      <c r="C2586" s="4">
        <v>42859</v>
      </c>
      <c r="D2586" s="4">
        <v>42863</v>
      </c>
      <c r="E2586" t="s">
        <v>15</v>
      </c>
      <c r="F2586" t="s">
        <v>3360</v>
      </c>
      <c r="G2586" t="s">
        <v>21</v>
      </c>
      <c r="H2586">
        <v>23602</v>
      </c>
      <c r="I2586" t="s">
        <v>3076</v>
      </c>
      <c r="J2586">
        <v>16.91</v>
      </c>
      <c r="K2586">
        <v>1</v>
      </c>
      <c r="L2586">
        <v>12.3443</v>
      </c>
      <c r="M2586">
        <v>0</v>
      </c>
      <c r="N2586">
        <v>4.5656999999999996</v>
      </c>
    </row>
    <row r="2587" spans="1:14" hidden="1">
      <c r="A2587">
        <v>2958</v>
      </c>
      <c r="B2587" t="s">
        <v>3363</v>
      </c>
      <c r="C2587" s="4">
        <v>42859</v>
      </c>
      <c r="D2587" s="4">
        <v>42864</v>
      </c>
      <c r="E2587" t="s">
        <v>15</v>
      </c>
      <c r="F2587" t="s">
        <v>627</v>
      </c>
      <c r="G2587" t="s">
        <v>21</v>
      </c>
      <c r="H2587">
        <v>45503</v>
      </c>
      <c r="I2587" t="s">
        <v>2547</v>
      </c>
      <c r="J2587">
        <v>2.3130000000000002</v>
      </c>
      <c r="K2587">
        <v>1</v>
      </c>
      <c r="L2587">
        <v>4.2404999999999999</v>
      </c>
      <c r="M2587">
        <v>0.7</v>
      </c>
      <c r="N2587">
        <v>-1.9275</v>
      </c>
    </row>
    <row r="2588" spans="1:14" hidden="1">
      <c r="A2588">
        <v>7178</v>
      </c>
      <c r="B2588" t="s">
        <v>3364</v>
      </c>
      <c r="C2588" s="4">
        <v>42859</v>
      </c>
      <c r="D2588" s="4">
        <v>42865</v>
      </c>
      <c r="E2588" t="s">
        <v>15</v>
      </c>
      <c r="F2588" t="s">
        <v>1741</v>
      </c>
      <c r="G2588" t="s">
        <v>27</v>
      </c>
      <c r="H2588">
        <v>19140</v>
      </c>
      <c r="I2588" t="s">
        <v>2747</v>
      </c>
      <c r="J2588">
        <v>2.202</v>
      </c>
      <c r="K2588">
        <v>2</v>
      </c>
      <c r="L2588">
        <v>1.8716999999999999</v>
      </c>
      <c r="M2588">
        <v>0.7</v>
      </c>
      <c r="N2588">
        <v>-1.5414000000000001</v>
      </c>
    </row>
    <row r="2589" spans="1:14" hidden="1">
      <c r="A2589">
        <v>7179</v>
      </c>
      <c r="B2589" t="s">
        <v>3364</v>
      </c>
      <c r="C2589" s="4">
        <v>42859</v>
      </c>
      <c r="D2589" s="4">
        <v>42865</v>
      </c>
      <c r="E2589" t="s">
        <v>15</v>
      </c>
      <c r="F2589" t="s">
        <v>1741</v>
      </c>
      <c r="G2589" t="s">
        <v>27</v>
      </c>
      <c r="H2589">
        <v>19140</v>
      </c>
      <c r="I2589" t="s">
        <v>3365</v>
      </c>
      <c r="J2589">
        <v>9.3960000000000008</v>
      </c>
      <c r="K2589">
        <v>3</v>
      </c>
      <c r="L2589">
        <v>5.6375999999999999</v>
      </c>
      <c r="M2589">
        <v>0.7</v>
      </c>
      <c r="N2589">
        <v>-7.5167999999999999</v>
      </c>
    </row>
    <row r="2590" spans="1:14" hidden="1">
      <c r="A2590">
        <v>9994</v>
      </c>
      <c r="B2590" t="s">
        <v>3366</v>
      </c>
      <c r="C2590" s="4">
        <v>42859</v>
      </c>
      <c r="D2590" s="4">
        <v>42864</v>
      </c>
      <c r="E2590" t="s">
        <v>52</v>
      </c>
      <c r="F2590" t="s">
        <v>499</v>
      </c>
      <c r="G2590" t="s">
        <v>21</v>
      </c>
      <c r="H2590">
        <v>92683</v>
      </c>
      <c r="I2590" t="s">
        <v>1157</v>
      </c>
      <c r="J2590">
        <v>243.16</v>
      </c>
      <c r="K2590">
        <v>2</v>
      </c>
      <c r="L2590">
        <v>85.105999999999995</v>
      </c>
      <c r="M2590">
        <v>0</v>
      </c>
      <c r="N2590">
        <v>72.947999999999993</v>
      </c>
    </row>
    <row r="2591" spans="1:14" hidden="1">
      <c r="A2591">
        <v>3632</v>
      </c>
      <c r="B2591" t="s">
        <v>3367</v>
      </c>
      <c r="C2591" s="4">
        <v>42858</v>
      </c>
      <c r="D2591" s="4">
        <v>42863</v>
      </c>
      <c r="E2591" t="s">
        <v>52</v>
      </c>
      <c r="F2591" t="s">
        <v>3368</v>
      </c>
      <c r="G2591" t="s">
        <v>27</v>
      </c>
      <c r="H2591">
        <v>90004</v>
      </c>
      <c r="I2591" t="s">
        <v>1658</v>
      </c>
      <c r="J2591">
        <v>69.52</v>
      </c>
      <c r="K2591">
        <v>2</v>
      </c>
      <c r="L2591">
        <v>25.027200000000001</v>
      </c>
      <c r="M2591">
        <v>0</v>
      </c>
      <c r="N2591">
        <v>19.465599999999998</v>
      </c>
    </row>
    <row r="2592" spans="1:14" hidden="1">
      <c r="A2592">
        <v>3633</v>
      </c>
      <c r="B2592" t="s">
        <v>3367</v>
      </c>
      <c r="C2592" s="4">
        <v>42858</v>
      </c>
      <c r="D2592" s="4">
        <v>42863</v>
      </c>
      <c r="E2592" t="s">
        <v>52</v>
      </c>
      <c r="F2592" t="s">
        <v>3368</v>
      </c>
      <c r="G2592" t="s">
        <v>27</v>
      </c>
      <c r="H2592">
        <v>90004</v>
      </c>
      <c r="I2592" t="s">
        <v>2320</v>
      </c>
      <c r="J2592">
        <v>763.44</v>
      </c>
      <c r="K2592">
        <v>8</v>
      </c>
      <c r="L2592">
        <v>89.7042</v>
      </c>
      <c r="M2592">
        <v>0</v>
      </c>
      <c r="N2592">
        <v>45.806399999999897</v>
      </c>
    </row>
    <row r="2593" spans="1:14" hidden="1">
      <c r="A2593">
        <v>7609</v>
      </c>
      <c r="B2593" t="s">
        <v>3369</v>
      </c>
      <c r="C2593" s="4">
        <v>42858</v>
      </c>
      <c r="D2593" s="4">
        <v>42862</v>
      </c>
      <c r="E2593" t="s">
        <v>15</v>
      </c>
      <c r="F2593" t="s">
        <v>3360</v>
      </c>
      <c r="G2593" t="s">
        <v>21</v>
      </c>
      <c r="H2593">
        <v>94122</v>
      </c>
      <c r="I2593" t="s">
        <v>3217</v>
      </c>
      <c r="J2593">
        <v>25.92</v>
      </c>
      <c r="K2593">
        <v>4</v>
      </c>
      <c r="L2593">
        <v>3.3696000000000002</v>
      </c>
      <c r="M2593">
        <v>0</v>
      </c>
      <c r="N2593">
        <v>12.441599999999999</v>
      </c>
    </row>
    <row r="2594" spans="1:14" hidden="1">
      <c r="A2594">
        <v>7610</v>
      </c>
      <c r="B2594" t="s">
        <v>3369</v>
      </c>
      <c r="C2594" s="4">
        <v>42858</v>
      </c>
      <c r="D2594" s="4">
        <v>42862</v>
      </c>
      <c r="E2594" t="s">
        <v>15</v>
      </c>
      <c r="F2594" t="s">
        <v>3360</v>
      </c>
      <c r="G2594" t="s">
        <v>21</v>
      </c>
      <c r="H2594">
        <v>94122</v>
      </c>
      <c r="I2594" t="s">
        <v>1586</v>
      </c>
      <c r="J2594">
        <v>22.96</v>
      </c>
      <c r="K2594">
        <v>7</v>
      </c>
      <c r="L2594">
        <v>2.3288000000000002</v>
      </c>
      <c r="M2594">
        <v>0</v>
      </c>
      <c r="N2594">
        <v>6.6584000000000003</v>
      </c>
    </row>
    <row r="2595" spans="1:14" hidden="1">
      <c r="A2595">
        <v>8352</v>
      </c>
      <c r="B2595" t="s">
        <v>3370</v>
      </c>
      <c r="C2595" s="4">
        <v>42858</v>
      </c>
      <c r="D2595" s="4">
        <v>42863</v>
      </c>
      <c r="E2595" t="s">
        <v>15</v>
      </c>
      <c r="F2595" t="s">
        <v>2652</v>
      </c>
      <c r="G2595" t="s">
        <v>27</v>
      </c>
      <c r="H2595">
        <v>19134</v>
      </c>
      <c r="I2595" t="s">
        <v>1472</v>
      </c>
      <c r="J2595">
        <v>32.448</v>
      </c>
      <c r="K2595">
        <v>2</v>
      </c>
      <c r="L2595">
        <v>12.573600000000001</v>
      </c>
      <c r="M2595">
        <v>0.2</v>
      </c>
      <c r="N2595">
        <v>7.3007999999999997</v>
      </c>
    </row>
    <row r="2596" spans="1:14" hidden="1">
      <c r="A2596">
        <v>8353</v>
      </c>
      <c r="B2596" t="s">
        <v>3370</v>
      </c>
      <c r="C2596" s="4">
        <v>42858</v>
      </c>
      <c r="D2596" s="4">
        <v>42863</v>
      </c>
      <c r="E2596" t="s">
        <v>15</v>
      </c>
      <c r="F2596" t="s">
        <v>2652</v>
      </c>
      <c r="G2596" t="s">
        <v>27</v>
      </c>
      <c r="H2596">
        <v>19134</v>
      </c>
      <c r="I2596" t="s">
        <v>24</v>
      </c>
      <c r="J2596">
        <v>26.388000000000002</v>
      </c>
      <c r="K2596">
        <v>4</v>
      </c>
      <c r="L2596">
        <v>10.994999999999999</v>
      </c>
      <c r="M2596">
        <v>0.7</v>
      </c>
      <c r="N2596">
        <v>-17.591999999999999</v>
      </c>
    </row>
    <row r="2597" spans="1:14" hidden="1">
      <c r="A2597">
        <v>8354</v>
      </c>
      <c r="B2597" t="s">
        <v>3370</v>
      </c>
      <c r="C2597" s="4">
        <v>42858</v>
      </c>
      <c r="D2597" s="4">
        <v>42863</v>
      </c>
      <c r="E2597" t="s">
        <v>15</v>
      </c>
      <c r="F2597" t="s">
        <v>2652</v>
      </c>
      <c r="G2597" t="s">
        <v>27</v>
      </c>
      <c r="H2597">
        <v>19134</v>
      </c>
      <c r="I2597" t="s">
        <v>553</v>
      </c>
      <c r="J2597">
        <v>373.47</v>
      </c>
      <c r="K2597">
        <v>5</v>
      </c>
      <c r="L2597">
        <v>97.102199999999996</v>
      </c>
      <c r="M2597">
        <v>0.4</v>
      </c>
      <c r="N2597">
        <v>-112.041</v>
      </c>
    </row>
    <row r="2598" spans="1:14" hidden="1">
      <c r="A2598">
        <v>8355</v>
      </c>
      <c r="B2598" t="s">
        <v>3370</v>
      </c>
      <c r="C2598" s="4">
        <v>42858</v>
      </c>
      <c r="D2598" s="4">
        <v>42863</v>
      </c>
      <c r="E2598" t="s">
        <v>15</v>
      </c>
      <c r="F2598" t="s">
        <v>2652</v>
      </c>
      <c r="G2598" t="s">
        <v>27</v>
      </c>
      <c r="H2598">
        <v>19134</v>
      </c>
      <c r="I2598" t="s">
        <v>2618</v>
      </c>
      <c r="J2598">
        <v>64.2</v>
      </c>
      <c r="K2598">
        <v>5</v>
      </c>
      <c r="L2598">
        <v>21.827999999999999</v>
      </c>
      <c r="M2598">
        <v>0.7</v>
      </c>
      <c r="N2598">
        <v>-44.94</v>
      </c>
    </row>
    <row r="2599" spans="1:14" hidden="1">
      <c r="A2599">
        <v>8356</v>
      </c>
      <c r="B2599" t="s">
        <v>3370</v>
      </c>
      <c r="C2599" s="4">
        <v>42858</v>
      </c>
      <c r="D2599" s="4">
        <v>42863</v>
      </c>
      <c r="E2599" t="s">
        <v>15</v>
      </c>
      <c r="F2599" t="s">
        <v>2652</v>
      </c>
      <c r="G2599" t="s">
        <v>27</v>
      </c>
      <c r="H2599">
        <v>19134</v>
      </c>
      <c r="I2599" t="s">
        <v>2005</v>
      </c>
      <c r="J2599">
        <v>8</v>
      </c>
      <c r="K2599">
        <v>2</v>
      </c>
      <c r="L2599">
        <v>2.6</v>
      </c>
      <c r="M2599">
        <v>0.2</v>
      </c>
      <c r="N2599">
        <v>2.8</v>
      </c>
    </row>
    <row r="2600" spans="1:14" hidden="1">
      <c r="A2600">
        <v>2518</v>
      </c>
      <c r="B2600" t="s">
        <v>3371</v>
      </c>
      <c r="C2600" s="4">
        <v>42857</v>
      </c>
      <c r="D2600" s="4">
        <v>42862</v>
      </c>
      <c r="E2600" t="s">
        <v>15</v>
      </c>
      <c r="F2600" t="s">
        <v>3372</v>
      </c>
      <c r="G2600" t="s">
        <v>27</v>
      </c>
      <c r="H2600">
        <v>7090</v>
      </c>
      <c r="I2600" t="s">
        <v>3373</v>
      </c>
      <c r="J2600">
        <v>129.93</v>
      </c>
      <c r="K2600">
        <v>3</v>
      </c>
      <c r="L2600">
        <v>38.978999999999999</v>
      </c>
      <c r="M2600">
        <v>0</v>
      </c>
      <c r="N2600">
        <v>12.993</v>
      </c>
    </row>
    <row r="2601" spans="1:14" hidden="1">
      <c r="A2601">
        <v>6913</v>
      </c>
      <c r="B2601" t="s">
        <v>3374</v>
      </c>
      <c r="C2601" s="4">
        <v>42857</v>
      </c>
      <c r="D2601" s="4">
        <v>42860</v>
      </c>
      <c r="E2601" t="s">
        <v>52</v>
      </c>
      <c r="F2601" t="s">
        <v>1463</v>
      </c>
      <c r="G2601" t="s">
        <v>27</v>
      </c>
      <c r="H2601">
        <v>90049</v>
      </c>
      <c r="I2601" t="s">
        <v>1915</v>
      </c>
      <c r="J2601">
        <v>159.56</v>
      </c>
      <c r="K2601">
        <v>4</v>
      </c>
      <c r="L2601">
        <v>25.130700000000001</v>
      </c>
      <c r="M2601">
        <v>0</v>
      </c>
      <c r="N2601">
        <v>59.037199999999999</v>
      </c>
    </row>
    <row r="2602" spans="1:14" hidden="1">
      <c r="A2602">
        <v>7393</v>
      </c>
      <c r="B2602" t="s">
        <v>3375</v>
      </c>
      <c r="C2602" s="4">
        <v>42857</v>
      </c>
      <c r="D2602" s="4">
        <v>42861</v>
      </c>
      <c r="E2602" t="s">
        <v>15</v>
      </c>
      <c r="F2602" t="s">
        <v>1130</v>
      </c>
      <c r="G2602" t="s">
        <v>21</v>
      </c>
      <c r="H2602">
        <v>90049</v>
      </c>
      <c r="I2602" t="s">
        <v>3376</v>
      </c>
      <c r="J2602">
        <v>15.7</v>
      </c>
      <c r="K2602">
        <v>5</v>
      </c>
      <c r="L2602">
        <v>1.7270000000000001</v>
      </c>
      <c r="M2602">
        <v>0</v>
      </c>
      <c r="N2602">
        <v>7.0650000000000004</v>
      </c>
    </row>
    <row r="2603" spans="1:14" hidden="1">
      <c r="A2603">
        <v>7394</v>
      </c>
      <c r="B2603" t="s">
        <v>3375</v>
      </c>
      <c r="C2603" s="4">
        <v>42857</v>
      </c>
      <c r="D2603" s="4">
        <v>42861</v>
      </c>
      <c r="E2603" t="s">
        <v>15</v>
      </c>
      <c r="F2603" t="s">
        <v>1130</v>
      </c>
      <c r="G2603" t="s">
        <v>21</v>
      </c>
      <c r="H2603">
        <v>90049</v>
      </c>
      <c r="I2603" t="s">
        <v>144</v>
      </c>
      <c r="J2603">
        <v>59.52</v>
      </c>
      <c r="K2603">
        <v>3</v>
      </c>
      <c r="L2603">
        <v>14.6816</v>
      </c>
      <c r="M2603">
        <v>0</v>
      </c>
      <c r="N2603">
        <v>15.475199999999999</v>
      </c>
    </row>
    <row r="2604" spans="1:14" hidden="1">
      <c r="A2604">
        <v>7395</v>
      </c>
      <c r="B2604" t="s">
        <v>3375</v>
      </c>
      <c r="C2604" s="4">
        <v>42857</v>
      </c>
      <c r="D2604" s="4">
        <v>42861</v>
      </c>
      <c r="E2604" t="s">
        <v>15</v>
      </c>
      <c r="F2604" t="s">
        <v>1130</v>
      </c>
      <c r="G2604" t="s">
        <v>21</v>
      </c>
      <c r="H2604">
        <v>90049</v>
      </c>
      <c r="I2604" t="s">
        <v>609</v>
      </c>
      <c r="J2604">
        <v>34.4</v>
      </c>
      <c r="K2604">
        <v>5</v>
      </c>
      <c r="L2604">
        <v>3.7151999999999998</v>
      </c>
      <c r="M2604">
        <v>0</v>
      </c>
      <c r="N2604">
        <v>15.824</v>
      </c>
    </row>
    <row r="2605" spans="1:14" hidden="1">
      <c r="A2605">
        <v>3896</v>
      </c>
      <c r="B2605" t="s">
        <v>3377</v>
      </c>
      <c r="C2605" s="4">
        <v>42856</v>
      </c>
      <c r="D2605" s="4">
        <v>42860</v>
      </c>
      <c r="E2605" t="s">
        <v>15</v>
      </c>
      <c r="F2605" t="s">
        <v>2027</v>
      </c>
      <c r="G2605" t="s">
        <v>17</v>
      </c>
      <c r="H2605">
        <v>71854</v>
      </c>
      <c r="I2605" t="s">
        <v>347</v>
      </c>
      <c r="J2605">
        <v>48.9</v>
      </c>
      <c r="K2605">
        <v>5</v>
      </c>
      <c r="L2605">
        <v>6.1614000000000004</v>
      </c>
      <c r="M2605">
        <v>0</v>
      </c>
      <c r="N2605">
        <v>18.093</v>
      </c>
    </row>
    <row r="2606" spans="1:14" hidden="1">
      <c r="A2606">
        <v>8235</v>
      </c>
      <c r="B2606" t="s">
        <v>3378</v>
      </c>
      <c r="C2606" s="4">
        <v>42856</v>
      </c>
      <c r="D2606" s="4">
        <v>42861</v>
      </c>
      <c r="E2606" t="s">
        <v>15</v>
      </c>
      <c r="F2606" t="s">
        <v>3004</v>
      </c>
      <c r="G2606" t="s">
        <v>21</v>
      </c>
      <c r="H2606">
        <v>32216</v>
      </c>
      <c r="I2606" t="s">
        <v>3379</v>
      </c>
      <c r="J2606">
        <v>3.3279999999999998</v>
      </c>
      <c r="K2606">
        <v>2</v>
      </c>
      <c r="L2606">
        <v>1.456</v>
      </c>
      <c r="M2606">
        <v>0.2</v>
      </c>
      <c r="N2606">
        <v>0.41599999999999998</v>
      </c>
    </row>
    <row r="2607" spans="1:14" hidden="1">
      <c r="A2607">
        <v>8236</v>
      </c>
      <c r="B2607" t="s">
        <v>3378</v>
      </c>
      <c r="C2607" s="4">
        <v>42856</v>
      </c>
      <c r="D2607" s="4">
        <v>42861</v>
      </c>
      <c r="E2607" t="s">
        <v>15</v>
      </c>
      <c r="F2607" t="s">
        <v>3004</v>
      </c>
      <c r="G2607" t="s">
        <v>21</v>
      </c>
      <c r="H2607">
        <v>32216</v>
      </c>
      <c r="I2607" t="s">
        <v>865</v>
      </c>
      <c r="J2607">
        <v>933.26199999999994</v>
      </c>
      <c r="K2607">
        <v>4</v>
      </c>
      <c r="L2607">
        <v>347.85219999999998</v>
      </c>
      <c r="M2607">
        <v>0.45</v>
      </c>
      <c r="N2607">
        <v>-458.14679999999998</v>
      </c>
    </row>
    <row r="2608" spans="1:14" hidden="1">
      <c r="A2608">
        <v>8237</v>
      </c>
      <c r="B2608" t="s">
        <v>3378</v>
      </c>
      <c r="C2608" s="4">
        <v>42856</v>
      </c>
      <c r="D2608" s="4">
        <v>42861</v>
      </c>
      <c r="E2608" t="s">
        <v>15</v>
      </c>
      <c r="F2608" t="s">
        <v>3004</v>
      </c>
      <c r="G2608" t="s">
        <v>21</v>
      </c>
      <c r="H2608">
        <v>32216</v>
      </c>
      <c r="I2608" t="s">
        <v>2644</v>
      </c>
      <c r="J2608">
        <v>2803.92</v>
      </c>
      <c r="K2608">
        <v>5</v>
      </c>
      <c r="L2608">
        <v>560.78399999999999</v>
      </c>
      <c r="M2608">
        <v>0.2</v>
      </c>
      <c r="N2608">
        <v>0</v>
      </c>
    </row>
    <row r="2609" spans="1:14" hidden="1">
      <c r="A2609">
        <v>9335</v>
      </c>
      <c r="B2609" t="s">
        <v>3380</v>
      </c>
      <c r="C2609" s="4">
        <v>42856</v>
      </c>
      <c r="D2609" s="4">
        <v>42857</v>
      </c>
      <c r="E2609" t="s">
        <v>38</v>
      </c>
      <c r="F2609" t="s">
        <v>2048</v>
      </c>
      <c r="G2609" t="s">
        <v>21</v>
      </c>
      <c r="H2609">
        <v>33065</v>
      </c>
      <c r="I2609" t="s">
        <v>2578</v>
      </c>
      <c r="J2609">
        <v>314.35199999999998</v>
      </c>
      <c r="K2609">
        <v>3</v>
      </c>
      <c r="L2609">
        <v>110.0232</v>
      </c>
      <c r="M2609">
        <v>0.2</v>
      </c>
      <c r="N2609">
        <v>-15.717599999999999</v>
      </c>
    </row>
    <row r="2610" spans="1:14" hidden="1">
      <c r="A2610">
        <v>9336</v>
      </c>
      <c r="B2610" t="s">
        <v>3380</v>
      </c>
      <c r="C2610" s="4">
        <v>42856</v>
      </c>
      <c r="D2610" s="4">
        <v>42857</v>
      </c>
      <c r="E2610" t="s">
        <v>38</v>
      </c>
      <c r="F2610" t="s">
        <v>2048</v>
      </c>
      <c r="G2610" t="s">
        <v>21</v>
      </c>
      <c r="H2610">
        <v>33065</v>
      </c>
      <c r="I2610" t="s">
        <v>570</v>
      </c>
      <c r="J2610">
        <v>4.6079999999999997</v>
      </c>
      <c r="K2610">
        <v>2</v>
      </c>
      <c r="L2610">
        <v>1.5551999999999999</v>
      </c>
      <c r="M2610">
        <v>0.2</v>
      </c>
      <c r="N2610">
        <v>1.4976</v>
      </c>
    </row>
    <row r="2611" spans="1:14" hidden="1">
      <c r="A2611">
        <v>1491</v>
      </c>
      <c r="B2611" t="s">
        <v>3381</v>
      </c>
      <c r="C2611" s="4">
        <v>42855</v>
      </c>
      <c r="D2611" s="4">
        <v>42860</v>
      </c>
      <c r="E2611" t="s">
        <v>52</v>
      </c>
      <c r="F2611" t="s">
        <v>1796</v>
      </c>
      <c r="G2611" t="s">
        <v>27</v>
      </c>
      <c r="H2611">
        <v>10024</v>
      </c>
      <c r="I2611" t="s">
        <v>3382</v>
      </c>
      <c r="J2611">
        <v>62.96</v>
      </c>
      <c r="K2611">
        <v>4</v>
      </c>
      <c r="L2611">
        <v>8.657</v>
      </c>
      <c r="M2611">
        <v>0</v>
      </c>
      <c r="N2611">
        <v>28.332000000000001</v>
      </c>
    </row>
    <row r="2612" spans="1:14" hidden="1">
      <c r="A2612">
        <v>1662</v>
      </c>
      <c r="B2612" t="s">
        <v>3383</v>
      </c>
      <c r="C2612" s="4">
        <v>42855</v>
      </c>
      <c r="D2612" s="4">
        <v>42861</v>
      </c>
      <c r="E2612" t="s">
        <v>15</v>
      </c>
      <c r="F2612" t="s">
        <v>653</v>
      </c>
      <c r="G2612" t="s">
        <v>27</v>
      </c>
      <c r="H2612">
        <v>19143</v>
      </c>
      <c r="I2612" t="s">
        <v>1523</v>
      </c>
      <c r="J2612">
        <v>677.58</v>
      </c>
      <c r="K2612">
        <v>5</v>
      </c>
      <c r="L2612">
        <v>167.13640000000001</v>
      </c>
      <c r="M2612">
        <v>0.4</v>
      </c>
      <c r="N2612">
        <v>-158.102</v>
      </c>
    </row>
    <row r="2613" spans="1:14" hidden="1">
      <c r="A2613">
        <v>1663</v>
      </c>
      <c r="B2613" t="s">
        <v>3383</v>
      </c>
      <c r="C2613" s="4">
        <v>42855</v>
      </c>
      <c r="D2613" s="4">
        <v>42861</v>
      </c>
      <c r="E2613" t="s">
        <v>15</v>
      </c>
      <c r="F2613" t="s">
        <v>653</v>
      </c>
      <c r="G2613" t="s">
        <v>27</v>
      </c>
      <c r="H2613">
        <v>19143</v>
      </c>
      <c r="I2613" t="s">
        <v>3157</v>
      </c>
      <c r="J2613">
        <v>13.896000000000001</v>
      </c>
      <c r="K2613">
        <v>3</v>
      </c>
      <c r="L2613">
        <v>7.72</v>
      </c>
      <c r="M2613">
        <v>0.7</v>
      </c>
      <c r="N2613">
        <v>-9.2639999999999993</v>
      </c>
    </row>
    <row r="2614" spans="1:14" hidden="1">
      <c r="A2614">
        <v>1915</v>
      </c>
      <c r="B2614" t="s">
        <v>3384</v>
      </c>
      <c r="C2614" s="4">
        <v>42855</v>
      </c>
      <c r="D2614" s="4">
        <v>42860</v>
      </c>
      <c r="E2614" t="s">
        <v>15</v>
      </c>
      <c r="F2614" t="s">
        <v>1989</v>
      </c>
      <c r="G2614" t="s">
        <v>17</v>
      </c>
      <c r="H2614">
        <v>33437</v>
      </c>
      <c r="I2614" t="s">
        <v>3385</v>
      </c>
      <c r="J2614">
        <v>4.6079999999999997</v>
      </c>
      <c r="K2614">
        <v>2</v>
      </c>
      <c r="L2614">
        <v>1.4688000000000001</v>
      </c>
      <c r="M2614">
        <v>0.2</v>
      </c>
      <c r="N2614">
        <v>1.6704000000000001</v>
      </c>
    </row>
    <row r="2615" spans="1:14" hidden="1">
      <c r="A2615">
        <v>1916</v>
      </c>
      <c r="B2615" t="s">
        <v>3384</v>
      </c>
      <c r="C2615" s="4">
        <v>42855</v>
      </c>
      <c r="D2615" s="4">
        <v>42860</v>
      </c>
      <c r="E2615" t="s">
        <v>15</v>
      </c>
      <c r="F2615" t="s">
        <v>1989</v>
      </c>
      <c r="G2615" t="s">
        <v>17</v>
      </c>
      <c r="H2615">
        <v>33437</v>
      </c>
      <c r="I2615" t="s">
        <v>320</v>
      </c>
      <c r="J2615">
        <v>15.528</v>
      </c>
      <c r="K2615">
        <v>3</v>
      </c>
      <c r="L2615">
        <v>3.5585</v>
      </c>
      <c r="M2615">
        <v>0.2</v>
      </c>
      <c r="N2615">
        <v>4.8525</v>
      </c>
    </row>
    <row r="2616" spans="1:14" hidden="1">
      <c r="A2616">
        <v>1917</v>
      </c>
      <c r="B2616" t="s">
        <v>3384</v>
      </c>
      <c r="C2616" s="4">
        <v>42855</v>
      </c>
      <c r="D2616" s="4">
        <v>42860</v>
      </c>
      <c r="E2616" t="s">
        <v>15</v>
      </c>
      <c r="F2616" t="s">
        <v>1989</v>
      </c>
      <c r="G2616" t="s">
        <v>17</v>
      </c>
      <c r="H2616">
        <v>33437</v>
      </c>
      <c r="I2616" t="s">
        <v>1990</v>
      </c>
      <c r="J2616">
        <v>11.952</v>
      </c>
      <c r="K2616">
        <v>3</v>
      </c>
      <c r="L2616">
        <v>2.6892</v>
      </c>
      <c r="M2616">
        <v>0.2</v>
      </c>
      <c r="N2616">
        <v>3.8843999999999999</v>
      </c>
    </row>
    <row r="2617" spans="1:14" hidden="1">
      <c r="A2617">
        <v>2779</v>
      </c>
      <c r="B2617" t="s">
        <v>3386</v>
      </c>
      <c r="C2617" s="4">
        <v>42855</v>
      </c>
      <c r="D2617" s="4">
        <v>42860</v>
      </c>
      <c r="E2617" t="s">
        <v>15</v>
      </c>
      <c r="F2617" t="s">
        <v>402</v>
      </c>
      <c r="G2617" t="s">
        <v>27</v>
      </c>
      <c r="H2617">
        <v>33068</v>
      </c>
      <c r="I2617" t="s">
        <v>74</v>
      </c>
      <c r="J2617">
        <v>23.68</v>
      </c>
      <c r="K2617">
        <v>8</v>
      </c>
      <c r="L2617">
        <v>2.1829999999999998</v>
      </c>
      <c r="M2617">
        <v>0.2</v>
      </c>
      <c r="N2617">
        <v>6.2160000000000002</v>
      </c>
    </row>
    <row r="2618" spans="1:14" hidden="1">
      <c r="A2618">
        <v>2780</v>
      </c>
      <c r="B2618" t="s">
        <v>3386</v>
      </c>
      <c r="C2618" s="4">
        <v>42855</v>
      </c>
      <c r="D2618" s="4">
        <v>42860</v>
      </c>
      <c r="E2618" t="s">
        <v>15</v>
      </c>
      <c r="F2618" t="s">
        <v>402</v>
      </c>
      <c r="G2618" t="s">
        <v>27</v>
      </c>
      <c r="H2618">
        <v>33068</v>
      </c>
      <c r="I2618" t="s">
        <v>1091</v>
      </c>
      <c r="J2618">
        <v>2.3759999999999999</v>
      </c>
      <c r="K2618">
        <v>3</v>
      </c>
      <c r="L2618">
        <v>0.54449999999999998</v>
      </c>
      <c r="M2618">
        <v>0.2</v>
      </c>
      <c r="N2618">
        <v>0.74250000000000005</v>
      </c>
    </row>
    <row r="2619" spans="1:14" hidden="1">
      <c r="A2619">
        <v>3410</v>
      </c>
      <c r="B2619" t="s">
        <v>3387</v>
      </c>
      <c r="C2619" s="4">
        <v>42855</v>
      </c>
      <c r="D2619" s="4">
        <v>42861</v>
      </c>
      <c r="E2619" t="s">
        <v>15</v>
      </c>
      <c r="F2619" t="s">
        <v>2514</v>
      </c>
      <c r="G2619" t="s">
        <v>21</v>
      </c>
      <c r="H2619">
        <v>43229</v>
      </c>
      <c r="I2619" t="s">
        <v>1327</v>
      </c>
      <c r="J2619">
        <v>10.368</v>
      </c>
      <c r="K2619">
        <v>2</v>
      </c>
      <c r="L2619">
        <v>3.3696000000000002</v>
      </c>
      <c r="M2619">
        <v>0.2</v>
      </c>
      <c r="N2619">
        <v>3.6288</v>
      </c>
    </row>
    <row r="2620" spans="1:14" hidden="1">
      <c r="A2620">
        <v>4551</v>
      </c>
      <c r="B2620" t="s">
        <v>3388</v>
      </c>
      <c r="C2620" s="4">
        <v>42855</v>
      </c>
      <c r="D2620" s="4">
        <v>42857</v>
      </c>
      <c r="E2620" t="s">
        <v>38</v>
      </c>
      <c r="F2620" t="s">
        <v>3389</v>
      </c>
      <c r="G2620" t="s">
        <v>21</v>
      </c>
      <c r="H2620">
        <v>6040</v>
      </c>
      <c r="I2620" t="s">
        <v>3390</v>
      </c>
      <c r="J2620">
        <v>5.76</v>
      </c>
      <c r="K2620">
        <v>2</v>
      </c>
      <c r="L2620">
        <v>1.4688000000000001</v>
      </c>
      <c r="M2620">
        <v>0</v>
      </c>
      <c r="N2620">
        <v>2.8224</v>
      </c>
    </row>
    <row r="2621" spans="1:14" hidden="1">
      <c r="A2621">
        <v>4758</v>
      </c>
      <c r="B2621" t="s">
        <v>3391</v>
      </c>
      <c r="C2621" s="4">
        <v>42855</v>
      </c>
      <c r="D2621" s="4">
        <v>42860</v>
      </c>
      <c r="E2621" t="s">
        <v>15</v>
      </c>
      <c r="F2621" t="s">
        <v>2751</v>
      </c>
      <c r="G2621" t="s">
        <v>17</v>
      </c>
      <c r="H2621">
        <v>61832</v>
      </c>
      <c r="I2621" t="s">
        <v>3392</v>
      </c>
      <c r="J2621">
        <v>43.372</v>
      </c>
      <c r="K2621">
        <v>7</v>
      </c>
      <c r="L2621">
        <v>16.1096</v>
      </c>
      <c r="M2621">
        <v>0.8</v>
      </c>
      <c r="N2621">
        <v>-69.395200000000003</v>
      </c>
    </row>
    <row r="2622" spans="1:14" hidden="1">
      <c r="A2622">
        <v>5289</v>
      </c>
      <c r="B2622" t="s">
        <v>3393</v>
      </c>
      <c r="C2622" s="4">
        <v>42855</v>
      </c>
      <c r="D2622" s="4">
        <v>42860</v>
      </c>
      <c r="E2622" t="s">
        <v>15</v>
      </c>
      <c r="F2622" t="s">
        <v>823</v>
      </c>
      <c r="G2622" t="s">
        <v>17</v>
      </c>
      <c r="H2622">
        <v>94122</v>
      </c>
      <c r="I2622" t="s">
        <v>1000</v>
      </c>
      <c r="J2622">
        <v>163.96</v>
      </c>
      <c r="K2622">
        <v>4</v>
      </c>
      <c r="L2622">
        <v>20.904900000000001</v>
      </c>
      <c r="M2622">
        <v>0</v>
      </c>
      <c r="N2622">
        <v>80.340400000000002</v>
      </c>
    </row>
    <row r="2623" spans="1:14" hidden="1">
      <c r="A2623">
        <v>5314</v>
      </c>
      <c r="B2623" t="s">
        <v>3394</v>
      </c>
      <c r="C2623" s="4">
        <v>42855</v>
      </c>
      <c r="D2623" s="4">
        <v>42860</v>
      </c>
      <c r="E2623" t="s">
        <v>15</v>
      </c>
      <c r="F2623" t="s">
        <v>1318</v>
      </c>
      <c r="G2623" t="s">
        <v>27</v>
      </c>
      <c r="H2623">
        <v>94110</v>
      </c>
      <c r="I2623" t="s">
        <v>2568</v>
      </c>
      <c r="J2623">
        <v>64.959999999999994</v>
      </c>
      <c r="K2623">
        <v>2</v>
      </c>
      <c r="L2623">
        <v>21.761600000000001</v>
      </c>
      <c r="M2623">
        <v>0</v>
      </c>
      <c r="N2623">
        <v>21.436800000000002</v>
      </c>
    </row>
    <row r="2624" spans="1:14" hidden="1">
      <c r="A2624">
        <v>5315</v>
      </c>
      <c r="B2624" t="s">
        <v>3394</v>
      </c>
      <c r="C2624" s="4">
        <v>42855</v>
      </c>
      <c r="D2624" s="4">
        <v>42860</v>
      </c>
      <c r="E2624" t="s">
        <v>15</v>
      </c>
      <c r="F2624" t="s">
        <v>1318</v>
      </c>
      <c r="G2624" t="s">
        <v>27</v>
      </c>
      <c r="H2624">
        <v>94110</v>
      </c>
      <c r="I2624" t="s">
        <v>1300</v>
      </c>
      <c r="J2624">
        <v>30.56</v>
      </c>
      <c r="K2624">
        <v>4</v>
      </c>
      <c r="L2624">
        <v>3.8963999999999999</v>
      </c>
      <c r="M2624">
        <v>0</v>
      </c>
      <c r="N2624">
        <v>14.974399999999999</v>
      </c>
    </row>
    <row r="2625" spans="1:14" hidden="1">
      <c r="A2625">
        <v>5526</v>
      </c>
      <c r="B2625" t="s">
        <v>3395</v>
      </c>
      <c r="C2625" s="4">
        <v>42855</v>
      </c>
      <c r="D2625" s="4">
        <v>42860</v>
      </c>
      <c r="E2625" t="s">
        <v>15</v>
      </c>
      <c r="F2625" t="s">
        <v>2730</v>
      </c>
      <c r="G2625" t="s">
        <v>27</v>
      </c>
      <c r="H2625">
        <v>90008</v>
      </c>
      <c r="I2625" t="s">
        <v>3396</v>
      </c>
      <c r="J2625">
        <v>9.7799999999999994</v>
      </c>
      <c r="K2625">
        <v>2</v>
      </c>
      <c r="L2625">
        <v>2.8851</v>
      </c>
      <c r="M2625">
        <v>0</v>
      </c>
      <c r="N2625">
        <v>4.0098000000000003</v>
      </c>
    </row>
    <row r="2626" spans="1:14" hidden="1">
      <c r="A2626">
        <v>7183</v>
      </c>
      <c r="B2626" t="s">
        <v>3397</v>
      </c>
      <c r="C2626" s="4">
        <v>42855</v>
      </c>
      <c r="D2626" s="4">
        <v>42859</v>
      </c>
      <c r="E2626" t="s">
        <v>15</v>
      </c>
      <c r="F2626" t="s">
        <v>1891</v>
      </c>
      <c r="G2626" t="s">
        <v>17</v>
      </c>
      <c r="H2626">
        <v>90032</v>
      </c>
      <c r="I2626" t="s">
        <v>669</v>
      </c>
      <c r="J2626">
        <v>23.24</v>
      </c>
      <c r="K2626">
        <v>5</v>
      </c>
      <c r="L2626">
        <v>3.1374</v>
      </c>
      <c r="M2626">
        <v>0.2</v>
      </c>
      <c r="N2626">
        <v>7.5529999999999999</v>
      </c>
    </row>
    <row r="2627" spans="1:14" hidden="1">
      <c r="A2627">
        <v>8564</v>
      </c>
      <c r="B2627" t="s">
        <v>3398</v>
      </c>
      <c r="C2627" s="4">
        <v>42855</v>
      </c>
      <c r="D2627" s="4">
        <v>42859</v>
      </c>
      <c r="E2627" t="s">
        <v>15</v>
      </c>
      <c r="F2627" t="s">
        <v>130</v>
      </c>
      <c r="G2627" t="s">
        <v>17</v>
      </c>
      <c r="H2627">
        <v>32771</v>
      </c>
      <c r="I2627" t="s">
        <v>2105</v>
      </c>
      <c r="J2627">
        <v>4.8419999999999996</v>
      </c>
      <c r="K2627">
        <v>3</v>
      </c>
      <c r="L2627">
        <v>2.7976000000000001</v>
      </c>
      <c r="M2627">
        <v>0.7</v>
      </c>
      <c r="N2627">
        <v>-3.5508000000000002</v>
      </c>
    </row>
    <row r="2628" spans="1:14" hidden="1">
      <c r="A2628">
        <v>8565</v>
      </c>
      <c r="B2628" t="s">
        <v>3398</v>
      </c>
      <c r="C2628" s="4">
        <v>42855</v>
      </c>
      <c r="D2628" s="4">
        <v>42859</v>
      </c>
      <c r="E2628" t="s">
        <v>15</v>
      </c>
      <c r="F2628" t="s">
        <v>130</v>
      </c>
      <c r="G2628" t="s">
        <v>17</v>
      </c>
      <c r="H2628">
        <v>32771</v>
      </c>
      <c r="I2628" t="s">
        <v>2833</v>
      </c>
      <c r="J2628">
        <v>220.70400000000001</v>
      </c>
      <c r="K2628">
        <v>6</v>
      </c>
      <c r="L2628">
        <v>38.163400000000003</v>
      </c>
      <c r="M2628">
        <v>0.2</v>
      </c>
      <c r="N2628">
        <v>-8.2764000000000397</v>
      </c>
    </row>
    <row r="2629" spans="1:14" hidden="1">
      <c r="A2629">
        <v>1728</v>
      </c>
      <c r="B2629" t="s">
        <v>3399</v>
      </c>
      <c r="C2629" s="4">
        <v>42854</v>
      </c>
      <c r="D2629" s="4">
        <v>42859</v>
      </c>
      <c r="E2629" t="s">
        <v>52</v>
      </c>
      <c r="F2629" t="s">
        <v>194</v>
      </c>
      <c r="G2629" t="s">
        <v>27</v>
      </c>
      <c r="H2629">
        <v>43017</v>
      </c>
      <c r="I2629" t="s">
        <v>3400</v>
      </c>
      <c r="J2629">
        <v>1048.3499999999999</v>
      </c>
      <c r="K2629">
        <v>5</v>
      </c>
      <c r="L2629">
        <v>223.648</v>
      </c>
      <c r="M2629">
        <v>0.4</v>
      </c>
      <c r="N2629">
        <v>-69.89</v>
      </c>
    </row>
    <row r="2630" spans="1:14" hidden="1">
      <c r="A2630">
        <v>7157</v>
      </c>
      <c r="B2630" t="s">
        <v>3401</v>
      </c>
      <c r="C2630" s="4">
        <v>42854</v>
      </c>
      <c r="D2630" s="4">
        <v>42859</v>
      </c>
      <c r="E2630" t="s">
        <v>15</v>
      </c>
      <c r="F2630" t="s">
        <v>2143</v>
      </c>
      <c r="G2630" t="s">
        <v>21</v>
      </c>
      <c r="H2630">
        <v>7050</v>
      </c>
      <c r="I2630" t="s">
        <v>3402</v>
      </c>
      <c r="J2630">
        <v>4.91</v>
      </c>
      <c r="K2630">
        <v>1</v>
      </c>
      <c r="L2630">
        <v>2.5041000000000002</v>
      </c>
      <c r="M2630">
        <v>0</v>
      </c>
      <c r="N2630">
        <v>2.4058999999999999</v>
      </c>
    </row>
    <row r="2631" spans="1:14" hidden="1">
      <c r="A2631">
        <v>5455</v>
      </c>
      <c r="B2631" t="s">
        <v>3403</v>
      </c>
      <c r="C2631" s="4">
        <v>42853</v>
      </c>
      <c r="D2631" s="4">
        <v>42857</v>
      </c>
      <c r="E2631" t="s">
        <v>15</v>
      </c>
      <c r="F2631" t="s">
        <v>2354</v>
      </c>
      <c r="G2631" t="s">
        <v>27</v>
      </c>
      <c r="H2631">
        <v>19143</v>
      </c>
      <c r="I2631" t="s">
        <v>439</v>
      </c>
      <c r="J2631">
        <v>8.3840000000000003</v>
      </c>
      <c r="K2631">
        <v>1</v>
      </c>
      <c r="L2631">
        <v>7.6504000000000003</v>
      </c>
      <c r="M2631">
        <v>0.2</v>
      </c>
      <c r="N2631">
        <v>0.73360000000000003</v>
      </c>
    </row>
    <row r="2632" spans="1:14" hidden="1">
      <c r="A2632">
        <v>5456</v>
      </c>
      <c r="B2632" t="s">
        <v>3403</v>
      </c>
      <c r="C2632" s="4">
        <v>42853</v>
      </c>
      <c r="D2632" s="4">
        <v>42857</v>
      </c>
      <c r="E2632" t="s">
        <v>15</v>
      </c>
      <c r="F2632" t="s">
        <v>2354</v>
      </c>
      <c r="G2632" t="s">
        <v>27</v>
      </c>
      <c r="H2632">
        <v>19143</v>
      </c>
      <c r="I2632" t="s">
        <v>3404</v>
      </c>
      <c r="J2632">
        <v>6.8479999999999999</v>
      </c>
      <c r="K2632">
        <v>2</v>
      </c>
      <c r="L2632">
        <v>3.0388000000000002</v>
      </c>
      <c r="M2632">
        <v>0.2</v>
      </c>
      <c r="N2632">
        <v>0.77039999999999897</v>
      </c>
    </row>
    <row r="2633" spans="1:14" hidden="1">
      <c r="A2633">
        <v>8087</v>
      </c>
      <c r="B2633" t="s">
        <v>3405</v>
      </c>
      <c r="C2633" s="4">
        <v>42853</v>
      </c>
      <c r="D2633" s="4">
        <v>42857</v>
      </c>
      <c r="E2633" t="s">
        <v>15</v>
      </c>
      <c r="F2633" t="s">
        <v>262</v>
      </c>
      <c r="G2633" t="s">
        <v>21</v>
      </c>
      <c r="H2633">
        <v>28403</v>
      </c>
      <c r="I2633" t="s">
        <v>3406</v>
      </c>
      <c r="J2633">
        <v>28.08</v>
      </c>
      <c r="K2633">
        <v>3</v>
      </c>
      <c r="L2633">
        <v>7.6050000000000004</v>
      </c>
      <c r="M2633">
        <v>0.2</v>
      </c>
      <c r="N2633">
        <v>5.2649999999999997</v>
      </c>
    </row>
    <row r="2634" spans="1:14" hidden="1">
      <c r="A2634">
        <v>8365</v>
      </c>
      <c r="B2634" t="s">
        <v>3407</v>
      </c>
      <c r="C2634" s="4">
        <v>42853</v>
      </c>
      <c r="D2634" s="4">
        <v>42857</v>
      </c>
      <c r="E2634" t="s">
        <v>15</v>
      </c>
      <c r="F2634" t="s">
        <v>2493</v>
      </c>
      <c r="G2634" t="s">
        <v>21</v>
      </c>
      <c r="H2634">
        <v>34741</v>
      </c>
      <c r="I2634" t="s">
        <v>944</v>
      </c>
      <c r="J2634">
        <v>751.98400000000004</v>
      </c>
      <c r="K2634">
        <v>2</v>
      </c>
      <c r="L2634">
        <v>333.69290000000001</v>
      </c>
      <c r="M2634">
        <v>0.2</v>
      </c>
      <c r="N2634">
        <v>84.598199999999906</v>
      </c>
    </row>
    <row r="2635" spans="1:14" hidden="1">
      <c r="A2635">
        <v>3098</v>
      </c>
      <c r="B2635" t="s">
        <v>3408</v>
      </c>
      <c r="C2635" s="4">
        <v>42852</v>
      </c>
      <c r="D2635" s="4">
        <v>42856</v>
      </c>
      <c r="E2635" t="s">
        <v>15</v>
      </c>
      <c r="F2635" t="s">
        <v>115</v>
      </c>
      <c r="G2635" t="s">
        <v>27</v>
      </c>
      <c r="H2635">
        <v>76106</v>
      </c>
      <c r="I2635" t="s">
        <v>2036</v>
      </c>
      <c r="J2635">
        <v>33.119999999999997</v>
      </c>
      <c r="K2635">
        <v>4</v>
      </c>
      <c r="L2635">
        <v>5.3819999999999997</v>
      </c>
      <c r="M2635">
        <v>0.2</v>
      </c>
      <c r="N2635">
        <v>11.592000000000001</v>
      </c>
    </row>
    <row r="2636" spans="1:14" hidden="1">
      <c r="A2636">
        <v>3099</v>
      </c>
      <c r="B2636" t="s">
        <v>3408</v>
      </c>
      <c r="C2636" s="4">
        <v>42852</v>
      </c>
      <c r="D2636" s="4">
        <v>42856</v>
      </c>
      <c r="E2636" t="s">
        <v>15</v>
      </c>
      <c r="F2636" t="s">
        <v>115</v>
      </c>
      <c r="G2636" t="s">
        <v>27</v>
      </c>
      <c r="H2636">
        <v>76106</v>
      </c>
      <c r="I2636" t="s">
        <v>3409</v>
      </c>
      <c r="J2636">
        <v>220.26560000000001</v>
      </c>
      <c r="K2636">
        <v>4</v>
      </c>
      <c r="L2636">
        <v>65.593800000000002</v>
      </c>
      <c r="M2636">
        <v>0.32</v>
      </c>
      <c r="N2636">
        <v>-42.1096</v>
      </c>
    </row>
    <row r="2637" spans="1:14" hidden="1">
      <c r="A2637">
        <v>4637</v>
      </c>
      <c r="B2637" t="s">
        <v>3410</v>
      </c>
      <c r="C2637" s="4">
        <v>42852</v>
      </c>
      <c r="D2637" s="4">
        <v>42854</v>
      </c>
      <c r="E2637" t="s">
        <v>38</v>
      </c>
      <c r="F2637" t="s">
        <v>2101</v>
      </c>
      <c r="G2637" t="s">
        <v>21</v>
      </c>
      <c r="H2637">
        <v>90045</v>
      </c>
      <c r="I2637" t="s">
        <v>1106</v>
      </c>
      <c r="J2637">
        <v>123.92</v>
      </c>
      <c r="K2637">
        <v>4</v>
      </c>
      <c r="L2637">
        <v>22.615400000000001</v>
      </c>
      <c r="M2637">
        <v>0</v>
      </c>
      <c r="N2637">
        <v>33.458399999999997</v>
      </c>
    </row>
    <row r="2638" spans="1:14" hidden="1">
      <c r="A2638">
        <v>4638</v>
      </c>
      <c r="B2638" t="s">
        <v>3410</v>
      </c>
      <c r="C2638" s="4">
        <v>42852</v>
      </c>
      <c r="D2638" s="4">
        <v>42854</v>
      </c>
      <c r="E2638" t="s">
        <v>38</v>
      </c>
      <c r="F2638" t="s">
        <v>2101</v>
      </c>
      <c r="G2638" t="s">
        <v>21</v>
      </c>
      <c r="H2638">
        <v>90045</v>
      </c>
      <c r="I2638" t="s">
        <v>1019</v>
      </c>
      <c r="J2638">
        <v>12.39</v>
      </c>
      <c r="K2638">
        <v>3</v>
      </c>
      <c r="L2638">
        <v>2.2302</v>
      </c>
      <c r="M2638">
        <v>0</v>
      </c>
      <c r="N2638">
        <v>5.6993999999999998</v>
      </c>
    </row>
    <row r="2639" spans="1:14" hidden="1">
      <c r="A2639">
        <v>4639</v>
      </c>
      <c r="B2639" t="s">
        <v>3410</v>
      </c>
      <c r="C2639" s="4">
        <v>42852</v>
      </c>
      <c r="D2639" s="4">
        <v>42854</v>
      </c>
      <c r="E2639" t="s">
        <v>38</v>
      </c>
      <c r="F2639" t="s">
        <v>2101</v>
      </c>
      <c r="G2639" t="s">
        <v>21</v>
      </c>
      <c r="H2639">
        <v>90045</v>
      </c>
      <c r="I2639" t="s">
        <v>2267</v>
      </c>
      <c r="J2639">
        <v>47.3</v>
      </c>
      <c r="K2639">
        <v>2</v>
      </c>
      <c r="L2639">
        <v>17.501000000000001</v>
      </c>
      <c r="M2639">
        <v>0</v>
      </c>
      <c r="N2639">
        <v>12.298</v>
      </c>
    </row>
    <row r="2640" spans="1:14" hidden="1">
      <c r="A2640">
        <v>8638</v>
      </c>
      <c r="B2640" t="s">
        <v>3411</v>
      </c>
      <c r="C2640" s="4">
        <v>42852</v>
      </c>
      <c r="D2640" s="4">
        <v>42857</v>
      </c>
      <c r="E2640" t="s">
        <v>15</v>
      </c>
      <c r="F2640" t="s">
        <v>3412</v>
      </c>
      <c r="G2640" t="s">
        <v>21</v>
      </c>
      <c r="H2640">
        <v>98105</v>
      </c>
      <c r="I2640" t="s">
        <v>3413</v>
      </c>
      <c r="J2640">
        <v>139.58000000000001</v>
      </c>
      <c r="K2640">
        <v>7</v>
      </c>
      <c r="L2640">
        <v>14.3568</v>
      </c>
      <c r="M2640">
        <v>0</v>
      </c>
      <c r="N2640">
        <v>39.0824</v>
      </c>
    </row>
    <row r="2641" spans="1:14" hidden="1">
      <c r="A2641">
        <v>1359</v>
      </c>
      <c r="B2641" t="s">
        <v>3414</v>
      </c>
      <c r="C2641" s="4">
        <v>42851</v>
      </c>
      <c r="D2641" s="4">
        <v>42852</v>
      </c>
      <c r="E2641" t="s">
        <v>38</v>
      </c>
      <c r="F2641" t="s">
        <v>1316</v>
      </c>
      <c r="G2641" t="s">
        <v>21</v>
      </c>
      <c r="H2641">
        <v>76106</v>
      </c>
      <c r="I2641" t="s">
        <v>2620</v>
      </c>
      <c r="J2641">
        <v>1.988</v>
      </c>
      <c r="K2641">
        <v>1</v>
      </c>
      <c r="L2641">
        <v>3.4293</v>
      </c>
      <c r="M2641">
        <v>0.6</v>
      </c>
      <c r="N2641">
        <v>-1.4413</v>
      </c>
    </row>
    <row r="2642" spans="1:14" hidden="1">
      <c r="A2642">
        <v>2961</v>
      </c>
      <c r="B2642" t="s">
        <v>3415</v>
      </c>
      <c r="C2642" s="4">
        <v>42851</v>
      </c>
      <c r="D2642" s="4">
        <v>42856</v>
      </c>
      <c r="E2642" t="s">
        <v>15</v>
      </c>
      <c r="F2642" t="s">
        <v>2798</v>
      </c>
      <c r="G2642" t="s">
        <v>17</v>
      </c>
      <c r="H2642">
        <v>98115</v>
      </c>
      <c r="I2642" t="s">
        <v>1305</v>
      </c>
      <c r="J2642">
        <v>20.34</v>
      </c>
      <c r="K2642">
        <v>3</v>
      </c>
      <c r="L2642">
        <v>3.6612</v>
      </c>
      <c r="M2642">
        <v>0</v>
      </c>
      <c r="N2642">
        <v>9.3564000000000007</v>
      </c>
    </row>
    <row r="2643" spans="1:14" hidden="1">
      <c r="A2643">
        <v>2962</v>
      </c>
      <c r="B2643" t="s">
        <v>3415</v>
      </c>
      <c r="C2643" s="4">
        <v>42851</v>
      </c>
      <c r="D2643" s="4">
        <v>42856</v>
      </c>
      <c r="E2643" t="s">
        <v>15</v>
      </c>
      <c r="F2643" t="s">
        <v>2798</v>
      </c>
      <c r="G2643" t="s">
        <v>17</v>
      </c>
      <c r="H2643">
        <v>98115</v>
      </c>
      <c r="I2643" t="s">
        <v>1735</v>
      </c>
      <c r="J2643">
        <v>39.28</v>
      </c>
      <c r="K2643">
        <v>8</v>
      </c>
      <c r="L2643">
        <v>2.5041000000000002</v>
      </c>
      <c r="M2643">
        <v>0</v>
      </c>
      <c r="N2643">
        <v>19.247199999999999</v>
      </c>
    </row>
    <row r="2644" spans="1:14" hidden="1">
      <c r="A2644">
        <v>5075</v>
      </c>
      <c r="B2644" t="s">
        <v>3416</v>
      </c>
      <c r="C2644" s="4">
        <v>42850</v>
      </c>
      <c r="D2644" s="4">
        <v>42854</v>
      </c>
      <c r="E2644" t="s">
        <v>52</v>
      </c>
      <c r="F2644" t="s">
        <v>1216</v>
      </c>
      <c r="G2644" t="s">
        <v>21</v>
      </c>
      <c r="H2644">
        <v>90049</v>
      </c>
      <c r="I2644" t="s">
        <v>28</v>
      </c>
      <c r="J2644">
        <v>13.904</v>
      </c>
      <c r="K2644">
        <v>2</v>
      </c>
      <c r="L2644">
        <v>4.6925999999999997</v>
      </c>
      <c r="M2644">
        <v>0.2</v>
      </c>
      <c r="N2644">
        <v>4.5187999999999997</v>
      </c>
    </row>
    <row r="2645" spans="1:14" hidden="1">
      <c r="A2645">
        <v>5108</v>
      </c>
      <c r="B2645" t="s">
        <v>3417</v>
      </c>
      <c r="C2645" s="4">
        <v>42850</v>
      </c>
      <c r="D2645" s="4">
        <v>42851</v>
      </c>
      <c r="E2645" t="s">
        <v>38</v>
      </c>
      <c r="F2645" t="s">
        <v>858</v>
      </c>
      <c r="G2645" t="s">
        <v>17</v>
      </c>
      <c r="H2645">
        <v>37211</v>
      </c>
      <c r="I2645" t="s">
        <v>2668</v>
      </c>
      <c r="J2645">
        <v>42.048000000000002</v>
      </c>
      <c r="K2645">
        <v>9</v>
      </c>
      <c r="L2645">
        <v>4.0880000000000001</v>
      </c>
      <c r="M2645">
        <v>0.2</v>
      </c>
      <c r="N2645">
        <v>5.2560000000000002</v>
      </c>
    </row>
    <row r="2646" spans="1:14" hidden="1">
      <c r="A2646">
        <v>5109</v>
      </c>
      <c r="B2646" t="s">
        <v>3417</v>
      </c>
      <c r="C2646" s="4">
        <v>42850</v>
      </c>
      <c r="D2646" s="4">
        <v>42851</v>
      </c>
      <c r="E2646" t="s">
        <v>38</v>
      </c>
      <c r="F2646" t="s">
        <v>858</v>
      </c>
      <c r="G2646" t="s">
        <v>17</v>
      </c>
      <c r="H2646">
        <v>37211</v>
      </c>
      <c r="I2646" t="s">
        <v>70</v>
      </c>
      <c r="J2646">
        <v>67.92</v>
      </c>
      <c r="K2646">
        <v>5</v>
      </c>
      <c r="L2646">
        <v>12.2256</v>
      </c>
      <c r="M2646">
        <v>0.2</v>
      </c>
      <c r="N2646">
        <v>6.7919999999999998</v>
      </c>
    </row>
    <row r="2647" spans="1:14" hidden="1">
      <c r="A2647">
        <v>5434</v>
      </c>
      <c r="B2647" t="s">
        <v>3418</v>
      </c>
      <c r="C2647" s="4">
        <v>42850</v>
      </c>
      <c r="D2647" s="4">
        <v>42854</v>
      </c>
      <c r="E2647" t="s">
        <v>15</v>
      </c>
      <c r="F2647" t="s">
        <v>2722</v>
      </c>
      <c r="G2647" t="s">
        <v>21</v>
      </c>
      <c r="H2647">
        <v>85224</v>
      </c>
      <c r="I2647" t="s">
        <v>1576</v>
      </c>
      <c r="J2647">
        <v>8.8960000000000008</v>
      </c>
      <c r="K2647">
        <v>4</v>
      </c>
      <c r="L2647">
        <v>2.0571999999999999</v>
      </c>
      <c r="M2647">
        <v>0.2</v>
      </c>
      <c r="N2647">
        <v>0.66720000000000002</v>
      </c>
    </row>
    <row r="2648" spans="1:14" hidden="1">
      <c r="A2648">
        <v>6888</v>
      </c>
      <c r="B2648" t="s">
        <v>3419</v>
      </c>
      <c r="C2648" s="4">
        <v>42850</v>
      </c>
      <c r="D2648" s="4">
        <v>42857</v>
      </c>
      <c r="E2648" t="s">
        <v>15</v>
      </c>
      <c r="F2648" t="s">
        <v>3420</v>
      </c>
      <c r="G2648" t="s">
        <v>21</v>
      </c>
      <c r="H2648">
        <v>90032</v>
      </c>
      <c r="I2648" t="s">
        <v>2265</v>
      </c>
      <c r="J2648">
        <v>19.05</v>
      </c>
      <c r="K2648">
        <v>3</v>
      </c>
      <c r="L2648">
        <v>3.4289999999999998</v>
      </c>
      <c r="M2648">
        <v>0</v>
      </c>
      <c r="N2648">
        <v>8.7629999999999999</v>
      </c>
    </row>
    <row r="2649" spans="1:14" hidden="1">
      <c r="A2649">
        <v>6889</v>
      </c>
      <c r="B2649" t="s">
        <v>3419</v>
      </c>
      <c r="C2649" s="4">
        <v>42850</v>
      </c>
      <c r="D2649" s="4">
        <v>42857</v>
      </c>
      <c r="E2649" t="s">
        <v>15</v>
      </c>
      <c r="F2649" t="s">
        <v>3420</v>
      </c>
      <c r="G2649" t="s">
        <v>21</v>
      </c>
      <c r="H2649">
        <v>90032</v>
      </c>
      <c r="I2649" t="s">
        <v>1297</v>
      </c>
      <c r="J2649">
        <v>73.343999999999994</v>
      </c>
      <c r="K2649">
        <v>3</v>
      </c>
      <c r="L2649">
        <v>15.28</v>
      </c>
      <c r="M2649">
        <v>0.2</v>
      </c>
      <c r="N2649">
        <v>27.504000000000001</v>
      </c>
    </row>
    <row r="2650" spans="1:14" hidden="1">
      <c r="A2650">
        <v>7172</v>
      </c>
      <c r="B2650" t="s">
        <v>3421</v>
      </c>
      <c r="C2650" s="4">
        <v>42850</v>
      </c>
      <c r="D2650" s="4">
        <v>42852</v>
      </c>
      <c r="E2650" t="s">
        <v>52</v>
      </c>
      <c r="F2650" t="s">
        <v>2282</v>
      </c>
      <c r="G2650" t="s">
        <v>21</v>
      </c>
      <c r="H2650">
        <v>94109</v>
      </c>
      <c r="I2650" t="s">
        <v>579</v>
      </c>
      <c r="J2650">
        <v>107.97</v>
      </c>
      <c r="K2650">
        <v>3</v>
      </c>
      <c r="L2650">
        <v>28.432099999999998</v>
      </c>
      <c r="M2650">
        <v>0</v>
      </c>
      <c r="N2650">
        <v>22.6737</v>
      </c>
    </row>
    <row r="2651" spans="1:14" hidden="1">
      <c r="A2651">
        <v>8974</v>
      </c>
      <c r="B2651" t="s">
        <v>3422</v>
      </c>
      <c r="C2651" s="4">
        <v>42850</v>
      </c>
      <c r="D2651" s="4">
        <v>42852</v>
      </c>
      <c r="E2651" t="s">
        <v>52</v>
      </c>
      <c r="F2651" t="s">
        <v>2517</v>
      </c>
      <c r="G2651" t="s">
        <v>21</v>
      </c>
      <c r="H2651">
        <v>90008</v>
      </c>
      <c r="I2651" t="s">
        <v>71</v>
      </c>
      <c r="J2651">
        <v>344.98099999999999</v>
      </c>
      <c r="K2651">
        <v>7</v>
      </c>
      <c r="L2651">
        <v>45.224400000000003</v>
      </c>
      <c r="M2651">
        <v>0.15</v>
      </c>
      <c r="N2651">
        <v>28.4102</v>
      </c>
    </row>
    <row r="2652" spans="1:14" hidden="1">
      <c r="A2652">
        <v>1685</v>
      </c>
      <c r="B2652" t="s">
        <v>3423</v>
      </c>
      <c r="C2652" s="4">
        <v>42849</v>
      </c>
      <c r="D2652" s="4">
        <v>42852</v>
      </c>
      <c r="E2652" t="s">
        <v>38</v>
      </c>
      <c r="F2652" t="s">
        <v>533</v>
      </c>
      <c r="G2652" t="s">
        <v>27</v>
      </c>
      <c r="H2652">
        <v>19143</v>
      </c>
      <c r="I2652" t="s">
        <v>3424</v>
      </c>
      <c r="J2652">
        <v>99.28</v>
      </c>
      <c r="K2652">
        <v>2</v>
      </c>
      <c r="L2652">
        <v>43.435000000000002</v>
      </c>
      <c r="M2652">
        <v>0.2</v>
      </c>
      <c r="N2652">
        <v>12.41</v>
      </c>
    </row>
    <row r="2653" spans="1:14" hidden="1">
      <c r="A2653">
        <v>1686</v>
      </c>
      <c r="B2653" t="s">
        <v>3423</v>
      </c>
      <c r="C2653" s="4">
        <v>42849</v>
      </c>
      <c r="D2653" s="4">
        <v>42852</v>
      </c>
      <c r="E2653" t="s">
        <v>38</v>
      </c>
      <c r="F2653" t="s">
        <v>533</v>
      </c>
      <c r="G2653" t="s">
        <v>27</v>
      </c>
      <c r="H2653">
        <v>19143</v>
      </c>
      <c r="I2653" t="s">
        <v>80</v>
      </c>
      <c r="J2653">
        <v>1.1879999999999999</v>
      </c>
      <c r="K2653">
        <v>2</v>
      </c>
      <c r="L2653">
        <v>1.089</v>
      </c>
      <c r="M2653">
        <v>0.7</v>
      </c>
      <c r="N2653">
        <v>-0.99</v>
      </c>
    </row>
    <row r="2654" spans="1:14" hidden="1">
      <c r="A2654">
        <v>1687</v>
      </c>
      <c r="B2654" t="s">
        <v>3423</v>
      </c>
      <c r="C2654" s="4">
        <v>42849</v>
      </c>
      <c r="D2654" s="4">
        <v>42852</v>
      </c>
      <c r="E2654" t="s">
        <v>38</v>
      </c>
      <c r="F2654" t="s">
        <v>533</v>
      </c>
      <c r="G2654" t="s">
        <v>27</v>
      </c>
      <c r="H2654">
        <v>19143</v>
      </c>
      <c r="I2654" t="s">
        <v>55</v>
      </c>
      <c r="J2654">
        <v>7.5179999999999998</v>
      </c>
      <c r="K2654">
        <v>2</v>
      </c>
      <c r="L2654">
        <v>6.6409000000000002</v>
      </c>
      <c r="M2654">
        <v>0.7</v>
      </c>
      <c r="N2654">
        <v>-5.7637999999999998</v>
      </c>
    </row>
    <row r="2655" spans="1:14" hidden="1">
      <c r="A2655">
        <v>3656</v>
      </c>
      <c r="B2655" t="s">
        <v>3425</v>
      </c>
      <c r="C2655" s="4">
        <v>42849</v>
      </c>
      <c r="D2655" s="4">
        <v>42855</v>
      </c>
      <c r="E2655" t="s">
        <v>15</v>
      </c>
      <c r="F2655" t="s">
        <v>2790</v>
      </c>
      <c r="G2655" t="s">
        <v>27</v>
      </c>
      <c r="H2655">
        <v>32216</v>
      </c>
      <c r="I2655" t="s">
        <v>2277</v>
      </c>
      <c r="J2655">
        <v>113.568</v>
      </c>
      <c r="K2655">
        <v>2</v>
      </c>
      <c r="L2655">
        <v>67.430999999999997</v>
      </c>
      <c r="M2655">
        <v>0.2</v>
      </c>
      <c r="N2655">
        <v>-21.294</v>
      </c>
    </row>
    <row r="2656" spans="1:14" hidden="1">
      <c r="A2656">
        <v>5527</v>
      </c>
      <c r="B2656" t="s">
        <v>3426</v>
      </c>
      <c r="C2656" s="4">
        <v>42849</v>
      </c>
      <c r="D2656" s="4">
        <v>42853</v>
      </c>
      <c r="E2656" t="s">
        <v>15</v>
      </c>
      <c r="F2656" t="s">
        <v>2131</v>
      </c>
      <c r="G2656" t="s">
        <v>17</v>
      </c>
      <c r="H2656">
        <v>93101</v>
      </c>
      <c r="I2656" t="s">
        <v>3427</v>
      </c>
      <c r="J2656">
        <v>1.81</v>
      </c>
      <c r="K2656">
        <v>1</v>
      </c>
      <c r="L2656">
        <v>1.1584000000000001</v>
      </c>
      <c r="M2656">
        <v>0</v>
      </c>
      <c r="N2656">
        <v>0.65159999999999996</v>
      </c>
    </row>
    <row r="2657" spans="1:14" hidden="1">
      <c r="A2657">
        <v>5978</v>
      </c>
      <c r="B2657" t="s">
        <v>3428</v>
      </c>
      <c r="C2657" s="4">
        <v>42849</v>
      </c>
      <c r="D2657" s="4">
        <v>42850</v>
      </c>
      <c r="E2657" t="s">
        <v>38</v>
      </c>
      <c r="F2657" t="s">
        <v>94</v>
      </c>
      <c r="G2657" t="s">
        <v>21</v>
      </c>
      <c r="H2657">
        <v>85204</v>
      </c>
      <c r="I2657" t="s">
        <v>3429</v>
      </c>
      <c r="J2657">
        <v>552</v>
      </c>
      <c r="K2657">
        <v>10</v>
      </c>
      <c r="L2657">
        <v>51.75</v>
      </c>
      <c r="M2657">
        <v>0.2</v>
      </c>
      <c r="N2657">
        <v>34.5</v>
      </c>
    </row>
    <row r="2658" spans="1:14" hidden="1">
      <c r="A2658">
        <v>6024</v>
      </c>
      <c r="B2658" t="s">
        <v>3430</v>
      </c>
      <c r="C2658" s="4">
        <v>42849</v>
      </c>
      <c r="D2658" s="4">
        <v>42852</v>
      </c>
      <c r="E2658" t="s">
        <v>38</v>
      </c>
      <c r="F2658" t="s">
        <v>2917</v>
      </c>
      <c r="G2658" t="s">
        <v>27</v>
      </c>
      <c r="H2658">
        <v>2908</v>
      </c>
      <c r="I2658" t="s">
        <v>1234</v>
      </c>
      <c r="J2658">
        <v>69.98</v>
      </c>
      <c r="K2658">
        <v>2</v>
      </c>
      <c r="L2658">
        <v>32.540700000000001</v>
      </c>
      <c r="M2658">
        <v>0</v>
      </c>
      <c r="N2658">
        <v>4.8986000000000001</v>
      </c>
    </row>
    <row r="2659" spans="1:14" hidden="1">
      <c r="A2659">
        <v>8200</v>
      </c>
      <c r="B2659" t="s">
        <v>3431</v>
      </c>
      <c r="C2659" s="4">
        <v>42849</v>
      </c>
      <c r="D2659" s="4">
        <v>42855</v>
      </c>
      <c r="E2659" t="s">
        <v>15</v>
      </c>
      <c r="F2659" t="s">
        <v>1109</v>
      </c>
      <c r="G2659" t="s">
        <v>21</v>
      </c>
      <c r="H2659">
        <v>60610</v>
      </c>
      <c r="I2659" t="s">
        <v>387</v>
      </c>
      <c r="J2659">
        <v>10.43</v>
      </c>
      <c r="K2659">
        <v>5</v>
      </c>
      <c r="L2659">
        <v>5.7365000000000004</v>
      </c>
      <c r="M2659">
        <v>0.8</v>
      </c>
      <c r="N2659">
        <v>-18.252500000000001</v>
      </c>
    </row>
    <row r="2660" spans="1:14" hidden="1">
      <c r="A2660">
        <v>8201</v>
      </c>
      <c r="B2660" t="s">
        <v>3431</v>
      </c>
      <c r="C2660" s="4">
        <v>42849</v>
      </c>
      <c r="D2660" s="4">
        <v>42855</v>
      </c>
      <c r="E2660" t="s">
        <v>15</v>
      </c>
      <c r="F2660" t="s">
        <v>1109</v>
      </c>
      <c r="G2660" t="s">
        <v>21</v>
      </c>
      <c r="H2660">
        <v>60610</v>
      </c>
      <c r="I2660" t="s">
        <v>204</v>
      </c>
      <c r="J2660">
        <v>72.784000000000006</v>
      </c>
      <c r="K2660">
        <v>1</v>
      </c>
      <c r="L2660">
        <v>90.98</v>
      </c>
      <c r="M2660">
        <v>0.2</v>
      </c>
      <c r="N2660">
        <v>-18.196000000000002</v>
      </c>
    </row>
    <row r="2661" spans="1:14" hidden="1">
      <c r="A2661">
        <v>2600</v>
      </c>
      <c r="B2661" t="s">
        <v>3432</v>
      </c>
      <c r="C2661" s="4">
        <v>42848</v>
      </c>
      <c r="D2661" s="4">
        <v>42854</v>
      </c>
      <c r="E2661" t="s">
        <v>15</v>
      </c>
      <c r="F2661" t="s">
        <v>238</v>
      </c>
      <c r="G2661" t="s">
        <v>21</v>
      </c>
      <c r="H2661">
        <v>10024</v>
      </c>
      <c r="I2661" t="s">
        <v>501</v>
      </c>
      <c r="J2661">
        <v>121.94</v>
      </c>
      <c r="K2661">
        <v>2</v>
      </c>
      <c r="L2661">
        <v>43.288699999999999</v>
      </c>
      <c r="M2661">
        <v>0</v>
      </c>
      <c r="N2661">
        <v>35.3626</v>
      </c>
    </row>
    <row r="2662" spans="1:14" hidden="1">
      <c r="A2662">
        <v>2601</v>
      </c>
      <c r="B2662" t="s">
        <v>3432</v>
      </c>
      <c r="C2662" s="4">
        <v>42848</v>
      </c>
      <c r="D2662" s="4">
        <v>42854</v>
      </c>
      <c r="E2662" t="s">
        <v>15</v>
      </c>
      <c r="F2662" t="s">
        <v>238</v>
      </c>
      <c r="G2662" t="s">
        <v>21</v>
      </c>
      <c r="H2662">
        <v>10024</v>
      </c>
      <c r="I2662" t="s">
        <v>1615</v>
      </c>
      <c r="J2662">
        <v>122.71</v>
      </c>
      <c r="K2662">
        <v>7</v>
      </c>
      <c r="L2662">
        <v>12.271000000000001</v>
      </c>
      <c r="M2662">
        <v>0</v>
      </c>
      <c r="N2662">
        <v>36.813000000000002</v>
      </c>
    </row>
    <row r="2663" spans="1:14" hidden="1">
      <c r="A2663">
        <v>3867</v>
      </c>
      <c r="B2663" t="s">
        <v>3433</v>
      </c>
      <c r="C2663" s="4">
        <v>42848</v>
      </c>
      <c r="D2663" s="4">
        <v>42850</v>
      </c>
      <c r="E2663" t="s">
        <v>52</v>
      </c>
      <c r="F2663" t="s">
        <v>842</v>
      </c>
      <c r="G2663" t="s">
        <v>21</v>
      </c>
      <c r="H2663">
        <v>46226</v>
      </c>
      <c r="I2663" t="s">
        <v>2734</v>
      </c>
      <c r="J2663">
        <v>155.34</v>
      </c>
      <c r="K2663">
        <v>6</v>
      </c>
      <c r="L2663">
        <v>16.569600000000001</v>
      </c>
      <c r="M2663">
        <v>0</v>
      </c>
      <c r="N2663">
        <v>55.922400000000003</v>
      </c>
    </row>
    <row r="2664" spans="1:14" hidden="1">
      <c r="A2664">
        <v>6033</v>
      </c>
      <c r="B2664" t="s">
        <v>3434</v>
      </c>
      <c r="C2664" s="4">
        <v>42848</v>
      </c>
      <c r="D2664" s="4">
        <v>42850</v>
      </c>
      <c r="E2664" t="s">
        <v>38</v>
      </c>
      <c r="F2664" t="s">
        <v>1024</v>
      </c>
      <c r="G2664" t="s">
        <v>21</v>
      </c>
      <c r="H2664">
        <v>10011</v>
      </c>
      <c r="I2664" t="s">
        <v>2139</v>
      </c>
      <c r="J2664">
        <v>54.9</v>
      </c>
      <c r="K2664">
        <v>5</v>
      </c>
      <c r="L2664">
        <v>7.9055999999999997</v>
      </c>
      <c r="M2664">
        <v>0</v>
      </c>
      <c r="N2664">
        <v>15.372</v>
      </c>
    </row>
    <row r="2665" spans="1:14" hidden="1">
      <c r="A2665">
        <v>6596</v>
      </c>
      <c r="B2665" t="s">
        <v>3435</v>
      </c>
      <c r="C2665" s="4">
        <v>42848</v>
      </c>
      <c r="D2665" s="4">
        <v>42851</v>
      </c>
      <c r="E2665" t="s">
        <v>38</v>
      </c>
      <c r="F2665" t="s">
        <v>1182</v>
      </c>
      <c r="G2665" t="s">
        <v>27</v>
      </c>
      <c r="H2665">
        <v>43229</v>
      </c>
      <c r="I2665" t="s">
        <v>3436</v>
      </c>
      <c r="J2665">
        <v>11.76</v>
      </c>
      <c r="K2665">
        <v>5</v>
      </c>
      <c r="L2665">
        <v>3.92</v>
      </c>
      <c r="M2665">
        <v>0.7</v>
      </c>
      <c r="N2665">
        <v>-7.84</v>
      </c>
    </row>
    <row r="2666" spans="1:14" hidden="1">
      <c r="A2666">
        <v>6597</v>
      </c>
      <c r="B2666" t="s">
        <v>3435</v>
      </c>
      <c r="C2666" s="4">
        <v>42848</v>
      </c>
      <c r="D2666" s="4">
        <v>42851</v>
      </c>
      <c r="E2666" t="s">
        <v>38</v>
      </c>
      <c r="F2666" t="s">
        <v>1182</v>
      </c>
      <c r="G2666" t="s">
        <v>27</v>
      </c>
      <c r="H2666">
        <v>43229</v>
      </c>
      <c r="I2666" t="s">
        <v>3437</v>
      </c>
      <c r="J2666">
        <v>5.3440000000000003</v>
      </c>
      <c r="K2666">
        <v>1</v>
      </c>
      <c r="L2666">
        <v>3.4735999999999998</v>
      </c>
      <c r="M2666">
        <v>0.2</v>
      </c>
      <c r="N2666">
        <v>1.8704000000000001</v>
      </c>
    </row>
    <row r="2667" spans="1:14" hidden="1">
      <c r="A2667">
        <v>7241</v>
      </c>
      <c r="B2667" t="s">
        <v>3438</v>
      </c>
      <c r="C2667" s="4">
        <v>42848</v>
      </c>
      <c r="D2667" s="4">
        <v>42850</v>
      </c>
      <c r="E2667" t="s">
        <v>52</v>
      </c>
      <c r="F2667" t="s">
        <v>2223</v>
      </c>
      <c r="G2667" t="s">
        <v>21</v>
      </c>
      <c r="H2667">
        <v>91104</v>
      </c>
      <c r="I2667" t="s">
        <v>381</v>
      </c>
      <c r="J2667">
        <v>66.36</v>
      </c>
      <c r="K2667">
        <v>7</v>
      </c>
      <c r="L2667">
        <v>5.6879999999999997</v>
      </c>
      <c r="M2667">
        <v>0</v>
      </c>
      <c r="N2667">
        <v>26.544</v>
      </c>
    </row>
    <row r="2668" spans="1:14" hidden="1">
      <c r="A2668">
        <v>7242</v>
      </c>
      <c r="B2668" t="s">
        <v>3438</v>
      </c>
      <c r="C2668" s="4">
        <v>42848</v>
      </c>
      <c r="D2668" s="4">
        <v>42850</v>
      </c>
      <c r="E2668" t="s">
        <v>52</v>
      </c>
      <c r="F2668" t="s">
        <v>2223</v>
      </c>
      <c r="G2668" t="s">
        <v>21</v>
      </c>
      <c r="H2668">
        <v>91104</v>
      </c>
      <c r="I2668" t="s">
        <v>1939</v>
      </c>
      <c r="J2668">
        <v>92.88</v>
      </c>
      <c r="K2668">
        <v>6</v>
      </c>
      <c r="L2668">
        <v>10.449</v>
      </c>
      <c r="M2668">
        <v>0.2</v>
      </c>
      <c r="N2668">
        <v>30.186</v>
      </c>
    </row>
    <row r="2669" spans="1:14" hidden="1">
      <c r="A2669">
        <v>7243</v>
      </c>
      <c r="B2669" t="s">
        <v>3438</v>
      </c>
      <c r="C2669" s="4">
        <v>42848</v>
      </c>
      <c r="D2669" s="4">
        <v>42850</v>
      </c>
      <c r="E2669" t="s">
        <v>52</v>
      </c>
      <c r="F2669" t="s">
        <v>2223</v>
      </c>
      <c r="G2669" t="s">
        <v>21</v>
      </c>
      <c r="H2669">
        <v>91104</v>
      </c>
      <c r="I2669" t="s">
        <v>1951</v>
      </c>
      <c r="J2669">
        <v>24.14</v>
      </c>
      <c r="K2669">
        <v>2</v>
      </c>
      <c r="L2669">
        <v>8.0869</v>
      </c>
      <c r="M2669">
        <v>0</v>
      </c>
      <c r="N2669">
        <v>7.9661999999999997</v>
      </c>
    </row>
    <row r="2670" spans="1:14" hidden="1">
      <c r="A2670">
        <v>8470</v>
      </c>
      <c r="B2670" t="s">
        <v>3439</v>
      </c>
      <c r="C2670" s="4">
        <v>42848</v>
      </c>
      <c r="D2670" s="4">
        <v>42852</v>
      </c>
      <c r="E2670" t="s">
        <v>15</v>
      </c>
      <c r="F2670" t="s">
        <v>858</v>
      </c>
      <c r="G2670" t="s">
        <v>17</v>
      </c>
      <c r="H2670">
        <v>37042</v>
      </c>
      <c r="I2670" t="s">
        <v>585</v>
      </c>
      <c r="J2670">
        <v>387.13600000000002</v>
      </c>
      <c r="K2670">
        <v>4</v>
      </c>
      <c r="L2670">
        <v>100.4134</v>
      </c>
      <c r="M2670">
        <v>0.2</v>
      </c>
      <c r="N2670">
        <v>-14.5176</v>
      </c>
    </row>
    <row r="2671" spans="1:14" hidden="1">
      <c r="A2671">
        <v>8471</v>
      </c>
      <c r="B2671" t="s">
        <v>3439</v>
      </c>
      <c r="C2671" s="4">
        <v>42848</v>
      </c>
      <c r="D2671" s="4">
        <v>42852</v>
      </c>
      <c r="E2671" t="s">
        <v>15</v>
      </c>
      <c r="F2671" t="s">
        <v>858</v>
      </c>
      <c r="G2671" t="s">
        <v>17</v>
      </c>
      <c r="H2671">
        <v>37042</v>
      </c>
      <c r="I2671" t="s">
        <v>125</v>
      </c>
      <c r="J2671">
        <v>45.408000000000001</v>
      </c>
      <c r="K2671">
        <v>2</v>
      </c>
      <c r="L2671">
        <v>16.744199999999999</v>
      </c>
      <c r="M2671">
        <v>0.2</v>
      </c>
      <c r="N2671">
        <v>11.919600000000001</v>
      </c>
    </row>
    <row r="2672" spans="1:14" hidden="1">
      <c r="A2672">
        <v>8472</v>
      </c>
      <c r="B2672" t="s">
        <v>3439</v>
      </c>
      <c r="C2672" s="4">
        <v>42848</v>
      </c>
      <c r="D2672" s="4">
        <v>42852</v>
      </c>
      <c r="E2672" t="s">
        <v>15</v>
      </c>
      <c r="F2672" t="s">
        <v>858</v>
      </c>
      <c r="G2672" t="s">
        <v>17</v>
      </c>
      <c r="H2672">
        <v>37042</v>
      </c>
      <c r="I2672" t="s">
        <v>2593</v>
      </c>
      <c r="J2672">
        <v>77.951999999999998</v>
      </c>
      <c r="K2672">
        <v>3</v>
      </c>
      <c r="L2672">
        <v>29.881599999999999</v>
      </c>
      <c r="M2672">
        <v>0.2</v>
      </c>
      <c r="N2672">
        <v>-11.6928</v>
      </c>
    </row>
    <row r="2673" spans="1:14" hidden="1">
      <c r="A2673">
        <v>8473</v>
      </c>
      <c r="B2673" t="s">
        <v>3439</v>
      </c>
      <c r="C2673" s="4">
        <v>42848</v>
      </c>
      <c r="D2673" s="4">
        <v>42852</v>
      </c>
      <c r="E2673" t="s">
        <v>15</v>
      </c>
      <c r="F2673" t="s">
        <v>858</v>
      </c>
      <c r="G2673" t="s">
        <v>17</v>
      </c>
      <c r="H2673">
        <v>37042</v>
      </c>
      <c r="I2673" t="s">
        <v>3440</v>
      </c>
      <c r="J2673">
        <v>3</v>
      </c>
      <c r="K2673">
        <v>1</v>
      </c>
      <c r="L2673">
        <v>1.95</v>
      </c>
      <c r="M2673">
        <v>0.2</v>
      </c>
      <c r="N2673">
        <v>1.05</v>
      </c>
    </row>
    <row r="2674" spans="1:14" hidden="1">
      <c r="A2674">
        <v>8592</v>
      </c>
      <c r="B2674" t="s">
        <v>3441</v>
      </c>
      <c r="C2674" s="4">
        <v>42848</v>
      </c>
      <c r="D2674" s="4">
        <v>42851</v>
      </c>
      <c r="E2674" t="s">
        <v>38</v>
      </c>
      <c r="F2674" t="s">
        <v>832</v>
      </c>
      <c r="G2674" t="s">
        <v>21</v>
      </c>
      <c r="H2674">
        <v>80634</v>
      </c>
      <c r="I2674" t="s">
        <v>2646</v>
      </c>
      <c r="J2674">
        <v>18.687999999999999</v>
      </c>
      <c r="K2674">
        <v>2</v>
      </c>
      <c r="L2674">
        <v>5.84</v>
      </c>
      <c r="M2674">
        <v>0.2</v>
      </c>
      <c r="N2674">
        <v>7.008</v>
      </c>
    </row>
    <row r="2675" spans="1:14" hidden="1">
      <c r="A2675">
        <v>8593</v>
      </c>
      <c r="B2675" t="s">
        <v>3441</v>
      </c>
      <c r="C2675" s="4">
        <v>42848</v>
      </c>
      <c r="D2675" s="4">
        <v>42851</v>
      </c>
      <c r="E2675" t="s">
        <v>38</v>
      </c>
      <c r="F2675" t="s">
        <v>832</v>
      </c>
      <c r="G2675" t="s">
        <v>21</v>
      </c>
      <c r="H2675">
        <v>80634</v>
      </c>
      <c r="I2675" t="s">
        <v>3442</v>
      </c>
      <c r="J2675">
        <v>11.664</v>
      </c>
      <c r="K2675">
        <v>3</v>
      </c>
      <c r="L2675">
        <v>2.7702</v>
      </c>
      <c r="M2675">
        <v>0.2</v>
      </c>
      <c r="N2675">
        <v>3.3534000000000002</v>
      </c>
    </row>
    <row r="2676" spans="1:14" hidden="1">
      <c r="A2676">
        <v>805</v>
      </c>
      <c r="B2676" t="s">
        <v>3443</v>
      </c>
      <c r="C2676" s="4">
        <v>42847</v>
      </c>
      <c r="D2676" s="4">
        <v>42849</v>
      </c>
      <c r="E2676" t="s">
        <v>38</v>
      </c>
      <c r="F2676" t="s">
        <v>1877</v>
      </c>
      <c r="G2676" t="s">
        <v>21</v>
      </c>
      <c r="H2676">
        <v>94122</v>
      </c>
      <c r="I2676" t="s">
        <v>3287</v>
      </c>
      <c r="J2676">
        <v>18.28</v>
      </c>
      <c r="K2676">
        <v>2</v>
      </c>
      <c r="L2676">
        <v>6.0324</v>
      </c>
      <c r="M2676">
        <v>0</v>
      </c>
      <c r="N2676">
        <v>6.2152000000000003</v>
      </c>
    </row>
    <row r="2677" spans="1:14" hidden="1">
      <c r="A2677">
        <v>3027</v>
      </c>
      <c r="B2677" t="s">
        <v>3444</v>
      </c>
      <c r="C2677" s="4">
        <v>42847</v>
      </c>
      <c r="D2677" s="4">
        <v>42851</v>
      </c>
      <c r="E2677" t="s">
        <v>15</v>
      </c>
      <c r="F2677" t="s">
        <v>2207</v>
      </c>
      <c r="G2677" t="s">
        <v>17</v>
      </c>
      <c r="H2677">
        <v>19140</v>
      </c>
      <c r="I2677" t="s">
        <v>785</v>
      </c>
      <c r="J2677">
        <v>254.352</v>
      </c>
      <c r="K2677">
        <v>3</v>
      </c>
      <c r="L2677">
        <v>84.784000000000006</v>
      </c>
      <c r="M2677">
        <v>0.2</v>
      </c>
      <c r="N2677">
        <v>0</v>
      </c>
    </row>
    <row r="2678" spans="1:14" hidden="1">
      <c r="A2678">
        <v>8280</v>
      </c>
      <c r="B2678" t="s">
        <v>3445</v>
      </c>
      <c r="C2678" s="4">
        <v>42847</v>
      </c>
      <c r="D2678" s="4">
        <v>42851</v>
      </c>
      <c r="E2678" t="s">
        <v>15</v>
      </c>
      <c r="F2678" t="s">
        <v>2021</v>
      </c>
      <c r="G2678" t="s">
        <v>21</v>
      </c>
      <c r="H2678">
        <v>31907</v>
      </c>
      <c r="I2678" t="s">
        <v>1256</v>
      </c>
      <c r="J2678">
        <v>675.06</v>
      </c>
      <c r="K2678">
        <v>3</v>
      </c>
      <c r="L2678">
        <v>195.76740000000001</v>
      </c>
      <c r="M2678">
        <v>0</v>
      </c>
      <c r="N2678">
        <v>87.757800000000003</v>
      </c>
    </row>
    <row r="2679" spans="1:14" hidden="1">
      <c r="A2679">
        <v>177</v>
      </c>
      <c r="B2679" t="s">
        <v>3446</v>
      </c>
      <c r="C2679" s="4">
        <v>42846</v>
      </c>
      <c r="D2679" s="4">
        <v>42850</v>
      </c>
      <c r="E2679" t="s">
        <v>52</v>
      </c>
      <c r="F2679" t="s">
        <v>3447</v>
      </c>
      <c r="G2679" t="s">
        <v>21</v>
      </c>
      <c r="H2679">
        <v>77036</v>
      </c>
      <c r="I2679" t="s">
        <v>1157</v>
      </c>
      <c r="J2679">
        <v>97.263999999999996</v>
      </c>
      <c r="K2679">
        <v>4</v>
      </c>
      <c r="L2679">
        <v>85.105999999999995</v>
      </c>
      <c r="M2679">
        <v>0.8</v>
      </c>
      <c r="N2679">
        <v>-243.16</v>
      </c>
    </row>
    <row r="2680" spans="1:14" hidden="1">
      <c r="A2680">
        <v>1103</v>
      </c>
      <c r="B2680" t="s">
        <v>3448</v>
      </c>
      <c r="C2680" s="4">
        <v>42846</v>
      </c>
      <c r="D2680" s="4">
        <v>42852</v>
      </c>
      <c r="E2680" t="s">
        <v>15</v>
      </c>
      <c r="F2680" t="s">
        <v>916</v>
      </c>
      <c r="G2680" t="s">
        <v>21</v>
      </c>
      <c r="H2680">
        <v>77041</v>
      </c>
      <c r="I2680" t="s">
        <v>2314</v>
      </c>
      <c r="J2680">
        <v>2.694</v>
      </c>
      <c r="K2680">
        <v>3</v>
      </c>
      <c r="L2680">
        <v>2.4695</v>
      </c>
      <c r="M2680">
        <v>0.8</v>
      </c>
      <c r="N2680">
        <v>-4.7145000000000001</v>
      </c>
    </row>
    <row r="2681" spans="1:14" hidden="1">
      <c r="A2681">
        <v>1104</v>
      </c>
      <c r="B2681" t="s">
        <v>3448</v>
      </c>
      <c r="C2681" s="4">
        <v>42846</v>
      </c>
      <c r="D2681" s="4">
        <v>42852</v>
      </c>
      <c r="E2681" t="s">
        <v>15</v>
      </c>
      <c r="F2681" t="s">
        <v>916</v>
      </c>
      <c r="G2681" t="s">
        <v>21</v>
      </c>
      <c r="H2681">
        <v>77041</v>
      </c>
      <c r="I2681" t="s">
        <v>3162</v>
      </c>
      <c r="J2681">
        <v>2.9340000000000002</v>
      </c>
      <c r="K2681">
        <v>3</v>
      </c>
      <c r="L2681">
        <v>2.6406000000000001</v>
      </c>
      <c r="M2681">
        <v>0.8</v>
      </c>
      <c r="N2681">
        <v>-4.9878</v>
      </c>
    </row>
    <row r="2682" spans="1:14" hidden="1">
      <c r="A2682">
        <v>3713</v>
      </c>
      <c r="B2682" t="s">
        <v>3449</v>
      </c>
      <c r="C2682" s="4">
        <v>42846</v>
      </c>
      <c r="D2682" s="4">
        <v>42849</v>
      </c>
      <c r="E2682" t="s">
        <v>38</v>
      </c>
      <c r="F2682" t="s">
        <v>121</v>
      </c>
      <c r="G2682" t="s">
        <v>21</v>
      </c>
      <c r="H2682">
        <v>98103</v>
      </c>
      <c r="I2682" t="s">
        <v>3229</v>
      </c>
      <c r="J2682">
        <v>11.54</v>
      </c>
      <c r="K2682">
        <v>1</v>
      </c>
      <c r="L2682">
        <v>8.0779999999999994</v>
      </c>
      <c r="M2682">
        <v>0</v>
      </c>
      <c r="N2682">
        <v>3.4620000000000002</v>
      </c>
    </row>
    <row r="2683" spans="1:14" hidden="1">
      <c r="A2683">
        <v>3714</v>
      </c>
      <c r="B2683" t="s">
        <v>3449</v>
      </c>
      <c r="C2683" s="4">
        <v>42846</v>
      </c>
      <c r="D2683" s="4">
        <v>42849</v>
      </c>
      <c r="E2683" t="s">
        <v>38</v>
      </c>
      <c r="F2683" t="s">
        <v>121</v>
      </c>
      <c r="G2683" t="s">
        <v>21</v>
      </c>
      <c r="H2683">
        <v>98103</v>
      </c>
      <c r="I2683" t="s">
        <v>2465</v>
      </c>
      <c r="J2683">
        <v>162.6</v>
      </c>
      <c r="K2683">
        <v>3</v>
      </c>
      <c r="L2683">
        <v>42.817999999999998</v>
      </c>
      <c r="M2683">
        <v>0</v>
      </c>
      <c r="N2683">
        <v>34.146000000000001</v>
      </c>
    </row>
    <row r="2684" spans="1:14" hidden="1">
      <c r="A2684">
        <v>7184</v>
      </c>
      <c r="B2684" t="s">
        <v>3450</v>
      </c>
      <c r="C2684" s="4">
        <v>42846</v>
      </c>
      <c r="D2684" s="4">
        <v>42848</v>
      </c>
      <c r="E2684" t="s">
        <v>38</v>
      </c>
      <c r="F2684" t="s">
        <v>1016</v>
      </c>
      <c r="G2684" t="s">
        <v>21</v>
      </c>
      <c r="H2684">
        <v>21215</v>
      </c>
      <c r="I2684" t="s">
        <v>2835</v>
      </c>
      <c r="J2684">
        <v>908.82</v>
      </c>
      <c r="K2684">
        <v>9</v>
      </c>
      <c r="L2684">
        <v>75.734999999999999</v>
      </c>
      <c r="M2684">
        <v>0</v>
      </c>
      <c r="N2684">
        <v>227.20500000000001</v>
      </c>
    </row>
    <row r="2685" spans="1:14" hidden="1">
      <c r="A2685">
        <v>7567</v>
      </c>
      <c r="B2685" t="s">
        <v>3451</v>
      </c>
      <c r="C2685" s="4">
        <v>42846</v>
      </c>
      <c r="D2685" s="4">
        <v>42848</v>
      </c>
      <c r="E2685" t="s">
        <v>38</v>
      </c>
      <c r="F2685" t="s">
        <v>457</v>
      </c>
      <c r="G2685" t="s">
        <v>27</v>
      </c>
      <c r="H2685">
        <v>77070</v>
      </c>
      <c r="I2685" t="s">
        <v>448</v>
      </c>
      <c r="J2685">
        <v>47.975999999999999</v>
      </c>
      <c r="K2685">
        <v>3</v>
      </c>
      <c r="L2685">
        <v>13.1934</v>
      </c>
      <c r="M2685">
        <v>0.2</v>
      </c>
      <c r="N2685">
        <v>8.3957999999999906</v>
      </c>
    </row>
    <row r="2686" spans="1:14" hidden="1">
      <c r="A2686">
        <v>7568</v>
      </c>
      <c r="B2686" t="s">
        <v>3451</v>
      </c>
      <c r="C2686" s="4">
        <v>42846</v>
      </c>
      <c r="D2686" s="4">
        <v>42848</v>
      </c>
      <c r="E2686" t="s">
        <v>38</v>
      </c>
      <c r="F2686" t="s">
        <v>457</v>
      </c>
      <c r="G2686" t="s">
        <v>27</v>
      </c>
      <c r="H2686">
        <v>77070</v>
      </c>
      <c r="I2686" t="s">
        <v>3031</v>
      </c>
      <c r="J2686">
        <v>20.736000000000001</v>
      </c>
      <c r="K2686">
        <v>4</v>
      </c>
      <c r="L2686">
        <v>3.3696000000000002</v>
      </c>
      <c r="M2686">
        <v>0.2</v>
      </c>
      <c r="N2686">
        <v>7.2576000000000001</v>
      </c>
    </row>
    <row r="2687" spans="1:14" hidden="1">
      <c r="A2687">
        <v>2239</v>
      </c>
      <c r="B2687" t="s">
        <v>3452</v>
      </c>
      <c r="C2687" s="4">
        <v>42845</v>
      </c>
      <c r="D2687" s="4">
        <v>42851</v>
      </c>
      <c r="E2687" t="s">
        <v>15</v>
      </c>
      <c r="F2687" t="s">
        <v>2027</v>
      </c>
      <c r="G2687" t="s">
        <v>17</v>
      </c>
      <c r="H2687">
        <v>60610</v>
      </c>
      <c r="I2687" t="s">
        <v>3453</v>
      </c>
      <c r="J2687">
        <v>44.4</v>
      </c>
      <c r="K2687">
        <v>2</v>
      </c>
      <c r="L2687">
        <v>48.284999999999997</v>
      </c>
      <c r="M2687">
        <v>0.6</v>
      </c>
      <c r="N2687">
        <v>-52.17</v>
      </c>
    </row>
    <row r="2688" spans="1:14" hidden="1">
      <c r="A2688">
        <v>6154</v>
      </c>
      <c r="B2688" t="s">
        <v>3454</v>
      </c>
      <c r="C2688" s="4">
        <v>42845</v>
      </c>
      <c r="D2688" s="4">
        <v>42848</v>
      </c>
      <c r="E2688" t="s">
        <v>38</v>
      </c>
      <c r="F2688" t="s">
        <v>115</v>
      </c>
      <c r="G2688" t="s">
        <v>27</v>
      </c>
      <c r="H2688">
        <v>19120</v>
      </c>
      <c r="I2688" t="s">
        <v>1625</v>
      </c>
      <c r="J2688">
        <v>51.968000000000004</v>
      </c>
      <c r="K2688">
        <v>2</v>
      </c>
      <c r="L2688">
        <v>20.787199999999999</v>
      </c>
      <c r="M2688">
        <v>0.2</v>
      </c>
      <c r="N2688">
        <v>10.393599999999999</v>
      </c>
    </row>
    <row r="2689" spans="1:14" hidden="1">
      <c r="A2689">
        <v>6155</v>
      </c>
      <c r="B2689" t="s">
        <v>3454</v>
      </c>
      <c r="C2689" s="4">
        <v>42845</v>
      </c>
      <c r="D2689" s="4">
        <v>42848</v>
      </c>
      <c r="E2689" t="s">
        <v>38</v>
      </c>
      <c r="F2689" t="s">
        <v>115</v>
      </c>
      <c r="G2689" t="s">
        <v>27</v>
      </c>
      <c r="H2689">
        <v>19120</v>
      </c>
      <c r="I2689" t="s">
        <v>2526</v>
      </c>
      <c r="J2689">
        <v>51.335999999999999</v>
      </c>
      <c r="K2689">
        <v>3</v>
      </c>
      <c r="L2689">
        <v>15.1869</v>
      </c>
      <c r="M2689">
        <v>0.2</v>
      </c>
      <c r="N2689">
        <v>5.7752999999999997</v>
      </c>
    </row>
    <row r="2690" spans="1:14" hidden="1">
      <c r="A2690">
        <v>6156</v>
      </c>
      <c r="B2690" t="s">
        <v>3454</v>
      </c>
      <c r="C2690" s="4">
        <v>42845</v>
      </c>
      <c r="D2690" s="4">
        <v>42848</v>
      </c>
      <c r="E2690" t="s">
        <v>38</v>
      </c>
      <c r="F2690" t="s">
        <v>115</v>
      </c>
      <c r="G2690" t="s">
        <v>27</v>
      </c>
      <c r="H2690">
        <v>19120</v>
      </c>
      <c r="I2690" t="s">
        <v>1180</v>
      </c>
      <c r="J2690">
        <v>332.70400000000001</v>
      </c>
      <c r="K2690">
        <v>1</v>
      </c>
      <c r="L2690">
        <v>299.43360000000001</v>
      </c>
      <c r="M2690">
        <v>0.2</v>
      </c>
      <c r="N2690">
        <v>33.270400000000002</v>
      </c>
    </row>
    <row r="2691" spans="1:14" hidden="1">
      <c r="A2691">
        <v>6157</v>
      </c>
      <c r="B2691" t="s">
        <v>3454</v>
      </c>
      <c r="C2691" s="4">
        <v>42845</v>
      </c>
      <c r="D2691" s="4">
        <v>42848</v>
      </c>
      <c r="E2691" t="s">
        <v>38</v>
      </c>
      <c r="F2691" t="s">
        <v>115</v>
      </c>
      <c r="G2691" t="s">
        <v>27</v>
      </c>
      <c r="H2691">
        <v>19120</v>
      </c>
      <c r="I2691" t="s">
        <v>1427</v>
      </c>
      <c r="J2691">
        <v>42.408000000000001</v>
      </c>
      <c r="K2691">
        <v>3</v>
      </c>
      <c r="L2691">
        <v>10.955399999999999</v>
      </c>
      <c r="M2691">
        <v>0.2</v>
      </c>
      <c r="N2691">
        <v>9.5418000000000003</v>
      </c>
    </row>
    <row r="2692" spans="1:14" hidden="1">
      <c r="A2692">
        <v>6766</v>
      </c>
      <c r="B2692" t="s">
        <v>3455</v>
      </c>
      <c r="C2692" s="4">
        <v>42845</v>
      </c>
      <c r="D2692" s="4">
        <v>42849</v>
      </c>
      <c r="E2692" t="s">
        <v>15</v>
      </c>
      <c r="F2692" t="s">
        <v>816</v>
      </c>
      <c r="G2692" t="s">
        <v>21</v>
      </c>
      <c r="H2692">
        <v>60653</v>
      </c>
      <c r="I2692" t="s">
        <v>54</v>
      </c>
      <c r="J2692">
        <v>317.05799999999999</v>
      </c>
      <c r="K2692">
        <v>3</v>
      </c>
      <c r="L2692">
        <v>111.7252</v>
      </c>
      <c r="M2692">
        <v>0.3</v>
      </c>
      <c r="N2692">
        <v>-18.117599999999999</v>
      </c>
    </row>
    <row r="2693" spans="1:14" hidden="1">
      <c r="A2693">
        <v>6767</v>
      </c>
      <c r="B2693" t="s">
        <v>3455</v>
      </c>
      <c r="C2693" s="4">
        <v>42845</v>
      </c>
      <c r="D2693" s="4">
        <v>42849</v>
      </c>
      <c r="E2693" t="s">
        <v>15</v>
      </c>
      <c r="F2693" t="s">
        <v>816</v>
      </c>
      <c r="G2693" t="s">
        <v>21</v>
      </c>
      <c r="H2693">
        <v>60653</v>
      </c>
      <c r="I2693" t="s">
        <v>3456</v>
      </c>
      <c r="J2693">
        <v>15.76</v>
      </c>
      <c r="K2693">
        <v>2</v>
      </c>
      <c r="L2693">
        <v>6.1070000000000002</v>
      </c>
      <c r="M2693">
        <v>0.2</v>
      </c>
      <c r="N2693">
        <v>3.5459999999999998</v>
      </c>
    </row>
    <row r="2694" spans="1:14" hidden="1">
      <c r="A2694">
        <v>6768</v>
      </c>
      <c r="B2694" t="s">
        <v>3455</v>
      </c>
      <c r="C2694" s="4">
        <v>42845</v>
      </c>
      <c r="D2694" s="4">
        <v>42849</v>
      </c>
      <c r="E2694" t="s">
        <v>15</v>
      </c>
      <c r="F2694" t="s">
        <v>816</v>
      </c>
      <c r="G2694" t="s">
        <v>21</v>
      </c>
      <c r="H2694">
        <v>60653</v>
      </c>
      <c r="I2694" t="s">
        <v>3270</v>
      </c>
      <c r="J2694">
        <v>14.56</v>
      </c>
      <c r="K2694">
        <v>5</v>
      </c>
      <c r="L2694">
        <v>4.1496000000000004</v>
      </c>
      <c r="M2694">
        <v>0.6</v>
      </c>
      <c r="N2694">
        <v>-6.1879999999999997</v>
      </c>
    </row>
    <row r="2695" spans="1:14" hidden="1">
      <c r="A2695">
        <v>7595</v>
      </c>
      <c r="B2695" t="s">
        <v>3457</v>
      </c>
      <c r="C2695" s="4">
        <v>42845</v>
      </c>
      <c r="D2695" s="4">
        <v>42849</v>
      </c>
      <c r="E2695" t="s">
        <v>15</v>
      </c>
      <c r="F2695" t="s">
        <v>3458</v>
      </c>
      <c r="G2695" t="s">
        <v>21</v>
      </c>
      <c r="H2695">
        <v>48234</v>
      </c>
      <c r="I2695" t="s">
        <v>911</v>
      </c>
      <c r="J2695">
        <v>146.86000000000001</v>
      </c>
      <c r="K2695">
        <v>7</v>
      </c>
      <c r="L2695">
        <v>10.909599999999999</v>
      </c>
      <c r="M2695">
        <v>0</v>
      </c>
      <c r="N2695">
        <v>70.492800000000003</v>
      </c>
    </row>
    <row r="2696" spans="1:14" hidden="1">
      <c r="A2696">
        <v>7596</v>
      </c>
      <c r="B2696" t="s">
        <v>3457</v>
      </c>
      <c r="C2696" s="4">
        <v>42845</v>
      </c>
      <c r="D2696" s="4">
        <v>42849</v>
      </c>
      <c r="E2696" t="s">
        <v>15</v>
      </c>
      <c r="F2696" t="s">
        <v>3458</v>
      </c>
      <c r="G2696" t="s">
        <v>21</v>
      </c>
      <c r="H2696">
        <v>48234</v>
      </c>
      <c r="I2696" t="s">
        <v>1354</v>
      </c>
      <c r="J2696">
        <v>36.56</v>
      </c>
      <c r="K2696">
        <v>4</v>
      </c>
      <c r="L2696">
        <v>4.57</v>
      </c>
      <c r="M2696">
        <v>0</v>
      </c>
      <c r="N2696">
        <v>18.28</v>
      </c>
    </row>
    <row r="2697" spans="1:14" hidden="1">
      <c r="A2697">
        <v>9877</v>
      </c>
      <c r="B2697" t="s">
        <v>3459</v>
      </c>
      <c r="C2697" s="4">
        <v>42845</v>
      </c>
      <c r="D2697" s="4">
        <v>42846</v>
      </c>
      <c r="E2697" t="s">
        <v>38</v>
      </c>
      <c r="F2697" t="s">
        <v>3460</v>
      </c>
      <c r="G2697" t="s">
        <v>17</v>
      </c>
      <c r="H2697">
        <v>44105</v>
      </c>
      <c r="I2697" t="s">
        <v>3303</v>
      </c>
      <c r="J2697">
        <v>848.54399999999998</v>
      </c>
      <c r="K2697">
        <v>4</v>
      </c>
      <c r="L2697">
        <v>217.43940000000001</v>
      </c>
      <c r="M2697">
        <v>0.2</v>
      </c>
      <c r="N2697">
        <v>-21.213600000000099</v>
      </c>
    </row>
    <row r="2698" spans="1:14" hidden="1">
      <c r="A2698">
        <v>9878</v>
      </c>
      <c r="B2698" t="s">
        <v>3459</v>
      </c>
      <c r="C2698" s="4">
        <v>42845</v>
      </c>
      <c r="D2698" s="4">
        <v>42846</v>
      </c>
      <c r="E2698" t="s">
        <v>38</v>
      </c>
      <c r="F2698" t="s">
        <v>3460</v>
      </c>
      <c r="G2698" t="s">
        <v>17</v>
      </c>
      <c r="H2698">
        <v>44105</v>
      </c>
      <c r="I2698" t="s">
        <v>411</v>
      </c>
      <c r="J2698">
        <v>8.6999999999999993</v>
      </c>
      <c r="K2698">
        <v>5</v>
      </c>
      <c r="L2698">
        <v>3.016</v>
      </c>
      <c r="M2698">
        <v>0.7</v>
      </c>
      <c r="N2698">
        <v>-6.38</v>
      </c>
    </row>
    <row r="2699" spans="1:14" hidden="1">
      <c r="A2699">
        <v>9879</v>
      </c>
      <c r="B2699" t="s">
        <v>3459</v>
      </c>
      <c r="C2699" s="4">
        <v>42845</v>
      </c>
      <c r="D2699" s="4">
        <v>42846</v>
      </c>
      <c r="E2699" t="s">
        <v>38</v>
      </c>
      <c r="F2699" t="s">
        <v>3460</v>
      </c>
      <c r="G2699" t="s">
        <v>17</v>
      </c>
      <c r="H2699">
        <v>44105</v>
      </c>
      <c r="I2699" t="s">
        <v>3461</v>
      </c>
      <c r="J2699">
        <v>122.38200000000001</v>
      </c>
      <c r="K2699">
        <v>3</v>
      </c>
      <c r="L2699">
        <v>48.952800000000003</v>
      </c>
      <c r="M2699">
        <v>0.4</v>
      </c>
      <c r="N2699">
        <v>-24.476400000000002</v>
      </c>
    </row>
    <row r="2700" spans="1:14" hidden="1">
      <c r="A2700">
        <v>3011</v>
      </c>
      <c r="B2700" t="s">
        <v>3462</v>
      </c>
      <c r="C2700" s="4">
        <v>42842</v>
      </c>
      <c r="D2700" s="4">
        <v>42848</v>
      </c>
      <c r="E2700" t="s">
        <v>15</v>
      </c>
      <c r="F2700" t="s">
        <v>250</v>
      </c>
      <c r="G2700" t="s">
        <v>17</v>
      </c>
      <c r="H2700">
        <v>80027</v>
      </c>
      <c r="I2700" t="s">
        <v>2123</v>
      </c>
      <c r="J2700">
        <v>12.03</v>
      </c>
      <c r="K2700">
        <v>5</v>
      </c>
      <c r="L2700">
        <v>4.2506000000000004</v>
      </c>
      <c r="M2700">
        <v>0.7</v>
      </c>
      <c r="N2700">
        <v>-9.2230000000000008</v>
      </c>
    </row>
    <row r="2701" spans="1:14" hidden="1">
      <c r="A2701">
        <v>3012</v>
      </c>
      <c r="B2701" t="s">
        <v>3462</v>
      </c>
      <c r="C2701" s="4">
        <v>42842</v>
      </c>
      <c r="D2701" s="4">
        <v>42848</v>
      </c>
      <c r="E2701" t="s">
        <v>15</v>
      </c>
      <c r="F2701" t="s">
        <v>250</v>
      </c>
      <c r="G2701" t="s">
        <v>17</v>
      </c>
      <c r="H2701">
        <v>80027</v>
      </c>
      <c r="I2701" t="s">
        <v>3463</v>
      </c>
      <c r="J2701">
        <v>2549.9850000000001</v>
      </c>
      <c r="K2701">
        <v>5</v>
      </c>
      <c r="L2701">
        <v>1189.9929999999999</v>
      </c>
      <c r="M2701">
        <v>0.7</v>
      </c>
      <c r="N2701">
        <v>-3399.98</v>
      </c>
    </row>
    <row r="2702" spans="1:14" hidden="1">
      <c r="A2702">
        <v>3013</v>
      </c>
      <c r="B2702" t="s">
        <v>3462</v>
      </c>
      <c r="C2702" s="4">
        <v>42842</v>
      </c>
      <c r="D2702" s="4">
        <v>42848</v>
      </c>
      <c r="E2702" t="s">
        <v>15</v>
      </c>
      <c r="F2702" t="s">
        <v>250</v>
      </c>
      <c r="G2702" t="s">
        <v>17</v>
      </c>
      <c r="H2702">
        <v>80027</v>
      </c>
      <c r="I2702" t="s">
        <v>668</v>
      </c>
      <c r="J2702">
        <v>21.594000000000001</v>
      </c>
      <c r="K2702">
        <v>2</v>
      </c>
      <c r="L2702">
        <v>18.7148</v>
      </c>
      <c r="M2702">
        <v>0.7</v>
      </c>
      <c r="N2702">
        <v>-15.835599999999999</v>
      </c>
    </row>
    <row r="2703" spans="1:14" hidden="1">
      <c r="A2703">
        <v>3014</v>
      </c>
      <c r="B2703" t="s">
        <v>3462</v>
      </c>
      <c r="C2703" s="4">
        <v>42842</v>
      </c>
      <c r="D2703" s="4">
        <v>42848</v>
      </c>
      <c r="E2703" t="s">
        <v>15</v>
      </c>
      <c r="F2703" t="s">
        <v>250</v>
      </c>
      <c r="G2703" t="s">
        <v>17</v>
      </c>
      <c r="H2703">
        <v>80027</v>
      </c>
      <c r="I2703" t="s">
        <v>2696</v>
      </c>
      <c r="J2703">
        <v>8.9640000000000004</v>
      </c>
      <c r="K2703">
        <v>6</v>
      </c>
      <c r="L2703">
        <v>2.5895999999999999</v>
      </c>
      <c r="M2703">
        <v>0.7</v>
      </c>
      <c r="N2703">
        <v>-6.5735999999999999</v>
      </c>
    </row>
    <row r="2704" spans="1:14" hidden="1">
      <c r="A2704">
        <v>3015</v>
      </c>
      <c r="B2704" t="s">
        <v>3462</v>
      </c>
      <c r="C2704" s="4">
        <v>42842</v>
      </c>
      <c r="D2704" s="4">
        <v>42848</v>
      </c>
      <c r="E2704" t="s">
        <v>15</v>
      </c>
      <c r="F2704" t="s">
        <v>250</v>
      </c>
      <c r="G2704" t="s">
        <v>17</v>
      </c>
      <c r="H2704">
        <v>80027</v>
      </c>
      <c r="I2704" t="s">
        <v>514</v>
      </c>
      <c r="J2704">
        <v>20.736000000000001</v>
      </c>
      <c r="K2704">
        <v>4</v>
      </c>
      <c r="L2704">
        <v>3.3696000000000002</v>
      </c>
      <c r="M2704">
        <v>0.2</v>
      </c>
      <c r="N2704">
        <v>7.2576000000000001</v>
      </c>
    </row>
    <row r="2705" spans="1:14" hidden="1">
      <c r="A2705">
        <v>3252</v>
      </c>
      <c r="B2705" t="s">
        <v>3464</v>
      </c>
      <c r="C2705" s="4">
        <v>42842</v>
      </c>
      <c r="D2705" s="4">
        <v>42844</v>
      </c>
      <c r="E2705" t="s">
        <v>38</v>
      </c>
      <c r="F2705" t="s">
        <v>1536</v>
      </c>
      <c r="G2705" t="s">
        <v>21</v>
      </c>
      <c r="H2705">
        <v>19120</v>
      </c>
      <c r="I2705" t="s">
        <v>218</v>
      </c>
      <c r="J2705">
        <v>60.311999999999998</v>
      </c>
      <c r="K2705">
        <v>3</v>
      </c>
      <c r="L2705">
        <v>18.344899999999999</v>
      </c>
      <c r="M2705">
        <v>0.2</v>
      </c>
      <c r="N2705">
        <v>5.2773000000000003</v>
      </c>
    </row>
    <row r="2706" spans="1:14" hidden="1">
      <c r="A2706">
        <v>6858</v>
      </c>
      <c r="B2706" t="s">
        <v>3465</v>
      </c>
      <c r="C2706" s="4">
        <v>42842</v>
      </c>
      <c r="D2706" s="4">
        <v>42847</v>
      </c>
      <c r="E2706" t="s">
        <v>15</v>
      </c>
      <c r="F2706" t="s">
        <v>2271</v>
      </c>
      <c r="G2706" t="s">
        <v>21</v>
      </c>
      <c r="H2706">
        <v>90008</v>
      </c>
      <c r="I2706" t="s">
        <v>2325</v>
      </c>
      <c r="J2706">
        <v>28.14</v>
      </c>
      <c r="K2706">
        <v>3</v>
      </c>
      <c r="L2706">
        <v>4.8776000000000002</v>
      </c>
      <c r="M2706">
        <v>0</v>
      </c>
      <c r="N2706">
        <v>13.507199999999999</v>
      </c>
    </row>
    <row r="2707" spans="1:14" hidden="1">
      <c r="A2707">
        <v>6859</v>
      </c>
      <c r="B2707" t="s">
        <v>3465</v>
      </c>
      <c r="C2707" s="4">
        <v>42842</v>
      </c>
      <c r="D2707" s="4">
        <v>42847</v>
      </c>
      <c r="E2707" t="s">
        <v>15</v>
      </c>
      <c r="F2707" t="s">
        <v>2271</v>
      </c>
      <c r="G2707" t="s">
        <v>21</v>
      </c>
      <c r="H2707">
        <v>90008</v>
      </c>
      <c r="I2707" t="s">
        <v>236</v>
      </c>
      <c r="J2707">
        <v>7.38</v>
      </c>
      <c r="K2707">
        <v>2</v>
      </c>
      <c r="L2707">
        <v>1.9557</v>
      </c>
      <c r="M2707">
        <v>0</v>
      </c>
      <c r="N2707">
        <v>3.4685999999999999</v>
      </c>
    </row>
    <row r="2708" spans="1:14" hidden="1">
      <c r="A2708">
        <v>6860</v>
      </c>
      <c r="B2708" t="s">
        <v>3465</v>
      </c>
      <c r="C2708" s="4">
        <v>42842</v>
      </c>
      <c r="D2708" s="4">
        <v>42847</v>
      </c>
      <c r="E2708" t="s">
        <v>15</v>
      </c>
      <c r="F2708" t="s">
        <v>2271</v>
      </c>
      <c r="G2708" t="s">
        <v>21</v>
      </c>
      <c r="H2708">
        <v>90008</v>
      </c>
      <c r="I2708" t="s">
        <v>481</v>
      </c>
      <c r="J2708">
        <v>10.9</v>
      </c>
      <c r="K2708">
        <v>5</v>
      </c>
      <c r="L2708">
        <v>1.4605999999999999</v>
      </c>
      <c r="M2708">
        <v>0</v>
      </c>
      <c r="N2708">
        <v>3.597</v>
      </c>
    </row>
    <row r="2709" spans="1:14" hidden="1">
      <c r="A2709">
        <v>6861</v>
      </c>
      <c r="B2709" t="s">
        <v>3465</v>
      </c>
      <c r="C2709" s="4">
        <v>42842</v>
      </c>
      <c r="D2709" s="4">
        <v>42847</v>
      </c>
      <c r="E2709" t="s">
        <v>15</v>
      </c>
      <c r="F2709" t="s">
        <v>2271</v>
      </c>
      <c r="G2709" t="s">
        <v>21</v>
      </c>
      <c r="H2709">
        <v>90008</v>
      </c>
      <c r="I2709" t="s">
        <v>1842</v>
      </c>
      <c r="J2709">
        <v>274.89</v>
      </c>
      <c r="K2709">
        <v>11</v>
      </c>
      <c r="L2709">
        <v>20.741700000000002</v>
      </c>
      <c r="M2709">
        <v>0</v>
      </c>
      <c r="N2709">
        <v>46.731299999999997</v>
      </c>
    </row>
    <row r="2710" spans="1:14" hidden="1">
      <c r="A2710">
        <v>6862</v>
      </c>
      <c r="B2710" t="s">
        <v>3465</v>
      </c>
      <c r="C2710" s="4">
        <v>42842</v>
      </c>
      <c r="D2710" s="4">
        <v>42847</v>
      </c>
      <c r="E2710" t="s">
        <v>15</v>
      </c>
      <c r="F2710" t="s">
        <v>2271</v>
      </c>
      <c r="G2710" t="s">
        <v>21</v>
      </c>
      <c r="H2710">
        <v>90008</v>
      </c>
      <c r="I2710" t="s">
        <v>3385</v>
      </c>
      <c r="J2710">
        <v>23.04</v>
      </c>
      <c r="K2710">
        <v>8</v>
      </c>
      <c r="L2710">
        <v>1.4688000000000001</v>
      </c>
      <c r="M2710">
        <v>0</v>
      </c>
      <c r="N2710">
        <v>11.2896</v>
      </c>
    </row>
    <row r="2711" spans="1:14" hidden="1">
      <c r="A2711">
        <v>6863</v>
      </c>
      <c r="B2711" t="s">
        <v>3465</v>
      </c>
      <c r="C2711" s="4">
        <v>42842</v>
      </c>
      <c r="D2711" s="4">
        <v>42847</v>
      </c>
      <c r="E2711" t="s">
        <v>15</v>
      </c>
      <c r="F2711" t="s">
        <v>2271</v>
      </c>
      <c r="G2711" t="s">
        <v>21</v>
      </c>
      <c r="H2711">
        <v>90008</v>
      </c>
      <c r="I2711" t="s">
        <v>1134</v>
      </c>
      <c r="J2711">
        <v>218.352</v>
      </c>
      <c r="K2711">
        <v>3</v>
      </c>
      <c r="L2711">
        <v>79.152600000000007</v>
      </c>
      <c r="M2711">
        <v>0.2</v>
      </c>
      <c r="N2711">
        <v>-19.105799999999999</v>
      </c>
    </row>
    <row r="2712" spans="1:14" hidden="1">
      <c r="A2712">
        <v>9588</v>
      </c>
      <c r="B2712" t="s">
        <v>3466</v>
      </c>
      <c r="C2712" s="4">
        <v>42842</v>
      </c>
      <c r="D2712" s="4">
        <v>42847</v>
      </c>
      <c r="E2712" t="s">
        <v>15</v>
      </c>
      <c r="F2712" t="s">
        <v>2153</v>
      </c>
      <c r="G2712" t="s">
        <v>27</v>
      </c>
      <c r="H2712">
        <v>60653</v>
      </c>
      <c r="I2712" t="s">
        <v>1999</v>
      </c>
      <c r="J2712">
        <v>195.136</v>
      </c>
      <c r="K2712">
        <v>4</v>
      </c>
      <c r="L2712">
        <v>59.760399999999997</v>
      </c>
      <c r="M2712">
        <v>0.2</v>
      </c>
      <c r="N2712">
        <v>-43.9056</v>
      </c>
    </row>
    <row r="2713" spans="1:14" hidden="1">
      <c r="A2713">
        <v>1521</v>
      </c>
      <c r="B2713" t="s">
        <v>3467</v>
      </c>
      <c r="C2713" s="4">
        <v>42841</v>
      </c>
      <c r="D2713" s="4">
        <v>42846</v>
      </c>
      <c r="E2713" t="s">
        <v>15</v>
      </c>
      <c r="F2713" t="s">
        <v>399</v>
      </c>
      <c r="G2713" t="s">
        <v>17</v>
      </c>
      <c r="H2713">
        <v>60610</v>
      </c>
      <c r="I2713" t="s">
        <v>266</v>
      </c>
      <c r="J2713">
        <v>16.52</v>
      </c>
      <c r="K2713">
        <v>5</v>
      </c>
      <c r="L2713">
        <v>2.891</v>
      </c>
      <c r="M2713">
        <v>0.2</v>
      </c>
      <c r="N2713">
        <v>2.0649999999999999</v>
      </c>
    </row>
    <row r="2714" spans="1:14" hidden="1">
      <c r="A2714">
        <v>2363</v>
      </c>
      <c r="B2714" t="s">
        <v>3468</v>
      </c>
      <c r="C2714" s="4">
        <v>42841</v>
      </c>
      <c r="D2714" s="4">
        <v>42845</v>
      </c>
      <c r="E2714" t="s">
        <v>15</v>
      </c>
      <c r="F2714" t="s">
        <v>154</v>
      </c>
      <c r="G2714" t="s">
        <v>21</v>
      </c>
      <c r="H2714">
        <v>43229</v>
      </c>
      <c r="I2714" t="s">
        <v>709</v>
      </c>
      <c r="J2714">
        <v>13.71</v>
      </c>
      <c r="K2714">
        <v>5</v>
      </c>
      <c r="L2714">
        <v>4.7527999999999997</v>
      </c>
      <c r="M2714">
        <v>0.7</v>
      </c>
      <c r="N2714">
        <v>-10.054</v>
      </c>
    </row>
    <row r="2715" spans="1:14" hidden="1">
      <c r="A2715">
        <v>2546</v>
      </c>
      <c r="B2715" t="s">
        <v>3469</v>
      </c>
      <c r="C2715" s="4">
        <v>42841</v>
      </c>
      <c r="D2715" s="4">
        <v>42845</v>
      </c>
      <c r="E2715" t="s">
        <v>15</v>
      </c>
      <c r="F2715" t="s">
        <v>1383</v>
      </c>
      <c r="G2715" t="s">
        <v>21</v>
      </c>
      <c r="H2715">
        <v>95123</v>
      </c>
      <c r="I2715" t="s">
        <v>3087</v>
      </c>
      <c r="J2715">
        <v>205.92</v>
      </c>
      <c r="K2715">
        <v>4</v>
      </c>
      <c r="L2715">
        <v>50.965200000000003</v>
      </c>
      <c r="M2715">
        <v>0</v>
      </c>
      <c r="N2715">
        <v>2.0592000000000001</v>
      </c>
    </row>
    <row r="2716" spans="1:14" hidden="1">
      <c r="A2716">
        <v>2547</v>
      </c>
      <c r="B2716" t="s">
        <v>3469</v>
      </c>
      <c r="C2716" s="4">
        <v>42841</v>
      </c>
      <c r="D2716" s="4">
        <v>42845</v>
      </c>
      <c r="E2716" t="s">
        <v>15</v>
      </c>
      <c r="F2716" t="s">
        <v>1383</v>
      </c>
      <c r="G2716" t="s">
        <v>21</v>
      </c>
      <c r="H2716">
        <v>95123</v>
      </c>
      <c r="I2716" t="s">
        <v>3116</v>
      </c>
      <c r="J2716">
        <v>102.833</v>
      </c>
      <c r="K2716">
        <v>1</v>
      </c>
      <c r="L2716">
        <v>108.88200000000001</v>
      </c>
      <c r="M2716">
        <v>0.15</v>
      </c>
      <c r="N2716">
        <v>-6.0490000000000004</v>
      </c>
    </row>
    <row r="2717" spans="1:14" hidden="1">
      <c r="A2717">
        <v>2740</v>
      </c>
      <c r="B2717" t="s">
        <v>3470</v>
      </c>
      <c r="C2717" s="4">
        <v>42841</v>
      </c>
      <c r="D2717" s="4">
        <v>42843</v>
      </c>
      <c r="E2717" t="s">
        <v>38</v>
      </c>
      <c r="F2717" t="s">
        <v>956</v>
      </c>
      <c r="G2717" t="s">
        <v>27</v>
      </c>
      <c r="H2717">
        <v>35244</v>
      </c>
      <c r="I2717" t="s">
        <v>2051</v>
      </c>
      <c r="J2717">
        <v>477.24</v>
      </c>
      <c r="K2717">
        <v>4</v>
      </c>
      <c r="L2717">
        <v>116.9238</v>
      </c>
      <c r="M2717">
        <v>0</v>
      </c>
      <c r="N2717">
        <v>9.5448000000000093</v>
      </c>
    </row>
    <row r="2718" spans="1:14" hidden="1">
      <c r="A2718">
        <v>2741</v>
      </c>
      <c r="B2718" t="s">
        <v>3470</v>
      </c>
      <c r="C2718" s="4">
        <v>42841</v>
      </c>
      <c r="D2718" s="4">
        <v>42843</v>
      </c>
      <c r="E2718" t="s">
        <v>38</v>
      </c>
      <c r="F2718" t="s">
        <v>956</v>
      </c>
      <c r="G2718" t="s">
        <v>27</v>
      </c>
      <c r="H2718">
        <v>35244</v>
      </c>
      <c r="I2718" t="s">
        <v>1319</v>
      </c>
      <c r="J2718">
        <v>25.98</v>
      </c>
      <c r="K2718">
        <v>2</v>
      </c>
      <c r="L2718">
        <v>12.210599999999999</v>
      </c>
      <c r="M2718">
        <v>0</v>
      </c>
      <c r="N2718">
        <v>1.5588</v>
      </c>
    </row>
    <row r="2719" spans="1:14" hidden="1">
      <c r="A2719">
        <v>3232</v>
      </c>
      <c r="B2719" t="s">
        <v>3471</v>
      </c>
      <c r="C2719" s="4">
        <v>42841</v>
      </c>
      <c r="D2719" s="4">
        <v>42847</v>
      </c>
      <c r="E2719" t="s">
        <v>15</v>
      </c>
      <c r="F2719" t="s">
        <v>715</v>
      </c>
      <c r="G2719" t="s">
        <v>21</v>
      </c>
      <c r="H2719">
        <v>77095</v>
      </c>
      <c r="I2719" t="s">
        <v>126</v>
      </c>
      <c r="J2719">
        <v>26.045999999999999</v>
      </c>
      <c r="K2719">
        <v>3</v>
      </c>
      <c r="L2719">
        <v>23.441400000000002</v>
      </c>
      <c r="M2719">
        <v>0.8</v>
      </c>
      <c r="N2719">
        <v>-44.278199999999998</v>
      </c>
    </row>
    <row r="2720" spans="1:14" hidden="1">
      <c r="A2720">
        <v>3233</v>
      </c>
      <c r="B2720" t="s">
        <v>3471</v>
      </c>
      <c r="C2720" s="4">
        <v>42841</v>
      </c>
      <c r="D2720" s="4">
        <v>42847</v>
      </c>
      <c r="E2720" t="s">
        <v>15</v>
      </c>
      <c r="F2720" t="s">
        <v>715</v>
      </c>
      <c r="G2720" t="s">
        <v>21</v>
      </c>
      <c r="H2720">
        <v>77095</v>
      </c>
      <c r="I2720" t="s">
        <v>1967</v>
      </c>
      <c r="J2720">
        <v>2.8959999999999999</v>
      </c>
      <c r="K2720">
        <v>1</v>
      </c>
      <c r="L2720">
        <v>7.6744000000000003</v>
      </c>
      <c r="M2720">
        <v>0.8</v>
      </c>
      <c r="N2720">
        <v>-4.7784000000000004</v>
      </c>
    </row>
    <row r="2721" spans="1:14" hidden="1">
      <c r="A2721">
        <v>3234</v>
      </c>
      <c r="B2721" t="s">
        <v>3471</v>
      </c>
      <c r="C2721" s="4">
        <v>42841</v>
      </c>
      <c r="D2721" s="4">
        <v>42847</v>
      </c>
      <c r="E2721" t="s">
        <v>15</v>
      </c>
      <c r="F2721" t="s">
        <v>715</v>
      </c>
      <c r="G2721" t="s">
        <v>21</v>
      </c>
      <c r="H2721">
        <v>77095</v>
      </c>
      <c r="I2721" t="s">
        <v>1156</v>
      </c>
      <c r="J2721">
        <v>32.543999999999997</v>
      </c>
      <c r="K2721">
        <v>2</v>
      </c>
      <c r="L2721">
        <v>20.136600000000001</v>
      </c>
      <c r="M2721">
        <v>0.2</v>
      </c>
      <c r="N2721">
        <v>-7.7291999999999996</v>
      </c>
    </row>
    <row r="2722" spans="1:14" hidden="1">
      <c r="A2722">
        <v>7723</v>
      </c>
      <c r="B2722" t="s">
        <v>3472</v>
      </c>
      <c r="C2722" s="4">
        <v>42841</v>
      </c>
      <c r="D2722" s="4">
        <v>42845</v>
      </c>
      <c r="E2722" t="s">
        <v>15</v>
      </c>
      <c r="F2722" t="s">
        <v>3198</v>
      </c>
      <c r="G2722" t="s">
        <v>17</v>
      </c>
      <c r="H2722">
        <v>94109</v>
      </c>
      <c r="I2722" t="s">
        <v>407</v>
      </c>
      <c r="J2722">
        <v>40.74</v>
      </c>
      <c r="K2722">
        <v>3</v>
      </c>
      <c r="L2722">
        <v>9.5060000000000002</v>
      </c>
      <c r="M2722">
        <v>0</v>
      </c>
      <c r="N2722">
        <v>12.222</v>
      </c>
    </row>
    <row r="2723" spans="1:14" hidden="1">
      <c r="A2723">
        <v>13</v>
      </c>
      <c r="B2723" t="s">
        <v>3473</v>
      </c>
      <c r="C2723" s="4">
        <v>42840</v>
      </c>
      <c r="D2723" s="4">
        <v>42845</v>
      </c>
      <c r="E2723" t="s">
        <v>15</v>
      </c>
      <c r="F2723" t="s">
        <v>3474</v>
      </c>
      <c r="G2723" t="s">
        <v>21</v>
      </c>
      <c r="H2723">
        <v>28027</v>
      </c>
      <c r="I2723" t="s">
        <v>3475</v>
      </c>
      <c r="J2723">
        <v>15.552</v>
      </c>
      <c r="K2723">
        <v>3</v>
      </c>
      <c r="L2723">
        <v>3.3696000000000002</v>
      </c>
      <c r="M2723">
        <v>0.2</v>
      </c>
      <c r="N2723">
        <v>5.4432</v>
      </c>
    </row>
    <row r="2724" spans="1:14" hidden="1">
      <c r="A2724">
        <v>309</v>
      </c>
      <c r="B2724" t="s">
        <v>3476</v>
      </c>
      <c r="C2724" s="4">
        <v>42840</v>
      </c>
      <c r="D2724" s="4">
        <v>42842</v>
      </c>
      <c r="E2724" t="s">
        <v>38</v>
      </c>
      <c r="F2724" t="s">
        <v>627</v>
      </c>
      <c r="G2724" t="s">
        <v>21</v>
      </c>
      <c r="H2724">
        <v>22204</v>
      </c>
      <c r="I2724" t="s">
        <v>3396</v>
      </c>
      <c r="J2724">
        <v>4.8899999999999997</v>
      </c>
      <c r="K2724">
        <v>1</v>
      </c>
      <c r="L2724">
        <v>2.8851</v>
      </c>
      <c r="M2724">
        <v>0</v>
      </c>
      <c r="N2724">
        <v>2.0049000000000001</v>
      </c>
    </row>
    <row r="2725" spans="1:14" hidden="1">
      <c r="A2725">
        <v>1867</v>
      </c>
      <c r="B2725" t="s">
        <v>3477</v>
      </c>
      <c r="C2725" s="4">
        <v>42840</v>
      </c>
      <c r="D2725" s="4">
        <v>42843</v>
      </c>
      <c r="E2725" t="s">
        <v>38</v>
      </c>
      <c r="F2725" t="s">
        <v>931</v>
      </c>
      <c r="G2725" t="s">
        <v>27</v>
      </c>
      <c r="H2725">
        <v>89015</v>
      </c>
      <c r="I2725" t="s">
        <v>3478</v>
      </c>
      <c r="J2725">
        <v>196.45</v>
      </c>
      <c r="K2725">
        <v>5</v>
      </c>
      <c r="L2725">
        <v>25.145600000000002</v>
      </c>
      <c r="M2725">
        <v>0</v>
      </c>
      <c r="N2725">
        <v>70.721999999999994</v>
      </c>
    </row>
    <row r="2726" spans="1:14" hidden="1">
      <c r="A2726">
        <v>5218</v>
      </c>
      <c r="B2726" t="s">
        <v>3479</v>
      </c>
      <c r="C2726" s="4">
        <v>42840</v>
      </c>
      <c r="D2726" s="4">
        <v>42842</v>
      </c>
      <c r="E2726" t="s">
        <v>52</v>
      </c>
      <c r="F2726" t="s">
        <v>2885</v>
      </c>
      <c r="G2726" t="s">
        <v>27</v>
      </c>
      <c r="H2726">
        <v>90049</v>
      </c>
      <c r="I2726" t="s">
        <v>3350</v>
      </c>
      <c r="J2726">
        <v>79.14</v>
      </c>
      <c r="K2726">
        <v>3</v>
      </c>
      <c r="L2726">
        <v>14.245200000000001</v>
      </c>
      <c r="M2726">
        <v>0</v>
      </c>
      <c r="N2726">
        <v>36.404400000000003</v>
      </c>
    </row>
    <row r="2727" spans="1:14" hidden="1">
      <c r="A2727">
        <v>5953</v>
      </c>
      <c r="B2727" t="s">
        <v>3480</v>
      </c>
      <c r="C2727" s="4">
        <v>42840</v>
      </c>
      <c r="D2727" s="4">
        <v>42846</v>
      </c>
      <c r="E2727" t="s">
        <v>15</v>
      </c>
      <c r="F2727" t="s">
        <v>3086</v>
      </c>
      <c r="G2727" t="s">
        <v>17</v>
      </c>
      <c r="H2727">
        <v>77041</v>
      </c>
      <c r="I2727" t="s">
        <v>3481</v>
      </c>
      <c r="J2727">
        <v>20.736000000000001</v>
      </c>
      <c r="K2727">
        <v>4</v>
      </c>
      <c r="L2727">
        <v>3.3696000000000002</v>
      </c>
      <c r="M2727">
        <v>0.2</v>
      </c>
      <c r="N2727">
        <v>7.2576000000000001</v>
      </c>
    </row>
    <row r="2728" spans="1:14" hidden="1">
      <c r="A2728">
        <v>7369</v>
      </c>
      <c r="B2728" t="s">
        <v>3482</v>
      </c>
      <c r="C2728" s="4">
        <v>42840</v>
      </c>
      <c r="D2728" s="4">
        <v>42842</v>
      </c>
      <c r="E2728" t="s">
        <v>38</v>
      </c>
      <c r="F2728" t="s">
        <v>441</v>
      </c>
      <c r="G2728" t="s">
        <v>27</v>
      </c>
      <c r="H2728">
        <v>33180</v>
      </c>
      <c r="I2728" t="s">
        <v>2965</v>
      </c>
      <c r="J2728">
        <v>15.57</v>
      </c>
      <c r="K2728">
        <v>3</v>
      </c>
      <c r="L2728">
        <v>9.1690000000000005</v>
      </c>
      <c r="M2728">
        <v>0.7</v>
      </c>
      <c r="N2728">
        <v>-11.936999999999999</v>
      </c>
    </row>
    <row r="2729" spans="1:14" hidden="1">
      <c r="A2729">
        <v>930</v>
      </c>
      <c r="B2729" t="s">
        <v>3483</v>
      </c>
      <c r="C2729" s="4">
        <v>42839</v>
      </c>
      <c r="D2729" s="4">
        <v>42842</v>
      </c>
      <c r="E2729" t="s">
        <v>38</v>
      </c>
      <c r="F2729" t="s">
        <v>661</v>
      </c>
      <c r="G2729" t="s">
        <v>21</v>
      </c>
      <c r="H2729">
        <v>43615</v>
      </c>
      <c r="I2729" t="s">
        <v>2574</v>
      </c>
      <c r="J2729">
        <v>14.592000000000001</v>
      </c>
      <c r="K2729">
        <v>3</v>
      </c>
      <c r="L2729">
        <v>4.0128000000000004</v>
      </c>
      <c r="M2729">
        <v>0.2</v>
      </c>
      <c r="N2729">
        <v>2.5535999999999999</v>
      </c>
    </row>
    <row r="2730" spans="1:14" hidden="1">
      <c r="A2730">
        <v>931</v>
      </c>
      <c r="B2730" t="s">
        <v>3483</v>
      </c>
      <c r="C2730" s="4">
        <v>42839</v>
      </c>
      <c r="D2730" s="4">
        <v>42842</v>
      </c>
      <c r="E2730" t="s">
        <v>38</v>
      </c>
      <c r="F2730" t="s">
        <v>661</v>
      </c>
      <c r="G2730" t="s">
        <v>21</v>
      </c>
      <c r="H2730">
        <v>43615</v>
      </c>
      <c r="I2730" t="s">
        <v>3484</v>
      </c>
      <c r="J2730">
        <v>89.855999999999995</v>
      </c>
      <c r="K2730">
        <v>3</v>
      </c>
      <c r="L2730">
        <v>22.8384</v>
      </c>
      <c r="M2730">
        <v>0.2</v>
      </c>
      <c r="N2730">
        <v>21.340800000000002</v>
      </c>
    </row>
    <row r="2731" spans="1:14" hidden="1">
      <c r="A2731">
        <v>932</v>
      </c>
      <c r="B2731" t="s">
        <v>3483</v>
      </c>
      <c r="C2731" s="4">
        <v>42839</v>
      </c>
      <c r="D2731" s="4">
        <v>42842</v>
      </c>
      <c r="E2731" t="s">
        <v>38</v>
      </c>
      <c r="F2731" t="s">
        <v>661</v>
      </c>
      <c r="G2731" t="s">
        <v>21</v>
      </c>
      <c r="H2731">
        <v>43615</v>
      </c>
      <c r="I2731" t="s">
        <v>3485</v>
      </c>
      <c r="J2731">
        <v>13.872</v>
      </c>
      <c r="K2731">
        <v>3</v>
      </c>
      <c r="L2731">
        <v>2.9478</v>
      </c>
      <c r="M2731">
        <v>0.2</v>
      </c>
      <c r="N2731">
        <v>5.0286</v>
      </c>
    </row>
    <row r="2732" spans="1:14" hidden="1">
      <c r="A2732">
        <v>2663</v>
      </c>
      <c r="B2732" t="s">
        <v>3486</v>
      </c>
      <c r="C2732" s="4">
        <v>42839</v>
      </c>
      <c r="D2732" s="4">
        <v>42840</v>
      </c>
      <c r="E2732" t="s">
        <v>38</v>
      </c>
      <c r="F2732" t="s">
        <v>2234</v>
      </c>
      <c r="G2732" t="s">
        <v>17</v>
      </c>
      <c r="H2732">
        <v>65807</v>
      </c>
      <c r="I2732" t="s">
        <v>805</v>
      </c>
      <c r="J2732">
        <v>8.76</v>
      </c>
      <c r="K2732">
        <v>2</v>
      </c>
      <c r="L2732">
        <v>2.2776000000000001</v>
      </c>
      <c r="M2732">
        <v>0</v>
      </c>
      <c r="N2732">
        <v>4.2047999999999996</v>
      </c>
    </row>
    <row r="2733" spans="1:14" hidden="1">
      <c r="A2733">
        <v>3100</v>
      </c>
      <c r="B2733" t="s">
        <v>3487</v>
      </c>
      <c r="C2733" s="4">
        <v>42839</v>
      </c>
      <c r="D2733" s="4">
        <v>42844</v>
      </c>
      <c r="E2733" t="s">
        <v>15</v>
      </c>
      <c r="F2733" t="s">
        <v>169</v>
      </c>
      <c r="G2733" t="s">
        <v>21</v>
      </c>
      <c r="H2733">
        <v>10024</v>
      </c>
      <c r="I2733" t="s">
        <v>2210</v>
      </c>
      <c r="J2733">
        <v>10.776</v>
      </c>
      <c r="K2733">
        <v>3</v>
      </c>
      <c r="L2733">
        <v>2.4245999999999999</v>
      </c>
      <c r="M2733">
        <v>0.2</v>
      </c>
      <c r="N2733">
        <v>3.5022000000000002</v>
      </c>
    </row>
    <row r="2734" spans="1:14" hidden="1">
      <c r="A2734">
        <v>3101</v>
      </c>
      <c r="B2734" t="s">
        <v>3487</v>
      </c>
      <c r="C2734" s="4">
        <v>42839</v>
      </c>
      <c r="D2734" s="4">
        <v>42844</v>
      </c>
      <c r="E2734" t="s">
        <v>15</v>
      </c>
      <c r="F2734" t="s">
        <v>169</v>
      </c>
      <c r="G2734" t="s">
        <v>21</v>
      </c>
      <c r="H2734">
        <v>10024</v>
      </c>
      <c r="I2734" t="s">
        <v>22</v>
      </c>
      <c r="J2734">
        <v>242.352</v>
      </c>
      <c r="K2734">
        <v>3</v>
      </c>
      <c r="L2734">
        <v>77.754599999999996</v>
      </c>
      <c r="M2734">
        <v>0.2</v>
      </c>
      <c r="N2734">
        <v>9.0881999999999703</v>
      </c>
    </row>
    <row r="2735" spans="1:14" hidden="1">
      <c r="A2735">
        <v>5361</v>
      </c>
      <c r="B2735" t="s">
        <v>3488</v>
      </c>
      <c r="C2735" s="4">
        <v>42839</v>
      </c>
      <c r="D2735" s="4">
        <v>42843</v>
      </c>
      <c r="E2735" t="s">
        <v>15</v>
      </c>
      <c r="F2735" t="s">
        <v>3372</v>
      </c>
      <c r="G2735" t="s">
        <v>27</v>
      </c>
      <c r="H2735">
        <v>28314</v>
      </c>
      <c r="I2735" t="s">
        <v>3489</v>
      </c>
      <c r="J2735">
        <v>198.27199999999999</v>
      </c>
      <c r="K2735">
        <v>8</v>
      </c>
      <c r="L2735">
        <v>28.811399999999999</v>
      </c>
      <c r="M2735">
        <v>0.2</v>
      </c>
      <c r="N2735">
        <v>-32.219200000000001</v>
      </c>
    </row>
    <row r="2736" spans="1:14" hidden="1">
      <c r="A2736">
        <v>5646</v>
      </c>
      <c r="B2736" t="s">
        <v>3490</v>
      </c>
      <c r="C2736" s="4">
        <v>42839</v>
      </c>
      <c r="D2736" s="4">
        <v>42844</v>
      </c>
      <c r="E2736" t="s">
        <v>15</v>
      </c>
      <c r="F2736" t="s">
        <v>73</v>
      </c>
      <c r="G2736" t="s">
        <v>27</v>
      </c>
      <c r="H2736">
        <v>7960</v>
      </c>
      <c r="I2736" t="s">
        <v>2769</v>
      </c>
      <c r="J2736">
        <v>74.45</v>
      </c>
      <c r="K2736">
        <v>5</v>
      </c>
      <c r="L2736">
        <v>10.8697</v>
      </c>
      <c r="M2736">
        <v>0</v>
      </c>
      <c r="N2736">
        <v>20.101500000000001</v>
      </c>
    </row>
    <row r="2737" spans="1:14" hidden="1">
      <c r="A2737">
        <v>2119</v>
      </c>
      <c r="B2737" t="s">
        <v>3491</v>
      </c>
      <c r="C2737" s="4">
        <v>42838</v>
      </c>
      <c r="D2737" s="4">
        <v>42840</v>
      </c>
      <c r="E2737" t="s">
        <v>38</v>
      </c>
      <c r="F2737" t="s">
        <v>1945</v>
      </c>
      <c r="G2737" t="s">
        <v>27</v>
      </c>
      <c r="H2737">
        <v>98105</v>
      </c>
      <c r="I2737" t="s">
        <v>888</v>
      </c>
      <c r="J2737">
        <v>5.28</v>
      </c>
      <c r="K2737">
        <v>1</v>
      </c>
      <c r="L2737">
        <v>2.9039999999999999</v>
      </c>
      <c r="M2737">
        <v>0</v>
      </c>
      <c r="N2737">
        <v>2.3759999999999999</v>
      </c>
    </row>
    <row r="2738" spans="1:14" hidden="1">
      <c r="A2738">
        <v>2120</v>
      </c>
      <c r="B2738" t="s">
        <v>3491</v>
      </c>
      <c r="C2738" s="4">
        <v>42838</v>
      </c>
      <c r="D2738" s="4">
        <v>42840</v>
      </c>
      <c r="E2738" t="s">
        <v>38</v>
      </c>
      <c r="F2738" t="s">
        <v>1945</v>
      </c>
      <c r="G2738" t="s">
        <v>27</v>
      </c>
      <c r="H2738">
        <v>98105</v>
      </c>
      <c r="I2738" t="s">
        <v>2636</v>
      </c>
      <c r="J2738">
        <v>895.92</v>
      </c>
      <c r="K2738">
        <v>5</v>
      </c>
      <c r="L2738">
        <v>118.7094</v>
      </c>
      <c r="M2738">
        <v>0.2</v>
      </c>
      <c r="N2738">
        <v>302.37299999999999</v>
      </c>
    </row>
    <row r="2739" spans="1:14" hidden="1">
      <c r="A2739">
        <v>8340</v>
      </c>
      <c r="B2739" t="s">
        <v>3492</v>
      </c>
      <c r="C2739" s="4">
        <v>42838</v>
      </c>
      <c r="D2739" s="4">
        <v>42842</v>
      </c>
      <c r="E2739" t="s">
        <v>15</v>
      </c>
      <c r="F2739" t="s">
        <v>273</v>
      </c>
      <c r="G2739" t="s">
        <v>27</v>
      </c>
      <c r="H2739">
        <v>92345</v>
      </c>
      <c r="I2739" t="s">
        <v>1134</v>
      </c>
      <c r="J2739">
        <v>436.70400000000001</v>
      </c>
      <c r="K2739">
        <v>6</v>
      </c>
      <c r="L2739">
        <v>79.152600000000007</v>
      </c>
      <c r="M2739">
        <v>0.2</v>
      </c>
      <c r="N2739">
        <v>-38.211599999999997</v>
      </c>
    </row>
    <row r="2740" spans="1:14" hidden="1">
      <c r="A2740">
        <v>9405</v>
      </c>
      <c r="B2740" t="s">
        <v>3493</v>
      </c>
      <c r="C2740" s="4">
        <v>42838</v>
      </c>
      <c r="D2740" s="4">
        <v>42842</v>
      </c>
      <c r="E2740" t="s">
        <v>15</v>
      </c>
      <c r="F2740" t="s">
        <v>184</v>
      </c>
      <c r="G2740" t="s">
        <v>27</v>
      </c>
      <c r="H2740">
        <v>19134</v>
      </c>
      <c r="I2740" t="s">
        <v>3494</v>
      </c>
      <c r="J2740">
        <v>7.92</v>
      </c>
      <c r="K2740">
        <v>5</v>
      </c>
      <c r="L2740">
        <v>1.2474000000000001</v>
      </c>
      <c r="M2740">
        <v>0.2</v>
      </c>
      <c r="N2740">
        <v>1.6830000000000001</v>
      </c>
    </row>
    <row r="2741" spans="1:14" hidden="1">
      <c r="A2741">
        <v>1440</v>
      </c>
      <c r="B2741" t="s">
        <v>3495</v>
      </c>
      <c r="C2741" s="4">
        <v>42837</v>
      </c>
      <c r="D2741" s="4">
        <v>42840</v>
      </c>
      <c r="E2741" t="s">
        <v>52</v>
      </c>
      <c r="F2741" t="s">
        <v>910</v>
      </c>
      <c r="G2741" t="s">
        <v>21</v>
      </c>
      <c r="H2741">
        <v>2908</v>
      </c>
      <c r="I2741" t="s">
        <v>676</v>
      </c>
      <c r="J2741">
        <v>29.7</v>
      </c>
      <c r="K2741">
        <v>5</v>
      </c>
      <c r="L2741">
        <v>3.2669999999999999</v>
      </c>
      <c r="M2741">
        <v>0</v>
      </c>
      <c r="N2741">
        <v>13.365</v>
      </c>
    </row>
    <row r="2742" spans="1:14" hidden="1">
      <c r="A2742">
        <v>1441</v>
      </c>
      <c r="B2742" t="s">
        <v>3495</v>
      </c>
      <c r="C2742" s="4">
        <v>42837</v>
      </c>
      <c r="D2742" s="4">
        <v>42840</v>
      </c>
      <c r="E2742" t="s">
        <v>52</v>
      </c>
      <c r="F2742" t="s">
        <v>910</v>
      </c>
      <c r="G2742" t="s">
        <v>21</v>
      </c>
      <c r="H2742">
        <v>2908</v>
      </c>
      <c r="I2742" t="s">
        <v>3496</v>
      </c>
      <c r="J2742">
        <v>39.96</v>
      </c>
      <c r="K2742">
        <v>4</v>
      </c>
      <c r="L2742">
        <v>5.4945000000000004</v>
      </c>
      <c r="M2742">
        <v>0</v>
      </c>
      <c r="N2742">
        <v>17.981999999999999</v>
      </c>
    </row>
    <row r="2743" spans="1:14" hidden="1">
      <c r="A2743">
        <v>2001</v>
      </c>
      <c r="B2743" t="s">
        <v>3497</v>
      </c>
      <c r="C2743" s="4">
        <v>42836</v>
      </c>
      <c r="D2743" s="4">
        <v>42843</v>
      </c>
      <c r="E2743" t="s">
        <v>15</v>
      </c>
      <c r="F2743" t="s">
        <v>575</v>
      </c>
      <c r="G2743" t="s">
        <v>21</v>
      </c>
      <c r="H2743">
        <v>91104</v>
      </c>
      <c r="I2743" t="s">
        <v>875</v>
      </c>
      <c r="J2743">
        <v>199.95</v>
      </c>
      <c r="K2743">
        <v>5</v>
      </c>
      <c r="L2743">
        <v>35.591099999999997</v>
      </c>
      <c r="M2743">
        <v>0</v>
      </c>
      <c r="N2743">
        <v>21.994499999999999</v>
      </c>
    </row>
    <row r="2744" spans="1:14" hidden="1">
      <c r="A2744">
        <v>2002</v>
      </c>
      <c r="B2744" t="s">
        <v>3497</v>
      </c>
      <c r="C2744" s="4">
        <v>42836</v>
      </c>
      <c r="D2744" s="4">
        <v>42843</v>
      </c>
      <c r="E2744" t="s">
        <v>15</v>
      </c>
      <c r="F2744" t="s">
        <v>575</v>
      </c>
      <c r="G2744" t="s">
        <v>21</v>
      </c>
      <c r="H2744">
        <v>91104</v>
      </c>
      <c r="I2744" t="s">
        <v>3498</v>
      </c>
      <c r="J2744">
        <v>41.86</v>
      </c>
      <c r="K2744">
        <v>7</v>
      </c>
      <c r="L2744">
        <v>3.9468000000000001</v>
      </c>
      <c r="M2744">
        <v>0</v>
      </c>
      <c r="N2744">
        <v>14.2324</v>
      </c>
    </row>
    <row r="2745" spans="1:14" hidden="1">
      <c r="A2745">
        <v>2005</v>
      </c>
      <c r="B2745" t="s">
        <v>3499</v>
      </c>
      <c r="C2745" s="4">
        <v>42836</v>
      </c>
      <c r="D2745" s="4">
        <v>42843</v>
      </c>
      <c r="E2745" t="s">
        <v>15</v>
      </c>
      <c r="F2745" t="s">
        <v>1087</v>
      </c>
      <c r="G2745" t="s">
        <v>17</v>
      </c>
      <c r="H2745">
        <v>79424</v>
      </c>
      <c r="I2745" t="s">
        <v>1412</v>
      </c>
      <c r="J2745">
        <v>11.364000000000001</v>
      </c>
      <c r="K2745">
        <v>3</v>
      </c>
      <c r="L2745">
        <v>9.4700000000000006</v>
      </c>
      <c r="M2745">
        <v>0.8</v>
      </c>
      <c r="N2745">
        <v>-17.045999999999999</v>
      </c>
    </row>
    <row r="2746" spans="1:14" hidden="1">
      <c r="A2746">
        <v>4351</v>
      </c>
      <c r="B2746" t="s">
        <v>3500</v>
      </c>
      <c r="C2746" s="4">
        <v>42836</v>
      </c>
      <c r="D2746" s="4">
        <v>42840</v>
      </c>
      <c r="E2746" t="s">
        <v>15</v>
      </c>
      <c r="F2746" t="s">
        <v>262</v>
      </c>
      <c r="G2746" t="s">
        <v>21</v>
      </c>
      <c r="H2746">
        <v>43130</v>
      </c>
      <c r="I2746" t="s">
        <v>439</v>
      </c>
      <c r="J2746">
        <v>16.768000000000001</v>
      </c>
      <c r="K2746">
        <v>2</v>
      </c>
      <c r="L2746">
        <v>7.6504000000000003</v>
      </c>
      <c r="M2746">
        <v>0.2</v>
      </c>
      <c r="N2746">
        <v>1.4672000000000001</v>
      </c>
    </row>
    <row r="2747" spans="1:14" hidden="1">
      <c r="A2747">
        <v>4352</v>
      </c>
      <c r="B2747" t="s">
        <v>3500</v>
      </c>
      <c r="C2747" s="4">
        <v>42836</v>
      </c>
      <c r="D2747" s="4">
        <v>42840</v>
      </c>
      <c r="E2747" t="s">
        <v>15</v>
      </c>
      <c r="F2747" t="s">
        <v>262</v>
      </c>
      <c r="G2747" t="s">
        <v>21</v>
      </c>
      <c r="H2747">
        <v>43130</v>
      </c>
      <c r="I2747" t="s">
        <v>1438</v>
      </c>
      <c r="J2747">
        <v>27.12</v>
      </c>
      <c r="K2747">
        <v>2</v>
      </c>
      <c r="L2747">
        <v>15.933</v>
      </c>
      <c r="M2747">
        <v>0.2</v>
      </c>
      <c r="N2747">
        <v>-4.7460000000000004</v>
      </c>
    </row>
    <row r="2748" spans="1:14" hidden="1">
      <c r="A2748">
        <v>8318</v>
      </c>
      <c r="B2748" t="s">
        <v>3501</v>
      </c>
      <c r="C2748" s="4">
        <v>42836</v>
      </c>
      <c r="D2748" s="4">
        <v>42841</v>
      </c>
      <c r="E2748" t="s">
        <v>15</v>
      </c>
      <c r="F2748" t="s">
        <v>3412</v>
      </c>
      <c r="G2748" t="s">
        <v>21</v>
      </c>
      <c r="H2748">
        <v>27217</v>
      </c>
      <c r="I2748" t="s">
        <v>203</v>
      </c>
      <c r="J2748">
        <v>1.752</v>
      </c>
      <c r="K2748">
        <v>1</v>
      </c>
      <c r="L2748">
        <v>1.5987</v>
      </c>
      <c r="M2748">
        <v>0.2</v>
      </c>
      <c r="N2748">
        <v>0.15329999999999999</v>
      </c>
    </row>
    <row r="2749" spans="1:14" hidden="1">
      <c r="A2749">
        <v>8319</v>
      </c>
      <c r="B2749" t="s">
        <v>3501</v>
      </c>
      <c r="C2749" s="4">
        <v>42836</v>
      </c>
      <c r="D2749" s="4">
        <v>42841</v>
      </c>
      <c r="E2749" t="s">
        <v>15</v>
      </c>
      <c r="F2749" t="s">
        <v>3412</v>
      </c>
      <c r="G2749" t="s">
        <v>21</v>
      </c>
      <c r="H2749">
        <v>27217</v>
      </c>
      <c r="I2749" t="s">
        <v>3502</v>
      </c>
      <c r="J2749">
        <v>20.992000000000001</v>
      </c>
      <c r="K2749">
        <v>8</v>
      </c>
      <c r="L2749">
        <v>2.3288000000000002</v>
      </c>
      <c r="M2749">
        <v>0.2</v>
      </c>
      <c r="N2749">
        <v>2.3616000000000001</v>
      </c>
    </row>
    <row r="2750" spans="1:14" hidden="1">
      <c r="A2750">
        <v>859</v>
      </c>
      <c r="B2750" t="s">
        <v>3503</v>
      </c>
      <c r="C2750" s="4">
        <v>42835</v>
      </c>
      <c r="D2750" s="4">
        <v>42840</v>
      </c>
      <c r="E2750" t="s">
        <v>15</v>
      </c>
      <c r="F2750" t="s">
        <v>2027</v>
      </c>
      <c r="G2750" t="s">
        <v>17</v>
      </c>
      <c r="H2750">
        <v>8901</v>
      </c>
      <c r="I2750" t="s">
        <v>406</v>
      </c>
      <c r="J2750">
        <v>7.61</v>
      </c>
      <c r="K2750">
        <v>1</v>
      </c>
      <c r="L2750">
        <v>4.0332999999999997</v>
      </c>
      <c r="M2750">
        <v>0</v>
      </c>
      <c r="N2750">
        <v>3.5767000000000002</v>
      </c>
    </row>
    <row r="2751" spans="1:14" hidden="1">
      <c r="A2751">
        <v>860</v>
      </c>
      <c r="B2751" t="s">
        <v>3503</v>
      </c>
      <c r="C2751" s="4">
        <v>42835</v>
      </c>
      <c r="D2751" s="4">
        <v>42840</v>
      </c>
      <c r="E2751" t="s">
        <v>15</v>
      </c>
      <c r="F2751" t="s">
        <v>2027</v>
      </c>
      <c r="G2751" t="s">
        <v>17</v>
      </c>
      <c r="H2751">
        <v>8901</v>
      </c>
      <c r="I2751" t="s">
        <v>1131</v>
      </c>
      <c r="J2751">
        <v>7.16</v>
      </c>
      <c r="K2751">
        <v>2</v>
      </c>
      <c r="L2751">
        <v>1.79</v>
      </c>
      <c r="M2751">
        <v>0</v>
      </c>
      <c r="N2751">
        <v>3.58</v>
      </c>
    </row>
    <row r="2752" spans="1:14" hidden="1">
      <c r="A2752">
        <v>3503</v>
      </c>
      <c r="B2752" t="s">
        <v>3504</v>
      </c>
      <c r="C2752" s="4">
        <v>42835</v>
      </c>
      <c r="D2752" s="4">
        <v>42835</v>
      </c>
      <c r="E2752" t="s">
        <v>98</v>
      </c>
      <c r="F2752" t="s">
        <v>1161</v>
      </c>
      <c r="G2752" t="s">
        <v>21</v>
      </c>
      <c r="H2752">
        <v>78745</v>
      </c>
      <c r="I2752" t="s">
        <v>2302</v>
      </c>
      <c r="J2752">
        <v>10.368</v>
      </c>
      <c r="K2752">
        <v>2</v>
      </c>
      <c r="L2752">
        <v>3.3696000000000002</v>
      </c>
      <c r="M2752">
        <v>0.2</v>
      </c>
      <c r="N2752">
        <v>3.6288</v>
      </c>
    </row>
    <row r="2753" spans="1:14" hidden="1">
      <c r="A2753">
        <v>3504</v>
      </c>
      <c r="B2753" t="s">
        <v>3504</v>
      </c>
      <c r="C2753" s="4">
        <v>42835</v>
      </c>
      <c r="D2753" s="4">
        <v>42835</v>
      </c>
      <c r="E2753" t="s">
        <v>98</v>
      </c>
      <c r="F2753" t="s">
        <v>1161</v>
      </c>
      <c r="G2753" t="s">
        <v>21</v>
      </c>
      <c r="H2753">
        <v>78745</v>
      </c>
      <c r="I2753" t="s">
        <v>1915</v>
      </c>
      <c r="J2753">
        <v>95.736000000000004</v>
      </c>
      <c r="K2753">
        <v>3</v>
      </c>
      <c r="L2753">
        <v>25.130700000000001</v>
      </c>
      <c r="M2753">
        <v>0.2</v>
      </c>
      <c r="N2753">
        <v>20.343900000000001</v>
      </c>
    </row>
    <row r="2754" spans="1:14" hidden="1">
      <c r="A2754">
        <v>5789</v>
      </c>
      <c r="B2754" t="s">
        <v>3505</v>
      </c>
      <c r="C2754" s="4">
        <v>42835</v>
      </c>
      <c r="D2754" s="4">
        <v>42839</v>
      </c>
      <c r="E2754" t="s">
        <v>52</v>
      </c>
      <c r="F2754" t="s">
        <v>3506</v>
      </c>
      <c r="G2754" t="s">
        <v>27</v>
      </c>
      <c r="H2754">
        <v>32216</v>
      </c>
      <c r="I2754" t="s">
        <v>2031</v>
      </c>
      <c r="J2754">
        <v>12.32</v>
      </c>
      <c r="K2754">
        <v>5</v>
      </c>
      <c r="L2754">
        <v>2.0943999999999998</v>
      </c>
      <c r="M2754">
        <v>0.2</v>
      </c>
      <c r="N2754">
        <v>1.8480000000000001</v>
      </c>
    </row>
    <row r="2755" spans="1:14" hidden="1">
      <c r="A2755">
        <v>5790</v>
      </c>
      <c r="B2755" t="s">
        <v>3505</v>
      </c>
      <c r="C2755" s="4">
        <v>42835</v>
      </c>
      <c r="D2755" s="4">
        <v>42839</v>
      </c>
      <c r="E2755" t="s">
        <v>52</v>
      </c>
      <c r="F2755" t="s">
        <v>3506</v>
      </c>
      <c r="G2755" t="s">
        <v>27</v>
      </c>
      <c r="H2755">
        <v>32216</v>
      </c>
      <c r="I2755" t="s">
        <v>2211</v>
      </c>
      <c r="J2755">
        <v>4.4189999999999996</v>
      </c>
      <c r="K2755">
        <v>3</v>
      </c>
      <c r="L2755">
        <v>2.5041000000000002</v>
      </c>
      <c r="M2755">
        <v>0.7</v>
      </c>
      <c r="N2755">
        <v>-3.0933000000000002</v>
      </c>
    </row>
    <row r="2756" spans="1:14" hidden="1">
      <c r="A2756">
        <v>6379</v>
      </c>
      <c r="B2756" t="s">
        <v>3507</v>
      </c>
      <c r="C2756" s="4">
        <v>42835</v>
      </c>
      <c r="D2756" s="4">
        <v>42839</v>
      </c>
      <c r="E2756" t="s">
        <v>15</v>
      </c>
      <c r="F2756" t="s">
        <v>3508</v>
      </c>
      <c r="G2756" t="s">
        <v>17</v>
      </c>
      <c r="H2756">
        <v>6708</v>
      </c>
      <c r="I2756" t="s">
        <v>1994</v>
      </c>
      <c r="J2756">
        <v>99.99</v>
      </c>
      <c r="K2756">
        <v>1</v>
      </c>
      <c r="L2756">
        <v>57.994199999999999</v>
      </c>
      <c r="M2756">
        <v>0</v>
      </c>
      <c r="N2756">
        <v>41.995800000000003</v>
      </c>
    </row>
    <row r="2757" spans="1:14" hidden="1">
      <c r="A2757">
        <v>6380</v>
      </c>
      <c r="B2757" t="s">
        <v>3507</v>
      </c>
      <c r="C2757" s="4">
        <v>42835</v>
      </c>
      <c r="D2757" s="4">
        <v>42839</v>
      </c>
      <c r="E2757" t="s">
        <v>15</v>
      </c>
      <c r="F2757" t="s">
        <v>3508</v>
      </c>
      <c r="G2757" t="s">
        <v>17</v>
      </c>
      <c r="H2757">
        <v>6708</v>
      </c>
      <c r="I2757" t="s">
        <v>2889</v>
      </c>
      <c r="J2757">
        <v>286.14999999999998</v>
      </c>
      <c r="K2757">
        <v>5</v>
      </c>
      <c r="L2757">
        <v>42.922499999999999</v>
      </c>
      <c r="M2757">
        <v>0</v>
      </c>
      <c r="N2757">
        <v>71.537499999999994</v>
      </c>
    </row>
    <row r="2758" spans="1:14" hidden="1">
      <c r="A2758">
        <v>7424</v>
      </c>
      <c r="B2758" t="s">
        <v>3509</v>
      </c>
      <c r="C2758" s="4">
        <v>42835</v>
      </c>
      <c r="D2758" s="4">
        <v>42839</v>
      </c>
      <c r="E2758" t="s">
        <v>15</v>
      </c>
      <c r="F2758" t="s">
        <v>48</v>
      </c>
      <c r="G2758" t="s">
        <v>21</v>
      </c>
      <c r="H2758">
        <v>19143</v>
      </c>
      <c r="I2758" t="s">
        <v>501</v>
      </c>
      <c r="J2758">
        <v>195.10400000000001</v>
      </c>
      <c r="K2758">
        <v>4</v>
      </c>
      <c r="L2758">
        <v>43.288699999999999</v>
      </c>
      <c r="M2758">
        <v>0.2</v>
      </c>
      <c r="N2758">
        <v>21.949200000000001</v>
      </c>
    </row>
    <row r="2759" spans="1:14" hidden="1">
      <c r="A2759">
        <v>7425</v>
      </c>
      <c r="B2759" t="s">
        <v>3509</v>
      </c>
      <c r="C2759" s="4">
        <v>42835</v>
      </c>
      <c r="D2759" s="4">
        <v>42839</v>
      </c>
      <c r="E2759" t="s">
        <v>15</v>
      </c>
      <c r="F2759" t="s">
        <v>48</v>
      </c>
      <c r="G2759" t="s">
        <v>21</v>
      </c>
      <c r="H2759">
        <v>19143</v>
      </c>
      <c r="I2759" t="s">
        <v>1448</v>
      </c>
      <c r="J2759">
        <v>36.671999999999997</v>
      </c>
      <c r="K2759">
        <v>3</v>
      </c>
      <c r="L2759">
        <v>10.0848</v>
      </c>
      <c r="M2759">
        <v>0.2</v>
      </c>
      <c r="N2759">
        <v>6.4176000000000002</v>
      </c>
    </row>
    <row r="2760" spans="1:14" hidden="1">
      <c r="A2760">
        <v>965</v>
      </c>
      <c r="B2760" t="s">
        <v>3510</v>
      </c>
      <c r="C2760" s="4">
        <v>42834</v>
      </c>
      <c r="D2760" s="4">
        <v>42836</v>
      </c>
      <c r="E2760" t="s">
        <v>38</v>
      </c>
      <c r="F2760" t="s">
        <v>3511</v>
      </c>
      <c r="G2760" t="s">
        <v>17</v>
      </c>
      <c r="H2760">
        <v>10011</v>
      </c>
      <c r="I2760" t="s">
        <v>3402</v>
      </c>
      <c r="J2760">
        <v>9.82</v>
      </c>
      <c r="K2760">
        <v>2</v>
      </c>
      <c r="L2760">
        <v>2.5041000000000002</v>
      </c>
      <c r="M2760">
        <v>0</v>
      </c>
      <c r="N2760">
        <v>4.8117999999999999</v>
      </c>
    </row>
    <row r="2761" spans="1:14" hidden="1">
      <c r="A2761">
        <v>966</v>
      </c>
      <c r="B2761" t="s">
        <v>3510</v>
      </c>
      <c r="C2761" s="4">
        <v>42834</v>
      </c>
      <c r="D2761" s="4">
        <v>42836</v>
      </c>
      <c r="E2761" t="s">
        <v>38</v>
      </c>
      <c r="F2761" t="s">
        <v>3511</v>
      </c>
      <c r="G2761" t="s">
        <v>17</v>
      </c>
      <c r="H2761">
        <v>10011</v>
      </c>
      <c r="I2761" t="s">
        <v>752</v>
      </c>
      <c r="J2761">
        <v>35.97</v>
      </c>
      <c r="K2761">
        <v>3</v>
      </c>
      <c r="L2761">
        <v>8.7527000000000008</v>
      </c>
      <c r="M2761">
        <v>0</v>
      </c>
      <c r="N2761">
        <v>9.7119</v>
      </c>
    </row>
    <row r="2762" spans="1:14" hidden="1">
      <c r="A2762">
        <v>967</v>
      </c>
      <c r="B2762" t="s">
        <v>3510</v>
      </c>
      <c r="C2762" s="4">
        <v>42834</v>
      </c>
      <c r="D2762" s="4">
        <v>42836</v>
      </c>
      <c r="E2762" t="s">
        <v>38</v>
      </c>
      <c r="F2762" t="s">
        <v>3511</v>
      </c>
      <c r="G2762" t="s">
        <v>17</v>
      </c>
      <c r="H2762">
        <v>10011</v>
      </c>
      <c r="I2762" t="s">
        <v>3512</v>
      </c>
      <c r="J2762">
        <v>12.96</v>
      </c>
      <c r="K2762">
        <v>2</v>
      </c>
      <c r="L2762">
        <v>3.3696000000000002</v>
      </c>
      <c r="M2762">
        <v>0</v>
      </c>
      <c r="N2762">
        <v>6.2207999999999997</v>
      </c>
    </row>
    <row r="2763" spans="1:14" hidden="1">
      <c r="A2763">
        <v>968</v>
      </c>
      <c r="B2763" t="s">
        <v>3510</v>
      </c>
      <c r="C2763" s="4">
        <v>42834</v>
      </c>
      <c r="D2763" s="4">
        <v>42836</v>
      </c>
      <c r="E2763" t="s">
        <v>38</v>
      </c>
      <c r="F2763" t="s">
        <v>3511</v>
      </c>
      <c r="G2763" t="s">
        <v>17</v>
      </c>
      <c r="H2763">
        <v>10011</v>
      </c>
      <c r="I2763" t="s">
        <v>3513</v>
      </c>
      <c r="J2763">
        <v>191.6</v>
      </c>
      <c r="K2763">
        <v>4</v>
      </c>
      <c r="L2763">
        <v>24.908000000000001</v>
      </c>
      <c r="M2763">
        <v>0</v>
      </c>
      <c r="N2763">
        <v>91.968000000000004</v>
      </c>
    </row>
    <row r="2764" spans="1:14" hidden="1">
      <c r="A2764">
        <v>969</v>
      </c>
      <c r="B2764" t="s">
        <v>3510</v>
      </c>
      <c r="C2764" s="4">
        <v>42834</v>
      </c>
      <c r="D2764" s="4">
        <v>42836</v>
      </c>
      <c r="E2764" t="s">
        <v>38</v>
      </c>
      <c r="F2764" t="s">
        <v>3511</v>
      </c>
      <c r="G2764" t="s">
        <v>17</v>
      </c>
      <c r="H2764">
        <v>10011</v>
      </c>
      <c r="I2764" t="s">
        <v>1031</v>
      </c>
      <c r="J2764">
        <v>8.64</v>
      </c>
      <c r="K2764">
        <v>3</v>
      </c>
      <c r="L2764">
        <v>1.4688000000000001</v>
      </c>
      <c r="M2764">
        <v>0</v>
      </c>
      <c r="N2764">
        <v>4.2336</v>
      </c>
    </row>
    <row r="2765" spans="1:14" hidden="1">
      <c r="A2765">
        <v>970</v>
      </c>
      <c r="B2765" t="s">
        <v>3510</v>
      </c>
      <c r="C2765" s="4">
        <v>42834</v>
      </c>
      <c r="D2765" s="4">
        <v>42836</v>
      </c>
      <c r="E2765" t="s">
        <v>38</v>
      </c>
      <c r="F2765" t="s">
        <v>3511</v>
      </c>
      <c r="G2765" t="s">
        <v>17</v>
      </c>
      <c r="H2765">
        <v>10011</v>
      </c>
      <c r="I2765" t="s">
        <v>161</v>
      </c>
      <c r="J2765">
        <v>501.81</v>
      </c>
      <c r="K2765">
        <v>3</v>
      </c>
      <c r="L2765">
        <v>167.27</v>
      </c>
      <c r="M2765">
        <v>0</v>
      </c>
      <c r="N2765">
        <v>0</v>
      </c>
    </row>
    <row r="2766" spans="1:14" hidden="1">
      <c r="A2766">
        <v>1282</v>
      </c>
      <c r="B2766" t="s">
        <v>3514</v>
      </c>
      <c r="C2766" s="4">
        <v>42834</v>
      </c>
      <c r="D2766" s="4">
        <v>42836</v>
      </c>
      <c r="E2766" t="s">
        <v>38</v>
      </c>
      <c r="F2766" t="s">
        <v>1628</v>
      </c>
      <c r="G2766" t="s">
        <v>21</v>
      </c>
      <c r="H2766">
        <v>32216</v>
      </c>
      <c r="I2766" t="s">
        <v>2269</v>
      </c>
      <c r="J2766">
        <v>15.12</v>
      </c>
      <c r="K2766">
        <v>3</v>
      </c>
      <c r="L2766">
        <v>3.4020000000000001</v>
      </c>
      <c r="M2766">
        <v>0.2</v>
      </c>
      <c r="N2766">
        <v>4.9139999999999997</v>
      </c>
    </row>
    <row r="2767" spans="1:14" hidden="1">
      <c r="A2767">
        <v>1283</v>
      </c>
      <c r="B2767" t="s">
        <v>3514</v>
      </c>
      <c r="C2767" s="4">
        <v>42834</v>
      </c>
      <c r="D2767" s="4">
        <v>42836</v>
      </c>
      <c r="E2767" t="s">
        <v>38</v>
      </c>
      <c r="F2767" t="s">
        <v>1628</v>
      </c>
      <c r="G2767" t="s">
        <v>21</v>
      </c>
      <c r="H2767">
        <v>32216</v>
      </c>
      <c r="I2767" t="s">
        <v>3515</v>
      </c>
      <c r="J2767">
        <v>17.43</v>
      </c>
      <c r="K2767">
        <v>1</v>
      </c>
      <c r="L2767">
        <v>30.792999999999999</v>
      </c>
      <c r="M2767">
        <v>0.7</v>
      </c>
      <c r="N2767">
        <v>-13.363</v>
      </c>
    </row>
    <row r="2768" spans="1:14" hidden="1">
      <c r="A2768">
        <v>1284</v>
      </c>
      <c r="B2768" t="s">
        <v>3514</v>
      </c>
      <c r="C2768" s="4">
        <v>42834</v>
      </c>
      <c r="D2768" s="4">
        <v>42836</v>
      </c>
      <c r="E2768" t="s">
        <v>38</v>
      </c>
      <c r="F2768" t="s">
        <v>1628</v>
      </c>
      <c r="G2768" t="s">
        <v>21</v>
      </c>
      <c r="H2768">
        <v>32216</v>
      </c>
      <c r="I2768" t="s">
        <v>43</v>
      </c>
      <c r="J2768">
        <v>251.64</v>
      </c>
      <c r="K2768">
        <v>3</v>
      </c>
      <c r="L2768">
        <v>54.521999999999998</v>
      </c>
      <c r="M2768">
        <v>0.2</v>
      </c>
      <c r="N2768">
        <v>88.073999999999998</v>
      </c>
    </row>
    <row r="2769" spans="1:14" hidden="1">
      <c r="A2769">
        <v>4418</v>
      </c>
      <c r="B2769" t="s">
        <v>3516</v>
      </c>
      <c r="C2769" s="4">
        <v>42834</v>
      </c>
      <c r="D2769" s="4">
        <v>42837</v>
      </c>
      <c r="E2769" t="s">
        <v>52</v>
      </c>
      <c r="F2769" t="s">
        <v>1278</v>
      </c>
      <c r="G2769" t="s">
        <v>21</v>
      </c>
      <c r="H2769">
        <v>48205</v>
      </c>
      <c r="I2769" t="s">
        <v>2604</v>
      </c>
      <c r="J2769">
        <v>478.24</v>
      </c>
      <c r="K2769">
        <v>8</v>
      </c>
      <c r="L2769">
        <v>32.281199999999998</v>
      </c>
      <c r="M2769">
        <v>0</v>
      </c>
      <c r="N2769">
        <v>219.99039999999999</v>
      </c>
    </row>
    <row r="2770" spans="1:14" hidden="1">
      <c r="A2770">
        <v>8475</v>
      </c>
      <c r="B2770" t="s">
        <v>3517</v>
      </c>
      <c r="C2770" s="4">
        <v>42834</v>
      </c>
      <c r="D2770" s="4">
        <v>42839</v>
      </c>
      <c r="E2770" t="s">
        <v>15</v>
      </c>
      <c r="F2770" t="s">
        <v>3131</v>
      </c>
      <c r="G2770" t="s">
        <v>27</v>
      </c>
      <c r="H2770">
        <v>17403</v>
      </c>
      <c r="I2770" t="s">
        <v>1908</v>
      </c>
      <c r="J2770">
        <v>37.896000000000001</v>
      </c>
      <c r="K2770">
        <v>4</v>
      </c>
      <c r="L2770">
        <v>16.737400000000001</v>
      </c>
      <c r="M2770">
        <v>0.7</v>
      </c>
      <c r="N2770">
        <v>-29.053599999999999</v>
      </c>
    </row>
    <row r="2771" spans="1:14" hidden="1">
      <c r="A2771">
        <v>8476</v>
      </c>
      <c r="B2771" t="s">
        <v>3517</v>
      </c>
      <c r="C2771" s="4">
        <v>42834</v>
      </c>
      <c r="D2771" s="4">
        <v>42839</v>
      </c>
      <c r="E2771" t="s">
        <v>15</v>
      </c>
      <c r="F2771" t="s">
        <v>3131</v>
      </c>
      <c r="G2771" t="s">
        <v>27</v>
      </c>
      <c r="H2771">
        <v>17403</v>
      </c>
      <c r="I2771" t="s">
        <v>1583</v>
      </c>
      <c r="J2771">
        <v>65.584000000000003</v>
      </c>
      <c r="K2771">
        <v>2</v>
      </c>
      <c r="L2771">
        <v>20.904900000000001</v>
      </c>
      <c r="M2771">
        <v>0.2</v>
      </c>
      <c r="N2771">
        <v>23.7742</v>
      </c>
    </row>
    <row r="2772" spans="1:14" hidden="1">
      <c r="A2772">
        <v>2848</v>
      </c>
      <c r="B2772" t="s">
        <v>3518</v>
      </c>
      <c r="C2772" s="4">
        <v>42833</v>
      </c>
      <c r="D2772" s="4">
        <v>42840</v>
      </c>
      <c r="E2772" t="s">
        <v>15</v>
      </c>
      <c r="F2772" t="s">
        <v>600</v>
      </c>
      <c r="G2772" t="s">
        <v>27</v>
      </c>
      <c r="H2772">
        <v>30076</v>
      </c>
      <c r="I2772" t="s">
        <v>2228</v>
      </c>
      <c r="J2772">
        <v>56.28</v>
      </c>
      <c r="K2772">
        <v>6</v>
      </c>
      <c r="L2772">
        <v>6.7535999999999996</v>
      </c>
      <c r="M2772">
        <v>0</v>
      </c>
      <c r="N2772">
        <v>15.7584</v>
      </c>
    </row>
    <row r="2773" spans="1:14" hidden="1">
      <c r="A2773">
        <v>2849</v>
      </c>
      <c r="B2773" t="s">
        <v>3518</v>
      </c>
      <c r="C2773" s="4">
        <v>42833</v>
      </c>
      <c r="D2773" s="4">
        <v>42840</v>
      </c>
      <c r="E2773" t="s">
        <v>15</v>
      </c>
      <c r="F2773" t="s">
        <v>600</v>
      </c>
      <c r="G2773" t="s">
        <v>27</v>
      </c>
      <c r="H2773">
        <v>30076</v>
      </c>
      <c r="I2773" t="s">
        <v>1925</v>
      </c>
      <c r="J2773">
        <v>2690.97</v>
      </c>
      <c r="K2773">
        <v>3</v>
      </c>
      <c r="L2773">
        <v>475.40469999999999</v>
      </c>
      <c r="M2773">
        <v>0</v>
      </c>
      <c r="N2773">
        <v>1264.7559000000001</v>
      </c>
    </row>
    <row r="2774" spans="1:14" hidden="1">
      <c r="A2774">
        <v>3987</v>
      </c>
      <c r="B2774" t="s">
        <v>3519</v>
      </c>
      <c r="C2774" s="4">
        <v>42833</v>
      </c>
      <c r="D2774" s="4">
        <v>42839</v>
      </c>
      <c r="E2774" t="s">
        <v>15</v>
      </c>
      <c r="F2774" t="s">
        <v>2082</v>
      </c>
      <c r="G2774" t="s">
        <v>17</v>
      </c>
      <c r="H2774">
        <v>7060</v>
      </c>
      <c r="I2774" t="s">
        <v>2962</v>
      </c>
      <c r="J2774">
        <v>2591.56</v>
      </c>
      <c r="K2774">
        <v>4</v>
      </c>
      <c r="L2774">
        <v>492.39640000000003</v>
      </c>
      <c r="M2774">
        <v>0</v>
      </c>
      <c r="N2774">
        <v>621.97439999999995</v>
      </c>
    </row>
    <row r="2775" spans="1:14" hidden="1">
      <c r="A2775">
        <v>3988</v>
      </c>
      <c r="B2775" t="s">
        <v>3519</v>
      </c>
      <c r="C2775" s="4">
        <v>42833</v>
      </c>
      <c r="D2775" s="4">
        <v>42839</v>
      </c>
      <c r="E2775" t="s">
        <v>15</v>
      </c>
      <c r="F2775" t="s">
        <v>2082</v>
      </c>
      <c r="G2775" t="s">
        <v>17</v>
      </c>
      <c r="H2775">
        <v>7060</v>
      </c>
      <c r="I2775" t="s">
        <v>941</v>
      </c>
      <c r="J2775">
        <v>41.95</v>
      </c>
      <c r="K2775">
        <v>5</v>
      </c>
      <c r="L2775">
        <v>6.2925000000000004</v>
      </c>
      <c r="M2775">
        <v>0</v>
      </c>
      <c r="N2775">
        <v>10.487500000000001</v>
      </c>
    </row>
    <row r="2776" spans="1:14" hidden="1">
      <c r="A2776">
        <v>4651</v>
      </c>
      <c r="B2776" t="s">
        <v>3520</v>
      </c>
      <c r="C2776" s="4">
        <v>42833</v>
      </c>
      <c r="D2776" s="4">
        <v>42837</v>
      </c>
      <c r="E2776" t="s">
        <v>15</v>
      </c>
      <c r="F2776" t="s">
        <v>1585</v>
      </c>
      <c r="G2776" t="s">
        <v>17</v>
      </c>
      <c r="H2776">
        <v>94110</v>
      </c>
      <c r="I2776" t="s">
        <v>2692</v>
      </c>
      <c r="J2776">
        <v>244.55</v>
      </c>
      <c r="K2776">
        <v>5</v>
      </c>
      <c r="L2776">
        <v>25.9223</v>
      </c>
      <c r="M2776">
        <v>0</v>
      </c>
      <c r="N2776">
        <v>114.9385</v>
      </c>
    </row>
    <row r="2777" spans="1:14" hidden="1">
      <c r="A2777">
        <v>4652</v>
      </c>
      <c r="B2777" t="s">
        <v>3520</v>
      </c>
      <c r="C2777" s="4">
        <v>42833</v>
      </c>
      <c r="D2777" s="4">
        <v>42837</v>
      </c>
      <c r="E2777" t="s">
        <v>15</v>
      </c>
      <c r="F2777" t="s">
        <v>1585</v>
      </c>
      <c r="G2777" t="s">
        <v>17</v>
      </c>
      <c r="H2777">
        <v>94110</v>
      </c>
      <c r="I2777" t="s">
        <v>1041</v>
      </c>
      <c r="J2777">
        <v>195.76</v>
      </c>
      <c r="K2777">
        <v>4</v>
      </c>
      <c r="L2777">
        <v>24.47</v>
      </c>
      <c r="M2777">
        <v>0</v>
      </c>
      <c r="N2777">
        <v>97.88</v>
      </c>
    </row>
    <row r="2778" spans="1:14" hidden="1">
      <c r="A2778">
        <v>5371</v>
      </c>
      <c r="B2778" t="s">
        <v>3521</v>
      </c>
      <c r="C2778" s="4">
        <v>42833</v>
      </c>
      <c r="D2778" s="4">
        <v>42837</v>
      </c>
      <c r="E2778" t="s">
        <v>15</v>
      </c>
      <c r="F2778" t="s">
        <v>3006</v>
      </c>
      <c r="G2778" t="s">
        <v>27</v>
      </c>
      <c r="H2778">
        <v>48237</v>
      </c>
      <c r="I2778" t="s">
        <v>1116</v>
      </c>
      <c r="J2778">
        <v>273.95999999999998</v>
      </c>
      <c r="K2778">
        <v>2</v>
      </c>
      <c r="L2778">
        <v>101.3652</v>
      </c>
      <c r="M2778">
        <v>0</v>
      </c>
      <c r="N2778">
        <v>71.229600000000005</v>
      </c>
    </row>
    <row r="2779" spans="1:14" hidden="1">
      <c r="A2779">
        <v>5372</v>
      </c>
      <c r="B2779" t="s">
        <v>3521</v>
      </c>
      <c r="C2779" s="4">
        <v>42833</v>
      </c>
      <c r="D2779" s="4">
        <v>42837</v>
      </c>
      <c r="E2779" t="s">
        <v>15</v>
      </c>
      <c r="F2779" t="s">
        <v>3006</v>
      </c>
      <c r="G2779" t="s">
        <v>27</v>
      </c>
      <c r="H2779">
        <v>48237</v>
      </c>
      <c r="I2779" t="s">
        <v>2500</v>
      </c>
      <c r="J2779">
        <v>306.89999999999998</v>
      </c>
      <c r="K2779">
        <v>3</v>
      </c>
      <c r="L2779">
        <v>75.701999999999998</v>
      </c>
      <c r="M2779">
        <v>0</v>
      </c>
      <c r="N2779">
        <v>79.793999999999997</v>
      </c>
    </row>
    <row r="2780" spans="1:14" hidden="1">
      <c r="A2780">
        <v>232</v>
      </c>
      <c r="B2780" t="s">
        <v>3522</v>
      </c>
      <c r="C2780" s="4">
        <v>42832</v>
      </c>
      <c r="D2780" s="4">
        <v>42837</v>
      </c>
      <c r="E2780" t="s">
        <v>15</v>
      </c>
      <c r="F2780" t="s">
        <v>90</v>
      </c>
      <c r="G2780" t="s">
        <v>17</v>
      </c>
      <c r="H2780">
        <v>33614</v>
      </c>
      <c r="I2780" t="s">
        <v>1792</v>
      </c>
      <c r="J2780">
        <v>233.86</v>
      </c>
      <c r="K2780">
        <v>2</v>
      </c>
      <c r="L2780">
        <v>167.95400000000001</v>
      </c>
      <c r="M2780">
        <v>0.45</v>
      </c>
      <c r="N2780">
        <v>-102.048</v>
      </c>
    </row>
    <row r="2781" spans="1:14" hidden="1">
      <c r="A2781">
        <v>233</v>
      </c>
      <c r="B2781" t="s">
        <v>3522</v>
      </c>
      <c r="C2781" s="4">
        <v>42832</v>
      </c>
      <c r="D2781" s="4">
        <v>42837</v>
      </c>
      <c r="E2781" t="s">
        <v>15</v>
      </c>
      <c r="F2781" t="s">
        <v>90</v>
      </c>
      <c r="G2781" t="s">
        <v>17</v>
      </c>
      <c r="H2781">
        <v>33614</v>
      </c>
      <c r="I2781" t="s">
        <v>436</v>
      </c>
      <c r="J2781">
        <v>620.61450000000002</v>
      </c>
      <c r="K2781">
        <v>3</v>
      </c>
      <c r="L2781">
        <v>289.62009999999998</v>
      </c>
      <c r="M2781">
        <v>0.45</v>
      </c>
      <c r="N2781">
        <v>-248.2458</v>
      </c>
    </row>
    <row r="2782" spans="1:14" hidden="1">
      <c r="A2782">
        <v>234</v>
      </c>
      <c r="B2782" t="s">
        <v>3522</v>
      </c>
      <c r="C2782" s="4">
        <v>42832</v>
      </c>
      <c r="D2782" s="4">
        <v>42837</v>
      </c>
      <c r="E2782" t="s">
        <v>15</v>
      </c>
      <c r="F2782" t="s">
        <v>90</v>
      </c>
      <c r="G2782" t="s">
        <v>17</v>
      </c>
      <c r="H2782">
        <v>33614</v>
      </c>
      <c r="I2782" t="s">
        <v>185</v>
      </c>
      <c r="J2782">
        <v>5.3280000000000003</v>
      </c>
      <c r="K2782">
        <v>2</v>
      </c>
      <c r="L2782">
        <v>4.4400000000000004</v>
      </c>
      <c r="M2782">
        <v>0.7</v>
      </c>
      <c r="N2782">
        <v>-3.552</v>
      </c>
    </row>
    <row r="2783" spans="1:14" hidden="1">
      <c r="A2783">
        <v>235</v>
      </c>
      <c r="B2783" t="s">
        <v>3522</v>
      </c>
      <c r="C2783" s="4">
        <v>42832</v>
      </c>
      <c r="D2783" s="4">
        <v>42837</v>
      </c>
      <c r="E2783" t="s">
        <v>15</v>
      </c>
      <c r="F2783" t="s">
        <v>90</v>
      </c>
      <c r="G2783" t="s">
        <v>17</v>
      </c>
      <c r="H2783">
        <v>33614</v>
      </c>
      <c r="I2783" t="s">
        <v>882</v>
      </c>
      <c r="J2783">
        <v>258.072</v>
      </c>
      <c r="K2783">
        <v>3</v>
      </c>
      <c r="L2783">
        <v>86.024000000000001</v>
      </c>
      <c r="M2783">
        <v>0.2</v>
      </c>
      <c r="N2783">
        <v>0</v>
      </c>
    </row>
    <row r="2784" spans="1:14" hidden="1">
      <c r="A2784">
        <v>236</v>
      </c>
      <c r="B2784" t="s">
        <v>3522</v>
      </c>
      <c r="C2784" s="4">
        <v>42832</v>
      </c>
      <c r="D2784" s="4">
        <v>42837</v>
      </c>
      <c r="E2784" t="s">
        <v>15</v>
      </c>
      <c r="F2784" t="s">
        <v>90</v>
      </c>
      <c r="G2784" t="s">
        <v>17</v>
      </c>
      <c r="H2784">
        <v>33614</v>
      </c>
      <c r="I2784" t="s">
        <v>648</v>
      </c>
      <c r="J2784">
        <v>617.976</v>
      </c>
      <c r="K2784">
        <v>3</v>
      </c>
      <c r="L2784">
        <v>208.5669</v>
      </c>
      <c r="M2784">
        <v>0.2</v>
      </c>
      <c r="N2784">
        <v>-7.7247000000000998</v>
      </c>
    </row>
    <row r="2785" spans="1:14" hidden="1">
      <c r="A2785">
        <v>9443</v>
      </c>
      <c r="B2785" t="s">
        <v>3523</v>
      </c>
      <c r="C2785" s="4">
        <v>42832</v>
      </c>
      <c r="D2785" s="4">
        <v>42836</v>
      </c>
      <c r="E2785" t="s">
        <v>15</v>
      </c>
      <c r="F2785" t="s">
        <v>355</v>
      </c>
      <c r="G2785" t="s">
        <v>17</v>
      </c>
      <c r="H2785">
        <v>32216</v>
      </c>
      <c r="I2785" t="s">
        <v>3524</v>
      </c>
      <c r="J2785">
        <v>16.256</v>
      </c>
      <c r="K2785">
        <v>2</v>
      </c>
      <c r="L2785">
        <v>7.5183999999999997</v>
      </c>
      <c r="M2785">
        <v>0.2</v>
      </c>
      <c r="N2785">
        <v>1.2192000000000001</v>
      </c>
    </row>
    <row r="2786" spans="1:14" hidden="1">
      <c r="A2786">
        <v>9444</v>
      </c>
      <c r="B2786" t="s">
        <v>3523</v>
      </c>
      <c r="C2786" s="4">
        <v>42832</v>
      </c>
      <c r="D2786" s="4">
        <v>42836</v>
      </c>
      <c r="E2786" t="s">
        <v>15</v>
      </c>
      <c r="F2786" t="s">
        <v>355</v>
      </c>
      <c r="G2786" t="s">
        <v>17</v>
      </c>
      <c r="H2786">
        <v>32216</v>
      </c>
      <c r="I2786" t="s">
        <v>100</v>
      </c>
      <c r="J2786">
        <v>219.184</v>
      </c>
      <c r="K2786">
        <v>2</v>
      </c>
      <c r="L2786">
        <v>100.0027</v>
      </c>
      <c r="M2786">
        <v>0.2</v>
      </c>
      <c r="N2786">
        <v>19.178599999999999</v>
      </c>
    </row>
    <row r="2787" spans="1:14" hidden="1">
      <c r="A2787">
        <v>8416</v>
      </c>
      <c r="B2787" t="s">
        <v>3525</v>
      </c>
      <c r="C2787" s="4">
        <v>42831</v>
      </c>
      <c r="D2787" s="4">
        <v>42837</v>
      </c>
      <c r="E2787" t="s">
        <v>15</v>
      </c>
      <c r="F2787" t="s">
        <v>839</v>
      </c>
      <c r="G2787" t="s">
        <v>17</v>
      </c>
      <c r="H2787">
        <v>52302</v>
      </c>
      <c r="I2787" t="s">
        <v>2208</v>
      </c>
      <c r="J2787">
        <v>106.32</v>
      </c>
      <c r="K2787">
        <v>3</v>
      </c>
      <c r="L2787">
        <v>18.783200000000001</v>
      </c>
      <c r="M2787">
        <v>0</v>
      </c>
      <c r="N2787">
        <v>49.970399999999998</v>
      </c>
    </row>
    <row r="2788" spans="1:14" hidden="1">
      <c r="A2788">
        <v>8738</v>
      </c>
      <c r="B2788" t="s">
        <v>3526</v>
      </c>
      <c r="C2788" s="4">
        <v>42831</v>
      </c>
      <c r="D2788" s="4">
        <v>42835</v>
      </c>
      <c r="E2788" t="s">
        <v>15</v>
      </c>
      <c r="F2788" t="s">
        <v>3313</v>
      </c>
      <c r="G2788" t="s">
        <v>27</v>
      </c>
      <c r="H2788">
        <v>37421</v>
      </c>
      <c r="I2788" t="s">
        <v>1232</v>
      </c>
      <c r="J2788">
        <v>8.1</v>
      </c>
      <c r="K2788">
        <v>5</v>
      </c>
      <c r="L2788">
        <v>2.8079999999999998</v>
      </c>
      <c r="M2788">
        <v>0.7</v>
      </c>
      <c r="N2788">
        <v>-5.94</v>
      </c>
    </row>
    <row r="2789" spans="1:14" hidden="1">
      <c r="A2789">
        <v>6190</v>
      </c>
      <c r="B2789" t="s">
        <v>3527</v>
      </c>
      <c r="C2789" s="4">
        <v>42829</v>
      </c>
      <c r="D2789" s="4">
        <v>42833</v>
      </c>
      <c r="E2789" t="s">
        <v>15</v>
      </c>
      <c r="F2789" t="s">
        <v>2813</v>
      </c>
      <c r="G2789" t="s">
        <v>21</v>
      </c>
      <c r="H2789">
        <v>60016</v>
      </c>
      <c r="I2789" t="s">
        <v>3528</v>
      </c>
      <c r="J2789">
        <v>383.84</v>
      </c>
      <c r="K2789">
        <v>4</v>
      </c>
      <c r="L2789">
        <v>83.965000000000003</v>
      </c>
      <c r="M2789">
        <v>0.2</v>
      </c>
      <c r="N2789">
        <v>47.98</v>
      </c>
    </row>
    <row r="2790" spans="1:14" hidden="1">
      <c r="A2790">
        <v>6366</v>
      </c>
      <c r="B2790" t="s">
        <v>3529</v>
      </c>
      <c r="C2790" s="4">
        <v>42829</v>
      </c>
      <c r="D2790" s="4">
        <v>42830</v>
      </c>
      <c r="E2790" t="s">
        <v>38</v>
      </c>
      <c r="F2790" t="s">
        <v>2017</v>
      </c>
      <c r="G2790" t="s">
        <v>17</v>
      </c>
      <c r="H2790">
        <v>10009</v>
      </c>
      <c r="I2790" t="s">
        <v>1194</v>
      </c>
      <c r="J2790">
        <v>41.22</v>
      </c>
      <c r="K2790">
        <v>1</v>
      </c>
      <c r="L2790">
        <v>30.090599999999998</v>
      </c>
      <c r="M2790">
        <v>0</v>
      </c>
      <c r="N2790">
        <v>11.1294</v>
      </c>
    </row>
    <row r="2791" spans="1:14" hidden="1">
      <c r="A2791">
        <v>6367</v>
      </c>
      <c r="B2791" t="s">
        <v>3529</v>
      </c>
      <c r="C2791" s="4">
        <v>42829</v>
      </c>
      <c r="D2791" s="4">
        <v>42830</v>
      </c>
      <c r="E2791" t="s">
        <v>38</v>
      </c>
      <c r="F2791" t="s">
        <v>2017</v>
      </c>
      <c r="G2791" t="s">
        <v>17</v>
      </c>
      <c r="H2791">
        <v>10009</v>
      </c>
      <c r="I2791" t="s">
        <v>1567</v>
      </c>
      <c r="J2791">
        <v>240.37</v>
      </c>
      <c r="K2791">
        <v>1</v>
      </c>
      <c r="L2791">
        <v>233.15889999999999</v>
      </c>
      <c r="M2791">
        <v>0</v>
      </c>
      <c r="N2791">
        <v>7.2111000000000196</v>
      </c>
    </row>
    <row r="2792" spans="1:14" hidden="1">
      <c r="A2792">
        <v>6368</v>
      </c>
      <c r="B2792" t="s">
        <v>3529</v>
      </c>
      <c r="C2792" s="4">
        <v>42829</v>
      </c>
      <c r="D2792" s="4">
        <v>42830</v>
      </c>
      <c r="E2792" t="s">
        <v>38</v>
      </c>
      <c r="F2792" t="s">
        <v>2017</v>
      </c>
      <c r="G2792" t="s">
        <v>17</v>
      </c>
      <c r="H2792">
        <v>10009</v>
      </c>
      <c r="I2792" t="s">
        <v>3530</v>
      </c>
      <c r="J2792">
        <v>119.02</v>
      </c>
      <c r="K2792">
        <v>2</v>
      </c>
      <c r="L2792">
        <v>42.847200000000001</v>
      </c>
      <c r="M2792">
        <v>0</v>
      </c>
      <c r="N2792">
        <v>33.325600000000001</v>
      </c>
    </row>
    <row r="2793" spans="1:14" hidden="1">
      <c r="A2793">
        <v>6922</v>
      </c>
      <c r="B2793" t="s">
        <v>3531</v>
      </c>
      <c r="C2793" s="4">
        <v>42829</v>
      </c>
      <c r="D2793" s="4">
        <v>42835</v>
      </c>
      <c r="E2793" t="s">
        <v>15</v>
      </c>
      <c r="F2793" t="s">
        <v>3331</v>
      </c>
      <c r="G2793" t="s">
        <v>17</v>
      </c>
      <c r="H2793">
        <v>10011</v>
      </c>
      <c r="I2793" t="s">
        <v>3532</v>
      </c>
      <c r="J2793">
        <v>16.98</v>
      </c>
      <c r="K2793">
        <v>1</v>
      </c>
      <c r="L2793">
        <v>8.49</v>
      </c>
      <c r="M2793">
        <v>0</v>
      </c>
      <c r="N2793">
        <v>8.49</v>
      </c>
    </row>
    <row r="2794" spans="1:14" hidden="1">
      <c r="A2794">
        <v>9691</v>
      </c>
      <c r="B2794" t="s">
        <v>3533</v>
      </c>
      <c r="C2794" s="4">
        <v>42829</v>
      </c>
      <c r="D2794" s="4">
        <v>42830</v>
      </c>
      <c r="E2794" t="s">
        <v>38</v>
      </c>
      <c r="F2794" t="s">
        <v>1681</v>
      </c>
      <c r="G2794" t="s">
        <v>17</v>
      </c>
      <c r="H2794">
        <v>10035</v>
      </c>
      <c r="I2794" t="s">
        <v>3534</v>
      </c>
      <c r="J2794">
        <v>7.04</v>
      </c>
      <c r="K2794">
        <v>4</v>
      </c>
      <c r="L2794">
        <v>1.2496</v>
      </c>
      <c r="M2794">
        <v>0</v>
      </c>
      <c r="N2794">
        <v>2.0415999999999999</v>
      </c>
    </row>
    <row r="2795" spans="1:14" hidden="1">
      <c r="A2795">
        <v>953</v>
      </c>
      <c r="B2795" t="s">
        <v>3535</v>
      </c>
      <c r="C2795" s="4">
        <v>42828</v>
      </c>
      <c r="D2795" s="4">
        <v>42832</v>
      </c>
      <c r="E2795" t="s">
        <v>15</v>
      </c>
      <c r="F2795" t="s">
        <v>53</v>
      </c>
      <c r="G2795" t="s">
        <v>21</v>
      </c>
      <c r="H2795">
        <v>19143</v>
      </c>
      <c r="I2795" t="s">
        <v>291</v>
      </c>
      <c r="J2795">
        <v>25.472000000000001</v>
      </c>
      <c r="K2795">
        <v>4</v>
      </c>
      <c r="L2795">
        <v>4.4576000000000002</v>
      </c>
      <c r="M2795">
        <v>0.2</v>
      </c>
      <c r="N2795">
        <v>7.6416000000000004</v>
      </c>
    </row>
    <row r="2796" spans="1:14" hidden="1">
      <c r="A2796">
        <v>3725</v>
      </c>
      <c r="B2796" t="s">
        <v>3536</v>
      </c>
      <c r="C2796" s="4">
        <v>42828</v>
      </c>
      <c r="D2796" s="4">
        <v>42830</v>
      </c>
      <c r="E2796" t="s">
        <v>38</v>
      </c>
      <c r="F2796" t="s">
        <v>1628</v>
      </c>
      <c r="G2796" t="s">
        <v>21</v>
      </c>
      <c r="H2796">
        <v>60653</v>
      </c>
      <c r="I2796" t="s">
        <v>1632</v>
      </c>
      <c r="J2796">
        <v>7.056</v>
      </c>
      <c r="K2796">
        <v>3</v>
      </c>
      <c r="L2796">
        <v>1.617</v>
      </c>
      <c r="M2796">
        <v>0.2</v>
      </c>
      <c r="N2796">
        <v>2.2050000000000001</v>
      </c>
    </row>
    <row r="2797" spans="1:14" hidden="1">
      <c r="A2797">
        <v>1337</v>
      </c>
      <c r="B2797" t="s">
        <v>3537</v>
      </c>
      <c r="C2797" s="4">
        <v>42827</v>
      </c>
      <c r="D2797" s="4">
        <v>42832</v>
      </c>
      <c r="E2797" t="s">
        <v>15</v>
      </c>
      <c r="F2797" t="s">
        <v>1655</v>
      </c>
      <c r="G2797" t="s">
        <v>21</v>
      </c>
      <c r="H2797">
        <v>90008</v>
      </c>
      <c r="I2797" t="s">
        <v>3538</v>
      </c>
      <c r="J2797">
        <v>25.11</v>
      </c>
      <c r="K2797">
        <v>3</v>
      </c>
      <c r="L2797">
        <v>6.1938000000000004</v>
      </c>
      <c r="M2797">
        <v>0</v>
      </c>
      <c r="N2797">
        <v>6.5286</v>
      </c>
    </row>
    <row r="2798" spans="1:14" hidden="1">
      <c r="A2798">
        <v>3049</v>
      </c>
      <c r="B2798" t="s">
        <v>3539</v>
      </c>
      <c r="C2798" s="4">
        <v>42827</v>
      </c>
      <c r="D2798" s="4">
        <v>42829</v>
      </c>
      <c r="E2798" t="s">
        <v>38</v>
      </c>
      <c r="F2798" t="s">
        <v>2751</v>
      </c>
      <c r="G2798" t="s">
        <v>17</v>
      </c>
      <c r="H2798">
        <v>31907</v>
      </c>
      <c r="I2798" t="s">
        <v>230</v>
      </c>
      <c r="J2798">
        <v>411.8</v>
      </c>
      <c r="K2798">
        <v>2</v>
      </c>
      <c r="L2798">
        <v>170.89699999999999</v>
      </c>
      <c r="M2798">
        <v>0</v>
      </c>
      <c r="N2798">
        <v>70.006</v>
      </c>
    </row>
    <row r="2799" spans="1:14" hidden="1">
      <c r="A2799">
        <v>3050</v>
      </c>
      <c r="B2799" t="s">
        <v>3539</v>
      </c>
      <c r="C2799" s="4">
        <v>42827</v>
      </c>
      <c r="D2799" s="4">
        <v>42829</v>
      </c>
      <c r="E2799" t="s">
        <v>38</v>
      </c>
      <c r="F2799" t="s">
        <v>2751</v>
      </c>
      <c r="G2799" t="s">
        <v>17</v>
      </c>
      <c r="H2799">
        <v>31907</v>
      </c>
      <c r="I2799" t="s">
        <v>3540</v>
      </c>
      <c r="J2799">
        <v>360</v>
      </c>
      <c r="K2799">
        <v>4</v>
      </c>
      <c r="L2799">
        <v>57.6</v>
      </c>
      <c r="M2799">
        <v>0</v>
      </c>
      <c r="N2799">
        <v>129.6</v>
      </c>
    </row>
    <row r="2800" spans="1:14" hidden="1">
      <c r="A2800">
        <v>5642</v>
      </c>
      <c r="B2800" t="s">
        <v>3541</v>
      </c>
      <c r="C2800" s="4">
        <v>42827</v>
      </c>
      <c r="D2800" s="4">
        <v>42830</v>
      </c>
      <c r="E2800" t="s">
        <v>38</v>
      </c>
      <c r="F2800" t="s">
        <v>551</v>
      </c>
      <c r="G2800" t="s">
        <v>17</v>
      </c>
      <c r="H2800">
        <v>6450</v>
      </c>
      <c r="I2800" t="s">
        <v>1576</v>
      </c>
      <c r="J2800">
        <v>11.12</v>
      </c>
      <c r="K2800">
        <v>4</v>
      </c>
      <c r="L2800">
        <v>2.0571999999999999</v>
      </c>
      <c r="M2800">
        <v>0</v>
      </c>
      <c r="N2800">
        <v>2.8912</v>
      </c>
    </row>
    <row r="2801" spans="1:14" hidden="1">
      <c r="A2801">
        <v>9670</v>
      </c>
      <c r="B2801" t="s">
        <v>3542</v>
      </c>
      <c r="C2801" s="4">
        <v>42827</v>
      </c>
      <c r="D2801" s="4">
        <v>42831</v>
      </c>
      <c r="E2801" t="s">
        <v>15</v>
      </c>
      <c r="F2801" t="s">
        <v>3291</v>
      </c>
      <c r="G2801" t="s">
        <v>21</v>
      </c>
      <c r="H2801">
        <v>35601</v>
      </c>
      <c r="I2801" t="s">
        <v>1990</v>
      </c>
      <c r="J2801">
        <v>14.94</v>
      </c>
      <c r="K2801">
        <v>3</v>
      </c>
      <c r="L2801">
        <v>2.6892</v>
      </c>
      <c r="M2801">
        <v>0</v>
      </c>
      <c r="N2801">
        <v>6.8723999999999998</v>
      </c>
    </row>
    <row r="2802" spans="1:14" hidden="1">
      <c r="A2802">
        <v>2402</v>
      </c>
      <c r="B2802" t="s">
        <v>3543</v>
      </c>
      <c r="C2802" s="4">
        <v>42826</v>
      </c>
      <c r="D2802" s="4">
        <v>42829</v>
      </c>
      <c r="E2802" t="s">
        <v>52</v>
      </c>
      <c r="F2802" t="s">
        <v>744</v>
      </c>
      <c r="G2802" t="s">
        <v>21</v>
      </c>
      <c r="H2802">
        <v>65807</v>
      </c>
      <c r="I2802" t="s">
        <v>2383</v>
      </c>
      <c r="J2802">
        <v>94.2</v>
      </c>
      <c r="K2802">
        <v>6</v>
      </c>
      <c r="L2802">
        <v>11.775</v>
      </c>
      <c r="M2802">
        <v>0</v>
      </c>
      <c r="N2802">
        <v>23.55</v>
      </c>
    </row>
    <row r="2803" spans="1:14" hidden="1">
      <c r="A2803">
        <v>2403</v>
      </c>
      <c r="B2803" t="s">
        <v>3543</v>
      </c>
      <c r="C2803" s="4">
        <v>42826</v>
      </c>
      <c r="D2803" s="4">
        <v>42829</v>
      </c>
      <c r="E2803" t="s">
        <v>52</v>
      </c>
      <c r="F2803" t="s">
        <v>744</v>
      </c>
      <c r="G2803" t="s">
        <v>21</v>
      </c>
      <c r="H2803">
        <v>65807</v>
      </c>
      <c r="I2803" t="s">
        <v>3544</v>
      </c>
      <c r="J2803">
        <v>28.4</v>
      </c>
      <c r="K2803">
        <v>5</v>
      </c>
      <c r="L2803">
        <v>3.0104000000000002</v>
      </c>
      <c r="M2803">
        <v>0</v>
      </c>
      <c r="N2803">
        <v>13.348000000000001</v>
      </c>
    </row>
    <row r="2804" spans="1:14" hidden="1">
      <c r="A2804">
        <v>2617</v>
      </c>
      <c r="B2804" t="s">
        <v>3545</v>
      </c>
      <c r="C2804" s="4">
        <v>42826</v>
      </c>
      <c r="D2804" s="4">
        <v>42830</v>
      </c>
      <c r="E2804" t="s">
        <v>15</v>
      </c>
      <c r="F2804" t="s">
        <v>3546</v>
      </c>
      <c r="G2804" t="s">
        <v>21</v>
      </c>
      <c r="H2804">
        <v>94110</v>
      </c>
      <c r="I2804" t="s">
        <v>2778</v>
      </c>
      <c r="J2804">
        <v>5.78</v>
      </c>
      <c r="K2804">
        <v>2</v>
      </c>
      <c r="L2804">
        <v>1.5317000000000001</v>
      </c>
      <c r="M2804">
        <v>0</v>
      </c>
      <c r="N2804">
        <v>2.7166000000000001</v>
      </c>
    </row>
    <row r="2805" spans="1:14" hidden="1">
      <c r="A2805">
        <v>2618</v>
      </c>
      <c r="B2805" t="s">
        <v>3545</v>
      </c>
      <c r="C2805" s="4">
        <v>42826</v>
      </c>
      <c r="D2805" s="4">
        <v>42830</v>
      </c>
      <c r="E2805" t="s">
        <v>15</v>
      </c>
      <c r="F2805" t="s">
        <v>3546</v>
      </c>
      <c r="G2805" t="s">
        <v>21</v>
      </c>
      <c r="H2805">
        <v>94110</v>
      </c>
      <c r="I2805" t="s">
        <v>3053</v>
      </c>
      <c r="J2805">
        <v>121.68</v>
      </c>
      <c r="K2805">
        <v>13</v>
      </c>
      <c r="L2805">
        <v>6.4349999999999996</v>
      </c>
      <c r="M2805">
        <v>0.2</v>
      </c>
      <c r="N2805">
        <v>38.024999999999999</v>
      </c>
    </row>
    <row r="2806" spans="1:14" hidden="1">
      <c r="A2806">
        <v>4218</v>
      </c>
      <c r="B2806" t="s">
        <v>3547</v>
      </c>
      <c r="C2806" s="4">
        <v>42826</v>
      </c>
      <c r="D2806" s="4">
        <v>42828</v>
      </c>
      <c r="E2806" t="s">
        <v>38</v>
      </c>
      <c r="F2806" t="s">
        <v>187</v>
      </c>
      <c r="G2806" t="s">
        <v>27</v>
      </c>
      <c r="H2806">
        <v>94110</v>
      </c>
      <c r="I2806" t="s">
        <v>3548</v>
      </c>
      <c r="J2806">
        <v>482.66399999999999</v>
      </c>
      <c r="K2806">
        <v>8</v>
      </c>
      <c r="L2806">
        <v>49.686</v>
      </c>
      <c r="M2806">
        <v>0.15</v>
      </c>
      <c r="N2806">
        <v>85.176000000000002</v>
      </c>
    </row>
    <row r="2807" spans="1:14" hidden="1">
      <c r="A2807">
        <v>4219</v>
      </c>
      <c r="B2807" t="s">
        <v>3547</v>
      </c>
      <c r="C2807" s="4">
        <v>42826</v>
      </c>
      <c r="D2807" s="4">
        <v>42828</v>
      </c>
      <c r="E2807" t="s">
        <v>38</v>
      </c>
      <c r="F2807" t="s">
        <v>187</v>
      </c>
      <c r="G2807" t="s">
        <v>27</v>
      </c>
      <c r="H2807">
        <v>94110</v>
      </c>
      <c r="I2807" t="s">
        <v>3549</v>
      </c>
      <c r="J2807">
        <v>4799.9840000000004</v>
      </c>
      <c r="K2807">
        <v>2</v>
      </c>
      <c r="L2807">
        <v>2219.9926</v>
      </c>
      <c r="M2807">
        <v>0.2</v>
      </c>
      <c r="N2807">
        <v>359.99880000000002</v>
      </c>
    </row>
    <row r="2808" spans="1:14" hidden="1">
      <c r="A2808">
        <v>4329</v>
      </c>
      <c r="B2808" t="s">
        <v>3550</v>
      </c>
      <c r="C2808" s="4">
        <v>42826</v>
      </c>
      <c r="D2808" s="4">
        <v>42832</v>
      </c>
      <c r="E2808" t="s">
        <v>15</v>
      </c>
      <c r="F2808" t="s">
        <v>2782</v>
      </c>
      <c r="G2808" t="s">
        <v>21</v>
      </c>
      <c r="H2808">
        <v>10011</v>
      </c>
      <c r="I2808" t="s">
        <v>1544</v>
      </c>
      <c r="J2808">
        <v>42.93</v>
      </c>
      <c r="K2808">
        <v>9</v>
      </c>
      <c r="L2808">
        <v>2.6234999999999999</v>
      </c>
      <c r="M2808">
        <v>0</v>
      </c>
      <c r="N2808">
        <v>19.3185</v>
      </c>
    </row>
    <row r="2809" spans="1:14" hidden="1">
      <c r="A2809">
        <v>5488</v>
      </c>
      <c r="B2809" t="s">
        <v>3551</v>
      </c>
      <c r="C2809" s="4">
        <v>42826</v>
      </c>
      <c r="D2809" s="4">
        <v>42829</v>
      </c>
      <c r="E2809" t="s">
        <v>52</v>
      </c>
      <c r="F2809" t="s">
        <v>1776</v>
      </c>
      <c r="G2809" t="s">
        <v>27</v>
      </c>
      <c r="H2809">
        <v>32216</v>
      </c>
      <c r="I2809" t="s">
        <v>3552</v>
      </c>
      <c r="J2809">
        <v>23.975999999999999</v>
      </c>
      <c r="K2809">
        <v>3</v>
      </c>
      <c r="L2809">
        <v>9.8901000000000003</v>
      </c>
      <c r="M2809">
        <v>0.2</v>
      </c>
      <c r="N2809">
        <v>-5.6943000000000001</v>
      </c>
    </row>
    <row r="2810" spans="1:14" hidden="1">
      <c r="A2810">
        <v>5489</v>
      </c>
      <c r="B2810" t="s">
        <v>3551</v>
      </c>
      <c r="C2810" s="4">
        <v>42826</v>
      </c>
      <c r="D2810" s="4">
        <v>42829</v>
      </c>
      <c r="E2810" t="s">
        <v>52</v>
      </c>
      <c r="F2810" t="s">
        <v>1776</v>
      </c>
      <c r="G2810" t="s">
        <v>27</v>
      </c>
      <c r="H2810">
        <v>32216</v>
      </c>
      <c r="I2810" t="s">
        <v>3553</v>
      </c>
      <c r="J2810">
        <v>6.2640000000000002</v>
      </c>
      <c r="K2810">
        <v>3</v>
      </c>
      <c r="L2810">
        <v>1.4094</v>
      </c>
      <c r="M2810">
        <v>0.2</v>
      </c>
      <c r="N2810">
        <v>2.0358000000000001</v>
      </c>
    </row>
    <row r="2811" spans="1:14" hidden="1">
      <c r="A2811">
        <v>5490</v>
      </c>
      <c r="B2811" t="s">
        <v>3551</v>
      </c>
      <c r="C2811" s="4">
        <v>42826</v>
      </c>
      <c r="D2811" s="4">
        <v>42829</v>
      </c>
      <c r="E2811" t="s">
        <v>52</v>
      </c>
      <c r="F2811" t="s">
        <v>1776</v>
      </c>
      <c r="G2811" t="s">
        <v>27</v>
      </c>
      <c r="H2811">
        <v>32216</v>
      </c>
      <c r="I2811" t="s">
        <v>3554</v>
      </c>
      <c r="J2811">
        <v>20.808</v>
      </c>
      <c r="K2811">
        <v>3</v>
      </c>
      <c r="L2811">
        <v>6.3291000000000004</v>
      </c>
      <c r="M2811">
        <v>0.2</v>
      </c>
      <c r="N2811">
        <v>1.8207</v>
      </c>
    </row>
    <row r="2812" spans="1:14" hidden="1">
      <c r="A2812">
        <v>5491</v>
      </c>
      <c r="B2812" t="s">
        <v>3551</v>
      </c>
      <c r="C2812" s="4">
        <v>42826</v>
      </c>
      <c r="D2812" s="4">
        <v>42829</v>
      </c>
      <c r="E2812" t="s">
        <v>52</v>
      </c>
      <c r="F2812" t="s">
        <v>1776</v>
      </c>
      <c r="G2812" t="s">
        <v>27</v>
      </c>
      <c r="H2812">
        <v>32216</v>
      </c>
      <c r="I2812" t="s">
        <v>1134</v>
      </c>
      <c r="J2812">
        <v>218.352</v>
      </c>
      <c r="K2812">
        <v>3</v>
      </c>
      <c r="L2812">
        <v>79.152600000000007</v>
      </c>
      <c r="M2812">
        <v>0.2</v>
      </c>
      <c r="N2812">
        <v>-19.105799999999999</v>
      </c>
    </row>
    <row r="2813" spans="1:14" hidden="1">
      <c r="A2813">
        <v>6008</v>
      </c>
      <c r="B2813" t="s">
        <v>3555</v>
      </c>
      <c r="C2813" s="4">
        <v>42826</v>
      </c>
      <c r="D2813" s="4">
        <v>42828</v>
      </c>
      <c r="E2813" t="s">
        <v>38</v>
      </c>
      <c r="F2813" t="s">
        <v>1619</v>
      </c>
      <c r="G2813" t="s">
        <v>27</v>
      </c>
      <c r="H2813">
        <v>29501</v>
      </c>
      <c r="I2813" t="s">
        <v>3556</v>
      </c>
      <c r="J2813">
        <v>127.95</v>
      </c>
      <c r="K2813">
        <v>3</v>
      </c>
      <c r="L2813">
        <v>35.399500000000003</v>
      </c>
      <c r="M2813">
        <v>0</v>
      </c>
      <c r="N2813">
        <v>21.7515</v>
      </c>
    </row>
    <row r="2814" spans="1:14" hidden="1">
      <c r="A2814">
        <v>469</v>
      </c>
      <c r="B2814" t="s">
        <v>3557</v>
      </c>
      <c r="C2814" s="4">
        <v>42825</v>
      </c>
      <c r="D2814" s="4">
        <v>42829</v>
      </c>
      <c r="E2814" t="s">
        <v>15</v>
      </c>
      <c r="F2814" t="s">
        <v>623</v>
      </c>
      <c r="G2814" t="s">
        <v>27</v>
      </c>
      <c r="H2814">
        <v>79109</v>
      </c>
      <c r="I2814" t="s">
        <v>3167</v>
      </c>
      <c r="J2814">
        <v>205.33279999999999</v>
      </c>
      <c r="K2814">
        <v>2</v>
      </c>
      <c r="L2814">
        <v>120.78400000000001</v>
      </c>
      <c r="M2814">
        <v>0.32</v>
      </c>
      <c r="N2814">
        <v>-36.235199999999999</v>
      </c>
    </row>
    <row r="2815" spans="1:14" hidden="1">
      <c r="A2815">
        <v>1338</v>
      </c>
      <c r="B2815" t="s">
        <v>3558</v>
      </c>
      <c r="C2815" s="4">
        <v>42825</v>
      </c>
      <c r="D2815" s="4">
        <v>42827</v>
      </c>
      <c r="E2815" t="s">
        <v>52</v>
      </c>
      <c r="F2815" t="s">
        <v>255</v>
      </c>
      <c r="G2815" t="s">
        <v>21</v>
      </c>
      <c r="H2815">
        <v>10011</v>
      </c>
      <c r="I2815" t="s">
        <v>2769</v>
      </c>
      <c r="J2815">
        <v>29.78</v>
      </c>
      <c r="K2815">
        <v>2</v>
      </c>
      <c r="L2815">
        <v>10.8697</v>
      </c>
      <c r="M2815">
        <v>0</v>
      </c>
      <c r="N2815">
        <v>8.0405999999999995</v>
      </c>
    </row>
    <row r="2816" spans="1:14" hidden="1">
      <c r="A2816">
        <v>1339</v>
      </c>
      <c r="B2816" t="s">
        <v>3558</v>
      </c>
      <c r="C2816" s="4">
        <v>42825</v>
      </c>
      <c r="D2816" s="4">
        <v>42827</v>
      </c>
      <c r="E2816" t="s">
        <v>52</v>
      </c>
      <c r="F2816" t="s">
        <v>255</v>
      </c>
      <c r="G2816" t="s">
        <v>21</v>
      </c>
      <c r="H2816">
        <v>10011</v>
      </c>
      <c r="I2816" t="s">
        <v>1523</v>
      </c>
      <c r="J2816">
        <v>677.58</v>
      </c>
      <c r="K2816">
        <v>3</v>
      </c>
      <c r="L2816">
        <v>167.13640000000001</v>
      </c>
      <c r="M2816">
        <v>0</v>
      </c>
      <c r="N2816">
        <v>176.17080000000001</v>
      </c>
    </row>
    <row r="2817" spans="1:14" hidden="1">
      <c r="A2817">
        <v>1340</v>
      </c>
      <c r="B2817" t="s">
        <v>3558</v>
      </c>
      <c r="C2817" s="4">
        <v>42825</v>
      </c>
      <c r="D2817" s="4">
        <v>42827</v>
      </c>
      <c r="E2817" t="s">
        <v>52</v>
      </c>
      <c r="F2817" t="s">
        <v>255</v>
      </c>
      <c r="G2817" t="s">
        <v>21</v>
      </c>
      <c r="H2817">
        <v>10011</v>
      </c>
      <c r="I2817" t="s">
        <v>2325</v>
      </c>
      <c r="J2817">
        <v>75.040000000000006</v>
      </c>
      <c r="K2817">
        <v>8</v>
      </c>
      <c r="L2817">
        <v>4.8776000000000002</v>
      </c>
      <c r="M2817">
        <v>0</v>
      </c>
      <c r="N2817">
        <v>36.019199999999998</v>
      </c>
    </row>
    <row r="2818" spans="1:14" hidden="1">
      <c r="A2818">
        <v>2150</v>
      </c>
      <c r="B2818" t="s">
        <v>3559</v>
      </c>
      <c r="C2818" s="4">
        <v>42825</v>
      </c>
      <c r="D2818" s="4">
        <v>42830</v>
      </c>
      <c r="E2818" t="s">
        <v>15</v>
      </c>
      <c r="F2818" t="s">
        <v>2617</v>
      </c>
      <c r="G2818" t="s">
        <v>21</v>
      </c>
      <c r="H2818">
        <v>10035</v>
      </c>
      <c r="I2818" t="s">
        <v>1633</v>
      </c>
      <c r="J2818">
        <v>84.95</v>
      </c>
      <c r="K2818">
        <v>5</v>
      </c>
      <c r="L2818">
        <v>12.5726</v>
      </c>
      <c r="M2818">
        <v>0</v>
      </c>
      <c r="N2818">
        <v>22.087</v>
      </c>
    </row>
    <row r="2819" spans="1:14" hidden="1">
      <c r="A2819">
        <v>3089</v>
      </c>
      <c r="B2819" t="s">
        <v>3560</v>
      </c>
      <c r="C2819" s="4">
        <v>42825</v>
      </c>
      <c r="D2819" s="4">
        <v>42827</v>
      </c>
      <c r="E2819" t="s">
        <v>52</v>
      </c>
      <c r="F2819" t="s">
        <v>562</v>
      </c>
      <c r="G2819" t="s">
        <v>17</v>
      </c>
      <c r="H2819">
        <v>42420</v>
      </c>
      <c r="I2819" t="s">
        <v>2953</v>
      </c>
      <c r="J2819">
        <v>61</v>
      </c>
      <c r="K2819">
        <v>5</v>
      </c>
      <c r="L2819">
        <v>7.0759999999999996</v>
      </c>
      <c r="M2819">
        <v>0</v>
      </c>
      <c r="N2819">
        <v>25.62</v>
      </c>
    </row>
    <row r="2820" spans="1:14" hidden="1">
      <c r="A2820">
        <v>3090</v>
      </c>
      <c r="B2820" t="s">
        <v>3560</v>
      </c>
      <c r="C2820" s="4">
        <v>42825</v>
      </c>
      <c r="D2820" s="4">
        <v>42827</v>
      </c>
      <c r="E2820" t="s">
        <v>52</v>
      </c>
      <c r="F2820" t="s">
        <v>562</v>
      </c>
      <c r="G2820" t="s">
        <v>17</v>
      </c>
      <c r="H2820">
        <v>42420</v>
      </c>
      <c r="I2820" t="s">
        <v>2077</v>
      </c>
      <c r="J2820">
        <v>671.93</v>
      </c>
      <c r="K2820">
        <v>7</v>
      </c>
      <c r="L2820">
        <v>69.112799999999993</v>
      </c>
      <c r="M2820">
        <v>0</v>
      </c>
      <c r="N2820">
        <v>188.1404</v>
      </c>
    </row>
    <row r="2821" spans="1:14" hidden="1">
      <c r="A2821">
        <v>3243</v>
      </c>
      <c r="B2821" t="s">
        <v>3561</v>
      </c>
      <c r="C2821" s="4">
        <v>42825</v>
      </c>
      <c r="D2821" s="4">
        <v>42830</v>
      </c>
      <c r="E2821" t="s">
        <v>52</v>
      </c>
      <c r="F2821" t="s">
        <v>614</v>
      </c>
      <c r="G2821" t="s">
        <v>21</v>
      </c>
      <c r="H2821">
        <v>60623</v>
      </c>
      <c r="I2821" t="s">
        <v>1721</v>
      </c>
      <c r="J2821">
        <v>13.468</v>
      </c>
      <c r="K2821">
        <v>13</v>
      </c>
      <c r="L2821">
        <v>2.7972000000000001</v>
      </c>
      <c r="M2821">
        <v>0.8</v>
      </c>
      <c r="N2821">
        <v>-22.895600000000002</v>
      </c>
    </row>
    <row r="2822" spans="1:14" hidden="1">
      <c r="A2822">
        <v>5562</v>
      </c>
      <c r="B2822" t="s">
        <v>3562</v>
      </c>
      <c r="C2822" s="4">
        <v>42825</v>
      </c>
      <c r="D2822" s="4">
        <v>42827</v>
      </c>
      <c r="E2822" t="s">
        <v>52</v>
      </c>
      <c r="F2822" t="s">
        <v>1311</v>
      </c>
      <c r="G2822" t="s">
        <v>27</v>
      </c>
      <c r="H2822">
        <v>30318</v>
      </c>
      <c r="I2822" t="s">
        <v>3563</v>
      </c>
      <c r="J2822">
        <v>34.54</v>
      </c>
      <c r="K2822">
        <v>1</v>
      </c>
      <c r="L2822">
        <v>17.27</v>
      </c>
      <c r="M2822">
        <v>0</v>
      </c>
      <c r="N2822">
        <v>17.27</v>
      </c>
    </row>
    <row r="2823" spans="1:14" hidden="1">
      <c r="A2823">
        <v>5563</v>
      </c>
      <c r="B2823" t="s">
        <v>3562</v>
      </c>
      <c r="C2823" s="4">
        <v>42825</v>
      </c>
      <c r="D2823" s="4">
        <v>42827</v>
      </c>
      <c r="E2823" t="s">
        <v>52</v>
      </c>
      <c r="F2823" t="s">
        <v>1311</v>
      </c>
      <c r="G2823" t="s">
        <v>27</v>
      </c>
      <c r="H2823">
        <v>30318</v>
      </c>
      <c r="I2823" t="s">
        <v>174</v>
      </c>
      <c r="J2823">
        <v>2999.95</v>
      </c>
      <c r="K2823">
        <v>5</v>
      </c>
      <c r="L2823">
        <v>311.9948</v>
      </c>
      <c r="M2823">
        <v>0</v>
      </c>
      <c r="N2823">
        <v>1439.9760000000001</v>
      </c>
    </row>
    <row r="2824" spans="1:14" hidden="1">
      <c r="A2824">
        <v>5564</v>
      </c>
      <c r="B2824" t="s">
        <v>3562</v>
      </c>
      <c r="C2824" s="4">
        <v>42825</v>
      </c>
      <c r="D2824" s="4">
        <v>42827</v>
      </c>
      <c r="E2824" t="s">
        <v>52</v>
      </c>
      <c r="F2824" t="s">
        <v>1311</v>
      </c>
      <c r="G2824" t="s">
        <v>27</v>
      </c>
      <c r="H2824">
        <v>30318</v>
      </c>
      <c r="I2824" t="s">
        <v>1461</v>
      </c>
      <c r="J2824">
        <v>64.12</v>
      </c>
      <c r="K2824">
        <v>4</v>
      </c>
      <c r="L2824">
        <v>8.3355999999999995</v>
      </c>
      <c r="M2824">
        <v>0</v>
      </c>
      <c r="N2824">
        <v>30.7776</v>
      </c>
    </row>
    <row r="2825" spans="1:14" hidden="1">
      <c r="A2825">
        <v>6562</v>
      </c>
      <c r="B2825" t="s">
        <v>3564</v>
      </c>
      <c r="C2825" s="4">
        <v>42825</v>
      </c>
      <c r="D2825" s="4">
        <v>42827</v>
      </c>
      <c r="E2825" t="s">
        <v>38</v>
      </c>
      <c r="F2825" t="s">
        <v>2993</v>
      </c>
      <c r="G2825" t="s">
        <v>27</v>
      </c>
      <c r="H2825">
        <v>76017</v>
      </c>
      <c r="I2825" t="s">
        <v>1570</v>
      </c>
      <c r="J2825">
        <v>33.619999999999997</v>
      </c>
      <c r="K2825">
        <v>5</v>
      </c>
      <c r="L2825">
        <v>24.878799999999998</v>
      </c>
      <c r="M2825">
        <v>0.8</v>
      </c>
      <c r="N2825">
        <v>-90.774000000000001</v>
      </c>
    </row>
    <row r="2826" spans="1:14" hidden="1">
      <c r="A2826">
        <v>7536</v>
      </c>
      <c r="B2826" t="s">
        <v>3565</v>
      </c>
      <c r="C2826" s="4">
        <v>42825</v>
      </c>
      <c r="D2826" s="4">
        <v>42832</v>
      </c>
      <c r="E2826" t="s">
        <v>15</v>
      </c>
      <c r="F2826" t="s">
        <v>633</v>
      </c>
      <c r="G2826" t="s">
        <v>27</v>
      </c>
      <c r="H2826">
        <v>90004</v>
      </c>
      <c r="I2826" t="s">
        <v>3136</v>
      </c>
      <c r="J2826">
        <v>29.7</v>
      </c>
      <c r="K2826">
        <v>3</v>
      </c>
      <c r="L2826">
        <v>7.2270000000000003</v>
      </c>
      <c r="M2826">
        <v>0</v>
      </c>
      <c r="N2826">
        <v>8.0190000000000001</v>
      </c>
    </row>
    <row r="2827" spans="1:14" hidden="1">
      <c r="A2827">
        <v>4543</v>
      </c>
      <c r="B2827" t="s">
        <v>3566</v>
      </c>
      <c r="C2827" s="4">
        <v>42824</v>
      </c>
      <c r="D2827" s="4">
        <v>42825</v>
      </c>
      <c r="E2827" t="s">
        <v>38</v>
      </c>
      <c r="F2827" t="s">
        <v>2585</v>
      </c>
      <c r="G2827" t="s">
        <v>21</v>
      </c>
      <c r="H2827">
        <v>73120</v>
      </c>
      <c r="I2827" t="s">
        <v>3567</v>
      </c>
      <c r="J2827">
        <v>325.86</v>
      </c>
      <c r="K2827">
        <v>2</v>
      </c>
      <c r="L2827">
        <v>87.982200000000006</v>
      </c>
      <c r="M2827">
        <v>0</v>
      </c>
      <c r="N2827">
        <v>149.8956</v>
      </c>
    </row>
    <row r="2828" spans="1:14" hidden="1">
      <c r="A2828">
        <v>4689</v>
      </c>
      <c r="B2828" t="s">
        <v>3568</v>
      </c>
      <c r="C2828" s="4">
        <v>42824</v>
      </c>
      <c r="D2828" s="4">
        <v>42828</v>
      </c>
      <c r="E2828" t="s">
        <v>15</v>
      </c>
      <c r="F2828" t="s">
        <v>1942</v>
      </c>
      <c r="G2828" t="s">
        <v>21</v>
      </c>
      <c r="H2828">
        <v>17602</v>
      </c>
      <c r="I2828" t="s">
        <v>3113</v>
      </c>
      <c r="J2828">
        <v>5.7149999999999999</v>
      </c>
      <c r="K2828">
        <v>5</v>
      </c>
      <c r="L2828">
        <v>2.0954999999999999</v>
      </c>
      <c r="M2828">
        <v>0.7</v>
      </c>
      <c r="N2828">
        <v>-4.7625000000000002</v>
      </c>
    </row>
    <row r="2829" spans="1:14" hidden="1">
      <c r="A2829">
        <v>5873</v>
      </c>
      <c r="B2829" t="s">
        <v>3569</v>
      </c>
      <c r="C2829" s="4">
        <v>42824</v>
      </c>
      <c r="D2829" s="4">
        <v>42828</v>
      </c>
      <c r="E2829" t="s">
        <v>15</v>
      </c>
      <c r="F2829" t="s">
        <v>1147</v>
      </c>
      <c r="G2829" t="s">
        <v>17</v>
      </c>
      <c r="H2829">
        <v>31907</v>
      </c>
      <c r="I2829" t="s">
        <v>2165</v>
      </c>
      <c r="J2829">
        <v>59.76</v>
      </c>
      <c r="K2829">
        <v>1</v>
      </c>
      <c r="L2829">
        <v>43.027200000000001</v>
      </c>
      <c r="M2829">
        <v>0</v>
      </c>
      <c r="N2829">
        <v>16.732800000000001</v>
      </c>
    </row>
    <row r="2830" spans="1:14" hidden="1">
      <c r="A2830">
        <v>7503</v>
      </c>
      <c r="B2830" t="s">
        <v>3570</v>
      </c>
      <c r="C2830" s="4">
        <v>42824</v>
      </c>
      <c r="D2830" s="4">
        <v>42824</v>
      </c>
      <c r="E2830" t="s">
        <v>98</v>
      </c>
      <c r="F2830" t="s">
        <v>3108</v>
      </c>
      <c r="G2830" t="s">
        <v>21</v>
      </c>
      <c r="H2830">
        <v>90036</v>
      </c>
      <c r="I2830" t="s">
        <v>776</v>
      </c>
      <c r="J2830">
        <v>6.08</v>
      </c>
      <c r="K2830">
        <v>2</v>
      </c>
      <c r="L2830">
        <v>2.0064000000000002</v>
      </c>
      <c r="M2830">
        <v>0</v>
      </c>
      <c r="N2830">
        <v>2.0672000000000001</v>
      </c>
    </row>
    <row r="2831" spans="1:14" hidden="1">
      <c r="A2831">
        <v>7504</v>
      </c>
      <c r="B2831" t="s">
        <v>3570</v>
      </c>
      <c r="C2831" s="4">
        <v>42824</v>
      </c>
      <c r="D2831" s="4">
        <v>42824</v>
      </c>
      <c r="E2831" t="s">
        <v>98</v>
      </c>
      <c r="F2831" t="s">
        <v>3108</v>
      </c>
      <c r="G2831" t="s">
        <v>21</v>
      </c>
      <c r="H2831">
        <v>90036</v>
      </c>
      <c r="I2831" t="s">
        <v>2197</v>
      </c>
      <c r="J2831">
        <v>164.792</v>
      </c>
      <c r="K2831">
        <v>1</v>
      </c>
      <c r="L2831">
        <v>146.25290000000001</v>
      </c>
      <c r="M2831">
        <v>0.2</v>
      </c>
      <c r="N2831">
        <v>18.539100000000001</v>
      </c>
    </row>
    <row r="2832" spans="1:14" hidden="1">
      <c r="A2832">
        <v>8665</v>
      </c>
      <c r="B2832" t="s">
        <v>3571</v>
      </c>
      <c r="C2832" s="4">
        <v>42824</v>
      </c>
      <c r="D2832" s="4">
        <v>42826</v>
      </c>
      <c r="E2832" t="s">
        <v>52</v>
      </c>
      <c r="F2832" t="s">
        <v>661</v>
      </c>
      <c r="G2832" t="s">
        <v>21</v>
      </c>
      <c r="H2832">
        <v>90712</v>
      </c>
      <c r="I2832" t="s">
        <v>2563</v>
      </c>
      <c r="J2832">
        <v>94.2</v>
      </c>
      <c r="K2832">
        <v>5</v>
      </c>
      <c r="L2832">
        <v>10.927199999999999</v>
      </c>
      <c r="M2832">
        <v>0</v>
      </c>
      <c r="N2832">
        <v>39.564</v>
      </c>
    </row>
    <row r="2833" spans="1:14" hidden="1">
      <c r="A2833">
        <v>5720</v>
      </c>
      <c r="B2833" t="s">
        <v>3572</v>
      </c>
      <c r="C2833" s="4">
        <v>42823</v>
      </c>
      <c r="D2833" s="4">
        <v>42827</v>
      </c>
      <c r="E2833" t="s">
        <v>52</v>
      </c>
      <c r="F2833" t="s">
        <v>573</v>
      </c>
      <c r="G2833" t="s">
        <v>21</v>
      </c>
      <c r="H2833">
        <v>47905</v>
      </c>
      <c r="I2833" t="s">
        <v>375</v>
      </c>
      <c r="J2833">
        <v>81.400000000000006</v>
      </c>
      <c r="K2833">
        <v>5</v>
      </c>
      <c r="L2833">
        <v>12.0472</v>
      </c>
      <c r="M2833">
        <v>0</v>
      </c>
      <c r="N2833">
        <v>21.164000000000001</v>
      </c>
    </row>
    <row r="2834" spans="1:14" hidden="1">
      <c r="A2834">
        <v>1880</v>
      </c>
      <c r="B2834" t="s">
        <v>3573</v>
      </c>
      <c r="C2834" s="4">
        <v>42822</v>
      </c>
      <c r="D2834" s="4">
        <v>42827</v>
      </c>
      <c r="E2834" t="s">
        <v>15</v>
      </c>
      <c r="F2834" t="s">
        <v>1861</v>
      </c>
      <c r="G2834" t="s">
        <v>27</v>
      </c>
      <c r="H2834">
        <v>32216</v>
      </c>
      <c r="I2834" t="s">
        <v>1061</v>
      </c>
      <c r="J2834">
        <v>68.742000000000004</v>
      </c>
      <c r="K2834">
        <v>9</v>
      </c>
      <c r="L2834">
        <v>12.9846</v>
      </c>
      <c r="M2834">
        <v>0.7</v>
      </c>
      <c r="N2834">
        <v>-48.119399999999999</v>
      </c>
    </row>
    <row r="2835" spans="1:14" hidden="1">
      <c r="A2835">
        <v>5740</v>
      </c>
      <c r="B2835" t="s">
        <v>3574</v>
      </c>
      <c r="C2835" s="4">
        <v>42822</v>
      </c>
      <c r="D2835" s="4">
        <v>42825</v>
      </c>
      <c r="E2835" t="s">
        <v>38</v>
      </c>
      <c r="F2835" t="s">
        <v>3575</v>
      </c>
      <c r="G2835" t="s">
        <v>27</v>
      </c>
      <c r="H2835">
        <v>94533</v>
      </c>
      <c r="I2835" t="s">
        <v>444</v>
      </c>
      <c r="J2835">
        <v>12.96</v>
      </c>
      <c r="K2835">
        <v>2</v>
      </c>
      <c r="L2835">
        <v>3.3048000000000002</v>
      </c>
      <c r="M2835">
        <v>0</v>
      </c>
      <c r="N2835">
        <v>6.3503999999999996</v>
      </c>
    </row>
    <row r="2836" spans="1:14" hidden="1">
      <c r="A2836">
        <v>5741</v>
      </c>
      <c r="B2836" t="s">
        <v>3574</v>
      </c>
      <c r="C2836" s="4">
        <v>42822</v>
      </c>
      <c r="D2836" s="4">
        <v>42825</v>
      </c>
      <c r="E2836" t="s">
        <v>38</v>
      </c>
      <c r="F2836" t="s">
        <v>3575</v>
      </c>
      <c r="G2836" t="s">
        <v>27</v>
      </c>
      <c r="H2836">
        <v>94533</v>
      </c>
      <c r="I2836" t="s">
        <v>2371</v>
      </c>
      <c r="J2836">
        <v>26.48</v>
      </c>
      <c r="K2836">
        <v>1</v>
      </c>
      <c r="L2836">
        <v>16.4176</v>
      </c>
      <c r="M2836">
        <v>0</v>
      </c>
      <c r="N2836">
        <v>10.0624</v>
      </c>
    </row>
    <row r="2837" spans="1:14" hidden="1">
      <c r="A2837">
        <v>5742</v>
      </c>
      <c r="B2837" t="s">
        <v>3574</v>
      </c>
      <c r="C2837" s="4">
        <v>42822</v>
      </c>
      <c r="D2837" s="4">
        <v>42825</v>
      </c>
      <c r="E2837" t="s">
        <v>38</v>
      </c>
      <c r="F2837" t="s">
        <v>3575</v>
      </c>
      <c r="G2837" t="s">
        <v>27</v>
      </c>
      <c r="H2837">
        <v>94533</v>
      </c>
      <c r="I2837" t="s">
        <v>3576</v>
      </c>
      <c r="J2837">
        <v>532.72</v>
      </c>
      <c r="K2837">
        <v>2</v>
      </c>
      <c r="L2837">
        <v>239.72399999999999</v>
      </c>
      <c r="M2837">
        <v>0.2</v>
      </c>
      <c r="N2837">
        <v>53.271999999999998</v>
      </c>
    </row>
    <row r="2838" spans="1:14" hidden="1">
      <c r="A2838">
        <v>5743</v>
      </c>
      <c r="B2838" t="s">
        <v>3574</v>
      </c>
      <c r="C2838" s="4">
        <v>42822</v>
      </c>
      <c r="D2838" s="4">
        <v>42825</v>
      </c>
      <c r="E2838" t="s">
        <v>38</v>
      </c>
      <c r="F2838" t="s">
        <v>3575</v>
      </c>
      <c r="G2838" t="s">
        <v>27</v>
      </c>
      <c r="H2838">
        <v>94533</v>
      </c>
      <c r="I2838" t="s">
        <v>595</v>
      </c>
      <c r="J2838">
        <v>26.72</v>
      </c>
      <c r="K2838">
        <v>4</v>
      </c>
      <c r="L2838">
        <v>3.4735999999999998</v>
      </c>
      <c r="M2838">
        <v>0</v>
      </c>
      <c r="N2838">
        <v>12.8256</v>
      </c>
    </row>
    <row r="2839" spans="1:14" hidden="1">
      <c r="A2839">
        <v>5744</v>
      </c>
      <c r="B2839" t="s">
        <v>3574</v>
      </c>
      <c r="C2839" s="4">
        <v>42822</v>
      </c>
      <c r="D2839" s="4">
        <v>42825</v>
      </c>
      <c r="E2839" t="s">
        <v>38</v>
      </c>
      <c r="F2839" t="s">
        <v>3575</v>
      </c>
      <c r="G2839" t="s">
        <v>27</v>
      </c>
      <c r="H2839">
        <v>94533</v>
      </c>
      <c r="I2839" t="s">
        <v>2831</v>
      </c>
      <c r="J2839">
        <v>20.04</v>
      </c>
      <c r="K2839">
        <v>3</v>
      </c>
      <c r="L2839">
        <v>3.4735999999999998</v>
      </c>
      <c r="M2839">
        <v>0</v>
      </c>
      <c r="N2839">
        <v>9.6191999999999993</v>
      </c>
    </row>
    <row r="2840" spans="1:14" hidden="1">
      <c r="A2840">
        <v>5745</v>
      </c>
      <c r="B2840" t="s">
        <v>3574</v>
      </c>
      <c r="C2840" s="4">
        <v>42822</v>
      </c>
      <c r="D2840" s="4">
        <v>42825</v>
      </c>
      <c r="E2840" t="s">
        <v>38</v>
      </c>
      <c r="F2840" t="s">
        <v>3575</v>
      </c>
      <c r="G2840" t="s">
        <v>27</v>
      </c>
      <c r="H2840">
        <v>94533</v>
      </c>
      <c r="I2840" t="s">
        <v>1709</v>
      </c>
      <c r="J2840">
        <v>795.48</v>
      </c>
      <c r="K2840">
        <v>7</v>
      </c>
      <c r="L2840">
        <v>112.50360000000001</v>
      </c>
      <c r="M2840">
        <v>0</v>
      </c>
      <c r="N2840">
        <v>7.9547999999999597</v>
      </c>
    </row>
    <row r="2841" spans="1:14" hidden="1">
      <c r="A2841">
        <v>5746</v>
      </c>
      <c r="B2841" t="s">
        <v>3574</v>
      </c>
      <c r="C2841" s="4">
        <v>42822</v>
      </c>
      <c r="D2841" s="4">
        <v>42825</v>
      </c>
      <c r="E2841" t="s">
        <v>38</v>
      </c>
      <c r="F2841" t="s">
        <v>3575</v>
      </c>
      <c r="G2841" t="s">
        <v>27</v>
      </c>
      <c r="H2841">
        <v>94533</v>
      </c>
      <c r="I2841" t="s">
        <v>2031</v>
      </c>
      <c r="J2841">
        <v>21.56</v>
      </c>
      <c r="K2841">
        <v>7</v>
      </c>
      <c r="L2841">
        <v>2.0943999999999998</v>
      </c>
      <c r="M2841">
        <v>0</v>
      </c>
      <c r="N2841">
        <v>6.8992000000000004</v>
      </c>
    </row>
    <row r="2842" spans="1:14" hidden="1">
      <c r="A2842">
        <v>4676</v>
      </c>
      <c r="B2842" t="s">
        <v>3577</v>
      </c>
      <c r="C2842" s="4">
        <v>42821</v>
      </c>
      <c r="D2842" s="4">
        <v>42823</v>
      </c>
      <c r="E2842" t="s">
        <v>52</v>
      </c>
      <c r="F2842" t="s">
        <v>3578</v>
      </c>
      <c r="G2842" t="s">
        <v>21</v>
      </c>
      <c r="H2842">
        <v>19120</v>
      </c>
      <c r="I2842" t="s">
        <v>2228</v>
      </c>
      <c r="J2842">
        <v>15.007999999999999</v>
      </c>
      <c r="K2842">
        <v>2</v>
      </c>
      <c r="L2842">
        <v>6.7535999999999996</v>
      </c>
      <c r="M2842">
        <v>0.2</v>
      </c>
      <c r="N2842">
        <v>1.5007999999999999</v>
      </c>
    </row>
    <row r="2843" spans="1:14" hidden="1">
      <c r="A2843">
        <v>8486</v>
      </c>
      <c r="B2843" t="s">
        <v>3579</v>
      </c>
      <c r="C2843" s="4">
        <v>42821</v>
      </c>
      <c r="D2843" s="4">
        <v>42825</v>
      </c>
      <c r="E2843" t="s">
        <v>15</v>
      </c>
      <c r="F2843" t="s">
        <v>3580</v>
      </c>
      <c r="G2843" t="s">
        <v>17</v>
      </c>
      <c r="H2843">
        <v>93727</v>
      </c>
      <c r="I2843" t="s">
        <v>3039</v>
      </c>
      <c r="J2843">
        <v>45.68</v>
      </c>
      <c r="K2843">
        <v>2</v>
      </c>
      <c r="L2843">
        <v>12.333600000000001</v>
      </c>
      <c r="M2843">
        <v>0</v>
      </c>
      <c r="N2843">
        <v>21.012799999999999</v>
      </c>
    </row>
    <row r="2844" spans="1:14" hidden="1">
      <c r="A2844">
        <v>8487</v>
      </c>
      <c r="B2844" t="s">
        <v>3579</v>
      </c>
      <c r="C2844" s="4">
        <v>42821</v>
      </c>
      <c r="D2844" s="4">
        <v>42825</v>
      </c>
      <c r="E2844" t="s">
        <v>15</v>
      </c>
      <c r="F2844" t="s">
        <v>3580</v>
      </c>
      <c r="G2844" t="s">
        <v>17</v>
      </c>
      <c r="H2844">
        <v>93727</v>
      </c>
      <c r="I2844" t="s">
        <v>279</v>
      </c>
      <c r="J2844">
        <v>110.96</v>
      </c>
      <c r="K2844">
        <v>2</v>
      </c>
      <c r="L2844">
        <v>28.849599999999999</v>
      </c>
      <c r="M2844">
        <v>0</v>
      </c>
      <c r="N2844">
        <v>53.260800000000003</v>
      </c>
    </row>
    <row r="2845" spans="1:14" hidden="1">
      <c r="A2845">
        <v>8488</v>
      </c>
      <c r="B2845" t="s">
        <v>3579</v>
      </c>
      <c r="C2845" s="4">
        <v>42821</v>
      </c>
      <c r="D2845" s="4">
        <v>42825</v>
      </c>
      <c r="E2845" t="s">
        <v>15</v>
      </c>
      <c r="F2845" t="s">
        <v>3580</v>
      </c>
      <c r="G2845" t="s">
        <v>17</v>
      </c>
      <c r="H2845">
        <v>93727</v>
      </c>
      <c r="I2845" t="s">
        <v>2343</v>
      </c>
      <c r="J2845">
        <v>11.94</v>
      </c>
      <c r="K2845">
        <v>3</v>
      </c>
      <c r="L2845">
        <v>1.99</v>
      </c>
      <c r="M2845">
        <v>0</v>
      </c>
      <c r="N2845">
        <v>5.97</v>
      </c>
    </row>
    <row r="2846" spans="1:14" hidden="1">
      <c r="A2846">
        <v>9754</v>
      </c>
      <c r="B2846" t="s">
        <v>3581</v>
      </c>
      <c r="C2846" s="4">
        <v>42821</v>
      </c>
      <c r="D2846" s="4">
        <v>42823</v>
      </c>
      <c r="E2846" t="s">
        <v>52</v>
      </c>
      <c r="F2846" t="s">
        <v>732</v>
      </c>
      <c r="G2846" t="s">
        <v>21</v>
      </c>
      <c r="H2846">
        <v>23223</v>
      </c>
      <c r="I2846" t="s">
        <v>3582</v>
      </c>
      <c r="J2846">
        <v>8.26</v>
      </c>
      <c r="K2846">
        <v>2</v>
      </c>
      <c r="L2846">
        <v>2.2302</v>
      </c>
      <c r="M2846">
        <v>0</v>
      </c>
      <c r="N2846">
        <v>3.7995999999999999</v>
      </c>
    </row>
    <row r="2847" spans="1:14" hidden="1">
      <c r="A2847">
        <v>9755</v>
      </c>
      <c r="B2847" t="s">
        <v>3581</v>
      </c>
      <c r="C2847" s="4">
        <v>42821</v>
      </c>
      <c r="D2847" s="4">
        <v>42823</v>
      </c>
      <c r="E2847" t="s">
        <v>52</v>
      </c>
      <c r="F2847" t="s">
        <v>732</v>
      </c>
      <c r="G2847" t="s">
        <v>21</v>
      </c>
      <c r="H2847">
        <v>23223</v>
      </c>
      <c r="I2847" t="s">
        <v>185</v>
      </c>
      <c r="J2847">
        <v>17.760000000000002</v>
      </c>
      <c r="K2847">
        <v>2</v>
      </c>
      <c r="L2847">
        <v>4.4400000000000004</v>
      </c>
      <c r="M2847">
        <v>0</v>
      </c>
      <c r="N2847">
        <v>8.8800000000000008</v>
      </c>
    </row>
    <row r="2848" spans="1:14" hidden="1">
      <c r="A2848">
        <v>9756</v>
      </c>
      <c r="B2848" t="s">
        <v>3581</v>
      </c>
      <c r="C2848" s="4">
        <v>42821</v>
      </c>
      <c r="D2848" s="4">
        <v>42823</v>
      </c>
      <c r="E2848" t="s">
        <v>52</v>
      </c>
      <c r="F2848" t="s">
        <v>732</v>
      </c>
      <c r="G2848" t="s">
        <v>21</v>
      </c>
      <c r="H2848">
        <v>23223</v>
      </c>
      <c r="I2848" t="s">
        <v>2942</v>
      </c>
      <c r="J2848">
        <v>332.94</v>
      </c>
      <c r="K2848">
        <v>3</v>
      </c>
      <c r="L2848">
        <v>107.6506</v>
      </c>
      <c r="M2848">
        <v>0</v>
      </c>
      <c r="N2848">
        <v>9.9882000000000204</v>
      </c>
    </row>
    <row r="2849" spans="1:14" hidden="1">
      <c r="A2849">
        <v>9757</v>
      </c>
      <c r="B2849" t="s">
        <v>3581</v>
      </c>
      <c r="C2849" s="4">
        <v>42821</v>
      </c>
      <c r="D2849" s="4">
        <v>42823</v>
      </c>
      <c r="E2849" t="s">
        <v>52</v>
      </c>
      <c r="F2849" t="s">
        <v>732</v>
      </c>
      <c r="G2849" t="s">
        <v>21</v>
      </c>
      <c r="H2849">
        <v>23223</v>
      </c>
      <c r="I2849" t="s">
        <v>1095</v>
      </c>
      <c r="J2849">
        <v>292.10000000000002</v>
      </c>
      <c r="K2849">
        <v>2</v>
      </c>
      <c r="L2849">
        <v>116.84</v>
      </c>
      <c r="M2849">
        <v>0</v>
      </c>
      <c r="N2849">
        <v>58.42</v>
      </c>
    </row>
    <row r="2850" spans="1:14" hidden="1">
      <c r="A2850">
        <v>9758</v>
      </c>
      <c r="B2850" t="s">
        <v>3581</v>
      </c>
      <c r="C2850" s="4">
        <v>42821</v>
      </c>
      <c r="D2850" s="4">
        <v>42823</v>
      </c>
      <c r="E2850" t="s">
        <v>52</v>
      </c>
      <c r="F2850" t="s">
        <v>732</v>
      </c>
      <c r="G2850" t="s">
        <v>21</v>
      </c>
      <c r="H2850">
        <v>23223</v>
      </c>
      <c r="I2850" t="s">
        <v>1194</v>
      </c>
      <c r="J2850">
        <v>206.1</v>
      </c>
      <c r="K2850">
        <v>5</v>
      </c>
      <c r="L2850">
        <v>30.090599999999998</v>
      </c>
      <c r="M2850">
        <v>0</v>
      </c>
      <c r="N2850">
        <v>55.646999999999998</v>
      </c>
    </row>
    <row r="2851" spans="1:14" hidden="1">
      <c r="A2851">
        <v>9759</v>
      </c>
      <c r="B2851" t="s">
        <v>3581</v>
      </c>
      <c r="C2851" s="4">
        <v>42821</v>
      </c>
      <c r="D2851" s="4">
        <v>42823</v>
      </c>
      <c r="E2851" t="s">
        <v>52</v>
      </c>
      <c r="F2851" t="s">
        <v>732</v>
      </c>
      <c r="G2851" t="s">
        <v>21</v>
      </c>
      <c r="H2851">
        <v>23223</v>
      </c>
      <c r="I2851" t="s">
        <v>353</v>
      </c>
      <c r="J2851">
        <v>17.64</v>
      </c>
      <c r="K2851">
        <v>4</v>
      </c>
      <c r="L2851">
        <v>2.3814000000000002</v>
      </c>
      <c r="M2851">
        <v>0</v>
      </c>
      <c r="N2851">
        <v>8.1143999999999998</v>
      </c>
    </row>
    <row r="2852" spans="1:14" hidden="1">
      <c r="A2852">
        <v>9788</v>
      </c>
      <c r="B2852" t="s">
        <v>3583</v>
      </c>
      <c r="C2852" s="4">
        <v>42821</v>
      </c>
      <c r="D2852" s="4">
        <v>42826</v>
      </c>
      <c r="E2852" t="s">
        <v>15</v>
      </c>
      <c r="F2852" t="s">
        <v>3004</v>
      </c>
      <c r="G2852" t="s">
        <v>21</v>
      </c>
      <c r="H2852">
        <v>77070</v>
      </c>
      <c r="I2852" t="s">
        <v>2102</v>
      </c>
      <c r="J2852">
        <v>1023.332</v>
      </c>
      <c r="K2852">
        <v>5</v>
      </c>
      <c r="L2852">
        <v>210.68600000000001</v>
      </c>
      <c r="M2852">
        <v>0.32</v>
      </c>
      <c r="N2852">
        <v>-30.098000000000098</v>
      </c>
    </row>
    <row r="2853" spans="1:14" hidden="1">
      <c r="A2853">
        <v>9789</v>
      </c>
      <c r="B2853" t="s">
        <v>3583</v>
      </c>
      <c r="C2853" s="4">
        <v>42821</v>
      </c>
      <c r="D2853" s="4">
        <v>42826</v>
      </c>
      <c r="E2853" t="s">
        <v>15</v>
      </c>
      <c r="F2853" t="s">
        <v>3004</v>
      </c>
      <c r="G2853" t="s">
        <v>21</v>
      </c>
      <c r="H2853">
        <v>77070</v>
      </c>
      <c r="I2853" t="s">
        <v>3584</v>
      </c>
      <c r="J2853">
        <v>600.55799999999999</v>
      </c>
      <c r="K2853">
        <v>3</v>
      </c>
      <c r="L2853">
        <v>203.04580000000001</v>
      </c>
      <c r="M2853">
        <v>0.3</v>
      </c>
      <c r="N2853">
        <v>-8.5794000000000796</v>
      </c>
    </row>
    <row r="2854" spans="1:14" hidden="1">
      <c r="A2854">
        <v>9790</v>
      </c>
      <c r="B2854" t="s">
        <v>3583</v>
      </c>
      <c r="C2854" s="4">
        <v>42821</v>
      </c>
      <c r="D2854" s="4">
        <v>42826</v>
      </c>
      <c r="E2854" t="s">
        <v>15</v>
      </c>
      <c r="F2854" t="s">
        <v>3004</v>
      </c>
      <c r="G2854" t="s">
        <v>21</v>
      </c>
      <c r="H2854">
        <v>77070</v>
      </c>
      <c r="I2854" t="s">
        <v>3585</v>
      </c>
      <c r="J2854">
        <v>39.991999999999997</v>
      </c>
      <c r="K2854">
        <v>1</v>
      </c>
      <c r="L2854">
        <v>32.993400000000001</v>
      </c>
      <c r="M2854">
        <v>0.2</v>
      </c>
      <c r="N2854">
        <v>6.9985999999999997</v>
      </c>
    </row>
    <row r="2855" spans="1:14" hidden="1">
      <c r="A2855">
        <v>9791</v>
      </c>
      <c r="B2855" t="s">
        <v>3583</v>
      </c>
      <c r="C2855" s="4">
        <v>42821</v>
      </c>
      <c r="D2855" s="4">
        <v>42826</v>
      </c>
      <c r="E2855" t="s">
        <v>15</v>
      </c>
      <c r="F2855" t="s">
        <v>3004</v>
      </c>
      <c r="G2855" t="s">
        <v>21</v>
      </c>
      <c r="H2855">
        <v>77070</v>
      </c>
      <c r="I2855" t="s">
        <v>1372</v>
      </c>
      <c r="J2855">
        <v>211.24600000000001</v>
      </c>
      <c r="K2855">
        <v>2</v>
      </c>
      <c r="L2855">
        <v>138.81880000000001</v>
      </c>
      <c r="M2855">
        <v>0.3</v>
      </c>
      <c r="N2855">
        <v>-66.391599999999997</v>
      </c>
    </row>
    <row r="2856" spans="1:14" hidden="1">
      <c r="A2856">
        <v>1861</v>
      </c>
      <c r="B2856" t="s">
        <v>3586</v>
      </c>
      <c r="C2856" s="4">
        <v>42820</v>
      </c>
      <c r="D2856" s="4">
        <v>42821</v>
      </c>
      <c r="E2856" t="s">
        <v>38</v>
      </c>
      <c r="F2856" t="s">
        <v>1877</v>
      </c>
      <c r="G2856" t="s">
        <v>21</v>
      </c>
      <c r="H2856">
        <v>10009</v>
      </c>
      <c r="I2856" t="s">
        <v>3587</v>
      </c>
      <c r="J2856">
        <v>257.56799999999998</v>
      </c>
      <c r="K2856">
        <v>2</v>
      </c>
      <c r="L2856">
        <v>143.2722</v>
      </c>
      <c r="M2856">
        <v>0.2</v>
      </c>
      <c r="N2856">
        <v>-28.976400000000002</v>
      </c>
    </row>
    <row r="2857" spans="1:14" hidden="1">
      <c r="A2857">
        <v>1862</v>
      </c>
      <c r="B2857" t="s">
        <v>3586</v>
      </c>
      <c r="C2857" s="4">
        <v>42820</v>
      </c>
      <c r="D2857" s="4">
        <v>42821</v>
      </c>
      <c r="E2857" t="s">
        <v>38</v>
      </c>
      <c r="F2857" t="s">
        <v>1877</v>
      </c>
      <c r="G2857" t="s">
        <v>21</v>
      </c>
      <c r="H2857">
        <v>10009</v>
      </c>
      <c r="I2857" t="s">
        <v>3588</v>
      </c>
      <c r="J2857">
        <v>119.96</v>
      </c>
      <c r="K2857">
        <v>4</v>
      </c>
      <c r="L2857">
        <v>21.5928</v>
      </c>
      <c r="M2857">
        <v>0</v>
      </c>
      <c r="N2857">
        <v>33.588799999999999</v>
      </c>
    </row>
    <row r="2858" spans="1:14" hidden="1">
      <c r="A2858">
        <v>4239</v>
      </c>
      <c r="B2858" t="s">
        <v>3589</v>
      </c>
      <c r="C2858" s="4">
        <v>42820</v>
      </c>
      <c r="D2858" s="4">
        <v>42822</v>
      </c>
      <c r="E2858" t="s">
        <v>38</v>
      </c>
      <c r="F2858" t="s">
        <v>872</v>
      </c>
      <c r="G2858" t="s">
        <v>17</v>
      </c>
      <c r="H2858">
        <v>98105</v>
      </c>
      <c r="I2858" t="s">
        <v>3590</v>
      </c>
      <c r="J2858">
        <v>19.829999999999998</v>
      </c>
      <c r="K2858">
        <v>1</v>
      </c>
      <c r="L2858">
        <v>13.881</v>
      </c>
      <c r="M2858">
        <v>0</v>
      </c>
      <c r="N2858">
        <v>5.9489999999999998</v>
      </c>
    </row>
    <row r="2859" spans="1:14" hidden="1">
      <c r="A2859">
        <v>5638</v>
      </c>
      <c r="B2859" t="s">
        <v>3591</v>
      </c>
      <c r="C2859" s="4">
        <v>42820</v>
      </c>
      <c r="D2859" s="4">
        <v>42827</v>
      </c>
      <c r="E2859" t="s">
        <v>15</v>
      </c>
      <c r="F2859" t="s">
        <v>1832</v>
      </c>
      <c r="G2859" t="s">
        <v>27</v>
      </c>
      <c r="H2859">
        <v>48126</v>
      </c>
      <c r="I2859" t="s">
        <v>1472</v>
      </c>
      <c r="J2859">
        <v>60.84</v>
      </c>
      <c r="K2859">
        <v>3</v>
      </c>
      <c r="L2859">
        <v>12.573600000000001</v>
      </c>
      <c r="M2859">
        <v>0</v>
      </c>
      <c r="N2859">
        <v>23.119199999999999</v>
      </c>
    </row>
    <row r="2860" spans="1:14" hidden="1">
      <c r="A2860">
        <v>6130</v>
      </c>
      <c r="B2860" t="s">
        <v>3592</v>
      </c>
      <c r="C2860" s="4">
        <v>42820</v>
      </c>
      <c r="D2860" s="4">
        <v>42827</v>
      </c>
      <c r="E2860" t="s">
        <v>15</v>
      </c>
      <c r="F2860" t="s">
        <v>2786</v>
      </c>
      <c r="G2860" t="s">
        <v>17</v>
      </c>
      <c r="H2860">
        <v>23464</v>
      </c>
      <c r="I2860" t="s">
        <v>282</v>
      </c>
      <c r="J2860">
        <v>53.25</v>
      </c>
      <c r="K2860">
        <v>3</v>
      </c>
      <c r="L2860">
        <v>10.827500000000001</v>
      </c>
      <c r="M2860">
        <v>0</v>
      </c>
      <c r="N2860">
        <v>20.767499999999998</v>
      </c>
    </row>
    <row r="2861" spans="1:14" hidden="1">
      <c r="A2861">
        <v>6131</v>
      </c>
      <c r="B2861" t="s">
        <v>3592</v>
      </c>
      <c r="C2861" s="4">
        <v>42820</v>
      </c>
      <c r="D2861" s="4">
        <v>42827</v>
      </c>
      <c r="E2861" t="s">
        <v>15</v>
      </c>
      <c r="F2861" t="s">
        <v>2786</v>
      </c>
      <c r="G2861" t="s">
        <v>17</v>
      </c>
      <c r="H2861">
        <v>23464</v>
      </c>
      <c r="I2861" t="s">
        <v>3593</v>
      </c>
      <c r="J2861">
        <v>3.76</v>
      </c>
      <c r="K2861">
        <v>2</v>
      </c>
      <c r="L2861">
        <v>1.222</v>
      </c>
      <c r="M2861">
        <v>0</v>
      </c>
      <c r="N2861">
        <v>1.3160000000000001</v>
      </c>
    </row>
    <row r="2862" spans="1:14" hidden="1">
      <c r="A2862">
        <v>7173</v>
      </c>
      <c r="B2862" t="s">
        <v>3594</v>
      </c>
      <c r="C2862" s="4">
        <v>42820</v>
      </c>
      <c r="D2862" s="4">
        <v>42824</v>
      </c>
      <c r="E2862" t="s">
        <v>15</v>
      </c>
      <c r="F2862" t="s">
        <v>2726</v>
      </c>
      <c r="G2862" t="s">
        <v>27</v>
      </c>
      <c r="H2862">
        <v>77070</v>
      </c>
      <c r="I2862" t="s">
        <v>579</v>
      </c>
      <c r="J2862">
        <v>143.96</v>
      </c>
      <c r="K2862">
        <v>5</v>
      </c>
      <c r="L2862">
        <v>28.432099999999998</v>
      </c>
      <c r="M2862">
        <v>0.2</v>
      </c>
      <c r="N2862">
        <v>1.7995000000000001</v>
      </c>
    </row>
    <row r="2863" spans="1:14" hidden="1">
      <c r="A2863">
        <v>7174</v>
      </c>
      <c r="B2863" t="s">
        <v>3594</v>
      </c>
      <c r="C2863" s="4">
        <v>42820</v>
      </c>
      <c r="D2863" s="4">
        <v>42824</v>
      </c>
      <c r="E2863" t="s">
        <v>15</v>
      </c>
      <c r="F2863" t="s">
        <v>2726</v>
      </c>
      <c r="G2863" t="s">
        <v>27</v>
      </c>
      <c r="H2863">
        <v>77070</v>
      </c>
      <c r="I2863" t="s">
        <v>432</v>
      </c>
      <c r="J2863">
        <v>2399.96</v>
      </c>
      <c r="K2863">
        <v>5</v>
      </c>
      <c r="L2863">
        <v>365.9939</v>
      </c>
      <c r="M2863">
        <v>0.2</v>
      </c>
      <c r="N2863">
        <v>569.9905</v>
      </c>
    </row>
    <row r="2864" spans="1:14" hidden="1">
      <c r="A2864">
        <v>7175</v>
      </c>
      <c r="B2864" t="s">
        <v>3594</v>
      </c>
      <c r="C2864" s="4">
        <v>42820</v>
      </c>
      <c r="D2864" s="4">
        <v>42824</v>
      </c>
      <c r="E2864" t="s">
        <v>15</v>
      </c>
      <c r="F2864" t="s">
        <v>2726</v>
      </c>
      <c r="G2864" t="s">
        <v>27</v>
      </c>
      <c r="H2864">
        <v>77070</v>
      </c>
      <c r="I2864" t="s">
        <v>1911</v>
      </c>
      <c r="J2864">
        <v>74.352000000000004</v>
      </c>
      <c r="K2864">
        <v>3</v>
      </c>
      <c r="L2864">
        <v>17.039000000000001</v>
      </c>
      <c r="M2864">
        <v>0.2</v>
      </c>
      <c r="N2864">
        <v>23.234999999999999</v>
      </c>
    </row>
    <row r="2865" spans="1:14" hidden="1">
      <c r="A2865">
        <v>7176</v>
      </c>
      <c r="B2865" t="s">
        <v>3594</v>
      </c>
      <c r="C2865" s="4">
        <v>42820</v>
      </c>
      <c r="D2865" s="4">
        <v>42824</v>
      </c>
      <c r="E2865" t="s">
        <v>15</v>
      </c>
      <c r="F2865" t="s">
        <v>2726</v>
      </c>
      <c r="G2865" t="s">
        <v>27</v>
      </c>
      <c r="H2865">
        <v>77070</v>
      </c>
      <c r="I2865" t="s">
        <v>908</v>
      </c>
      <c r="J2865">
        <v>87.168000000000006</v>
      </c>
      <c r="K2865">
        <v>8</v>
      </c>
      <c r="L2865">
        <v>39.2256</v>
      </c>
      <c r="M2865">
        <v>0.8</v>
      </c>
      <c r="N2865">
        <v>-226.63679999999999</v>
      </c>
    </row>
    <row r="2866" spans="1:14" hidden="1">
      <c r="A2866">
        <v>7177</v>
      </c>
      <c r="B2866" t="s">
        <v>3594</v>
      </c>
      <c r="C2866" s="4">
        <v>42820</v>
      </c>
      <c r="D2866" s="4">
        <v>42824</v>
      </c>
      <c r="E2866" t="s">
        <v>15</v>
      </c>
      <c r="F2866" t="s">
        <v>2726</v>
      </c>
      <c r="G2866" t="s">
        <v>27</v>
      </c>
      <c r="H2866">
        <v>77070</v>
      </c>
      <c r="I2866" t="s">
        <v>2515</v>
      </c>
      <c r="J2866">
        <v>32.231999999999999</v>
      </c>
      <c r="K2866">
        <v>3</v>
      </c>
      <c r="L2866">
        <v>9.9382000000000001</v>
      </c>
      <c r="M2866">
        <v>0.2</v>
      </c>
      <c r="N2866">
        <v>2.4174000000000002</v>
      </c>
    </row>
    <row r="2867" spans="1:14" hidden="1">
      <c r="A2867">
        <v>1877</v>
      </c>
      <c r="B2867" t="s">
        <v>3595</v>
      </c>
      <c r="C2867" s="4">
        <v>42819</v>
      </c>
      <c r="D2867" s="4">
        <v>42823</v>
      </c>
      <c r="E2867" t="s">
        <v>15</v>
      </c>
      <c r="F2867" t="s">
        <v>2782</v>
      </c>
      <c r="G2867" t="s">
        <v>21</v>
      </c>
      <c r="H2867">
        <v>78207</v>
      </c>
      <c r="I2867" t="s">
        <v>2070</v>
      </c>
      <c r="J2867">
        <v>470.37599999999998</v>
      </c>
      <c r="K2867">
        <v>3</v>
      </c>
      <c r="L2867">
        <v>141.11279999999999</v>
      </c>
      <c r="M2867">
        <v>0.2</v>
      </c>
      <c r="N2867">
        <v>47.037599999999998</v>
      </c>
    </row>
    <row r="2868" spans="1:14" hidden="1">
      <c r="A2868">
        <v>2383</v>
      </c>
      <c r="B2868" t="s">
        <v>3596</v>
      </c>
      <c r="C2868" s="4">
        <v>42819</v>
      </c>
      <c r="D2868" s="4">
        <v>42820</v>
      </c>
      <c r="E2868" t="s">
        <v>38</v>
      </c>
      <c r="F2868" t="s">
        <v>3458</v>
      </c>
      <c r="G2868" t="s">
        <v>21</v>
      </c>
      <c r="H2868">
        <v>93727</v>
      </c>
      <c r="I2868" t="s">
        <v>3597</v>
      </c>
      <c r="J2868">
        <v>176.04</v>
      </c>
      <c r="K2868">
        <v>4</v>
      </c>
      <c r="L2868">
        <v>32.567399999999999</v>
      </c>
      <c r="M2868">
        <v>0</v>
      </c>
      <c r="N2868">
        <v>45.770400000000002</v>
      </c>
    </row>
    <row r="2869" spans="1:14" hidden="1">
      <c r="A2869">
        <v>2384</v>
      </c>
      <c r="B2869" t="s">
        <v>3596</v>
      </c>
      <c r="C2869" s="4">
        <v>42819</v>
      </c>
      <c r="D2869" s="4">
        <v>42820</v>
      </c>
      <c r="E2869" t="s">
        <v>38</v>
      </c>
      <c r="F2869" t="s">
        <v>3458</v>
      </c>
      <c r="G2869" t="s">
        <v>21</v>
      </c>
      <c r="H2869">
        <v>93727</v>
      </c>
      <c r="I2869" t="s">
        <v>3598</v>
      </c>
      <c r="J2869">
        <v>16.02</v>
      </c>
      <c r="K2869">
        <v>9</v>
      </c>
      <c r="L2869">
        <v>1.2816000000000001</v>
      </c>
      <c r="M2869">
        <v>0</v>
      </c>
      <c r="N2869">
        <v>4.4855999999999998</v>
      </c>
    </row>
    <row r="2870" spans="1:14" hidden="1">
      <c r="A2870">
        <v>2385</v>
      </c>
      <c r="B2870" t="s">
        <v>3596</v>
      </c>
      <c r="C2870" s="4">
        <v>42819</v>
      </c>
      <c r="D2870" s="4">
        <v>42820</v>
      </c>
      <c r="E2870" t="s">
        <v>38</v>
      </c>
      <c r="F2870" t="s">
        <v>3458</v>
      </c>
      <c r="G2870" t="s">
        <v>21</v>
      </c>
      <c r="H2870">
        <v>93727</v>
      </c>
      <c r="I2870" t="s">
        <v>3515</v>
      </c>
      <c r="J2870">
        <v>185.92</v>
      </c>
      <c r="K2870">
        <v>4</v>
      </c>
      <c r="L2870">
        <v>30.792999999999999</v>
      </c>
      <c r="M2870">
        <v>0.2</v>
      </c>
      <c r="N2870">
        <v>62.747999999999998</v>
      </c>
    </row>
    <row r="2871" spans="1:14" hidden="1">
      <c r="A2871">
        <v>2386</v>
      </c>
      <c r="B2871" t="s">
        <v>3596</v>
      </c>
      <c r="C2871" s="4">
        <v>42819</v>
      </c>
      <c r="D2871" s="4">
        <v>42820</v>
      </c>
      <c r="E2871" t="s">
        <v>38</v>
      </c>
      <c r="F2871" t="s">
        <v>3458</v>
      </c>
      <c r="G2871" t="s">
        <v>21</v>
      </c>
      <c r="H2871">
        <v>93727</v>
      </c>
      <c r="I2871" t="s">
        <v>3599</v>
      </c>
      <c r="J2871">
        <v>211.16800000000001</v>
      </c>
      <c r="K2871">
        <v>4</v>
      </c>
      <c r="L2871">
        <v>48.832599999999999</v>
      </c>
      <c r="M2871">
        <v>0.2</v>
      </c>
      <c r="N2871">
        <v>15.8376</v>
      </c>
    </row>
    <row r="2872" spans="1:14" hidden="1">
      <c r="A2872">
        <v>2387</v>
      </c>
      <c r="B2872" t="s">
        <v>3596</v>
      </c>
      <c r="C2872" s="4">
        <v>42819</v>
      </c>
      <c r="D2872" s="4">
        <v>42820</v>
      </c>
      <c r="E2872" t="s">
        <v>38</v>
      </c>
      <c r="F2872" t="s">
        <v>3458</v>
      </c>
      <c r="G2872" t="s">
        <v>21</v>
      </c>
      <c r="H2872">
        <v>93727</v>
      </c>
      <c r="I2872" t="s">
        <v>2671</v>
      </c>
      <c r="J2872">
        <v>479.98399999999998</v>
      </c>
      <c r="K2872">
        <v>2</v>
      </c>
      <c r="L2872">
        <v>209.99299999999999</v>
      </c>
      <c r="M2872">
        <v>0.2</v>
      </c>
      <c r="N2872">
        <v>59.997999999999998</v>
      </c>
    </row>
    <row r="2873" spans="1:14" hidden="1">
      <c r="A2873">
        <v>2941</v>
      </c>
      <c r="B2873" t="s">
        <v>3600</v>
      </c>
      <c r="C2873" s="4">
        <v>42819</v>
      </c>
      <c r="D2873" s="4">
        <v>42825</v>
      </c>
      <c r="E2873" t="s">
        <v>15</v>
      </c>
      <c r="F2873" t="s">
        <v>1122</v>
      </c>
      <c r="G2873" t="s">
        <v>27</v>
      </c>
      <c r="H2873">
        <v>53209</v>
      </c>
      <c r="I2873" t="s">
        <v>1163</v>
      </c>
      <c r="J2873">
        <v>90.99</v>
      </c>
      <c r="K2873">
        <v>1</v>
      </c>
      <c r="L2873">
        <v>76.431600000000003</v>
      </c>
      <c r="M2873">
        <v>0</v>
      </c>
      <c r="N2873">
        <v>14.558400000000001</v>
      </c>
    </row>
    <row r="2874" spans="1:14" hidden="1">
      <c r="A2874">
        <v>2942</v>
      </c>
      <c r="B2874" t="s">
        <v>3600</v>
      </c>
      <c r="C2874" s="4">
        <v>42819</v>
      </c>
      <c r="D2874" s="4">
        <v>42825</v>
      </c>
      <c r="E2874" t="s">
        <v>15</v>
      </c>
      <c r="F2874" t="s">
        <v>1122</v>
      </c>
      <c r="G2874" t="s">
        <v>27</v>
      </c>
      <c r="H2874">
        <v>53209</v>
      </c>
      <c r="I2874" t="s">
        <v>1113</v>
      </c>
      <c r="J2874">
        <v>1526.56</v>
      </c>
      <c r="K2874">
        <v>7</v>
      </c>
      <c r="L2874">
        <v>157.01759999999999</v>
      </c>
      <c r="M2874">
        <v>0</v>
      </c>
      <c r="N2874">
        <v>427.43680000000001</v>
      </c>
    </row>
    <row r="2875" spans="1:14" hidden="1">
      <c r="A2875">
        <v>2943</v>
      </c>
      <c r="B2875" t="s">
        <v>3600</v>
      </c>
      <c r="C2875" s="4">
        <v>42819</v>
      </c>
      <c r="D2875" s="4">
        <v>42825</v>
      </c>
      <c r="E2875" t="s">
        <v>15</v>
      </c>
      <c r="F2875" t="s">
        <v>1122</v>
      </c>
      <c r="G2875" t="s">
        <v>27</v>
      </c>
      <c r="H2875">
        <v>53209</v>
      </c>
      <c r="I2875" t="s">
        <v>35</v>
      </c>
      <c r="J2875">
        <v>368.97</v>
      </c>
      <c r="K2875">
        <v>3</v>
      </c>
      <c r="L2875">
        <v>109.4611</v>
      </c>
      <c r="M2875">
        <v>0</v>
      </c>
      <c r="N2875">
        <v>40.5867</v>
      </c>
    </row>
    <row r="2876" spans="1:14" hidden="1">
      <c r="A2876">
        <v>3391</v>
      </c>
      <c r="B2876" t="s">
        <v>3601</v>
      </c>
      <c r="C2876" s="4">
        <v>42819</v>
      </c>
      <c r="D2876" s="4">
        <v>42824</v>
      </c>
      <c r="E2876" t="s">
        <v>52</v>
      </c>
      <c r="F2876" t="s">
        <v>325</v>
      </c>
      <c r="G2876" t="s">
        <v>21</v>
      </c>
      <c r="H2876">
        <v>75081</v>
      </c>
      <c r="I2876" t="s">
        <v>96</v>
      </c>
      <c r="J2876">
        <v>6.8479999999999999</v>
      </c>
      <c r="K2876">
        <v>2</v>
      </c>
      <c r="L2876">
        <v>2.3540000000000001</v>
      </c>
      <c r="M2876">
        <v>0.2</v>
      </c>
      <c r="N2876">
        <v>2.14</v>
      </c>
    </row>
    <row r="2877" spans="1:14" hidden="1">
      <c r="A2877">
        <v>4932</v>
      </c>
      <c r="B2877" t="s">
        <v>3602</v>
      </c>
      <c r="C2877" s="4">
        <v>42819</v>
      </c>
      <c r="D2877" s="4">
        <v>42824</v>
      </c>
      <c r="E2877" t="s">
        <v>15</v>
      </c>
      <c r="F2877" t="s">
        <v>194</v>
      </c>
      <c r="G2877" t="s">
        <v>27</v>
      </c>
      <c r="H2877">
        <v>98103</v>
      </c>
      <c r="I2877" t="s">
        <v>745</v>
      </c>
      <c r="J2877">
        <v>23.1</v>
      </c>
      <c r="K2877">
        <v>2</v>
      </c>
      <c r="L2877">
        <v>8.0850000000000009</v>
      </c>
      <c r="M2877">
        <v>0</v>
      </c>
      <c r="N2877">
        <v>6.93</v>
      </c>
    </row>
    <row r="2878" spans="1:14" hidden="1">
      <c r="A2878">
        <v>5608</v>
      </c>
      <c r="B2878" t="s">
        <v>3603</v>
      </c>
      <c r="C2878" s="4">
        <v>42819</v>
      </c>
      <c r="D2878" s="4">
        <v>42825</v>
      </c>
      <c r="E2878" t="s">
        <v>15</v>
      </c>
      <c r="F2878" t="s">
        <v>565</v>
      </c>
      <c r="G2878" t="s">
        <v>21</v>
      </c>
      <c r="H2878">
        <v>10024</v>
      </c>
      <c r="I2878" t="s">
        <v>2044</v>
      </c>
      <c r="J2878">
        <v>11.05</v>
      </c>
      <c r="K2878">
        <v>5</v>
      </c>
      <c r="L2878">
        <v>1.6133</v>
      </c>
      <c r="M2878">
        <v>0</v>
      </c>
      <c r="N2878">
        <v>2.9834999999999998</v>
      </c>
    </row>
    <row r="2879" spans="1:14" hidden="1">
      <c r="A2879">
        <v>2104</v>
      </c>
      <c r="B2879" t="s">
        <v>3604</v>
      </c>
      <c r="C2879" s="4">
        <v>42818</v>
      </c>
      <c r="D2879" s="4">
        <v>42822</v>
      </c>
      <c r="E2879" t="s">
        <v>52</v>
      </c>
      <c r="F2879" t="s">
        <v>901</v>
      </c>
      <c r="G2879" t="s">
        <v>27</v>
      </c>
      <c r="H2879">
        <v>10009</v>
      </c>
      <c r="I2879" t="s">
        <v>713</v>
      </c>
      <c r="J2879">
        <v>221.92</v>
      </c>
      <c r="K2879">
        <v>4</v>
      </c>
      <c r="L2879">
        <v>28.849599999999999</v>
      </c>
      <c r="M2879">
        <v>0</v>
      </c>
      <c r="N2879">
        <v>106.52160000000001</v>
      </c>
    </row>
    <row r="2880" spans="1:14" hidden="1">
      <c r="A2880">
        <v>2105</v>
      </c>
      <c r="B2880" t="s">
        <v>3604</v>
      </c>
      <c r="C2880" s="4">
        <v>42818</v>
      </c>
      <c r="D2880" s="4">
        <v>42822</v>
      </c>
      <c r="E2880" t="s">
        <v>52</v>
      </c>
      <c r="F2880" t="s">
        <v>901</v>
      </c>
      <c r="G2880" t="s">
        <v>27</v>
      </c>
      <c r="H2880">
        <v>10009</v>
      </c>
      <c r="I2880" t="s">
        <v>638</v>
      </c>
      <c r="J2880">
        <v>26</v>
      </c>
      <c r="K2880">
        <v>2</v>
      </c>
      <c r="L2880">
        <v>7.15</v>
      </c>
      <c r="M2880">
        <v>0</v>
      </c>
      <c r="N2880">
        <v>11.7</v>
      </c>
    </row>
    <row r="2881" spans="1:14" hidden="1">
      <c r="A2881">
        <v>7798</v>
      </c>
      <c r="B2881" t="s">
        <v>3605</v>
      </c>
      <c r="C2881" s="4">
        <v>42818</v>
      </c>
      <c r="D2881" s="4">
        <v>42821</v>
      </c>
      <c r="E2881" t="s">
        <v>38</v>
      </c>
      <c r="F2881" t="s">
        <v>2788</v>
      </c>
      <c r="G2881" t="s">
        <v>27</v>
      </c>
      <c r="H2881">
        <v>10035</v>
      </c>
      <c r="I2881" t="s">
        <v>3014</v>
      </c>
      <c r="J2881">
        <v>47.01</v>
      </c>
      <c r="K2881">
        <v>3</v>
      </c>
      <c r="L2881">
        <v>8.3050999999999995</v>
      </c>
      <c r="M2881">
        <v>0</v>
      </c>
      <c r="N2881">
        <v>22.0947</v>
      </c>
    </row>
    <row r="2882" spans="1:14" hidden="1">
      <c r="A2882">
        <v>7799</v>
      </c>
      <c r="B2882" t="s">
        <v>3605</v>
      </c>
      <c r="C2882" s="4">
        <v>42818</v>
      </c>
      <c r="D2882" s="4">
        <v>42821</v>
      </c>
      <c r="E2882" t="s">
        <v>38</v>
      </c>
      <c r="F2882" t="s">
        <v>2788</v>
      </c>
      <c r="G2882" t="s">
        <v>27</v>
      </c>
      <c r="H2882">
        <v>10035</v>
      </c>
      <c r="I2882" t="s">
        <v>944</v>
      </c>
      <c r="J2882">
        <v>469.99</v>
      </c>
      <c r="K2882">
        <v>1</v>
      </c>
      <c r="L2882">
        <v>333.69290000000001</v>
      </c>
      <c r="M2882">
        <v>0</v>
      </c>
      <c r="N2882">
        <v>136.2971</v>
      </c>
    </row>
    <row r="2883" spans="1:14" hidden="1">
      <c r="A2883">
        <v>7800</v>
      </c>
      <c r="B2883" t="s">
        <v>3605</v>
      </c>
      <c r="C2883" s="4">
        <v>42818</v>
      </c>
      <c r="D2883" s="4">
        <v>42821</v>
      </c>
      <c r="E2883" t="s">
        <v>38</v>
      </c>
      <c r="F2883" t="s">
        <v>2788</v>
      </c>
      <c r="G2883" t="s">
        <v>27</v>
      </c>
      <c r="H2883">
        <v>10035</v>
      </c>
      <c r="I2883" t="s">
        <v>615</v>
      </c>
      <c r="J2883">
        <v>207.846</v>
      </c>
      <c r="K2883">
        <v>3</v>
      </c>
      <c r="L2883">
        <v>68.512200000000007</v>
      </c>
      <c r="M2883">
        <v>0.1</v>
      </c>
      <c r="N2883">
        <v>2.3093999999999899</v>
      </c>
    </row>
    <row r="2884" spans="1:14" hidden="1">
      <c r="A2884">
        <v>8972</v>
      </c>
      <c r="B2884" t="s">
        <v>3606</v>
      </c>
      <c r="C2884" s="4">
        <v>42818</v>
      </c>
      <c r="D2884" s="4">
        <v>42822</v>
      </c>
      <c r="E2884" t="s">
        <v>15</v>
      </c>
      <c r="F2884" t="s">
        <v>726</v>
      </c>
      <c r="G2884" t="s">
        <v>21</v>
      </c>
      <c r="H2884">
        <v>10011</v>
      </c>
      <c r="I2884" t="s">
        <v>2063</v>
      </c>
      <c r="J2884">
        <v>271.76400000000001</v>
      </c>
      <c r="K2884">
        <v>2</v>
      </c>
      <c r="L2884">
        <v>105.68600000000001</v>
      </c>
      <c r="M2884">
        <v>0.1</v>
      </c>
      <c r="N2884">
        <v>60.392000000000003</v>
      </c>
    </row>
    <row r="2885" spans="1:14" hidden="1">
      <c r="A2885">
        <v>9530</v>
      </c>
      <c r="B2885" t="s">
        <v>3607</v>
      </c>
      <c r="C2885" s="4">
        <v>42818</v>
      </c>
      <c r="D2885" s="4">
        <v>42819</v>
      </c>
      <c r="E2885" t="s">
        <v>98</v>
      </c>
      <c r="F2885" t="s">
        <v>166</v>
      </c>
      <c r="G2885" t="s">
        <v>27</v>
      </c>
      <c r="H2885">
        <v>77705</v>
      </c>
      <c r="I2885" t="s">
        <v>590</v>
      </c>
      <c r="J2885">
        <v>12.768000000000001</v>
      </c>
      <c r="K2885">
        <v>2</v>
      </c>
      <c r="L2885">
        <v>5.9051999999999998</v>
      </c>
      <c r="M2885">
        <v>0.2</v>
      </c>
      <c r="N2885">
        <v>0.95759999999999901</v>
      </c>
    </row>
    <row r="2886" spans="1:14" hidden="1">
      <c r="A2886">
        <v>2410</v>
      </c>
      <c r="B2886" t="s">
        <v>3608</v>
      </c>
      <c r="C2886" s="4">
        <v>42817</v>
      </c>
      <c r="D2886" s="4">
        <v>42819</v>
      </c>
      <c r="E2886" t="s">
        <v>38</v>
      </c>
      <c r="F2886" t="s">
        <v>2472</v>
      </c>
      <c r="G2886" t="s">
        <v>17</v>
      </c>
      <c r="H2886">
        <v>94122</v>
      </c>
      <c r="I2886" t="s">
        <v>3609</v>
      </c>
      <c r="J2886">
        <v>211.84</v>
      </c>
      <c r="K2886">
        <v>8</v>
      </c>
      <c r="L2886">
        <v>16.947199999999999</v>
      </c>
      <c r="M2886">
        <v>0</v>
      </c>
      <c r="N2886">
        <v>76.2624</v>
      </c>
    </row>
    <row r="2887" spans="1:14" hidden="1">
      <c r="A2887">
        <v>2843</v>
      </c>
      <c r="B2887" t="s">
        <v>3610</v>
      </c>
      <c r="C2887" s="4">
        <v>42817</v>
      </c>
      <c r="D2887" s="4">
        <v>42821</v>
      </c>
      <c r="E2887" t="s">
        <v>15</v>
      </c>
      <c r="F2887" t="s">
        <v>3611</v>
      </c>
      <c r="G2887" t="s">
        <v>21</v>
      </c>
      <c r="H2887">
        <v>77340</v>
      </c>
      <c r="I2887" t="s">
        <v>870</v>
      </c>
      <c r="J2887">
        <v>143.72800000000001</v>
      </c>
      <c r="K2887">
        <v>2</v>
      </c>
      <c r="L2887">
        <v>88.0334</v>
      </c>
      <c r="M2887">
        <v>0.2</v>
      </c>
      <c r="N2887">
        <v>-32.338799999999999</v>
      </c>
    </row>
    <row r="2888" spans="1:14" hidden="1">
      <c r="A2888">
        <v>3105</v>
      </c>
      <c r="B2888" t="s">
        <v>3612</v>
      </c>
      <c r="C2888" s="4">
        <v>42817</v>
      </c>
      <c r="D2888" s="4">
        <v>42823</v>
      </c>
      <c r="E2888" t="s">
        <v>15</v>
      </c>
      <c r="F2888" t="s">
        <v>1408</v>
      </c>
      <c r="G2888" t="s">
        <v>21</v>
      </c>
      <c r="H2888">
        <v>10024</v>
      </c>
      <c r="I2888" t="s">
        <v>2279</v>
      </c>
      <c r="J2888">
        <v>25.68</v>
      </c>
      <c r="K2888">
        <v>6</v>
      </c>
      <c r="L2888">
        <v>2.3540000000000001</v>
      </c>
      <c r="M2888">
        <v>0</v>
      </c>
      <c r="N2888">
        <v>11.555999999999999</v>
      </c>
    </row>
    <row r="2889" spans="1:14" hidden="1">
      <c r="A2889">
        <v>5021</v>
      </c>
      <c r="B2889" t="s">
        <v>3613</v>
      </c>
      <c r="C2889" s="4">
        <v>42817</v>
      </c>
      <c r="D2889" s="4">
        <v>42819</v>
      </c>
      <c r="E2889" t="s">
        <v>52</v>
      </c>
      <c r="F2889" t="s">
        <v>3614</v>
      </c>
      <c r="G2889" t="s">
        <v>27</v>
      </c>
      <c r="H2889">
        <v>10011</v>
      </c>
      <c r="I2889" t="s">
        <v>242</v>
      </c>
      <c r="J2889">
        <v>347.58</v>
      </c>
      <c r="K2889">
        <v>3</v>
      </c>
      <c r="L2889">
        <v>110.06699999999999</v>
      </c>
      <c r="M2889">
        <v>0</v>
      </c>
      <c r="N2889">
        <v>17.379000000000001</v>
      </c>
    </row>
    <row r="2890" spans="1:14" hidden="1">
      <c r="A2890">
        <v>5645</v>
      </c>
      <c r="B2890" t="s">
        <v>3615</v>
      </c>
      <c r="C2890" s="4">
        <v>42817</v>
      </c>
      <c r="D2890" s="4">
        <v>42820</v>
      </c>
      <c r="E2890" t="s">
        <v>38</v>
      </c>
      <c r="F2890" t="s">
        <v>2027</v>
      </c>
      <c r="G2890" t="s">
        <v>17</v>
      </c>
      <c r="H2890">
        <v>98105</v>
      </c>
      <c r="I2890" t="s">
        <v>28</v>
      </c>
      <c r="J2890">
        <v>34.76</v>
      </c>
      <c r="K2890">
        <v>5</v>
      </c>
      <c r="L2890">
        <v>4.6925999999999997</v>
      </c>
      <c r="M2890">
        <v>0.2</v>
      </c>
      <c r="N2890">
        <v>11.297000000000001</v>
      </c>
    </row>
    <row r="2891" spans="1:14" hidden="1">
      <c r="A2891">
        <v>8152</v>
      </c>
      <c r="B2891" t="s">
        <v>3616</v>
      </c>
      <c r="C2891" s="4">
        <v>42817</v>
      </c>
      <c r="D2891" s="4">
        <v>42819</v>
      </c>
      <c r="E2891" t="s">
        <v>38</v>
      </c>
      <c r="F2891" t="s">
        <v>2042</v>
      </c>
      <c r="G2891" t="s">
        <v>21</v>
      </c>
      <c r="H2891">
        <v>98115</v>
      </c>
      <c r="I2891" t="s">
        <v>3617</v>
      </c>
      <c r="J2891">
        <v>32.479999999999997</v>
      </c>
      <c r="K2891">
        <v>2</v>
      </c>
      <c r="L2891">
        <v>13.804</v>
      </c>
      <c r="M2891">
        <v>0</v>
      </c>
      <c r="N2891">
        <v>4.8719999999999999</v>
      </c>
    </row>
    <row r="2892" spans="1:14" hidden="1">
      <c r="A2892">
        <v>8153</v>
      </c>
      <c r="B2892" t="s">
        <v>3616</v>
      </c>
      <c r="C2892" s="4">
        <v>42817</v>
      </c>
      <c r="D2892" s="4">
        <v>42819</v>
      </c>
      <c r="E2892" t="s">
        <v>38</v>
      </c>
      <c r="F2892" t="s">
        <v>2042</v>
      </c>
      <c r="G2892" t="s">
        <v>21</v>
      </c>
      <c r="H2892">
        <v>98115</v>
      </c>
      <c r="I2892" t="s">
        <v>389</v>
      </c>
      <c r="J2892">
        <v>20.04</v>
      </c>
      <c r="K2892">
        <v>3</v>
      </c>
      <c r="L2892">
        <v>3.4735999999999998</v>
      </c>
      <c r="M2892">
        <v>0</v>
      </c>
      <c r="N2892">
        <v>9.6191999999999993</v>
      </c>
    </row>
    <row r="2893" spans="1:14" hidden="1">
      <c r="A2893">
        <v>8154</v>
      </c>
      <c r="B2893" t="s">
        <v>3616</v>
      </c>
      <c r="C2893" s="4">
        <v>42817</v>
      </c>
      <c r="D2893" s="4">
        <v>42819</v>
      </c>
      <c r="E2893" t="s">
        <v>38</v>
      </c>
      <c r="F2893" t="s">
        <v>2042</v>
      </c>
      <c r="G2893" t="s">
        <v>21</v>
      </c>
      <c r="H2893">
        <v>98115</v>
      </c>
      <c r="I2893" t="s">
        <v>1177</v>
      </c>
      <c r="J2893">
        <v>13999.96</v>
      </c>
      <c r="K2893">
        <v>4</v>
      </c>
      <c r="L2893">
        <v>1819.9947999999999</v>
      </c>
      <c r="M2893">
        <v>0</v>
      </c>
      <c r="N2893">
        <v>6719.9808000000003</v>
      </c>
    </row>
    <row r="2894" spans="1:14" hidden="1">
      <c r="A2894">
        <v>2333</v>
      </c>
      <c r="B2894" t="s">
        <v>3618</v>
      </c>
      <c r="C2894" s="4">
        <v>42815</v>
      </c>
      <c r="D2894" s="4">
        <v>42819</v>
      </c>
      <c r="E2894" t="s">
        <v>15</v>
      </c>
      <c r="F2894" t="s">
        <v>1838</v>
      </c>
      <c r="G2894" t="s">
        <v>21</v>
      </c>
      <c r="H2894">
        <v>47905</v>
      </c>
      <c r="I2894" t="s">
        <v>891</v>
      </c>
      <c r="J2894">
        <v>277.39999999999998</v>
      </c>
      <c r="K2894">
        <v>5</v>
      </c>
      <c r="L2894">
        <v>28.849599999999999</v>
      </c>
      <c r="M2894">
        <v>0</v>
      </c>
      <c r="N2894">
        <v>133.15199999999999</v>
      </c>
    </row>
    <row r="2895" spans="1:14" hidden="1">
      <c r="A2895">
        <v>2334</v>
      </c>
      <c r="B2895" t="s">
        <v>3618</v>
      </c>
      <c r="C2895" s="4">
        <v>42815</v>
      </c>
      <c r="D2895" s="4">
        <v>42819</v>
      </c>
      <c r="E2895" t="s">
        <v>15</v>
      </c>
      <c r="F2895" t="s">
        <v>1838</v>
      </c>
      <c r="G2895" t="s">
        <v>21</v>
      </c>
      <c r="H2895">
        <v>47905</v>
      </c>
      <c r="I2895" t="s">
        <v>3485</v>
      </c>
      <c r="J2895">
        <v>5.78</v>
      </c>
      <c r="K2895">
        <v>1</v>
      </c>
      <c r="L2895">
        <v>2.9478</v>
      </c>
      <c r="M2895">
        <v>0</v>
      </c>
      <c r="N2895">
        <v>2.8321999999999998</v>
      </c>
    </row>
    <row r="2896" spans="1:14" hidden="1">
      <c r="A2896">
        <v>4429</v>
      </c>
      <c r="B2896" t="s">
        <v>3619</v>
      </c>
      <c r="C2896" s="4">
        <v>42815</v>
      </c>
      <c r="D2896" s="4">
        <v>42821</v>
      </c>
      <c r="E2896" t="s">
        <v>15</v>
      </c>
      <c r="F2896" t="s">
        <v>3620</v>
      </c>
      <c r="G2896" t="s">
        <v>21</v>
      </c>
      <c r="H2896">
        <v>74133</v>
      </c>
      <c r="I2896" t="s">
        <v>57</v>
      </c>
      <c r="J2896">
        <v>1805.88</v>
      </c>
      <c r="K2896">
        <v>6</v>
      </c>
      <c r="L2896">
        <v>213.69579999999999</v>
      </c>
      <c r="M2896">
        <v>0</v>
      </c>
      <c r="N2896">
        <v>523.70519999999999</v>
      </c>
    </row>
    <row r="2897" spans="1:14" hidden="1">
      <c r="A2897">
        <v>5346</v>
      </c>
      <c r="B2897" t="s">
        <v>3621</v>
      </c>
      <c r="C2897" s="4">
        <v>42815</v>
      </c>
      <c r="D2897" s="4">
        <v>42817</v>
      </c>
      <c r="E2897" t="s">
        <v>52</v>
      </c>
      <c r="F2897" t="s">
        <v>2985</v>
      </c>
      <c r="G2897" t="s">
        <v>21</v>
      </c>
      <c r="H2897">
        <v>90045</v>
      </c>
      <c r="I2897" t="s">
        <v>61</v>
      </c>
      <c r="J2897">
        <v>725.84</v>
      </c>
      <c r="K2897">
        <v>4</v>
      </c>
      <c r="L2897">
        <v>128.8366</v>
      </c>
      <c r="M2897">
        <v>0</v>
      </c>
      <c r="N2897">
        <v>210.49359999999999</v>
      </c>
    </row>
    <row r="2898" spans="1:14" hidden="1">
      <c r="A2898">
        <v>5347</v>
      </c>
      <c r="B2898" t="s">
        <v>3621</v>
      </c>
      <c r="C2898" s="4">
        <v>42815</v>
      </c>
      <c r="D2898" s="4">
        <v>42817</v>
      </c>
      <c r="E2898" t="s">
        <v>52</v>
      </c>
      <c r="F2898" t="s">
        <v>2985</v>
      </c>
      <c r="G2898" t="s">
        <v>21</v>
      </c>
      <c r="H2898">
        <v>90045</v>
      </c>
      <c r="I2898" t="s">
        <v>3622</v>
      </c>
      <c r="J2898">
        <v>10.896000000000001</v>
      </c>
      <c r="K2898">
        <v>3</v>
      </c>
      <c r="L2898">
        <v>2.3153999999999999</v>
      </c>
      <c r="M2898">
        <v>0.2</v>
      </c>
      <c r="N2898">
        <v>3.9498000000000002</v>
      </c>
    </row>
    <row r="2899" spans="1:14" hidden="1">
      <c r="A2899">
        <v>5348</v>
      </c>
      <c r="B2899" t="s">
        <v>3621</v>
      </c>
      <c r="C2899" s="4">
        <v>42815</v>
      </c>
      <c r="D2899" s="4">
        <v>42817</v>
      </c>
      <c r="E2899" t="s">
        <v>52</v>
      </c>
      <c r="F2899" t="s">
        <v>2985</v>
      </c>
      <c r="G2899" t="s">
        <v>21</v>
      </c>
      <c r="H2899">
        <v>90045</v>
      </c>
      <c r="I2899" t="s">
        <v>1866</v>
      </c>
      <c r="J2899">
        <v>8.5440000000000005</v>
      </c>
      <c r="K2899">
        <v>2</v>
      </c>
      <c r="L2899">
        <v>2.8302</v>
      </c>
      <c r="M2899">
        <v>0.2</v>
      </c>
      <c r="N2899">
        <v>2.8835999999999999</v>
      </c>
    </row>
    <row r="2900" spans="1:14" hidden="1">
      <c r="A2900">
        <v>8377</v>
      </c>
      <c r="B2900" t="s">
        <v>3623</v>
      </c>
      <c r="C2900" s="4">
        <v>42815</v>
      </c>
      <c r="D2900" s="4">
        <v>42821</v>
      </c>
      <c r="E2900" t="s">
        <v>15</v>
      </c>
      <c r="F2900" t="s">
        <v>1237</v>
      </c>
      <c r="G2900" t="s">
        <v>27</v>
      </c>
      <c r="H2900">
        <v>33068</v>
      </c>
      <c r="I2900" t="s">
        <v>2106</v>
      </c>
      <c r="J2900">
        <v>64.384</v>
      </c>
      <c r="K2900">
        <v>1</v>
      </c>
      <c r="L2900">
        <v>56.335999999999999</v>
      </c>
      <c r="M2900">
        <v>0.2</v>
      </c>
      <c r="N2900">
        <v>8.048</v>
      </c>
    </row>
    <row r="2901" spans="1:14" hidden="1">
      <c r="A2901">
        <v>8825</v>
      </c>
      <c r="B2901" t="s">
        <v>3624</v>
      </c>
      <c r="C2901" s="4">
        <v>42815</v>
      </c>
      <c r="D2901" s="4">
        <v>42817</v>
      </c>
      <c r="E2901" t="s">
        <v>52</v>
      </c>
      <c r="F2901" t="s">
        <v>2486</v>
      </c>
      <c r="G2901" t="s">
        <v>21</v>
      </c>
      <c r="H2901">
        <v>19601</v>
      </c>
      <c r="I2901" t="s">
        <v>1562</v>
      </c>
      <c r="J2901">
        <v>8.8559999999999999</v>
      </c>
      <c r="K2901">
        <v>3</v>
      </c>
      <c r="L2901">
        <v>1.9925999999999999</v>
      </c>
      <c r="M2901">
        <v>0.2</v>
      </c>
      <c r="N2901">
        <v>2.8782000000000001</v>
      </c>
    </row>
    <row r="2902" spans="1:14" hidden="1">
      <c r="A2902">
        <v>9362</v>
      </c>
      <c r="B2902" t="s">
        <v>3625</v>
      </c>
      <c r="C2902" s="4">
        <v>42815</v>
      </c>
      <c r="D2902" s="4">
        <v>42819</v>
      </c>
      <c r="E2902" t="s">
        <v>15</v>
      </c>
      <c r="F2902" t="s">
        <v>1692</v>
      </c>
      <c r="G2902" t="s">
        <v>17</v>
      </c>
      <c r="H2902">
        <v>98105</v>
      </c>
      <c r="I2902" t="s">
        <v>3626</v>
      </c>
      <c r="J2902">
        <v>30.576000000000001</v>
      </c>
      <c r="K2902">
        <v>6</v>
      </c>
      <c r="L2902">
        <v>3.3761000000000001</v>
      </c>
      <c r="M2902">
        <v>0.2</v>
      </c>
      <c r="N2902">
        <v>10.3194</v>
      </c>
    </row>
    <row r="2903" spans="1:14" hidden="1">
      <c r="A2903">
        <v>9363</v>
      </c>
      <c r="B2903" t="s">
        <v>3625</v>
      </c>
      <c r="C2903" s="4">
        <v>42815</v>
      </c>
      <c r="D2903" s="4">
        <v>42819</v>
      </c>
      <c r="E2903" t="s">
        <v>15</v>
      </c>
      <c r="F2903" t="s">
        <v>1692</v>
      </c>
      <c r="G2903" t="s">
        <v>17</v>
      </c>
      <c r="H2903">
        <v>98105</v>
      </c>
      <c r="I2903" t="s">
        <v>1552</v>
      </c>
      <c r="J2903">
        <v>13.02</v>
      </c>
      <c r="K2903">
        <v>7</v>
      </c>
      <c r="L2903">
        <v>1.8042</v>
      </c>
      <c r="M2903">
        <v>0</v>
      </c>
      <c r="N2903">
        <v>0.390600000000001</v>
      </c>
    </row>
    <row r="2904" spans="1:14" hidden="1">
      <c r="A2904">
        <v>9364</v>
      </c>
      <c r="B2904" t="s">
        <v>3625</v>
      </c>
      <c r="C2904" s="4">
        <v>42815</v>
      </c>
      <c r="D2904" s="4">
        <v>42819</v>
      </c>
      <c r="E2904" t="s">
        <v>15</v>
      </c>
      <c r="F2904" t="s">
        <v>1692</v>
      </c>
      <c r="G2904" t="s">
        <v>17</v>
      </c>
      <c r="H2904">
        <v>98105</v>
      </c>
      <c r="I2904" t="s">
        <v>517</v>
      </c>
      <c r="J2904">
        <v>22.14</v>
      </c>
      <c r="K2904">
        <v>3</v>
      </c>
      <c r="L2904">
        <v>5.2397999999999998</v>
      </c>
      <c r="M2904">
        <v>0</v>
      </c>
      <c r="N2904">
        <v>6.4206000000000003</v>
      </c>
    </row>
    <row r="2905" spans="1:14" hidden="1">
      <c r="A2905">
        <v>9365</v>
      </c>
      <c r="B2905" t="s">
        <v>3625</v>
      </c>
      <c r="C2905" s="4">
        <v>42815</v>
      </c>
      <c r="D2905" s="4">
        <v>42819</v>
      </c>
      <c r="E2905" t="s">
        <v>15</v>
      </c>
      <c r="F2905" t="s">
        <v>1692</v>
      </c>
      <c r="G2905" t="s">
        <v>17</v>
      </c>
      <c r="H2905">
        <v>98105</v>
      </c>
      <c r="I2905" t="s">
        <v>870</v>
      </c>
      <c r="J2905">
        <v>359.32</v>
      </c>
      <c r="K2905">
        <v>4</v>
      </c>
      <c r="L2905">
        <v>88.0334</v>
      </c>
      <c r="M2905">
        <v>0</v>
      </c>
      <c r="N2905">
        <v>7.1863999999999901</v>
      </c>
    </row>
    <row r="2906" spans="1:14" hidden="1">
      <c r="A2906">
        <v>447</v>
      </c>
      <c r="B2906" t="s">
        <v>3627</v>
      </c>
      <c r="C2906" s="4">
        <v>42814</v>
      </c>
      <c r="D2906" s="4">
        <v>42819</v>
      </c>
      <c r="E2906" t="s">
        <v>52</v>
      </c>
      <c r="F2906" t="s">
        <v>3628</v>
      </c>
      <c r="G2906" t="s">
        <v>21</v>
      </c>
      <c r="H2906">
        <v>47201</v>
      </c>
      <c r="I2906" t="s">
        <v>1075</v>
      </c>
      <c r="J2906">
        <v>2.91</v>
      </c>
      <c r="K2906">
        <v>1</v>
      </c>
      <c r="L2906">
        <v>1.5423</v>
      </c>
      <c r="M2906">
        <v>0</v>
      </c>
      <c r="N2906">
        <v>1.3676999999999999</v>
      </c>
    </row>
    <row r="2907" spans="1:14" hidden="1">
      <c r="A2907">
        <v>2321</v>
      </c>
      <c r="B2907" t="s">
        <v>3629</v>
      </c>
      <c r="C2907" s="4">
        <v>42814</v>
      </c>
      <c r="D2907" s="4">
        <v>42818</v>
      </c>
      <c r="E2907" t="s">
        <v>15</v>
      </c>
      <c r="F2907" t="s">
        <v>2424</v>
      </c>
      <c r="G2907" t="s">
        <v>27</v>
      </c>
      <c r="H2907">
        <v>98115</v>
      </c>
      <c r="I2907" t="s">
        <v>394</v>
      </c>
      <c r="J2907">
        <v>265.93</v>
      </c>
      <c r="K2907">
        <v>7</v>
      </c>
      <c r="L2907">
        <v>28.872399999999999</v>
      </c>
      <c r="M2907">
        <v>0</v>
      </c>
      <c r="N2907">
        <v>63.8232</v>
      </c>
    </row>
    <row r="2908" spans="1:14" hidden="1">
      <c r="A2908">
        <v>8155</v>
      </c>
      <c r="B2908" t="s">
        <v>3630</v>
      </c>
      <c r="C2908" s="4">
        <v>42814</v>
      </c>
      <c r="D2908" s="4">
        <v>42818</v>
      </c>
      <c r="E2908" t="s">
        <v>15</v>
      </c>
      <c r="F2908" t="s">
        <v>573</v>
      </c>
      <c r="G2908" t="s">
        <v>21</v>
      </c>
      <c r="H2908">
        <v>6457</v>
      </c>
      <c r="I2908" t="s">
        <v>1833</v>
      </c>
      <c r="J2908">
        <v>238</v>
      </c>
      <c r="K2908">
        <v>2</v>
      </c>
      <c r="L2908">
        <v>99.96</v>
      </c>
      <c r="M2908">
        <v>0</v>
      </c>
      <c r="N2908">
        <v>38.08</v>
      </c>
    </row>
    <row r="2909" spans="1:14" hidden="1">
      <c r="A2909">
        <v>8156</v>
      </c>
      <c r="B2909" t="s">
        <v>3630</v>
      </c>
      <c r="C2909" s="4">
        <v>42814</v>
      </c>
      <c r="D2909" s="4">
        <v>42818</v>
      </c>
      <c r="E2909" t="s">
        <v>15</v>
      </c>
      <c r="F2909" t="s">
        <v>573</v>
      </c>
      <c r="G2909" t="s">
        <v>21</v>
      </c>
      <c r="H2909">
        <v>6457</v>
      </c>
      <c r="I2909" t="s">
        <v>2275</v>
      </c>
      <c r="J2909">
        <v>61.96</v>
      </c>
      <c r="K2909">
        <v>2</v>
      </c>
      <c r="L2909">
        <v>17.039000000000001</v>
      </c>
      <c r="M2909">
        <v>0</v>
      </c>
      <c r="N2909">
        <v>27.882000000000001</v>
      </c>
    </row>
    <row r="2910" spans="1:14" hidden="1">
      <c r="A2910">
        <v>8998</v>
      </c>
      <c r="B2910" t="s">
        <v>3631</v>
      </c>
      <c r="C2910" s="4">
        <v>42814</v>
      </c>
      <c r="D2910" s="4">
        <v>42814</v>
      </c>
      <c r="E2910" t="s">
        <v>98</v>
      </c>
      <c r="F2910" t="s">
        <v>1451</v>
      </c>
      <c r="G2910" t="s">
        <v>21</v>
      </c>
      <c r="H2910">
        <v>77041</v>
      </c>
      <c r="I2910" t="s">
        <v>2208</v>
      </c>
      <c r="J2910">
        <v>56.704000000000001</v>
      </c>
      <c r="K2910">
        <v>2</v>
      </c>
      <c r="L2910">
        <v>18.783200000000001</v>
      </c>
      <c r="M2910">
        <v>0.2</v>
      </c>
      <c r="N2910">
        <v>19.137599999999999</v>
      </c>
    </row>
    <row r="2911" spans="1:14" hidden="1">
      <c r="A2911">
        <v>8999</v>
      </c>
      <c r="B2911" t="s">
        <v>3631</v>
      </c>
      <c r="C2911" s="4">
        <v>42814</v>
      </c>
      <c r="D2911" s="4">
        <v>42814</v>
      </c>
      <c r="E2911" t="s">
        <v>98</v>
      </c>
      <c r="F2911" t="s">
        <v>1451</v>
      </c>
      <c r="G2911" t="s">
        <v>21</v>
      </c>
      <c r="H2911">
        <v>77041</v>
      </c>
      <c r="I2911" t="s">
        <v>958</v>
      </c>
      <c r="J2911">
        <v>274.06400000000002</v>
      </c>
      <c r="K2911">
        <v>7</v>
      </c>
      <c r="L2911">
        <v>24.47</v>
      </c>
      <c r="M2911">
        <v>0.2</v>
      </c>
      <c r="N2911">
        <v>102.774</v>
      </c>
    </row>
    <row r="2912" spans="1:14" hidden="1">
      <c r="A2912">
        <v>1477</v>
      </c>
      <c r="B2912" t="s">
        <v>3632</v>
      </c>
      <c r="C2912" s="4">
        <v>42813</v>
      </c>
      <c r="D2912" s="4">
        <v>42818</v>
      </c>
      <c r="E2912" t="s">
        <v>15</v>
      </c>
      <c r="F2912" t="s">
        <v>1336</v>
      </c>
      <c r="G2912" t="s">
        <v>17</v>
      </c>
      <c r="H2912">
        <v>10024</v>
      </c>
      <c r="I2912" t="s">
        <v>3633</v>
      </c>
      <c r="J2912">
        <v>28.91</v>
      </c>
      <c r="K2912">
        <v>7</v>
      </c>
      <c r="L2912">
        <v>2.2302</v>
      </c>
      <c r="M2912">
        <v>0</v>
      </c>
      <c r="N2912">
        <v>13.2986</v>
      </c>
    </row>
    <row r="2913" spans="1:14" hidden="1">
      <c r="A2913">
        <v>4343</v>
      </c>
      <c r="B2913" t="s">
        <v>3634</v>
      </c>
      <c r="C2913" s="4">
        <v>42813</v>
      </c>
      <c r="D2913" s="4">
        <v>42816</v>
      </c>
      <c r="E2913" t="s">
        <v>38</v>
      </c>
      <c r="F2913" t="s">
        <v>715</v>
      </c>
      <c r="G2913" t="s">
        <v>21</v>
      </c>
      <c r="H2913">
        <v>94110</v>
      </c>
      <c r="I2913" t="s">
        <v>2479</v>
      </c>
      <c r="J2913">
        <v>19.824000000000002</v>
      </c>
      <c r="K2913">
        <v>6</v>
      </c>
      <c r="L2913">
        <v>2.1888999999999998</v>
      </c>
      <c r="M2913">
        <v>0.2</v>
      </c>
      <c r="N2913">
        <v>6.6905999999999999</v>
      </c>
    </row>
    <row r="2914" spans="1:14" hidden="1">
      <c r="A2914">
        <v>4344</v>
      </c>
      <c r="B2914" t="s">
        <v>3634</v>
      </c>
      <c r="C2914" s="4">
        <v>42813</v>
      </c>
      <c r="D2914" s="4">
        <v>42816</v>
      </c>
      <c r="E2914" t="s">
        <v>38</v>
      </c>
      <c r="F2914" t="s">
        <v>715</v>
      </c>
      <c r="G2914" t="s">
        <v>21</v>
      </c>
      <c r="H2914">
        <v>94110</v>
      </c>
      <c r="I2914" t="s">
        <v>3635</v>
      </c>
      <c r="J2914">
        <v>657.50400000000002</v>
      </c>
      <c r="K2914">
        <v>6</v>
      </c>
      <c r="L2914">
        <v>131.5008</v>
      </c>
      <c r="M2914">
        <v>0.2</v>
      </c>
      <c r="N2914">
        <v>-131.5008</v>
      </c>
    </row>
    <row r="2915" spans="1:14" hidden="1">
      <c r="A2915">
        <v>4345</v>
      </c>
      <c r="B2915" t="s">
        <v>3634</v>
      </c>
      <c r="C2915" s="4">
        <v>42813</v>
      </c>
      <c r="D2915" s="4">
        <v>42816</v>
      </c>
      <c r="E2915" t="s">
        <v>38</v>
      </c>
      <c r="F2915" t="s">
        <v>715</v>
      </c>
      <c r="G2915" t="s">
        <v>21</v>
      </c>
      <c r="H2915">
        <v>94110</v>
      </c>
      <c r="I2915" t="s">
        <v>2694</v>
      </c>
      <c r="J2915">
        <v>99.54</v>
      </c>
      <c r="K2915">
        <v>2</v>
      </c>
      <c r="L2915">
        <v>44.295299999999997</v>
      </c>
      <c r="M2915">
        <v>0</v>
      </c>
      <c r="N2915">
        <v>10.949400000000001</v>
      </c>
    </row>
    <row r="2916" spans="1:14" hidden="1">
      <c r="A2916">
        <v>4346</v>
      </c>
      <c r="B2916" t="s">
        <v>3634</v>
      </c>
      <c r="C2916" s="4">
        <v>42813</v>
      </c>
      <c r="D2916" s="4">
        <v>42816</v>
      </c>
      <c r="E2916" t="s">
        <v>38</v>
      </c>
      <c r="F2916" t="s">
        <v>715</v>
      </c>
      <c r="G2916" t="s">
        <v>21</v>
      </c>
      <c r="H2916">
        <v>94110</v>
      </c>
      <c r="I2916" t="s">
        <v>2120</v>
      </c>
      <c r="J2916">
        <v>199.96</v>
      </c>
      <c r="K2916">
        <v>4</v>
      </c>
      <c r="L2916">
        <v>28.494299999999999</v>
      </c>
      <c r="M2916">
        <v>0</v>
      </c>
      <c r="N2916">
        <v>85.982799999999997</v>
      </c>
    </row>
    <row r="2917" spans="1:14" hidden="1">
      <c r="A2917">
        <v>5230</v>
      </c>
      <c r="B2917" t="s">
        <v>3636</v>
      </c>
      <c r="C2917" s="4">
        <v>42813</v>
      </c>
      <c r="D2917" s="4">
        <v>42816</v>
      </c>
      <c r="E2917" t="s">
        <v>52</v>
      </c>
      <c r="F2917" t="s">
        <v>1628</v>
      </c>
      <c r="G2917" t="s">
        <v>21</v>
      </c>
      <c r="H2917">
        <v>93727</v>
      </c>
      <c r="I2917" t="s">
        <v>709</v>
      </c>
      <c r="J2917">
        <v>14.624000000000001</v>
      </c>
      <c r="K2917">
        <v>2</v>
      </c>
      <c r="L2917">
        <v>4.7527999999999997</v>
      </c>
      <c r="M2917">
        <v>0.2</v>
      </c>
      <c r="N2917">
        <v>5.1184000000000003</v>
      </c>
    </row>
    <row r="2918" spans="1:14" hidden="1">
      <c r="A2918">
        <v>5231</v>
      </c>
      <c r="B2918" t="s">
        <v>3636</v>
      </c>
      <c r="C2918" s="4">
        <v>42813</v>
      </c>
      <c r="D2918" s="4">
        <v>42816</v>
      </c>
      <c r="E2918" t="s">
        <v>52</v>
      </c>
      <c r="F2918" t="s">
        <v>1628</v>
      </c>
      <c r="G2918" t="s">
        <v>21</v>
      </c>
      <c r="H2918">
        <v>93727</v>
      </c>
      <c r="I2918" t="s">
        <v>1529</v>
      </c>
      <c r="J2918">
        <v>697.16</v>
      </c>
      <c r="K2918">
        <v>5</v>
      </c>
      <c r="L2918">
        <v>137.6891</v>
      </c>
      <c r="M2918">
        <v>0.2</v>
      </c>
      <c r="N2918">
        <v>8.7144999999999904</v>
      </c>
    </row>
    <row r="2919" spans="1:14" hidden="1">
      <c r="A2919">
        <v>5232</v>
      </c>
      <c r="B2919" t="s">
        <v>3636</v>
      </c>
      <c r="C2919" s="4">
        <v>42813</v>
      </c>
      <c r="D2919" s="4">
        <v>42816</v>
      </c>
      <c r="E2919" t="s">
        <v>52</v>
      </c>
      <c r="F2919" t="s">
        <v>1628</v>
      </c>
      <c r="G2919" t="s">
        <v>21</v>
      </c>
      <c r="H2919">
        <v>93727</v>
      </c>
      <c r="I2919" t="s">
        <v>3206</v>
      </c>
      <c r="J2919">
        <v>30.93</v>
      </c>
      <c r="K2919">
        <v>1</v>
      </c>
      <c r="L2919">
        <v>18.248699999999999</v>
      </c>
      <c r="M2919">
        <v>0</v>
      </c>
      <c r="N2919">
        <v>12.6813</v>
      </c>
    </row>
    <row r="2920" spans="1:14" hidden="1">
      <c r="A2920">
        <v>5233</v>
      </c>
      <c r="B2920" t="s">
        <v>3636</v>
      </c>
      <c r="C2920" s="4">
        <v>42813</v>
      </c>
      <c r="D2920" s="4">
        <v>42816</v>
      </c>
      <c r="E2920" t="s">
        <v>52</v>
      </c>
      <c r="F2920" t="s">
        <v>1628</v>
      </c>
      <c r="G2920" t="s">
        <v>21</v>
      </c>
      <c r="H2920">
        <v>93727</v>
      </c>
      <c r="I2920" t="s">
        <v>2160</v>
      </c>
      <c r="J2920">
        <v>27.495999999999999</v>
      </c>
      <c r="K2920">
        <v>7</v>
      </c>
      <c r="L2920">
        <v>2.6023000000000001</v>
      </c>
      <c r="M2920">
        <v>0.2</v>
      </c>
      <c r="N2920">
        <v>9.2798999999999996</v>
      </c>
    </row>
    <row r="2921" spans="1:14" hidden="1">
      <c r="A2921">
        <v>9228</v>
      </c>
      <c r="B2921" t="s">
        <v>3637</v>
      </c>
      <c r="C2921" s="4">
        <v>42813</v>
      </c>
      <c r="D2921" s="4">
        <v>42818</v>
      </c>
      <c r="E2921" t="s">
        <v>15</v>
      </c>
      <c r="F2921" t="s">
        <v>2775</v>
      </c>
      <c r="G2921" t="s">
        <v>27</v>
      </c>
      <c r="H2921">
        <v>90008</v>
      </c>
      <c r="I2921" t="s">
        <v>908</v>
      </c>
      <c r="J2921">
        <v>381.36</v>
      </c>
      <c r="K2921">
        <v>7</v>
      </c>
      <c r="L2921">
        <v>39.2256</v>
      </c>
      <c r="M2921">
        <v>0</v>
      </c>
      <c r="N2921">
        <v>106.7808</v>
      </c>
    </row>
    <row r="2922" spans="1:14" hidden="1">
      <c r="A2922">
        <v>9890</v>
      </c>
      <c r="B2922" t="s">
        <v>3638</v>
      </c>
      <c r="C2922" s="4">
        <v>42813</v>
      </c>
      <c r="D2922" s="4">
        <v>42814</v>
      </c>
      <c r="E2922" t="s">
        <v>38</v>
      </c>
      <c r="F2922" t="s">
        <v>3639</v>
      </c>
      <c r="G2922" t="s">
        <v>27</v>
      </c>
      <c r="H2922">
        <v>8701</v>
      </c>
      <c r="I2922" t="s">
        <v>3640</v>
      </c>
      <c r="J2922">
        <v>8.94</v>
      </c>
      <c r="K2922">
        <v>3</v>
      </c>
      <c r="L2922">
        <v>2.1753999999999998</v>
      </c>
      <c r="M2922">
        <v>0</v>
      </c>
      <c r="N2922">
        <v>2.4138000000000002</v>
      </c>
    </row>
    <row r="2923" spans="1:14" hidden="1">
      <c r="A2923">
        <v>677</v>
      </c>
      <c r="B2923" t="s">
        <v>3641</v>
      </c>
      <c r="C2923" s="4">
        <v>42812</v>
      </c>
      <c r="D2923" s="4">
        <v>42817</v>
      </c>
      <c r="E2923" t="s">
        <v>15</v>
      </c>
      <c r="F2923" t="s">
        <v>1440</v>
      </c>
      <c r="G2923" t="s">
        <v>21</v>
      </c>
      <c r="H2923">
        <v>75701</v>
      </c>
      <c r="I2923" t="s">
        <v>1931</v>
      </c>
      <c r="J2923">
        <v>2.6880000000000002</v>
      </c>
      <c r="K2923">
        <v>3</v>
      </c>
      <c r="L2923">
        <v>3.36</v>
      </c>
      <c r="M2923">
        <v>0.8</v>
      </c>
      <c r="N2923">
        <v>-7.3920000000000003</v>
      </c>
    </row>
    <row r="2924" spans="1:14" hidden="1">
      <c r="A2924">
        <v>678</v>
      </c>
      <c r="B2924" t="s">
        <v>3641</v>
      </c>
      <c r="C2924" s="4">
        <v>42812</v>
      </c>
      <c r="D2924" s="4">
        <v>42817</v>
      </c>
      <c r="E2924" t="s">
        <v>15</v>
      </c>
      <c r="F2924" t="s">
        <v>1440</v>
      </c>
      <c r="G2924" t="s">
        <v>21</v>
      </c>
      <c r="H2924">
        <v>75701</v>
      </c>
      <c r="I2924" t="s">
        <v>1306</v>
      </c>
      <c r="J2924">
        <v>27.815999999999999</v>
      </c>
      <c r="K2924">
        <v>3</v>
      </c>
      <c r="L2924">
        <v>7.7652999999999999</v>
      </c>
      <c r="M2924">
        <v>0.2</v>
      </c>
      <c r="N2924">
        <v>4.5201000000000002</v>
      </c>
    </row>
    <row r="2925" spans="1:14" hidden="1">
      <c r="A2925">
        <v>679</v>
      </c>
      <c r="B2925" t="s">
        <v>3641</v>
      </c>
      <c r="C2925" s="4">
        <v>42812</v>
      </c>
      <c r="D2925" s="4">
        <v>42817</v>
      </c>
      <c r="E2925" t="s">
        <v>15</v>
      </c>
      <c r="F2925" t="s">
        <v>1440</v>
      </c>
      <c r="G2925" t="s">
        <v>21</v>
      </c>
      <c r="H2925">
        <v>75701</v>
      </c>
      <c r="I2925" t="s">
        <v>1226</v>
      </c>
      <c r="J2925">
        <v>82.524000000000001</v>
      </c>
      <c r="K2925">
        <v>3</v>
      </c>
      <c r="L2925">
        <v>41.262</v>
      </c>
      <c r="M2925">
        <v>0.6</v>
      </c>
      <c r="N2925">
        <v>-41.262</v>
      </c>
    </row>
    <row r="2926" spans="1:14" hidden="1">
      <c r="A2926">
        <v>680</v>
      </c>
      <c r="B2926" t="s">
        <v>3641</v>
      </c>
      <c r="C2926" s="4">
        <v>42812</v>
      </c>
      <c r="D2926" s="4">
        <v>42817</v>
      </c>
      <c r="E2926" t="s">
        <v>15</v>
      </c>
      <c r="F2926" t="s">
        <v>1440</v>
      </c>
      <c r="G2926" t="s">
        <v>21</v>
      </c>
      <c r="H2926">
        <v>75701</v>
      </c>
      <c r="I2926" t="s">
        <v>29</v>
      </c>
      <c r="J2926">
        <v>182.994</v>
      </c>
      <c r="K2926">
        <v>3</v>
      </c>
      <c r="L2926">
        <v>167.74449999999999</v>
      </c>
      <c r="M2926">
        <v>0.8</v>
      </c>
      <c r="N2926">
        <v>-320.23950000000002</v>
      </c>
    </row>
    <row r="2927" spans="1:14" hidden="1">
      <c r="A2927">
        <v>3707</v>
      </c>
      <c r="B2927" t="s">
        <v>3642</v>
      </c>
      <c r="C2927" s="4">
        <v>42812</v>
      </c>
      <c r="D2927" s="4">
        <v>42816</v>
      </c>
      <c r="E2927" t="s">
        <v>15</v>
      </c>
      <c r="F2927" t="s">
        <v>3643</v>
      </c>
      <c r="G2927" t="s">
        <v>21</v>
      </c>
      <c r="H2927">
        <v>75220</v>
      </c>
      <c r="I2927" t="s">
        <v>1128</v>
      </c>
      <c r="J2927">
        <v>23.832000000000001</v>
      </c>
      <c r="K2927">
        <v>3</v>
      </c>
      <c r="L2927">
        <v>5.7594000000000003</v>
      </c>
      <c r="M2927">
        <v>0.2</v>
      </c>
      <c r="N2927">
        <v>6.5537999999999998</v>
      </c>
    </row>
    <row r="2928" spans="1:14" hidden="1">
      <c r="A2928">
        <v>8726</v>
      </c>
      <c r="B2928" t="s">
        <v>3644</v>
      </c>
      <c r="C2928" s="4">
        <v>42812</v>
      </c>
      <c r="D2928" s="4">
        <v>42817</v>
      </c>
      <c r="E2928" t="s">
        <v>15</v>
      </c>
      <c r="F2928" t="s">
        <v>851</v>
      </c>
      <c r="G2928" t="s">
        <v>21</v>
      </c>
      <c r="H2928">
        <v>98115</v>
      </c>
      <c r="I2928" t="s">
        <v>3645</v>
      </c>
      <c r="J2928">
        <v>46.2</v>
      </c>
      <c r="K2928">
        <v>4</v>
      </c>
      <c r="L2928">
        <v>6.2370000000000001</v>
      </c>
      <c r="M2928">
        <v>0</v>
      </c>
      <c r="N2928">
        <v>21.251999999999999</v>
      </c>
    </row>
    <row r="2929" spans="1:14" hidden="1">
      <c r="A2929">
        <v>8792</v>
      </c>
      <c r="B2929" t="s">
        <v>3646</v>
      </c>
      <c r="C2929" s="4">
        <v>42812</v>
      </c>
      <c r="D2929" s="4">
        <v>42818</v>
      </c>
      <c r="E2929" t="s">
        <v>15</v>
      </c>
      <c r="F2929" t="s">
        <v>2957</v>
      </c>
      <c r="G2929" t="s">
        <v>21</v>
      </c>
      <c r="H2929">
        <v>77041</v>
      </c>
      <c r="I2929" t="s">
        <v>2677</v>
      </c>
      <c r="J2929">
        <v>537.54399999999998</v>
      </c>
      <c r="K2929">
        <v>7</v>
      </c>
      <c r="L2929">
        <v>70.072699999999998</v>
      </c>
      <c r="M2929">
        <v>0.2</v>
      </c>
      <c r="N2929">
        <v>47.0351</v>
      </c>
    </row>
    <row r="2930" spans="1:14" hidden="1">
      <c r="A2930">
        <v>9014</v>
      </c>
      <c r="B2930" t="s">
        <v>3647</v>
      </c>
      <c r="C2930" s="4">
        <v>42812</v>
      </c>
      <c r="D2930" s="4">
        <v>42816</v>
      </c>
      <c r="E2930" t="s">
        <v>15</v>
      </c>
      <c r="F2930" t="s">
        <v>1875</v>
      </c>
      <c r="G2930" t="s">
        <v>27</v>
      </c>
      <c r="H2930">
        <v>90008</v>
      </c>
      <c r="I2930" t="s">
        <v>3648</v>
      </c>
      <c r="J2930">
        <v>13.9</v>
      </c>
      <c r="K2930">
        <v>5</v>
      </c>
      <c r="L2930">
        <v>2.0293999999999999</v>
      </c>
      <c r="M2930">
        <v>0</v>
      </c>
      <c r="N2930">
        <v>3.7530000000000001</v>
      </c>
    </row>
    <row r="2931" spans="1:14" hidden="1">
      <c r="A2931">
        <v>9015</v>
      </c>
      <c r="B2931" t="s">
        <v>3647</v>
      </c>
      <c r="C2931" s="4">
        <v>42812</v>
      </c>
      <c r="D2931" s="4">
        <v>42816</v>
      </c>
      <c r="E2931" t="s">
        <v>15</v>
      </c>
      <c r="F2931" t="s">
        <v>1875</v>
      </c>
      <c r="G2931" t="s">
        <v>27</v>
      </c>
      <c r="H2931">
        <v>90008</v>
      </c>
      <c r="I2931" t="s">
        <v>3649</v>
      </c>
      <c r="J2931">
        <v>19.399999999999999</v>
      </c>
      <c r="K2931">
        <v>5</v>
      </c>
      <c r="L2931">
        <v>2.0175999999999998</v>
      </c>
      <c r="M2931">
        <v>0</v>
      </c>
      <c r="N2931">
        <v>9.3119999999999994</v>
      </c>
    </row>
    <row r="2932" spans="1:14" hidden="1">
      <c r="A2932">
        <v>9122</v>
      </c>
      <c r="B2932" t="s">
        <v>3650</v>
      </c>
      <c r="C2932" s="4">
        <v>42812</v>
      </c>
      <c r="D2932" s="4">
        <v>42814</v>
      </c>
      <c r="E2932" t="s">
        <v>52</v>
      </c>
      <c r="F2932" t="s">
        <v>3651</v>
      </c>
      <c r="G2932" t="s">
        <v>27</v>
      </c>
      <c r="H2932">
        <v>90032</v>
      </c>
      <c r="I2932" t="s">
        <v>809</v>
      </c>
      <c r="J2932">
        <v>90.86</v>
      </c>
      <c r="K2932">
        <v>7</v>
      </c>
      <c r="L2932">
        <v>9.2157999999999998</v>
      </c>
      <c r="M2932">
        <v>0</v>
      </c>
      <c r="N2932">
        <v>26.349399999999999</v>
      </c>
    </row>
    <row r="2933" spans="1:14" hidden="1">
      <c r="A2933">
        <v>787</v>
      </c>
      <c r="B2933" t="s">
        <v>3652</v>
      </c>
      <c r="C2933" s="4">
        <v>42811</v>
      </c>
      <c r="D2933" s="4">
        <v>42815</v>
      </c>
      <c r="E2933" t="s">
        <v>52</v>
      </c>
      <c r="F2933" t="s">
        <v>3620</v>
      </c>
      <c r="G2933" t="s">
        <v>21</v>
      </c>
      <c r="H2933">
        <v>93534</v>
      </c>
      <c r="I2933" t="s">
        <v>520</v>
      </c>
      <c r="J2933">
        <v>17.456</v>
      </c>
      <c r="K2933">
        <v>2</v>
      </c>
      <c r="L2933">
        <v>5.7823000000000002</v>
      </c>
      <c r="M2933">
        <v>0.2</v>
      </c>
      <c r="N2933">
        <v>5.8914</v>
      </c>
    </row>
    <row r="2934" spans="1:14" hidden="1">
      <c r="A2934">
        <v>2451</v>
      </c>
      <c r="B2934" t="s">
        <v>3653</v>
      </c>
      <c r="C2934" s="4">
        <v>42811</v>
      </c>
      <c r="D2934" s="4">
        <v>42816</v>
      </c>
      <c r="E2934" t="s">
        <v>52</v>
      </c>
      <c r="F2934" t="s">
        <v>2982</v>
      </c>
      <c r="G2934" t="s">
        <v>21</v>
      </c>
      <c r="H2934">
        <v>10011</v>
      </c>
      <c r="I2934" t="s">
        <v>3440</v>
      </c>
      <c r="J2934">
        <v>18.75</v>
      </c>
      <c r="K2934">
        <v>5</v>
      </c>
      <c r="L2934">
        <v>1.95</v>
      </c>
      <c r="M2934">
        <v>0</v>
      </c>
      <c r="N2934">
        <v>9</v>
      </c>
    </row>
    <row r="2935" spans="1:14" hidden="1">
      <c r="A2935">
        <v>2452</v>
      </c>
      <c r="B2935" t="s">
        <v>3653</v>
      </c>
      <c r="C2935" s="4">
        <v>42811</v>
      </c>
      <c r="D2935" s="4">
        <v>42816</v>
      </c>
      <c r="E2935" t="s">
        <v>52</v>
      </c>
      <c r="F2935" t="s">
        <v>2982</v>
      </c>
      <c r="G2935" t="s">
        <v>21</v>
      </c>
      <c r="H2935">
        <v>10011</v>
      </c>
      <c r="I2935" t="s">
        <v>3654</v>
      </c>
      <c r="J2935">
        <v>119.7</v>
      </c>
      <c r="K2935">
        <v>6</v>
      </c>
      <c r="L2935">
        <v>14.763</v>
      </c>
      <c r="M2935">
        <v>0</v>
      </c>
      <c r="N2935">
        <v>31.122</v>
      </c>
    </row>
    <row r="2936" spans="1:14" hidden="1">
      <c r="A2936">
        <v>2453</v>
      </c>
      <c r="B2936" t="s">
        <v>3653</v>
      </c>
      <c r="C2936" s="4">
        <v>42811</v>
      </c>
      <c r="D2936" s="4">
        <v>42816</v>
      </c>
      <c r="E2936" t="s">
        <v>52</v>
      </c>
      <c r="F2936" t="s">
        <v>2982</v>
      </c>
      <c r="G2936" t="s">
        <v>21</v>
      </c>
      <c r="H2936">
        <v>10011</v>
      </c>
      <c r="I2936" t="s">
        <v>352</v>
      </c>
      <c r="J2936">
        <v>9.1440000000000001</v>
      </c>
      <c r="K2936">
        <v>3</v>
      </c>
      <c r="L2936">
        <v>2.0192999999999999</v>
      </c>
      <c r="M2936">
        <v>0.2</v>
      </c>
      <c r="N2936">
        <v>3.0861000000000001</v>
      </c>
    </row>
    <row r="2937" spans="1:14" hidden="1">
      <c r="A2937">
        <v>2454</v>
      </c>
      <c r="B2937" t="s">
        <v>3653</v>
      </c>
      <c r="C2937" s="4">
        <v>42811</v>
      </c>
      <c r="D2937" s="4">
        <v>42816</v>
      </c>
      <c r="E2937" t="s">
        <v>52</v>
      </c>
      <c r="F2937" t="s">
        <v>2982</v>
      </c>
      <c r="G2937" t="s">
        <v>21</v>
      </c>
      <c r="H2937">
        <v>10011</v>
      </c>
      <c r="I2937" t="s">
        <v>926</v>
      </c>
      <c r="J2937">
        <v>57.06</v>
      </c>
      <c r="K2937">
        <v>3</v>
      </c>
      <c r="L2937">
        <v>12.9336</v>
      </c>
      <c r="M2937">
        <v>0</v>
      </c>
      <c r="N2937">
        <v>18.2592</v>
      </c>
    </row>
    <row r="2938" spans="1:14" hidden="1">
      <c r="A2938">
        <v>2455</v>
      </c>
      <c r="B2938" t="s">
        <v>3653</v>
      </c>
      <c r="C2938" s="4">
        <v>42811</v>
      </c>
      <c r="D2938" s="4">
        <v>42816</v>
      </c>
      <c r="E2938" t="s">
        <v>52</v>
      </c>
      <c r="F2938" t="s">
        <v>2982</v>
      </c>
      <c r="G2938" t="s">
        <v>21</v>
      </c>
      <c r="H2938">
        <v>10011</v>
      </c>
      <c r="I2938" t="s">
        <v>420</v>
      </c>
      <c r="J2938">
        <v>71.599999999999994</v>
      </c>
      <c r="K2938">
        <v>8</v>
      </c>
      <c r="L2938">
        <v>7.2495000000000003</v>
      </c>
      <c r="M2938">
        <v>0</v>
      </c>
      <c r="N2938">
        <v>13.603999999999999</v>
      </c>
    </row>
    <row r="2939" spans="1:14" hidden="1">
      <c r="A2939">
        <v>2456</v>
      </c>
      <c r="B2939" t="s">
        <v>3653</v>
      </c>
      <c r="C2939" s="4">
        <v>42811</v>
      </c>
      <c r="D2939" s="4">
        <v>42816</v>
      </c>
      <c r="E2939" t="s">
        <v>52</v>
      </c>
      <c r="F2939" t="s">
        <v>2982</v>
      </c>
      <c r="G2939" t="s">
        <v>21</v>
      </c>
      <c r="H2939">
        <v>10011</v>
      </c>
      <c r="I2939" t="s">
        <v>2515</v>
      </c>
      <c r="J2939">
        <v>107.44</v>
      </c>
      <c r="K2939">
        <v>8</v>
      </c>
      <c r="L2939">
        <v>9.9382000000000001</v>
      </c>
      <c r="M2939">
        <v>0</v>
      </c>
      <c r="N2939">
        <v>27.9344</v>
      </c>
    </row>
    <row r="2940" spans="1:14" hidden="1">
      <c r="A2940">
        <v>2457</v>
      </c>
      <c r="B2940" t="s">
        <v>3653</v>
      </c>
      <c r="C2940" s="4">
        <v>42811</v>
      </c>
      <c r="D2940" s="4">
        <v>42816</v>
      </c>
      <c r="E2940" t="s">
        <v>52</v>
      </c>
      <c r="F2940" t="s">
        <v>2982</v>
      </c>
      <c r="G2940" t="s">
        <v>21</v>
      </c>
      <c r="H2940">
        <v>10011</v>
      </c>
      <c r="I2940" t="s">
        <v>2660</v>
      </c>
      <c r="J2940">
        <v>7.31</v>
      </c>
      <c r="K2940">
        <v>1</v>
      </c>
      <c r="L2940">
        <v>3.8742999999999999</v>
      </c>
      <c r="M2940">
        <v>0</v>
      </c>
      <c r="N2940">
        <v>3.4357000000000002</v>
      </c>
    </row>
    <row r="2941" spans="1:14" hidden="1">
      <c r="A2941">
        <v>2458</v>
      </c>
      <c r="B2941" t="s">
        <v>3653</v>
      </c>
      <c r="C2941" s="4">
        <v>42811</v>
      </c>
      <c r="D2941" s="4">
        <v>42816</v>
      </c>
      <c r="E2941" t="s">
        <v>52</v>
      </c>
      <c r="F2941" t="s">
        <v>2982</v>
      </c>
      <c r="G2941" t="s">
        <v>21</v>
      </c>
      <c r="H2941">
        <v>10011</v>
      </c>
      <c r="I2941" t="s">
        <v>3456</v>
      </c>
      <c r="J2941">
        <v>59.1</v>
      </c>
      <c r="K2941">
        <v>6</v>
      </c>
      <c r="L2941">
        <v>6.1070000000000002</v>
      </c>
      <c r="M2941">
        <v>0</v>
      </c>
      <c r="N2941">
        <v>22.457999999999998</v>
      </c>
    </row>
    <row r="2942" spans="1:14" hidden="1">
      <c r="A2942">
        <v>2459</v>
      </c>
      <c r="B2942" t="s">
        <v>3653</v>
      </c>
      <c r="C2942" s="4">
        <v>42811</v>
      </c>
      <c r="D2942" s="4">
        <v>42816</v>
      </c>
      <c r="E2942" t="s">
        <v>52</v>
      </c>
      <c r="F2942" t="s">
        <v>2982</v>
      </c>
      <c r="G2942" t="s">
        <v>21</v>
      </c>
      <c r="H2942">
        <v>10011</v>
      </c>
      <c r="I2942" t="s">
        <v>2866</v>
      </c>
      <c r="J2942">
        <v>46.53</v>
      </c>
      <c r="K2942">
        <v>3</v>
      </c>
      <c r="L2942">
        <v>11.477399999999999</v>
      </c>
      <c r="M2942">
        <v>0</v>
      </c>
      <c r="N2942">
        <v>12.097799999999999</v>
      </c>
    </row>
    <row r="2943" spans="1:14" hidden="1">
      <c r="A2943">
        <v>3379</v>
      </c>
      <c r="B2943" t="s">
        <v>3655</v>
      </c>
      <c r="C2943" s="4">
        <v>42811</v>
      </c>
      <c r="D2943" s="4">
        <v>42815</v>
      </c>
      <c r="E2943" t="s">
        <v>15</v>
      </c>
      <c r="F2943" t="s">
        <v>2798</v>
      </c>
      <c r="G2943" t="s">
        <v>17</v>
      </c>
      <c r="H2943">
        <v>77095</v>
      </c>
      <c r="I2943" t="s">
        <v>3016</v>
      </c>
      <c r="J2943">
        <v>13.776</v>
      </c>
      <c r="K2943">
        <v>6</v>
      </c>
      <c r="L2943">
        <v>5.9695999999999998</v>
      </c>
      <c r="M2943">
        <v>0.8</v>
      </c>
      <c r="N2943">
        <v>-22.041599999999999</v>
      </c>
    </row>
    <row r="2944" spans="1:14" hidden="1">
      <c r="A2944">
        <v>3380</v>
      </c>
      <c r="B2944" t="s">
        <v>3655</v>
      </c>
      <c r="C2944" s="4">
        <v>42811</v>
      </c>
      <c r="D2944" s="4">
        <v>42815</v>
      </c>
      <c r="E2944" t="s">
        <v>15</v>
      </c>
      <c r="F2944" t="s">
        <v>2798</v>
      </c>
      <c r="G2944" t="s">
        <v>17</v>
      </c>
      <c r="H2944">
        <v>77095</v>
      </c>
      <c r="I2944" t="s">
        <v>3656</v>
      </c>
      <c r="J2944">
        <v>10.272</v>
      </c>
      <c r="K2944">
        <v>3</v>
      </c>
      <c r="L2944">
        <v>2.3540000000000001</v>
      </c>
      <c r="M2944">
        <v>0.2</v>
      </c>
      <c r="N2944">
        <v>3.21</v>
      </c>
    </row>
    <row r="2945" spans="1:14" hidden="1">
      <c r="A2945">
        <v>8785</v>
      </c>
      <c r="B2945" t="s">
        <v>3657</v>
      </c>
      <c r="C2945" s="4">
        <v>42811</v>
      </c>
      <c r="D2945" s="4">
        <v>42817</v>
      </c>
      <c r="E2945" t="s">
        <v>15</v>
      </c>
      <c r="F2945" t="s">
        <v>1989</v>
      </c>
      <c r="G2945" t="s">
        <v>17</v>
      </c>
      <c r="H2945">
        <v>37918</v>
      </c>
      <c r="I2945" t="s">
        <v>3385</v>
      </c>
      <c r="J2945">
        <v>4.6079999999999997</v>
      </c>
      <c r="K2945">
        <v>2</v>
      </c>
      <c r="L2945">
        <v>1.4688000000000001</v>
      </c>
      <c r="M2945">
        <v>0.2</v>
      </c>
      <c r="N2945">
        <v>1.6704000000000001</v>
      </c>
    </row>
    <row r="2946" spans="1:14" hidden="1">
      <c r="A2946">
        <v>1929</v>
      </c>
      <c r="B2946" t="s">
        <v>3658</v>
      </c>
      <c r="C2946" s="4">
        <v>42810</v>
      </c>
      <c r="D2946" s="4">
        <v>42812</v>
      </c>
      <c r="E2946" t="s">
        <v>52</v>
      </c>
      <c r="F2946" t="s">
        <v>1414</v>
      </c>
      <c r="G2946" t="s">
        <v>17</v>
      </c>
      <c r="H2946">
        <v>98105</v>
      </c>
      <c r="I2946" t="s">
        <v>188</v>
      </c>
      <c r="J2946">
        <v>6.48</v>
      </c>
      <c r="K2946">
        <v>1</v>
      </c>
      <c r="L2946">
        <v>3.3696000000000002</v>
      </c>
      <c r="M2946">
        <v>0</v>
      </c>
      <c r="N2946">
        <v>3.1103999999999998</v>
      </c>
    </row>
    <row r="2947" spans="1:14" hidden="1">
      <c r="A2947">
        <v>1930</v>
      </c>
      <c r="B2947" t="s">
        <v>3658</v>
      </c>
      <c r="C2947" s="4">
        <v>42810</v>
      </c>
      <c r="D2947" s="4">
        <v>42812</v>
      </c>
      <c r="E2947" t="s">
        <v>52</v>
      </c>
      <c r="F2947" t="s">
        <v>1414</v>
      </c>
      <c r="G2947" t="s">
        <v>17</v>
      </c>
      <c r="H2947">
        <v>98105</v>
      </c>
      <c r="I2947" t="s">
        <v>530</v>
      </c>
      <c r="J2947">
        <v>46.51</v>
      </c>
      <c r="K2947">
        <v>1</v>
      </c>
      <c r="L2947">
        <v>44.6496</v>
      </c>
      <c r="M2947">
        <v>0</v>
      </c>
      <c r="N2947">
        <v>1.8604000000000001</v>
      </c>
    </row>
    <row r="2948" spans="1:14" hidden="1">
      <c r="A2948">
        <v>1931</v>
      </c>
      <c r="B2948" t="s">
        <v>3658</v>
      </c>
      <c r="C2948" s="4">
        <v>42810</v>
      </c>
      <c r="D2948" s="4">
        <v>42812</v>
      </c>
      <c r="E2948" t="s">
        <v>52</v>
      </c>
      <c r="F2948" t="s">
        <v>1414</v>
      </c>
      <c r="G2948" t="s">
        <v>17</v>
      </c>
      <c r="H2948">
        <v>98105</v>
      </c>
      <c r="I2948" t="s">
        <v>1053</v>
      </c>
      <c r="J2948">
        <v>659.976</v>
      </c>
      <c r="K2948">
        <v>3</v>
      </c>
      <c r="L2948">
        <v>203.49260000000001</v>
      </c>
      <c r="M2948">
        <v>0.2</v>
      </c>
      <c r="N2948">
        <v>49.498199999999997</v>
      </c>
    </row>
    <row r="2949" spans="1:14" hidden="1">
      <c r="A2949">
        <v>7353</v>
      </c>
      <c r="B2949" t="s">
        <v>3659</v>
      </c>
      <c r="C2949" s="4">
        <v>42810</v>
      </c>
      <c r="D2949" s="4">
        <v>42812</v>
      </c>
      <c r="E2949" t="s">
        <v>52</v>
      </c>
      <c r="F2949" t="s">
        <v>826</v>
      </c>
      <c r="G2949" t="s">
        <v>17</v>
      </c>
      <c r="H2949">
        <v>44107</v>
      </c>
      <c r="I2949" t="s">
        <v>1599</v>
      </c>
      <c r="J2949">
        <v>445.44</v>
      </c>
      <c r="K2949">
        <v>8</v>
      </c>
      <c r="L2949">
        <v>65.888000000000005</v>
      </c>
      <c r="M2949">
        <v>0.4</v>
      </c>
      <c r="N2949">
        <v>-81.664000000000001</v>
      </c>
    </row>
    <row r="2950" spans="1:14" hidden="1">
      <c r="A2950">
        <v>8525</v>
      </c>
      <c r="B2950" t="s">
        <v>3660</v>
      </c>
      <c r="C2950" s="4">
        <v>42810</v>
      </c>
      <c r="D2950" s="4">
        <v>42810</v>
      </c>
      <c r="E2950" t="s">
        <v>98</v>
      </c>
      <c r="F2950" t="s">
        <v>1714</v>
      </c>
      <c r="G2950" t="s">
        <v>21</v>
      </c>
      <c r="H2950">
        <v>43229</v>
      </c>
      <c r="I2950" t="s">
        <v>3661</v>
      </c>
      <c r="J2950">
        <v>44.375999999999998</v>
      </c>
      <c r="K2950">
        <v>2</v>
      </c>
      <c r="L2950">
        <v>25.885999999999999</v>
      </c>
      <c r="M2950">
        <v>0.4</v>
      </c>
      <c r="N2950">
        <v>-7.3959999999999999</v>
      </c>
    </row>
    <row r="2951" spans="1:14" hidden="1">
      <c r="A2951">
        <v>8526</v>
      </c>
      <c r="B2951" t="s">
        <v>3660</v>
      </c>
      <c r="C2951" s="4">
        <v>42810</v>
      </c>
      <c r="D2951" s="4">
        <v>42810</v>
      </c>
      <c r="E2951" t="s">
        <v>98</v>
      </c>
      <c r="F2951" t="s">
        <v>1714</v>
      </c>
      <c r="G2951" t="s">
        <v>21</v>
      </c>
      <c r="H2951">
        <v>43229</v>
      </c>
      <c r="I2951" t="s">
        <v>3662</v>
      </c>
      <c r="J2951">
        <v>51.264000000000003</v>
      </c>
      <c r="K2951">
        <v>6</v>
      </c>
      <c r="L2951">
        <v>7.2624000000000004</v>
      </c>
      <c r="M2951">
        <v>0.2</v>
      </c>
      <c r="N2951">
        <v>7.6895999999999898</v>
      </c>
    </row>
    <row r="2952" spans="1:14" hidden="1">
      <c r="A2952">
        <v>8527</v>
      </c>
      <c r="B2952" t="s">
        <v>3660</v>
      </c>
      <c r="C2952" s="4">
        <v>42810</v>
      </c>
      <c r="D2952" s="4">
        <v>42810</v>
      </c>
      <c r="E2952" t="s">
        <v>98</v>
      </c>
      <c r="F2952" t="s">
        <v>1714</v>
      </c>
      <c r="G2952" t="s">
        <v>21</v>
      </c>
      <c r="H2952">
        <v>43229</v>
      </c>
      <c r="I2952" t="s">
        <v>2965</v>
      </c>
      <c r="J2952">
        <v>5.1929999999999996</v>
      </c>
      <c r="K2952">
        <v>3</v>
      </c>
      <c r="L2952">
        <v>2.8849999999999998</v>
      </c>
      <c r="M2952">
        <v>0.7</v>
      </c>
      <c r="N2952">
        <v>-3.4620000000000002</v>
      </c>
    </row>
    <row r="2953" spans="1:14" hidden="1">
      <c r="A2953">
        <v>8528</v>
      </c>
      <c r="B2953" t="s">
        <v>3660</v>
      </c>
      <c r="C2953" s="4">
        <v>42810</v>
      </c>
      <c r="D2953" s="4">
        <v>42810</v>
      </c>
      <c r="E2953" t="s">
        <v>98</v>
      </c>
      <c r="F2953" t="s">
        <v>1714</v>
      </c>
      <c r="G2953" t="s">
        <v>21</v>
      </c>
      <c r="H2953">
        <v>43229</v>
      </c>
      <c r="I2953" t="s">
        <v>1994</v>
      </c>
      <c r="J2953">
        <v>159.98400000000001</v>
      </c>
      <c r="K2953">
        <v>2</v>
      </c>
      <c r="L2953">
        <v>57.994199999999999</v>
      </c>
      <c r="M2953">
        <v>0.2</v>
      </c>
      <c r="N2953">
        <v>43.995600000000003</v>
      </c>
    </row>
    <row r="2954" spans="1:14" hidden="1">
      <c r="A2954">
        <v>8529</v>
      </c>
      <c r="B2954" t="s">
        <v>3660</v>
      </c>
      <c r="C2954" s="4">
        <v>42810</v>
      </c>
      <c r="D2954" s="4">
        <v>42810</v>
      </c>
      <c r="E2954" t="s">
        <v>98</v>
      </c>
      <c r="F2954" t="s">
        <v>1714</v>
      </c>
      <c r="G2954" t="s">
        <v>21</v>
      </c>
      <c r="H2954">
        <v>43229</v>
      </c>
      <c r="I2954" t="s">
        <v>1119</v>
      </c>
      <c r="J2954">
        <v>54.223999999999997</v>
      </c>
      <c r="K2954">
        <v>2</v>
      </c>
      <c r="L2954">
        <v>25.4175</v>
      </c>
      <c r="M2954">
        <v>0.2</v>
      </c>
      <c r="N2954">
        <v>3.3889999999999998</v>
      </c>
    </row>
    <row r="2955" spans="1:14" hidden="1">
      <c r="A2955">
        <v>9738</v>
      </c>
      <c r="B2955" t="s">
        <v>3663</v>
      </c>
      <c r="C2955" s="4">
        <v>42810</v>
      </c>
      <c r="D2955" s="4">
        <v>42815</v>
      </c>
      <c r="E2955" t="s">
        <v>15</v>
      </c>
      <c r="F2955" t="s">
        <v>3664</v>
      </c>
      <c r="G2955" t="s">
        <v>27</v>
      </c>
      <c r="H2955">
        <v>90032</v>
      </c>
      <c r="I2955" t="s">
        <v>2960</v>
      </c>
      <c r="J2955">
        <v>310.12</v>
      </c>
      <c r="K2955">
        <v>2</v>
      </c>
      <c r="L2955">
        <v>114.7444</v>
      </c>
      <c r="M2955">
        <v>0</v>
      </c>
      <c r="N2955">
        <v>80.631200000000007</v>
      </c>
    </row>
    <row r="2956" spans="1:14" hidden="1">
      <c r="A2956">
        <v>9739</v>
      </c>
      <c r="B2956" t="s">
        <v>3663</v>
      </c>
      <c r="C2956" s="4">
        <v>42810</v>
      </c>
      <c r="D2956" s="4">
        <v>42815</v>
      </c>
      <c r="E2956" t="s">
        <v>15</v>
      </c>
      <c r="F2956" t="s">
        <v>3664</v>
      </c>
      <c r="G2956" t="s">
        <v>27</v>
      </c>
      <c r="H2956">
        <v>90032</v>
      </c>
      <c r="I2956" t="s">
        <v>566</v>
      </c>
      <c r="J2956">
        <v>70.463999999999999</v>
      </c>
      <c r="K2956">
        <v>6</v>
      </c>
      <c r="L2956">
        <v>7.9272</v>
      </c>
      <c r="M2956">
        <v>0.2</v>
      </c>
      <c r="N2956">
        <v>22.9008</v>
      </c>
    </row>
    <row r="2957" spans="1:14" hidden="1">
      <c r="A2957">
        <v>9740</v>
      </c>
      <c r="B2957" t="s">
        <v>3663</v>
      </c>
      <c r="C2957" s="4">
        <v>42810</v>
      </c>
      <c r="D2957" s="4">
        <v>42815</v>
      </c>
      <c r="E2957" t="s">
        <v>15</v>
      </c>
      <c r="F2957" t="s">
        <v>3664</v>
      </c>
      <c r="G2957" t="s">
        <v>27</v>
      </c>
      <c r="H2957">
        <v>90032</v>
      </c>
      <c r="I2957" t="s">
        <v>2449</v>
      </c>
      <c r="J2957">
        <v>19.68</v>
      </c>
      <c r="K2957">
        <v>5</v>
      </c>
      <c r="L2957">
        <v>2.5583999999999998</v>
      </c>
      <c r="M2957">
        <v>0.2</v>
      </c>
      <c r="N2957">
        <v>6.8879999999999999</v>
      </c>
    </row>
    <row r="2958" spans="1:14" hidden="1">
      <c r="A2958">
        <v>9741</v>
      </c>
      <c r="B2958" t="s">
        <v>3663</v>
      </c>
      <c r="C2958" s="4">
        <v>42810</v>
      </c>
      <c r="D2958" s="4">
        <v>42815</v>
      </c>
      <c r="E2958" t="s">
        <v>15</v>
      </c>
      <c r="F2958" t="s">
        <v>3664</v>
      </c>
      <c r="G2958" t="s">
        <v>27</v>
      </c>
      <c r="H2958">
        <v>90032</v>
      </c>
      <c r="I2958" t="s">
        <v>3254</v>
      </c>
      <c r="J2958">
        <v>140.66999999999999</v>
      </c>
      <c r="K2958">
        <v>3</v>
      </c>
      <c r="L2958">
        <v>28.602900000000002</v>
      </c>
      <c r="M2958">
        <v>0</v>
      </c>
      <c r="N2958">
        <v>54.8613</v>
      </c>
    </row>
    <row r="2959" spans="1:14" hidden="1">
      <c r="A2959">
        <v>8440</v>
      </c>
      <c r="B2959" t="s">
        <v>3665</v>
      </c>
      <c r="C2959" s="4">
        <v>42808</v>
      </c>
      <c r="D2959" s="4">
        <v>42811</v>
      </c>
      <c r="E2959" t="s">
        <v>52</v>
      </c>
      <c r="F2959" t="s">
        <v>642</v>
      </c>
      <c r="G2959" t="s">
        <v>27</v>
      </c>
      <c r="H2959">
        <v>60623</v>
      </c>
      <c r="I2959" t="s">
        <v>784</v>
      </c>
      <c r="J2959">
        <v>49.616</v>
      </c>
      <c r="K2959">
        <v>2</v>
      </c>
      <c r="L2959">
        <v>22.327200000000001</v>
      </c>
      <c r="M2959">
        <v>0.2</v>
      </c>
      <c r="N2959">
        <v>4.9615999999999998</v>
      </c>
    </row>
    <row r="2960" spans="1:14" hidden="1">
      <c r="A2960">
        <v>2163</v>
      </c>
      <c r="B2960" t="s">
        <v>3666</v>
      </c>
      <c r="C2960" s="4">
        <v>42807</v>
      </c>
      <c r="D2960" s="4">
        <v>42813</v>
      </c>
      <c r="E2960" t="s">
        <v>15</v>
      </c>
      <c r="F2960" t="s">
        <v>2082</v>
      </c>
      <c r="G2960" t="s">
        <v>17</v>
      </c>
      <c r="H2960">
        <v>95336</v>
      </c>
      <c r="I2960" t="s">
        <v>559</v>
      </c>
      <c r="J2960">
        <v>314.55</v>
      </c>
      <c r="K2960">
        <v>3</v>
      </c>
      <c r="L2960">
        <v>54.521999999999998</v>
      </c>
      <c r="M2960">
        <v>0</v>
      </c>
      <c r="N2960">
        <v>150.98400000000001</v>
      </c>
    </row>
    <row r="2961" spans="1:14" hidden="1">
      <c r="A2961">
        <v>3065</v>
      </c>
      <c r="B2961" t="s">
        <v>3667</v>
      </c>
      <c r="C2961" s="4">
        <v>42807</v>
      </c>
      <c r="D2961" s="4">
        <v>42812</v>
      </c>
      <c r="E2961" t="s">
        <v>52</v>
      </c>
      <c r="F2961" t="s">
        <v>1657</v>
      </c>
      <c r="G2961" t="s">
        <v>17</v>
      </c>
      <c r="H2961">
        <v>87105</v>
      </c>
      <c r="I2961" t="s">
        <v>525</v>
      </c>
      <c r="J2961">
        <v>90.8</v>
      </c>
      <c r="K2961">
        <v>8</v>
      </c>
      <c r="L2961">
        <v>8.1720000000000006</v>
      </c>
      <c r="M2961">
        <v>0</v>
      </c>
      <c r="N2961">
        <v>25.423999999999999</v>
      </c>
    </row>
    <row r="2962" spans="1:14" hidden="1">
      <c r="A2962">
        <v>3066</v>
      </c>
      <c r="B2962" t="s">
        <v>3667</v>
      </c>
      <c r="C2962" s="4">
        <v>42807</v>
      </c>
      <c r="D2962" s="4">
        <v>42812</v>
      </c>
      <c r="E2962" t="s">
        <v>52</v>
      </c>
      <c r="F2962" t="s">
        <v>1657</v>
      </c>
      <c r="G2962" t="s">
        <v>17</v>
      </c>
      <c r="H2962">
        <v>87105</v>
      </c>
      <c r="I2962" t="s">
        <v>791</v>
      </c>
      <c r="J2962">
        <v>140.73599999999999</v>
      </c>
      <c r="K2962">
        <v>8</v>
      </c>
      <c r="L2962">
        <v>11.434799999999999</v>
      </c>
      <c r="M2962">
        <v>0.2</v>
      </c>
      <c r="N2962">
        <v>49.257599999999996</v>
      </c>
    </row>
    <row r="2963" spans="1:14" hidden="1">
      <c r="A2963">
        <v>3067</v>
      </c>
      <c r="B2963" t="s">
        <v>3667</v>
      </c>
      <c r="C2963" s="4">
        <v>42807</v>
      </c>
      <c r="D2963" s="4">
        <v>42812</v>
      </c>
      <c r="E2963" t="s">
        <v>52</v>
      </c>
      <c r="F2963" t="s">
        <v>1657</v>
      </c>
      <c r="G2963" t="s">
        <v>17</v>
      </c>
      <c r="H2963">
        <v>87105</v>
      </c>
      <c r="I2963" t="s">
        <v>3668</v>
      </c>
      <c r="J2963">
        <v>214.95</v>
      </c>
      <c r="K2963">
        <v>5</v>
      </c>
      <c r="L2963">
        <v>25.364100000000001</v>
      </c>
      <c r="M2963">
        <v>0</v>
      </c>
      <c r="N2963">
        <v>88.129499999999993</v>
      </c>
    </row>
    <row r="2964" spans="1:14" hidden="1">
      <c r="A2964">
        <v>3068</v>
      </c>
      <c r="B2964" t="s">
        <v>3667</v>
      </c>
      <c r="C2964" s="4">
        <v>42807</v>
      </c>
      <c r="D2964" s="4">
        <v>42812</v>
      </c>
      <c r="E2964" t="s">
        <v>52</v>
      </c>
      <c r="F2964" t="s">
        <v>1657</v>
      </c>
      <c r="G2964" t="s">
        <v>17</v>
      </c>
      <c r="H2964">
        <v>87105</v>
      </c>
      <c r="I2964" t="s">
        <v>3031</v>
      </c>
      <c r="J2964">
        <v>45.36</v>
      </c>
      <c r="K2964">
        <v>7</v>
      </c>
      <c r="L2964">
        <v>3.3696000000000002</v>
      </c>
      <c r="M2964">
        <v>0</v>
      </c>
      <c r="N2964">
        <v>21.7728</v>
      </c>
    </row>
    <row r="2965" spans="1:14" hidden="1">
      <c r="A2965">
        <v>3069</v>
      </c>
      <c r="B2965" t="s">
        <v>3667</v>
      </c>
      <c r="C2965" s="4">
        <v>42807</v>
      </c>
      <c r="D2965" s="4">
        <v>42812</v>
      </c>
      <c r="E2965" t="s">
        <v>52</v>
      </c>
      <c r="F2965" t="s">
        <v>1657</v>
      </c>
      <c r="G2965" t="s">
        <v>17</v>
      </c>
      <c r="H2965">
        <v>87105</v>
      </c>
      <c r="I2965" t="s">
        <v>3065</v>
      </c>
      <c r="J2965">
        <v>288.24</v>
      </c>
      <c r="K2965">
        <v>6</v>
      </c>
      <c r="L2965">
        <v>24.980799999999999</v>
      </c>
      <c r="M2965">
        <v>0</v>
      </c>
      <c r="N2965">
        <v>138.3552</v>
      </c>
    </row>
    <row r="2966" spans="1:14" hidden="1">
      <c r="A2966">
        <v>4459</v>
      </c>
      <c r="B2966" t="s">
        <v>3669</v>
      </c>
      <c r="C2966" s="4">
        <v>42807</v>
      </c>
      <c r="D2966" s="4">
        <v>42814</v>
      </c>
      <c r="E2966" t="s">
        <v>15</v>
      </c>
      <c r="F2966" t="s">
        <v>284</v>
      </c>
      <c r="G2966" t="s">
        <v>21</v>
      </c>
      <c r="H2966">
        <v>80219</v>
      </c>
      <c r="I2966" t="s">
        <v>307</v>
      </c>
      <c r="J2966">
        <v>1332.4960000000001</v>
      </c>
      <c r="K2966">
        <v>2</v>
      </c>
      <c r="L2966">
        <v>816.15380000000005</v>
      </c>
      <c r="M2966">
        <v>0.2</v>
      </c>
      <c r="N2966">
        <v>-299.8116</v>
      </c>
    </row>
    <row r="2967" spans="1:14" hidden="1">
      <c r="A2967">
        <v>5565</v>
      </c>
      <c r="B2967" t="s">
        <v>3670</v>
      </c>
      <c r="C2967" s="4">
        <v>42807</v>
      </c>
      <c r="D2967" s="4">
        <v>42807</v>
      </c>
      <c r="E2967" t="s">
        <v>98</v>
      </c>
      <c r="F2967" t="s">
        <v>508</v>
      </c>
      <c r="G2967" t="s">
        <v>17</v>
      </c>
      <c r="H2967">
        <v>60610</v>
      </c>
      <c r="I2967" t="s">
        <v>506</v>
      </c>
      <c r="J2967">
        <v>19.456</v>
      </c>
      <c r="K2967">
        <v>4</v>
      </c>
      <c r="L2967">
        <v>4.3167999999999997</v>
      </c>
      <c r="M2967">
        <v>0.2</v>
      </c>
      <c r="N2967">
        <v>2.1888000000000001</v>
      </c>
    </row>
    <row r="2968" spans="1:14" hidden="1">
      <c r="A2968">
        <v>5566</v>
      </c>
      <c r="B2968" t="s">
        <v>3670</v>
      </c>
      <c r="C2968" s="4">
        <v>42807</v>
      </c>
      <c r="D2968" s="4">
        <v>42807</v>
      </c>
      <c r="E2968" t="s">
        <v>98</v>
      </c>
      <c r="F2968" t="s">
        <v>508</v>
      </c>
      <c r="G2968" t="s">
        <v>17</v>
      </c>
      <c r="H2968">
        <v>60610</v>
      </c>
      <c r="I2968" t="s">
        <v>3671</v>
      </c>
      <c r="J2968">
        <v>209.98599999999999</v>
      </c>
      <c r="K2968">
        <v>2</v>
      </c>
      <c r="L2968">
        <v>100.4933</v>
      </c>
      <c r="M2968">
        <v>0.3</v>
      </c>
      <c r="N2968">
        <v>8.9993999999999801</v>
      </c>
    </row>
    <row r="2969" spans="1:14" hidden="1">
      <c r="A2969">
        <v>5567</v>
      </c>
      <c r="B2969" t="s">
        <v>3670</v>
      </c>
      <c r="C2969" s="4">
        <v>42807</v>
      </c>
      <c r="D2969" s="4">
        <v>42807</v>
      </c>
      <c r="E2969" t="s">
        <v>98</v>
      </c>
      <c r="F2969" t="s">
        <v>508</v>
      </c>
      <c r="G2969" t="s">
        <v>17</v>
      </c>
      <c r="H2969">
        <v>60610</v>
      </c>
      <c r="I2969" t="s">
        <v>2328</v>
      </c>
      <c r="J2969">
        <v>29.76</v>
      </c>
      <c r="K2969">
        <v>5</v>
      </c>
      <c r="L2969">
        <v>5.58</v>
      </c>
      <c r="M2969">
        <v>0.2</v>
      </c>
      <c r="N2969">
        <v>1.86</v>
      </c>
    </row>
    <row r="2970" spans="1:14" hidden="1">
      <c r="A2970">
        <v>5568</v>
      </c>
      <c r="B2970" t="s">
        <v>3670</v>
      </c>
      <c r="C2970" s="4">
        <v>42807</v>
      </c>
      <c r="D2970" s="4">
        <v>42807</v>
      </c>
      <c r="E2970" t="s">
        <v>98</v>
      </c>
      <c r="F2970" t="s">
        <v>508</v>
      </c>
      <c r="G2970" t="s">
        <v>17</v>
      </c>
      <c r="H2970">
        <v>60610</v>
      </c>
      <c r="I2970" t="s">
        <v>2253</v>
      </c>
      <c r="J2970">
        <v>89.768000000000001</v>
      </c>
      <c r="K2970">
        <v>1</v>
      </c>
      <c r="L2970">
        <v>92.332800000000006</v>
      </c>
      <c r="M2970">
        <v>0.3</v>
      </c>
      <c r="N2970">
        <v>-2.5648</v>
      </c>
    </row>
    <row r="2971" spans="1:14" hidden="1">
      <c r="A2971">
        <v>5569</v>
      </c>
      <c r="B2971" t="s">
        <v>3670</v>
      </c>
      <c r="C2971" s="4">
        <v>42807</v>
      </c>
      <c r="D2971" s="4">
        <v>42807</v>
      </c>
      <c r="E2971" t="s">
        <v>98</v>
      </c>
      <c r="F2971" t="s">
        <v>508</v>
      </c>
      <c r="G2971" t="s">
        <v>17</v>
      </c>
      <c r="H2971">
        <v>60610</v>
      </c>
      <c r="I2971" t="s">
        <v>174</v>
      </c>
      <c r="J2971">
        <v>959.98400000000004</v>
      </c>
      <c r="K2971">
        <v>2</v>
      </c>
      <c r="L2971">
        <v>311.9948</v>
      </c>
      <c r="M2971">
        <v>0.2</v>
      </c>
      <c r="N2971">
        <v>335.99439999999998</v>
      </c>
    </row>
    <row r="2972" spans="1:14" hidden="1">
      <c r="A2972">
        <v>5570</v>
      </c>
      <c r="B2972" t="s">
        <v>3670</v>
      </c>
      <c r="C2972" s="4">
        <v>42807</v>
      </c>
      <c r="D2972" s="4">
        <v>42807</v>
      </c>
      <c r="E2972" t="s">
        <v>98</v>
      </c>
      <c r="F2972" t="s">
        <v>508</v>
      </c>
      <c r="G2972" t="s">
        <v>17</v>
      </c>
      <c r="H2972">
        <v>60610</v>
      </c>
      <c r="I2972" t="s">
        <v>1848</v>
      </c>
      <c r="J2972">
        <v>15.552</v>
      </c>
      <c r="K2972">
        <v>3</v>
      </c>
      <c r="L2972">
        <v>3.3048000000000002</v>
      </c>
      <c r="M2972">
        <v>0.2</v>
      </c>
      <c r="N2972">
        <v>5.6375999999999999</v>
      </c>
    </row>
    <row r="2973" spans="1:14" hidden="1">
      <c r="A2973">
        <v>5571</v>
      </c>
      <c r="B2973" t="s">
        <v>3670</v>
      </c>
      <c r="C2973" s="4">
        <v>42807</v>
      </c>
      <c r="D2973" s="4">
        <v>42807</v>
      </c>
      <c r="E2973" t="s">
        <v>98</v>
      </c>
      <c r="F2973" t="s">
        <v>508</v>
      </c>
      <c r="G2973" t="s">
        <v>17</v>
      </c>
      <c r="H2973">
        <v>60610</v>
      </c>
      <c r="I2973" t="s">
        <v>458</v>
      </c>
      <c r="J2973">
        <v>34.36</v>
      </c>
      <c r="K2973">
        <v>1</v>
      </c>
      <c r="L2973">
        <v>41.661499999999997</v>
      </c>
      <c r="M2973">
        <v>0.2</v>
      </c>
      <c r="N2973">
        <v>-7.3014999999999999</v>
      </c>
    </row>
    <row r="2974" spans="1:14" hidden="1">
      <c r="A2974">
        <v>7231</v>
      </c>
      <c r="B2974" t="s">
        <v>3672</v>
      </c>
      <c r="C2974" s="4">
        <v>42807</v>
      </c>
      <c r="D2974" s="4">
        <v>42809</v>
      </c>
      <c r="E2974" t="s">
        <v>38</v>
      </c>
      <c r="F2974" t="s">
        <v>863</v>
      </c>
      <c r="G2974" t="s">
        <v>21</v>
      </c>
      <c r="H2974">
        <v>6824</v>
      </c>
      <c r="I2974" t="s">
        <v>3157</v>
      </c>
      <c r="J2974">
        <v>30.88</v>
      </c>
      <c r="K2974">
        <v>2</v>
      </c>
      <c r="L2974">
        <v>7.72</v>
      </c>
      <c r="M2974">
        <v>0</v>
      </c>
      <c r="N2974">
        <v>15.44</v>
      </c>
    </row>
    <row r="2975" spans="1:14" hidden="1">
      <c r="A2975">
        <v>7232</v>
      </c>
      <c r="B2975" t="s">
        <v>3672</v>
      </c>
      <c r="C2975" s="4">
        <v>42807</v>
      </c>
      <c r="D2975" s="4">
        <v>42809</v>
      </c>
      <c r="E2975" t="s">
        <v>38</v>
      </c>
      <c r="F2975" t="s">
        <v>863</v>
      </c>
      <c r="G2975" t="s">
        <v>21</v>
      </c>
      <c r="H2975">
        <v>6824</v>
      </c>
      <c r="I2975" t="s">
        <v>3201</v>
      </c>
      <c r="J2975">
        <v>465.16</v>
      </c>
      <c r="K2975">
        <v>2</v>
      </c>
      <c r="L2975">
        <v>172.10919999999999</v>
      </c>
      <c r="M2975">
        <v>0</v>
      </c>
      <c r="N2975">
        <v>120.94159999999999</v>
      </c>
    </row>
    <row r="2976" spans="1:14" hidden="1">
      <c r="A2976">
        <v>7233</v>
      </c>
      <c r="B2976" t="s">
        <v>3672</v>
      </c>
      <c r="C2976" s="4">
        <v>42807</v>
      </c>
      <c r="D2976" s="4">
        <v>42809</v>
      </c>
      <c r="E2976" t="s">
        <v>38</v>
      </c>
      <c r="F2976" t="s">
        <v>863</v>
      </c>
      <c r="G2976" t="s">
        <v>21</v>
      </c>
      <c r="H2976">
        <v>6824</v>
      </c>
      <c r="I2976" t="s">
        <v>1305</v>
      </c>
      <c r="J2976">
        <v>27.12</v>
      </c>
      <c r="K2976">
        <v>4</v>
      </c>
      <c r="L2976">
        <v>3.6612</v>
      </c>
      <c r="M2976">
        <v>0</v>
      </c>
      <c r="N2976">
        <v>12.475199999999999</v>
      </c>
    </row>
    <row r="2977" spans="1:14" hidden="1">
      <c r="A2977">
        <v>7922</v>
      </c>
      <c r="B2977" t="s">
        <v>3673</v>
      </c>
      <c r="C2977" s="4">
        <v>42807</v>
      </c>
      <c r="D2977" s="4">
        <v>42811</v>
      </c>
      <c r="E2977" t="s">
        <v>15</v>
      </c>
      <c r="F2977" t="s">
        <v>1173</v>
      </c>
      <c r="G2977" t="s">
        <v>21</v>
      </c>
      <c r="H2977">
        <v>21044</v>
      </c>
      <c r="I2977" t="s">
        <v>3515</v>
      </c>
      <c r="J2977">
        <v>174.3</v>
      </c>
      <c r="K2977">
        <v>3</v>
      </c>
      <c r="L2977">
        <v>30.792999999999999</v>
      </c>
      <c r="M2977">
        <v>0</v>
      </c>
      <c r="N2977">
        <v>81.921000000000006</v>
      </c>
    </row>
    <row r="2978" spans="1:14" hidden="1">
      <c r="A2978">
        <v>8295</v>
      </c>
      <c r="B2978" t="s">
        <v>3674</v>
      </c>
      <c r="C2978" s="4">
        <v>42807</v>
      </c>
      <c r="D2978" s="4">
        <v>42811</v>
      </c>
      <c r="E2978" t="s">
        <v>15</v>
      </c>
      <c r="F2978" t="s">
        <v>1338</v>
      </c>
      <c r="G2978" t="s">
        <v>21</v>
      </c>
      <c r="H2978">
        <v>10011</v>
      </c>
      <c r="I2978" t="s">
        <v>3078</v>
      </c>
      <c r="J2978">
        <v>299.89999999999998</v>
      </c>
      <c r="K2978">
        <v>2</v>
      </c>
      <c r="L2978">
        <v>112.46250000000001</v>
      </c>
      <c r="M2978">
        <v>0</v>
      </c>
      <c r="N2978">
        <v>74.974999999999994</v>
      </c>
    </row>
    <row r="2979" spans="1:14" hidden="1">
      <c r="A2979">
        <v>9392</v>
      </c>
      <c r="B2979" t="s">
        <v>3675</v>
      </c>
      <c r="C2979" s="4">
        <v>42807</v>
      </c>
      <c r="D2979" s="4">
        <v>42810</v>
      </c>
      <c r="E2979" t="s">
        <v>38</v>
      </c>
      <c r="F2979" t="s">
        <v>1026</v>
      </c>
      <c r="G2979" t="s">
        <v>27</v>
      </c>
      <c r="H2979">
        <v>60505</v>
      </c>
      <c r="I2979" t="s">
        <v>3676</v>
      </c>
      <c r="J2979">
        <v>7.992</v>
      </c>
      <c r="K2979">
        <v>1</v>
      </c>
      <c r="L2979">
        <v>5.3945999999999996</v>
      </c>
      <c r="M2979">
        <v>0.2</v>
      </c>
      <c r="N2979">
        <v>2.5973999999999999</v>
      </c>
    </row>
    <row r="2980" spans="1:14" hidden="1">
      <c r="A2980">
        <v>3188</v>
      </c>
      <c r="B2980" t="s">
        <v>3677</v>
      </c>
      <c r="C2980" s="4">
        <v>42806</v>
      </c>
      <c r="D2980" s="4">
        <v>42811</v>
      </c>
      <c r="E2980" t="s">
        <v>15</v>
      </c>
      <c r="F2980" t="s">
        <v>3293</v>
      </c>
      <c r="G2980" t="s">
        <v>27</v>
      </c>
      <c r="H2980">
        <v>1852</v>
      </c>
      <c r="I2980" t="s">
        <v>3676</v>
      </c>
      <c r="J2980">
        <v>69.930000000000007</v>
      </c>
      <c r="K2980">
        <v>7</v>
      </c>
      <c r="L2980">
        <v>5.3945999999999996</v>
      </c>
      <c r="M2980">
        <v>0</v>
      </c>
      <c r="N2980">
        <v>32.1678</v>
      </c>
    </row>
    <row r="2981" spans="1:14" hidden="1">
      <c r="A2981">
        <v>4636</v>
      </c>
      <c r="B2981" t="s">
        <v>3678</v>
      </c>
      <c r="C2981" s="4">
        <v>42806</v>
      </c>
      <c r="D2981" s="4">
        <v>42811</v>
      </c>
      <c r="E2981" t="s">
        <v>15</v>
      </c>
      <c r="F2981" t="s">
        <v>781</v>
      </c>
      <c r="G2981" t="s">
        <v>27</v>
      </c>
      <c r="H2981">
        <v>94122</v>
      </c>
      <c r="I2981" t="s">
        <v>77</v>
      </c>
      <c r="J2981">
        <v>242.94</v>
      </c>
      <c r="K2981">
        <v>3</v>
      </c>
      <c r="L2981">
        <v>77.740799999999993</v>
      </c>
      <c r="M2981">
        <v>0</v>
      </c>
      <c r="N2981">
        <v>9.7175999999999902</v>
      </c>
    </row>
    <row r="2982" spans="1:14" hidden="1">
      <c r="A2982">
        <v>5387</v>
      </c>
      <c r="B2982" t="s">
        <v>3679</v>
      </c>
      <c r="C2982" s="4">
        <v>42806</v>
      </c>
      <c r="D2982" s="4">
        <v>42811</v>
      </c>
      <c r="E2982" t="s">
        <v>15</v>
      </c>
      <c r="F2982" t="s">
        <v>142</v>
      </c>
      <c r="G2982" t="s">
        <v>21</v>
      </c>
      <c r="H2982">
        <v>72756</v>
      </c>
      <c r="I2982" t="s">
        <v>2210</v>
      </c>
      <c r="J2982">
        <v>40.409999999999997</v>
      </c>
      <c r="K2982">
        <v>9</v>
      </c>
      <c r="L2982">
        <v>2.4245999999999999</v>
      </c>
      <c r="M2982">
        <v>0</v>
      </c>
      <c r="N2982">
        <v>18.5886</v>
      </c>
    </row>
    <row r="2983" spans="1:14" hidden="1">
      <c r="A2983">
        <v>2994</v>
      </c>
      <c r="B2983" t="s">
        <v>3680</v>
      </c>
      <c r="C2983" s="4">
        <v>42805</v>
      </c>
      <c r="D2983" s="4">
        <v>42811</v>
      </c>
      <c r="E2983" t="s">
        <v>15</v>
      </c>
      <c r="F2983" t="s">
        <v>617</v>
      </c>
      <c r="G2983" t="s">
        <v>21</v>
      </c>
      <c r="H2983">
        <v>48227</v>
      </c>
      <c r="I2983" t="s">
        <v>2636</v>
      </c>
      <c r="J2983">
        <v>895.92</v>
      </c>
      <c r="K2983">
        <v>4</v>
      </c>
      <c r="L2983">
        <v>118.7094</v>
      </c>
      <c r="M2983">
        <v>0</v>
      </c>
      <c r="N2983">
        <v>421.08240000000001</v>
      </c>
    </row>
    <row r="2984" spans="1:14" hidden="1">
      <c r="A2984">
        <v>7144</v>
      </c>
      <c r="B2984" t="s">
        <v>3681</v>
      </c>
      <c r="C2984" s="4">
        <v>42805</v>
      </c>
      <c r="D2984" s="4">
        <v>42810</v>
      </c>
      <c r="E2984" t="s">
        <v>15</v>
      </c>
      <c r="F2984" t="s">
        <v>2499</v>
      </c>
      <c r="G2984" t="s">
        <v>17</v>
      </c>
      <c r="H2984">
        <v>19140</v>
      </c>
      <c r="I2984" t="s">
        <v>3682</v>
      </c>
      <c r="J2984">
        <v>776.85</v>
      </c>
      <c r="K2984">
        <v>5</v>
      </c>
      <c r="L2984">
        <v>191.62299999999999</v>
      </c>
      <c r="M2984">
        <v>0.4</v>
      </c>
      <c r="N2984">
        <v>-181.26499999999999</v>
      </c>
    </row>
    <row r="2985" spans="1:14" hidden="1">
      <c r="A2985">
        <v>7145</v>
      </c>
      <c r="B2985" t="s">
        <v>3681</v>
      </c>
      <c r="C2985" s="4">
        <v>42805</v>
      </c>
      <c r="D2985" s="4">
        <v>42810</v>
      </c>
      <c r="E2985" t="s">
        <v>15</v>
      </c>
      <c r="F2985" t="s">
        <v>2499</v>
      </c>
      <c r="G2985" t="s">
        <v>17</v>
      </c>
      <c r="H2985">
        <v>19140</v>
      </c>
      <c r="I2985" t="s">
        <v>2151</v>
      </c>
      <c r="J2985">
        <v>12.294</v>
      </c>
      <c r="K2985">
        <v>1</v>
      </c>
      <c r="L2985">
        <v>20.899799999999999</v>
      </c>
      <c r="M2985">
        <v>0.7</v>
      </c>
      <c r="N2985">
        <v>-8.6058000000000003</v>
      </c>
    </row>
    <row r="2986" spans="1:14" hidden="1">
      <c r="A2986">
        <v>7146</v>
      </c>
      <c r="B2986" t="s">
        <v>3681</v>
      </c>
      <c r="C2986" s="4">
        <v>42805</v>
      </c>
      <c r="D2986" s="4">
        <v>42810</v>
      </c>
      <c r="E2986" t="s">
        <v>15</v>
      </c>
      <c r="F2986" t="s">
        <v>2499</v>
      </c>
      <c r="G2986" t="s">
        <v>17</v>
      </c>
      <c r="H2986">
        <v>19140</v>
      </c>
      <c r="I2986" t="s">
        <v>1921</v>
      </c>
      <c r="J2986">
        <v>154.76400000000001</v>
      </c>
      <c r="K2986">
        <v>3</v>
      </c>
      <c r="L2986">
        <v>67.064400000000006</v>
      </c>
      <c r="M2986">
        <v>0.4</v>
      </c>
      <c r="N2986">
        <v>-46.429200000000002</v>
      </c>
    </row>
    <row r="2987" spans="1:14" hidden="1">
      <c r="A2987">
        <v>7147</v>
      </c>
      <c r="B2987" t="s">
        <v>3681</v>
      </c>
      <c r="C2987" s="4">
        <v>42805</v>
      </c>
      <c r="D2987" s="4">
        <v>42810</v>
      </c>
      <c r="E2987" t="s">
        <v>15</v>
      </c>
      <c r="F2987" t="s">
        <v>2499</v>
      </c>
      <c r="G2987" t="s">
        <v>17</v>
      </c>
      <c r="H2987">
        <v>19140</v>
      </c>
      <c r="I2987" t="s">
        <v>3683</v>
      </c>
      <c r="J2987">
        <v>43.28</v>
      </c>
      <c r="K2987">
        <v>1</v>
      </c>
      <c r="L2987">
        <v>40.033999999999999</v>
      </c>
      <c r="M2987">
        <v>0.2</v>
      </c>
      <c r="N2987">
        <v>3.246</v>
      </c>
    </row>
    <row r="2988" spans="1:14" hidden="1">
      <c r="A2988">
        <v>8043</v>
      </c>
      <c r="B2988" t="s">
        <v>3684</v>
      </c>
      <c r="C2988" s="4">
        <v>42805</v>
      </c>
      <c r="D2988" s="4">
        <v>42809</v>
      </c>
      <c r="E2988" t="s">
        <v>15</v>
      </c>
      <c r="F2988" t="s">
        <v>1949</v>
      </c>
      <c r="G2988" t="s">
        <v>17</v>
      </c>
      <c r="H2988">
        <v>2138</v>
      </c>
      <c r="I2988" t="s">
        <v>902</v>
      </c>
      <c r="J2988">
        <v>63.88</v>
      </c>
      <c r="K2988">
        <v>4</v>
      </c>
      <c r="L2988">
        <v>9.7416999999999998</v>
      </c>
      <c r="M2988">
        <v>0</v>
      </c>
      <c r="N2988">
        <v>24.9132</v>
      </c>
    </row>
    <row r="2989" spans="1:14" hidden="1">
      <c r="A2989">
        <v>8044</v>
      </c>
      <c r="B2989" t="s">
        <v>3684</v>
      </c>
      <c r="C2989" s="4">
        <v>42805</v>
      </c>
      <c r="D2989" s="4">
        <v>42809</v>
      </c>
      <c r="E2989" t="s">
        <v>15</v>
      </c>
      <c r="F2989" t="s">
        <v>1949</v>
      </c>
      <c r="G2989" t="s">
        <v>17</v>
      </c>
      <c r="H2989">
        <v>2138</v>
      </c>
      <c r="I2989" t="s">
        <v>3685</v>
      </c>
      <c r="J2989">
        <v>26.72</v>
      </c>
      <c r="K2989">
        <v>1</v>
      </c>
      <c r="L2989">
        <v>14.963200000000001</v>
      </c>
      <c r="M2989">
        <v>0</v>
      </c>
      <c r="N2989">
        <v>11.7568</v>
      </c>
    </row>
    <row r="2990" spans="1:14" hidden="1">
      <c r="A2990">
        <v>1254</v>
      </c>
      <c r="B2990" t="s">
        <v>3686</v>
      </c>
      <c r="C2990" s="4">
        <v>42804</v>
      </c>
      <c r="D2990" s="4">
        <v>42808</v>
      </c>
      <c r="E2990" t="s">
        <v>15</v>
      </c>
      <c r="F2990" t="s">
        <v>130</v>
      </c>
      <c r="G2990" t="s">
        <v>17</v>
      </c>
      <c r="H2990">
        <v>19013</v>
      </c>
      <c r="I2990" t="s">
        <v>3687</v>
      </c>
      <c r="J2990">
        <v>5.2480000000000002</v>
      </c>
      <c r="K2990">
        <v>2</v>
      </c>
      <c r="L2990">
        <v>2.3288000000000002</v>
      </c>
      <c r="M2990">
        <v>0.2</v>
      </c>
      <c r="N2990">
        <v>0.59039999999999904</v>
      </c>
    </row>
    <row r="2991" spans="1:14" hidden="1">
      <c r="A2991">
        <v>1255</v>
      </c>
      <c r="B2991" t="s">
        <v>3686</v>
      </c>
      <c r="C2991" s="4">
        <v>42804</v>
      </c>
      <c r="D2991" s="4">
        <v>42808</v>
      </c>
      <c r="E2991" t="s">
        <v>15</v>
      </c>
      <c r="F2991" t="s">
        <v>130</v>
      </c>
      <c r="G2991" t="s">
        <v>17</v>
      </c>
      <c r="H2991">
        <v>19013</v>
      </c>
      <c r="I2991" t="s">
        <v>3654</v>
      </c>
      <c r="J2991">
        <v>35.909999999999997</v>
      </c>
      <c r="K2991">
        <v>3</v>
      </c>
      <c r="L2991">
        <v>14.763</v>
      </c>
      <c r="M2991">
        <v>0.4</v>
      </c>
      <c r="N2991">
        <v>-8.3789999999999996</v>
      </c>
    </row>
    <row r="2992" spans="1:14" hidden="1">
      <c r="A2992">
        <v>1256</v>
      </c>
      <c r="B2992" t="s">
        <v>3686</v>
      </c>
      <c r="C2992" s="4">
        <v>42804</v>
      </c>
      <c r="D2992" s="4">
        <v>42808</v>
      </c>
      <c r="E2992" t="s">
        <v>15</v>
      </c>
      <c r="F2992" t="s">
        <v>130</v>
      </c>
      <c r="G2992" t="s">
        <v>17</v>
      </c>
      <c r="H2992">
        <v>19013</v>
      </c>
      <c r="I2992" t="s">
        <v>3538</v>
      </c>
      <c r="J2992">
        <v>6.6959999999999997</v>
      </c>
      <c r="K2992">
        <v>1</v>
      </c>
      <c r="L2992">
        <v>6.1938000000000004</v>
      </c>
      <c r="M2992">
        <v>0.2</v>
      </c>
      <c r="N2992">
        <v>0.50219999999999998</v>
      </c>
    </row>
    <row r="2993" spans="1:14" hidden="1">
      <c r="A2993">
        <v>1257</v>
      </c>
      <c r="B2993" t="s">
        <v>3686</v>
      </c>
      <c r="C2993" s="4">
        <v>42804</v>
      </c>
      <c r="D2993" s="4">
        <v>42808</v>
      </c>
      <c r="E2993" t="s">
        <v>15</v>
      </c>
      <c r="F2993" t="s">
        <v>130</v>
      </c>
      <c r="G2993" t="s">
        <v>17</v>
      </c>
      <c r="H2993">
        <v>19013</v>
      </c>
      <c r="I2993" t="s">
        <v>1048</v>
      </c>
      <c r="J2993">
        <v>43.872</v>
      </c>
      <c r="K2993">
        <v>2</v>
      </c>
      <c r="L2993">
        <v>16.177800000000001</v>
      </c>
      <c r="M2993">
        <v>0.2</v>
      </c>
      <c r="N2993">
        <v>11.516400000000001</v>
      </c>
    </row>
    <row r="2994" spans="1:14" hidden="1">
      <c r="A2994">
        <v>4294</v>
      </c>
      <c r="B2994" t="s">
        <v>3688</v>
      </c>
      <c r="C2994" s="4">
        <v>42804</v>
      </c>
      <c r="D2994" s="4">
        <v>42810</v>
      </c>
      <c r="E2994" t="s">
        <v>15</v>
      </c>
      <c r="F2994" t="s">
        <v>2145</v>
      </c>
      <c r="G2994" t="s">
        <v>21</v>
      </c>
      <c r="H2994">
        <v>19140</v>
      </c>
      <c r="I2994" t="s">
        <v>3588</v>
      </c>
      <c r="J2994">
        <v>53.981999999999999</v>
      </c>
      <c r="K2994">
        <v>3</v>
      </c>
      <c r="L2994">
        <v>21.5928</v>
      </c>
      <c r="M2994">
        <v>0.4</v>
      </c>
      <c r="N2994">
        <v>-10.7964</v>
      </c>
    </row>
    <row r="2995" spans="1:14" hidden="1">
      <c r="A2995">
        <v>4997</v>
      </c>
      <c r="B2995" t="s">
        <v>3689</v>
      </c>
      <c r="C2995" s="4">
        <v>42804</v>
      </c>
      <c r="D2995" s="4">
        <v>42809</v>
      </c>
      <c r="E2995" t="s">
        <v>15</v>
      </c>
      <c r="F2995" t="s">
        <v>3690</v>
      </c>
      <c r="G2995" t="s">
        <v>27</v>
      </c>
      <c r="H2995">
        <v>27604</v>
      </c>
      <c r="I2995" t="s">
        <v>2111</v>
      </c>
      <c r="J2995">
        <v>48.783999999999999</v>
      </c>
      <c r="K2995">
        <v>1</v>
      </c>
      <c r="L2995">
        <v>45.1252</v>
      </c>
      <c r="M2995">
        <v>0.2</v>
      </c>
      <c r="N2995">
        <v>3.6587999999999998</v>
      </c>
    </row>
    <row r="2996" spans="1:14" hidden="1">
      <c r="A2996">
        <v>4998</v>
      </c>
      <c r="B2996" t="s">
        <v>3689</v>
      </c>
      <c r="C2996" s="4">
        <v>42804</v>
      </c>
      <c r="D2996" s="4">
        <v>42809</v>
      </c>
      <c r="E2996" t="s">
        <v>15</v>
      </c>
      <c r="F2996" t="s">
        <v>3690</v>
      </c>
      <c r="G2996" t="s">
        <v>27</v>
      </c>
      <c r="H2996">
        <v>27604</v>
      </c>
      <c r="I2996" t="s">
        <v>520</v>
      </c>
      <c r="J2996">
        <v>13.092000000000001</v>
      </c>
      <c r="K2996">
        <v>4</v>
      </c>
      <c r="L2996">
        <v>5.7823000000000002</v>
      </c>
      <c r="M2996">
        <v>0.7</v>
      </c>
      <c r="N2996">
        <v>-10.0372</v>
      </c>
    </row>
    <row r="2997" spans="1:14" hidden="1">
      <c r="A2997">
        <v>6689</v>
      </c>
      <c r="B2997" t="s">
        <v>3691</v>
      </c>
      <c r="C2997" s="4">
        <v>42804</v>
      </c>
      <c r="D2997" s="4">
        <v>42809</v>
      </c>
      <c r="E2997" t="s">
        <v>52</v>
      </c>
      <c r="F2997" t="s">
        <v>2598</v>
      </c>
      <c r="G2997" t="s">
        <v>27</v>
      </c>
      <c r="H2997">
        <v>94109</v>
      </c>
      <c r="I2997" t="s">
        <v>1301</v>
      </c>
      <c r="J2997">
        <v>111.96</v>
      </c>
      <c r="K2997">
        <v>4</v>
      </c>
      <c r="L2997">
        <v>22.671900000000001</v>
      </c>
      <c r="M2997">
        <v>0</v>
      </c>
      <c r="N2997">
        <v>21.272400000000001</v>
      </c>
    </row>
    <row r="2998" spans="1:14" hidden="1">
      <c r="A2998">
        <v>8413</v>
      </c>
      <c r="B2998" t="s">
        <v>3692</v>
      </c>
      <c r="C2998" s="4">
        <v>42804</v>
      </c>
      <c r="D2998" s="4">
        <v>42808</v>
      </c>
      <c r="E2998" t="s">
        <v>15</v>
      </c>
      <c r="F2998" t="s">
        <v>2428</v>
      </c>
      <c r="G2998" t="s">
        <v>21</v>
      </c>
      <c r="H2998">
        <v>75217</v>
      </c>
      <c r="I2998" t="s">
        <v>3693</v>
      </c>
      <c r="J2998">
        <v>933.40800000000002</v>
      </c>
      <c r="K2998">
        <v>4</v>
      </c>
      <c r="L2998">
        <v>276.68880000000001</v>
      </c>
      <c r="M2998">
        <v>0.3</v>
      </c>
      <c r="N2998">
        <v>-173.34719999999999</v>
      </c>
    </row>
    <row r="2999" spans="1:14" hidden="1">
      <c r="A2999">
        <v>1926</v>
      </c>
      <c r="B2999" t="s">
        <v>3694</v>
      </c>
      <c r="C2999" s="4">
        <v>42803</v>
      </c>
      <c r="D2999" s="4">
        <v>42807</v>
      </c>
      <c r="E2999" t="s">
        <v>15</v>
      </c>
      <c r="F2999" t="s">
        <v>904</v>
      </c>
      <c r="G2999" t="s">
        <v>27</v>
      </c>
      <c r="H2999">
        <v>94110</v>
      </c>
      <c r="I2999" t="s">
        <v>2561</v>
      </c>
      <c r="J2999">
        <v>199.98</v>
      </c>
      <c r="K2999">
        <v>2</v>
      </c>
      <c r="L2999">
        <v>64.993499999999997</v>
      </c>
      <c r="M2999">
        <v>0</v>
      </c>
      <c r="N2999">
        <v>69.992999999999995</v>
      </c>
    </row>
    <row r="3000" spans="1:14" hidden="1">
      <c r="A3000">
        <v>8540</v>
      </c>
      <c r="B3000" t="s">
        <v>3695</v>
      </c>
      <c r="C3000" s="4">
        <v>42803</v>
      </c>
      <c r="D3000" s="4">
        <v>42807</v>
      </c>
      <c r="E3000" t="s">
        <v>15</v>
      </c>
      <c r="F3000" t="s">
        <v>3696</v>
      </c>
      <c r="G3000" t="s">
        <v>21</v>
      </c>
      <c r="H3000">
        <v>90008</v>
      </c>
      <c r="I3000" t="s">
        <v>2671</v>
      </c>
      <c r="J3000">
        <v>479.98399999999998</v>
      </c>
      <c r="K3000">
        <v>2</v>
      </c>
      <c r="L3000">
        <v>209.99299999999999</v>
      </c>
      <c r="M3000">
        <v>0.2</v>
      </c>
      <c r="N3000">
        <v>59.997999999999998</v>
      </c>
    </row>
    <row r="3001" spans="1:14" hidden="1">
      <c r="A3001">
        <v>8541</v>
      </c>
      <c r="B3001" t="s">
        <v>3695</v>
      </c>
      <c r="C3001" s="4">
        <v>42803</v>
      </c>
      <c r="D3001" s="4">
        <v>42807</v>
      </c>
      <c r="E3001" t="s">
        <v>15</v>
      </c>
      <c r="F3001" t="s">
        <v>3696</v>
      </c>
      <c r="G3001" t="s">
        <v>21</v>
      </c>
      <c r="H3001">
        <v>90008</v>
      </c>
      <c r="I3001" t="s">
        <v>2547</v>
      </c>
      <c r="J3001">
        <v>30.84</v>
      </c>
      <c r="K3001">
        <v>5</v>
      </c>
      <c r="L3001">
        <v>4.2404999999999999</v>
      </c>
      <c r="M3001">
        <v>0.2</v>
      </c>
      <c r="N3001">
        <v>9.6374999999999993</v>
      </c>
    </row>
    <row r="3002" spans="1:14" hidden="1">
      <c r="A3002">
        <v>360</v>
      </c>
      <c r="B3002" t="s">
        <v>3697</v>
      </c>
      <c r="C3002" s="4">
        <v>42802</v>
      </c>
      <c r="D3002" s="4">
        <v>42805</v>
      </c>
      <c r="E3002" t="s">
        <v>38</v>
      </c>
      <c r="F3002" t="s">
        <v>1417</v>
      </c>
      <c r="G3002" t="s">
        <v>27</v>
      </c>
      <c r="H3002">
        <v>31907</v>
      </c>
      <c r="I3002" t="s">
        <v>3698</v>
      </c>
      <c r="J3002">
        <v>647.84</v>
      </c>
      <c r="K3002">
        <v>8</v>
      </c>
      <c r="L3002">
        <v>59.925199999999997</v>
      </c>
      <c r="M3002">
        <v>0</v>
      </c>
      <c r="N3002">
        <v>168.4384</v>
      </c>
    </row>
    <row r="3003" spans="1:14" hidden="1">
      <c r="A3003">
        <v>361</v>
      </c>
      <c r="B3003" t="s">
        <v>3697</v>
      </c>
      <c r="C3003" s="4">
        <v>42802</v>
      </c>
      <c r="D3003" s="4">
        <v>42805</v>
      </c>
      <c r="E3003" t="s">
        <v>38</v>
      </c>
      <c r="F3003" t="s">
        <v>1417</v>
      </c>
      <c r="G3003" t="s">
        <v>27</v>
      </c>
      <c r="H3003">
        <v>31907</v>
      </c>
      <c r="I3003" t="s">
        <v>2036</v>
      </c>
      <c r="J3003">
        <v>20.7</v>
      </c>
      <c r="K3003">
        <v>2</v>
      </c>
      <c r="L3003">
        <v>5.3819999999999997</v>
      </c>
      <c r="M3003">
        <v>0</v>
      </c>
      <c r="N3003">
        <v>9.9359999999999999</v>
      </c>
    </row>
    <row r="3004" spans="1:14" hidden="1">
      <c r="A3004">
        <v>4884</v>
      </c>
      <c r="B3004" t="s">
        <v>3699</v>
      </c>
      <c r="C3004" s="4">
        <v>42802</v>
      </c>
      <c r="D3004" s="4">
        <v>42809</v>
      </c>
      <c r="E3004" t="s">
        <v>15</v>
      </c>
      <c r="F3004" t="s">
        <v>160</v>
      </c>
      <c r="G3004" t="s">
        <v>21</v>
      </c>
      <c r="H3004">
        <v>92804</v>
      </c>
      <c r="I3004" t="s">
        <v>3700</v>
      </c>
      <c r="J3004">
        <v>171.2</v>
      </c>
      <c r="K3004">
        <v>5</v>
      </c>
      <c r="L3004">
        <v>21.4</v>
      </c>
      <c r="M3004">
        <v>0.2</v>
      </c>
      <c r="N3004">
        <v>64.2</v>
      </c>
    </row>
    <row r="3005" spans="1:14" hidden="1">
      <c r="A3005">
        <v>4885</v>
      </c>
      <c r="B3005" t="s">
        <v>3699</v>
      </c>
      <c r="C3005" s="4">
        <v>42802</v>
      </c>
      <c r="D3005" s="4">
        <v>42809</v>
      </c>
      <c r="E3005" t="s">
        <v>15</v>
      </c>
      <c r="F3005" t="s">
        <v>160</v>
      </c>
      <c r="G3005" t="s">
        <v>21</v>
      </c>
      <c r="H3005">
        <v>92804</v>
      </c>
      <c r="I3005" t="s">
        <v>2533</v>
      </c>
      <c r="J3005">
        <v>3.36</v>
      </c>
      <c r="K3005">
        <v>2</v>
      </c>
      <c r="L3005">
        <v>1.2432000000000001</v>
      </c>
      <c r="M3005">
        <v>0</v>
      </c>
      <c r="N3005">
        <v>0.87360000000000004</v>
      </c>
    </row>
    <row r="3006" spans="1:14" hidden="1">
      <c r="A3006">
        <v>1372</v>
      </c>
      <c r="B3006" t="s">
        <v>3701</v>
      </c>
      <c r="C3006" s="4">
        <v>42801</v>
      </c>
      <c r="D3006" s="4">
        <v>42806</v>
      </c>
      <c r="E3006" t="s">
        <v>15</v>
      </c>
      <c r="F3006" t="s">
        <v>2131</v>
      </c>
      <c r="G3006" t="s">
        <v>17</v>
      </c>
      <c r="H3006">
        <v>20735</v>
      </c>
      <c r="I3006" t="s">
        <v>428</v>
      </c>
      <c r="J3006">
        <v>49.08</v>
      </c>
      <c r="K3006">
        <v>3</v>
      </c>
      <c r="L3006">
        <v>14.724</v>
      </c>
      <c r="M3006">
        <v>0</v>
      </c>
      <c r="N3006">
        <v>4.9080000000000004</v>
      </c>
    </row>
    <row r="3007" spans="1:14" hidden="1">
      <c r="A3007">
        <v>4903</v>
      </c>
      <c r="B3007" t="s">
        <v>3702</v>
      </c>
      <c r="C3007" s="4">
        <v>42801</v>
      </c>
      <c r="D3007" s="4">
        <v>42806</v>
      </c>
      <c r="E3007" t="s">
        <v>15</v>
      </c>
      <c r="F3007" t="s">
        <v>627</v>
      </c>
      <c r="G3007" t="s">
        <v>21</v>
      </c>
      <c r="H3007">
        <v>10035</v>
      </c>
      <c r="I3007" t="s">
        <v>1232</v>
      </c>
      <c r="J3007">
        <v>25.92</v>
      </c>
      <c r="K3007">
        <v>6</v>
      </c>
      <c r="L3007">
        <v>2.8079999999999998</v>
      </c>
      <c r="M3007">
        <v>0.2</v>
      </c>
      <c r="N3007">
        <v>9.0719999999999992</v>
      </c>
    </row>
    <row r="3008" spans="1:14" hidden="1">
      <c r="A3008">
        <v>4904</v>
      </c>
      <c r="B3008" t="s">
        <v>3702</v>
      </c>
      <c r="C3008" s="4">
        <v>42801</v>
      </c>
      <c r="D3008" s="4">
        <v>42806</v>
      </c>
      <c r="E3008" t="s">
        <v>15</v>
      </c>
      <c r="F3008" t="s">
        <v>627</v>
      </c>
      <c r="G3008" t="s">
        <v>21</v>
      </c>
      <c r="H3008">
        <v>10035</v>
      </c>
      <c r="I3008" t="s">
        <v>607</v>
      </c>
      <c r="J3008">
        <v>91.59</v>
      </c>
      <c r="K3008">
        <v>3</v>
      </c>
      <c r="L3008">
        <v>16.4862</v>
      </c>
      <c r="M3008">
        <v>0</v>
      </c>
      <c r="N3008">
        <v>42.131399999999999</v>
      </c>
    </row>
    <row r="3009" spans="1:14" hidden="1">
      <c r="A3009">
        <v>3735</v>
      </c>
      <c r="B3009" t="s">
        <v>3703</v>
      </c>
      <c r="C3009" s="4">
        <v>42800</v>
      </c>
      <c r="D3009" s="4">
        <v>42805</v>
      </c>
      <c r="E3009" t="s">
        <v>52</v>
      </c>
      <c r="F3009" t="s">
        <v>3704</v>
      </c>
      <c r="G3009" t="s">
        <v>21</v>
      </c>
      <c r="H3009">
        <v>10011</v>
      </c>
      <c r="I3009" t="s">
        <v>3350</v>
      </c>
      <c r="J3009">
        <v>26.38</v>
      </c>
      <c r="K3009">
        <v>1</v>
      </c>
      <c r="L3009">
        <v>14.245200000000001</v>
      </c>
      <c r="M3009">
        <v>0</v>
      </c>
      <c r="N3009">
        <v>12.1348</v>
      </c>
    </row>
    <row r="3010" spans="1:14" hidden="1">
      <c r="A3010">
        <v>3736</v>
      </c>
      <c r="B3010" t="s">
        <v>3703</v>
      </c>
      <c r="C3010" s="4">
        <v>42800</v>
      </c>
      <c r="D3010" s="4">
        <v>42805</v>
      </c>
      <c r="E3010" t="s">
        <v>52</v>
      </c>
      <c r="F3010" t="s">
        <v>3704</v>
      </c>
      <c r="G3010" t="s">
        <v>21</v>
      </c>
      <c r="H3010">
        <v>10011</v>
      </c>
      <c r="I3010" t="s">
        <v>2921</v>
      </c>
      <c r="J3010">
        <v>71.97</v>
      </c>
      <c r="K3010">
        <v>3</v>
      </c>
      <c r="L3010">
        <v>18.472300000000001</v>
      </c>
      <c r="M3010">
        <v>0</v>
      </c>
      <c r="N3010">
        <v>16.553100000000001</v>
      </c>
    </row>
    <row r="3011" spans="1:14" hidden="1">
      <c r="A3011">
        <v>4180</v>
      </c>
      <c r="B3011" t="s">
        <v>3705</v>
      </c>
      <c r="C3011" s="4">
        <v>42800</v>
      </c>
      <c r="D3011" s="4">
        <v>42804</v>
      </c>
      <c r="E3011" t="s">
        <v>15</v>
      </c>
      <c r="F3011" t="s">
        <v>431</v>
      </c>
      <c r="G3011" t="s">
        <v>17</v>
      </c>
      <c r="H3011">
        <v>94109</v>
      </c>
      <c r="I3011" t="s">
        <v>523</v>
      </c>
      <c r="J3011">
        <v>14.976000000000001</v>
      </c>
      <c r="K3011">
        <v>9</v>
      </c>
      <c r="L3011">
        <v>1.0608</v>
      </c>
      <c r="M3011">
        <v>0.2</v>
      </c>
      <c r="N3011">
        <v>5.4287999999999998</v>
      </c>
    </row>
    <row r="3012" spans="1:14" hidden="1">
      <c r="A3012">
        <v>5151</v>
      </c>
      <c r="B3012" t="s">
        <v>3706</v>
      </c>
      <c r="C3012" s="4">
        <v>42800</v>
      </c>
      <c r="D3012" s="4">
        <v>42804</v>
      </c>
      <c r="E3012" t="s">
        <v>52</v>
      </c>
      <c r="F3012" t="s">
        <v>836</v>
      </c>
      <c r="G3012" t="s">
        <v>27</v>
      </c>
      <c r="H3012">
        <v>94109</v>
      </c>
      <c r="I3012" t="s">
        <v>1119</v>
      </c>
      <c r="J3012">
        <v>67.78</v>
      </c>
      <c r="K3012">
        <v>2</v>
      </c>
      <c r="L3012">
        <v>25.4175</v>
      </c>
      <c r="M3012">
        <v>0</v>
      </c>
      <c r="N3012">
        <v>16.945</v>
      </c>
    </row>
    <row r="3013" spans="1:14" hidden="1">
      <c r="A3013">
        <v>6512</v>
      </c>
      <c r="B3013" t="s">
        <v>3707</v>
      </c>
      <c r="C3013" s="4">
        <v>42800</v>
      </c>
      <c r="D3013" s="4">
        <v>42804</v>
      </c>
      <c r="E3013" t="s">
        <v>15</v>
      </c>
      <c r="F3013" t="s">
        <v>1718</v>
      </c>
      <c r="G3013" t="s">
        <v>17</v>
      </c>
      <c r="H3013">
        <v>94109</v>
      </c>
      <c r="I3013" t="s">
        <v>2283</v>
      </c>
      <c r="J3013">
        <v>23.88</v>
      </c>
      <c r="K3013">
        <v>6</v>
      </c>
      <c r="L3013">
        <v>2.6267999999999998</v>
      </c>
      <c r="M3013">
        <v>0</v>
      </c>
      <c r="N3013">
        <v>8.1191999999999993</v>
      </c>
    </row>
    <row r="3014" spans="1:14" hidden="1">
      <c r="A3014">
        <v>6513</v>
      </c>
      <c r="B3014" t="s">
        <v>3707</v>
      </c>
      <c r="C3014" s="4">
        <v>42800</v>
      </c>
      <c r="D3014" s="4">
        <v>42804</v>
      </c>
      <c r="E3014" t="s">
        <v>15</v>
      </c>
      <c r="F3014" t="s">
        <v>1718</v>
      </c>
      <c r="G3014" t="s">
        <v>17</v>
      </c>
      <c r="H3014">
        <v>94109</v>
      </c>
      <c r="I3014" t="s">
        <v>443</v>
      </c>
      <c r="J3014">
        <v>11.52</v>
      </c>
      <c r="K3014">
        <v>4</v>
      </c>
      <c r="L3014">
        <v>1.4688000000000001</v>
      </c>
      <c r="M3014">
        <v>0</v>
      </c>
      <c r="N3014">
        <v>5.6448</v>
      </c>
    </row>
    <row r="3015" spans="1:14" hidden="1">
      <c r="A3015">
        <v>6514</v>
      </c>
      <c r="B3015" t="s">
        <v>3707</v>
      </c>
      <c r="C3015" s="4">
        <v>42800</v>
      </c>
      <c r="D3015" s="4">
        <v>42804</v>
      </c>
      <c r="E3015" t="s">
        <v>15</v>
      </c>
      <c r="F3015" t="s">
        <v>1718</v>
      </c>
      <c r="G3015" t="s">
        <v>17</v>
      </c>
      <c r="H3015">
        <v>94109</v>
      </c>
      <c r="I3015" t="s">
        <v>1583</v>
      </c>
      <c r="J3015">
        <v>286.93</v>
      </c>
      <c r="K3015">
        <v>7</v>
      </c>
      <c r="L3015">
        <v>20.904900000000001</v>
      </c>
      <c r="M3015">
        <v>0</v>
      </c>
      <c r="N3015">
        <v>140.59569999999999</v>
      </c>
    </row>
    <row r="3016" spans="1:14" hidden="1">
      <c r="A3016">
        <v>6515</v>
      </c>
      <c r="B3016" t="s">
        <v>3707</v>
      </c>
      <c r="C3016" s="4">
        <v>42800</v>
      </c>
      <c r="D3016" s="4">
        <v>42804</v>
      </c>
      <c r="E3016" t="s">
        <v>15</v>
      </c>
      <c r="F3016" t="s">
        <v>1718</v>
      </c>
      <c r="G3016" t="s">
        <v>17</v>
      </c>
      <c r="H3016">
        <v>94109</v>
      </c>
      <c r="I3016" t="s">
        <v>1751</v>
      </c>
      <c r="J3016">
        <v>206.38399999999999</v>
      </c>
      <c r="K3016">
        <v>2</v>
      </c>
      <c r="L3016">
        <v>91.582899999999995</v>
      </c>
      <c r="M3016">
        <v>0.2</v>
      </c>
      <c r="N3016">
        <v>23.2182</v>
      </c>
    </row>
    <row r="3017" spans="1:14" hidden="1">
      <c r="A3017">
        <v>9312</v>
      </c>
      <c r="B3017" t="s">
        <v>3708</v>
      </c>
      <c r="C3017" s="4">
        <v>42800</v>
      </c>
      <c r="D3017" s="4">
        <v>42806</v>
      </c>
      <c r="E3017" t="s">
        <v>15</v>
      </c>
      <c r="F3017" t="s">
        <v>2092</v>
      </c>
      <c r="G3017" t="s">
        <v>21</v>
      </c>
      <c r="H3017">
        <v>75220</v>
      </c>
      <c r="I3017" t="s">
        <v>1646</v>
      </c>
      <c r="J3017">
        <v>4.9279999999999999</v>
      </c>
      <c r="K3017">
        <v>2</v>
      </c>
      <c r="L3017">
        <v>1.6015999999999999</v>
      </c>
      <c r="M3017">
        <v>0.2</v>
      </c>
      <c r="N3017">
        <v>1.7248000000000001</v>
      </c>
    </row>
    <row r="3018" spans="1:14" hidden="1">
      <c r="A3018">
        <v>9313</v>
      </c>
      <c r="B3018" t="s">
        <v>3708</v>
      </c>
      <c r="C3018" s="4">
        <v>42800</v>
      </c>
      <c r="D3018" s="4">
        <v>42806</v>
      </c>
      <c r="E3018" t="s">
        <v>15</v>
      </c>
      <c r="F3018" t="s">
        <v>2092</v>
      </c>
      <c r="G3018" t="s">
        <v>21</v>
      </c>
      <c r="H3018">
        <v>75220</v>
      </c>
      <c r="I3018" t="s">
        <v>2658</v>
      </c>
      <c r="J3018">
        <v>63.488</v>
      </c>
      <c r="K3018">
        <v>4</v>
      </c>
      <c r="L3018">
        <v>14.6816</v>
      </c>
      <c r="M3018">
        <v>0.2</v>
      </c>
      <c r="N3018">
        <v>4.7615999999999996</v>
      </c>
    </row>
    <row r="3019" spans="1:14" hidden="1">
      <c r="A3019">
        <v>3813</v>
      </c>
      <c r="B3019" t="s">
        <v>3709</v>
      </c>
      <c r="C3019" s="4">
        <v>42799</v>
      </c>
      <c r="D3019" s="4">
        <v>42799</v>
      </c>
      <c r="E3019" t="s">
        <v>98</v>
      </c>
      <c r="F3019" t="s">
        <v>287</v>
      </c>
      <c r="G3019" t="s">
        <v>21</v>
      </c>
      <c r="H3019">
        <v>53209</v>
      </c>
      <c r="I3019" t="s">
        <v>3710</v>
      </c>
      <c r="J3019">
        <v>25.06</v>
      </c>
      <c r="K3019">
        <v>2</v>
      </c>
      <c r="L3019">
        <v>6.6409000000000002</v>
      </c>
      <c r="M3019">
        <v>0</v>
      </c>
      <c r="N3019">
        <v>11.7782</v>
      </c>
    </row>
    <row r="3020" spans="1:14" hidden="1">
      <c r="A3020">
        <v>4744</v>
      </c>
      <c r="B3020" t="s">
        <v>3711</v>
      </c>
      <c r="C3020" s="4">
        <v>42799</v>
      </c>
      <c r="D3020" s="4">
        <v>42799</v>
      </c>
      <c r="E3020" t="s">
        <v>98</v>
      </c>
      <c r="F3020" t="s">
        <v>3712</v>
      </c>
      <c r="G3020" t="s">
        <v>21</v>
      </c>
      <c r="H3020">
        <v>55901</v>
      </c>
      <c r="I3020" t="s">
        <v>3713</v>
      </c>
      <c r="J3020">
        <v>7.9</v>
      </c>
      <c r="K3020">
        <v>2</v>
      </c>
      <c r="L3020">
        <v>2.6859999999999999</v>
      </c>
      <c r="M3020">
        <v>0</v>
      </c>
      <c r="N3020">
        <v>2.528</v>
      </c>
    </row>
    <row r="3021" spans="1:14" hidden="1">
      <c r="A3021">
        <v>4745</v>
      </c>
      <c r="B3021" t="s">
        <v>3711</v>
      </c>
      <c r="C3021" s="4">
        <v>42799</v>
      </c>
      <c r="D3021" s="4">
        <v>42799</v>
      </c>
      <c r="E3021" t="s">
        <v>98</v>
      </c>
      <c r="F3021" t="s">
        <v>3712</v>
      </c>
      <c r="G3021" t="s">
        <v>21</v>
      </c>
      <c r="H3021">
        <v>55901</v>
      </c>
      <c r="I3021" t="s">
        <v>3714</v>
      </c>
      <c r="J3021">
        <v>221.16</v>
      </c>
      <c r="K3021">
        <v>4</v>
      </c>
      <c r="L3021">
        <v>40.9146</v>
      </c>
      <c r="M3021">
        <v>0</v>
      </c>
      <c r="N3021">
        <v>57.501600000000003</v>
      </c>
    </row>
    <row r="3022" spans="1:14" hidden="1">
      <c r="A3022">
        <v>4746</v>
      </c>
      <c r="B3022" t="s">
        <v>3711</v>
      </c>
      <c r="C3022" s="4">
        <v>42799</v>
      </c>
      <c r="D3022" s="4">
        <v>42799</v>
      </c>
      <c r="E3022" t="s">
        <v>98</v>
      </c>
      <c r="F3022" t="s">
        <v>3712</v>
      </c>
      <c r="G3022" t="s">
        <v>21</v>
      </c>
      <c r="H3022">
        <v>55901</v>
      </c>
      <c r="I3022" t="s">
        <v>2752</v>
      </c>
      <c r="J3022">
        <v>127.96</v>
      </c>
      <c r="K3022">
        <v>2</v>
      </c>
      <c r="L3022">
        <v>32.629800000000003</v>
      </c>
      <c r="M3022">
        <v>0</v>
      </c>
      <c r="N3022">
        <v>62.700400000000002</v>
      </c>
    </row>
    <row r="3023" spans="1:14" hidden="1">
      <c r="A3023">
        <v>4747</v>
      </c>
      <c r="B3023" t="s">
        <v>3711</v>
      </c>
      <c r="C3023" s="4">
        <v>42799</v>
      </c>
      <c r="D3023" s="4">
        <v>42799</v>
      </c>
      <c r="E3023" t="s">
        <v>98</v>
      </c>
      <c r="F3023" t="s">
        <v>3712</v>
      </c>
      <c r="G3023" t="s">
        <v>21</v>
      </c>
      <c r="H3023">
        <v>55901</v>
      </c>
      <c r="I3023" t="s">
        <v>487</v>
      </c>
      <c r="J3023">
        <v>18.690000000000001</v>
      </c>
      <c r="K3023">
        <v>3</v>
      </c>
      <c r="L3023">
        <v>3.1772999999999998</v>
      </c>
      <c r="M3023">
        <v>0</v>
      </c>
      <c r="N3023">
        <v>9.1580999999999992</v>
      </c>
    </row>
    <row r="3024" spans="1:14" hidden="1">
      <c r="A3024">
        <v>5949</v>
      </c>
      <c r="B3024" t="s">
        <v>3715</v>
      </c>
      <c r="C3024" s="4">
        <v>42799</v>
      </c>
      <c r="D3024" s="4">
        <v>42799</v>
      </c>
      <c r="E3024" t="s">
        <v>98</v>
      </c>
      <c r="F3024" t="s">
        <v>3059</v>
      </c>
      <c r="G3024" t="s">
        <v>27</v>
      </c>
      <c r="H3024">
        <v>38671</v>
      </c>
      <c r="I3024" t="s">
        <v>3716</v>
      </c>
      <c r="J3024">
        <v>42.68</v>
      </c>
      <c r="K3024">
        <v>4</v>
      </c>
      <c r="L3024">
        <v>5.7618</v>
      </c>
      <c r="M3024">
        <v>0</v>
      </c>
      <c r="N3024">
        <v>19.6328</v>
      </c>
    </row>
    <row r="3025" spans="1:14" hidden="1">
      <c r="A3025">
        <v>5950</v>
      </c>
      <c r="B3025" t="s">
        <v>3715</v>
      </c>
      <c r="C3025" s="4">
        <v>42799</v>
      </c>
      <c r="D3025" s="4">
        <v>42799</v>
      </c>
      <c r="E3025" t="s">
        <v>98</v>
      </c>
      <c r="F3025" t="s">
        <v>3059</v>
      </c>
      <c r="G3025" t="s">
        <v>27</v>
      </c>
      <c r="H3025">
        <v>38671</v>
      </c>
      <c r="I3025" t="s">
        <v>1994</v>
      </c>
      <c r="J3025">
        <v>299.97000000000003</v>
      </c>
      <c r="K3025">
        <v>3</v>
      </c>
      <c r="L3025">
        <v>57.994199999999999</v>
      </c>
      <c r="M3025">
        <v>0</v>
      </c>
      <c r="N3025">
        <v>125.98739999999999</v>
      </c>
    </row>
    <row r="3026" spans="1:14" hidden="1">
      <c r="A3026">
        <v>5951</v>
      </c>
      <c r="B3026" t="s">
        <v>3715</v>
      </c>
      <c r="C3026" s="4">
        <v>42799</v>
      </c>
      <c r="D3026" s="4">
        <v>42799</v>
      </c>
      <c r="E3026" t="s">
        <v>98</v>
      </c>
      <c r="F3026" t="s">
        <v>3059</v>
      </c>
      <c r="G3026" t="s">
        <v>27</v>
      </c>
      <c r="H3026">
        <v>38671</v>
      </c>
      <c r="I3026" t="s">
        <v>322</v>
      </c>
      <c r="J3026">
        <v>262.24</v>
      </c>
      <c r="K3026">
        <v>2</v>
      </c>
      <c r="L3026">
        <v>91.784000000000006</v>
      </c>
      <c r="M3026">
        <v>0</v>
      </c>
      <c r="N3026">
        <v>78.671999999999997</v>
      </c>
    </row>
    <row r="3027" spans="1:14" hidden="1">
      <c r="A3027">
        <v>5952</v>
      </c>
      <c r="B3027" t="s">
        <v>3715</v>
      </c>
      <c r="C3027" s="4">
        <v>42799</v>
      </c>
      <c r="D3027" s="4">
        <v>42799</v>
      </c>
      <c r="E3027" t="s">
        <v>98</v>
      </c>
      <c r="F3027" t="s">
        <v>3059</v>
      </c>
      <c r="G3027" t="s">
        <v>27</v>
      </c>
      <c r="H3027">
        <v>38671</v>
      </c>
      <c r="I3027" t="s">
        <v>3515</v>
      </c>
      <c r="J3027">
        <v>234.36</v>
      </c>
      <c r="K3027">
        <v>6</v>
      </c>
      <c r="L3027">
        <v>20.311199999999999</v>
      </c>
      <c r="M3027">
        <v>0</v>
      </c>
      <c r="N3027">
        <v>112.4928</v>
      </c>
    </row>
    <row r="3028" spans="1:14" hidden="1">
      <c r="A3028">
        <v>420</v>
      </c>
      <c r="B3028" t="s">
        <v>3717</v>
      </c>
      <c r="C3028" s="4">
        <v>42798</v>
      </c>
      <c r="D3028" s="4">
        <v>42803</v>
      </c>
      <c r="E3028" t="s">
        <v>15</v>
      </c>
      <c r="F3028" t="s">
        <v>1841</v>
      </c>
      <c r="G3028" t="s">
        <v>27</v>
      </c>
      <c r="H3028">
        <v>90045</v>
      </c>
      <c r="I3028" t="s">
        <v>917</v>
      </c>
      <c r="J3028">
        <v>9.32</v>
      </c>
      <c r="K3028">
        <v>4</v>
      </c>
      <c r="L3028">
        <v>1.6543000000000001</v>
      </c>
      <c r="M3028">
        <v>0</v>
      </c>
      <c r="N3028">
        <v>2.7027999999999999</v>
      </c>
    </row>
    <row r="3029" spans="1:14" hidden="1">
      <c r="A3029">
        <v>421</v>
      </c>
      <c r="B3029" t="s">
        <v>3717</v>
      </c>
      <c r="C3029" s="4">
        <v>42798</v>
      </c>
      <c r="D3029" s="4">
        <v>42803</v>
      </c>
      <c r="E3029" t="s">
        <v>15</v>
      </c>
      <c r="F3029" t="s">
        <v>1841</v>
      </c>
      <c r="G3029" t="s">
        <v>27</v>
      </c>
      <c r="H3029">
        <v>90045</v>
      </c>
      <c r="I3029" t="s">
        <v>3718</v>
      </c>
      <c r="J3029">
        <v>15.25</v>
      </c>
      <c r="K3029">
        <v>1</v>
      </c>
      <c r="L3029">
        <v>8.2349999999999994</v>
      </c>
      <c r="M3029">
        <v>0</v>
      </c>
      <c r="N3029">
        <v>7.0149999999999997</v>
      </c>
    </row>
    <row r="3030" spans="1:14" hidden="1">
      <c r="A3030">
        <v>5296</v>
      </c>
      <c r="B3030" t="s">
        <v>3719</v>
      </c>
      <c r="C3030" s="4">
        <v>42798</v>
      </c>
      <c r="D3030" s="4">
        <v>42803</v>
      </c>
      <c r="E3030" t="s">
        <v>15</v>
      </c>
      <c r="F3030" t="s">
        <v>2567</v>
      </c>
      <c r="G3030" t="s">
        <v>21</v>
      </c>
      <c r="H3030">
        <v>77041</v>
      </c>
      <c r="I3030" t="s">
        <v>3720</v>
      </c>
      <c r="J3030">
        <v>89.567999999999998</v>
      </c>
      <c r="K3030">
        <v>2</v>
      </c>
      <c r="L3030">
        <v>28.549800000000001</v>
      </c>
      <c r="M3030">
        <v>0.2</v>
      </c>
      <c r="N3030">
        <v>32.468400000000003</v>
      </c>
    </row>
    <row r="3031" spans="1:14" hidden="1">
      <c r="A3031">
        <v>6447</v>
      </c>
      <c r="B3031" t="s">
        <v>3721</v>
      </c>
      <c r="C3031" s="4">
        <v>42798</v>
      </c>
      <c r="D3031" s="4">
        <v>42800</v>
      </c>
      <c r="E3031" t="s">
        <v>52</v>
      </c>
      <c r="F3031" t="s">
        <v>337</v>
      </c>
      <c r="G3031" t="s">
        <v>17</v>
      </c>
      <c r="H3031">
        <v>77095</v>
      </c>
      <c r="I3031" t="s">
        <v>2007</v>
      </c>
      <c r="J3031">
        <v>103.5</v>
      </c>
      <c r="K3031">
        <v>5</v>
      </c>
      <c r="L3031">
        <v>36.225000000000001</v>
      </c>
      <c r="M3031">
        <v>0.6</v>
      </c>
      <c r="N3031">
        <v>-77.625</v>
      </c>
    </row>
    <row r="3032" spans="1:14" hidden="1">
      <c r="A3032">
        <v>6448</v>
      </c>
      <c r="B3032" t="s">
        <v>3721</v>
      </c>
      <c r="C3032" s="4">
        <v>42798</v>
      </c>
      <c r="D3032" s="4">
        <v>42800</v>
      </c>
      <c r="E3032" t="s">
        <v>52</v>
      </c>
      <c r="F3032" t="s">
        <v>337</v>
      </c>
      <c r="G3032" t="s">
        <v>17</v>
      </c>
      <c r="H3032">
        <v>77095</v>
      </c>
      <c r="I3032" t="s">
        <v>3722</v>
      </c>
      <c r="J3032">
        <v>2.464</v>
      </c>
      <c r="K3032">
        <v>1</v>
      </c>
      <c r="L3032">
        <v>1.6015999999999999</v>
      </c>
      <c r="M3032">
        <v>0.2</v>
      </c>
      <c r="N3032">
        <v>0.86240000000000006</v>
      </c>
    </row>
    <row r="3033" spans="1:14" hidden="1">
      <c r="A3033">
        <v>6449</v>
      </c>
      <c r="B3033" t="s">
        <v>3721</v>
      </c>
      <c r="C3033" s="4">
        <v>42798</v>
      </c>
      <c r="D3033" s="4">
        <v>42800</v>
      </c>
      <c r="E3033" t="s">
        <v>52</v>
      </c>
      <c r="F3033" t="s">
        <v>337</v>
      </c>
      <c r="G3033" t="s">
        <v>17</v>
      </c>
      <c r="H3033">
        <v>77095</v>
      </c>
      <c r="I3033" t="s">
        <v>265</v>
      </c>
      <c r="J3033">
        <v>8.7200000000000006</v>
      </c>
      <c r="K3033">
        <v>1</v>
      </c>
      <c r="L3033">
        <v>8.0660000000000007</v>
      </c>
      <c r="M3033">
        <v>0.2</v>
      </c>
      <c r="N3033">
        <v>0.65399999999999903</v>
      </c>
    </row>
    <row r="3034" spans="1:14" hidden="1">
      <c r="A3034">
        <v>1323</v>
      </c>
      <c r="B3034" t="s">
        <v>3723</v>
      </c>
      <c r="C3034" s="4">
        <v>42797</v>
      </c>
      <c r="D3034" s="4">
        <v>42802</v>
      </c>
      <c r="E3034" t="s">
        <v>15</v>
      </c>
      <c r="F3034" t="s">
        <v>293</v>
      </c>
      <c r="G3034" t="s">
        <v>21</v>
      </c>
      <c r="H3034">
        <v>42071</v>
      </c>
      <c r="I3034" t="s">
        <v>3724</v>
      </c>
      <c r="J3034">
        <v>72.8</v>
      </c>
      <c r="K3034">
        <v>5</v>
      </c>
      <c r="L3034">
        <v>10.6288</v>
      </c>
      <c r="M3034">
        <v>0</v>
      </c>
      <c r="N3034">
        <v>19.655999999999999</v>
      </c>
    </row>
    <row r="3035" spans="1:14" hidden="1">
      <c r="A3035">
        <v>3062</v>
      </c>
      <c r="B3035" t="s">
        <v>3725</v>
      </c>
      <c r="C3035" s="4">
        <v>42797</v>
      </c>
      <c r="D3035" s="4">
        <v>42801</v>
      </c>
      <c r="E3035" t="s">
        <v>15</v>
      </c>
      <c r="F3035" t="s">
        <v>3726</v>
      </c>
      <c r="G3035" t="s">
        <v>21</v>
      </c>
      <c r="H3035">
        <v>75081</v>
      </c>
      <c r="I3035" t="s">
        <v>3727</v>
      </c>
      <c r="J3035">
        <v>26.88</v>
      </c>
      <c r="K3035">
        <v>8</v>
      </c>
      <c r="L3035">
        <v>2.1419999999999999</v>
      </c>
      <c r="M3035">
        <v>0.2</v>
      </c>
      <c r="N3035">
        <v>9.7439999999999998</v>
      </c>
    </row>
    <row r="3036" spans="1:14" hidden="1">
      <c r="A3036">
        <v>3474</v>
      </c>
      <c r="B3036" t="s">
        <v>3728</v>
      </c>
      <c r="C3036" s="4">
        <v>42797</v>
      </c>
      <c r="D3036" s="4">
        <v>42804</v>
      </c>
      <c r="E3036" t="s">
        <v>15</v>
      </c>
      <c r="F3036" t="s">
        <v>328</v>
      </c>
      <c r="G3036" t="s">
        <v>21</v>
      </c>
      <c r="H3036">
        <v>48127</v>
      </c>
      <c r="I3036" t="s">
        <v>979</v>
      </c>
      <c r="J3036">
        <v>180.98</v>
      </c>
      <c r="K3036">
        <v>1</v>
      </c>
      <c r="L3036">
        <v>133.92519999999999</v>
      </c>
      <c r="M3036">
        <v>0</v>
      </c>
      <c r="N3036">
        <v>47.0548</v>
      </c>
    </row>
    <row r="3037" spans="1:14" hidden="1">
      <c r="A3037">
        <v>3475</v>
      </c>
      <c r="B3037" t="s">
        <v>3728</v>
      </c>
      <c r="C3037" s="4">
        <v>42797</v>
      </c>
      <c r="D3037" s="4">
        <v>42804</v>
      </c>
      <c r="E3037" t="s">
        <v>15</v>
      </c>
      <c r="F3037" t="s">
        <v>328</v>
      </c>
      <c r="G3037" t="s">
        <v>21</v>
      </c>
      <c r="H3037">
        <v>48127</v>
      </c>
      <c r="I3037" t="s">
        <v>2120</v>
      </c>
      <c r="J3037">
        <v>99.98</v>
      </c>
      <c r="K3037">
        <v>2</v>
      </c>
      <c r="L3037">
        <v>28.494299999999999</v>
      </c>
      <c r="M3037">
        <v>0</v>
      </c>
      <c r="N3037">
        <v>42.991399999999999</v>
      </c>
    </row>
    <row r="3038" spans="1:14" hidden="1">
      <c r="A3038">
        <v>6576</v>
      </c>
      <c r="B3038" t="s">
        <v>3729</v>
      </c>
      <c r="C3038" s="4">
        <v>42797</v>
      </c>
      <c r="D3038" s="4">
        <v>42802</v>
      </c>
      <c r="E3038" t="s">
        <v>15</v>
      </c>
      <c r="F3038" t="s">
        <v>3730</v>
      </c>
      <c r="G3038" t="s">
        <v>21</v>
      </c>
      <c r="H3038">
        <v>90008</v>
      </c>
      <c r="I3038" t="s">
        <v>2062</v>
      </c>
      <c r="J3038">
        <v>1049.44</v>
      </c>
      <c r="K3038">
        <v>8</v>
      </c>
      <c r="L3038">
        <v>76.084400000000002</v>
      </c>
      <c r="M3038">
        <v>0</v>
      </c>
      <c r="N3038">
        <v>440.76479999999998</v>
      </c>
    </row>
    <row r="3039" spans="1:14" hidden="1">
      <c r="A3039">
        <v>6577</v>
      </c>
      <c r="B3039" t="s">
        <v>3729</v>
      </c>
      <c r="C3039" s="4">
        <v>42797</v>
      </c>
      <c r="D3039" s="4">
        <v>42802</v>
      </c>
      <c r="E3039" t="s">
        <v>15</v>
      </c>
      <c r="F3039" t="s">
        <v>3730</v>
      </c>
      <c r="G3039" t="s">
        <v>21</v>
      </c>
      <c r="H3039">
        <v>90008</v>
      </c>
      <c r="I3039" t="s">
        <v>83</v>
      </c>
      <c r="J3039">
        <v>170.352</v>
      </c>
      <c r="K3039">
        <v>3</v>
      </c>
      <c r="L3039">
        <v>62.462400000000002</v>
      </c>
      <c r="M3039">
        <v>0.2</v>
      </c>
      <c r="N3039">
        <v>-17.0352</v>
      </c>
    </row>
    <row r="3040" spans="1:14" hidden="1">
      <c r="A3040">
        <v>8619</v>
      </c>
      <c r="B3040" t="s">
        <v>3731</v>
      </c>
      <c r="C3040" s="4">
        <v>42797</v>
      </c>
      <c r="D3040" s="4">
        <v>42802</v>
      </c>
      <c r="E3040" t="s">
        <v>15</v>
      </c>
      <c r="F3040" t="s">
        <v>3732</v>
      </c>
      <c r="G3040" t="s">
        <v>27</v>
      </c>
      <c r="H3040">
        <v>90004</v>
      </c>
      <c r="I3040" t="s">
        <v>1649</v>
      </c>
      <c r="J3040">
        <v>399.67200000000003</v>
      </c>
      <c r="K3040">
        <v>7</v>
      </c>
      <c r="L3040">
        <v>59.237099999999998</v>
      </c>
      <c r="M3040">
        <v>0.2</v>
      </c>
      <c r="N3040">
        <v>-14.9877000000001</v>
      </c>
    </row>
    <row r="3041" spans="1:14" hidden="1">
      <c r="A3041">
        <v>1770</v>
      </c>
      <c r="B3041" t="s">
        <v>3733</v>
      </c>
      <c r="C3041" s="4">
        <v>42796</v>
      </c>
      <c r="D3041" s="4">
        <v>42802</v>
      </c>
      <c r="E3041" t="s">
        <v>15</v>
      </c>
      <c r="F3041" t="s">
        <v>1126</v>
      </c>
      <c r="G3041" t="s">
        <v>27</v>
      </c>
      <c r="H3041">
        <v>75081</v>
      </c>
      <c r="I3041" t="s">
        <v>796</v>
      </c>
      <c r="J3041">
        <v>6.976</v>
      </c>
      <c r="K3041">
        <v>4</v>
      </c>
      <c r="L3041">
        <v>2.0928</v>
      </c>
      <c r="M3041">
        <v>0.2</v>
      </c>
      <c r="N3041">
        <v>-1.3952</v>
      </c>
    </row>
    <row r="3042" spans="1:14" hidden="1">
      <c r="A3042">
        <v>1771</v>
      </c>
      <c r="B3042" t="s">
        <v>3733</v>
      </c>
      <c r="C3042" s="4">
        <v>42796</v>
      </c>
      <c r="D3042" s="4">
        <v>42802</v>
      </c>
      <c r="E3042" t="s">
        <v>15</v>
      </c>
      <c r="F3042" t="s">
        <v>1126</v>
      </c>
      <c r="G3042" t="s">
        <v>27</v>
      </c>
      <c r="H3042">
        <v>75081</v>
      </c>
      <c r="I3042" t="s">
        <v>297</v>
      </c>
      <c r="J3042">
        <v>12.222</v>
      </c>
      <c r="K3042">
        <v>7</v>
      </c>
      <c r="L3042">
        <v>4.6269</v>
      </c>
      <c r="M3042">
        <v>0.8</v>
      </c>
      <c r="N3042">
        <v>-20.1663</v>
      </c>
    </row>
    <row r="3043" spans="1:14" hidden="1">
      <c r="A3043">
        <v>2509</v>
      </c>
      <c r="B3043" t="s">
        <v>3734</v>
      </c>
      <c r="C3043" s="4">
        <v>42796</v>
      </c>
      <c r="D3043" s="4">
        <v>42802</v>
      </c>
      <c r="E3043" t="s">
        <v>15</v>
      </c>
      <c r="F3043" t="s">
        <v>829</v>
      </c>
      <c r="G3043" t="s">
        <v>27</v>
      </c>
      <c r="H3043">
        <v>90045</v>
      </c>
      <c r="I3043" t="s">
        <v>408</v>
      </c>
      <c r="J3043">
        <v>196.77600000000001</v>
      </c>
      <c r="K3043">
        <v>3</v>
      </c>
      <c r="L3043">
        <v>60.672600000000003</v>
      </c>
      <c r="M3043">
        <v>0.2</v>
      </c>
      <c r="N3043">
        <v>14.7582</v>
      </c>
    </row>
    <row r="3044" spans="1:14" hidden="1">
      <c r="A3044">
        <v>2510</v>
      </c>
      <c r="B3044" t="s">
        <v>3734</v>
      </c>
      <c r="C3044" s="4">
        <v>42796</v>
      </c>
      <c r="D3044" s="4">
        <v>42802</v>
      </c>
      <c r="E3044" t="s">
        <v>15</v>
      </c>
      <c r="F3044" t="s">
        <v>829</v>
      </c>
      <c r="G3044" t="s">
        <v>27</v>
      </c>
      <c r="H3044">
        <v>90045</v>
      </c>
      <c r="I3044" t="s">
        <v>684</v>
      </c>
      <c r="J3044">
        <v>479.94</v>
      </c>
      <c r="K3044">
        <v>6</v>
      </c>
      <c r="L3044">
        <v>71.191100000000006</v>
      </c>
      <c r="M3044">
        <v>0</v>
      </c>
      <c r="N3044">
        <v>52.793399999999998</v>
      </c>
    </row>
    <row r="3045" spans="1:14" hidden="1">
      <c r="A3045">
        <v>7638</v>
      </c>
      <c r="B3045" t="s">
        <v>3735</v>
      </c>
      <c r="C3045" s="4">
        <v>42796</v>
      </c>
      <c r="D3045" s="4">
        <v>42802</v>
      </c>
      <c r="E3045" t="s">
        <v>15</v>
      </c>
      <c r="F3045" t="s">
        <v>2274</v>
      </c>
      <c r="G3045" t="s">
        <v>27</v>
      </c>
      <c r="H3045">
        <v>19711</v>
      </c>
      <c r="I3045" t="s">
        <v>144</v>
      </c>
      <c r="J3045">
        <v>59.52</v>
      </c>
      <c r="K3045">
        <v>3</v>
      </c>
      <c r="L3045">
        <v>14.6816</v>
      </c>
      <c r="M3045">
        <v>0</v>
      </c>
      <c r="N3045">
        <v>15.475199999999999</v>
      </c>
    </row>
    <row r="3046" spans="1:14" hidden="1">
      <c r="A3046">
        <v>7639</v>
      </c>
      <c r="B3046" t="s">
        <v>3735</v>
      </c>
      <c r="C3046" s="4">
        <v>42796</v>
      </c>
      <c r="D3046" s="4">
        <v>42802</v>
      </c>
      <c r="E3046" t="s">
        <v>15</v>
      </c>
      <c r="F3046" t="s">
        <v>2274</v>
      </c>
      <c r="G3046" t="s">
        <v>27</v>
      </c>
      <c r="H3046">
        <v>19711</v>
      </c>
      <c r="I3046" t="s">
        <v>3736</v>
      </c>
      <c r="J3046">
        <v>57.96</v>
      </c>
      <c r="K3046">
        <v>7</v>
      </c>
      <c r="L3046">
        <v>4.3883999999999999</v>
      </c>
      <c r="M3046">
        <v>0</v>
      </c>
      <c r="N3046">
        <v>27.241199999999999</v>
      </c>
    </row>
    <row r="3047" spans="1:14" hidden="1">
      <c r="A3047">
        <v>7640</v>
      </c>
      <c r="B3047" t="s">
        <v>3735</v>
      </c>
      <c r="C3047" s="4">
        <v>42796</v>
      </c>
      <c r="D3047" s="4">
        <v>42802</v>
      </c>
      <c r="E3047" t="s">
        <v>15</v>
      </c>
      <c r="F3047" t="s">
        <v>2274</v>
      </c>
      <c r="G3047" t="s">
        <v>27</v>
      </c>
      <c r="H3047">
        <v>19711</v>
      </c>
      <c r="I3047" t="s">
        <v>243</v>
      </c>
      <c r="J3047">
        <v>441.96</v>
      </c>
      <c r="K3047">
        <v>2</v>
      </c>
      <c r="L3047">
        <v>170.15459999999999</v>
      </c>
      <c r="M3047">
        <v>0</v>
      </c>
      <c r="N3047">
        <v>101.6508</v>
      </c>
    </row>
    <row r="3048" spans="1:14" hidden="1">
      <c r="A3048">
        <v>7641</v>
      </c>
      <c r="B3048" t="s">
        <v>3735</v>
      </c>
      <c r="C3048" s="4">
        <v>42796</v>
      </c>
      <c r="D3048" s="4">
        <v>42802</v>
      </c>
      <c r="E3048" t="s">
        <v>15</v>
      </c>
      <c r="F3048" t="s">
        <v>2274</v>
      </c>
      <c r="G3048" t="s">
        <v>27</v>
      </c>
      <c r="H3048">
        <v>19711</v>
      </c>
      <c r="I3048" t="s">
        <v>1435</v>
      </c>
      <c r="J3048">
        <v>68.040000000000006</v>
      </c>
      <c r="K3048">
        <v>6</v>
      </c>
      <c r="L3048">
        <v>5.7834000000000003</v>
      </c>
      <c r="M3048">
        <v>0</v>
      </c>
      <c r="N3048">
        <v>33.339599999999997</v>
      </c>
    </row>
    <row r="3049" spans="1:14" hidden="1">
      <c r="A3049">
        <v>7861</v>
      </c>
      <c r="B3049" t="s">
        <v>3737</v>
      </c>
      <c r="C3049" s="4">
        <v>42796</v>
      </c>
      <c r="D3049" s="4">
        <v>42800</v>
      </c>
      <c r="E3049" t="s">
        <v>15</v>
      </c>
      <c r="F3049" t="s">
        <v>2001</v>
      </c>
      <c r="G3049" t="s">
        <v>21</v>
      </c>
      <c r="H3049">
        <v>44221</v>
      </c>
      <c r="I3049" t="s">
        <v>3157</v>
      </c>
      <c r="J3049">
        <v>18.527999999999999</v>
      </c>
      <c r="K3049">
        <v>4</v>
      </c>
      <c r="L3049">
        <v>7.72</v>
      </c>
      <c r="M3049">
        <v>0.7</v>
      </c>
      <c r="N3049">
        <v>-12.352</v>
      </c>
    </row>
    <row r="3050" spans="1:14" hidden="1">
      <c r="A3050">
        <v>9252</v>
      </c>
      <c r="B3050" t="s">
        <v>3738</v>
      </c>
      <c r="C3050" s="4">
        <v>42796</v>
      </c>
      <c r="D3050" s="4">
        <v>42802</v>
      </c>
      <c r="E3050" t="s">
        <v>15</v>
      </c>
      <c r="F3050" t="s">
        <v>3664</v>
      </c>
      <c r="G3050" t="s">
        <v>27</v>
      </c>
      <c r="H3050">
        <v>90008</v>
      </c>
      <c r="I3050" t="s">
        <v>1808</v>
      </c>
      <c r="J3050">
        <v>107.648</v>
      </c>
      <c r="K3050">
        <v>2</v>
      </c>
      <c r="L3050">
        <v>37.003999999999998</v>
      </c>
      <c r="M3050">
        <v>0.2</v>
      </c>
      <c r="N3050">
        <v>33.64</v>
      </c>
    </row>
    <row r="3051" spans="1:14" hidden="1">
      <c r="A3051">
        <v>9293</v>
      </c>
      <c r="B3051" t="s">
        <v>3739</v>
      </c>
      <c r="C3051" s="4">
        <v>42796</v>
      </c>
      <c r="D3051" s="4">
        <v>42796</v>
      </c>
      <c r="E3051" t="s">
        <v>98</v>
      </c>
      <c r="F3051" t="s">
        <v>981</v>
      </c>
      <c r="G3051" t="s">
        <v>27</v>
      </c>
      <c r="H3051">
        <v>76706</v>
      </c>
      <c r="I3051" t="s">
        <v>2438</v>
      </c>
      <c r="J3051">
        <v>0.55600000000000005</v>
      </c>
      <c r="K3051">
        <v>1</v>
      </c>
      <c r="L3051">
        <v>1.5012000000000001</v>
      </c>
      <c r="M3051">
        <v>0.8</v>
      </c>
      <c r="N3051">
        <v>-0.94520000000000004</v>
      </c>
    </row>
    <row r="3052" spans="1:14" hidden="1">
      <c r="A3052">
        <v>9766</v>
      </c>
      <c r="B3052" t="s">
        <v>3740</v>
      </c>
      <c r="C3052" s="4">
        <v>42794</v>
      </c>
      <c r="D3052" s="4">
        <v>42800</v>
      </c>
      <c r="E3052" t="s">
        <v>15</v>
      </c>
      <c r="F3052" t="s">
        <v>325</v>
      </c>
      <c r="G3052" t="s">
        <v>21</v>
      </c>
      <c r="H3052">
        <v>6457</v>
      </c>
      <c r="I3052" t="s">
        <v>2449</v>
      </c>
      <c r="J3052">
        <v>9.84</v>
      </c>
      <c r="K3052">
        <v>2</v>
      </c>
      <c r="L3052">
        <v>2.5583999999999998</v>
      </c>
      <c r="M3052">
        <v>0</v>
      </c>
      <c r="N3052">
        <v>4.7232000000000003</v>
      </c>
    </row>
    <row r="3053" spans="1:14" hidden="1">
      <c r="A3053">
        <v>9767</v>
      </c>
      <c r="B3053" t="s">
        <v>3740</v>
      </c>
      <c r="C3053" s="4">
        <v>42794</v>
      </c>
      <c r="D3053" s="4">
        <v>42800</v>
      </c>
      <c r="E3053" t="s">
        <v>15</v>
      </c>
      <c r="F3053" t="s">
        <v>325</v>
      </c>
      <c r="G3053" t="s">
        <v>21</v>
      </c>
      <c r="H3053">
        <v>6457</v>
      </c>
      <c r="I3053" t="s">
        <v>647</v>
      </c>
      <c r="J3053">
        <v>7.78</v>
      </c>
      <c r="K3053">
        <v>1</v>
      </c>
      <c r="L3053">
        <v>4.2789999999999999</v>
      </c>
      <c r="M3053">
        <v>0</v>
      </c>
      <c r="N3053">
        <v>3.5009999999999999</v>
      </c>
    </row>
    <row r="3054" spans="1:14" hidden="1">
      <c r="A3054">
        <v>1189</v>
      </c>
      <c r="B3054" t="s">
        <v>3741</v>
      </c>
      <c r="C3054" s="4">
        <v>42792</v>
      </c>
      <c r="D3054" s="4">
        <v>42794</v>
      </c>
      <c r="E3054" t="s">
        <v>52</v>
      </c>
      <c r="F3054" t="s">
        <v>1982</v>
      </c>
      <c r="G3054" t="s">
        <v>17</v>
      </c>
      <c r="H3054">
        <v>90036</v>
      </c>
      <c r="I3054" t="s">
        <v>646</v>
      </c>
      <c r="J3054">
        <v>81.92</v>
      </c>
      <c r="K3054">
        <v>4</v>
      </c>
      <c r="L3054">
        <v>14.9504</v>
      </c>
      <c r="M3054">
        <v>0</v>
      </c>
      <c r="N3054">
        <v>22.118400000000001</v>
      </c>
    </row>
    <row r="3055" spans="1:14" hidden="1">
      <c r="A3055">
        <v>1190</v>
      </c>
      <c r="B3055" t="s">
        <v>3741</v>
      </c>
      <c r="C3055" s="4">
        <v>42792</v>
      </c>
      <c r="D3055" s="4">
        <v>42794</v>
      </c>
      <c r="E3055" t="s">
        <v>52</v>
      </c>
      <c r="F3055" t="s">
        <v>1982</v>
      </c>
      <c r="G3055" t="s">
        <v>17</v>
      </c>
      <c r="H3055">
        <v>90036</v>
      </c>
      <c r="I3055" t="s">
        <v>1032</v>
      </c>
      <c r="J3055">
        <v>889.53599999999994</v>
      </c>
      <c r="K3055">
        <v>8</v>
      </c>
      <c r="L3055">
        <v>102.8526</v>
      </c>
      <c r="M3055">
        <v>0.2</v>
      </c>
      <c r="N3055">
        <v>66.715199999999996</v>
      </c>
    </row>
    <row r="3056" spans="1:14" hidden="1">
      <c r="A3056">
        <v>1191</v>
      </c>
      <c r="B3056" t="s">
        <v>3741</v>
      </c>
      <c r="C3056" s="4">
        <v>42792</v>
      </c>
      <c r="D3056" s="4">
        <v>42794</v>
      </c>
      <c r="E3056" t="s">
        <v>52</v>
      </c>
      <c r="F3056" t="s">
        <v>1982</v>
      </c>
      <c r="G3056" t="s">
        <v>17</v>
      </c>
      <c r="H3056">
        <v>90036</v>
      </c>
      <c r="I3056" t="s">
        <v>455</v>
      </c>
      <c r="J3056">
        <v>892.22400000000005</v>
      </c>
      <c r="K3056">
        <v>3</v>
      </c>
      <c r="L3056">
        <v>267.66719999999998</v>
      </c>
      <c r="M3056">
        <v>0.2</v>
      </c>
      <c r="N3056">
        <v>89.222399999999993</v>
      </c>
    </row>
    <row r="3057" spans="1:14" hidden="1">
      <c r="A3057">
        <v>1192</v>
      </c>
      <c r="B3057" t="s">
        <v>3741</v>
      </c>
      <c r="C3057" s="4">
        <v>42792</v>
      </c>
      <c r="D3057" s="4">
        <v>42794</v>
      </c>
      <c r="E3057" t="s">
        <v>52</v>
      </c>
      <c r="F3057" t="s">
        <v>1982</v>
      </c>
      <c r="G3057" t="s">
        <v>17</v>
      </c>
      <c r="H3057">
        <v>90036</v>
      </c>
      <c r="I3057" t="s">
        <v>300</v>
      </c>
      <c r="J3057">
        <v>223.92</v>
      </c>
      <c r="K3057">
        <v>4</v>
      </c>
      <c r="L3057">
        <v>28.549800000000001</v>
      </c>
      <c r="M3057">
        <v>0</v>
      </c>
      <c r="N3057">
        <v>109.7208</v>
      </c>
    </row>
    <row r="3058" spans="1:14" hidden="1">
      <c r="A3058">
        <v>1193</v>
      </c>
      <c r="B3058" t="s">
        <v>3741</v>
      </c>
      <c r="C3058" s="4">
        <v>42792</v>
      </c>
      <c r="D3058" s="4">
        <v>42794</v>
      </c>
      <c r="E3058" t="s">
        <v>52</v>
      </c>
      <c r="F3058" t="s">
        <v>1982</v>
      </c>
      <c r="G3058" t="s">
        <v>17</v>
      </c>
      <c r="H3058">
        <v>90036</v>
      </c>
      <c r="I3058" t="s">
        <v>3178</v>
      </c>
      <c r="J3058">
        <v>23.12</v>
      </c>
      <c r="K3058">
        <v>4</v>
      </c>
      <c r="L3058">
        <v>2.9478</v>
      </c>
      <c r="M3058">
        <v>0</v>
      </c>
      <c r="N3058">
        <v>11.328799999999999</v>
      </c>
    </row>
    <row r="3059" spans="1:14" hidden="1">
      <c r="A3059">
        <v>6921</v>
      </c>
      <c r="B3059" t="s">
        <v>3742</v>
      </c>
      <c r="C3059" s="4">
        <v>42792</v>
      </c>
      <c r="D3059" s="4">
        <v>42796</v>
      </c>
      <c r="E3059" t="s">
        <v>15</v>
      </c>
      <c r="F3059" t="s">
        <v>3743</v>
      </c>
      <c r="G3059" t="s">
        <v>21</v>
      </c>
      <c r="H3059">
        <v>93101</v>
      </c>
      <c r="I3059" t="s">
        <v>3744</v>
      </c>
      <c r="J3059">
        <v>356.79</v>
      </c>
      <c r="K3059">
        <v>7</v>
      </c>
      <c r="L3059">
        <v>36.698399999999999</v>
      </c>
      <c r="M3059">
        <v>0</v>
      </c>
      <c r="N3059">
        <v>99.901200000000003</v>
      </c>
    </row>
    <row r="3060" spans="1:14" hidden="1">
      <c r="A3060">
        <v>9991</v>
      </c>
      <c r="B3060" t="s">
        <v>3745</v>
      </c>
      <c r="C3060" s="4">
        <v>42792</v>
      </c>
      <c r="D3060" s="4">
        <v>42797</v>
      </c>
      <c r="E3060" t="s">
        <v>15</v>
      </c>
      <c r="F3060" t="s">
        <v>425</v>
      </c>
      <c r="G3060" t="s">
        <v>21</v>
      </c>
      <c r="H3060">
        <v>92627</v>
      </c>
      <c r="I3060" t="s">
        <v>2833</v>
      </c>
      <c r="J3060">
        <v>91.96</v>
      </c>
      <c r="K3060">
        <v>2</v>
      </c>
      <c r="L3060">
        <v>38.163400000000003</v>
      </c>
      <c r="M3060">
        <v>0</v>
      </c>
      <c r="N3060">
        <v>15.6332</v>
      </c>
    </row>
    <row r="3061" spans="1:14" hidden="1">
      <c r="A3061">
        <v>9992</v>
      </c>
      <c r="B3061" t="s">
        <v>3745</v>
      </c>
      <c r="C3061" s="4">
        <v>42792</v>
      </c>
      <c r="D3061" s="4">
        <v>42797</v>
      </c>
      <c r="E3061" t="s">
        <v>15</v>
      </c>
      <c r="F3061" t="s">
        <v>425</v>
      </c>
      <c r="G3061" t="s">
        <v>21</v>
      </c>
      <c r="H3061">
        <v>92627</v>
      </c>
      <c r="I3061" t="s">
        <v>2683</v>
      </c>
      <c r="J3061">
        <v>258.57600000000002</v>
      </c>
      <c r="K3061">
        <v>2</v>
      </c>
      <c r="L3061">
        <v>119.59139999999999</v>
      </c>
      <c r="M3061">
        <v>0.2</v>
      </c>
      <c r="N3061">
        <v>19.3932</v>
      </c>
    </row>
    <row r="3062" spans="1:14" hidden="1">
      <c r="A3062">
        <v>9993</v>
      </c>
      <c r="B3062" t="s">
        <v>3745</v>
      </c>
      <c r="C3062" s="4">
        <v>42792</v>
      </c>
      <c r="D3062" s="4">
        <v>42797</v>
      </c>
      <c r="E3062" t="s">
        <v>15</v>
      </c>
      <c r="F3062" t="s">
        <v>425</v>
      </c>
      <c r="G3062" t="s">
        <v>21</v>
      </c>
      <c r="H3062">
        <v>92627</v>
      </c>
      <c r="I3062" t="s">
        <v>1750</v>
      </c>
      <c r="J3062">
        <v>29.6</v>
      </c>
      <c r="K3062">
        <v>4</v>
      </c>
      <c r="L3062">
        <v>4.07</v>
      </c>
      <c r="M3062">
        <v>0</v>
      </c>
      <c r="N3062">
        <v>13.32</v>
      </c>
    </row>
    <row r="3063" spans="1:14" hidden="1">
      <c r="A3063">
        <v>3765</v>
      </c>
      <c r="B3063" t="s">
        <v>3746</v>
      </c>
      <c r="C3063" s="4">
        <v>42791</v>
      </c>
      <c r="D3063" s="4">
        <v>42796</v>
      </c>
      <c r="E3063" t="s">
        <v>15</v>
      </c>
      <c r="F3063" t="s">
        <v>1343</v>
      </c>
      <c r="G3063" t="s">
        <v>21</v>
      </c>
      <c r="H3063">
        <v>60623</v>
      </c>
      <c r="I3063" t="s">
        <v>3747</v>
      </c>
      <c r="J3063">
        <v>1.788</v>
      </c>
      <c r="K3063">
        <v>3</v>
      </c>
      <c r="L3063">
        <v>1.6092</v>
      </c>
      <c r="M3063">
        <v>0.8</v>
      </c>
      <c r="N3063">
        <v>-3.0396000000000001</v>
      </c>
    </row>
    <row r="3064" spans="1:14" hidden="1">
      <c r="A3064">
        <v>7534</v>
      </c>
      <c r="B3064" t="s">
        <v>3748</v>
      </c>
      <c r="C3064" s="4">
        <v>42791</v>
      </c>
      <c r="D3064" s="4">
        <v>42795</v>
      </c>
      <c r="E3064" t="s">
        <v>15</v>
      </c>
      <c r="F3064" t="s">
        <v>1855</v>
      </c>
      <c r="G3064" t="s">
        <v>21</v>
      </c>
      <c r="H3064">
        <v>27834</v>
      </c>
      <c r="I3064" t="s">
        <v>35</v>
      </c>
      <c r="J3064">
        <v>196.78399999999999</v>
      </c>
      <c r="K3064">
        <v>2</v>
      </c>
      <c r="L3064">
        <v>109.4611</v>
      </c>
      <c r="M3064">
        <v>0.2</v>
      </c>
      <c r="N3064">
        <v>-22.138200000000001</v>
      </c>
    </row>
    <row r="3065" spans="1:14" hidden="1">
      <c r="A3065">
        <v>7535</v>
      </c>
      <c r="B3065" t="s">
        <v>3748</v>
      </c>
      <c r="C3065" s="4">
        <v>42791</v>
      </c>
      <c r="D3065" s="4">
        <v>42795</v>
      </c>
      <c r="E3065" t="s">
        <v>15</v>
      </c>
      <c r="F3065" t="s">
        <v>1855</v>
      </c>
      <c r="G3065" t="s">
        <v>21</v>
      </c>
      <c r="H3065">
        <v>27834</v>
      </c>
      <c r="I3065" t="s">
        <v>71</v>
      </c>
      <c r="J3065">
        <v>231.92</v>
      </c>
      <c r="K3065">
        <v>5</v>
      </c>
      <c r="L3065">
        <v>45.224400000000003</v>
      </c>
      <c r="M3065">
        <v>0.2</v>
      </c>
      <c r="N3065">
        <v>5.798</v>
      </c>
    </row>
    <row r="3066" spans="1:14" hidden="1">
      <c r="A3066">
        <v>1992</v>
      </c>
      <c r="B3066" t="s">
        <v>3749</v>
      </c>
      <c r="C3066" s="4">
        <v>42790</v>
      </c>
      <c r="D3066" s="4">
        <v>42794</v>
      </c>
      <c r="E3066" t="s">
        <v>15</v>
      </c>
      <c r="F3066" t="s">
        <v>686</v>
      </c>
      <c r="G3066" t="s">
        <v>21</v>
      </c>
      <c r="H3066">
        <v>19134</v>
      </c>
      <c r="I3066" t="s">
        <v>2479</v>
      </c>
      <c r="J3066">
        <v>4.9560000000000004</v>
      </c>
      <c r="K3066">
        <v>4</v>
      </c>
      <c r="L3066">
        <v>2.1888999999999998</v>
      </c>
      <c r="M3066">
        <v>0.7</v>
      </c>
      <c r="N3066">
        <v>-3.7995999999999999</v>
      </c>
    </row>
    <row r="3067" spans="1:14" hidden="1">
      <c r="A3067">
        <v>7227</v>
      </c>
      <c r="B3067" t="s">
        <v>3750</v>
      </c>
      <c r="C3067" s="4">
        <v>42790</v>
      </c>
      <c r="D3067" s="4">
        <v>42794</v>
      </c>
      <c r="E3067" t="s">
        <v>15</v>
      </c>
      <c r="F3067" t="s">
        <v>789</v>
      </c>
      <c r="G3067" t="s">
        <v>27</v>
      </c>
      <c r="H3067">
        <v>19134</v>
      </c>
      <c r="I3067" t="s">
        <v>2275</v>
      </c>
      <c r="J3067">
        <v>123.92</v>
      </c>
      <c r="K3067">
        <v>5</v>
      </c>
      <c r="L3067">
        <v>17.039000000000001</v>
      </c>
      <c r="M3067">
        <v>0.2</v>
      </c>
      <c r="N3067">
        <v>38.725000000000001</v>
      </c>
    </row>
    <row r="3068" spans="1:14" hidden="1">
      <c r="A3068">
        <v>7228</v>
      </c>
      <c r="B3068" t="s">
        <v>3750</v>
      </c>
      <c r="C3068" s="4">
        <v>42790</v>
      </c>
      <c r="D3068" s="4">
        <v>42794</v>
      </c>
      <c r="E3068" t="s">
        <v>15</v>
      </c>
      <c r="F3068" t="s">
        <v>789</v>
      </c>
      <c r="G3068" t="s">
        <v>27</v>
      </c>
      <c r="H3068">
        <v>19134</v>
      </c>
      <c r="I3068" t="s">
        <v>1849</v>
      </c>
      <c r="J3068">
        <v>1319.8</v>
      </c>
      <c r="K3068">
        <v>5</v>
      </c>
      <c r="L3068">
        <v>221.06649999999999</v>
      </c>
      <c r="M3068">
        <v>0.2</v>
      </c>
      <c r="N3068">
        <v>214.4675</v>
      </c>
    </row>
    <row r="3069" spans="1:14" hidden="1">
      <c r="A3069">
        <v>2083</v>
      </c>
      <c r="B3069" t="s">
        <v>3751</v>
      </c>
      <c r="C3069" s="4">
        <v>42789</v>
      </c>
      <c r="D3069" s="4">
        <v>42795</v>
      </c>
      <c r="E3069" t="s">
        <v>15</v>
      </c>
      <c r="F3069" t="s">
        <v>1186</v>
      </c>
      <c r="G3069" t="s">
        <v>21</v>
      </c>
      <c r="H3069">
        <v>90008</v>
      </c>
      <c r="I3069" t="s">
        <v>3151</v>
      </c>
      <c r="J3069">
        <v>37.44</v>
      </c>
      <c r="K3069">
        <v>6</v>
      </c>
      <c r="L3069">
        <v>3.4319999999999999</v>
      </c>
      <c r="M3069">
        <v>0</v>
      </c>
      <c r="N3069">
        <v>16.847999999999999</v>
      </c>
    </row>
    <row r="3070" spans="1:14" hidden="1">
      <c r="A3070">
        <v>6027</v>
      </c>
      <c r="B3070" t="s">
        <v>3752</v>
      </c>
      <c r="C3070" s="4">
        <v>42789</v>
      </c>
      <c r="D3070" s="4">
        <v>42796</v>
      </c>
      <c r="E3070" t="s">
        <v>15</v>
      </c>
      <c r="F3070" t="s">
        <v>166</v>
      </c>
      <c r="G3070" t="s">
        <v>27</v>
      </c>
      <c r="H3070">
        <v>98115</v>
      </c>
      <c r="I3070" t="s">
        <v>3753</v>
      </c>
      <c r="J3070">
        <v>8.4</v>
      </c>
      <c r="K3070">
        <v>5</v>
      </c>
      <c r="L3070">
        <v>1.6128</v>
      </c>
      <c r="M3070">
        <v>0</v>
      </c>
      <c r="N3070">
        <v>0.33600000000000002</v>
      </c>
    </row>
    <row r="3071" spans="1:14" hidden="1">
      <c r="A3071">
        <v>6028</v>
      </c>
      <c r="B3071" t="s">
        <v>3752</v>
      </c>
      <c r="C3071" s="4">
        <v>42789</v>
      </c>
      <c r="D3071" s="4">
        <v>42796</v>
      </c>
      <c r="E3071" t="s">
        <v>15</v>
      </c>
      <c r="F3071" t="s">
        <v>166</v>
      </c>
      <c r="G3071" t="s">
        <v>27</v>
      </c>
      <c r="H3071">
        <v>98115</v>
      </c>
      <c r="I3071" t="s">
        <v>2422</v>
      </c>
      <c r="J3071">
        <v>71.959999999999994</v>
      </c>
      <c r="K3071">
        <v>5</v>
      </c>
      <c r="L3071">
        <v>9.3547999999999991</v>
      </c>
      <c r="M3071">
        <v>0.2</v>
      </c>
      <c r="N3071">
        <v>25.186</v>
      </c>
    </row>
    <row r="3072" spans="1:14" hidden="1">
      <c r="A3072">
        <v>9318</v>
      </c>
      <c r="B3072" t="s">
        <v>3754</v>
      </c>
      <c r="C3072" s="4">
        <v>42787</v>
      </c>
      <c r="D3072" s="4">
        <v>42792</v>
      </c>
      <c r="E3072" t="s">
        <v>15</v>
      </c>
      <c r="F3072" t="s">
        <v>1153</v>
      </c>
      <c r="G3072" t="s">
        <v>21</v>
      </c>
      <c r="H3072">
        <v>75007</v>
      </c>
      <c r="I3072" t="s">
        <v>3755</v>
      </c>
      <c r="J3072">
        <v>47.904000000000003</v>
      </c>
      <c r="K3072">
        <v>1</v>
      </c>
      <c r="L3072">
        <v>50.898000000000003</v>
      </c>
      <c r="M3072">
        <v>0.2</v>
      </c>
      <c r="N3072">
        <v>-2.9940000000000002</v>
      </c>
    </row>
    <row r="3073" spans="1:14" hidden="1">
      <c r="A3073">
        <v>801</v>
      </c>
      <c r="B3073" t="s">
        <v>3756</v>
      </c>
      <c r="C3073" s="4">
        <v>42786</v>
      </c>
      <c r="D3073" s="4">
        <v>42789</v>
      </c>
      <c r="E3073" t="s">
        <v>38</v>
      </c>
      <c r="F3073" t="s">
        <v>2424</v>
      </c>
      <c r="G3073" t="s">
        <v>27</v>
      </c>
      <c r="H3073">
        <v>92105</v>
      </c>
      <c r="I3073" t="s">
        <v>1344</v>
      </c>
      <c r="J3073">
        <v>22.23</v>
      </c>
      <c r="K3073">
        <v>1</v>
      </c>
      <c r="L3073">
        <v>14.8941</v>
      </c>
      <c r="M3073">
        <v>0</v>
      </c>
      <c r="N3073">
        <v>7.3358999999999996</v>
      </c>
    </row>
    <row r="3074" spans="1:14" hidden="1">
      <c r="A3074">
        <v>802</v>
      </c>
      <c r="B3074" t="s">
        <v>3756</v>
      </c>
      <c r="C3074" s="4">
        <v>42786</v>
      </c>
      <c r="D3074" s="4">
        <v>42789</v>
      </c>
      <c r="E3074" t="s">
        <v>38</v>
      </c>
      <c r="F3074" t="s">
        <v>2424</v>
      </c>
      <c r="G3074" t="s">
        <v>27</v>
      </c>
      <c r="H3074">
        <v>92105</v>
      </c>
      <c r="I3074" t="s">
        <v>3757</v>
      </c>
      <c r="J3074">
        <v>215.96799999999999</v>
      </c>
      <c r="K3074">
        <v>2</v>
      </c>
      <c r="L3074">
        <v>98.535399999999996</v>
      </c>
      <c r="M3074">
        <v>0.2</v>
      </c>
      <c r="N3074">
        <v>18.897200000000002</v>
      </c>
    </row>
    <row r="3075" spans="1:14" hidden="1">
      <c r="A3075">
        <v>3286</v>
      </c>
      <c r="B3075" t="s">
        <v>3758</v>
      </c>
      <c r="C3075" s="4">
        <v>42786</v>
      </c>
      <c r="D3075" s="4">
        <v>42791</v>
      </c>
      <c r="E3075" t="s">
        <v>15</v>
      </c>
      <c r="F3075" t="s">
        <v>2174</v>
      </c>
      <c r="G3075" t="s">
        <v>17</v>
      </c>
      <c r="H3075">
        <v>74403</v>
      </c>
      <c r="I3075" t="s">
        <v>3120</v>
      </c>
      <c r="J3075">
        <v>6.56</v>
      </c>
      <c r="K3075">
        <v>2</v>
      </c>
      <c r="L3075">
        <v>2.3288000000000002</v>
      </c>
      <c r="M3075">
        <v>0</v>
      </c>
      <c r="N3075">
        <v>1.9024000000000001</v>
      </c>
    </row>
    <row r="3076" spans="1:14" hidden="1">
      <c r="A3076">
        <v>3287</v>
      </c>
      <c r="B3076" t="s">
        <v>3758</v>
      </c>
      <c r="C3076" s="4">
        <v>42786</v>
      </c>
      <c r="D3076" s="4">
        <v>42791</v>
      </c>
      <c r="E3076" t="s">
        <v>15</v>
      </c>
      <c r="F3076" t="s">
        <v>2174</v>
      </c>
      <c r="G3076" t="s">
        <v>17</v>
      </c>
      <c r="H3076">
        <v>74403</v>
      </c>
      <c r="I3076" t="s">
        <v>3759</v>
      </c>
      <c r="J3076">
        <v>13.11</v>
      </c>
      <c r="K3076">
        <v>3</v>
      </c>
      <c r="L3076">
        <v>3.2338</v>
      </c>
      <c r="M3076">
        <v>0</v>
      </c>
      <c r="N3076">
        <v>3.4085999999999999</v>
      </c>
    </row>
    <row r="3077" spans="1:14" hidden="1">
      <c r="A3077">
        <v>4523</v>
      </c>
      <c r="B3077" t="s">
        <v>3760</v>
      </c>
      <c r="C3077" s="4">
        <v>42786</v>
      </c>
      <c r="D3077" s="4">
        <v>42791</v>
      </c>
      <c r="E3077" t="s">
        <v>52</v>
      </c>
      <c r="F3077" t="s">
        <v>441</v>
      </c>
      <c r="G3077" t="s">
        <v>27</v>
      </c>
      <c r="H3077">
        <v>80027</v>
      </c>
      <c r="I3077" t="s">
        <v>3761</v>
      </c>
      <c r="J3077">
        <v>9.4320000000000004</v>
      </c>
      <c r="K3077">
        <v>3</v>
      </c>
      <c r="L3077">
        <v>2.1221999999999999</v>
      </c>
      <c r="M3077">
        <v>0.2</v>
      </c>
      <c r="N3077">
        <v>3.0653999999999999</v>
      </c>
    </row>
    <row r="3078" spans="1:14" hidden="1">
      <c r="A3078">
        <v>6655</v>
      </c>
      <c r="B3078" t="s">
        <v>3762</v>
      </c>
      <c r="C3078" s="4">
        <v>42786</v>
      </c>
      <c r="D3078" s="4">
        <v>42793</v>
      </c>
      <c r="E3078" t="s">
        <v>15</v>
      </c>
      <c r="F3078" t="s">
        <v>1497</v>
      </c>
      <c r="G3078" t="s">
        <v>17</v>
      </c>
      <c r="H3078">
        <v>85234</v>
      </c>
      <c r="I3078" t="s">
        <v>1032</v>
      </c>
      <c r="J3078">
        <v>333.57600000000002</v>
      </c>
      <c r="K3078">
        <v>3</v>
      </c>
      <c r="L3078">
        <v>102.8526</v>
      </c>
      <c r="M3078">
        <v>0.2</v>
      </c>
      <c r="N3078">
        <v>25.0182</v>
      </c>
    </row>
    <row r="3079" spans="1:14" hidden="1">
      <c r="A3079">
        <v>6656</v>
      </c>
      <c r="B3079" t="s">
        <v>3762</v>
      </c>
      <c r="C3079" s="4">
        <v>42786</v>
      </c>
      <c r="D3079" s="4">
        <v>42793</v>
      </c>
      <c r="E3079" t="s">
        <v>15</v>
      </c>
      <c r="F3079" t="s">
        <v>1497</v>
      </c>
      <c r="G3079" t="s">
        <v>17</v>
      </c>
      <c r="H3079">
        <v>85234</v>
      </c>
      <c r="I3079" t="s">
        <v>227</v>
      </c>
      <c r="J3079">
        <v>31.992000000000001</v>
      </c>
      <c r="K3079">
        <v>1</v>
      </c>
      <c r="L3079">
        <v>27.193200000000001</v>
      </c>
      <c r="M3079">
        <v>0.2</v>
      </c>
      <c r="N3079">
        <v>4.7988</v>
      </c>
    </row>
    <row r="3080" spans="1:14" hidden="1">
      <c r="A3080">
        <v>6657</v>
      </c>
      <c r="B3080" t="s">
        <v>3762</v>
      </c>
      <c r="C3080" s="4">
        <v>42786</v>
      </c>
      <c r="D3080" s="4">
        <v>42793</v>
      </c>
      <c r="E3080" t="s">
        <v>15</v>
      </c>
      <c r="F3080" t="s">
        <v>1497</v>
      </c>
      <c r="G3080" t="s">
        <v>17</v>
      </c>
      <c r="H3080">
        <v>85234</v>
      </c>
      <c r="I3080" t="s">
        <v>122</v>
      </c>
      <c r="J3080">
        <v>51.167999999999999</v>
      </c>
      <c r="K3080">
        <v>2</v>
      </c>
      <c r="L3080">
        <v>28.782</v>
      </c>
      <c r="M3080">
        <v>0.2</v>
      </c>
      <c r="N3080">
        <v>-6.3959999999999999</v>
      </c>
    </row>
    <row r="3081" spans="1:14" hidden="1">
      <c r="A3081">
        <v>6658</v>
      </c>
      <c r="B3081" t="s">
        <v>3762</v>
      </c>
      <c r="C3081" s="4">
        <v>42786</v>
      </c>
      <c r="D3081" s="4">
        <v>42793</v>
      </c>
      <c r="E3081" t="s">
        <v>15</v>
      </c>
      <c r="F3081" t="s">
        <v>1497</v>
      </c>
      <c r="G3081" t="s">
        <v>17</v>
      </c>
      <c r="H3081">
        <v>85234</v>
      </c>
      <c r="I3081" t="s">
        <v>1557</v>
      </c>
      <c r="J3081">
        <v>10.64</v>
      </c>
      <c r="K3081">
        <v>5</v>
      </c>
      <c r="L3081">
        <v>1.3566</v>
      </c>
      <c r="M3081">
        <v>0.2</v>
      </c>
      <c r="N3081">
        <v>3.8570000000000002</v>
      </c>
    </row>
    <row r="3082" spans="1:14" hidden="1">
      <c r="A3082">
        <v>6659</v>
      </c>
      <c r="B3082" t="s">
        <v>3762</v>
      </c>
      <c r="C3082" s="4">
        <v>42786</v>
      </c>
      <c r="D3082" s="4">
        <v>42793</v>
      </c>
      <c r="E3082" t="s">
        <v>15</v>
      </c>
      <c r="F3082" t="s">
        <v>1497</v>
      </c>
      <c r="G3082" t="s">
        <v>17</v>
      </c>
      <c r="H3082">
        <v>85234</v>
      </c>
      <c r="I3082" t="s">
        <v>2060</v>
      </c>
      <c r="J3082">
        <v>68.703999999999994</v>
      </c>
      <c r="K3082">
        <v>2</v>
      </c>
      <c r="L3082">
        <v>26.1934</v>
      </c>
      <c r="M3082">
        <v>0.2</v>
      </c>
      <c r="N3082">
        <v>16.3172</v>
      </c>
    </row>
    <row r="3083" spans="1:14" hidden="1">
      <c r="A3083">
        <v>6660</v>
      </c>
      <c r="B3083" t="s">
        <v>3762</v>
      </c>
      <c r="C3083" s="4">
        <v>42786</v>
      </c>
      <c r="D3083" s="4">
        <v>42793</v>
      </c>
      <c r="E3083" t="s">
        <v>15</v>
      </c>
      <c r="F3083" t="s">
        <v>1497</v>
      </c>
      <c r="G3083" t="s">
        <v>17</v>
      </c>
      <c r="H3083">
        <v>85234</v>
      </c>
      <c r="I3083" t="s">
        <v>943</v>
      </c>
      <c r="J3083">
        <v>386.91</v>
      </c>
      <c r="K3083">
        <v>9</v>
      </c>
      <c r="L3083">
        <v>63.6252</v>
      </c>
      <c r="M3083">
        <v>0.5</v>
      </c>
      <c r="N3083">
        <v>-185.71680000000001</v>
      </c>
    </row>
    <row r="3084" spans="1:14" hidden="1">
      <c r="A3084">
        <v>1837</v>
      </c>
      <c r="B3084" t="s">
        <v>3763</v>
      </c>
      <c r="C3084" s="4">
        <v>42785</v>
      </c>
      <c r="D3084" s="4">
        <v>42787</v>
      </c>
      <c r="E3084" t="s">
        <v>52</v>
      </c>
      <c r="F3084" t="s">
        <v>3006</v>
      </c>
      <c r="G3084" t="s">
        <v>27</v>
      </c>
      <c r="H3084">
        <v>30076</v>
      </c>
      <c r="I3084" t="s">
        <v>3764</v>
      </c>
      <c r="J3084">
        <v>1245.8599999999999</v>
      </c>
      <c r="K3084">
        <v>7</v>
      </c>
      <c r="L3084">
        <v>126.36579999999999</v>
      </c>
      <c r="M3084">
        <v>0</v>
      </c>
      <c r="N3084">
        <v>361.29939999999999</v>
      </c>
    </row>
    <row r="3085" spans="1:14" hidden="1">
      <c r="A3085">
        <v>2910</v>
      </c>
      <c r="B3085" t="s">
        <v>3765</v>
      </c>
      <c r="C3085" s="4">
        <v>42785</v>
      </c>
      <c r="D3085" s="4">
        <v>42789</v>
      </c>
      <c r="E3085" t="s">
        <v>15</v>
      </c>
      <c r="F3085" t="s">
        <v>772</v>
      </c>
      <c r="G3085" t="s">
        <v>21</v>
      </c>
      <c r="H3085">
        <v>98103</v>
      </c>
      <c r="I3085" t="s">
        <v>3766</v>
      </c>
      <c r="J3085">
        <v>11.22</v>
      </c>
      <c r="K3085">
        <v>3</v>
      </c>
      <c r="L3085">
        <v>3.6652</v>
      </c>
      <c r="M3085">
        <v>0</v>
      </c>
      <c r="N3085">
        <v>0.22440000000000099</v>
      </c>
    </row>
    <row r="3086" spans="1:14" hidden="1">
      <c r="A3086">
        <v>3963</v>
      </c>
      <c r="B3086" t="s">
        <v>3767</v>
      </c>
      <c r="C3086" s="4">
        <v>42785</v>
      </c>
      <c r="D3086" s="4">
        <v>42786</v>
      </c>
      <c r="E3086" t="s">
        <v>38</v>
      </c>
      <c r="F3086" t="s">
        <v>2639</v>
      </c>
      <c r="G3086" t="s">
        <v>17</v>
      </c>
      <c r="H3086">
        <v>90045</v>
      </c>
      <c r="I3086" t="s">
        <v>1671</v>
      </c>
      <c r="J3086">
        <v>12.84</v>
      </c>
      <c r="K3086">
        <v>3</v>
      </c>
      <c r="L3086">
        <v>3.1244000000000001</v>
      </c>
      <c r="M3086">
        <v>0</v>
      </c>
      <c r="N3086">
        <v>3.4668000000000001</v>
      </c>
    </row>
    <row r="3087" spans="1:14" hidden="1">
      <c r="A3087">
        <v>3964</v>
      </c>
      <c r="B3087" t="s">
        <v>3767</v>
      </c>
      <c r="C3087" s="4">
        <v>42785</v>
      </c>
      <c r="D3087" s="4">
        <v>42786</v>
      </c>
      <c r="E3087" t="s">
        <v>38</v>
      </c>
      <c r="F3087" t="s">
        <v>2639</v>
      </c>
      <c r="G3087" t="s">
        <v>17</v>
      </c>
      <c r="H3087">
        <v>90045</v>
      </c>
      <c r="I3087" t="s">
        <v>2769</v>
      </c>
      <c r="J3087">
        <v>44.67</v>
      </c>
      <c r="K3087">
        <v>3</v>
      </c>
      <c r="L3087">
        <v>10.8697</v>
      </c>
      <c r="M3087">
        <v>0</v>
      </c>
      <c r="N3087">
        <v>12.0609</v>
      </c>
    </row>
    <row r="3088" spans="1:14" hidden="1">
      <c r="A3088">
        <v>5388</v>
      </c>
      <c r="B3088" t="s">
        <v>3768</v>
      </c>
      <c r="C3088" s="4">
        <v>42784</v>
      </c>
      <c r="D3088" s="4">
        <v>42787</v>
      </c>
      <c r="E3088" t="s">
        <v>52</v>
      </c>
      <c r="F3088" t="s">
        <v>115</v>
      </c>
      <c r="G3088" t="s">
        <v>27</v>
      </c>
      <c r="H3088">
        <v>90045</v>
      </c>
      <c r="I3088" t="s">
        <v>618</v>
      </c>
      <c r="J3088">
        <v>167.976</v>
      </c>
      <c r="K3088">
        <v>3</v>
      </c>
      <c r="L3088">
        <v>52.4925</v>
      </c>
      <c r="M3088">
        <v>0.2</v>
      </c>
      <c r="N3088">
        <v>10.4985</v>
      </c>
    </row>
    <row r="3089" spans="1:14" hidden="1">
      <c r="A3089">
        <v>5389</v>
      </c>
      <c r="B3089" t="s">
        <v>3768</v>
      </c>
      <c r="C3089" s="4">
        <v>42784</v>
      </c>
      <c r="D3089" s="4">
        <v>42787</v>
      </c>
      <c r="E3089" t="s">
        <v>52</v>
      </c>
      <c r="F3089" t="s">
        <v>115</v>
      </c>
      <c r="G3089" t="s">
        <v>27</v>
      </c>
      <c r="H3089">
        <v>90045</v>
      </c>
      <c r="I3089" t="s">
        <v>2367</v>
      </c>
      <c r="J3089">
        <v>109.53</v>
      </c>
      <c r="K3089">
        <v>3</v>
      </c>
      <c r="L3089">
        <v>20.810700000000001</v>
      </c>
      <c r="M3089">
        <v>0</v>
      </c>
      <c r="N3089">
        <v>47.097900000000003</v>
      </c>
    </row>
    <row r="3090" spans="1:14" hidden="1">
      <c r="A3090">
        <v>5390</v>
      </c>
      <c r="B3090" t="s">
        <v>3768</v>
      </c>
      <c r="C3090" s="4">
        <v>42784</v>
      </c>
      <c r="D3090" s="4">
        <v>42787</v>
      </c>
      <c r="E3090" t="s">
        <v>52</v>
      </c>
      <c r="F3090" t="s">
        <v>115</v>
      </c>
      <c r="G3090" t="s">
        <v>27</v>
      </c>
      <c r="H3090">
        <v>90045</v>
      </c>
      <c r="I3090" t="s">
        <v>3769</v>
      </c>
      <c r="J3090">
        <v>9.82</v>
      </c>
      <c r="K3090">
        <v>2</v>
      </c>
      <c r="L3090">
        <v>2.5041000000000002</v>
      </c>
      <c r="M3090">
        <v>0</v>
      </c>
      <c r="N3090">
        <v>4.8117999999999999</v>
      </c>
    </row>
    <row r="3091" spans="1:14" hidden="1">
      <c r="A3091">
        <v>3860</v>
      </c>
      <c r="B3091" t="s">
        <v>3770</v>
      </c>
      <c r="C3091" s="4">
        <v>42783</v>
      </c>
      <c r="D3091" s="4">
        <v>42788</v>
      </c>
      <c r="E3091" t="s">
        <v>15</v>
      </c>
      <c r="F3091" t="s">
        <v>2447</v>
      </c>
      <c r="G3091" t="s">
        <v>17</v>
      </c>
      <c r="H3091">
        <v>60653</v>
      </c>
      <c r="I3091" t="s">
        <v>1852</v>
      </c>
      <c r="J3091">
        <v>480.96</v>
      </c>
      <c r="K3091">
        <v>3</v>
      </c>
      <c r="L3091">
        <v>250.0992</v>
      </c>
      <c r="M3091">
        <v>0.5</v>
      </c>
      <c r="N3091">
        <v>-269.33760000000001</v>
      </c>
    </row>
    <row r="3092" spans="1:14" hidden="1">
      <c r="A3092">
        <v>3861</v>
      </c>
      <c r="B3092" t="s">
        <v>3770</v>
      </c>
      <c r="C3092" s="4">
        <v>42783</v>
      </c>
      <c r="D3092" s="4">
        <v>42788</v>
      </c>
      <c r="E3092" t="s">
        <v>15</v>
      </c>
      <c r="F3092" t="s">
        <v>2447</v>
      </c>
      <c r="G3092" t="s">
        <v>17</v>
      </c>
      <c r="H3092">
        <v>60653</v>
      </c>
      <c r="I3092" t="s">
        <v>3771</v>
      </c>
      <c r="J3092">
        <v>124.792</v>
      </c>
      <c r="K3092">
        <v>1</v>
      </c>
      <c r="L3092">
        <v>113.87269999999999</v>
      </c>
      <c r="M3092">
        <v>0.2</v>
      </c>
      <c r="N3092">
        <v>10.9193</v>
      </c>
    </row>
    <row r="3093" spans="1:14" hidden="1">
      <c r="A3093">
        <v>4362</v>
      </c>
      <c r="B3093" t="s">
        <v>3772</v>
      </c>
      <c r="C3093" s="4">
        <v>42783</v>
      </c>
      <c r="D3093" s="4">
        <v>42787</v>
      </c>
      <c r="E3093" t="s">
        <v>52</v>
      </c>
      <c r="F3093" t="s">
        <v>3420</v>
      </c>
      <c r="G3093" t="s">
        <v>21</v>
      </c>
      <c r="H3093">
        <v>70506</v>
      </c>
      <c r="I3093" t="s">
        <v>3773</v>
      </c>
      <c r="J3093">
        <v>29.16</v>
      </c>
      <c r="K3093">
        <v>3</v>
      </c>
      <c r="L3093">
        <v>6.9012000000000002</v>
      </c>
      <c r="M3093">
        <v>0</v>
      </c>
      <c r="N3093">
        <v>8.4564000000000004</v>
      </c>
    </row>
    <row r="3094" spans="1:14" hidden="1">
      <c r="A3094">
        <v>4653</v>
      </c>
      <c r="B3094" t="s">
        <v>3774</v>
      </c>
      <c r="C3094" s="4">
        <v>42783</v>
      </c>
      <c r="D3094" s="4">
        <v>42789</v>
      </c>
      <c r="E3094" t="s">
        <v>15</v>
      </c>
      <c r="F3094" t="s">
        <v>1785</v>
      </c>
      <c r="G3094" t="s">
        <v>17</v>
      </c>
      <c r="H3094">
        <v>8861</v>
      </c>
      <c r="I3094" t="s">
        <v>699</v>
      </c>
      <c r="J3094">
        <v>11.76</v>
      </c>
      <c r="K3094">
        <v>2</v>
      </c>
      <c r="L3094">
        <v>2.9988000000000001</v>
      </c>
      <c r="M3094">
        <v>0</v>
      </c>
      <c r="N3094">
        <v>5.7624000000000004</v>
      </c>
    </row>
    <row r="3095" spans="1:14" hidden="1">
      <c r="A3095">
        <v>4654</v>
      </c>
      <c r="B3095" t="s">
        <v>3774</v>
      </c>
      <c r="C3095" s="4">
        <v>42783</v>
      </c>
      <c r="D3095" s="4">
        <v>42789</v>
      </c>
      <c r="E3095" t="s">
        <v>15</v>
      </c>
      <c r="F3095" t="s">
        <v>1785</v>
      </c>
      <c r="G3095" t="s">
        <v>17</v>
      </c>
      <c r="H3095">
        <v>8861</v>
      </c>
      <c r="I3095" t="s">
        <v>1003</v>
      </c>
      <c r="J3095">
        <v>166.45</v>
      </c>
      <c r="K3095">
        <v>5</v>
      </c>
      <c r="L3095">
        <v>25.3004</v>
      </c>
      <c r="M3095">
        <v>0</v>
      </c>
      <c r="N3095">
        <v>39.948</v>
      </c>
    </row>
    <row r="3096" spans="1:14" hidden="1">
      <c r="A3096">
        <v>8106</v>
      </c>
      <c r="B3096" t="s">
        <v>3775</v>
      </c>
      <c r="C3096" s="4">
        <v>42783</v>
      </c>
      <c r="D3096" s="4">
        <v>42785</v>
      </c>
      <c r="E3096" t="s">
        <v>38</v>
      </c>
      <c r="F3096" t="s">
        <v>1896</v>
      </c>
      <c r="G3096" t="s">
        <v>17</v>
      </c>
      <c r="H3096">
        <v>77041</v>
      </c>
      <c r="I3096" t="s">
        <v>3344</v>
      </c>
      <c r="J3096">
        <v>89.066400000000002</v>
      </c>
      <c r="K3096">
        <v>1</v>
      </c>
      <c r="L3096">
        <v>106.0938</v>
      </c>
      <c r="M3096">
        <v>0.32</v>
      </c>
      <c r="N3096">
        <v>-17.0274</v>
      </c>
    </row>
    <row r="3097" spans="1:14" hidden="1">
      <c r="A3097">
        <v>8107</v>
      </c>
      <c r="B3097" t="s">
        <v>3775</v>
      </c>
      <c r="C3097" s="4">
        <v>42783</v>
      </c>
      <c r="D3097" s="4">
        <v>42785</v>
      </c>
      <c r="E3097" t="s">
        <v>38</v>
      </c>
      <c r="F3097" t="s">
        <v>1896</v>
      </c>
      <c r="G3097" t="s">
        <v>17</v>
      </c>
      <c r="H3097">
        <v>77041</v>
      </c>
      <c r="I3097" t="s">
        <v>3776</v>
      </c>
      <c r="J3097">
        <v>175.44</v>
      </c>
      <c r="K3097">
        <v>6</v>
      </c>
      <c r="L3097">
        <v>20.468</v>
      </c>
      <c r="M3097">
        <v>0.2</v>
      </c>
      <c r="N3097">
        <v>52.631999999999998</v>
      </c>
    </row>
    <row r="3098" spans="1:14" hidden="1">
      <c r="A3098">
        <v>8108</v>
      </c>
      <c r="B3098" t="s">
        <v>3775</v>
      </c>
      <c r="C3098" s="4">
        <v>42783</v>
      </c>
      <c r="D3098" s="4">
        <v>42785</v>
      </c>
      <c r="E3098" t="s">
        <v>38</v>
      </c>
      <c r="F3098" t="s">
        <v>1896</v>
      </c>
      <c r="G3098" t="s">
        <v>17</v>
      </c>
      <c r="H3098">
        <v>77041</v>
      </c>
      <c r="I3098" t="s">
        <v>3635</v>
      </c>
      <c r="J3098">
        <v>438.33600000000001</v>
      </c>
      <c r="K3098">
        <v>4</v>
      </c>
      <c r="L3098">
        <v>131.5008</v>
      </c>
      <c r="M3098">
        <v>0.2</v>
      </c>
      <c r="N3098">
        <v>-87.667199999999994</v>
      </c>
    </row>
    <row r="3099" spans="1:14" hidden="1">
      <c r="A3099">
        <v>9344</v>
      </c>
      <c r="B3099" t="s">
        <v>3777</v>
      </c>
      <c r="C3099" s="4">
        <v>42783</v>
      </c>
      <c r="D3099" s="4">
        <v>42786</v>
      </c>
      <c r="E3099" t="s">
        <v>38</v>
      </c>
      <c r="F3099" t="s">
        <v>2506</v>
      </c>
      <c r="G3099" t="s">
        <v>17</v>
      </c>
      <c r="H3099">
        <v>45373</v>
      </c>
      <c r="I3099" t="s">
        <v>1537</v>
      </c>
      <c r="J3099">
        <v>455.97</v>
      </c>
      <c r="K3099">
        <v>5</v>
      </c>
      <c r="L3099">
        <v>112.4726</v>
      </c>
      <c r="M3099">
        <v>0.4</v>
      </c>
      <c r="N3099">
        <v>-106.393</v>
      </c>
    </row>
    <row r="3100" spans="1:14" hidden="1">
      <c r="A3100">
        <v>9345</v>
      </c>
      <c r="B3100" t="s">
        <v>3777</v>
      </c>
      <c r="C3100" s="4">
        <v>42783</v>
      </c>
      <c r="D3100" s="4">
        <v>42786</v>
      </c>
      <c r="E3100" t="s">
        <v>38</v>
      </c>
      <c r="F3100" t="s">
        <v>2506</v>
      </c>
      <c r="G3100" t="s">
        <v>17</v>
      </c>
      <c r="H3100">
        <v>45373</v>
      </c>
      <c r="I3100" t="s">
        <v>3113</v>
      </c>
      <c r="J3100">
        <v>5.7149999999999999</v>
      </c>
      <c r="K3100">
        <v>5</v>
      </c>
      <c r="L3100">
        <v>2.0954999999999999</v>
      </c>
      <c r="M3100">
        <v>0.7</v>
      </c>
      <c r="N3100">
        <v>-4.7625000000000002</v>
      </c>
    </row>
    <row r="3101" spans="1:14" hidden="1">
      <c r="A3101">
        <v>9346</v>
      </c>
      <c r="B3101" t="s">
        <v>3777</v>
      </c>
      <c r="C3101" s="4">
        <v>42783</v>
      </c>
      <c r="D3101" s="4">
        <v>42786</v>
      </c>
      <c r="E3101" t="s">
        <v>38</v>
      </c>
      <c r="F3101" t="s">
        <v>2506</v>
      </c>
      <c r="G3101" t="s">
        <v>17</v>
      </c>
      <c r="H3101">
        <v>45373</v>
      </c>
      <c r="I3101" t="s">
        <v>2077</v>
      </c>
      <c r="J3101">
        <v>57.594000000000001</v>
      </c>
      <c r="K3101">
        <v>1</v>
      </c>
      <c r="L3101">
        <v>69.112799999999993</v>
      </c>
      <c r="M3101">
        <v>0.4</v>
      </c>
      <c r="N3101">
        <v>-11.518800000000001</v>
      </c>
    </row>
    <row r="3102" spans="1:14" hidden="1">
      <c r="A3102">
        <v>9347</v>
      </c>
      <c r="B3102" t="s">
        <v>3777</v>
      </c>
      <c r="C3102" s="4">
        <v>42783</v>
      </c>
      <c r="D3102" s="4">
        <v>42786</v>
      </c>
      <c r="E3102" t="s">
        <v>38</v>
      </c>
      <c r="F3102" t="s">
        <v>2506</v>
      </c>
      <c r="G3102" t="s">
        <v>17</v>
      </c>
      <c r="H3102">
        <v>45373</v>
      </c>
      <c r="I3102" t="s">
        <v>2563</v>
      </c>
      <c r="J3102">
        <v>30.143999999999998</v>
      </c>
      <c r="K3102">
        <v>2</v>
      </c>
      <c r="L3102">
        <v>10.927199999999999</v>
      </c>
      <c r="M3102">
        <v>0.2</v>
      </c>
      <c r="N3102">
        <v>8.2896000000000001</v>
      </c>
    </row>
    <row r="3103" spans="1:14" hidden="1">
      <c r="A3103">
        <v>9348</v>
      </c>
      <c r="B3103" t="s">
        <v>3777</v>
      </c>
      <c r="C3103" s="4">
        <v>42783</v>
      </c>
      <c r="D3103" s="4">
        <v>42786</v>
      </c>
      <c r="E3103" t="s">
        <v>38</v>
      </c>
      <c r="F3103" t="s">
        <v>2506</v>
      </c>
      <c r="G3103" t="s">
        <v>17</v>
      </c>
      <c r="H3103">
        <v>45373</v>
      </c>
      <c r="I3103" t="s">
        <v>878</v>
      </c>
      <c r="J3103">
        <v>899.43</v>
      </c>
      <c r="K3103">
        <v>5</v>
      </c>
      <c r="L3103">
        <v>182.45580000000001</v>
      </c>
      <c r="M3103">
        <v>0.3</v>
      </c>
      <c r="N3103">
        <v>-12.849000000000199</v>
      </c>
    </row>
    <row r="3104" spans="1:14" hidden="1">
      <c r="A3104">
        <v>3780</v>
      </c>
      <c r="B3104" t="s">
        <v>3778</v>
      </c>
      <c r="C3104" s="4">
        <v>42782</v>
      </c>
      <c r="D3104" s="4">
        <v>42786</v>
      </c>
      <c r="E3104" t="s">
        <v>15</v>
      </c>
      <c r="F3104" t="s">
        <v>592</v>
      </c>
      <c r="G3104" t="s">
        <v>21</v>
      </c>
      <c r="H3104">
        <v>10035</v>
      </c>
      <c r="I3104" t="s">
        <v>3779</v>
      </c>
      <c r="J3104">
        <v>37.94</v>
      </c>
      <c r="K3104">
        <v>2</v>
      </c>
      <c r="L3104">
        <v>9.8643999999999998</v>
      </c>
      <c r="M3104">
        <v>0</v>
      </c>
      <c r="N3104">
        <v>18.211200000000002</v>
      </c>
    </row>
    <row r="3105" spans="1:14" hidden="1">
      <c r="A3105">
        <v>6313</v>
      </c>
      <c r="B3105" t="s">
        <v>3780</v>
      </c>
      <c r="C3105" s="4">
        <v>42782</v>
      </c>
      <c r="D3105" s="4">
        <v>42787</v>
      </c>
      <c r="E3105" t="s">
        <v>15</v>
      </c>
      <c r="F3105" t="s">
        <v>1289</v>
      </c>
      <c r="G3105" t="s">
        <v>27</v>
      </c>
      <c r="H3105">
        <v>6824</v>
      </c>
      <c r="I3105" t="s">
        <v>3345</v>
      </c>
      <c r="J3105">
        <v>579.51</v>
      </c>
      <c r="K3105">
        <v>3</v>
      </c>
      <c r="L3105">
        <v>166.12620000000001</v>
      </c>
      <c r="M3105">
        <v>0</v>
      </c>
      <c r="N3105">
        <v>81.131399999999999</v>
      </c>
    </row>
    <row r="3106" spans="1:14" hidden="1">
      <c r="A3106">
        <v>6314</v>
      </c>
      <c r="B3106" t="s">
        <v>3780</v>
      </c>
      <c r="C3106" s="4">
        <v>42782</v>
      </c>
      <c r="D3106" s="4">
        <v>42787</v>
      </c>
      <c r="E3106" t="s">
        <v>15</v>
      </c>
      <c r="F3106" t="s">
        <v>1289</v>
      </c>
      <c r="G3106" t="s">
        <v>27</v>
      </c>
      <c r="H3106">
        <v>6824</v>
      </c>
      <c r="I3106" t="s">
        <v>814</v>
      </c>
      <c r="J3106">
        <v>14.99</v>
      </c>
      <c r="K3106">
        <v>1</v>
      </c>
      <c r="L3106">
        <v>7.6448999999999998</v>
      </c>
      <c r="M3106">
        <v>0</v>
      </c>
      <c r="N3106">
        <v>7.3451000000000004</v>
      </c>
    </row>
    <row r="3107" spans="1:14" hidden="1">
      <c r="A3107">
        <v>8673</v>
      </c>
      <c r="B3107" t="s">
        <v>3781</v>
      </c>
      <c r="C3107" s="4">
        <v>42782</v>
      </c>
      <c r="D3107" s="4">
        <v>42787</v>
      </c>
      <c r="E3107" t="s">
        <v>15</v>
      </c>
      <c r="F3107" t="s">
        <v>747</v>
      </c>
      <c r="G3107" t="s">
        <v>21</v>
      </c>
      <c r="H3107">
        <v>62521</v>
      </c>
      <c r="I3107" t="s">
        <v>1334</v>
      </c>
      <c r="J3107">
        <v>18.367999999999999</v>
      </c>
      <c r="K3107">
        <v>2</v>
      </c>
      <c r="L3107">
        <v>6.0843999999999996</v>
      </c>
      <c r="M3107">
        <v>0.2</v>
      </c>
      <c r="N3107">
        <v>6.1992000000000003</v>
      </c>
    </row>
    <row r="3108" spans="1:14" hidden="1">
      <c r="A3108">
        <v>8674</v>
      </c>
      <c r="B3108" t="s">
        <v>3781</v>
      </c>
      <c r="C3108" s="4">
        <v>42782</v>
      </c>
      <c r="D3108" s="4">
        <v>42787</v>
      </c>
      <c r="E3108" t="s">
        <v>15</v>
      </c>
      <c r="F3108" t="s">
        <v>747</v>
      </c>
      <c r="G3108" t="s">
        <v>21</v>
      </c>
      <c r="H3108">
        <v>62521</v>
      </c>
      <c r="I3108" t="s">
        <v>3584</v>
      </c>
      <c r="J3108">
        <v>600.55799999999999</v>
      </c>
      <c r="K3108">
        <v>3</v>
      </c>
      <c r="L3108">
        <v>203.04580000000001</v>
      </c>
      <c r="M3108">
        <v>0.3</v>
      </c>
      <c r="N3108">
        <v>-8.5794000000000796</v>
      </c>
    </row>
    <row r="3109" spans="1:14" hidden="1">
      <c r="A3109">
        <v>8675</v>
      </c>
      <c r="B3109" t="s">
        <v>3781</v>
      </c>
      <c r="C3109" s="4">
        <v>42782</v>
      </c>
      <c r="D3109" s="4">
        <v>42787</v>
      </c>
      <c r="E3109" t="s">
        <v>15</v>
      </c>
      <c r="F3109" t="s">
        <v>747</v>
      </c>
      <c r="G3109" t="s">
        <v>21</v>
      </c>
      <c r="H3109">
        <v>62521</v>
      </c>
      <c r="I3109" t="s">
        <v>799</v>
      </c>
      <c r="J3109">
        <v>50.351999999999997</v>
      </c>
      <c r="K3109">
        <v>3</v>
      </c>
      <c r="L3109">
        <v>19.511399999999998</v>
      </c>
      <c r="M3109">
        <v>0.2</v>
      </c>
      <c r="N3109">
        <v>-8.1822000000000106</v>
      </c>
    </row>
    <row r="3110" spans="1:14" hidden="1">
      <c r="A3110">
        <v>8676</v>
      </c>
      <c r="B3110" t="s">
        <v>3781</v>
      </c>
      <c r="C3110" s="4">
        <v>42782</v>
      </c>
      <c r="D3110" s="4">
        <v>42787</v>
      </c>
      <c r="E3110" t="s">
        <v>15</v>
      </c>
      <c r="F3110" t="s">
        <v>747</v>
      </c>
      <c r="G3110" t="s">
        <v>21</v>
      </c>
      <c r="H3110">
        <v>62521</v>
      </c>
      <c r="I3110" t="s">
        <v>2668</v>
      </c>
      <c r="J3110">
        <v>28.032</v>
      </c>
      <c r="K3110">
        <v>6</v>
      </c>
      <c r="L3110">
        <v>4.0880000000000001</v>
      </c>
      <c r="M3110">
        <v>0.2</v>
      </c>
      <c r="N3110">
        <v>3.504</v>
      </c>
    </row>
    <row r="3111" spans="1:14" hidden="1">
      <c r="A3111">
        <v>8677</v>
      </c>
      <c r="B3111" t="s">
        <v>3781</v>
      </c>
      <c r="C3111" s="4">
        <v>42782</v>
      </c>
      <c r="D3111" s="4">
        <v>42787</v>
      </c>
      <c r="E3111" t="s">
        <v>15</v>
      </c>
      <c r="F3111" t="s">
        <v>747</v>
      </c>
      <c r="G3111" t="s">
        <v>21</v>
      </c>
      <c r="H3111">
        <v>62521</v>
      </c>
      <c r="I3111" t="s">
        <v>738</v>
      </c>
      <c r="J3111">
        <v>7.6920000000000002</v>
      </c>
      <c r="K3111">
        <v>1</v>
      </c>
      <c r="L3111">
        <v>11.345700000000001</v>
      </c>
      <c r="M3111">
        <v>0.6</v>
      </c>
      <c r="N3111">
        <v>-3.6537000000000002</v>
      </c>
    </row>
    <row r="3112" spans="1:14" hidden="1">
      <c r="A3112">
        <v>2730</v>
      </c>
      <c r="B3112" t="s">
        <v>3782</v>
      </c>
      <c r="C3112" s="4">
        <v>42779</v>
      </c>
      <c r="D3112" s="4">
        <v>42785</v>
      </c>
      <c r="E3112" t="s">
        <v>15</v>
      </c>
      <c r="F3112" t="s">
        <v>3177</v>
      </c>
      <c r="G3112" t="s">
        <v>21</v>
      </c>
      <c r="H3112">
        <v>98105</v>
      </c>
      <c r="I3112" t="s">
        <v>2044</v>
      </c>
      <c r="J3112">
        <v>6.63</v>
      </c>
      <c r="K3112">
        <v>3</v>
      </c>
      <c r="L3112">
        <v>1.6133</v>
      </c>
      <c r="M3112">
        <v>0</v>
      </c>
      <c r="N3112">
        <v>1.7901</v>
      </c>
    </row>
    <row r="3113" spans="1:14" hidden="1">
      <c r="A3113">
        <v>2731</v>
      </c>
      <c r="B3113" t="s">
        <v>3782</v>
      </c>
      <c r="C3113" s="4">
        <v>42779</v>
      </c>
      <c r="D3113" s="4">
        <v>42785</v>
      </c>
      <c r="E3113" t="s">
        <v>15</v>
      </c>
      <c r="F3113" t="s">
        <v>3177</v>
      </c>
      <c r="G3113" t="s">
        <v>21</v>
      </c>
      <c r="H3113">
        <v>98105</v>
      </c>
      <c r="I3113" t="s">
        <v>509</v>
      </c>
      <c r="J3113">
        <v>799.96</v>
      </c>
      <c r="K3113">
        <v>4</v>
      </c>
      <c r="L3113">
        <v>113.9943</v>
      </c>
      <c r="M3113">
        <v>0</v>
      </c>
      <c r="N3113">
        <v>343.9828</v>
      </c>
    </row>
    <row r="3114" spans="1:14" hidden="1">
      <c r="A3114">
        <v>2732</v>
      </c>
      <c r="B3114" t="s">
        <v>3782</v>
      </c>
      <c r="C3114" s="4">
        <v>42779</v>
      </c>
      <c r="D3114" s="4">
        <v>42785</v>
      </c>
      <c r="E3114" t="s">
        <v>15</v>
      </c>
      <c r="F3114" t="s">
        <v>3177</v>
      </c>
      <c r="G3114" t="s">
        <v>21</v>
      </c>
      <c r="H3114">
        <v>98105</v>
      </c>
      <c r="I3114" t="s">
        <v>882</v>
      </c>
      <c r="J3114">
        <v>107.53</v>
      </c>
      <c r="K3114">
        <v>1</v>
      </c>
      <c r="L3114">
        <v>86.024000000000001</v>
      </c>
      <c r="M3114">
        <v>0</v>
      </c>
      <c r="N3114">
        <v>21.506</v>
      </c>
    </row>
    <row r="3115" spans="1:14" hidden="1">
      <c r="A3115">
        <v>5598</v>
      </c>
      <c r="B3115" t="s">
        <v>3783</v>
      </c>
      <c r="C3115" s="4">
        <v>42779</v>
      </c>
      <c r="D3115" s="4">
        <v>42786</v>
      </c>
      <c r="E3115" t="s">
        <v>15</v>
      </c>
      <c r="F3115" t="s">
        <v>3784</v>
      </c>
      <c r="G3115" t="s">
        <v>21</v>
      </c>
      <c r="H3115">
        <v>21215</v>
      </c>
      <c r="I3115" t="s">
        <v>1105</v>
      </c>
      <c r="J3115">
        <v>25.02</v>
      </c>
      <c r="K3115">
        <v>3</v>
      </c>
      <c r="L3115">
        <v>6.1715999999999998</v>
      </c>
      <c r="M3115">
        <v>0</v>
      </c>
      <c r="N3115">
        <v>6.5052000000000003</v>
      </c>
    </row>
    <row r="3116" spans="1:14" hidden="1">
      <c r="A3116">
        <v>5599</v>
      </c>
      <c r="B3116" t="s">
        <v>3783</v>
      </c>
      <c r="C3116" s="4">
        <v>42779</v>
      </c>
      <c r="D3116" s="4">
        <v>42786</v>
      </c>
      <c r="E3116" t="s">
        <v>15</v>
      </c>
      <c r="F3116" t="s">
        <v>3784</v>
      </c>
      <c r="G3116" t="s">
        <v>21</v>
      </c>
      <c r="H3116">
        <v>21215</v>
      </c>
      <c r="I3116" t="s">
        <v>2084</v>
      </c>
      <c r="J3116">
        <v>10.71</v>
      </c>
      <c r="K3116">
        <v>3</v>
      </c>
      <c r="L3116">
        <v>2.6417999999999999</v>
      </c>
      <c r="M3116">
        <v>0</v>
      </c>
      <c r="N3116">
        <v>2.7846000000000002</v>
      </c>
    </row>
    <row r="3117" spans="1:14" hidden="1">
      <c r="A3117">
        <v>7119</v>
      </c>
      <c r="B3117" t="s">
        <v>3785</v>
      </c>
      <c r="C3117" s="4">
        <v>42779</v>
      </c>
      <c r="D3117" s="4">
        <v>42783</v>
      </c>
      <c r="E3117" t="s">
        <v>15</v>
      </c>
      <c r="F3117" t="s">
        <v>1039</v>
      </c>
      <c r="G3117" t="s">
        <v>27</v>
      </c>
      <c r="H3117">
        <v>10009</v>
      </c>
      <c r="I3117" t="s">
        <v>3786</v>
      </c>
      <c r="J3117">
        <v>17.940000000000001</v>
      </c>
      <c r="K3117">
        <v>3</v>
      </c>
      <c r="L3117">
        <v>3.0497999999999998</v>
      </c>
      <c r="M3117">
        <v>0</v>
      </c>
      <c r="N3117">
        <v>8.7905999999999995</v>
      </c>
    </row>
    <row r="3118" spans="1:14" hidden="1">
      <c r="A3118">
        <v>9633</v>
      </c>
      <c r="B3118" t="s">
        <v>3787</v>
      </c>
      <c r="C3118" s="4">
        <v>42779</v>
      </c>
      <c r="D3118" s="4">
        <v>42783</v>
      </c>
      <c r="E3118" t="s">
        <v>15</v>
      </c>
      <c r="F3118" t="s">
        <v>1903</v>
      </c>
      <c r="G3118" t="s">
        <v>21</v>
      </c>
      <c r="H3118">
        <v>55407</v>
      </c>
      <c r="I3118" t="s">
        <v>2316</v>
      </c>
      <c r="J3118">
        <v>90.64</v>
      </c>
      <c r="K3118">
        <v>8</v>
      </c>
      <c r="L3118">
        <v>6.4581</v>
      </c>
      <c r="M3118">
        <v>0</v>
      </c>
      <c r="N3118">
        <v>38.975200000000001</v>
      </c>
    </row>
    <row r="3119" spans="1:14" hidden="1">
      <c r="A3119">
        <v>1520</v>
      </c>
      <c r="B3119" t="s">
        <v>3788</v>
      </c>
      <c r="C3119" s="4">
        <v>42777</v>
      </c>
      <c r="D3119" s="4">
        <v>42780</v>
      </c>
      <c r="E3119" t="s">
        <v>52</v>
      </c>
      <c r="F3119" t="s">
        <v>741</v>
      </c>
      <c r="G3119" t="s">
        <v>27</v>
      </c>
      <c r="H3119">
        <v>94110</v>
      </c>
      <c r="I3119" t="s">
        <v>844</v>
      </c>
      <c r="J3119">
        <v>21.335999999999999</v>
      </c>
      <c r="K3119">
        <v>7</v>
      </c>
      <c r="L3119">
        <v>1.9431</v>
      </c>
      <c r="M3119">
        <v>0.2</v>
      </c>
      <c r="N3119">
        <v>7.7343000000000002</v>
      </c>
    </row>
    <row r="3120" spans="1:14" hidden="1">
      <c r="A3120">
        <v>3146</v>
      </c>
      <c r="B3120" t="s">
        <v>3789</v>
      </c>
      <c r="C3120" s="4">
        <v>42777</v>
      </c>
      <c r="D3120" s="4">
        <v>42779</v>
      </c>
      <c r="E3120" t="s">
        <v>52</v>
      </c>
      <c r="F3120" t="s">
        <v>1978</v>
      </c>
      <c r="G3120" t="s">
        <v>27</v>
      </c>
      <c r="H3120">
        <v>98105</v>
      </c>
      <c r="I3120" t="s">
        <v>57</v>
      </c>
      <c r="J3120">
        <v>963.13599999999997</v>
      </c>
      <c r="K3120">
        <v>4</v>
      </c>
      <c r="L3120">
        <v>213.69579999999999</v>
      </c>
      <c r="M3120">
        <v>0.2</v>
      </c>
      <c r="N3120">
        <v>108.3528</v>
      </c>
    </row>
    <row r="3121" spans="1:14" hidden="1">
      <c r="A3121">
        <v>3147</v>
      </c>
      <c r="B3121" t="s">
        <v>3789</v>
      </c>
      <c r="C3121" s="4">
        <v>42777</v>
      </c>
      <c r="D3121" s="4">
        <v>42779</v>
      </c>
      <c r="E3121" t="s">
        <v>52</v>
      </c>
      <c r="F3121" t="s">
        <v>1978</v>
      </c>
      <c r="G3121" t="s">
        <v>27</v>
      </c>
      <c r="H3121">
        <v>98105</v>
      </c>
      <c r="I3121" t="s">
        <v>3125</v>
      </c>
      <c r="J3121">
        <v>88.775999999999996</v>
      </c>
      <c r="K3121">
        <v>3</v>
      </c>
      <c r="L3121">
        <v>27.002700000000001</v>
      </c>
      <c r="M3121">
        <v>0.2</v>
      </c>
      <c r="N3121">
        <v>7.7679</v>
      </c>
    </row>
    <row r="3122" spans="1:14" hidden="1">
      <c r="A3122">
        <v>8483</v>
      </c>
      <c r="B3122" t="s">
        <v>3790</v>
      </c>
      <c r="C3122" s="4">
        <v>42777</v>
      </c>
      <c r="D3122" s="4">
        <v>42781</v>
      </c>
      <c r="E3122" t="s">
        <v>15</v>
      </c>
      <c r="F3122" t="s">
        <v>1318</v>
      </c>
      <c r="G3122" t="s">
        <v>27</v>
      </c>
      <c r="H3122">
        <v>10024</v>
      </c>
      <c r="I3122" t="s">
        <v>64</v>
      </c>
      <c r="J3122">
        <v>20.7</v>
      </c>
      <c r="K3122">
        <v>2</v>
      </c>
      <c r="L3122">
        <v>5.3819999999999997</v>
      </c>
      <c r="M3122">
        <v>0</v>
      </c>
      <c r="N3122">
        <v>9.9359999999999999</v>
      </c>
    </row>
    <row r="3123" spans="1:14" hidden="1">
      <c r="A3123">
        <v>9239</v>
      </c>
      <c r="B3123" t="s">
        <v>3791</v>
      </c>
      <c r="C3123" s="4">
        <v>42777</v>
      </c>
      <c r="D3123" s="4">
        <v>42780</v>
      </c>
      <c r="E3123" t="s">
        <v>38</v>
      </c>
      <c r="F3123" t="s">
        <v>2854</v>
      </c>
      <c r="G3123" t="s">
        <v>21</v>
      </c>
      <c r="H3123">
        <v>43229</v>
      </c>
      <c r="I3123" t="s">
        <v>885</v>
      </c>
      <c r="J3123">
        <v>147.56800000000001</v>
      </c>
      <c r="K3123">
        <v>2</v>
      </c>
      <c r="L3123">
        <v>75.628600000000006</v>
      </c>
      <c r="M3123">
        <v>0.2</v>
      </c>
      <c r="N3123">
        <v>-3.6892000000000098</v>
      </c>
    </row>
    <row r="3124" spans="1:14" hidden="1">
      <c r="A3124">
        <v>1535</v>
      </c>
      <c r="B3124" t="s">
        <v>3792</v>
      </c>
      <c r="C3124" s="4">
        <v>42776</v>
      </c>
      <c r="D3124" s="4">
        <v>42780</v>
      </c>
      <c r="E3124" t="s">
        <v>15</v>
      </c>
      <c r="F3124" t="s">
        <v>410</v>
      </c>
      <c r="G3124" t="s">
        <v>17</v>
      </c>
      <c r="H3124">
        <v>92677</v>
      </c>
      <c r="I3124" t="s">
        <v>119</v>
      </c>
      <c r="J3124">
        <v>203.983</v>
      </c>
      <c r="K3124">
        <v>2</v>
      </c>
      <c r="L3124">
        <v>93.592200000000005</v>
      </c>
      <c r="M3124">
        <v>0.15</v>
      </c>
      <c r="N3124">
        <v>16.7986</v>
      </c>
    </row>
    <row r="3125" spans="1:14" hidden="1">
      <c r="A3125">
        <v>2368</v>
      </c>
      <c r="B3125" t="s">
        <v>3793</v>
      </c>
      <c r="C3125" s="4">
        <v>42776</v>
      </c>
      <c r="D3125" s="4">
        <v>42779</v>
      </c>
      <c r="E3125" t="s">
        <v>38</v>
      </c>
      <c r="F3125" t="s">
        <v>947</v>
      </c>
      <c r="G3125" t="s">
        <v>21</v>
      </c>
      <c r="H3125">
        <v>20735</v>
      </c>
      <c r="I3125" t="s">
        <v>3212</v>
      </c>
      <c r="J3125">
        <v>23.12</v>
      </c>
      <c r="K3125">
        <v>4</v>
      </c>
      <c r="L3125">
        <v>2.9478</v>
      </c>
      <c r="M3125">
        <v>0</v>
      </c>
      <c r="N3125">
        <v>11.328799999999999</v>
      </c>
    </row>
    <row r="3126" spans="1:14" hidden="1">
      <c r="A3126">
        <v>3085</v>
      </c>
      <c r="B3126" t="s">
        <v>3794</v>
      </c>
      <c r="C3126" s="4">
        <v>42775</v>
      </c>
      <c r="D3126" s="4">
        <v>42780</v>
      </c>
      <c r="E3126" t="s">
        <v>15</v>
      </c>
      <c r="F3126" t="s">
        <v>2204</v>
      </c>
      <c r="G3126" t="s">
        <v>21</v>
      </c>
      <c r="H3126">
        <v>77070</v>
      </c>
      <c r="I3126" t="s">
        <v>3795</v>
      </c>
      <c r="J3126">
        <v>252.78399999999999</v>
      </c>
      <c r="K3126">
        <v>4</v>
      </c>
      <c r="L3126">
        <v>167.46940000000001</v>
      </c>
      <c r="M3126">
        <v>0.8</v>
      </c>
      <c r="N3126">
        <v>-417.09359999999998</v>
      </c>
    </row>
    <row r="3127" spans="1:14" hidden="1">
      <c r="A3127">
        <v>3086</v>
      </c>
      <c r="B3127" t="s">
        <v>3794</v>
      </c>
      <c r="C3127" s="4">
        <v>42775</v>
      </c>
      <c r="D3127" s="4">
        <v>42780</v>
      </c>
      <c r="E3127" t="s">
        <v>15</v>
      </c>
      <c r="F3127" t="s">
        <v>2204</v>
      </c>
      <c r="G3127" t="s">
        <v>21</v>
      </c>
      <c r="H3127">
        <v>77070</v>
      </c>
      <c r="I3127" t="s">
        <v>1983</v>
      </c>
      <c r="J3127">
        <v>127.98399999999999</v>
      </c>
      <c r="K3127">
        <v>2</v>
      </c>
      <c r="L3127">
        <v>55.993000000000002</v>
      </c>
      <c r="M3127">
        <v>0.2</v>
      </c>
      <c r="N3127">
        <v>15.997999999999999</v>
      </c>
    </row>
    <row r="3128" spans="1:14" hidden="1">
      <c r="A3128">
        <v>3087</v>
      </c>
      <c r="B3128" t="s">
        <v>3794</v>
      </c>
      <c r="C3128" s="4">
        <v>42775</v>
      </c>
      <c r="D3128" s="4">
        <v>42780</v>
      </c>
      <c r="E3128" t="s">
        <v>15</v>
      </c>
      <c r="F3128" t="s">
        <v>2204</v>
      </c>
      <c r="G3128" t="s">
        <v>21</v>
      </c>
      <c r="H3128">
        <v>77070</v>
      </c>
      <c r="I3128" t="s">
        <v>3796</v>
      </c>
      <c r="J3128">
        <v>3.984</v>
      </c>
      <c r="K3128">
        <v>2</v>
      </c>
      <c r="L3128">
        <v>3.3365999999999998</v>
      </c>
      <c r="M3128">
        <v>0.6</v>
      </c>
      <c r="N3128">
        <v>-2.6892</v>
      </c>
    </row>
    <row r="3129" spans="1:14" hidden="1">
      <c r="A3129">
        <v>3088</v>
      </c>
      <c r="B3129" t="s">
        <v>3794</v>
      </c>
      <c r="C3129" s="4">
        <v>42775</v>
      </c>
      <c r="D3129" s="4">
        <v>42780</v>
      </c>
      <c r="E3129" t="s">
        <v>15</v>
      </c>
      <c r="F3129" t="s">
        <v>2204</v>
      </c>
      <c r="G3129" t="s">
        <v>21</v>
      </c>
      <c r="H3129">
        <v>77070</v>
      </c>
      <c r="I3129" t="s">
        <v>2886</v>
      </c>
      <c r="J3129">
        <v>12.992000000000001</v>
      </c>
      <c r="K3129">
        <v>2</v>
      </c>
      <c r="L3129">
        <v>22.736000000000001</v>
      </c>
      <c r="M3129">
        <v>0.8</v>
      </c>
      <c r="N3129">
        <v>-32.479999999999997</v>
      </c>
    </row>
    <row r="3130" spans="1:14" hidden="1">
      <c r="A3130">
        <v>5961</v>
      </c>
      <c r="B3130" t="s">
        <v>3797</v>
      </c>
      <c r="C3130" s="4">
        <v>42775</v>
      </c>
      <c r="D3130" s="4">
        <v>42780</v>
      </c>
      <c r="E3130" t="s">
        <v>52</v>
      </c>
      <c r="F3130" t="s">
        <v>1699</v>
      </c>
      <c r="G3130" t="s">
        <v>27</v>
      </c>
      <c r="H3130">
        <v>90045</v>
      </c>
      <c r="I3130" t="s">
        <v>2737</v>
      </c>
      <c r="J3130">
        <v>21.12</v>
      </c>
      <c r="K3130">
        <v>4</v>
      </c>
      <c r="L3130">
        <v>3.6432000000000002</v>
      </c>
      <c r="M3130">
        <v>0</v>
      </c>
      <c r="N3130">
        <v>6.5472000000000001</v>
      </c>
    </row>
    <row r="3131" spans="1:14" hidden="1">
      <c r="A3131">
        <v>7246</v>
      </c>
      <c r="B3131" t="s">
        <v>3798</v>
      </c>
      <c r="C3131" s="4">
        <v>42775</v>
      </c>
      <c r="D3131" s="4">
        <v>42779</v>
      </c>
      <c r="E3131" t="s">
        <v>15</v>
      </c>
      <c r="F3131" t="s">
        <v>3093</v>
      </c>
      <c r="G3131" t="s">
        <v>21</v>
      </c>
      <c r="H3131">
        <v>90032</v>
      </c>
      <c r="I3131" t="s">
        <v>2277</v>
      </c>
      <c r="J3131">
        <v>354.9</v>
      </c>
      <c r="K3131">
        <v>5</v>
      </c>
      <c r="L3131">
        <v>67.430999999999997</v>
      </c>
      <c r="M3131">
        <v>0</v>
      </c>
      <c r="N3131">
        <v>17.745000000000001</v>
      </c>
    </row>
    <row r="3132" spans="1:14" hidden="1">
      <c r="A3132">
        <v>2263</v>
      </c>
      <c r="B3132" t="s">
        <v>3799</v>
      </c>
      <c r="C3132" s="4">
        <v>42772</v>
      </c>
      <c r="D3132" s="4">
        <v>42775</v>
      </c>
      <c r="E3132" t="s">
        <v>38</v>
      </c>
      <c r="F3132" t="s">
        <v>726</v>
      </c>
      <c r="G3132" t="s">
        <v>21</v>
      </c>
      <c r="H3132">
        <v>22204</v>
      </c>
      <c r="I3132" t="s">
        <v>119</v>
      </c>
      <c r="J3132">
        <v>359.97</v>
      </c>
      <c r="K3132">
        <v>3</v>
      </c>
      <c r="L3132">
        <v>93.592200000000005</v>
      </c>
      <c r="M3132">
        <v>0</v>
      </c>
      <c r="N3132">
        <v>79.193399999999997</v>
      </c>
    </row>
    <row r="3133" spans="1:14" hidden="1">
      <c r="A3133">
        <v>5973</v>
      </c>
      <c r="B3133" t="s">
        <v>3800</v>
      </c>
      <c r="C3133" s="4">
        <v>42772</v>
      </c>
      <c r="D3133" s="4">
        <v>42777</v>
      </c>
      <c r="E3133" t="s">
        <v>15</v>
      </c>
      <c r="F3133" t="s">
        <v>3801</v>
      </c>
      <c r="G3133" t="s">
        <v>21</v>
      </c>
      <c r="H3133">
        <v>10024</v>
      </c>
      <c r="I3133" t="s">
        <v>2102</v>
      </c>
      <c r="J3133">
        <v>240.78399999999999</v>
      </c>
      <c r="K3133">
        <v>1</v>
      </c>
      <c r="L3133">
        <v>210.68600000000001</v>
      </c>
      <c r="M3133">
        <v>0.2</v>
      </c>
      <c r="N3133">
        <v>30.097999999999999</v>
      </c>
    </row>
    <row r="3134" spans="1:14" hidden="1">
      <c r="A3134">
        <v>7026</v>
      </c>
      <c r="B3134" t="s">
        <v>3802</v>
      </c>
      <c r="C3134" s="4">
        <v>42772</v>
      </c>
      <c r="D3134" s="4">
        <v>42778</v>
      </c>
      <c r="E3134" t="s">
        <v>15</v>
      </c>
      <c r="F3134" t="s">
        <v>3803</v>
      </c>
      <c r="G3134" t="s">
        <v>27</v>
      </c>
      <c r="H3134">
        <v>10024</v>
      </c>
      <c r="I3134" t="s">
        <v>2622</v>
      </c>
      <c r="J3134">
        <v>227.46</v>
      </c>
      <c r="K3134">
        <v>6</v>
      </c>
      <c r="L3134">
        <v>26.9161</v>
      </c>
      <c r="M3134">
        <v>0</v>
      </c>
      <c r="N3134">
        <v>65.963399999999993</v>
      </c>
    </row>
    <row r="3135" spans="1:14" hidden="1">
      <c r="A3135">
        <v>7027</v>
      </c>
      <c r="B3135" t="s">
        <v>3802</v>
      </c>
      <c r="C3135" s="4">
        <v>42772</v>
      </c>
      <c r="D3135" s="4">
        <v>42778</v>
      </c>
      <c r="E3135" t="s">
        <v>15</v>
      </c>
      <c r="F3135" t="s">
        <v>3803</v>
      </c>
      <c r="G3135" t="s">
        <v>27</v>
      </c>
      <c r="H3135">
        <v>10024</v>
      </c>
      <c r="I3135" t="s">
        <v>560</v>
      </c>
      <c r="J3135">
        <v>46.24</v>
      </c>
      <c r="K3135">
        <v>4</v>
      </c>
      <c r="L3135">
        <v>7.6585000000000001</v>
      </c>
      <c r="M3135">
        <v>0.2</v>
      </c>
      <c r="N3135">
        <v>15.606</v>
      </c>
    </row>
    <row r="3136" spans="1:14" hidden="1">
      <c r="A3136">
        <v>7355</v>
      </c>
      <c r="B3136" t="s">
        <v>3804</v>
      </c>
      <c r="C3136" s="4">
        <v>42772</v>
      </c>
      <c r="D3136" s="4">
        <v>42779</v>
      </c>
      <c r="E3136" t="s">
        <v>15</v>
      </c>
      <c r="F3136" t="s">
        <v>2323</v>
      </c>
      <c r="G3136" t="s">
        <v>17</v>
      </c>
      <c r="H3136">
        <v>94109</v>
      </c>
      <c r="I3136" t="s">
        <v>833</v>
      </c>
      <c r="J3136">
        <v>29.9</v>
      </c>
      <c r="K3136">
        <v>5</v>
      </c>
      <c r="L3136">
        <v>3.2890000000000001</v>
      </c>
      <c r="M3136">
        <v>0</v>
      </c>
      <c r="N3136">
        <v>13.455</v>
      </c>
    </row>
    <row r="3137" spans="1:14" hidden="1">
      <c r="A3137">
        <v>6567</v>
      </c>
      <c r="B3137" t="s">
        <v>3805</v>
      </c>
      <c r="C3137" s="4">
        <v>42771</v>
      </c>
      <c r="D3137" s="4">
        <v>42774</v>
      </c>
      <c r="E3137" t="s">
        <v>52</v>
      </c>
      <c r="F3137" t="s">
        <v>1273</v>
      </c>
      <c r="G3137" t="s">
        <v>21</v>
      </c>
      <c r="H3137">
        <v>76706</v>
      </c>
      <c r="I3137" t="s">
        <v>29</v>
      </c>
      <c r="J3137">
        <v>243.99199999999999</v>
      </c>
      <c r="K3137">
        <v>4</v>
      </c>
      <c r="L3137">
        <v>167.74449999999999</v>
      </c>
      <c r="M3137">
        <v>0.8</v>
      </c>
      <c r="N3137">
        <v>-426.98599999999999</v>
      </c>
    </row>
    <row r="3138" spans="1:14" hidden="1">
      <c r="A3138">
        <v>6568</v>
      </c>
      <c r="B3138" t="s">
        <v>3805</v>
      </c>
      <c r="C3138" s="4">
        <v>42771</v>
      </c>
      <c r="D3138" s="4">
        <v>42774</v>
      </c>
      <c r="E3138" t="s">
        <v>52</v>
      </c>
      <c r="F3138" t="s">
        <v>1273</v>
      </c>
      <c r="G3138" t="s">
        <v>21</v>
      </c>
      <c r="H3138">
        <v>76706</v>
      </c>
      <c r="I3138" t="s">
        <v>3598</v>
      </c>
      <c r="J3138">
        <v>7.12</v>
      </c>
      <c r="K3138">
        <v>5</v>
      </c>
      <c r="L3138">
        <v>1.2816000000000001</v>
      </c>
      <c r="M3138">
        <v>0.2</v>
      </c>
      <c r="N3138">
        <v>0.71199999999999997</v>
      </c>
    </row>
    <row r="3139" spans="1:14" hidden="1">
      <c r="A3139">
        <v>6839</v>
      </c>
      <c r="B3139" t="s">
        <v>3806</v>
      </c>
      <c r="C3139" s="4">
        <v>42771</v>
      </c>
      <c r="D3139" s="4">
        <v>42775</v>
      </c>
      <c r="E3139" t="s">
        <v>15</v>
      </c>
      <c r="F3139" t="s">
        <v>2968</v>
      </c>
      <c r="G3139" t="s">
        <v>27</v>
      </c>
      <c r="H3139">
        <v>90503</v>
      </c>
      <c r="I3139" t="s">
        <v>3807</v>
      </c>
      <c r="J3139">
        <v>1640.7</v>
      </c>
      <c r="K3139">
        <v>5</v>
      </c>
      <c r="L3139">
        <v>236.26079999999999</v>
      </c>
      <c r="M3139">
        <v>0</v>
      </c>
      <c r="N3139">
        <v>459.39600000000002</v>
      </c>
    </row>
    <row r="3140" spans="1:14" hidden="1">
      <c r="A3140">
        <v>6840</v>
      </c>
      <c r="B3140" t="s">
        <v>3806</v>
      </c>
      <c r="C3140" s="4">
        <v>42771</v>
      </c>
      <c r="D3140" s="4">
        <v>42775</v>
      </c>
      <c r="E3140" t="s">
        <v>15</v>
      </c>
      <c r="F3140" t="s">
        <v>2968</v>
      </c>
      <c r="G3140" t="s">
        <v>27</v>
      </c>
      <c r="H3140">
        <v>90503</v>
      </c>
      <c r="I3140" t="s">
        <v>1599</v>
      </c>
      <c r="J3140">
        <v>371.2</v>
      </c>
      <c r="K3140">
        <v>5</v>
      </c>
      <c r="L3140">
        <v>65.888000000000005</v>
      </c>
      <c r="M3140">
        <v>0.2</v>
      </c>
      <c r="N3140">
        <v>41.759999999999899</v>
      </c>
    </row>
    <row r="3141" spans="1:14" hidden="1">
      <c r="A3141">
        <v>7065</v>
      </c>
      <c r="B3141" t="s">
        <v>3808</v>
      </c>
      <c r="C3141" s="4">
        <v>42770</v>
      </c>
      <c r="D3141" s="4">
        <v>42775</v>
      </c>
      <c r="E3141" t="s">
        <v>15</v>
      </c>
      <c r="F3141" t="s">
        <v>2223</v>
      </c>
      <c r="G3141" t="s">
        <v>21</v>
      </c>
      <c r="H3141">
        <v>14609</v>
      </c>
      <c r="I3141" t="s">
        <v>1329</v>
      </c>
      <c r="J3141">
        <v>32.67</v>
      </c>
      <c r="K3141">
        <v>3</v>
      </c>
      <c r="L3141">
        <v>8.0586000000000002</v>
      </c>
      <c r="M3141">
        <v>0</v>
      </c>
      <c r="N3141">
        <v>8.4941999999999993</v>
      </c>
    </row>
    <row r="3142" spans="1:14" hidden="1">
      <c r="A3142">
        <v>1321</v>
      </c>
      <c r="B3142" t="s">
        <v>3809</v>
      </c>
      <c r="C3142" s="4">
        <v>42769</v>
      </c>
      <c r="D3142" s="4">
        <v>42774</v>
      </c>
      <c r="E3142" t="s">
        <v>15</v>
      </c>
      <c r="F3142" t="s">
        <v>718</v>
      </c>
      <c r="G3142" t="s">
        <v>21</v>
      </c>
      <c r="H3142">
        <v>45231</v>
      </c>
      <c r="I3142" t="s">
        <v>669</v>
      </c>
      <c r="J3142">
        <v>5.2290000000000001</v>
      </c>
      <c r="K3142">
        <v>3</v>
      </c>
      <c r="L3142">
        <v>3.1374</v>
      </c>
      <c r="M3142">
        <v>0.7</v>
      </c>
      <c r="N3142">
        <v>-4.1832000000000003</v>
      </c>
    </row>
    <row r="3143" spans="1:14" hidden="1">
      <c r="A3143">
        <v>1322</v>
      </c>
      <c r="B3143" t="s">
        <v>3809</v>
      </c>
      <c r="C3143" s="4">
        <v>42769</v>
      </c>
      <c r="D3143" s="4">
        <v>42774</v>
      </c>
      <c r="E3143" t="s">
        <v>15</v>
      </c>
      <c r="F3143" t="s">
        <v>718</v>
      </c>
      <c r="G3143" t="s">
        <v>21</v>
      </c>
      <c r="H3143">
        <v>45231</v>
      </c>
      <c r="I3143" t="s">
        <v>2994</v>
      </c>
      <c r="J3143">
        <v>285.55200000000002</v>
      </c>
      <c r="K3143">
        <v>2</v>
      </c>
      <c r="L3143">
        <v>124.929</v>
      </c>
      <c r="M3143">
        <v>0.2</v>
      </c>
      <c r="N3143">
        <v>35.694000000000003</v>
      </c>
    </row>
    <row r="3144" spans="1:14" hidden="1">
      <c r="A3144">
        <v>4755</v>
      </c>
      <c r="B3144" t="s">
        <v>3810</v>
      </c>
      <c r="C3144" s="4">
        <v>42769</v>
      </c>
      <c r="D3144" s="4">
        <v>42774</v>
      </c>
      <c r="E3144" t="s">
        <v>15</v>
      </c>
      <c r="F3144" t="s">
        <v>863</v>
      </c>
      <c r="G3144" t="s">
        <v>21</v>
      </c>
      <c r="H3144">
        <v>33024</v>
      </c>
      <c r="I3144" t="s">
        <v>1725</v>
      </c>
      <c r="J3144">
        <v>3.8820000000000001</v>
      </c>
      <c r="K3144">
        <v>2</v>
      </c>
      <c r="L3144">
        <v>3.2349999999999999</v>
      </c>
      <c r="M3144">
        <v>0.7</v>
      </c>
      <c r="N3144">
        <v>-2.5880000000000001</v>
      </c>
    </row>
    <row r="3145" spans="1:14" hidden="1">
      <c r="A3145">
        <v>4756</v>
      </c>
      <c r="B3145" t="s">
        <v>3810</v>
      </c>
      <c r="C3145" s="4">
        <v>42769</v>
      </c>
      <c r="D3145" s="4">
        <v>42774</v>
      </c>
      <c r="E3145" t="s">
        <v>15</v>
      </c>
      <c r="F3145" t="s">
        <v>863</v>
      </c>
      <c r="G3145" t="s">
        <v>21</v>
      </c>
      <c r="H3145">
        <v>33024</v>
      </c>
      <c r="I3145" t="s">
        <v>131</v>
      </c>
      <c r="J3145">
        <v>115.29600000000001</v>
      </c>
      <c r="K3145">
        <v>3</v>
      </c>
      <c r="L3145">
        <v>24.980799999999999</v>
      </c>
      <c r="M3145">
        <v>0.2</v>
      </c>
      <c r="N3145">
        <v>40.3536</v>
      </c>
    </row>
    <row r="3146" spans="1:14" hidden="1">
      <c r="A3146">
        <v>7445</v>
      </c>
      <c r="B3146" t="s">
        <v>3811</v>
      </c>
      <c r="C3146" s="4">
        <v>42769</v>
      </c>
      <c r="D3146" s="4">
        <v>42773</v>
      </c>
      <c r="E3146" t="s">
        <v>52</v>
      </c>
      <c r="F3146" t="s">
        <v>386</v>
      </c>
      <c r="G3146" t="s">
        <v>17</v>
      </c>
      <c r="H3146">
        <v>60610</v>
      </c>
      <c r="I3146" t="s">
        <v>3217</v>
      </c>
      <c r="J3146">
        <v>5.1840000000000002</v>
      </c>
      <c r="K3146">
        <v>1</v>
      </c>
      <c r="L3146">
        <v>3.3696000000000002</v>
      </c>
      <c r="M3146">
        <v>0.2</v>
      </c>
      <c r="N3146">
        <v>1.8144</v>
      </c>
    </row>
    <row r="3147" spans="1:14" hidden="1">
      <c r="A3147">
        <v>7446</v>
      </c>
      <c r="B3147" t="s">
        <v>3811</v>
      </c>
      <c r="C3147" s="4">
        <v>42769</v>
      </c>
      <c r="D3147" s="4">
        <v>42773</v>
      </c>
      <c r="E3147" t="s">
        <v>52</v>
      </c>
      <c r="F3147" t="s">
        <v>386</v>
      </c>
      <c r="G3147" t="s">
        <v>17</v>
      </c>
      <c r="H3147">
        <v>60610</v>
      </c>
      <c r="I3147" t="s">
        <v>1583</v>
      </c>
      <c r="J3147">
        <v>65.584000000000003</v>
      </c>
      <c r="K3147">
        <v>2</v>
      </c>
      <c r="L3147">
        <v>20.904900000000001</v>
      </c>
      <c r="M3147">
        <v>0.2</v>
      </c>
      <c r="N3147">
        <v>23.7742</v>
      </c>
    </row>
    <row r="3148" spans="1:14" hidden="1">
      <c r="A3148">
        <v>7447</v>
      </c>
      <c r="B3148" t="s">
        <v>3811</v>
      </c>
      <c r="C3148" s="4">
        <v>42769</v>
      </c>
      <c r="D3148" s="4">
        <v>42773</v>
      </c>
      <c r="E3148" t="s">
        <v>52</v>
      </c>
      <c r="F3148" t="s">
        <v>386</v>
      </c>
      <c r="G3148" t="s">
        <v>17</v>
      </c>
      <c r="H3148">
        <v>60610</v>
      </c>
      <c r="I3148" t="s">
        <v>3453</v>
      </c>
      <c r="J3148">
        <v>22.2</v>
      </c>
      <c r="K3148">
        <v>1</v>
      </c>
      <c r="L3148">
        <v>48.284999999999997</v>
      </c>
      <c r="M3148">
        <v>0.6</v>
      </c>
      <c r="N3148">
        <v>-26.085000000000001</v>
      </c>
    </row>
    <row r="3149" spans="1:14" hidden="1">
      <c r="A3149">
        <v>7448</v>
      </c>
      <c r="B3149" t="s">
        <v>3811</v>
      </c>
      <c r="C3149" s="4">
        <v>42769</v>
      </c>
      <c r="D3149" s="4">
        <v>42773</v>
      </c>
      <c r="E3149" t="s">
        <v>52</v>
      </c>
      <c r="F3149" t="s">
        <v>386</v>
      </c>
      <c r="G3149" t="s">
        <v>17</v>
      </c>
      <c r="H3149">
        <v>60610</v>
      </c>
      <c r="I3149" t="s">
        <v>2460</v>
      </c>
      <c r="J3149">
        <v>419.4</v>
      </c>
      <c r="K3149">
        <v>5</v>
      </c>
      <c r="L3149">
        <v>54.521999999999998</v>
      </c>
      <c r="M3149">
        <v>0.2</v>
      </c>
      <c r="N3149">
        <v>146.79</v>
      </c>
    </row>
    <row r="3150" spans="1:14" hidden="1">
      <c r="A3150">
        <v>131</v>
      </c>
      <c r="B3150" t="s">
        <v>3812</v>
      </c>
      <c r="C3150" s="4">
        <v>42768</v>
      </c>
      <c r="D3150" s="4">
        <v>42771</v>
      </c>
      <c r="E3150" t="s">
        <v>38</v>
      </c>
      <c r="F3150" t="s">
        <v>3372</v>
      </c>
      <c r="G3150" t="s">
        <v>27</v>
      </c>
      <c r="H3150">
        <v>43229</v>
      </c>
      <c r="I3150" t="s">
        <v>2919</v>
      </c>
      <c r="J3150">
        <v>59.97</v>
      </c>
      <c r="K3150">
        <v>5</v>
      </c>
      <c r="L3150">
        <v>14.392799999999999</v>
      </c>
      <c r="M3150">
        <v>0.4</v>
      </c>
      <c r="N3150">
        <v>-11.994</v>
      </c>
    </row>
    <row r="3151" spans="1:14" hidden="1">
      <c r="A3151">
        <v>132</v>
      </c>
      <c r="B3151" t="s">
        <v>3812</v>
      </c>
      <c r="C3151" s="4">
        <v>42768</v>
      </c>
      <c r="D3151" s="4">
        <v>42771</v>
      </c>
      <c r="E3151" t="s">
        <v>38</v>
      </c>
      <c r="F3151" t="s">
        <v>3372</v>
      </c>
      <c r="G3151" t="s">
        <v>27</v>
      </c>
      <c r="H3151">
        <v>43229</v>
      </c>
      <c r="I3151" t="s">
        <v>958</v>
      </c>
      <c r="J3151">
        <v>78.304000000000002</v>
      </c>
      <c r="K3151">
        <v>2</v>
      </c>
      <c r="L3151">
        <v>24.47</v>
      </c>
      <c r="M3151">
        <v>0.2</v>
      </c>
      <c r="N3151">
        <v>29.364000000000001</v>
      </c>
    </row>
    <row r="3152" spans="1:14" hidden="1">
      <c r="A3152">
        <v>133</v>
      </c>
      <c r="B3152" t="s">
        <v>3812</v>
      </c>
      <c r="C3152" s="4">
        <v>42768</v>
      </c>
      <c r="D3152" s="4">
        <v>42771</v>
      </c>
      <c r="E3152" t="s">
        <v>38</v>
      </c>
      <c r="F3152" t="s">
        <v>3372</v>
      </c>
      <c r="G3152" t="s">
        <v>27</v>
      </c>
      <c r="H3152">
        <v>43229</v>
      </c>
      <c r="I3152" t="s">
        <v>1918</v>
      </c>
      <c r="J3152">
        <v>21.456</v>
      </c>
      <c r="K3152">
        <v>9</v>
      </c>
      <c r="L3152">
        <v>1.6092</v>
      </c>
      <c r="M3152">
        <v>0.2</v>
      </c>
      <c r="N3152">
        <v>6.9732000000000003</v>
      </c>
    </row>
    <row r="3153" spans="1:14" hidden="1">
      <c r="A3153">
        <v>5145</v>
      </c>
      <c r="B3153" t="s">
        <v>3813</v>
      </c>
      <c r="C3153" s="4">
        <v>42768</v>
      </c>
      <c r="D3153" s="4">
        <v>42773</v>
      </c>
      <c r="E3153" t="s">
        <v>15</v>
      </c>
      <c r="F3153" t="s">
        <v>565</v>
      </c>
      <c r="G3153" t="s">
        <v>21</v>
      </c>
      <c r="H3153">
        <v>90045</v>
      </c>
      <c r="I3153" t="s">
        <v>2291</v>
      </c>
      <c r="J3153">
        <v>86.26</v>
      </c>
      <c r="K3153">
        <v>2</v>
      </c>
      <c r="L3153">
        <v>28.465800000000002</v>
      </c>
      <c r="M3153">
        <v>0</v>
      </c>
      <c r="N3153">
        <v>29.328399999999998</v>
      </c>
    </row>
    <row r="3154" spans="1:14" hidden="1">
      <c r="A3154">
        <v>5146</v>
      </c>
      <c r="B3154" t="s">
        <v>3813</v>
      </c>
      <c r="C3154" s="4">
        <v>42768</v>
      </c>
      <c r="D3154" s="4">
        <v>42773</v>
      </c>
      <c r="E3154" t="s">
        <v>15</v>
      </c>
      <c r="F3154" t="s">
        <v>565</v>
      </c>
      <c r="G3154" t="s">
        <v>21</v>
      </c>
      <c r="H3154">
        <v>90045</v>
      </c>
      <c r="I3154" t="s">
        <v>1658</v>
      </c>
      <c r="J3154">
        <v>139.04</v>
      </c>
      <c r="K3154">
        <v>4</v>
      </c>
      <c r="L3154">
        <v>25.027200000000001</v>
      </c>
      <c r="M3154">
        <v>0</v>
      </c>
      <c r="N3154">
        <v>38.931199999999997</v>
      </c>
    </row>
    <row r="3155" spans="1:14" hidden="1">
      <c r="A3155">
        <v>5147</v>
      </c>
      <c r="B3155" t="s">
        <v>3813</v>
      </c>
      <c r="C3155" s="4">
        <v>42768</v>
      </c>
      <c r="D3155" s="4">
        <v>42773</v>
      </c>
      <c r="E3155" t="s">
        <v>15</v>
      </c>
      <c r="F3155" t="s">
        <v>565</v>
      </c>
      <c r="G3155" t="s">
        <v>21</v>
      </c>
      <c r="H3155">
        <v>90045</v>
      </c>
      <c r="I3155" t="s">
        <v>3406</v>
      </c>
      <c r="J3155">
        <v>46.8</v>
      </c>
      <c r="K3155">
        <v>4</v>
      </c>
      <c r="L3155">
        <v>7.6050000000000004</v>
      </c>
      <c r="M3155">
        <v>0</v>
      </c>
      <c r="N3155">
        <v>16.38</v>
      </c>
    </row>
    <row r="3156" spans="1:14" hidden="1">
      <c r="A3156">
        <v>8747</v>
      </c>
      <c r="B3156" t="s">
        <v>3814</v>
      </c>
      <c r="C3156" s="4">
        <v>42768</v>
      </c>
      <c r="D3156" s="4">
        <v>42773</v>
      </c>
      <c r="E3156" t="s">
        <v>15</v>
      </c>
      <c r="F3156" t="s">
        <v>2652</v>
      </c>
      <c r="G3156" t="s">
        <v>27</v>
      </c>
      <c r="H3156">
        <v>92105</v>
      </c>
      <c r="I3156" t="s">
        <v>2891</v>
      </c>
      <c r="J3156">
        <v>210.58</v>
      </c>
      <c r="K3156">
        <v>2</v>
      </c>
      <c r="L3156">
        <v>98.9726</v>
      </c>
      <c r="M3156">
        <v>0</v>
      </c>
      <c r="N3156">
        <v>12.6348</v>
      </c>
    </row>
    <row r="3157" spans="1:14" hidden="1">
      <c r="A3157">
        <v>8748</v>
      </c>
      <c r="B3157" t="s">
        <v>3814</v>
      </c>
      <c r="C3157" s="4">
        <v>42768</v>
      </c>
      <c r="D3157" s="4">
        <v>42773</v>
      </c>
      <c r="E3157" t="s">
        <v>15</v>
      </c>
      <c r="F3157" t="s">
        <v>2652</v>
      </c>
      <c r="G3157" t="s">
        <v>27</v>
      </c>
      <c r="H3157">
        <v>92105</v>
      </c>
      <c r="I3157" t="s">
        <v>1939</v>
      </c>
      <c r="J3157">
        <v>30.96</v>
      </c>
      <c r="K3157">
        <v>2</v>
      </c>
      <c r="L3157">
        <v>10.449</v>
      </c>
      <c r="M3157">
        <v>0.2</v>
      </c>
      <c r="N3157">
        <v>10.061999999999999</v>
      </c>
    </row>
    <row r="3158" spans="1:14" hidden="1">
      <c r="A3158">
        <v>8749</v>
      </c>
      <c r="B3158" t="s">
        <v>3814</v>
      </c>
      <c r="C3158" s="4">
        <v>42768</v>
      </c>
      <c r="D3158" s="4">
        <v>42773</v>
      </c>
      <c r="E3158" t="s">
        <v>15</v>
      </c>
      <c r="F3158" t="s">
        <v>2652</v>
      </c>
      <c r="G3158" t="s">
        <v>27</v>
      </c>
      <c r="H3158">
        <v>92105</v>
      </c>
      <c r="I3158" t="s">
        <v>3671</v>
      </c>
      <c r="J3158">
        <v>239.98400000000001</v>
      </c>
      <c r="K3158">
        <v>2</v>
      </c>
      <c r="L3158">
        <v>100.4933</v>
      </c>
      <c r="M3158">
        <v>0.2</v>
      </c>
      <c r="N3158">
        <v>38.997399999999999</v>
      </c>
    </row>
    <row r="3159" spans="1:14" hidden="1">
      <c r="A3159">
        <v>771</v>
      </c>
      <c r="B3159" t="s">
        <v>3815</v>
      </c>
      <c r="C3159" s="4">
        <v>42765</v>
      </c>
      <c r="D3159" s="4">
        <v>42771</v>
      </c>
      <c r="E3159" t="s">
        <v>15</v>
      </c>
      <c r="F3159" t="s">
        <v>3816</v>
      </c>
      <c r="G3159" t="s">
        <v>27</v>
      </c>
      <c r="H3159">
        <v>50315</v>
      </c>
      <c r="I3159" t="s">
        <v>1354</v>
      </c>
      <c r="J3159">
        <v>18.28</v>
      </c>
      <c r="K3159">
        <v>2</v>
      </c>
      <c r="L3159">
        <v>4.57</v>
      </c>
      <c r="M3159">
        <v>0</v>
      </c>
      <c r="N3159">
        <v>9.14</v>
      </c>
    </row>
    <row r="3160" spans="1:14" hidden="1">
      <c r="A3160">
        <v>772</v>
      </c>
      <c r="B3160" t="s">
        <v>3815</v>
      </c>
      <c r="C3160" s="4">
        <v>42765</v>
      </c>
      <c r="D3160" s="4">
        <v>42771</v>
      </c>
      <c r="E3160" t="s">
        <v>15</v>
      </c>
      <c r="F3160" t="s">
        <v>3816</v>
      </c>
      <c r="G3160" t="s">
        <v>27</v>
      </c>
      <c r="H3160">
        <v>50315</v>
      </c>
      <c r="I3160" t="s">
        <v>3429</v>
      </c>
      <c r="J3160">
        <v>207</v>
      </c>
      <c r="K3160">
        <v>3</v>
      </c>
      <c r="L3160">
        <v>51.75</v>
      </c>
      <c r="M3160">
        <v>0</v>
      </c>
      <c r="N3160">
        <v>51.75</v>
      </c>
    </row>
    <row r="3161" spans="1:14" hidden="1">
      <c r="A3161">
        <v>773</v>
      </c>
      <c r="B3161" t="s">
        <v>3815</v>
      </c>
      <c r="C3161" s="4">
        <v>42765</v>
      </c>
      <c r="D3161" s="4">
        <v>42771</v>
      </c>
      <c r="E3161" t="s">
        <v>15</v>
      </c>
      <c r="F3161" t="s">
        <v>3816</v>
      </c>
      <c r="G3161" t="s">
        <v>27</v>
      </c>
      <c r="H3161">
        <v>50315</v>
      </c>
      <c r="I3161" t="s">
        <v>1725</v>
      </c>
      <c r="J3161">
        <v>32.35</v>
      </c>
      <c r="K3161">
        <v>5</v>
      </c>
      <c r="L3161">
        <v>3.2349999999999999</v>
      </c>
      <c r="M3161">
        <v>0</v>
      </c>
      <c r="N3161">
        <v>16.175000000000001</v>
      </c>
    </row>
    <row r="3162" spans="1:14" hidden="1">
      <c r="A3162">
        <v>774</v>
      </c>
      <c r="B3162" t="s">
        <v>3815</v>
      </c>
      <c r="C3162" s="4">
        <v>42765</v>
      </c>
      <c r="D3162" s="4">
        <v>42771</v>
      </c>
      <c r="E3162" t="s">
        <v>15</v>
      </c>
      <c r="F3162" t="s">
        <v>3816</v>
      </c>
      <c r="G3162" t="s">
        <v>27</v>
      </c>
      <c r="H3162">
        <v>50315</v>
      </c>
      <c r="I3162" t="s">
        <v>2547</v>
      </c>
      <c r="J3162">
        <v>7.71</v>
      </c>
      <c r="K3162">
        <v>1</v>
      </c>
      <c r="L3162">
        <v>4.2404999999999999</v>
      </c>
      <c r="M3162">
        <v>0</v>
      </c>
      <c r="N3162">
        <v>3.4695</v>
      </c>
    </row>
    <row r="3163" spans="1:14" hidden="1">
      <c r="A3163">
        <v>775</v>
      </c>
      <c r="B3163" t="s">
        <v>3815</v>
      </c>
      <c r="C3163" s="4">
        <v>42765</v>
      </c>
      <c r="D3163" s="4">
        <v>42771</v>
      </c>
      <c r="E3163" t="s">
        <v>15</v>
      </c>
      <c r="F3163" t="s">
        <v>3816</v>
      </c>
      <c r="G3163" t="s">
        <v>27</v>
      </c>
      <c r="H3163">
        <v>50315</v>
      </c>
      <c r="I3163" t="s">
        <v>3817</v>
      </c>
      <c r="J3163">
        <v>40.299999999999997</v>
      </c>
      <c r="K3163">
        <v>2</v>
      </c>
      <c r="L3163">
        <v>14.7095</v>
      </c>
      <c r="M3163">
        <v>0</v>
      </c>
      <c r="N3163">
        <v>10.881</v>
      </c>
    </row>
    <row r="3164" spans="1:14" hidden="1">
      <c r="A3164">
        <v>776</v>
      </c>
      <c r="B3164" t="s">
        <v>3815</v>
      </c>
      <c r="C3164" s="4">
        <v>42765</v>
      </c>
      <c r="D3164" s="4">
        <v>42771</v>
      </c>
      <c r="E3164" t="s">
        <v>15</v>
      </c>
      <c r="F3164" t="s">
        <v>3816</v>
      </c>
      <c r="G3164" t="s">
        <v>27</v>
      </c>
      <c r="H3164">
        <v>50315</v>
      </c>
      <c r="I3164" t="s">
        <v>1148</v>
      </c>
      <c r="J3164">
        <v>34.58</v>
      </c>
      <c r="K3164">
        <v>7</v>
      </c>
      <c r="L3164">
        <v>2.8652000000000002</v>
      </c>
      <c r="M3164">
        <v>0</v>
      </c>
      <c r="N3164">
        <v>14.5236</v>
      </c>
    </row>
    <row r="3165" spans="1:14" hidden="1">
      <c r="A3165">
        <v>2922</v>
      </c>
      <c r="B3165" t="s">
        <v>3818</v>
      </c>
      <c r="C3165" s="4">
        <v>42765</v>
      </c>
      <c r="D3165" s="4">
        <v>42765</v>
      </c>
      <c r="E3165" t="s">
        <v>98</v>
      </c>
      <c r="F3165" t="s">
        <v>197</v>
      </c>
      <c r="G3165" t="s">
        <v>21</v>
      </c>
      <c r="H3165">
        <v>94109</v>
      </c>
      <c r="I3165" t="s">
        <v>1554</v>
      </c>
      <c r="J3165">
        <v>129.30000000000001</v>
      </c>
      <c r="K3165">
        <v>2</v>
      </c>
      <c r="L3165">
        <v>61.417499999999997</v>
      </c>
      <c r="M3165">
        <v>0</v>
      </c>
      <c r="N3165">
        <v>6.4649999999999901</v>
      </c>
    </row>
    <row r="3166" spans="1:14" hidden="1">
      <c r="A3166">
        <v>4144</v>
      </c>
      <c r="B3166" t="s">
        <v>3819</v>
      </c>
      <c r="C3166" s="4">
        <v>42765</v>
      </c>
      <c r="D3166" s="4">
        <v>42772</v>
      </c>
      <c r="E3166" t="s">
        <v>15</v>
      </c>
      <c r="F3166" t="s">
        <v>2733</v>
      </c>
      <c r="G3166" t="s">
        <v>17</v>
      </c>
      <c r="H3166">
        <v>94110</v>
      </c>
      <c r="I3166" t="s">
        <v>993</v>
      </c>
      <c r="J3166">
        <v>12.74</v>
      </c>
      <c r="K3166">
        <v>7</v>
      </c>
      <c r="L3166">
        <v>1.0009999999999999</v>
      </c>
      <c r="M3166">
        <v>0</v>
      </c>
      <c r="N3166">
        <v>5.7329999999999997</v>
      </c>
    </row>
    <row r="3167" spans="1:14" hidden="1">
      <c r="A3167">
        <v>4145</v>
      </c>
      <c r="B3167" t="s">
        <v>3819</v>
      </c>
      <c r="C3167" s="4">
        <v>42765</v>
      </c>
      <c r="D3167" s="4">
        <v>42772</v>
      </c>
      <c r="E3167" t="s">
        <v>15</v>
      </c>
      <c r="F3167" t="s">
        <v>2733</v>
      </c>
      <c r="G3167" t="s">
        <v>17</v>
      </c>
      <c r="H3167">
        <v>94110</v>
      </c>
      <c r="I3167" t="s">
        <v>3820</v>
      </c>
      <c r="J3167">
        <v>8.82</v>
      </c>
      <c r="K3167">
        <v>3</v>
      </c>
      <c r="L3167">
        <v>2.1461999999999999</v>
      </c>
      <c r="M3167">
        <v>0</v>
      </c>
      <c r="N3167">
        <v>2.3814000000000002</v>
      </c>
    </row>
    <row r="3168" spans="1:14" hidden="1">
      <c r="A3168">
        <v>4146</v>
      </c>
      <c r="B3168" t="s">
        <v>3819</v>
      </c>
      <c r="C3168" s="4">
        <v>42765</v>
      </c>
      <c r="D3168" s="4">
        <v>42772</v>
      </c>
      <c r="E3168" t="s">
        <v>15</v>
      </c>
      <c r="F3168" t="s">
        <v>2733</v>
      </c>
      <c r="G3168" t="s">
        <v>17</v>
      </c>
      <c r="H3168">
        <v>94110</v>
      </c>
      <c r="I3168" t="s">
        <v>3203</v>
      </c>
      <c r="J3168">
        <v>120.78400000000001</v>
      </c>
      <c r="K3168">
        <v>1</v>
      </c>
      <c r="L3168">
        <v>134.37219999999999</v>
      </c>
      <c r="M3168">
        <v>0.2</v>
      </c>
      <c r="N3168">
        <v>-13.588200000000001</v>
      </c>
    </row>
    <row r="3169" spans="1:14" hidden="1">
      <c r="A3169">
        <v>5485</v>
      </c>
      <c r="B3169" t="s">
        <v>3821</v>
      </c>
      <c r="C3169" s="4">
        <v>42765</v>
      </c>
      <c r="D3169" s="4">
        <v>42770</v>
      </c>
      <c r="E3169" t="s">
        <v>15</v>
      </c>
      <c r="F3169" t="s">
        <v>2145</v>
      </c>
      <c r="G3169" t="s">
        <v>21</v>
      </c>
      <c r="H3169">
        <v>33142</v>
      </c>
      <c r="I3169" t="s">
        <v>3822</v>
      </c>
      <c r="J3169">
        <v>419.13600000000002</v>
      </c>
      <c r="K3169">
        <v>4</v>
      </c>
      <c r="L3169">
        <v>121.81140000000001</v>
      </c>
      <c r="M3169">
        <v>0.2</v>
      </c>
      <c r="N3169">
        <v>-68.1096</v>
      </c>
    </row>
    <row r="3170" spans="1:14" hidden="1">
      <c r="A3170">
        <v>8268</v>
      </c>
      <c r="B3170" t="s">
        <v>3823</v>
      </c>
      <c r="C3170" s="4">
        <v>42765</v>
      </c>
      <c r="D3170" s="4">
        <v>42772</v>
      </c>
      <c r="E3170" t="s">
        <v>15</v>
      </c>
      <c r="F3170" t="s">
        <v>293</v>
      </c>
      <c r="G3170" t="s">
        <v>21</v>
      </c>
      <c r="H3170">
        <v>60505</v>
      </c>
      <c r="I3170" t="s">
        <v>1469</v>
      </c>
      <c r="J3170">
        <v>69.375</v>
      </c>
      <c r="K3170">
        <v>1</v>
      </c>
      <c r="L3170">
        <v>116.55</v>
      </c>
      <c r="M3170">
        <v>0.5</v>
      </c>
      <c r="N3170">
        <v>-47.174999999999997</v>
      </c>
    </row>
    <row r="3171" spans="1:14" hidden="1">
      <c r="A3171">
        <v>8269</v>
      </c>
      <c r="B3171" t="s">
        <v>3823</v>
      </c>
      <c r="C3171" s="4">
        <v>42765</v>
      </c>
      <c r="D3171" s="4">
        <v>42772</v>
      </c>
      <c r="E3171" t="s">
        <v>15</v>
      </c>
      <c r="F3171" t="s">
        <v>293</v>
      </c>
      <c r="G3171" t="s">
        <v>21</v>
      </c>
      <c r="H3171">
        <v>60505</v>
      </c>
      <c r="I3171" t="s">
        <v>3136</v>
      </c>
      <c r="J3171">
        <v>31.68</v>
      </c>
      <c r="K3171">
        <v>4</v>
      </c>
      <c r="L3171">
        <v>7.2270000000000003</v>
      </c>
      <c r="M3171">
        <v>0.2</v>
      </c>
      <c r="N3171">
        <v>2.7719999999999998</v>
      </c>
    </row>
    <row r="3172" spans="1:14" hidden="1">
      <c r="A3172">
        <v>8270</v>
      </c>
      <c r="B3172" t="s">
        <v>3823</v>
      </c>
      <c r="C3172" s="4">
        <v>42765</v>
      </c>
      <c r="D3172" s="4">
        <v>42772</v>
      </c>
      <c r="E3172" t="s">
        <v>15</v>
      </c>
      <c r="F3172" t="s">
        <v>293</v>
      </c>
      <c r="G3172" t="s">
        <v>21</v>
      </c>
      <c r="H3172">
        <v>60505</v>
      </c>
      <c r="I3172" t="s">
        <v>2949</v>
      </c>
      <c r="J3172">
        <v>2003.1679999999999</v>
      </c>
      <c r="K3172">
        <v>4</v>
      </c>
      <c r="L3172">
        <v>438.19299999999998</v>
      </c>
      <c r="M3172">
        <v>0.2</v>
      </c>
      <c r="N3172">
        <v>250.39599999999999</v>
      </c>
    </row>
    <row r="3173" spans="1:14" hidden="1">
      <c r="A3173">
        <v>8271</v>
      </c>
      <c r="B3173" t="s">
        <v>3823</v>
      </c>
      <c r="C3173" s="4">
        <v>42765</v>
      </c>
      <c r="D3173" s="4">
        <v>42772</v>
      </c>
      <c r="E3173" t="s">
        <v>15</v>
      </c>
      <c r="F3173" t="s">
        <v>293</v>
      </c>
      <c r="G3173" t="s">
        <v>21</v>
      </c>
      <c r="H3173">
        <v>60505</v>
      </c>
      <c r="I3173" t="s">
        <v>2336</v>
      </c>
      <c r="J3173">
        <v>9.3439999999999994</v>
      </c>
      <c r="K3173">
        <v>2</v>
      </c>
      <c r="L3173">
        <v>3.0952000000000002</v>
      </c>
      <c r="M3173">
        <v>0.2</v>
      </c>
      <c r="N3173">
        <v>3.1536</v>
      </c>
    </row>
    <row r="3174" spans="1:14" hidden="1">
      <c r="A3174">
        <v>8366</v>
      </c>
      <c r="B3174" t="s">
        <v>3824</v>
      </c>
      <c r="C3174" s="4">
        <v>42765</v>
      </c>
      <c r="D3174" s="4">
        <v>42768</v>
      </c>
      <c r="E3174" t="s">
        <v>38</v>
      </c>
      <c r="F3174" t="s">
        <v>951</v>
      </c>
      <c r="G3174" t="s">
        <v>17</v>
      </c>
      <c r="H3174">
        <v>98105</v>
      </c>
      <c r="I3174" t="s">
        <v>3825</v>
      </c>
      <c r="J3174">
        <v>604.76800000000003</v>
      </c>
      <c r="K3174">
        <v>4</v>
      </c>
      <c r="L3174">
        <v>136.0728</v>
      </c>
      <c r="M3174">
        <v>0.2</v>
      </c>
      <c r="N3174">
        <v>60.476799999999997</v>
      </c>
    </row>
    <row r="3175" spans="1:14" hidden="1">
      <c r="A3175">
        <v>3886</v>
      </c>
      <c r="B3175" t="s">
        <v>3826</v>
      </c>
      <c r="C3175" s="4">
        <v>42764</v>
      </c>
      <c r="D3175" s="4">
        <v>42768</v>
      </c>
      <c r="E3175" t="s">
        <v>15</v>
      </c>
      <c r="F3175" t="s">
        <v>1186</v>
      </c>
      <c r="G3175" t="s">
        <v>21</v>
      </c>
      <c r="H3175">
        <v>60653</v>
      </c>
      <c r="I3175" t="s">
        <v>3827</v>
      </c>
      <c r="J3175">
        <v>12.128</v>
      </c>
      <c r="K3175">
        <v>4</v>
      </c>
      <c r="L3175">
        <v>8.1864000000000008</v>
      </c>
      <c r="M3175">
        <v>0.8</v>
      </c>
      <c r="N3175">
        <v>-20.617599999999999</v>
      </c>
    </row>
    <row r="3176" spans="1:14" hidden="1">
      <c r="A3176">
        <v>5030</v>
      </c>
      <c r="B3176" t="s">
        <v>3828</v>
      </c>
      <c r="C3176" s="4">
        <v>42764</v>
      </c>
      <c r="D3176" s="4">
        <v>42768</v>
      </c>
      <c r="E3176" t="s">
        <v>15</v>
      </c>
      <c r="F3176" t="s">
        <v>2764</v>
      </c>
      <c r="G3176" t="s">
        <v>21</v>
      </c>
      <c r="H3176">
        <v>94109</v>
      </c>
      <c r="I3176" t="s">
        <v>1429</v>
      </c>
      <c r="J3176">
        <v>8.34</v>
      </c>
      <c r="K3176">
        <v>3</v>
      </c>
      <c r="L3176">
        <v>2.0571999999999999</v>
      </c>
      <c r="M3176">
        <v>0</v>
      </c>
      <c r="N3176">
        <v>2.1684000000000001</v>
      </c>
    </row>
    <row r="3177" spans="1:14" hidden="1">
      <c r="A3177">
        <v>5031</v>
      </c>
      <c r="B3177" t="s">
        <v>3828</v>
      </c>
      <c r="C3177" s="4">
        <v>42764</v>
      </c>
      <c r="D3177" s="4">
        <v>42768</v>
      </c>
      <c r="E3177" t="s">
        <v>15</v>
      </c>
      <c r="F3177" t="s">
        <v>2764</v>
      </c>
      <c r="G3177" t="s">
        <v>21</v>
      </c>
      <c r="H3177">
        <v>94109</v>
      </c>
      <c r="I3177" t="s">
        <v>434</v>
      </c>
      <c r="J3177">
        <v>8.57</v>
      </c>
      <c r="K3177">
        <v>1</v>
      </c>
      <c r="L3177">
        <v>6.3418000000000001</v>
      </c>
      <c r="M3177">
        <v>0</v>
      </c>
      <c r="N3177">
        <v>2.2282000000000002</v>
      </c>
    </row>
    <row r="3178" spans="1:14" hidden="1">
      <c r="A3178">
        <v>5032</v>
      </c>
      <c r="B3178" t="s">
        <v>3828</v>
      </c>
      <c r="C3178" s="4">
        <v>42764</v>
      </c>
      <c r="D3178" s="4">
        <v>42768</v>
      </c>
      <c r="E3178" t="s">
        <v>15</v>
      </c>
      <c r="F3178" t="s">
        <v>2764</v>
      </c>
      <c r="G3178" t="s">
        <v>21</v>
      </c>
      <c r="H3178">
        <v>94109</v>
      </c>
      <c r="I3178" t="s">
        <v>464</v>
      </c>
      <c r="J3178">
        <v>119.616</v>
      </c>
      <c r="K3178">
        <v>8</v>
      </c>
      <c r="L3178">
        <v>9.9056999999999995</v>
      </c>
      <c r="M3178">
        <v>0.2</v>
      </c>
      <c r="N3178">
        <v>40.370399999999997</v>
      </c>
    </row>
    <row r="3179" spans="1:14" hidden="1">
      <c r="A3179">
        <v>7028</v>
      </c>
      <c r="B3179" t="s">
        <v>3829</v>
      </c>
      <c r="C3179" s="4">
        <v>42764</v>
      </c>
      <c r="D3179" s="4">
        <v>42771</v>
      </c>
      <c r="E3179" t="s">
        <v>15</v>
      </c>
      <c r="F3179" t="s">
        <v>2924</v>
      </c>
      <c r="G3179" t="s">
        <v>21</v>
      </c>
      <c r="H3179">
        <v>10011</v>
      </c>
      <c r="I3179" t="s">
        <v>1325</v>
      </c>
      <c r="J3179">
        <v>5.22</v>
      </c>
      <c r="K3179">
        <v>2</v>
      </c>
      <c r="L3179">
        <v>1.4094</v>
      </c>
      <c r="M3179">
        <v>0</v>
      </c>
      <c r="N3179">
        <v>2.4011999999999998</v>
      </c>
    </row>
    <row r="3180" spans="1:14" hidden="1">
      <c r="A3180">
        <v>8590</v>
      </c>
      <c r="B3180" t="s">
        <v>3830</v>
      </c>
      <c r="C3180" s="4">
        <v>42764</v>
      </c>
      <c r="D3180" s="4">
        <v>42767</v>
      </c>
      <c r="E3180" t="s">
        <v>38</v>
      </c>
      <c r="F3180" t="s">
        <v>3801</v>
      </c>
      <c r="G3180" t="s">
        <v>21</v>
      </c>
      <c r="H3180">
        <v>19120</v>
      </c>
      <c r="I3180" t="s">
        <v>2456</v>
      </c>
      <c r="J3180">
        <v>4.7679999999999998</v>
      </c>
      <c r="K3180">
        <v>2</v>
      </c>
      <c r="L3180">
        <v>2.1456</v>
      </c>
      <c r="M3180">
        <v>0.2</v>
      </c>
      <c r="N3180">
        <v>0.4768</v>
      </c>
    </row>
    <row r="3181" spans="1:14" hidden="1">
      <c r="A3181">
        <v>9915</v>
      </c>
      <c r="B3181" t="s">
        <v>3831</v>
      </c>
      <c r="C3181" s="4">
        <v>42764</v>
      </c>
      <c r="D3181" s="4">
        <v>42766</v>
      </c>
      <c r="E3181" t="s">
        <v>52</v>
      </c>
      <c r="F3181" t="s">
        <v>2191</v>
      </c>
      <c r="G3181" t="s">
        <v>21</v>
      </c>
      <c r="H3181">
        <v>52302</v>
      </c>
      <c r="I3181" t="s">
        <v>2196</v>
      </c>
      <c r="J3181">
        <v>12.96</v>
      </c>
      <c r="K3181">
        <v>2</v>
      </c>
      <c r="L3181">
        <v>3.3696000000000002</v>
      </c>
      <c r="M3181">
        <v>0</v>
      </c>
      <c r="N3181">
        <v>6.2207999999999997</v>
      </c>
    </row>
    <row r="3182" spans="1:14" hidden="1">
      <c r="A3182">
        <v>9916</v>
      </c>
      <c r="B3182" t="s">
        <v>3831</v>
      </c>
      <c r="C3182" s="4">
        <v>42764</v>
      </c>
      <c r="D3182" s="4">
        <v>42766</v>
      </c>
      <c r="E3182" t="s">
        <v>52</v>
      </c>
      <c r="F3182" t="s">
        <v>2191</v>
      </c>
      <c r="G3182" t="s">
        <v>21</v>
      </c>
      <c r="H3182">
        <v>52302</v>
      </c>
      <c r="I3182" t="s">
        <v>248</v>
      </c>
      <c r="J3182">
        <v>94.85</v>
      </c>
      <c r="K3182">
        <v>5</v>
      </c>
      <c r="L3182">
        <v>9.8643999999999998</v>
      </c>
      <c r="M3182">
        <v>0</v>
      </c>
      <c r="N3182">
        <v>45.527999999999999</v>
      </c>
    </row>
    <row r="3183" spans="1:14" hidden="1">
      <c r="A3183">
        <v>9917</v>
      </c>
      <c r="B3183" t="s">
        <v>3831</v>
      </c>
      <c r="C3183" s="4">
        <v>42764</v>
      </c>
      <c r="D3183" s="4">
        <v>42766</v>
      </c>
      <c r="E3183" t="s">
        <v>52</v>
      </c>
      <c r="F3183" t="s">
        <v>2191</v>
      </c>
      <c r="G3183" t="s">
        <v>21</v>
      </c>
      <c r="H3183">
        <v>52302</v>
      </c>
      <c r="I3183" t="s">
        <v>2132</v>
      </c>
      <c r="J3183">
        <v>13.48</v>
      </c>
      <c r="K3183">
        <v>1</v>
      </c>
      <c r="L3183">
        <v>9.9751999999999992</v>
      </c>
      <c r="M3183">
        <v>0</v>
      </c>
      <c r="N3183">
        <v>3.5047999999999999</v>
      </c>
    </row>
    <row r="3184" spans="1:14" hidden="1">
      <c r="A3184">
        <v>9918</v>
      </c>
      <c r="B3184" t="s">
        <v>3831</v>
      </c>
      <c r="C3184" s="4">
        <v>42764</v>
      </c>
      <c r="D3184" s="4">
        <v>42766</v>
      </c>
      <c r="E3184" t="s">
        <v>52</v>
      </c>
      <c r="F3184" t="s">
        <v>2191</v>
      </c>
      <c r="G3184" t="s">
        <v>21</v>
      </c>
      <c r="H3184">
        <v>52302</v>
      </c>
      <c r="I3184" t="s">
        <v>2620</v>
      </c>
      <c r="J3184">
        <v>14.91</v>
      </c>
      <c r="K3184">
        <v>3</v>
      </c>
      <c r="L3184">
        <v>3.4293</v>
      </c>
      <c r="M3184">
        <v>0</v>
      </c>
      <c r="N3184">
        <v>4.6220999999999997</v>
      </c>
    </row>
    <row r="3185" spans="1:14" hidden="1">
      <c r="A3185">
        <v>1415</v>
      </c>
      <c r="B3185" t="s">
        <v>3832</v>
      </c>
      <c r="C3185" s="4">
        <v>42763</v>
      </c>
      <c r="D3185" s="4">
        <v>42766</v>
      </c>
      <c r="E3185" t="s">
        <v>52</v>
      </c>
      <c r="F3185" t="s">
        <v>3833</v>
      </c>
      <c r="G3185" t="s">
        <v>17</v>
      </c>
      <c r="H3185">
        <v>92627</v>
      </c>
      <c r="I3185" t="s">
        <v>684</v>
      </c>
      <c r="J3185">
        <v>239.97</v>
      </c>
      <c r="K3185">
        <v>3</v>
      </c>
      <c r="L3185">
        <v>71.191100000000006</v>
      </c>
      <c r="M3185">
        <v>0</v>
      </c>
      <c r="N3185">
        <v>26.396699999999999</v>
      </c>
    </row>
    <row r="3186" spans="1:14" hidden="1">
      <c r="A3186">
        <v>1416</v>
      </c>
      <c r="B3186" t="s">
        <v>3832</v>
      </c>
      <c r="C3186" s="4">
        <v>42763</v>
      </c>
      <c r="D3186" s="4">
        <v>42766</v>
      </c>
      <c r="E3186" t="s">
        <v>52</v>
      </c>
      <c r="F3186" t="s">
        <v>3833</v>
      </c>
      <c r="G3186" t="s">
        <v>17</v>
      </c>
      <c r="H3186">
        <v>92627</v>
      </c>
      <c r="I3186" t="s">
        <v>2595</v>
      </c>
      <c r="J3186">
        <v>37.74</v>
      </c>
      <c r="K3186">
        <v>3</v>
      </c>
      <c r="L3186">
        <v>8.3027999999999995</v>
      </c>
      <c r="M3186">
        <v>0</v>
      </c>
      <c r="N3186">
        <v>12.8316</v>
      </c>
    </row>
    <row r="3187" spans="1:14" hidden="1">
      <c r="A3187">
        <v>4784</v>
      </c>
      <c r="B3187" t="s">
        <v>3834</v>
      </c>
      <c r="C3187" s="4">
        <v>42763</v>
      </c>
      <c r="D3187" s="4">
        <v>42767</v>
      </c>
      <c r="E3187" t="s">
        <v>15</v>
      </c>
      <c r="F3187" t="s">
        <v>364</v>
      </c>
      <c r="G3187" t="s">
        <v>21</v>
      </c>
      <c r="H3187">
        <v>67212</v>
      </c>
      <c r="I3187" t="s">
        <v>3720</v>
      </c>
      <c r="J3187">
        <v>279.89999999999998</v>
      </c>
      <c r="K3187">
        <v>5</v>
      </c>
      <c r="L3187">
        <v>28.549800000000001</v>
      </c>
      <c r="M3187">
        <v>0</v>
      </c>
      <c r="N3187">
        <v>137.15100000000001</v>
      </c>
    </row>
    <row r="3188" spans="1:14" hidden="1">
      <c r="A3188">
        <v>6778</v>
      </c>
      <c r="B3188" t="s">
        <v>3835</v>
      </c>
      <c r="C3188" s="4">
        <v>42763</v>
      </c>
      <c r="D3188" s="4">
        <v>42767</v>
      </c>
      <c r="E3188" t="s">
        <v>15</v>
      </c>
      <c r="F3188" t="s">
        <v>2234</v>
      </c>
      <c r="G3188" t="s">
        <v>17</v>
      </c>
      <c r="H3188">
        <v>10009</v>
      </c>
      <c r="I3188" t="s">
        <v>3836</v>
      </c>
      <c r="J3188">
        <v>449.91</v>
      </c>
      <c r="K3188">
        <v>9</v>
      </c>
      <c r="L3188">
        <v>32.493499999999997</v>
      </c>
      <c r="M3188">
        <v>0</v>
      </c>
      <c r="N3188">
        <v>157.46850000000001</v>
      </c>
    </row>
    <row r="3189" spans="1:14" hidden="1">
      <c r="A3189">
        <v>2169</v>
      </c>
      <c r="B3189" t="s">
        <v>3837</v>
      </c>
      <c r="C3189" s="4">
        <v>42762</v>
      </c>
      <c r="D3189" s="4">
        <v>42765</v>
      </c>
      <c r="E3189" t="s">
        <v>52</v>
      </c>
      <c r="F3189" t="s">
        <v>2888</v>
      </c>
      <c r="G3189" t="s">
        <v>21</v>
      </c>
      <c r="H3189">
        <v>44240</v>
      </c>
      <c r="I3189" t="s">
        <v>2668</v>
      </c>
      <c r="J3189">
        <v>14.016</v>
      </c>
      <c r="K3189">
        <v>3</v>
      </c>
      <c r="L3189">
        <v>4.0880000000000001</v>
      </c>
      <c r="M3189">
        <v>0.2</v>
      </c>
      <c r="N3189">
        <v>1.752</v>
      </c>
    </row>
    <row r="3190" spans="1:14" hidden="1">
      <c r="A3190">
        <v>2170</v>
      </c>
      <c r="B3190" t="s">
        <v>3837</v>
      </c>
      <c r="C3190" s="4">
        <v>42762</v>
      </c>
      <c r="D3190" s="4">
        <v>42765</v>
      </c>
      <c r="E3190" t="s">
        <v>52</v>
      </c>
      <c r="F3190" t="s">
        <v>2888</v>
      </c>
      <c r="G3190" t="s">
        <v>21</v>
      </c>
      <c r="H3190">
        <v>44240</v>
      </c>
      <c r="I3190" t="s">
        <v>1274</v>
      </c>
      <c r="J3190">
        <v>71.975999999999999</v>
      </c>
      <c r="K3190">
        <v>3</v>
      </c>
      <c r="L3190">
        <v>26.991</v>
      </c>
      <c r="M3190">
        <v>0.2</v>
      </c>
      <c r="N3190">
        <v>-8.9969999999999999</v>
      </c>
    </row>
    <row r="3191" spans="1:14" hidden="1">
      <c r="A3191">
        <v>2171</v>
      </c>
      <c r="B3191" t="s">
        <v>3837</v>
      </c>
      <c r="C3191" s="4">
        <v>42762</v>
      </c>
      <c r="D3191" s="4">
        <v>42765</v>
      </c>
      <c r="E3191" t="s">
        <v>52</v>
      </c>
      <c r="F3191" t="s">
        <v>2888</v>
      </c>
      <c r="G3191" t="s">
        <v>21</v>
      </c>
      <c r="H3191">
        <v>44240</v>
      </c>
      <c r="I3191" t="s">
        <v>2720</v>
      </c>
      <c r="J3191">
        <v>107.982</v>
      </c>
      <c r="K3191">
        <v>3</v>
      </c>
      <c r="L3191">
        <v>44.9925</v>
      </c>
      <c r="M3191">
        <v>0.4</v>
      </c>
      <c r="N3191">
        <v>-26.9955</v>
      </c>
    </row>
    <row r="3192" spans="1:14" hidden="1">
      <c r="A3192">
        <v>7222</v>
      </c>
      <c r="B3192" t="s">
        <v>3838</v>
      </c>
      <c r="C3192" s="4">
        <v>42762</v>
      </c>
      <c r="D3192" s="4">
        <v>42766</v>
      </c>
      <c r="E3192" t="s">
        <v>15</v>
      </c>
      <c r="F3192" t="s">
        <v>3839</v>
      </c>
      <c r="G3192" t="s">
        <v>21</v>
      </c>
      <c r="H3192">
        <v>10035</v>
      </c>
      <c r="I3192" t="s">
        <v>3840</v>
      </c>
      <c r="J3192">
        <v>137.94</v>
      </c>
      <c r="K3192">
        <v>3</v>
      </c>
      <c r="L3192">
        <v>34.025199999999998</v>
      </c>
      <c r="M3192">
        <v>0</v>
      </c>
      <c r="N3192">
        <v>35.864400000000003</v>
      </c>
    </row>
    <row r="3193" spans="1:14" hidden="1">
      <c r="A3193">
        <v>2834</v>
      </c>
      <c r="B3193" t="s">
        <v>3841</v>
      </c>
      <c r="C3193" s="4">
        <v>42761</v>
      </c>
      <c r="D3193" s="4">
        <v>42766</v>
      </c>
      <c r="E3193" t="s">
        <v>52</v>
      </c>
      <c r="F3193" t="s">
        <v>2053</v>
      </c>
      <c r="G3193" t="s">
        <v>27</v>
      </c>
      <c r="H3193">
        <v>35244</v>
      </c>
      <c r="I3193" t="s">
        <v>2044</v>
      </c>
      <c r="J3193">
        <v>15.47</v>
      </c>
      <c r="K3193">
        <v>7</v>
      </c>
      <c r="L3193">
        <v>1.6133</v>
      </c>
      <c r="M3193">
        <v>0</v>
      </c>
      <c r="N3193">
        <v>4.1768999999999998</v>
      </c>
    </row>
    <row r="3194" spans="1:14" hidden="1">
      <c r="A3194">
        <v>2835</v>
      </c>
      <c r="B3194" t="s">
        <v>3841</v>
      </c>
      <c r="C3194" s="4">
        <v>42761</v>
      </c>
      <c r="D3194" s="4">
        <v>42766</v>
      </c>
      <c r="E3194" t="s">
        <v>52</v>
      </c>
      <c r="F3194" t="s">
        <v>2053</v>
      </c>
      <c r="G3194" t="s">
        <v>27</v>
      </c>
      <c r="H3194">
        <v>35244</v>
      </c>
      <c r="I3194" t="s">
        <v>2824</v>
      </c>
      <c r="J3194">
        <v>7.16</v>
      </c>
      <c r="K3194">
        <v>2</v>
      </c>
      <c r="L3194">
        <v>1.8615999999999999</v>
      </c>
      <c r="M3194">
        <v>0</v>
      </c>
      <c r="N3194">
        <v>3.4367999999999999</v>
      </c>
    </row>
    <row r="3195" spans="1:14" hidden="1">
      <c r="A3195">
        <v>5492</v>
      </c>
      <c r="B3195" t="s">
        <v>3842</v>
      </c>
      <c r="C3195" s="4">
        <v>42761</v>
      </c>
      <c r="D3195" s="4">
        <v>42762</v>
      </c>
      <c r="E3195" t="s">
        <v>38</v>
      </c>
      <c r="F3195" t="s">
        <v>3843</v>
      </c>
      <c r="G3195" t="s">
        <v>21</v>
      </c>
      <c r="H3195">
        <v>77070</v>
      </c>
      <c r="I3195" t="s">
        <v>525</v>
      </c>
      <c r="J3195">
        <v>18.16</v>
      </c>
      <c r="K3195">
        <v>2</v>
      </c>
      <c r="L3195">
        <v>8.1720000000000006</v>
      </c>
      <c r="M3195">
        <v>0.2</v>
      </c>
      <c r="N3195">
        <v>1.8160000000000001</v>
      </c>
    </row>
    <row r="3196" spans="1:14" hidden="1">
      <c r="A3196">
        <v>7820</v>
      </c>
      <c r="B3196" t="s">
        <v>3844</v>
      </c>
      <c r="C3196" s="4">
        <v>42761</v>
      </c>
      <c r="D3196" s="4">
        <v>42765</v>
      </c>
      <c r="E3196" t="s">
        <v>15</v>
      </c>
      <c r="F3196" t="s">
        <v>3004</v>
      </c>
      <c r="G3196" t="s">
        <v>21</v>
      </c>
      <c r="H3196">
        <v>94109</v>
      </c>
      <c r="I3196" t="s">
        <v>624</v>
      </c>
      <c r="J3196">
        <v>11.84</v>
      </c>
      <c r="K3196">
        <v>8</v>
      </c>
      <c r="L3196">
        <v>0.76959999999999995</v>
      </c>
      <c r="M3196">
        <v>0</v>
      </c>
      <c r="N3196">
        <v>5.6832000000000003</v>
      </c>
    </row>
    <row r="3197" spans="1:14" hidden="1">
      <c r="A3197">
        <v>8312</v>
      </c>
      <c r="B3197" t="s">
        <v>3845</v>
      </c>
      <c r="C3197" s="4">
        <v>42761</v>
      </c>
      <c r="D3197" s="4">
        <v>42766</v>
      </c>
      <c r="E3197" t="s">
        <v>15</v>
      </c>
      <c r="F3197" t="s">
        <v>953</v>
      </c>
      <c r="G3197" t="s">
        <v>21</v>
      </c>
      <c r="H3197">
        <v>31907</v>
      </c>
      <c r="I3197" t="s">
        <v>3846</v>
      </c>
      <c r="J3197">
        <v>62.72</v>
      </c>
      <c r="K3197">
        <v>4</v>
      </c>
      <c r="L3197">
        <v>9.5648</v>
      </c>
      <c r="M3197">
        <v>0</v>
      </c>
      <c r="N3197">
        <v>24.460799999999999</v>
      </c>
    </row>
    <row r="3198" spans="1:14" hidden="1">
      <c r="A3198">
        <v>8313</v>
      </c>
      <c r="B3198" t="s">
        <v>3845</v>
      </c>
      <c r="C3198" s="4">
        <v>42761</v>
      </c>
      <c r="D3198" s="4">
        <v>42766</v>
      </c>
      <c r="E3198" t="s">
        <v>15</v>
      </c>
      <c r="F3198" t="s">
        <v>953</v>
      </c>
      <c r="G3198" t="s">
        <v>21</v>
      </c>
      <c r="H3198">
        <v>31907</v>
      </c>
      <c r="I3198" t="s">
        <v>1081</v>
      </c>
      <c r="J3198">
        <v>2939.93</v>
      </c>
      <c r="K3198">
        <v>7</v>
      </c>
      <c r="L3198">
        <v>310.79259999999999</v>
      </c>
      <c r="M3198">
        <v>0</v>
      </c>
      <c r="N3198">
        <v>764.3818</v>
      </c>
    </row>
    <row r="3199" spans="1:14" hidden="1">
      <c r="A3199">
        <v>2376</v>
      </c>
      <c r="B3199" t="s">
        <v>3847</v>
      </c>
      <c r="C3199" s="4">
        <v>42759</v>
      </c>
      <c r="D3199" s="4">
        <v>42765</v>
      </c>
      <c r="E3199" t="s">
        <v>15</v>
      </c>
      <c r="F3199" t="s">
        <v>226</v>
      </c>
      <c r="G3199" t="s">
        <v>21</v>
      </c>
      <c r="H3199">
        <v>30080</v>
      </c>
      <c r="I3199" t="s">
        <v>3848</v>
      </c>
      <c r="J3199">
        <v>5.67</v>
      </c>
      <c r="K3199">
        <v>3</v>
      </c>
      <c r="L3199">
        <v>1.8522000000000001</v>
      </c>
      <c r="M3199">
        <v>0</v>
      </c>
      <c r="N3199">
        <v>0.1134</v>
      </c>
    </row>
    <row r="3200" spans="1:14" hidden="1">
      <c r="A3200">
        <v>9596</v>
      </c>
      <c r="B3200" t="s">
        <v>3849</v>
      </c>
      <c r="C3200" s="4">
        <v>42759</v>
      </c>
      <c r="D3200" s="4">
        <v>42764</v>
      </c>
      <c r="E3200" t="s">
        <v>15</v>
      </c>
      <c r="F3200" t="s">
        <v>2347</v>
      </c>
      <c r="G3200" t="s">
        <v>27</v>
      </c>
      <c r="H3200">
        <v>95123</v>
      </c>
      <c r="I3200" t="s">
        <v>1052</v>
      </c>
      <c r="J3200">
        <v>25.86</v>
      </c>
      <c r="K3200">
        <v>3</v>
      </c>
      <c r="L3200">
        <v>6.3788</v>
      </c>
      <c r="M3200">
        <v>0</v>
      </c>
      <c r="N3200">
        <v>6.7236000000000002</v>
      </c>
    </row>
    <row r="3201" spans="1:14" hidden="1">
      <c r="A3201">
        <v>9597</v>
      </c>
      <c r="B3201" t="s">
        <v>3849</v>
      </c>
      <c r="C3201" s="4">
        <v>42759</v>
      </c>
      <c r="D3201" s="4">
        <v>42764</v>
      </c>
      <c r="E3201" t="s">
        <v>15</v>
      </c>
      <c r="F3201" t="s">
        <v>2347</v>
      </c>
      <c r="G3201" t="s">
        <v>27</v>
      </c>
      <c r="H3201">
        <v>95123</v>
      </c>
      <c r="I3201" t="s">
        <v>2125</v>
      </c>
      <c r="J3201">
        <v>276.78399999999999</v>
      </c>
      <c r="K3201">
        <v>2</v>
      </c>
      <c r="L3201">
        <v>93.414599999999993</v>
      </c>
      <c r="M3201">
        <v>0.2</v>
      </c>
      <c r="N3201">
        <v>89.954800000000006</v>
      </c>
    </row>
    <row r="3202" spans="1:14" hidden="1">
      <c r="A3202">
        <v>9598</v>
      </c>
      <c r="B3202" t="s">
        <v>3849</v>
      </c>
      <c r="C3202" s="4">
        <v>42759</v>
      </c>
      <c r="D3202" s="4">
        <v>42764</v>
      </c>
      <c r="E3202" t="s">
        <v>15</v>
      </c>
      <c r="F3202" t="s">
        <v>2347</v>
      </c>
      <c r="G3202" t="s">
        <v>27</v>
      </c>
      <c r="H3202">
        <v>95123</v>
      </c>
      <c r="I3202" t="s">
        <v>3840</v>
      </c>
      <c r="J3202">
        <v>110.352</v>
      </c>
      <c r="K3202">
        <v>3</v>
      </c>
      <c r="L3202">
        <v>34.025199999999998</v>
      </c>
      <c r="M3202">
        <v>0.2</v>
      </c>
      <c r="N3202">
        <v>8.2764000000000006</v>
      </c>
    </row>
    <row r="3203" spans="1:14" hidden="1">
      <c r="A3203">
        <v>523</v>
      </c>
      <c r="B3203" t="s">
        <v>3850</v>
      </c>
      <c r="C3203" s="4">
        <v>42758</v>
      </c>
      <c r="D3203" s="4">
        <v>42760</v>
      </c>
      <c r="E3203" t="s">
        <v>38</v>
      </c>
      <c r="F3203" t="s">
        <v>2354</v>
      </c>
      <c r="G3203" t="s">
        <v>27</v>
      </c>
      <c r="H3203">
        <v>48234</v>
      </c>
      <c r="I3203" t="s">
        <v>3851</v>
      </c>
      <c r="J3203">
        <v>210.98</v>
      </c>
      <c r="K3203">
        <v>2</v>
      </c>
      <c r="L3203">
        <v>94.941000000000003</v>
      </c>
      <c r="M3203">
        <v>0</v>
      </c>
      <c r="N3203">
        <v>21.097999999999999</v>
      </c>
    </row>
    <row r="3204" spans="1:14" hidden="1">
      <c r="A3204">
        <v>6357</v>
      </c>
      <c r="B3204" t="s">
        <v>3852</v>
      </c>
      <c r="C3204" s="4">
        <v>42758</v>
      </c>
      <c r="D3204" s="4">
        <v>42763</v>
      </c>
      <c r="E3204" t="s">
        <v>15</v>
      </c>
      <c r="F3204" t="s">
        <v>698</v>
      </c>
      <c r="G3204" t="s">
        <v>27</v>
      </c>
      <c r="H3204">
        <v>98103</v>
      </c>
      <c r="I3204" t="s">
        <v>2449</v>
      </c>
      <c r="J3204">
        <v>19.68</v>
      </c>
      <c r="K3204">
        <v>5</v>
      </c>
      <c r="L3204">
        <v>2.5583999999999998</v>
      </c>
      <c r="M3204">
        <v>0.2</v>
      </c>
      <c r="N3204">
        <v>6.8879999999999999</v>
      </c>
    </row>
    <row r="3205" spans="1:14" hidden="1">
      <c r="A3205">
        <v>6358</v>
      </c>
      <c r="B3205" t="s">
        <v>3852</v>
      </c>
      <c r="C3205" s="4">
        <v>42758</v>
      </c>
      <c r="D3205" s="4">
        <v>42763</v>
      </c>
      <c r="E3205" t="s">
        <v>15</v>
      </c>
      <c r="F3205" t="s">
        <v>698</v>
      </c>
      <c r="G3205" t="s">
        <v>27</v>
      </c>
      <c r="H3205">
        <v>98103</v>
      </c>
      <c r="I3205" t="s">
        <v>3512</v>
      </c>
      <c r="J3205">
        <v>25.92</v>
      </c>
      <c r="K3205">
        <v>4</v>
      </c>
      <c r="L3205">
        <v>3.3696000000000002</v>
      </c>
      <c r="M3205">
        <v>0</v>
      </c>
      <c r="N3205">
        <v>12.441599999999999</v>
      </c>
    </row>
    <row r="3206" spans="1:14" hidden="1">
      <c r="A3206">
        <v>6359</v>
      </c>
      <c r="B3206" t="s">
        <v>3852</v>
      </c>
      <c r="C3206" s="4">
        <v>42758</v>
      </c>
      <c r="D3206" s="4">
        <v>42763</v>
      </c>
      <c r="E3206" t="s">
        <v>15</v>
      </c>
      <c r="F3206" t="s">
        <v>698</v>
      </c>
      <c r="G3206" t="s">
        <v>27</v>
      </c>
      <c r="H3206">
        <v>98103</v>
      </c>
      <c r="I3206" t="s">
        <v>2306</v>
      </c>
      <c r="J3206">
        <v>6.48</v>
      </c>
      <c r="K3206">
        <v>1</v>
      </c>
      <c r="L3206">
        <v>3.3696000000000002</v>
      </c>
      <c r="M3206">
        <v>0</v>
      </c>
      <c r="N3206">
        <v>3.1103999999999998</v>
      </c>
    </row>
    <row r="3207" spans="1:14" hidden="1">
      <c r="A3207">
        <v>6360</v>
      </c>
      <c r="B3207" t="s">
        <v>3852</v>
      </c>
      <c r="C3207" s="4">
        <v>42758</v>
      </c>
      <c r="D3207" s="4">
        <v>42763</v>
      </c>
      <c r="E3207" t="s">
        <v>15</v>
      </c>
      <c r="F3207" t="s">
        <v>698</v>
      </c>
      <c r="G3207" t="s">
        <v>27</v>
      </c>
      <c r="H3207">
        <v>98103</v>
      </c>
      <c r="I3207" t="s">
        <v>914</v>
      </c>
      <c r="J3207">
        <v>86.352000000000004</v>
      </c>
      <c r="K3207">
        <v>6</v>
      </c>
      <c r="L3207">
        <v>12.9528</v>
      </c>
      <c r="M3207">
        <v>0.2</v>
      </c>
      <c r="N3207">
        <v>8.6351999999999993</v>
      </c>
    </row>
    <row r="3208" spans="1:14" hidden="1">
      <c r="A3208">
        <v>9654</v>
      </c>
      <c r="B3208" t="s">
        <v>3853</v>
      </c>
      <c r="C3208" s="4">
        <v>42758</v>
      </c>
      <c r="D3208" s="4">
        <v>42762</v>
      </c>
      <c r="E3208" t="s">
        <v>15</v>
      </c>
      <c r="F3208" t="s">
        <v>847</v>
      </c>
      <c r="G3208" t="s">
        <v>17</v>
      </c>
      <c r="H3208">
        <v>85705</v>
      </c>
      <c r="I3208" t="s">
        <v>3854</v>
      </c>
      <c r="J3208">
        <v>95.983999999999995</v>
      </c>
      <c r="K3208">
        <v>2</v>
      </c>
      <c r="L3208">
        <v>41.993000000000002</v>
      </c>
      <c r="M3208">
        <v>0.2</v>
      </c>
      <c r="N3208">
        <v>11.997999999999999</v>
      </c>
    </row>
    <row r="3209" spans="1:14" hidden="1">
      <c r="A3209">
        <v>9655</v>
      </c>
      <c r="B3209" t="s">
        <v>3853</v>
      </c>
      <c r="C3209" s="4">
        <v>42758</v>
      </c>
      <c r="D3209" s="4">
        <v>42762</v>
      </c>
      <c r="E3209" t="s">
        <v>15</v>
      </c>
      <c r="F3209" t="s">
        <v>847</v>
      </c>
      <c r="G3209" t="s">
        <v>17</v>
      </c>
      <c r="H3209">
        <v>85705</v>
      </c>
      <c r="I3209" t="s">
        <v>3855</v>
      </c>
      <c r="J3209">
        <v>4.9379999999999997</v>
      </c>
      <c r="K3209">
        <v>2</v>
      </c>
      <c r="L3209">
        <v>4.2796000000000003</v>
      </c>
      <c r="M3209">
        <v>0.7</v>
      </c>
      <c r="N3209">
        <v>-3.6212</v>
      </c>
    </row>
    <row r="3210" spans="1:14" hidden="1">
      <c r="A3210">
        <v>516</v>
      </c>
      <c r="B3210" t="s">
        <v>3856</v>
      </c>
      <c r="C3210" s="4">
        <v>42757</v>
      </c>
      <c r="D3210" s="4">
        <v>42762</v>
      </c>
      <c r="E3210" t="s">
        <v>15</v>
      </c>
      <c r="F3210" t="s">
        <v>823</v>
      </c>
      <c r="G3210" t="s">
        <v>17</v>
      </c>
      <c r="H3210">
        <v>59405</v>
      </c>
      <c r="I3210" t="s">
        <v>1539</v>
      </c>
      <c r="J3210">
        <v>2999.95</v>
      </c>
      <c r="K3210">
        <v>5</v>
      </c>
      <c r="L3210">
        <v>323.99459999999999</v>
      </c>
      <c r="M3210">
        <v>0</v>
      </c>
      <c r="N3210">
        <v>1379.9770000000001</v>
      </c>
    </row>
    <row r="3211" spans="1:14" hidden="1">
      <c r="A3211">
        <v>517</v>
      </c>
      <c r="B3211" t="s">
        <v>3856</v>
      </c>
      <c r="C3211" s="4">
        <v>42757</v>
      </c>
      <c r="D3211" s="4">
        <v>42762</v>
      </c>
      <c r="E3211" t="s">
        <v>15</v>
      </c>
      <c r="F3211" t="s">
        <v>823</v>
      </c>
      <c r="G3211" t="s">
        <v>17</v>
      </c>
      <c r="H3211">
        <v>59405</v>
      </c>
      <c r="I3211" t="s">
        <v>1675</v>
      </c>
      <c r="J3211">
        <v>51.45</v>
      </c>
      <c r="K3211">
        <v>3</v>
      </c>
      <c r="L3211">
        <v>12.519500000000001</v>
      </c>
      <c r="M3211">
        <v>0</v>
      </c>
      <c r="N3211">
        <v>13.891500000000001</v>
      </c>
    </row>
    <row r="3212" spans="1:14" hidden="1">
      <c r="A3212">
        <v>518</v>
      </c>
      <c r="B3212" t="s">
        <v>3856</v>
      </c>
      <c r="C3212" s="4">
        <v>42757</v>
      </c>
      <c r="D3212" s="4">
        <v>42762</v>
      </c>
      <c r="E3212" t="s">
        <v>15</v>
      </c>
      <c r="F3212" t="s">
        <v>823</v>
      </c>
      <c r="G3212" t="s">
        <v>17</v>
      </c>
      <c r="H3212">
        <v>59405</v>
      </c>
      <c r="I3212" t="s">
        <v>1742</v>
      </c>
      <c r="J3212">
        <v>11.96</v>
      </c>
      <c r="K3212">
        <v>2</v>
      </c>
      <c r="L3212">
        <v>3.2890000000000001</v>
      </c>
      <c r="M3212">
        <v>0</v>
      </c>
      <c r="N3212">
        <v>5.3819999999999997</v>
      </c>
    </row>
    <row r="3213" spans="1:14" hidden="1">
      <c r="A3213">
        <v>519</v>
      </c>
      <c r="B3213" t="s">
        <v>3856</v>
      </c>
      <c r="C3213" s="4">
        <v>42757</v>
      </c>
      <c r="D3213" s="4">
        <v>42762</v>
      </c>
      <c r="E3213" t="s">
        <v>15</v>
      </c>
      <c r="F3213" t="s">
        <v>823</v>
      </c>
      <c r="G3213" t="s">
        <v>17</v>
      </c>
      <c r="H3213">
        <v>59405</v>
      </c>
      <c r="I3213" t="s">
        <v>110</v>
      </c>
      <c r="J3213">
        <v>1126.02</v>
      </c>
      <c r="K3213">
        <v>3</v>
      </c>
      <c r="L3213">
        <v>356.57299999999998</v>
      </c>
      <c r="M3213">
        <v>0</v>
      </c>
      <c r="N3213">
        <v>56.301000000000002</v>
      </c>
    </row>
    <row r="3214" spans="1:14" hidden="1">
      <c r="A3214">
        <v>7984</v>
      </c>
      <c r="B3214" t="s">
        <v>3857</v>
      </c>
      <c r="C3214" s="4">
        <v>42757</v>
      </c>
      <c r="D3214" s="4">
        <v>42760</v>
      </c>
      <c r="E3214" t="s">
        <v>52</v>
      </c>
      <c r="F3214" t="s">
        <v>2635</v>
      </c>
      <c r="G3214" t="s">
        <v>27</v>
      </c>
      <c r="H3214">
        <v>60623</v>
      </c>
      <c r="I3214" t="s">
        <v>128</v>
      </c>
      <c r="J3214">
        <v>15.12</v>
      </c>
      <c r="K3214">
        <v>5</v>
      </c>
      <c r="L3214">
        <v>2.0411999999999999</v>
      </c>
      <c r="M3214">
        <v>0.2</v>
      </c>
      <c r="N3214">
        <v>4.9139999999999997</v>
      </c>
    </row>
    <row r="3215" spans="1:14" hidden="1">
      <c r="A3215">
        <v>7985</v>
      </c>
      <c r="B3215" t="s">
        <v>3857</v>
      </c>
      <c r="C3215" s="4">
        <v>42757</v>
      </c>
      <c r="D3215" s="4">
        <v>42760</v>
      </c>
      <c r="E3215" t="s">
        <v>52</v>
      </c>
      <c r="F3215" t="s">
        <v>2635</v>
      </c>
      <c r="G3215" t="s">
        <v>27</v>
      </c>
      <c r="H3215">
        <v>60623</v>
      </c>
      <c r="I3215" t="s">
        <v>3321</v>
      </c>
      <c r="J3215">
        <v>7.8719999999999999</v>
      </c>
      <c r="K3215">
        <v>3</v>
      </c>
      <c r="L3215">
        <v>2.3288000000000002</v>
      </c>
      <c r="M3215">
        <v>0.2</v>
      </c>
      <c r="N3215">
        <v>0.88559999999999905</v>
      </c>
    </row>
    <row r="3216" spans="1:14" hidden="1">
      <c r="A3216">
        <v>733</v>
      </c>
      <c r="B3216" t="s">
        <v>3858</v>
      </c>
      <c r="C3216" s="4">
        <v>42756</v>
      </c>
      <c r="D3216" s="4">
        <v>42760</v>
      </c>
      <c r="E3216" t="s">
        <v>15</v>
      </c>
      <c r="F3216" t="s">
        <v>2017</v>
      </c>
      <c r="G3216" t="s">
        <v>17</v>
      </c>
      <c r="H3216">
        <v>98115</v>
      </c>
      <c r="I3216" t="s">
        <v>77</v>
      </c>
      <c r="J3216">
        <v>242.94</v>
      </c>
      <c r="K3216">
        <v>3</v>
      </c>
      <c r="L3216">
        <v>77.740799999999993</v>
      </c>
      <c r="M3216">
        <v>0</v>
      </c>
      <c r="N3216">
        <v>9.7175999999999902</v>
      </c>
    </row>
    <row r="3217" spans="1:14" hidden="1">
      <c r="A3217">
        <v>734</v>
      </c>
      <c r="B3217" t="s">
        <v>3858</v>
      </c>
      <c r="C3217" s="4">
        <v>42756</v>
      </c>
      <c r="D3217" s="4">
        <v>42760</v>
      </c>
      <c r="E3217" t="s">
        <v>15</v>
      </c>
      <c r="F3217" t="s">
        <v>2017</v>
      </c>
      <c r="G3217" t="s">
        <v>17</v>
      </c>
      <c r="H3217">
        <v>98115</v>
      </c>
      <c r="I3217" t="s">
        <v>317</v>
      </c>
      <c r="J3217">
        <v>179.97</v>
      </c>
      <c r="K3217">
        <v>3</v>
      </c>
      <c r="L3217">
        <v>31.194800000000001</v>
      </c>
      <c r="M3217">
        <v>0</v>
      </c>
      <c r="N3217">
        <v>86.385599999999997</v>
      </c>
    </row>
    <row r="3218" spans="1:14" hidden="1">
      <c r="A3218">
        <v>735</v>
      </c>
      <c r="B3218" t="s">
        <v>3858</v>
      </c>
      <c r="C3218" s="4">
        <v>42756</v>
      </c>
      <c r="D3218" s="4">
        <v>42760</v>
      </c>
      <c r="E3218" t="s">
        <v>15</v>
      </c>
      <c r="F3218" t="s">
        <v>2017</v>
      </c>
      <c r="G3218" t="s">
        <v>17</v>
      </c>
      <c r="H3218">
        <v>98115</v>
      </c>
      <c r="I3218" t="s">
        <v>535</v>
      </c>
      <c r="J3218">
        <v>99.695999999999998</v>
      </c>
      <c r="K3218">
        <v>6</v>
      </c>
      <c r="L3218">
        <v>11.008100000000001</v>
      </c>
      <c r="M3218">
        <v>0.2</v>
      </c>
      <c r="N3218">
        <v>33.647399999999998</v>
      </c>
    </row>
    <row r="3219" spans="1:14" hidden="1">
      <c r="A3219">
        <v>736</v>
      </c>
      <c r="B3219" t="s">
        <v>3858</v>
      </c>
      <c r="C3219" s="4">
        <v>42756</v>
      </c>
      <c r="D3219" s="4">
        <v>42760</v>
      </c>
      <c r="E3219" t="s">
        <v>15</v>
      </c>
      <c r="F3219" t="s">
        <v>2017</v>
      </c>
      <c r="G3219" t="s">
        <v>17</v>
      </c>
      <c r="H3219">
        <v>98115</v>
      </c>
      <c r="I3219" t="s">
        <v>297</v>
      </c>
      <c r="J3219">
        <v>27.936</v>
      </c>
      <c r="K3219">
        <v>4</v>
      </c>
      <c r="L3219">
        <v>4.6269</v>
      </c>
      <c r="M3219">
        <v>0.2</v>
      </c>
      <c r="N3219">
        <v>9.4283999999999999</v>
      </c>
    </row>
    <row r="3220" spans="1:14" hidden="1">
      <c r="A3220">
        <v>737</v>
      </c>
      <c r="B3220" t="s">
        <v>3858</v>
      </c>
      <c r="C3220" s="4">
        <v>42756</v>
      </c>
      <c r="D3220" s="4">
        <v>42760</v>
      </c>
      <c r="E3220" t="s">
        <v>15</v>
      </c>
      <c r="F3220" t="s">
        <v>2017</v>
      </c>
      <c r="G3220" t="s">
        <v>17</v>
      </c>
      <c r="H3220">
        <v>98115</v>
      </c>
      <c r="I3220" t="s">
        <v>3859</v>
      </c>
      <c r="J3220">
        <v>84.98</v>
      </c>
      <c r="K3220">
        <v>1</v>
      </c>
      <c r="L3220">
        <v>66.284400000000005</v>
      </c>
      <c r="M3220">
        <v>0</v>
      </c>
      <c r="N3220">
        <v>18.695599999999999</v>
      </c>
    </row>
    <row r="3221" spans="1:14" hidden="1">
      <c r="A3221">
        <v>738</v>
      </c>
      <c r="B3221" t="s">
        <v>3858</v>
      </c>
      <c r="C3221" s="4">
        <v>42756</v>
      </c>
      <c r="D3221" s="4">
        <v>42760</v>
      </c>
      <c r="E3221" t="s">
        <v>15</v>
      </c>
      <c r="F3221" t="s">
        <v>2017</v>
      </c>
      <c r="G3221" t="s">
        <v>17</v>
      </c>
      <c r="H3221">
        <v>98115</v>
      </c>
      <c r="I3221" t="s">
        <v>2494</v>
      </c>
      <c r="J3221">
        <v>18.72</v>
      </c>
      <c r="K3221">
        <v>5</v>
      </c>
      <c r="L3221">
        <v>2.4336000000000002</v>
      </c>
      <c r="M3221">
        <v>0.2</v>
      </c>
      <c r="N3221">
        <v>6.5519999999999996</v>
      </c>
    </row>
    <row r="3222" spans="1:14" hidden="1">
      <c r="A3222">
        <v>1096</v>
      </c>
      <c r="B3222" t="s">
        <v>3860</v>
      </c>
      <c r="C3222" s="4">
        <v>42756</v>
      </c>
      <c r="D3222" s="4">
        <v>42761</v>
      </c>
      <c r="E3222" t="s">
        <v>15</v>
      </c>
      <c r="F3222" t="s">
        <v>3331</v>
      </c>
      <c r="G3222" t="s">
        <v>17</v>
      </c>
      <c r="H3222">
        <v>28205</v>
      </c>
      <c r="I3222" t="s">
        <v>285</v>
      </c>
      <c r="J3222">
        <v>348.20800000000003</v>
      </c>
      <c r="K3222">
        <v>7</v>
      </c>
      <c r="L3222">
        <v>45.391399999999997</v>
      </c>
      <c r="M3222">
        <v>0.2</v>
      </c>
      <c r="N3222">
        <v>30.4682</v>
      </c>
    </row>
    <row r="3223" spans="1:14" hidden="1">
      <c r="A3223">
        <v>1097</v>
      </c>
      <c r="B3223" t="s">
        <v>3860</v>
      </c>
      <c r="C3223" s="4">
        <v>42756</v>
      </c>
      <c r="D3223" s="4">
        <v>42761</v>
      </c>
      <c r="E3223" t="s">
        <v>15</v>
      </c>
      <c r="F3223" t="s">
        <v>3331</v>
      </c>
      <c r="G3223" t="s">
        <v>17</v>
      </c>
      <c r="H3223">
        <v>28205</v>
      </c>
      <c r="I3223" t="s">
        <v>2429</v>
      </c>
      <c r="J3223">
        <v>35.783999999999999</v>
      </c>
      <c r="K3223">
        <v>7</v>
      </c>
      <c r="L3223">
        <v>9.2015999999999991</v>
      </c>
      <c r="M3223">
        <v>0.7</v>
      </c>
      <c r="N3223">
        <v>-28.627199999999998</v>
      </c>
    </row>
    <row r="3224" spans="1:14" hidden="1">
      <c r="A3224">
        <v>2680</v>
      </c>
      <c r="B3224" t="s">
        <v>3861</v>
      </c>
      <c r="C3224" s="4">
        <v>42756</v>
      </c>
      <c r="D3224" s="4">
        <v>42762</v>
      </c>
      <c r="E3224" t="s">
        <v>15</v>
      </c>
      <c r="F3224" t="s">
        <v>130</v>
      </c>
      <c r="G3224" t="s">
        <v>17</v>
      </c>
      <c r="H3224">
        <v>49201</v>
      </c>
      <c r="I3224" t="s">
        <v>985</v>
      </c>
      <c r="J3224">
        <v>14.4</v>
      </c>
      <c r="K3224">
        <v>5</v>
      </c>
      <c r="L3224">
        <v>1.4688000000000001</v>
      </c>
      <c r="M3224">
        <v>0</v>
      </c>
      <c r="N3224">
        <v>7.056</v>
      </c>
    </row>
    <row r="3225" spans="1:14" hidden="1">
      <c r="A3225">
        <v>2681</v>
      </c>
      <c r="B3225" t="s">
        <v>3861</v>
      </c>
      <c r="C3225" s="4">
        <v>42756</v>
      </c>
      <c r="D3225" s="4">
        <v>42762</v>
      </c>
      <c r="E3225" t="s">
        <v>15</v>
      </c>
      <c r="F3225" t="s">
        <v>130</v>
      </c>
      <c r="G3225" t="s">
        <v>17</v>
      </c>
      <c r="H3225">
        <v>49201</v>
      </c>
      <c r="I3225" t="s">
        <v>1882</v>
      </c>
      <c r="J3225">
        <v>619.95000000000005</v>
      </c>
      <c r="K3225">
        <v>5</v>
      </c>
      <c r="L3225">
        <v>101.6718</v>
      </c>
      <c r="M3225">
        <v>0</v>
      </c>
      <c r="N3225">
        <v>111.59099999999999</v>
      </c>
    </row>
    <row r="3226" spans="1:14" hidden="1">
      <c r="A3226">
        <v>2682</v>
      </c>
      <c r="B3226" t="s">
        <v>3861</v>
      </c>
      <c r="C3226" s="4">
        <v>42756</v>
      </c>
      <c r="D3226" s="4">
        <v>42762</v>
      </c>
      <c r="E3226" t="s">
        <v>15</v>
      </c>
      <c r="F3226" t="s">
        <v>130</v>
      </c>
      <c r="G3226" t="s">
        <v>17</v>
      </c>
      <c r="H3226">
        <v>49201</v>
      </c>
      <c r="I3226" t="s">
        <v>918</v>
      </c>
      <c r="J3226">
        <v>89.52</v>
      </c>
      <c r="K3226">
        <v>4</v>
      </c>
      <c r="L3226">
        <v>11.8614</v>
      </c>
      <c r="M3226">
        <v>0</v>
      </c>
      <c r="N3226">
        <v>42.074399999999997</v>
      </c>
    </row>
    <row r="3227" spans="1:14" hidden="1">
      <c r="A3227">
        <v>2683</v>
      </c>
      <c r="B3227" t="s">
        <v>3861</v>
      </c>
      <c r="C3227" s="4">
        <v>42756</v>
      </c>
      <c r="D3227" s="4">
        <v>42762</v>
      </c>
      <c r="E3227" t="s">
        <v>15</v>
      </c>
      <c r="F3227" t="s">
        <v>130</v>
      </c>
      <c r="G3227" t="s">
        <v>17</v>
      </c>
      <c r="H3227">
        <v>49201</v>
      </c>
      <c r="I3227" t="s">
        <v>3862</v>
      </c>
      <c r="J3227">
        <v>350.97300000000001</v>
      </c>
      <c r="K3227">
        <v>3</v>
      </c>
      <c r="L3227">
        <v>66.294899999999998</v>
      </c>
      <c r="M3227">
        <v>0.1</v>
      </c>
      <c r="N3227">
        <v>152.0883</v>
      </c>
    </row>
    <row r="3228" spans="1:14" hidden="1">
      <c r="A3228">
        <v>2684</v>
      </c>
      <c r="B3228" t="s">
        <v>3861</v>
      </c>
      <c r="C3228" s="4">
        <v>42756</v>
      </c>
      <c r="D3228" s="4">
        <v>42762</v>
      </c>
      <c r="E3228" t="s">
        <v>15</v>
      </c>
      <c r="F3228" t="s">
        <v>130</v>
      </c>
      <c r="G3228" t="s">
        <v>17</v>
      </c>
      <c r="H3228">
        <v>49201</v>
      </c>
      <c r="I3228" t="s">
        <v>208</v>
      </c>
      <c r="J3228">
        <v>164.99</v>
      </c>
      <c r="K3228">
        <v>1</v>
      </c>
      <c r="L3228">
        <v>115.49299999999999</v>
      </c>
      <c r="M3228">
        <v>0</v>
      </c>
      <c r="N3228">
        <v>49.497</v>
      </c>
    </row>
    <row r="3229" spans="1:14" hidden="1">
      <c r="A3229">
        <v>9745</v>
      </c>
      <c r="B3229" t="s">
        <v>3863</v>
      </c>
      <c r="C3229" s="4">
        <v>42756</v>
      </c>
      <c r="D3229" s="4">
        <v>42760</v>
      </c>
      <c r="E3229" t="s">
        <v>15</v>
      </c>
      <c r="F3229" t="s">
        <v>2108</v>
      </c>
      <c r="G3229" t="s">
        <v>21</v>
      </c>
      <c r="H3229">
        <v>60505</v>
      </c>
      <c r="I3229" t="s">
        <v>3864</v>
      </c>
      <c r="J3229">
        <v>268.57600000000002</v>
      </c>
      <c r="K3229">
        <v>4</v>
      </c>
      <c r="L3229">
        <v>44.482900000000001</v>
      </c>
      <c r="M3229">
        <v>0.2</v>
      </c>
      <c r="N3229">
        <v>90.644400000000005</v>
      </c>
    </row>
    <row r="3230" spans="1:14" hidden="1">
      <c r="A3230">
        <v>440</v>
      </c>
      <c r="B3230" t="s">
        <v>3865</v>
      </c>
      <c r="C3230" s="4">
        <v>42755</v>
      </c>
      <c r="D3230" s="4">
        <v>42758</v>
      </c>
      <c r="E3230" t="s">
        <v>52</v>
      </c>
      <c r="F3230" t="s">
        <v>115</v>
      </c>
      <c r="G3230" t="s">
        <v>27</v>
      </c>
      <c r="H3230">
        <v>10024</v>
      </c>
      <c r="I3230" t="s">
        <v>615</v>
      </c>
      <c r="J3230">
        <v>207.846</v>
      </c>
      <c r="K3230">
        <v>3</v>
      </c>
      <c r="L3230">
        <v>68.512200000000007</v>
      </c>
      <c r="M3230">
        <v>0.1</v>
      </c>
      <c r="N3230">
        <v>2.3093999999999899</v>
      </c>
    </row>
    <row r="3231" spans="1:14" hidden="1">
      <c r="A3231">
        <v>1659</v>
      </c>
      <c r="B3231" t="s">
        <v>3866</v>
      </c>
      <c r="C3231" s="4">
        <v>42755</v>
      </c>
      <c r="D3231" s="4">
        <v>42761</v>
      </c>
      <c r="E3231" t="s">
        <v>15</v>
      </c>
      <c r="F3231" t="s">
        <v>3867</v>
      </c>
      <c r="G3231" t="s">
        <v>21</v>
      </c>
      <c r="H3231">
        <v>90045</v>
      </c>
      <c r="I3231" t="s">
        <v>3868</v>
      </c>
      <c r="J3231">
        <v>160.77600000000001</v>
      </c>
      <c r="K3231">
        <v>3</v>
      </c>
      <c r="L3231">
        <v>50.2425</v>
      </c>
      <c r="M3231">
        <v>0.2</v>
      </c>
      <c r="N3231">
        <v>10.048500000000001</v>
      </c>
    </row>
    <row r="3232" spans="1:14" hidden="1">
      <c r="A3232">
        <v>2408</v>
      </c>
      <c r="B3232" t="s">
        <v>3869</v>
      </c>
      <c r="C3232" s="4">
        <v>42755</v>
      </c>
      <c r="D3232" s="4">
        <v>42760</v>
      </c>
      <c r="E3232" t="s">
        <v>15</v>
      </c>
      <c r="F3232" t="s">
        <v>2191</v>
      </c>
      <c r="G3232" t="s">
        <v>21</v>
      </c>
      <c r="H3232">
        <v>94122</v>
      </c>
      <c r="I3232" t="s">
        <v>3870</v>
      </c>
      <c r="J3232">
        <v>24.2</v>
      </c>
      <c r="K3232">
        <v>5</v>
      </c>
      <c r="L3232">
        <v>3.2427999999999999</v>
      </c>
      <c r="M3232">
        <v>0</v>
      </c>
      <c r="N3232">
        <v>7.9859999999999998</v>
      </c>
    </row>
    <row r="3233" spans="1:14" hidden="1">
      <c r="A3233">
        <v>2409</v>
      </c>
      <c r="B3233" t="s">
        <v>3869</v>
      </c>
      <c r="C3233" s="4">
        <v>42755</v>
      </c>
      <c r="D3233" s="4">
        <v>42760</v>
      </c>
      <c r="E3233" t="s">
        <v>15</v>
      </c>
      <c r="F3233" t="s">
        <v>2191</v>
      </c>
      <c r="G3233" t="s">
        <v>21</v>
      </c>
      <c r="H3233">
        <v>94122</v>
      </c>
      <c r="I3233" t="s">
        <v>240</v>
      </c>
      <c r="J3233">
        <v>359.976</v>
      </c>
      <c r="K3233">
        <v>3</v>
      </c>
      <c r="L3233">
        <v>76.494900000000001</v>
      </c>
      <c r="M3233">
        <v>0.2</v>
      </c>
      <c r="N3233">
        <v>130.4913</v>
      </c>
    </row>
    <row r="3234" spans="1:14" hidden="1">
      <c r="A3234">
        <v>5425</v>
      </c>
      <c r="B3234" t="s">
        <v>3871</v>
      </c>
      <c r="C3234" s="4">
        <v>42755</v>
      </c>
      <c r="D3234" s="4">
        <v>42761</v>
      </c>
      <c r="E3234" t="s">
        <v>15</v>
      </c>
      <c r="F3234" t="s">
        <v>2514</v>
      </c>
      <c r="G3234" t="s">
        <v>21</v>
      </c>
      <c r="H3234">
        <v>6708</v>
      </c>
      <c r="I3234" t="s">
        <v>3534</v>
      </c>
      <c r="J3234">
        <v>3.52</v>
      </c>
      <c r="K3234">
        <v>2</v>
      </c>
      <c r="L3234">
        <v>1.2496</v>
      </c>
      <c r="M3234">
        <v>0</v>
      </c>
      <c r="N3234">
        <v>1.0207999999999999</v>
      </c>
    </row>
    <row r="3235" spans="1:14" hidden="1">
      <c r="A3235">
        <v>7408</v>
      </c>
      <c r="B3235" t="s">
        <v>3872</v>
      </c>
      <c r="C3235" s="4">
        <v>42755</v>
      </c>
      <c r="D3235" s="4">
        <v>42756</v>
      </c>
      <c r="E3235" t="s">
        <v>38</v>
      </c>
      <c r="F3235" t="s">
        <v>1432</v>
      </c>
      <c r="G3235" t="s">
        <v>21</v>
      </c>
      <c r="H3235">
        <v>60653</v>
      </c>
      <c r="I3235" t="s">
        <v>1031</v>
      </c>
      <c r="J3235">
        <v>11.52</v>
      </c>
      <c r="K3235">
        <v>5</v>
      </c>
      <c r="L3235">
        <v>1.4688000000000001</v>
      </c>
      <c r="M3235">
        <v>0.2</v>
      </c>
      <c r="N3235">
        <v>4.1760000000000002</v>
      </c>
    </row>
    <row r="3236" spans="1:14" hidden="1">
      <c r="A3236">
        <v>1885</v>
      </c>
      <c r="B3236" t="s">
        <v>3873</v>
      </c>
      <c r="C3236" s="4">
        <v>42754</v>
      </c>
      <c r="D3236" s="4">
        <v>42758</v>
      </c>
      <c r="E3236" t="s">
        <v>52</v>
      </c>
      <c r="F3236" t="s">
        <v>2150</v>
      </c>
      <c r="G3236" t="s">
        <v>21</v>
      </c>
      <c r="H3236">
        <v>76248</v>
      </c>
      <c r="I3236" t="s">
        <v>1731</v>
      </c>
      <c r="J3236">
        <v>6</v>
      </c>
      <c r="K3236">
        <v>2</v>
      </c>
      <c r="L3236">
        <v>1.95</v>
      </c>
      <c r="M3236">
        <v>0.2</v>
      </c>
      <c r="N3236">
        <v>2.1</v>
      </c>
    </row>
    <row r="3237" spans="1:14" hidden="1">
      <c r="A3237">
        <v>9116</v>
      </c>
      <c r="B3237" t="s">
        <v>3874</v>
      </c>
      <c r="C3237" s="4">
        <v>42754</v>
      </c>
      <c r="D3237" s="4">
        <v>42759</v>
      </c>
      <c r="E3237" t="s">
        <v>52</v>
      </c>
      <c r="F3237" t="s">
        <v>181</v>
      </c>
      <c r="G3237" t="s">
        <v>21</v>
      </c>
      <c r="H3237">
        <v>19140</v>
      </c>
      <c r="I3237" t="s">
        <v>1563</v>
      </c>
      <c r="J3237">
        <v>429.6</v>
      </c>
      <c r="K3237">
        <v>2</v>
      </c>
      <c r="L3237">
        <v>261.33999999999997</v>
      </c>
      <c r="M3237">
        <v>0.4</v>
      </c>
      <c r="N3237">
        <v>-93.08</v>
      </c>
    </row>
    <row r="3238" spans="1:14" hidden="1">
      <c r="A3238">
        <v>9117</v>
      </c>
      <c r="B3238" t="s">
        <v>3874</v>
      </c>
      <c r="C3238" s="4">
        <v>42754</v>
      </c>
      <c r="D3238" s="4">
        <v>42759</v>
      </c>
      <c r="E3238" t="s">
        <v>52</v>
      </c>
      <c r="F3238" t="s">
        <v>181</v>
      </c>
      <c r="G3238" t="s">
        <v>21</v>
      </c>
      <c r="H3238">
        <v>19140</v>
      </c>
      <c r="I3238" t="s">
        <v>2080</v>
      </c>
      <c r="J3238">
        <v>31.968</v>
      </c>
      <c r="K3238">
        <v>2</v>
      </c>
      <c r="L3238">
        <v>12.7872</v>
      </c>
      <c r="M3238">
        <v>0.2</v>
      </c>
      <c r="N3238">
        <v>6.3936000000000002</v>
      </c>
    </row>
    <row r="3239" spans="1:14" hidden="1">
      <c r="A3239">
        <v>9118</v>
      </c>
      <c r="B3239" t="s">
        <v>3874</v>
      </c>
      <c r="C3239" s="4">
        <v>42754</v>
      </c>
      <c r="D3239" s="4">
        <v>42759</v>
      </c>
      <c r="E3239" t="s">
        <v>52</v>
      </c>
      <c r="F3239" t="s">
        <v>181</v>
      </c>
      <c r="G3239" t="s">
        <v>21</v>
      </c>
      <c r="H3239">
        <v>19140</v>
      </c>
      <c r="I3239" t="s">
        <v>3875</v>
      </c>
      <c r="J3239">
        <v>887.27099999999996</v>
      </c>
      <c r="K3239">
        <v>3</v>
      </c>
      <c r="L3239">
        <v>316.88249999999999</v>
      </c>
      <c r="M3239">
        <v>0.3</v>
      </c>
      <c r="N3239">
        <v>-63.3765</v>
      </c>
    </row>
    <row r="3240" spans="1:14" hidden="1">
      <c r="A3240">
        <v>9119</v>
      </c>
      <c r="B3240" t="s">
        <v>3874</v>
      </c>
      <c r="C3240" s="4">
        <v>42754</v>
      </c>
      <c r="D3240" s="4">
        <v>42759</v>
      </c>
      <c r="E3240" t="s">
        <v>52</v>
      </c>
      <c r="F3240" t="s">
        <v>181</v>
      </c>
      <c r="G3240" t="s">
        <v>21</v>
      </c>
      <c r="H3240">
        <v>19140</v>
      </c>
      <c r="I3240" t="s">
        <v>1305</v>
      </c>
      <c r="J3240">
        <v>21.696000000000002</v>
      </c>
      <c r="K3240">
        <v>4</v>
      </c>
      <c r="L3240">
        <v>3.6612</v>
      </c>
      <c r="M3240">
        <v>0.2</v>
      </c>
      <c r="N3240">
        <v>7.0511999999999997</v>
      </c>
    </row>
    <row r="3241" spans="1:14" hidden="1">
      <c r="A3241">
        <v>9387</v>
      </c>
      <c r="B3241" t="s">
        <v>3876</v>
      </c>
      <c r="C3241" s="4">
        <v>42754</v>
      </c>
      <c r="D3241" s="4">
        <v>42758</v>
      </c>
      <c r="E3241" t="s">
        <v>15</v>
      </c>
      <c r="F3241" t="s">
        <v>3877</v>
      </c>
      <c r="G3241" t="s">
        <v>21</v>
      </c>
      <c r="H3241" t="s">
        <v>654</v>
      </c>
      <c r="I3241" t="s">
        <v>1433</v>
      </c>
      <c r="J3241">
        <v>79.92</v>
      </c>
      <c r="K3241">
        <v>4</v>
      </c>
      <c r="L3241">
        <v>10.589399999999999</v>
      </c>
      <c r="M3241">
        <v>0</v>
      </c>
      <c r="N3241">
        <v>37.562399999999997</v>
      </c>
    </row>
    <row r="3242" spans="1:14" hidden="1">
      <c r="A3242">
        <v>9388</v>
      </c>
      <c r="B3242" t="s">
        <v>3876</v>
      </c>
      <c r="C3242" s="4">
        <v>42754</v>
      </c>
      <c r="D3242" s="4">
        <v>42758</v>
      </c>
      <c r="E3242" t="s">
        <v>15</v>
      </c>
      <c r="F3242" t="s">
        <v>3877</v>
      </c>
      <c r="G3242" t="s">
        <v>21</v>
      </c>
      <c r="H3242" t="s">
        <v>654</v>
      </c>
      <c r="I3242" t="s">
        <v>300</v>
      </c>
      <c r="J3242">
        <v>12.28</v>
      </c>
      <c r="K3242">
        <v>1</v>
      </c>
      <c r="L3242">
        <v>6.5084</v>
      </c>
      <c r="M3242">
        <v>0</v>
      </c>
      <c r="N3242">
        <v>5.7716000000000003</v>
      </c>
    </row>
    <row r="3243" spans="1:14" hidden="1">
      <c r="A3243">
        <v>9389</v>
      </c>
      <c r="B3243" t="s">
        <v>3876</v>
      </c>
      <c r="C3243" s="4">
        <v>42754</v>
      </c>
      <c r="D3243" s="4">
        <v>42758</v>
      </c>
      <c r="E3243" t="s">
        <v>15</v>
      </c>
      <c r="F3243" t="s">
        <v>3877</v>
      </c>
      <c r="G3243" t="s">
        <v>21</v>
      </c>
      <c r="H3243" t="s">
        <v>654</v>
      </c>
      <c r="I3243" t="s">
        <v>1818</v>
      </c>
      <c r="J3243">
        <v>542.94000000000005</v>
      </c>
      <c r="K3243">
        <v>3</v>
      </c>
      <c r="L3243">
        <v>130.3056</v>
      </c>
      <c r="M3243">
        <v>0</v>
      </c>
      <c r="N3243">
        <v>152.0232</v>
      </c>
    </row>
    <row r="3244" spans="1:14" hidden="1">
      <c r="A3244">
        <v>9390</v>
      </c>
      <c r="B3244" t="s">
        <v>3876</v>
      </c>
      <c r="C3244" s="4">
        <v>42754</v>
      </c>
      <c r="D3244" s="4">
        <v>42758</v>
      </c>
      <c r="E3244" t="s">
        <v>15</v>
      </c>
      <c r="F3244" t="s">
        <v>3877</v>
      </c>
      <c r="G3244" t="s">
        <v>21</v>
      </c>
      <c r="H3244" t="s">
        <v>654</v>
      </c>
      <c r="I3244" t="s">
        <v>2392</v>
      </c>
      <c r="J3244">
        <v>2.04</v>
      </c>
      <c r="K3244">
        <v>1</v>
      </c>
      <c r="L3244">
        <v>1.0811999999999999</v>
      </c>
      <c r="M3244">
        <v>0</v>
      </c>
      <c r="N3244">
        <v>0.95879999999999999</v>
      </c>
    </row>
    <row r="3245" spans="1:14" hidden="1">
      <c r="A3245">
        <v>5272</v>
      </c>
      <c r="B3245" t="s">
        <v>3878</v>
      </c>
      <c r="C3245" s="4">
        <v>42751</v>
      </c>
      <c r="D3245" s="4">
        <v>42751</v>
      </c>
      <c r="E3245" t="s">
        <v>98</v>
      </c>
      <c r="F3245" t="s">
        <v>1533</v>
      </c>
      <c r="G3245" t="s">
        <v>27</v>
      </c>
      <c r="H3245">
        <v>90008</v>
      </c>
      <c r="I3245" t="s">
        <v>657</v>
      </c>
      <c r="J3245">
        <v>27.92</v>
      </c>
      <c r="K3245">
        <v>4</v>
      </c>
      <c r="L3245">
        <v>4.9558</v>
      </c>
      <c r="M3245">
        <v>0</v>
      </c>
      <c r="N3245">
        <v>8.0968</v>
      </c>
    </row>
    <row r="3246" spans="1:14" hidden="1">
      <c r="A3246">
        <v>5273</v>
      </c>
      <c r="B3246" t="s">
        <v>3878</v>
      </c>
      <c r="C3246" s="4">
        <v>42751</v>
      </c>
      <c r="D3246" s="4">
        <v>42751</v>
      </c>
      <c r="E3246" t="s">
        <v>98</v>
      </c>
      <c r="F3246" t="s">
        <v>1533</v>
      </c>
      <c r="G3246" t="s">
        <v>27</v>
      </c>
      <c r="H3246">
        <v>90008</v>
      </c>
      <c r="I3246" t="s">
        <v>1649</v>
      </c>
      <c r="J3246">
        <v>399.67200000000003</v>
      </c>
      <c r="K3246">
        <v>7</v>
      </c>
      <c r="L3246">
        <v>59.237099999999998</v>
      </c>
      <c r="M3246">
        <v>0.2</v>
      </c>
      <c r="N3246">
        <v>-14.9877000000001</v>
      </c>
    </row>
    <row r="3247" spans="1:14" hidden="1">
      <c r="A3247">
        <v>6521</v>
      </c>
      <c r="B3247" t="s">
        <v>3879</v>
      </c>
      <c r="C3247" s="4">
        <v>42751</v>
      </c>
      <c r="D3247" s="4">
        <v>42753</v>
      </c>
      <c r="E3247" t="s">
        <v>52</v>
      </c>
      <c r="F3247" t="s">
        <v>157</v>
      </c>
      <c r="G3247" t="s">
        <v>21</v>
      </c>
      <c r="H3247">
        <v>49201</v>
      </c>
      <c r="I3247" t="s">
        <v>1757</v>
      </c>
      <c r="J3247">
        <v>5443.96</v>
      </c>
      <c r="K3247">
        <v>4</v>
      </c>
      <c r="L3247">
        <v>734.93460000000005</v>
      </c>
      <c r="M3247">
        <v>0</v>
      </c>
      <c r="N3247">
        <v>2504.2215999999999</v>
      </c>
    </row>
    <row r="3248" spans="1:14" hidden="1">
      <c r="A3248">
        <v>6522</v>
      </c>
      <c r="B3248" t="s">
        <v>3879</v>
      </c>
      <c r="C3248" s="4">
        <v>42751</v>
      </c>
      <c r="D3248" s="4">
        <v>42753</v>
      </c>
      <c r="E3248" t="s">
        <v>52</v>
      </c>
      <c r="F3248" t="s">
        <v>157</v>
      </c>
      <c r="G3248" t="s">
        <v>21</v>
      </c>
      <c r="H3248">
        <v>49201</v>
      </c>
      <c r="I3248" t="s">
        <v>2461</v>
      </c>
      <c r="J3248">
        <v>302.67</v>
      </c>
      <c r="K3248">
        <v>3</v>
      </c>
      <c r="L3248">
        <v>76.676400000000001</v>
      </c>
      <c r="M3248">
        <v>0</v>
      </c>
      <c r="N3248">
        <v>72.640799999999999</v>
      </c>
    </row>
    <row r="3249" spans="1:14" hidden="1">
      <c r="A3249">
        <v>6523</v>
      </c>
      <c r="B3249" t="s">
        <v>3879</v>
      </c>
      <c r="C3249" s="4">
        <v>42751</v>
      </c>
      <c r="D3249" s="4">
        <v>42753</v>
      </c>
      <c r="E3249" t="s">
        <v>52</v>
      </c>
      <c r="F3249" t="s">
        <v>157</v>
      </c>
      <c r="G3249" t="s">
        <v>21</v>
      </c>
      <c r="H3249">
        <v>49201</v>
      </c>
      <c r="I3249" t="s">
        <v>3880</v>
      </c>
      <c r="J3249">
        <v>56.07</v>
      </c>
      <c r="K3249">
        <v>7</v>
      </c>
      <c r="L3249">
        <v>4.4055</v>
      </c>
      <c r="M3249">
        <v>0</v>
      </c>
      <c r="N3249">
        <v>25.2315</v>
      </c>
    </row>
    <row r="3250" spans="1:14" hidden="1">
      <c r="A3250">
        <v>2767</v>
      </c>
      <c r="B3250" t="s">
        <v>3881</v>
      </c>
      <c r="C3250" s="4">
        <v>42750</v>
      </c>
      <c r="D3250" s="4">
        <v>42753</v>
      </c>
      <c r="E3250" t="s">
        <v>38</v>
      </c>
      <c r="F3250" t="s">
        <v>1838</v>
      </c>
      <c r="G3250" t="s">
        <v>21</v>
      </c>
      <c r="H3250">
        <v>19134</v>
      </c>
      <c r="I3250" t="s">
        <v>567</v>
      </c>
      <c r="J3250">
        <v>34.384</v>
      </c>
      <c r="K3250">
        <v>1</v>
      </c>
      <c r="L3250">
        <v>30.515799999999999</v>
      </c>
      <c r="M3250">
        <v>0.2</v>
      </c>
      <c r="N3250">
        <v>3.8681999999999901</v>
      </c>
    </row>
    <row r="3251" spans="1:14" hidden="1">
      <c r="A3251">
        <v>2768</v>
      </c>
      <c r="B3251" t="s">
        <v>3881</v>
      </c>
      <c r="C3251" s="4">
        <v>42750</v>
      </c>
      <c r="D3251" s="4">
        <v>42753</v>
      </c>
      <c r="E3251" t="s">
        <v>38</v>
      </c>
      <c r="F3251" t="s">
        <v>1838</v>
      </c>
      <c r="G3251" t="s">
        <v>21</v>
      </c>
      <c r="H3251">
        <v>19134</v>
      </c>
      <c r="I3251" t="s">
        <v>3184</v>
      </c>
      <c r="J3251">
        <v>1924.16</v>
      </c>
      <c r="K3251">
        <v>8</v>
      </c>
      <c r="L3251">
        <v>201.43549999999999</v>
      </c>
      <c r="M3251">
        <v>0.2</v>
      </c>
      <c r="N3251">
        <v>312.67599999999999</v>
      </c>
    </row>
    <row r="3252" spans="1:14" hidden="1">
      <c r="A3252">
        <v>3954</v>
      </c>
      <c r="B3252" t="s">
        <v>3882</v>
      </c>
      <c r="C3252" s="4">
        <v>42750</v>
      </c>
      <c r="D3252" s="4">
        <v>42754</v>
      </c>
      <c r="E3252" t="s">
        <v>15</v>
      </c>
      <c r="F3252" t="s">
        <v>3883</v>
      </c>
      <c r="G3252" t="s">
        <v>21</v>
      </c>
      <c r="H3252">
        <v>2169</v>
      </c>
      <c r="I3252" t="s">
        <v>2265</v>
      </c>
      <c r="J3252">
        <v>12.7</v>
      </c>
      <c r="K3252">
        <v>2</v>
      </c>
      <c r="L3252">
        <v>3.4289999999999998</v>
      </c>
      <c r="M3252">
        <v>0</v>
      </c>
      <c r="N3252">
        <v>5.8419999999999996</v>
      </c>
    </row>
    <row r="3253" spans="1:14" hidden="1">
      <c r="A3253">
        <v>5068</v>
      </c>
      <c r="B3253" t="s">
        <v>3884</v>
      </c>
      <c r="C3253" s="4">
        <v>42750</v>
      </c>
      <c r="D3253" s="4">
        <v>42754</v>
      </c>
      <c r="E3253" t="s">
        <v>15</v>
      </c>
      <c r="F3253" t="s">
        <v>337</v>
      </c>
      <c r="G3253" t="s">
        <v>17</v>
      </c>
      <c r="H3253">
        <v>90008</v>
      </c>
      <c r="I3253" t="s">
        <v>932</v>
      </c>
      <c r="J3253">
        <v>21.4</v>
      </c>
      <c r="K3253">
        <v>5</v>
      </c>
      <c r="L3253">
        <v>3.0388000000000002</v>
      </c>
      <c r="M3253">
        <v>0</v>
      </c>
      <c r="N3253">
        <v>6.2060000000000004</v>
      </c>
    </row>
    <row r="3254" spans="1:14" hidden="1">
      <c r="A3254">
        <v>6384</v>
      </c>
      <c r="B3254" t="s">
        <v>3885</v>
      </c>
      <c r="C3254" s="4">
        <v>42750</v>
      </c>
      <c r="D3254" s="4">
        <v>42753</v>
      </c>
      <c r="E3254" t="s">
        <v>38</v>
      </c>
      <c r="F3254" t="s">
        <v>3886</v>
      </c>
      <c r="G3254" t="s">
        <v>21</v>
      </c>
      <c r="H3254">
        <v>78745</v>
      </c>
      <c r="I3254" t="s">
        <v>145</v>
      </c>
      <c r="J3254">
        <v>32.783999999999999</v>
      </c>
      <c r="K3254">
        <v>4</v>
      </c>
      <c r="L3254">
        <v>21.3096</v>
      </c>
      <c r="M3254">
        <v>0.8</v>
      </c>
      <c r="N3254">
        <v>-52.4544</v>
      </c>
    </row>
    <row r="3255" spans="1:14" hidden="1">
      <c r="A3255">
        <v>6385</v>
      </c>
      <c r="B3255" t="s">
        <v>3885</v>
      </c>
      <c r="C3255" s="4">
        <v>42750</v>
      </c>
      <c r="D3255" s="4">
        <v>42753</v>
      </c>
      <c r="E3255" t="s">
        <v>38</v>
      </c>
      <c r="F3255" t="s">
        <v>3886</v>
      </c>
      <c r="G3255" t="s">
        <v>21</v>
      </c>
      <c r="H3255">
        <v>78745</v>
      </c>
      <c r="I3255" t="s">
        <v>2043</v>
      </c>
      <c r="J3255">
        <v>47.984000000000002</v>
      </c>
      <c r="K3255">
        <v>2</v>
      </c>
      <c r="L3255">
        <v>16.7944</v>
      </c>
      <c r="M3255">
        <v>0.2</v>
      </c>
      <c r="N3255">
        <v>14.395200000000001</v>
      </c>
    </row>
    <row r="3256" spans="1:14" hidden="1">
      <c r="A3256">
        <v>6386</v>
      </c>
      <c r="B3256" t="s">
        <v>3885</v>
      </c>
      <c r="C3256" s="4">
        <v>42750</v>
      </c>
      <c r="D3256" s="4">
        <v>42753</v>
      </c>
      <c r="E3256" t="s">
        <v>38</v>
      </c>
      <c r="F3256" t="s">
        <v>3886</v>
      </c>
      <c r="G3256" t="s">
        <v>21</v>
      </c>
      <c r="H3256">
        <v>78745</v>
      </c>
      <c r="I3256" t="s">
        <v>347</v>
      </c>
      <c r="J3256">
        <v>62.591999999999999</v>
      </c>
      <c r="K3256">
        <v>8</v>
      </c>
      <c r="L3256">
        <v>6.1614000000000004</v>
      </c>
      <c r="M3256">
        <v>0.2</v>
      </c>
      <c r="N3256">
        <v>13.300800000000001</v>
      </c>
    </row>
    <row r="3257" spans="1:14" hidden="1">
      <c r="A3257">
        <v>6387</v>
      </c>
      <c r="B3257" t="s">
        <v>3885</v>
      </c>
      <c r="C3257" s="4">
        <v>42750</v>
      </c>
      <c r="D3257" s="4">
        <v>42753</v>
      </c>
      <c r="E3257" t="s">
        <v>38</v>
      </c>
      <c r="F3257" t="s">
        <v>3886</v>
      </c>
      <c r="G3257" t="s">
        <v>21</v>
      </c>
      <c r="H3257">
        <v>78745</v>
      </c>
      <c r="I3257" t="s">
        <v>2624</v>
      </c>
      <c r="J3257">
        <v>4.2759999999999998</v>
      </c>
      <c r="K3257">
        <v>1</v>
      </c>
      <c r="L3257">
        <v>10.9038</v>
      </c>
      <c r="M3257">
        <v>0.8</v>
      </c>
      <c r="N3257">
        <v>-6.6277999999999997</v>
      </c>
    </row>
    <row r="3258" spans="1:14" hidden="1">
      <c r="A3258">
        <v>1183</v>
      </c>
      <c r="B3258" t="s">
        <v>3887</v>
      </c>
      <c r="C3258" s="4">
        <v>42749</v>
      </c>
      <c r="D3258" s="4">
        <v>42750</v>
      </c>
      <c r="E3258" t="s">
        <v>38</v>
      </c>
      <c r="F3258" t="s">
        <v>645</v>
      </c>
      <c r="G3258" t="s">
        <v>21</v>
      </c>
      <c r="H3258">
        <v>28540</v>
      </c>
      <c r="I3258" t="s">
        <v>3326</v>
      </c>
      <c r="J3258">
        <v>21.744</v>
      </c>
      <c r="K3258">
        <v>1</v>
      </c>
      <c r="L3258">
        <v>14.4054</v>
      </c>
      <c r="M3258">
        <v>0.2</v>
      </c>
      <c r="N3258">
        <v>7.3385999999999996</v>
      </c>
    </row>
    <row r="3259" spans="1:14" hidden="1">
      <c r="A3259">
        <v>1184</v>
      </c>
      <c r="B3259" t="s">
        <v>3887</v>
      </c>
      <c r="C3259" s="4">
        <v>42749</v>
      </c>
      <c r="D3259" s="4">
        <v>42750</v>
      </c>
      <c r="E3259" t="s">
        <v>38</v>
      </c>
      <c r="F3259" t="s">
        <v>645</v>
      </c>
      <c r="G3259" t="s">
        <v>21</v>
      </c>
      <c r="H3259">
        <v>28540</v>
      </c>
      <c r="I3259" t="s">
        <v>3888</v>
      </c>
      <c r="J3259">
        <v>7.92</v>
      </c>
      <c r="K3259">
        <v>5</v>
      </c>
      <c r="L3259">
        <v>1.4454</v>
      </c>
      <c r="M3259">
        <v>0.2</v>
      </c>
      <c r="N3259">
        <v>0.69299999999999995</v>
      </c>
    </row>
    <row r="3260" spans="1:14" hidden="1">
      <c r="A3260">
        <v>4165</v>
      </c>
      <c r="B3260" t="s">
        <v>3889</v>
      </c>
      <c r="C3260" s="4">
        <v>42749</v>
      </c>
      <c r="D3260" s="4">
        <v>42751</v>
      </c>
      <c r="E3260" t="s">
        <v>38</v>
      </c>
      <c r="F3260" t="s">
        <v>3890</v>
      </c>
      <c r="G3260" t="s">
        <v>27</v>
      </c>
      <c r="H3260">
        <v>80013</v>
      </c>
      <c r="I3260" t="s">
        <v>2757</v>
      </c>
      <c r="J3260">
        <v>169.06399999999999</v>
      </c>
      <c r="K3260">
        <v>7</v>
      </c>
      <c r="L3260">
        <v>26.2653</v>
      </c>
      <c r="M3260">
        <v>0.2</v>
      </c>
      <c r="N3260">
        <v>-14.793100000000001</v>
      </c>
    </row>
    <row r="3261" spans="1:14" hidden="1">
      <c r="A3261">
        <v>4166</v>
      </c>
      <c r="B3261" t="s">
        <v>3889</v>
      </c>
      <c r="C3261" s="4">
        <v>42749</v>
      </c>
      <c r="D3261" s="4">
        <v>42751</v>
      </c>
      <c r="E3261" t="s">
        <v>38</v>
      </c>
      <c r="F3261" t="s">
        <v>3890</v>
      </c>
      <c r="G3261" t="s">
        <v>27</v>
      </c>
      <c r="H3261">
        <v>80013</v>
      </c>
      <c r="I3261" t="s">
        <v>3891</v>
      </c>
      <c r="J3261">
        <v>168.624</v>
      </c>
      <c r="K3261">
        <v>9</v>
      </c>
      <c r="L3261">
        <v>17.096599999999999</v>
      </c>
      <c r="M3261">
        <v>0.2</v>
      </c>
      <c r="N3261">
        <v>14.7546</v>
      </c>
    </row>
    <row r="3262" spans="1:14" hidden="1">
      <c r="A3262">
        <v>4910</v>
      </c>
      <c r="B3262" t="s">
        <v>3892</v>
      </c>
      <c r="C3262" s="4">
        <v>42749</v>
      </c>
      <c r="D3262" s="4">
        <v>42753</v>
      </c>
      <c r="E3262" t="s">
        <v>15</v>
      </c>
      <c r="F3262" t="s">
        <v>636</v>
      </c>
      <c r="G3262" t="s">
        <v>21</v>
      </c>
      <c r="H3262">
        <v>37604</v>
      </c>
      <c r="I3262" t="s">
        <v>1300</v>
      </c>
      <c r="J3262">
        <v>18.335999999999999</v>
      </c>
      <c r="K3262">
        <v>3</v>
      </c>
      <c r="L3262">
        <v>3.8963999999999999</v>
      </c>
      <c r="M3262">
        <v>0.2</v>
      </c>
      <c r="N3262">
        <v>6.6467999999999998</v>
      </c>
    </row>
    <row r="3263" spans="1:14" hidden="1">
      <c r="A3263">
        <v>4911</v>
      </c>
      <c r="B3263" t="s">
        <v>3892</v>
      </c>
      <c r="C3263" s="4">
        <v>42749</v>
      </c>
      <c r="D3263" s="4">
        <v>42753</v>
      </c>
      <c r="E3263" t="s">
        <v>15</v>
      </c>
      <c r="F3263" t="s">
        <v>636</v>
      </c>
      <c r="G3263" t="s">
        <v>21</v>
      </c>
      <c r="H3263">
        <v>37604</v>
      </c>
      <c r="I3263" t="s">
        <v>246</v>
      </c>
      <c r="J3263">
        <v>36.287999999999997</v>
      </c>
      <c r="K3263">
        <v>7</v>
      </c>
      <c r="L3263">
        <v>3.3696000000000002</v>
      </c>
      <c r="M3263">
        <v>0.2</v>
      </c>
      <c r="N3263">
        <v>12.700799999999999</v>
      </c>
    </row>
    <row r="3264" spans="1:14" hidden="1">
      <c r="A3264">
        <v>4912</v>
      </c>
      <c r="B3264" t="s">
        <v>3892</v>
      </c>
      <c r="C3264" s="4">
        <v>42749</v>
      </c>
      <c r="D3264" s="4">
        <v>42753</v>
      </c>
      <c r="E3264" t="s">
        <v>15</v>
      </c>
      <c r="F3264" t="s">
        <v>636</v>
      </c>
      <c r="G3264" t="s">
        <v>21</v>
      </c>
      <c r="H3264">
        <v>37604</v>
      </c>
      <c r="I3264" t="s">
        <v>618</v>
      </c>
      <c r="J3264">
        <v>111.98399999999999</v>
      </c>
      <c r="K3264">
        <v>2</v>
      </c>
      <c r="L3264">
        <v>52.4925</v>
      </c>
      <c r="M3264">
        <v>0.2</v>
      </c>
      <c r="N3264">
        <v>6.9990000000000103</v>
      </c>
    </row>
    <row r="3265" spans="1:14" hidden="1">
      <c r="A3265">
        <v>4913</v>
      </c>
      <c r="B3265" t="s">
        <v>3892</v>
      </c>
      <c r="C3265" s="4">
        <v>42749</v>
      </c>
      <c r="D3265" s="4">
        <v>42753</v>
      </c>
      <c r="E3265" t="s">
        <v>15</v>
      </c>
      <c r="F3265" t="s">
        <v>636</v>
      </c>
      <c r="G3265" t="s">
        <v>21</v>
      </c>
      <c r="H3265">
        <v>37604</v>
      </c>
      <c r="I3265" t="s">
        <v>288</v>
      </c>
      <c r="J3265">
        <v>5.97</v>
      </c>
      <c r="K3265">
        <v>5</v>
      </c>
      <c r="L3265">
        <v>2.1093999999999999</v>
      </c>
      <c r="M3265">
        <v>0.7</v>
      </c>
      <c r="N3265">
        <v>-4.577</v>
      </c>
    </row>
    <row r="3266" spans="1:14" hidden="1">
      <c r="A3266">
        <v>4914</v>
      </c>
      <c r="B3266" t="s">
        <v>3892</v>
      </c>
      <c r="C3266" s="4">
        <v>42749</v>
      </c>
      <c r="D3266" s="4">
        <v>42753</v>
      </c>
      <c r="E3266" t="s">
        <v>15</v>
      </c>
      <c r="F3266" t="s">
        <v>636</v>
      </c>
      <c r="G3266" t="s">
        <v>21</v>
      </c>
      <c r="H3266">
        <v>37604</v>
      </c>
      <c r="I3266" t="s">
        <v>3893</v>
      </c>
      <c r="J3266">
        <v>2.508</v>
      </c>
      <c r="K3266">
        <v>2</v>
      </c>
      <c r="L3266">
        <v>2.1736</v>
      </c>
      <c r="M3266">
        <v>0.7</v>
      </c>
      <c r="N3266">
        <v>-1.8391999999999999</v>
      </c>
    </row>
    <row r="3267" spans="1:14" hidden="1">
      <c r="A3267">
        <v>6980</v>
      </c>
      <c r="B3267" t="s">
        <v>3894</v>
      </c>
      <c r="C3267" s="4">
        <v>42749</v>
      </c>
      <c r="D3267" s="4">
        <v>42754</v>
      </c>
      <c r="E3267" t="s">
        <v>15</v>
      </c>
      <c r="F3267" t="s">
        <v>832</v>
      </c>
      <c r="G3267" t="s">
        <v>21</v>
      </c>
      <c r="H3267">
        <v>90036</v>
      </c>
      <c r="I3267" t="s">
        <v>3298</v>
      </c>
      <c r="J3267">
        <v>154.9</v>
      </c>
      <c r="K3267">
        <v>5</v>
      </c>
      <c r="L3267">
        <v>17.039000000000001</v>
      </c>
      <c r="M3267">
        <v>0</v>
      </c>
      <c r="N3267">
        <v>69.704999999999998</v>
      </c>
    </row>
    <row r="3268" spans="1:14" hidden="1">
      <c r="A3268">
        <v>9859</v>
      </c>
      <c r="B3268" t="s">
        <v>3895</v>
      </c>
      <c r="C3268" s="4">
        <v>42749</v>
      </c>
      <c r="D3268" s="4">
        <v>42755</v>
      </c>
      <c r="E3268" t="s">
        <v>15</v>
      </c>
      <c r="F3268" t="s">
        <v>355</v>
      </c>
      <c r="G3268" t="s">
        <v>17</v>
      </c>
      <c r="H3268">
        <v>47374</v>
      </c>
      <c r="I3268" t="s">
        <v>2132</v>
      </c>
      <c r="J3268">
        <v>67.400000000000006</v>
      </c>
      <c r="K3268">
        <v>5</v>
      </c>
      <c r="L3268">
        <v>9.9751999999999992</v>
      </c>
      <c r="M3268">
        <v>0</v>
      </c>
      <c r="N3268">
        <v>17.524000000000001</v>
      </c>
    </row>
    <row r="3269" spans="1:14" hidden="1">
      <c r="A3269">
        <v>9860</v>
      </c>
      <c r="B3269" t="s">
        <v>3895</v>
      </c>
      <c r="C3269" s="4">
        <v>42749</v>
      </c>
      <c r="D3269" s="4">
        <v>42755</v>
      </c>
      <c r="E3269" t="s">
        <v>15</v>
      </c>
      <c r="F3269" t="s">
        <v>355</v>
      </c>
      <c r="G3269" t="s">
        <v>17</v>
      </c>
      <c r="H3269">
        <v>47374</v>
      </c>
      <c r="I3269" t="s">
        <v>32</v>
      </c>
      <c r="J3269">
        <v>2.52</v>
      </c>
      <c r="K3269">
        <v>2</v>
      </c>
      <c r="L3269">
        <v>1.2096</v>
      </c>
      <c r="M3269">
        <v>0</v>
      </c>
      <c r="N3269">
        <v>0.1008</v>
      </c>
    </row>
    <row r="3270" spans="1:14" hidden="1">
      <c r="A3270">
        <v>9861</v>
      </c>
      <c r="B3270" t="s">
        <v>3895</v>
      </c>
      <c r="C3270" s="4">
        <v>42749</v>
      </c>
      <c r="D3270" s="4">
        <v>42755</v>
      </c>
      <c r="E3270" t="s">
        <v>15</v>
      </c>
      <c r="F3270" t="s">
        <v>355</v>
      </c>
      <c r="G3270" t="s">
        <v>17</v>
      </c>
      <c r="H3270">
        <v>47374</v>
      </c>
      <c r="I3270" t="s">
        <v>3896</v>
      </c>
      <c r="J3270">
        <v>67.8</v>
      </c>
      <c r="K3270">
        <v>4</v>
      </c>
      <c r="L3270">
        <v>16.611000000000001</v>
      </c>
      <c r="M3270">
        <v>0</v>
      </c>
      <c r="N3270">
        <v>1.3559999999999901</v>
      </c>
    </row>
    <row r="3271" spans="1:14" hidden="1">
      <c r="A3271">
        <v>9862</v>
      </c>
      <c r="B3271" t="s">
        <v>3895</v>
      </c>
      <c r="C3271" s="4">
        <v>42749</v>
      </c>
      <c r="D3271" s="4">
        <v>42755</v>
      </c>
      <c r="E3271" t="s">
        <v>15</v>
      </c>
      <c r="F3271" t="s">
        <v>355</v>
      </c>
      <c r="G3271" t="s">
        <v>17</v>
      </c>
      <c r="H3271">
        <v>47374</v>
      </c>
      <c r="I3271" t="s">
        <v>3897</v>
      </c>
      <c r="J3271">
        <v>18.760000000000002</v>
      </c>
      <c r="K3271">
        <v>2</v>
      </c>
      <c r="L3271">
        <v>6.7535999999999996</v>
      </c>
      <c r="M3271">
        <v>0</v>
      </c>
      <c r="N3271">
        <v>5.2527999999999997</v>
      </c>
    </row>
    <row r="3272" spans="1:14" hidden="1">
      <c r="A3272">
        <v>9863</v>
      </c>
      <c r="B3272" t="s">
        <v>3895</v>
      </c>
      <c r="C3272" s="4">
        <v>42749</v>
      </c>
      <c r="D3272" s="4">
        <v>42755</v>
      </c>
      <c r="E3272" t="s">
        <v>15</v>
      </c>
      <c r="F3272" t="s">
        <v>355</v>
      </c>
      <c r="G3272" t="s">
        <v>17</v>
      </c>
      <c r="H3272">
        <v>47374</v>
      </c>
      <c r="I3272" t="s">
        <v>3898</v>
      </c>
      <c r="J3272">
        <v>12.12</v>
      </c>
      <c r="K3272">
        <v>4</v>
      </c>
      <c r="L3272">
        <v>2.3936999999999999</v>
      </c>
      <c r="M3272">
        <v>0</v>
      </c>
      <c r="N3272">
        <v>2.5451999999999999</v>
      </c>
    </row>
    <row r="3273" spans="1:14" hidden="1">
      <c r="A3273">
        <v>9864</v>
      </c>
      <c r="B3273" t="s">
        <v>3895</v>
      </c>
      <c r="C3273" s="4">
        <v>42749</v>
      </c>
      <c r="D3273" s="4">
        <v>42755</v>
      </c>
      <c r="E3273" t="s">
        <v>15</v>
      </c>
      <c r="F3273" t="s">
        <v>355</v>
      </c>
      <c r="G3273" t="s">
        <v>17</v>
      </c>
      <c r="H3273">
        <v>47374</v>
      </c>
      <c r="I3273" t="s">
        <v>302</v>
      </c>
      <c r="J3273">
        <v>11.34</v>
      </c>
      <c r="K3273">
        <v>1</v>
      </c>
      <c r="L3273">
        <v>5.7834000000000003</v>
      </c>
      <c r="M3273">
        <v>0</v>
      </c>
      <c r="N3273">
        <v>5.5566000000000004</v>
      </c>
    </row>
    <row r="3274" spans="1:14" hidden="1">
      <c r="A3274">
        <v>9865</v>
      </c>
      <c r="B3274" t="s">
        <v>3895</v>
      </c>
      <c r="C3274" s="4">
        <v>42749</v>
      </c>
      <c r="D3274" s="4">
        <v>42755</v>
      </c>
      <c r="E3274" t="s">
        <v>15</v>
      </c>
      <c r="F3274" t="s">
        <v>355</v>
      </c>
      <c r="G3274" t="s">
        <v>17</v>
      </c>
      <c r="H3274">
        <v>47374</v>
      </c>
      <c r="I3274" t="s">
        <v>419</v>
      </c>
      <c r="J3274">
        <v>159.80000000000001</v>
      </c>
      <c r="K3274">
        <v>4</v>
      </c>
      <c r="L3274">
        <v>22.372</v>
      </c>
      <c r="M3274">
        <v>0</v>
      </c>
      <c r="N3274">
        <v>70.311999999999998</v>
      </c>
    </row>
    <row r="3275" spans="1:14" hidden="1">
      <c r="A3275">
        <v>9866</v>
      </c>
      <c r="B3275" t="s">
        <v>3895</v>
      </c>
      <c r="C3275" s="4">
        <v>42749</v>
      </c>
      <c r="D3275" s="4">
        <v>42755</v>
      </c>
      <c r="E3275" t="s">
        <v>15</v>
      </c>
      <c r="F3275" t="s">
        <v>355</v>
      </c>
      <c r="G3275" t="s">
        <v>17</v>
      </c>
      <c r="H3275">
        <v>47374</v>
      </c>
      <c r="I3275" t="s">
        <v>326</v>
      </c>
      <c r="J3275">
        <v>18.96</v>
      </c>
      <c r="K3275">
        <v>2</v>
      </c>
      <c r="L3275">
        <v>5.2140000000000004</v>
      </c>
      <c r="M3275">
        <v>0</v>
      </c>
      <c r="N3275">
        <v>8.532</v>
      </c>
    </row>
    <row r="3276" spans="1:14" hidden="1">
      <c r="A3276">
        <v>6619</v>
      </c>
      <c r="B3276" t="s">
        <v>3899</v>
      </c>
      <c r="C3276" s="4">
        <v>42748</v>
      </c>
      <c r="D3276" s="4">
        <v>42753</v>
      </c>
      <c r="E3276" t="s">
        <v>52</v>
      </c>
      <c r="F3276" t="s">
        <v>1863</v>
      </c>
      <c r="G3276" t="s">
        <v>27</v>
      </c>
      <c r="H3276">
        <v>65807</v>
      </c>
      <c r="I3276" t="s">
        <v>3362</v>
      </c>
      <c r="J3276">
        <v>32.4</v>
      </c>
      <c r="K3276">
        <v>5</v>
      </c>
      <c r="L3276">
        <v>3.3696000000000002</v>
      </c>
      <c r="M3276">
        <v>0</v>
      </c>
      <c r="N3276">
        <v>15.552</v>
      </c>
    </row>
    <row r="3277" spans="1:14" hidden="1">
      <c r="A3277">
        <v>6620</v>
      </c>
      <c r="B3277" t="s">
        <v>3899</v>
      </c>
      <c r="C3277" s="4">
        <v>42748</v>
      </c>
      <c r="D3277" s="4">
        <v>42753</v>
      </c>
      <c r="E3277" t="s">
        <v>52</v>
      </c>
      <c r="F3277" t="s">
        <v>1863</v>
      </c>
      <c r="G3277" t="s">
        <v>27</v>
      </c>
      <c r="H3277">
        <v>65807</v>
      </c>
      <c r="I3277" t="s">
        <v>1540</v>
      </c>
      <c r="J3277">
        <v>209.94</v>
      </c>
      <c r="K3277">
        <v>6</v>
      </c>
      <c r="L3277">
        <v>25.892600000000002</v>
      </c>
      <c r="M3277">
        <v>0</v>
      </c>
      <c r="N3277">
        <v>54.584400000000002</v>
      </c>
    </row>
    <row r="3278" spans="1:14" hidden="1">
      <c r="A3278">
        <v>6621</v>
      </c>
      <c r="B3278" t="s">
        <v>3899</v>
      </c>
      <c r="C3278" s="4">
        <v>42748</v>
      </c>
      <c r="D3278" s="4">
        <v>42753</v>
      </c>
      <c r="E3278" t="s">
        <v>52</v>
      </c>
      <c r="F3278" t="s">
        <v>1863</v>
      </c>
      <c r="G3278" t="s">
        <v>27</v>
      </c>
      <c r="H3278">
        <v>65807</v>
      </c>
      <c r="I3278" t="s">
        <v>307</v>
      </c>
      <c r="J3278">
        <v>4164.05</v>
      </c>
      <c r="K3278">
        <v>5</v>
      </c>
      <c r="L3278">
        <v>816.15380000000005</v>
      </c>
      <c r="M3278">
        <v>0</v>
      </c>
      <c r="N3278">
        <v>83.281000000000105</v>
      </c>
    </row>
    <row r="3279" spans="1:14" hidden="1">
      <c r="A3279">
        <v>6622</v>
      </c>
      <c r="B3279" t="s">
        <v>3899</v>
      </c>
      <c r="C3279" s="4">
        <v>42748</v>
      </c>
      <c r="D3279" s="4">
        <v>42753</v>
      </c>
      <c r="E3279" t="s">
        <v>52</v>
      </c>
      <c r="F3279" t="s">
        <v>1863</v>
      </c>
      <c r="G3279" t="s">
        <v>27</v>
      </c>
      <c r="H3279">
        <v>65807</v>
      </c>
      <c r="I3279" t="s">
        <v>3900</v>
      </c>
      <c r="J3279">
        <v>212.94</v>
      </c>
      <c r="K3279">
        <v>3</v>
      </c>
      <c r="L3279">
        <v>53.234999999999999</v>
      </c>
      <c r="M3279">
        <v>0</v>
      </c>
      <c r="N3279">
        <v>53.234999999999999</v>
      </c>
    </row>
    <row r="3280" spans="1:14" hidden="1">
      <c r="A3280">
        <v>1846</v>
      </c>
      <c r="B3280" t="s">
        <v>3901</v>
      </c>
      <c r="C3280" s="4">
        <v>42747</v>
      </c>
      <c r="D3280" s="4">
        <v>42752</v>
      </c>
      <c r="E3280" t="s">
        <v>52</v>
      </c>
      <c r="F3280" t="s">
        <v>3902</v>
      </c>
      <c r="G3280" t="s">
        <v>17</v>
      </c>
      <c r="H3280">
        <v>20016</v>
      </c>
      <c r="I3280" t="s">
        <v>3437</v>
      </c>
      <c r="J3280">
        <v>40.08</v>
      </c>
      <c r="K3280">
        <v>6</v>
      </c>
      <c r="L3280">
        <v>3.4735999999999998</v>
      </c>
      <c r="M3280">
        <v>0</v>
      </c>
      <c r="N3280">
        <v>19.238399999999999</v>
      </c>
    </row>
    <row r="3281" spans="1:14" hidden="1">
      <c r="A3281">
        <v>1847</v>
      </c>
      <c r="B3281" t="s">
        <v>3901</v>
      </c>
      <c r="C3281" s="4">
        <v>42747</v>
      </c>
      <c r="D3281" s="4">
        <v>42752</v>
      </c>
      <c r="E3281" t="s">
        <v>52</v>
      </c>
      <c r="F3281" t="s">
        <v>3902</v>
      </c>
      <c r="G3281" t="s">
        <v>17</v>
      </c>
      <c r="H3281">
        <v>20016</v>
      </c>
      <c r="I3281" t="s">
        <v>2563</v>
      </c>
      <c r="J3281">
        <v>37.68</v>
      </c>
      <c r="K3281">
        <v>2</v>
      </c>
      <c r="L3281">
        <v>10.927199999999999</v>
      </c>
      <c r="M3281">
        <v>0</v>
      </c>
      <c r="N3281">
        <v>15.8256</v>
      </c>
    </row>
    <row r="3282" spans="1:14" hidden="1">
      <c r="A3282">
        <v>5900</v>
      </c>
      <c r="B3282" t="s">
        <v>3903</v>
      </c>
      <c r="C3282" s="4">
        <v>42747</v>
      </c>
      <c r="D3282" s="4">
        <v>42751</v>
      </c>
      <c r="E3282" t="s">
        <v>15</v>
      </c>
      <c r="F3282" t="s">
        <v>2917</v>
      </c>
      <c r="G3282" t="s">
        <v>27</v>
      </c>
      <c r="H3282">
        <v>94110</v>
      </c>
      <c r="I3282" t="s">
        <v>224</v>
      </c>
      <c r="J3282">
        <v>9.7799999999999994</v>
      </c>
      <c r="K3282">
        <v>1</v>
      </c>
      <c r="L3282">
        <v>4.8899999999999997</v>
      </c>
      <c r="M3282">
        <v>0</v>
      </c>
      <c r="N3282">
        <v>4.8899999999999997</v>
      </c>
    </row>
    <row r="3283" spans="1:14" hidden="1">
      <c r="A3283">
        <v>8641</v>
      </c>
      <c r="B3283" t="s">
        <v>3904</v>
      </c>
      <c r="C3283" s="4">
        <v>42747</v>
      </c>
      <c r="D3283" s="4">
        <v>42751</v>
      </c>
      <c r="E3283" t="s">
        <v>15</v>
      </c>
      <c r="F3283" t="s">
        <v>1281</v>
      </c>
      <c r="G3283" t="s">
        <v>27</v>
      </c>
      <c r="H3283">
        <v>75217</v>
      </c>
      <c r="I3283" t="s">
        <v>3905</v>
      </c>
      <c r="J3283">
        <v>760.98</v>
      </c>
      <c r="K3283">
        <v>5</v>
      </c>
      <c r="L3283">
        <v>380.49</v>
      </c>
      <c r="M3283">
        <v>0.8</v>
      </c>
      <c r="N3283">
        <v>-1141.47</v>
      </c>
    </row>
    <row r="3284" spans="1:14" hidden="1">
      <c r="A3284">
        <v>7221</v>
      </c>
      <c r="B3284" t="s">
        <v>3906</v>
      </c>
      <c r="C3284" s="4">
        <v>42744</v>
      </c>
      <c r="D3284" s="4">
        <v>42748</v>
      </c>
      <c r="E3284" t="s">
        <v>15</v>
      </c>
      <c r="F3284" t="s">
        <v>340</v>
      </c>
      <c r="G3284" t="s">
        <v>21</v>
      </c>
      <c r="H3284">
        <v>19140</v>
      </c>
      <c r="I3284" t="s">
        <v>29</v>
      </c>
      <c r="J3284">
        <v>274.49099999999999</v>
      </c>
      <c r="K3284">
        <v>3</v>
      </c>
      <c r="L3284">
        <v>167.74449999999999</v>
      </c>
      <c r="M3284">
        <v>0.7</v>
      </c>
      <c r="N3284">
        <v>-228.74250000000001</v>
      </c>
    </row>
    <row r="3285" spans="1:14" hidden="1">
      <c r="A3285">
        <v>2290</v>
      </c>
      <c r="B3285" t="s">
        <v>3907</v>
      </c>
      <c r="C3285" s="4">
        <v>42743</v>
      </c>
      <c r="D3285" s="4">
        <v>42746</v>
      </c>
      <c r="E3285" t="s">
        <v>38</v>
      </c>
      <c r="F3285" t="s">
        <v>1794</v>
      </c>
      <c r="G3285" t="s">
        <v>27</v>
      </c>
      <c r="H3285">
        <v>98115</v>
      </c>
      <c r="I3285" t="s">
        <v>1789</v>
      </c>
      <c r="J3285">
        <v>892.98</v>
      </c>
      <c r="K3285">
        <v>2</v>
      </c>
      <c r="L3285">
        <v>406.30590000000001</v>
      </c>
      <c r="M3285">
        <v>0</v>
      </c>
      <c r="N3285">
        <v>80.368200000000002</v>
      </c>
    </row>
    <row r="3286" spans="1:14" hidden="1">
      <c r="A3286">
        <v>978</v>
      </c>
      <c r="B3286" t="s">
        <v>3908</v>
      </c>
      <c r="C3286" s="4">
        <v>42742</v>
      </c>
      <c r="D3286" s="4">
        <v>42745</v>
      </c>
      <c r="E3286" t="s">
        <v>38</v>
      </c>
      <c r="F3286" t="s">
        <v>2524</v>
      </c>
      <c r="G3286" t="s">
        <v>27</v>
      </c>
      <c r="H3286">
        <v>48205</v>
      </c>
      <c r="I3286" t="s">
        <v>3463</v>
      </c>
      <c r="J3286">
        <v>3059.982</v>
      </c>
      <c r="K3286">
        <v>2</v>
      </c>
      <c r="L3286">
        <v>1189.9929999999999</v>
      </c>
      <c r="M3286">
        <v>0.1</v>
      </c>
      <c r="N3286">
        <v>679.99599999999998</v>
      </c>
    </row>
    <row r="3287" spans="1:14" hidden="1">
      <c r="A3287">
        <v>2121</v>
      </c>
      <c r="B3287" t="s">
        <v>3909</v>
      </c>
      <c r="C3287" s="4">
        <v>42742</v>
      </c>
      <c r="D3287" s="4">
        <v>42748</v>
      </c>
      <c r="E3287" t="s">
        <v>15</v>
      </c>
      <c r="F3287" t="s">
        <v>3910</v>
      </c>
      <c r="G3287" t="s">
        <v>21</v>
      </c>
      <c r="H3287">
        <v>32174</v>
      </c>
      <c r="I3287" t="s">
        <v>662</v>
      </c>
      <c r="J3287">
        <v>2.8079999999999998</v>
      </c>
      <c r="K3287">
        <v>3</v>
      </c>
      <c r="L3287">
        <v>1.5911999999999999</v>
      </c>
      <c r="M3287">
        <v>0.7</v>
      </c>
      <c r="N3287">
        <v>-1.9656</v>
      </c>
    </row>
    <row r="3288" spans="1:14" hidden="1">
      <c r="A3288">
        <v>7372</v>
      </c>
      <c r="B3288" t="s">
        <v>3911</v>
      </c>
      <c r="C3288" s="4">
        <v>42742</v>
      </c>
      <c r="D3288" s="4">
        <v>42744</v>
      </c>
      <c r="E3288" t="s">
        <v>52</v>
      </c>
      <c r="F3288" t="s">
        <v>1655</v>
      </c>
      <c r="G3288" t="s">
        <v>21</v>
      </c>
      <c r="H3288">
        <v>90805</v>
      </c>
      <c r="I3288" t="s">
        <v>3912</v>
      </c>
      <c r="J3288">
        <v>153.78</v>
      </c>
      <c r="K3288">
        <v>11</v>
      </c>
      <c r="L3288">
        <v>9.9258000000000006</v>
      </c>
      <c r="M3288">
        <v>0</v>
      </c>
      <c r="N3288">
        <v>44.596200000000003</v>
      </c>
    </row>
    <row r="3289" spans="1:14" hidden="1">
      <c r="A3289">
        <v>7373</v>
      </c>
      <c r="B3289" t="s">
        <v>3911</v>
      </c>
      <c r="C3289" s="4">
        <v>42742</v>
      </c>
      <c r="D3289" s="4">
        <v>42744</v>
      </c>
      <c r="E3289" t="s">
        <v>52</v>
      </c>
      <c r="F3289" t="s">
        <v>1655</v>
      </c>
      <c r="G3289" t="s">
        <v>21</v>
      </c>
      <c r="H3289">
        <v>90805</v>
      </c>
      <c r="I3289" t="s">
        <v>1156</v>
      </c>
      <c r="J3289">
        <v>61.02</v>
      </c>
      <c r="K3289">
        <v>3</v>
      </c>
      <c r="L3289">
        <v>20.136600000000001</v>
      </c>
      <c r="M3289">
        <v>0</v>
      </c>
      <c r="N3289">
        <v>0.61019999999999497</v>
      </c>
    </row>
    <row r="3290" spans="1:14" hidden="1">
      <c r="A3290">
        <v>7374</v>
      </c>
      <c r="B3290" t="s">
        <v>3911</v>
      </c>
      <c r="C3290" s="4">
        <v>42742</v>
      </c>
      <c r="D3290" s="4">
        <v>42744</v>
      </c>
      <c r="E3290" t="s">
        <v>52</v>
      </c>
      <c r="F3290" t="s">
        <v>1655</v>
      </c>
      <c r="G3290" t="s">
        <v>21</v>
      </c>
      <c r="H3290">
        <v>90805</v>
      </c>
      <c r="I3290" t="s">
        <v>2783</v>
      </c>
      <c r="J3290">
        <v>110.11</v>
      </c>
      <c r="K3290">
        <v>7</v>
      </c>
      <c r="L3290">
        <v>11.1683</v>
      </c>
      <c r="M3290">
        <v>0</v>
      </c>
      <c r="N3290">
        <v>31.931899999999999</v>
      </c>
    </row>
    <row r="3291" spans="1:14" hidden="1">
      <c r="A3291">
        <v>7375</v>
      </c>
      <c r="B3291" t="s">
        <v>3911</v>
      </c>
      <c r="C3291" s="4">
        <v>42742</v>
      </c>
      <c r="D3291" s="4">
        <v>42744</v>
      </c>
      <c r="E3291" t="s">
        <v>52</v>
      </c>
      <c r="F3291" t="s">
        <v>1655</v>
      </c>
      <c r="G3291" t="s">
        <v>21</v>
      </c>
      <c r="H3291">
        <v>90805</v>
      </c>
      <c r="I3291" t="s">
        <v>1886</v>
      </c>
      <c r="J3291">
        <v>7.89</v>
      </c>
      <c r="K3291">
        <v>1</v>
      </c>
      <c r="L3291">
        <v>4.3395000000000001</v>
      </c>
      <c r="M3291">
        <v>0</v>
      </c>
      <c r="N3291">
        <v>3.5505</v>
      </c>
    </row>
    <row r="3292" spans="1:14" hidden="1">
      <c r="A3292">
        <v>4937</v>
      </c>
      <c r="B3292" t="s">
        <v>3913</v>
      </c>
      <c r="C3292" s="4">
        <v>42741</v>
      </c>
      <c r="D3292" s="4">
        <v>42748</v>
      </c>
      <c r="E3292" t="s">
        <v>15</v>
      </c>
      <c r="F3292" t="s">
        <v>3914</v>
      </c>
      <c r="G3292" t="s">
        <v>17</v>
      </c>
      <c r="H3292">
        <v>35401</v>
      </c>
      <c r="I3292" t="s">
        <v>1380</v>
      </c>
      <c r="J3292">
        <v>33.74</v>
      </c>
      <c r="K3292">
        <v>7</v>
      </c>
      <c r="L3292">
        <v>2.6027999999999998</v>
      </c>
      <c r="M3292">
        <v>0</v>
      </c>
      <c r="N3292">
        <v>15.5204</v>
      </c>
    </row>
    <row r="3293" spans="1:14" hidden="1">
      <c r="A3293">
        <v>5258</v>
      </c>
      <c r="B3293" t="s">
        <v>3915</v>
      </c>
      <c r="C3293" s="4">
        <v>42738</v>
      </c>
      <c r="D3293" s="4">
        <v>42743</v>
      </c>
      <c r="E3293" t="s">
        <v>15</v>
      </c>
      <c r="F3293" t="s">
        <v>588</v>
      </c>
      <c r="G3293" t="s">
        <v>21</v>
      </c>
      <c r="H3293">
        <v>91730</v>
      </c>
      <c r="I3293" t="s">
        <v>819</v>
      </c>
      <c r="J3293">
        <v>38.880000000000003</v>
      </c>
      <c r="K3293">
        <v>6</v>
      </c>
      <c r="L3293">
        <v>3.3696000000000002</v>
      </c>
      <c r="M3293">
        <v>0</v>
      </c>
      <c r="N3293">
        <v>18.662400000000002</v>
      </c>
    </row>
    <row r="3294" spans="1:14" hidden="1">
      <c r="A3294">
        <v>9491</v>
      </c>
      <c r="B3294" t="s">
        <v>3916</v>
      </c>
      <c r="C3294" s="4">
        <v>42738</v>
      </c>
      <c r="D3294" s="4">
        <v>42742</v>
      </c>
      <c r="E3294" t="s">
        <v>15</v>
      </c>
      <c r="F3294" t="s">
        <v>1029</v>
      </c>
      <c r="G3294" t="s">
        <v>21</v>
      </c>
      <c r="H3294">
        <v>94110</v>
      </c>
      <c r="I3294" t="s">
        <v>3795</v>
      </c>
      <c r="J3294">
        <v>2022.2719999999999</v>
      </c>
      <c r="K3294">
        <v>8</v>
      </c>
      <c r="L3294">
        <v>167.46940000000001</v>
      </c>
      <c r="M3294">
        <v>0.2</v>
      </c>
      <c r="N3294">
        <v>682.51679999999999</v>
      </c>
    </row>
    <row r="3295" spans="1:14" hidden="1">
      <c r="A3295">
        <v>9492</v>
      </c>
      <c r="B3295" t="s">
        <v>3916</v>
      </c>
      <c r="C3295" s="4">
        <v>42738</v>
      </c>
      <c r="D3295" s="4">
        <v>42742</v>
      </c>
      <c r="E3295" t="s">
        <v>15</v>
      </c>
      <c r="F3295" t="s">
        <v>1029</v>
      </c>
      <c r="G3295" t="s">
        <v>21</v>
      </c>
      <c r="H3295">
        <v>94110</v>
      </c>
      <c r="I3295" t="s">
        <v>776</v>
      </c>
      <c r="J3295">
        <v>9.1199999999999992</v>
      </c>
      <c r="K3295">
        <v>3</v>
      </c>
      <c r="L3295">
        <v>2.0064000000000002</v>
      </c>
      <c r="M3295">
        <v>0</v>
      </c>
      <c r="N3295">
        <v>3.1008</v>
      </c>
    </row>
    <row r="3296" spans="1:14" hidden="1">
      <c r="A3296">
        <v>1341</v>
      </c>
      <c r="B3296" t="s">
        <v>3917</v>
      </c>
      <c r="C3296" s="4">
        <v>42737</v>
      </c>
      <c r="D3296" s="4">
        <v>42739</v>
      </c>
      <c r="E3296" t="s">
        <v>38</v>
      </c>
      <c r="F3296" t="s">
        <v>1928</v>
      </c>
      <c r="G3296" t="s">
        <v>27</v>
      </c>
      <c r="H3296">
        <v>28540</v>
      </c>
      <c r="I3296" t="s">
        <v>3918</v>
      </c>
      <c r="J3296">
        <v>695.7</v>
      </c>
      <c r="K3296">
        <v>2</v>
      </c>
      <c r="L3296">
        <v>361.76400000000001</v>
      </c>
      <c r="M3296">
        <v>0.5</v>
      </c>
      <c r="N3296">
        <v>-27.827999999999999</v>
      </c>
    </row>
    <row r="3297" spans="1:14" hidden="1">
      <c r="A3297">
        <v>1342</v>
      </c>
      <c r="B3297" t="s">
        <v>3917</v>
      </c>
      <c r="C3297" s="4">
        <v>42737</v>
      </c>
      <c r="D3297" s="4">
        <v>42739</v>
      </c>
      <c r="E3297" t="s">
        <v>38</v>
      </c>
      <c r="F3297" t="s">
        <v>1928</v>
      </c>
      <c r="G3297" t="s">
        <v>27</v>
      </c>
      <c r="H3297">
        <v>28540</v>
      </c>
      <c r="I3297" t="s">
        <v>3365</v>
      </c>
      <c r="J3297">
        <v>15.66</v>
      </c>
      <c r="K3297">
        <v>5</v>
      </c>
      <c r="L3297">
        <v>5.6375999999999999</v>
      </c>
      <c r="M3297">
        <v>0.7</v>
      </c>
      <c r="N3297">
        <v>-12.528</v>
      </c>
    </row>
    <row r="3298" spans="1:14" hidden="1">
      <c r="A3298">
        <v>1343</v>
      </c>
      <c r="B3298" t="s">
        <v>3917</v>
      </c>
      <c r="C3298" s="4">
        <v>42737</v>
      </c>
      <c r="D3298" s="4">
        <v>42739</v>
      </c>
      <c r="E3298" t="s">
        <v>38</v>
      </c>
      <c r="F3298" t="s">
        <v>1928</v>
      </c>
      <c r="G3298" t="s">
        <v>27</v>
      </c>
      <c r="H3298">
        <v>28540</v>
      </c>
      <c r="I3298" t="s">
        <v>1461</v>
      </c>
      <c r="J3298">
        <v>28.853999999999999</v>
      </c>
      <c r="K3298">
        <v>6</v>
      </c>
      <c r="L3298">
        <v>8.3355999999999995</v>
      </c>
      <c r="M3298">
        <v>0.7</v>
      </c>
      <c r="N3298">
        <v>-21.159600000000001</v>
      </c>
    </row>
    <row r="3299" spans="1:14" hidden="1">
      <c r="A3299">
        <v>8361</v>
      </c>
      <c r="B3299" t="s">
        <v>3919</v>
      </c>
      <c r="C3299" s="4">
        <v>42737</v>
      </c>
      <c r="D3299" s="4">
        <v>42739</v>
      </c>
      <c r="E3299" t="s">
        <v>52</v>
      </c>
      <c r="F3299" t="s">
        <v>3348</v>
      </c>
      <c r="G3299" t="s">
        <v>21</v>
      </c>
      <c r="H3299">
        <v>79907</v>
      </c>
      <c r="I3299" t="s">
        <v>3105</v>
      </c>
      <c r="J3299">
        <v>31.744</v>
      </c>
      <c r="K3299">
        <v>2</v>
      </c>
      <c r="L3299">
        <v>13.888</v>
      </c>
      <c r="M3299">
        <v>0.2</v>
      </c>
      <c r="N3299">
        <v>3.968</v>
      </c>
    </row>
    <row r="3300" spans="1:14" hidden="1">
      <c r="A3300">
        <v>8362</v>
      </c>
      <c r="B3300" t="s">
        <v>3919</v>
      </c>
      <c r="C3300" s="4">
        <v>42737</v>
      </c>
      <c r="D3300" s="4">
        <v>42739</v>
      </c>
      <c r="E3300" t="s">
        <v>52</v>
      </c>
      <c r="F3300" t="s">
        <v>3348</v>
      </c>
      <c r="G3300" t="s">
        <v>21</v>
      </c>
      <c r="H3300">
        <v>79907</v>
      </c>
      <c r="I3300" t="s">
        <v>407</v>
      </c>
      <c r="J3300">
        <v>5.4320000000000004</v>
      </c>
      <c r="K3300">
        <v>2</v>
      </c>
      <c r="L3300">
        <v>9.5060000000000002</v>
      </c>
      <c r="M3300">
        <v>0.8</v>
      </c>
      <c r="N3300">
        <v>-13.58</v>
      </c>
    </row>
    <row r="3301" spans="1:14" hidden="1">
      <c r="A3301">
        <v>8363</v>
      </c>
      <c r="B3301" t="s">
        <v>3919</v>
      </c>
      <c r="C3301" s="4">
        <v>42737</v>
      </c>
      <c r="D3301" s="4">
        <v>42739</v>
      </c>
      <c r="E3301" t="s">
        <v>52</v>
      </c>
      <c r="F3301" t="s">
        <v>3348</v>
      </c>
      <c r="G3301" t="s">
        <v>21</v>
      </c>
      <c r="H3301">
        <v>79907</v>
      </c>
      <c r="I3301" t="s">
        <v>724</v>
      </c>
      <c r="J3301">
        <v>913.43</v>
      </c>
      <c r="K3301">
        <v>5</v>
      </c>
      <c r="L3301">
        <v>216.61340000000001</v>
      </c>
      <c r="M3301">
        <v>0.3</v>
      </c>
      <c r="N3301">
        <v>-169.637</v>
      </c>
    </row>
    <row r="3302" spans="1:14" hidden="1">
      <c r="A3302">
        <v>8364</v>
      </c>
      <c r="B3302" t="s">
        <v>3919</v>
      </c>
      <c r="C3302" s="4">
        <v>42737</v>
      </c>
      <c r="D3302" s="4">
        <v>42739</v>
      </c>
      <c r="E3302" t="s">
        <v>52</v>
      </c>
      <c r="F3302" t="s">
        <v>3348</v>
      </c>
      <c r="G3302" t="s">
        <v>21</v>
      </c>
      <c r="H3302">
        <v>79907</v>
      </c>
      <c r="I3302" t="s">
        <v>2960</v>
      </c>
      <c r="J3302">
        <v>372.14400000000001</v>
      </c>
      <c r="K3302">
        <v>3</v>
      </c>
      <c r="L3302">
        <v>114.7444</v>
      </c>
      <c r="M3302">
        <v>0.2</v>
      </c>
      <c r="N3302">
        <v>27.910799999999998</v>
      </c>
    </row>
    <row r="3303" spans="1:14" hidden="1">
      <c r="A3303">
        <v>9686</v>
      </c>
      <c r="B3303" t="s">
        <v>3920</v>
      </c>
      <c r="C3303" s="4">
        <v>42737</v>
      </c>
      <c r="D3303" s="4">
        <v>42739</v>
      </c>
      <c r="E3303" t="s">
        <v>52</v>
      </c>
      <c r="F3303" t="s">
        <v>3921</v>
      </c>
      <c r="G3303" t="s">
        <v>27</v>
      </c>
      <c r="H3303">
        <v>90032</v>
      </c>
      <c r="I3303" t="s">
        <v>1276</v>
      </c>
      <c r="J3303">
        <v>16.59</v>
      </c>
      <c r="K3303">
        <v>1</v>
      </c>
      <c r="L3303">
        <v>10.7835</v>
      </c>
      <c r="M3303">
        <v>0</v>
      </c>
      <c r="N3303">
        <v>5.8064999999999998</v>
      </c>
    </row>
    <row r="3304" spans="1:14" hidden="1">
      <c r="A3304">
        <v>849</v>
      </c>
      <c r="B3304" t="s">
        <v>3922</v>
      </c>
      <c r="C3304" s="4">
        <v>42736</v>
      </c>
      <c r="D3304" s="4">
        <v>42741</v>
      </c>
      <c r="E3304" t="s">
        <v>15</v>
      </c>
      <c r="F3304" t="s">
        <v>142</v>
      </c>
      <c r="G3304" t="s">
        <v>21</v>
      </c>
      <c r="H3304">
        <v>44052</v>
      </c>
      <c r="I3304" t="s">
        <v>1448</v>
      </c>
      <c r="J3304">
        <v>48.896000000000001</v>
      </c>
      <c r="K3304">
        <v>4</v>
      </c>
      <c r="L3304">
        <v>10.0848</v>
      </c>
      <c r="M3304">
        <v>0.2</v>
      </c>
      <c r="N3304">
        <v>8.5568000000000008</v>
      </c>
    </row>
    <row r="3305" spans="1:14" hidden="1">
      <c r="A3305">
        <v>4010</v>
      </c>
      <c r="B3305" t="s">
        <v>3923</v>
      </c>
      <c r="C3305" s="4">
        <v>42736</v>
      </c>
      <c r="D3305" s="4">
        <v>42740</v>
      </c>
      <c r="E3305" t="s">
        <v>15</v>
      </c>
      <c r="F3305" t="s">
        <v>2985</v>
      </c>
      <c r="G3305" t="s">
        <v>21</v>
      </c>
      <c r="H3305">
        <v>90036</v>
      </c>
      <c r="I3305" t="s">
        <v>2935</v>
      </c>
      <c r="J3305">
        <v>474.43</v>
      </c>
      <c r="K3305">
        <v>11</v>
      </c>
      <c r="L3305">
        <v>25.0154</v>
      </c>
      <c r="M3305">
        <v>0</v>
      </c>
      <c r="N3305">
        <v>199.26060000000001</v>
      </c>
    </row>
    <row r="3306" spans="1:14" hidden="1">
      <c r="A3306">
        <v>6683</v>
      </c>
      <c r="B3306" t="s">
        <v>3924</v>
      </c>
      <c r="C3306" s="4">
        <v>42736</v>
      </c>
      <c r="D3306" s="4">
        <v>42737</v>
      </c>
      <c r="E3306" t="s">
        <v>38</v>
      </c>
      <c r="F3306" t="s">
        <v>3914</v>
      </c>
      <c r="G3306" t="s">
        <v>17</v>
      </c>
      <c r="H3306">
        <v>53132</v>
      </c>
      <c r="I3306" t="s">
        <v>478</v>
      </c>
      <c r="J3306">
        <v>3.6</v>
      </c>
      <c r="K3306">
        <v>2</v>
      </c>
      <c r="L3306">
        <v>0.93600000000000005</v>
      </c>
      <c r="M3306">
        <v>0</v>
      </c>
      <c r="N3306">
        <v>1.728</v>
      </c>
    </row>
    <row r="3307" spans="1:14" hidden="1">
      <c r="A3307">
        <v>8070</v>
      </c>
      <c r="B3307" t="s">
        <v>3925</v>
      </c>
      <c r="C3307" s="4">
        <v>42736</v>
      </c>
      <c r="D3307" s="4">
        <v>42740</v>
      </c>
      <c r="E3307" t="s">
        <v>15</v>
      </c>
      <c r="F3307" t="s">
        <v>1016</v>
      </c>
      <c r="G3307" t="s">
        <v>21</v>
      </c>
      <c r="H3307">
        <v>77340</v>
      </c>
      <c r="I3307" t="s">
        <v>1709</v>
      </c>
      <c r="J3307">
        <v>454.56</v>
      </c>
      <c r="K3307">
        <v>5</v>
      </c>
      <c r="L3307">
        <v>112.50360000000001</v>
      </c>
      <c r="M3307">
        <v>0.2</v>
      </c>
      <c r="N3307">
        <v>-107.958</v>
      </c>
    </row>
    <row r="3308" spans="1:14" hidden="1">
      <c r="A3308">
        <v>8071</v>
      </c>
      <c r="B3308" t="s">
        <v>3925</v>
      </c>
      <c r="C3308" s="4">
        <v>42736</v>
      </c>
      <c r="D3308" s="4">
        <v>42740</v>
      </c>
      <c r="E3308" t="s">
        <v>15</v>
      </c>
      <c r="F3308" t="s">
        <v>1016</v>
      </c>
      <c r="G3308" t="s">
        <v>21</v>
      </c>
      <c r="H3308">
        <v>77340</v>
      </c>
      <c r="I3308" t="s">
        <v>3926</v>
      </c>
      <c r="J3308">
        <v>141.41999999999999</v>
      </c>
      <c r="K3308">
        <v>5</v>
      </c>
      <c r="L3308">
        <v>65.760300000000001</v>
      </c>
      <c r="M3308">
        <v>0.6</v>
      </c>
      <c r="N3308">
        <v>-187.38149999999999</v>
      </c>
    </row>
    <row r="3309" spans="1:14" hidden="1">
      <c r="A3309">
        <v>8072</v>
      </c>
      <c r="B3309" t="s">
        <v>3925</v>
      </c>
      <c r="C3309" s="4">
        <v>42736</v>
      </c>
      <c r="D3309" s="4">
        <v>42740</v>
      </c>
      <c r="E3309" t="s">
        <v>15</v>
      </c>
      <c r="F3309" t="s">
        <v>1016</v>
      </c>
      <c r="G3309" t="s">
        <v>21</v>
      </c>
      <c r="H3309">
        <v>77340</v>
      </c>
      <c r="I3309" t="s">
        <v>2301</v>
      </c>
      <c r="J3309">
        <v>310.74400000000003</v>
      </c>
      <c r="K3309">
        <v>4</v>
      </c>
      <c r="L3309">
        <v>84.344800000000006</v>
      </c>
      <c r="M3309">
        <v>0.3</v>
      </c>
      <c r="N3309">
        <v>-26.635200000000001</v>
      </c>
    </row>
    <row r="3310" spans="1:14" hidden="1">
      <c r="A3310">
        <v>8073</v>
      </c>
      <c r="B3310" t="s">
        <v>3925</v>
      </c>
      <c r="C3310" s="4">
        <v>42736</v>
      </c>
      <c r="D3310" s="4">
        <v>42740</v>
      </c>
      <c r="E3310" t="s">
        <v>15</v>
      </c>
      <c r="F3310" t="s">
        <v>1016</v>
      </c>
      <c r="G3310" t="s">
        <v>21</v>
      </c>
      <c r="H3310">
        <v>77340</v>
      </c>
      <c r="I3310" t="s">
        <v>2283</v>
      </c>
      <c r="J3310">
        <v>12.736000000000001</v>
      </c>
      <c r="K3310">
        <v>4</v>
      </c>
      <c r="L3310">
        <v>2.6267999999999998</v>
      </c>
      <c r="M3310">
        <v>0.2</v>
      </c>
      <c r="N3310">
        <v>2.2288000000000001</v>
      </c>
    </row>
    <row r="3311" spans="1:14" hidden="1">
      <c r="A3311">
        <v>8074</v>
      </c>
      <c r="B3311" t="s">
        <v>3925</v>
      </c>
      <c r="C3311" s="4">
        <v>42736</v>
      </c>
      <c r="D3311" s="4">
        <v>42740</v>
      </c>
      <c r="E3311" t="s">
        <v>15</v>
      </c>
      <c r="F3311" t="s">
        <v>1016</v>
      </c>
      <c r="G3311" t="s">
        <v>21</v>
      </c>
      <c r="H3311">
        <v>77340</v>
      </c>
      <c r="I3311" t="s">
        <v>1725</v>
      </c>
      <c r="J3311">
        <v>6.47</v>
      </c>
      <c r="K3311">
        <v>5</v>
      </c>
      <c r="L3311">
        <v>3.2349999999999999</v>
      </c>
      <c r="M3311">
        <v>0.8</v>
      </c>
      <c r="N3311">
        <v>-9.7050000000000001</v>
      </c>
    </row>
    <row r="3312" spans="1:14" hidden="1">
      <c r="A3312">
        <v>8075</v>
      </c>
      <c r="B3312" t="s">
        <v>3925</v>
      </c>
      <c r="C3312" s="4">
        <v>42736</v>
      </c>
      <c r="D3312" s="4">
        <v>42740</v>
      </c>
      <c r="E3312" t="s">
        <v>15</v>
      </c>
      <c r="F3312" t="s">
        <v>1016</v>
      </c>
      <c r="G3312" t="s">
        <v>21</v>
      </c>
      <c r="H3312">
        <v>77340</v>
      </c>
      <c r="I3312" t="s">
        <v>2160</v>
      </c>
      <c r="J3312">
        <v>13.747999999999999</v>
      </c>
      <c r="K3312">
        <v>14</v>
      </c>
      <c r="L3312">
        <v>2.6023000000000001</v>
      </c>
      <c r="M3312">
        <v>0.8</v>
      </c>
      <c r="N3312">
        <v>-22.684200000000001</v>
      </c>
    </row>
    <row r="3313" spans="1:14" hidden="1">
      <c r="A3313">
        <v>8076</v>
      </c>
      <c r="B3313" t="s">
        <v>3925</v>
      </c>
      <c r="C3313" s="4">
        <v>42736</v>
      </c>
      <c r="D3313" s="4">
        <v>42740</v>
      </c>
      <c r="E3313" t="s">
        <v>15</v>
      </c>
      <c r="F3313" t="s">
        <v>1016</v>
      </c>
      <c r="G3313" t="s">
        <v>21</v>
      </c>
      <c r="H3313">
        <v>77340</v>
      </c>
      <c r="I3313" t="s">
        <v>936</v>
      </c>
      <c r="J3313">
        <v>15.224</v>
      </c>
      <c r="K3313">
        <v>2</v>
      </c>
      <c r="L3313">
        <v>27.022600000000001</v>
      </c>
      <c r="M3313">
        <v>0.8</v>
      </c>
      <c r="N3313">
        <v>-38.821199999999997</v>
      </c>
    </row>
    <row r="3314" spans="1:14" hidden="1">
      <c r="A3314">
        <v>1153</v>
      </c>
      <c r="B3314" t="s">
        <v>3927</v>
      </c>
      <c r="C3314" s="4">
        <v>42735</v>
      </c>
      <c r="D3314" s="4">
        <v>42741</v>
      </c>
      <c r="E3314" t="s">
        <v>15</v>
      </c>
      <c r="F3314" t="s">
        <v>418</v>
      </c>
      <c r="G3314" t="s">
        <v>27</v>
      </c>
      <c r="H3314">
        <v>89502</v>
      </c>
      <c r="I3314" t="s">
        <v>993</v>
      </c>
      <c r="J3314">
        <v>3.64</v>
      </c>
      <c r="K3314">
        <v>2</v>
      </c>
      <c r="L3314">
        <v>1.0009999999999999</v>
      </c>
      <c r="M3314">
        <v>0</v>
      </c>
      <c r="N3314">
        <v>1.6379999999999999</v>
      </c>
    </row>
    <row r="3315" spans="1:14" hidden="1">
      <c r="A3315">
        <v>1154</v>
      </c>
      <c r="B3315" t="s">
        <v>3927</v>
      </c>
      <c r="C3315" s="4">
        <v>42735</v>
      </c>
      <c r="D3315" s="4">
        <v>42741</v>
      </c>
      <c r="E3315" t="s">
        <v>15</v>
      </c>
      <c r="F3315" t="s">
        <v>418</v>
      </c>
      <c r="G3315" t="s">
        <v>27</v>
      </c>
      <c r="H3315">
        <v>89502</v>
      </c>
      <c r="I3315" t="s">
        <v>848</v>
      </c>
      <c r="J3315">
        <v>159.768</v>
      </c>
      <c r="K3315">
        <v>7</v>
      </c>
      <c r="L3315">
        <v>15.120900000000001</v>
      </c>
      <c r="M3315">
        <v>0.2</v>
      </c>
      <c r="N3315">
        <v>53.921700000000001</v>
      </c>
    </row>
    <row r="3316" spans="1:14" hidden="1">
      <c r="A3316">
        <v>2822</v>
      </c>
      <c r="B3316" t="s">
        <v>3928</v>
      </c>
      <c r="C3316" s="4">
        <v>42735</v>
      </c>
      <c r="D3316" s="4">
        <v>42740</v>
      </c>
      <c r="E3316" t="s">
        <v>15</v>
      </c>
      <c r="F3316" t="s">
        <v>1689</v>
      </c>
      <c r="G3316" t="s">
        <v>21</v>
      </c>
      <c r="H3316">
        <v>92804</v>
      </c>
      <c r="I3316" t="s">
        <v>36</v>
      </c>
      <c r="J3316">
        <v>302.37599999999998</v>
      </c>
      <c r="K3316">
        <v>3</v>
      </c>
      <c r="L3316">
        <v>93.232600000000005</v>
      </c>
      <c r="M3316">
        <v>0.2</v>
      </c>
      <c r="N3316">
        <v>22.6782</v>
      </c>
    </row>
    <row r="3317" spans="1:14" hidden="1">
      <c r="A3317">
        <v>4613</v>
      </c>
      <c r="B3317" t="s">
        <v>3929</v>
      </c>
      <c r="C3317" s="4">
        <v>42735</v>
      </c>
      <c r="D3317" s="4">
        <v>42741</v>
      </c>
      <c r="E3317" t="s">
        <v>15</v>
      </c>
      <c r="F3317" t="s">
        <v>328</v>
      </c>
      <c r="G3317" t="s">
        <v>21</v>
      </c>
      <c r="H3317">
        <v>32216</v>
      </c>
      <c r="I3317" t="s">
        <v>2658</v>
      </c>
      <c r="J3317">
        <v>47.616</v>
      </c>
      <c r="K3317">
        <v>3</v>
      </c>
      <c r="L3317">
        <v>14.6816</v>
      </c>
      <c r="M3317">
        <v>0.2</v>
      </c>
      <c r="N3317">
        <v>3.5712000000000002</v>
      </c>
    </row>
    <row r="3318" spans="1:14" hidden="1">
      <c r="A3318">
        <v>4614</v>
      </c>
      <c r="B3318" t="s">
        <v>3929</v>
      </c>
      <c r="C3318" s="4">
        <v>42735</v>
      </c>
      <c r="D3318" s="4">
        <v>42741</v>
      </c>
      <c r="E3318" t="s">
        <v>15</v>
      </c>
      <c r="F3318" t="s">
        <v>328</v>
      </c>
      <c r="G3318" t="s">
        <v>21</v>
      </c>
      <c r="H3318">
        <v>32216</v>
      </c>
      <c r="I3318" t="s">
        <v>1620</v>
      </c>
      <c r="J3318">
        <v>23.48</v>
      </c>
      <c r="K3318">
        <v>5</v>
      </c>
      <c r="L3318">
        <v>3.0524</v>
      </c>
      <c r="M3318">
        <v>0.2</v>
      </c>
      <c r="N3318">
        <v>8.218</v>
      </c>
    </row>
    <row r="3319" spans="1:14" hidden="1">
      <c r="A3319">
        <v>5739</v>
      </c>
      <c r="B3319" t="s">
        <v>3930</v>
      </c>
      <c r="C3319" s="4">
        <v>42735</v>
      </c>
      <c r="D3319" s="4">
        <v>42741</v>
      </c>
      <c r="E3319" t="s">
        <v>15</v>
      </c>
      <c r="F3319" t="s">
        <v>1942</v>
      </c>
      <c r="G3319" t="s">
        <v>21</v>
      </c>
      <c r="H3319">
        <v>94109</v>
      </c>
      <c r="I3319" t="s">
        <v>720</v>
      </c>
      <c r="J3319">
        <v>38.375999999999998</v>
      </c>
      <c r="K3319">
        <v>3</v>
      </c>
      <c r="L3319">
        <v>8.3148</v>
      </c>
      <c r="M3319">
        <v>0.2</v>
      </c>
      <c r="N3319">
        <v>13.4316</v>
      </c>
    </row>
    <row r="3320" spans="1:14" hidden="1">
      <c r="A3320">
        <v>6342</v>
      </c>
      <c r="B3320" t="s">
        <v>3931</v>
      </c>
      <c r="C3320" s="4">
        <v>42735</v>
      </c>
      <c r="D3320" s="4">
        <v>42737</v>
      </c>
      <c r="E3320" t="s">
        <v>38</v>
      </c>
      <c r="F3320" t="s">
        <v>325</v>
      </c>
      <c r="G3320" t="s">
        <v>21</v>
      </c>
      <c r="H3320">
        <v>43130</v>
      </c>
      <c r="I3320" t="s">
        <v>311</v>
      </c>
      <c r="J3320">
        <v>156.512</v>
      </c>
      <c r="K3320">
        <v>4</v>
      </c>
      <c r="L3320">
        <v>47.931800000000003</v>
      </c>
      <c r="M3320">
        <v>0.2</v>
      </c>
      <c r="N3320">
        <v>-35.215200000000003</v>
      </c>
    </row>
    <row r="3321" spans="1:14" hidden="1">
      <c r="A3321">
        <v>4139</v>
      </c>
      <c r="B3321" t="s">
        <v>3932</v>
      </c>
      <c r="C3321" s="4">
        <v>42734</v>
      </c>
      <c r="D3321" s="4">
        <v>42736</v>
      </c>
      <c r="E3321" t="s">
        <v>38</v>
      </c>
      <c r="F3321" t="s">
        <v>2347</v>
      </c>
      <c r="G3321" t="s">
        <v>27</v>
      </c>
      <c r="H3321">
        <v>77536</v>
      </c>
      <c r="I3321" t="s">
        <v>2965</v>
      </c>
      <c r="J3321">
        <v>6.9240000000000004</v>
      </c>
      <c r="K3321">
        <v>6</v>
      </c>
      <c r="L3321">
        <v>2.8849999999999998</v>
      </c>
      <c r="M3321">
        <v>0.8</v>
      </c>
      <c r="N3321">
        <v>-10.385999999999999</v>
      </c>
    </row>
    <row r="3322" spans="1:14" hidden="1">
      <c r="A3322">
        <v>4762</v>
      </c>
      <c r="B3322" t="s">
        <v>3933</v>
      </c>
      <c r="C3322" s="4">
        <v>42734</v>
      </c>
      <c r="D3322" s="4">
        <v>42739</v>
      </c>
      <c r="E3322" t="s">
        <v>15</v>
      </c>
      <c r="F3322" t="s">
        <v>3228</v>
      </c>
      <c r="G3322" t="s">
        <v>21</v>
      </c>
      <c r="H3322">
        <v>43229</v>
      </c>
      <c r="I3322" t="s">
        <v>1167</v>
      </c>
      <c r="J3322">
        <v>5.9039999999999999</v>
      </c>
      <c r="K3322">
        <v>2</v>
      </c>
      <c r="L3322">
        <v>1.9557</v>
      </c>
      <c r="M3322">
        <v>0.2</v>
      </c>
      <c r="N3322">
        <v>1.9925999999999999</v>
      </c>
    </row>
    <row r="3323" spans="1:14" hidden="1">
      <c r="A3323">
        <v>4763</v>
      </c>
      <c r="B3323" t="s">
        <v>3933</v>
      </c>
      <c r="C3323" s="4">
        <v>42734</v>
      </c>
      <c r="D3323" s="4">
        <v>42739</v>
      </c>
      <c r="E3323" t="s">
        <v>15</v>
      </c>
      <c r="F3323" t="s">
        <v>3228</v>
      </c>
      <c r="G3323" t="s">
        <v>21</v>
      </c>
      <c r="H3323">
        <v>43229</v>
      </c>
      <c r="I3323" t="s">
        <v>434</v>
      </c>
      <c r="J3323">
        <v>13.712</v>
      </c>
      <c r="K3323">
        <v>2</v>
      </c>
      <c r="L3323">
        <v>6.3418000000000001</v>
      </c>
      <c r="M3323">
        <v>0.2</v>
      </c>
      <c r="N3323">
        <v>1.0284</v>
      </c>
    </row>
    <row r="3324" spans="1:14" hidden="1">
      <c r="A3324">
        <v>5760</v>
      </c>
      <c r="B3324" t="s">
        <v>3934</v>
      </c>
      <c r="C3324" s="4">
        <v>42734</v>
      </c>
      <c r="D3324" s="4">
        <v>42734</v>
      </c>
      <c r="E3324" t="s">
        <v>98</v>
      </c>
      <c r="F3324" t="s">
        <v>2174</v>
      </c>
      <c r="G3324" t="s">
        <v>17</v>
      </c>
      <c r="H3324">
        <v>90032</v>
      </c>
      <c r="I3324" t="s">
        <v>367</v>
      </c>
      <c r="J3324">
        <v>481.32</v>
      </c>
      <c r="K3324">
        <v>4</v>
      </c>
      <c r="L3324">
        <v>89.044200000000004</v>
      </c>
      <c r="M3324">
        <v>0</v>
      </c>
      <c r="N3324">
        <v>125.14319999999999</v>
      </c>
    </row>
    <row r="3325" spans="1:14" hidden="1">
      <c r="A3325">
        <v>5761</v>
      </c>
      <c r="B3325" t="s">
        <v>3934</v>
      </c>
      <c r="C3325" s="4">
        <v>42734</v>
      </c>
      <c r="D3325" s="4">
        <v>42734</v>
      </c>
      <c r="E3325" t="s">
        <v>98</v>
      </c>
      <c r="F3325" t="s">
        <v>2174</v>
      </c>
      <c r="G3325" t="s">
        <v>17</v>
      </c>
      <c r="H3325">
        <v>90032</v>
      </c>
      <c r="I3325" t="s">
        <v>3935</v>
      </c>
      <c r="J3325">
        <v>6.3840000000000003</v>
      </c>
      <c r="K3325">
        <v>1</v>
      </c>
      <c r="L3325">
        <v>4.2294</v>
      </c>
      <c r="M3325">
        <v>0.2</v>
      </c>
      <c r="N3325">
        <v>2.1545999999999998</v>
      </c>
    </row>
    <row r="3326" spans="1:14" hidden="1">
      <c r="A3326">
        <v>7562</v>
      </c>
      <c r="B3326" t="s">
        <v>3936</v>
      </c>
      <c r="C3326" s="4">
        <v>42734</v>
      </c>
      <c r="D3326" s="4">
        <v>42736</v>
      </c>
      <c r="E3326" t="s">
        <v>38</v>
      </c>
      <c r="F3326" t="s">
        <v>2055</v>
      </c>
      <c r="G3326" t="s">
        <v>21</v>
      </c>
      <c r="H3326">
        <v>17602</v>
      </c>
      <c r="I3326" t="s">
        <v>881</v>
      </c>
      <c r="J3326">
        <v>170.786</v>
      </c>
      <c r="K3326">
        <v>1</v>
      </c>
      <c r="L3326">
        <v>170.786</v>
      </c>
      <c r="M3326">
        <v>0.3</v>
      </c>
      <c r="N3326">
        <v>0</v>
      </c>
    </row>
    <row r="3327" spans="1:14" hidden="1">
      <c r="A3327">
        <v>8667</v>
      </c>
      <c r="B3327" t="s">
        <v>3937</v>
      </c>
      <c r="C3327" s="4">
        <v>42734</v>
      </c>
      <c r="D3327" s="4">
        <v>42737</v>
      </c>
      <c r="E3327" t="s">
        <v>38</v>
      </c>
      <c r="F3327" t="s">
        <v>3938</v>
      </c>
      <c r="G3327" t="s">
        <v>27</v>
      </c>
      <c r="H3327">
        <v>19140</v>
      </c>
      <c r="I3327" t="s">
        <v>3939</v>
      </c>
      <c r="J3327">
        <v>16.52</v>
      </c>
      <c r="K3327">
        <v>5</v>
      </c>
      <c r="L3327">
        <v>2.9735999999999998</v>
      </c>
      <c r="M3327">
        <v>0.2</v>
      </c>
      <c r="N3327">
        <v>1.6519999999999999</v>
      </c>
    </row>
    <row r="3328" spans="1:14" hidden="1">
      <c r="A3328">
        <v>9283</v>
      </c>
      <c r="B3328" t="s">
        <v>3940</v>
      </c>
      <c r="C3328" s="4">
        <v>42734</v>
      </c>
      <c r="D3328" s="4">
        <v>42739</v>
      </c>
      <c r="E3328" t="s">
        <v>15</v>
      </c>
      <c r="F3328" t="s">
        <v>2230</v>
      </c>
      <c r="G3328" t="s">
        <v>21</v>
      </c>
      <c r="H3328">
        <v>33407</v>
      </c>
      <c r="I3328" t="s">
        <v>3941</v>
      </c>
      <c r="J3328">
        <v>72.224000000000004</v>
      </c>
      <c r="K3328">
        <v>4</v>
      </c>
      <c r="L3328">
        <v>11.7364</v>
      </c>
      <c r="M3328">
        <v>0.2</v>
      </c>
      <c r="N3328">
        <v>25.278400000000001</v>
      </c>
    </row>
    <row r="3329" spans="1:14" hidden="1">
      <c r="A3329">
        <v>2415</v>
      </c>
      <c r="B3329" t="s">
        <v>3942</v>
      </c>
      <c r="C3329" s="4">
        <v>42733</v>
      </c>
      <c r="D3329" s="4">
        <v>42737</v>
      </c>
      <c r="E3329" t="s">
        <v>15</v>
      </c>
      <c r="F3329" t="s">
        <v>3628</v>
      </c>
      <c r="G3329" t="s">
        <v>21</v>
      </c>
      <c r="H3329">
        <v>53209</v>
      </c>
      <c r="I3329" t="s">
        <v>1372</v>
      </c>
      <c r="J3329">
        <v>754.45</v>
      </c>
      <c r="K3329">
        <v>5</v>
      </c>
      <c r="L3329">
        <v>138.81880000000001</v>
      </c>
      <c r="M3329">
        <v>0</v>
      </c>
      <c r="N3329">
        <v>60.356000000000002</v>
      </c>
    </row>
    <row r="3330" spans="1:14" hidden="1">
      <c r="A3330">
        <v>2643</v>
      </c>
      <c r="B3330" t="s">
        <v>3943</v>
      </c>
      <c r="C3330" s="4">
        <v>42733</v>
      </c>
      <c r="D3330" s="4">
        <v>42734</v>
      </c>
      <c r="E3330" t="s">
        <v>38</v>
      </c>
      <c r="F3330" t="s">
        <v>992</v>
      </c>
      <c r="G3330" t="s">
        <v>21</v>
      </c>
      <c r="H3330">
        <v>60505</v>
      </c>
      <c r="I3330" t="s">
        <v>2555</v>
      </c>
      <c r="J3330">
        <v>186.048</v>
      </c>
      <c r="K3330">
        <v>6</v>
      </c>
      <c r="L3330">
        <v>19.767600000000002</v>
      </c>
      <c r="M3330">
        <v>0.2</v>
      </c>
      <c r="N3330">
        <v>67.442400000000006</v>
      </c>
    </row>
    <row r="3331" spans="1:14" hidden="1">
      <c r="A3331">
        <v>4155</v>
      </c>
      <c r="B3331" t="s">
        <v>3944</v>
      </c>
      <c r="C3331" s="4">
        <v>42733</v>
      </c>
      <c r="D3331" s="4">
        <v>42738</v>
      </c>
      <c r="E3331" t="s">
        <v>15</v>
      </c>
      <c r="F3331" t="s">
        <v>1746</v>
      </c>
      <c r="G3331" t="s">
        <v>27</v>
      </c>
      <c r="H3331">
        <v>37620</v>
      </c>
      <c r="I3331" t="s">
        <v>3945</v>
      </c>
      <c r="J3331">
        <v>38.088000000000001</v>
      </c>
      <c r="K3331">
        <v>4</v>
      </c>
      <c r="L3331">
        <v>16.504799999999999</v>
      </c>
      <c r="M3331">
        <v>0.7</v>
      </c>
      <c r="N3331">
        <v>-27.9312</v>
      </c>
    </row>
    <row r="3332" spans="1:14" hidden="1">
      <c r="A3332">
        <v>4156</v>
      </c>
      <c r="B3332" t="s">
        <v>3944</v>
      </c>
      <c r="C3332" s="4">
        <v>42733</v>
      </c>
      <c r="D3332" s="4">
        <v>42738</v>
      </c>
      <c r="E3332" t="s">
        <v>15</v>
      </c>
      <c r="F3332" t="s">
        <v>1746</v>
      </c>
      <c r="G3332" t="s">
        <v>27</v>
      </c>
      <c r="H3332">
        <v>37620</v>
      </c>
      <c r="I3332" t="s">
        <v>662</v>
      </c>
      <c r="J3332">
        <v>2.8079999999999998</v>
      </c>
      <c r="K3332">
        <v>3</v>
      </c>
      <c r="L3332">
        <v>1.5911999999999999</v>
      </c>
      <c r="M3332">
        <v>0.7</v>
      </c>
      <c r="N3332">
        <v>-1.9656</v>
      </c>
    </row>
    <row r="3333" spans="1:14" hidden="1">
      <c r="A3333">
        <v>5363</v>
      </c>
      <c r="B3333" t="s">
        <v>3946</v>
      </c>
      <c r="C3333" s="4">
        <v>42733</v>
      </c>
      <c r="D3333" s="4">
        <v>42737</v>
      </c>
      <c r="E3333" t="s">
        <v>15</v>
      </c>
      <c r="F3333" t="s">
        <v>1080</v>
      </c>
      <c r="G3333" t="s">
        <v>21</v>
      </c>
      <c r="H3333">
        <v>67212</v>
      </c>
      <c r="I3333" t="s">
        <v>3947</v>
      </c>
      <c r="J3333">
        <v>70.56</v>
      </c>
      <c r="K3333">
        <v>6</v>
      </c>
      <c r="L3333">
        <v>7.7615999999999996</v>
      </c>
      <c r="M3333">
        <v>0</v>
      </c>
      <c r="N3333">
        <v>23.990400000000001</v>
      </c>
    </row>
    <row r="3334" spans="1:14" hidden="1">
      <c r="A3334">
        <v>5364</v>
      </c>
      <c r="B3334" t="s">
        <v>3946</v>
      </c>
      <c r="C3334" s="4">
        <v>42733</v>
      </c>
      <c r="D3334" s="4">
        <v>42737</v>
      </c>
      <c r="E3334" t="s">
        <v>15</v>
      </c>
      <c r="F3334" t="s">
        <v>1080</v>
      </c>
      <c r="G3334" t="s">
        <v>21</v>
      </c>
      <c r="H3334">
        <v>67212</v>
      </c>
      <c r="I3334" t="s">
        <v>794</v>
      </c>
      <c r="J3334">
        <v>81.96</v>
      </c>
      <c r="K3334">
        <v>2</v>
      </c>
      <c r="L3334">
        <v>29.505600000000001</v>
      </c>
      <c r="M3334">
        <v>0</v>
      </c>
      <c r="N3334">
        <v>22.948799999999999</v>
      </c>
    </row>
    <row r="3335" spans="1:14" hidden="1">
      <c r="A3335">
        <v>5423</v>
      </c>
      <c r="B3335" t="s">
        <v>3948</v>
      </c>
      <c r="C3335" s="4">
        <v>42733</v>
      </c>
      <c r="D3335" s="4">
        <v>42737</v>
      </c>
      <c r="E3335" t="s">
        <v>15</v>
      </c>
      <c r="F3335" t="s">
        <v>2405</v>
      </c>
      <c r="G3335" t="s">
        <v>21</v>
      </c>
      <c r="H3335">
        <v>90045</v>
      </c>
      <c r="I3335" t="s">
        <v>2494</v>
      </c>
      <c r="J3335">
        <v>11.231999999999999</v>
      </c>
      <c r="K3335">
        <v>3</v>
      </c>
      <c r="L3335">
        <v>2.4336000000000002</v>
      </c>
      <c r="M3335">
        <v>0.2</v>
      </c>
      <c r="N3335">
        <v>3.9312</v>
      </c>
    </row>
    <row r="3336" spans="1:14" hidden="1">
      <c r="A3336">
        <v>7063</v>
      </c>
      <c r="B3336" t="s">
        <v>3949</v>
      </c>
      <c r="C3336" s="4">
        <v>42733</v>
      </c>
      <c r="D3336" s="4">
        <v>42735</v>
      </c>
      <c r="E3336" t="s">
        <v>52</v>
      </c>
      <c r="F3336" t="s">
        <v>1278</v>
      </c>
      <c r="G3336" t="s">
        <v>21</v>
      </c>
      <c r="H3336">
        <v>97477</v>
      </c>
      <c r="I3336" t="s">
        <v>1162</v>
      </c>
      <c r="J3336">
        <v>27.792000000000002</v>
      </c>
      <c r="K3336">
        <v>3</v>
      </c>
      <c r="L3336">
        <v>5.79</v>
      </c>
      <c r="M3336">
        <v>0.2</v>
      </c>
      <c r="N3336">
        <v>10.422000000000001</v>
      </c>
    </row>
    <row r="3337" spans="1:14" hidden="1">
      <c r="A3337">
        <v>8724</v>
      </c>
      <c r="B3337" t="s">
        <v>3950</v>
      </c>
      <c r="C3337" s="4">
        <v>42733</v>
      </c>
      <c r="D3337" s="4">
        <v>42735</v>
      </c>
      <c r="E3337" t="s">
        <v>52</v>
      </c>
      <c r="F3337" t="s">
        <v>2499</v>
      </c>
      <c r="G3337" t="s">
        <v>17</v>
      </c>
      <c r="H3337">
        <v>33178</v>
      </c>
      <c r="I3337" t="s">
        <v>389</v>
      </c>
      <c r="J3337">
        <v>37.408000000000001</v>
      </c>
      <c r="K3337">
        <v>7</v>
      </c>
      <c r="L3337">
        <v>3.4735999999999998</v>
      </c>
      <c r="M3337">
        <v>0.2</v>
      </c>
      <c r="N3337">
        <v>13.0928</v>
      </c>
    </row>
    <row r="3338" spans="1:14" hidden="1">
      <c r="A3338">
        <v>8725</v>
      </c>
      <c r="B3338" t="s">
        <v>3950</v>
      </c>
      <c r="C3338" s="4">
        <v>42733</v>
      </c>
      <c r="D3338" s="4">
        <v>42735</v>
      </c>
      <c r="E3338" t="s">
        <v>52</v>
      </c>
      <c r="F3338" t="s">
        <v>2499</v>
      </c>
      <c r="G3338" t="s">
        <v>17</v>
      </c>
      <c r="H3338">
        <v>33178</v>
      </c>
      <c r="I3338" t="s">
        <v>1436</v>
      </c>
      <c r="J3338">
        <v>25.344000000000001</v>
      </c>
      <c r="K3338">
        <v>6</v>
      </c>
      <c r="L3338">
        <v>2.7456</v>
      </c>
      <c r="M3338">
        <v>0.2</v>
      </c>
      <c r="N3338">
        <v>8.8704000000000001</v>
      </c>
    </row>
    <row r="3339" spans="1:14" hidden="1">
      <c r="A3339">
        <v>8763</v>
      </c>
      <c r="B3339" t="s">
        <v>3951</v>
      </c>
      <c r="C3339" s="4">
        <v>42733</v>
      </c>
      <c r="D3339" s="4">
        <v>42737</v>
      </c>
      <c r="E3339" t="s">
        <v>15</v>
      </c>
      <c r="F3339" t="s">
        <v>1043</v>
      </c>
      <c r="G3339" t="s">
        <v>21</v>
      </c>
      <c r="H3339">
        <v>95823</v>
      </c>
      <c r="I3339" t="s">
        <v>3051</v>
      </c>
      <c r="J3339">
        <v>14.03</v>
      </c>
      <c r="K3339">
        <v>1</v>
      </c>
      <c r="L3339">
        <v>9.9612999999999996</v>
      </c>
      <c r="M3339">
        <v>0</v>
      </c>
      <c r="N3339">
        <v>4.0686999999999998</v>
      </c>
    </row>
    <row r="3340" spans="1:14" hidden="1">
      <c r="A3340">
        <v>8764</v>
      </c>
      <c r="B3340" t="s">
        <v>3951</v>
      </c>
      <c r="C3340" s="4">
        <v>42733</v>
      </c>
      <c r="D3340" s="4">
        <v>42737</v>
      </c>
      <c r="E3340" t="s">
        <v>15</v>
      </c>
      <c r="F3340" t="s">
        <v>1043</v>
      </c>
      <c r="G3340" t="s">
        <v>21</v>
      </c>
      <c r="H3340">
        <v>95823</v>
      </c>
      <c r="I3340" t="s">
        <v>368</v>
      </c>
      <c r="J3340">
        <v>27.96</v>
      </c>
      <c r="K3340">
        <v>2</v>
      </c>
      <c r="L3340">
        <v>10.3452</v>
      </c>
      <c r="M3340">
        <v>0</v>
      </c>
      <c r="N3340">
        <v>7.2695999999999996</v>
      </c>
    </row>
    <row r="3341" spans="1:14" hidden="1">
      <c r="A3341">
        <v>2845</v>
      </c>
      <c r="B3341" t="s">
        <v>3952</v>
      </c>
      <c r="C3341" s="4">
        <v>42731</v>
      </c>
      <c r="D3341" s="4">
        <v>42735</v>
      </c>
      <c r="E3341" t="s">
        <v>15</v>
      </c>
      <c r="F3341" t="s">
        <v>1002</v>
      </c>
      <c r="G3341" t="s">
        <v>27</v>
      </c>
      <c r="H3341">
        <v>60098</v>
      </c>
      <c r="I3341" t="s">
        <v>3953</v>
      </c>
      <c r="J3341">
        <v>845.48800000000006</v>
      </c>
      <c r="K3341">
        <v>8</v>
      </c>
      <c r="L3341">
        <v>107.19580000000001</v>
      </c>
      <c r="M3341">
        <v>0.3</v>
      </c>
      <c r="N3341">
        <v>-12.0784000000001</v>
      </c>
    </row>
    <row r="3342" spans="1:14" hidden="1">
      <c r="A3342">
        <v>4439</v>
      </c>
      <c r="B3342" t="s">
        <v>3954</v>
      </c>
      <c r="C3342" s="4">
        <v>42731</v>
      </c>
      <c r="D3342" s="4">
        <v>42737</v>
      </c>
      <c r="E3342" t="s">
        <v>15</v>
      </c>
      <c r="F3342" t="s">
        <v>1338</v>
      </c>
      <c r="G3342" t="s">
        <v>21</v>
      </c>
      <c r="H3342">
        <v>77642</v>
      </c>
      <c r="I3342" t="s">
        <v>188</v>
      </c>
      <c r="J3342">
        <v>10.368</v>
      </c>
      <c r="K3342">
        <v>2</v>
      </c>
      <c r="L3342">
        <v>3.3696000000000002</v>
      </c>
      <c r="M3342">
        <v>0.2</v>
      </c>
      <c r="N3342">
        <v>3.6288</v>
      </c>
    </row>
    <row r="3343" spans="1:14" hidden="1">
      <c r="A3343">
        <v>4440</v>
      </c>
      <c r="B3343" t="s">
        <v>3954</v>
      </c>
      <c r="C3343" s="4">
        <v>42731</v>
      </c>
      <c r="D3343" s="4">
        <v>42737</v>
      </c>
      <c r="E3343" t="s">
        <v>15</v>
      </c>
      <c r="F3343" t="s">
        <v>1338</v>
      </c>
      <c r="G3343" t="s">
        <v>21</v>
      </c>
      <c r="H3343">
        <v>77642</v>
      </c>
      <c r="I3343" t="s">
        <v>1750</v>
      </c>
      <c r="J3343">
        <v>23.68</v>
      </c>
      <c r="K3343">
        <v>4</v>
      </c>
      <c r="L3343">
        <v>4.07</v>
      </c>
      <c r="M3343">
        <v>0.2</v>
      </c>
      <c r="N3343">
        <v>7.4</v>
      </c>
    </row>
    <row r="3344" spans="1:14" hidden="1">
      <c r="A3344">
        <v>7182</v>
      </c>
      <c r="B3344" t="s">
        <v>3955</v>
      </c>
      <c r="C3344" s="4">
        <v>42731</v>
      </c>
      <c r="D3344" s="4">
        <v>42734</v>
      </c>
      <c r="E3344" t="s">
        <v>52</v>
      </c>
      <c r="F3344" t="s">
        <v>438</v>
      </c>
      <c r="G3344" t="s">
        <v>21</v>
      </c>
      <c r="H3344">
        <v>43130</v>
      </c>
      <c r="I3344" t="s">
        <v>2900</v>
      </c>
      <c r="J3344">
        <v>40</v>
      </c>
      <c r="K3344">
        <v>2</v>
      </c>
      <c r="L3344">
        <v>19.75</v>
      </c>
      <c r="M3344">
        <v>0.2</v>
      </c>
      <c r="N3344">
        <v>0.5</v>
      </c>
    </row>
    <row r="3345" spans="1:14" hidden="1">
      <c r="A3345">
        <v>8149</v>
      </c>
      <c r="B3345" t="s">
        <v>3956</v>
      </c>
      <c r="C3345" s="4">
        <v>42731</v>
      </c>
      <c r="D3345" s="4">
        <v>42735</v>
      </c>
      <c r="E3345" t="s">
        <v>15</v>
      </c>
      <c r="F3345" t="s">
        <v>1292</v>
      </c>
      <c r="G3345" t="s">
        <v>17</v>
      </c>
      <c r="H3345">
        <v>92704</v>
      </c>
      <c r="I3345" t="s">
        <v>1031</v>
      </c>
      <c r="J3345">
        <v>20.16</v>
      </c>
      <c r="K3345">
        <v>7</v>
      </c>
      <c r="L3345">
        <v>1.4688000000000001</v>
      </c>
      <c r="M3345">
        <v>0</v>
      </c>
      <c r="N3345">
        <v>9.8783999999999992</v>
      </c>
    </row>
    <row r="3346" spans="1:14" hidden="1">
      <c r="A3346">
        <v>8390</v>
      </c>
      <c r="B3346" t="s">
        <v>3957</v>
      </c>
      <c r="C3346" s="4">
        <v>42731</v>
      </c>
      <c r="D3346" s="4">
        <v>42734</v>
      </c>
      <c r="E3346" t="s">
        <v>38</v>
      </c>
      <c r="F3346" t="s">
        <v>386</v>
      </c>
      <c r="G3346" t="s">
        <v>17</v>
      </c>
      <c r="H3346">
        <v>44312</v>
      </c>
      <c r="I3346" t="s">
        <v>1844</v>
      </c>
      <c r="J3346">
        <v>17.184000000000001</v>
      </c>
      <c r="K3346">
        <v>6</v>
      </c>
      <c r="L3346">
        <v>1.8258000000000001</v>
      </c>
      <c r="M3346">
        <v>0.2</v>
      </c>
      <c r="N3346">
        <v>6.2291999999999996</v>
      </c>
    </row>
    <row r="3347" spans="1:14" hidden="1">
      <c r="A3347">
        <v>8580</v>
      </c>
      <c r="B3347" t="s">
        <v>3958</v>
      </c>
      <c r="C3347" s="4">
        <v>42731</v>
      </c>
      <c r="D3347" s="4">
        <v>42737</v>
      </c>
      <c r="E3347" t="s">
        <v>15</v>
      </c>
      <c r="F3347" t="s">
        <v>121</v>
      </c>
      <c r="G3347" t="s">
        <v>21</v>
      </c>
      <c r="H3347">
        <v>40214</v>
      </c>
      <c r="I3347" t="s">
        <v>3959</v>
      </c>
      <c r="J3347">
        <v>2.61</v>
      </c>
      <c r="K3347">
        <v>1</v>
      </c>
      <c r="L3347">
        <v>1.4094</v>
      </c>
      <c r="M3347">
        <v>0</v>
      </c>
      <c r="N3347">
        <v>1.2005999999999999</v>
      </c>
    </row>
    <row r="3348" spans="1:14" hidden="1">
      <c r="A3348">
        <v>1435</v>
      </c>
      <c r="B3348" t="s">
        <v>3960</v>
      </c>
      <c r="C3348" s="4">
        <v>42730</v>
      </c>
      <c r="D3348" s="4">
        <v>42734</v>
      </c>
      <c r="E3348" t="s">
        <v>15</v>
      </c>
      <c r="F3348" t="s">
        <v>620</v>
      </c>
      <c r="G3348" t="s">
        <v>21</v>
      </c>
      <c r="H3348">
        <v>98105</v>
      </c>
      <c r="I3348" t="s">
        <v>1305</v>
      </c>
      <c r="J3348">
        <v>33.9</v>
      </c>
      <c r="K3348">
        <v>5</v>
      </c>
      <c r="L3348">
        <v>3.6612</v>
      </c>
      <c r="M3348">
        <v>0</v>
      </c>
      <c r="N3348">
        <v>15.593999999999999</v>
      </c>
    </row>
    <row r="3349" spans="1:14" hidden="1">
      <c r="A3349">
        <v>3351</v>
      </c>
      <c r="B3349" t="s">
        <v>3961</v>
      </c>
      <c r="C3349" s="4">
        <v>42730</v>
      </c>
      <c r="D3349" s="4">
        <v>42735</v>
      </c>
      <c r="E3349" t="s">
        <v>15</v>
      </c>
      <c r="F3349" t="s">
        <v>383</v>
      </c>
      <c r="G3349" t="s">
        <v>21</v>
      </c>
      <c r="H3349">
        <v>10024</v>
      </c>
      <c r="I3349" t="s">
        <v>2103</v>
      </c>
      <c r="J3349">
        <v>89.97</v>
      </c>
      <c r="K3349">
        <v>3</v>
      </c>
      <c r="L3349">
        <v>23.6921</v>
      </c>
      <c r="M3349">
        <v>0</v>
      </c>
      <c r="N3349">
        <v>18.893699999999999</v>
      </c>
    </row>
    <row r="3350" spans="1:14" hidden="1">
      <c r="A3350">
        <v>3726</v>
      </c>
      <c r="B3350" t="s">
        <v>3962</v>
      </c>
      <c r="C3350" s="4">
        <v>42730</v>
      </c>
      <c r="D3350" s="4">
        <v>42737</v>
      </c>
      <c r="E3350" t="s">
        <v>15</v>
      </c>
      <c r="F3350" t="s">
        <v>836</v>
      </c>
      <c r="G3350" t="s">
        <v>27</v>
      </c>
      <c r="H3350">
        <v>80219</v>
      </c>
      <c r="I3350" t="s">
        <v>3406</v>
      </c>
      <c r="J3350">
        <v>18.72</v>
      </c>
      <c r="K3350">
        <v>2</v>
      </c>
      <c r="L3350">
        <v>7.6050000000000004</v>
      </c>
      <c r="M3350">
        <v>0.2</v>
      </c>
      <c r="N3350">
        <v>3.51</v>
      </c>
    </row>
    <row r="3351" spans="1:14" hidden="1">
      <c r="A3351">
        <v>4403</v>
      </c>
      <c r="B3351" t="s">
        <v>3963</v>
      </c>
      <c r="C3351" s="4">
        <v>42730</v>
      </c>
      <c r="D3351" s="4">
        <v>42731</v>
      </c>
      <c r="E3351" t="s">
        <v>38</v>
      </c>
      <c r="F3351" t="s">
        <v>3964</v>
      </c>
      <c r="G3351" t="s">
        <v>21</v>
      </c>
      <c r="H3351">
        <v>80906</v>
      </c>
      <c r="I3351" t="s">
        <v>2175</v>
      </c>
      <c r="J3351">
        <v>11.327999999999999</v>
      </c>
      <c r="K3351">
        <v>2</v>
      </c>
      <c r="L3351">
        <v>4.3895999999999997</v>
      </c>
      <c r="M3351">
        <v>0.2</v>
      </c>
      <c r="N3351">
        <v>2.5488</v>
      </c>
    </row>
    <row r="3352" spans="1:14" hidden="1">
      <c r="A3352">
        <v>4591</v>
      </c>
      <c r="B3352" t="s">
        <v>3965</v>
      </c>
      <c r="C3352" s="4">
        <v>42730</v>
      </c>
      <c r="D3352" s="4">
        <v>42735</v>
      </c>
      <c r="E3352" t="s">
        <v>15</v>
      </c>
      <c r="F3352" t="s">
        <v>3966</v>
      </c>
      <c r="G3352" t="s">
        <v>27</v>
      </c>
      <c r="H3352">
        <v>90004</v>
      </c>
      <c r="I3352" t="s">
        <v>3967</v>
      </c>
      <c r="J3352">
        <v>17.760000000000002</v>
      </c>
      <c r="K3352">
        <v>2</v>
      </c>
      <c r="L3352">
        <v>6.3936000000000002</v>
      </c>
      <c r="M3352">
        <v>0</v>
      </c>
      <c r="N3352">
        <v>4.9728000000000003</v>
      </c>
    </row>
    <row r="3353" spans="1:14" hidden="1">
      <c r="A3353">
        <v>4592</v>
      </c>
      <c r="B3353" t="s">
        <v>3965</v>
      </c>
      <c r="C3353" s="4">
        <v>42730</v>
      </c>
      <c r="D3353" s="4">
        <v>42735</v>
      </c>
      <c r="E3353" t="s">
        <v>15</v>
      </c>
      <c r="F3353" t="s">
        <v>3966</v>
      </c>
      <c r="G3353" t="s">
        <v>27</v>
      </c>
      <c r="H3353">
        <v>90004</v>
      </c>
      <c r="I3353" t="s">
        <v>3825</v>
      </c>
      <c r="J3353">
        <v>302.38400000000001</v>
      </c>
      <c r="K3353">
        <v>2</v>
      </c>
      <c r="L3353">
        <v>136.0728</v>
      </c>
      <c r="M3353">
        <v>0.2</v>
      </c>
      <c r="N3353">
        <v>30.238399999999999</v>
      </c>
    </row>
    <row r="3354" spans="1:14" hidden="1">
      <c r="A3354">
        <v>4593</v>
      </c>
      <c r="B3354" t="s">
        <v>3965</v>
      </c>
      <c r="C3354" s="4">
        <v>42730</v>
      </c>
      <c r="D3354" s="4">
        <v>42735</v>
      </c>
      <c r="E3354" t="s">
        <v>15</v>
      </c>
      <c r="F3354" t="s">
        <v>3966</v>
      </c>
      <c r="G3354" t="s">
        <v>27</v>
      </c>
      <c r="H3354">
        <v>90004</v>
      </c>
      <c r="I3354" t="s">
        <v>2373</v>
      </c>
      <c r="J3354">
        <v>146.352</v>
      </c>
      <c r="K3354">
        <v>3</v>
      </c>
      <c r="L3354">
        <v>50.613399999999999</v>
      </c>
      <c r="M3354">
        <v>0.2</v>
      </c>
      <c r="N3354">
        <v>-5.4882000000000097</v>
      </c>
    </row>
    <row r="3355" spans="1:14" hidden="1">
      <c r="A3355">
        <v>4594</v>
      </c>
      <c r="B3355" t="s">
        <v>3965</v>
      </c>
      <c r="C3355" s="4">
        <v>42730</v>
      </c>
      <c r="D3355" s="4">
        <v>42735</v>
      </c>
      <c r="E3355" t="s">
        <v>15</v>
      </c>
      <c r="F3355" t="s">
        <v>3966</v>
      </c>
      <c r="G3355" t="s">
        <v>27</v>
      </c>
      <c r="H3355">
        <v>90004</v>
      </c>
      <c r="I3355" t="s">
        <v>1919</v>
      </c>
      <c r="J3355">
        <v>7.9</v>
      </c>
      <c r="K3355">
        <v>2</v>
      </c>
      <c r="L3355">
        <v>2.923</v>
      </c>
      <c r="M3355">
        <v>0</v>
      </c>
      <c r="N3355">
        <v>2.0539999999999998</v>
      </c>
    </row>
    <row r="3356" spans="1:14" hidden="1">
      <c r="A3356">
        <v>4595</v>
      </c>
      <c r="B3356" t="s">
        <v>3965</v>
      </c>
      <c r="C3356" s="4">
        <v>42730</v>
      </c>
      <c r="D3356" s="4">
        <v>42735</v>
      </c>
      <c r="E3356" t="s">
        <v>15</v>
      </c>
      <c r="F3356" t="s">
        <v>3966</v>
      </c>
      <c r="G3356" t="s">
        <v>27</v>
      </c>
      <c r="H3356">
        <v>90004</v>
      </c>
      <c r="I3356" t="s">
        <v>436</v>
      </c>
      <c r="J3356">
        <v>902.71199999999999</v>
      </c>
      <c r="K3356">
        <v>3</v>
      </c>
      <c r="L3356">
        <v>289.62009999999998</v>
      </c>
      <c r="M3356">
        <v>0.2</v>
      </c>
      <c r="N3356">
        <v>33.8517000000001</v>
      </c>
    </row>
    <row r="3357" spans="1:14" hidden="1">
      <c r="A3357">
        <v>4596</v>
      </c>
      <c r="B3357" t="s">
        <v>3965</v>
      </c>
      <c r="C3357" s="4">
        <v>42730</v>
      </c>
      <c r="D3357" s="4">
        <v>42735</v>
      </c>
      <c r="E3357" t="s">
        <v>15</v>
      </c>
      <c r="F3357" t="s">
        <v>3966</v>
      </c>
      <c r="G3357" t="s">
        <v>27</v>
      </c>
      <c r="H3357">
        <v>90004</v>
      </c>
      <c r="I3357" t="s">
        <v>2412</v>
      </c>
      <c r="J3357">
        <v>53.97</v>
      </c>
      <c r="K3357">
        <v>3</v>
      </c>
      <c r="L3357">
        <v>12.9528</v>
      </c>
      <c r="M3357">
        <v>0</v>
      </c>
      <c r="N3357">
        <v>15.111599999999999</v>
      </c>
    </row>
    <row r="3358" spans="1:14" hidden="1">
      <c r="A3358">
        <v>5033</v>
      </c>
      <c r="B3358" t="s">
        <v>3968</v>
      </c>
      <c r="C3358" s="4">
        <v>42730</v>
      </c>
      <c r="D3358" s="4">
        <v>42737</v>
      </c>
      <c r="E3358" t="s">
        <v>15</v>
      </c>
      <c r="F3358" t="s">
        <v>767</v>
      </c>
      <c r="G3358" t="s">
        <v>27</v>
      </c>
      <c r="H3358">
        <v>8360</v>
      </c>
      <c r="I3358" t="s">
        <v>83</v>
      </c>
      <c r="J3358">
        <v>212.94</v>
      </c>
      <c r="K3358">
        <v>3</v>
      </c>
      <c r="L3358">
        <v>62.462400000000002</v>
      </c>
      <c r="M3358">
        <v>0</v>
      </c>
      <c r="N3358">
        <v>25.552800000000001</v>
      </c>
    </row>
    <row r="3359" spans="1:14" hidden="1">
      <c r="A3359">
        <v>5034</v>
      </c>
      <c r="B3359" t="s">
        <v>3968</v>
      </c>
      <c r="C3359" s="4">
        <v>42730</v>
      </c>
      <c r="D3359" s="4">
        <v>42737</v>
      </c>
      <c r="E3359" t="s">
        <v>15</v>
      </c>
      <c r="F3359" t="s">
        <v>767</v>
      </c>
      <c r="G3359" t="s">
        <v>27</v>
      </c>
      <c r="H3359">
        <v>8360</v>
      </c>
      <c r="I3359" t="s">
        <v>756</v>
      </c>
      <c r="J3359">
        <v>26.49</v>
      </c>
      <c r="K3359">
        <v>1</v>
      </c>
      <c r="L3359">
        <v>19.072800000000001</v>
      </c>
      <c r="M3359">
        <v>0</v>
      </c>
      <c r="N3359">
        <v>7.4172000000000002</v>
      </c>
    </row>
    <row r="3360" spans="1:14" hidden="1">
      <c r="A3360">
        <v>5178</v>
      </c>
      <c r="B3360" t="s">
        <v>3969</v>
      </c>
      <c r="C3360" s="4">
        <v>42730</v>
      </c>
      <c r="D3360" s="4">
        <v>42734</v>
      </c>
      <c r="E3360" t="s">
        <v>15</v>
      </c>
      <c r="F3360" t="s">
        <v>2847</v>
      </c>
      <c r="G3360" t="s">
        <v>27</v>
      </c>
      <c r="H3360">
        <v>10024</v>
      </c>
      <c r="I3360" t="s">
        <v>3970</v>
      </c>
      <c r="J3360">
        <v>4.992</v>
      </c>
      <c r="K3360">
        <v>3</v>
      </c>
      <c r="L3360">
        <v>1.1024</v>
      </c>
      <c r="M3360">
        <v>0.2</v>
      </c>
      <c r="N3360">
        <v>1.6848000000000001</v>
      </c>
    </row>
    <row r="3361" spans="1:14" hidden="1">
      <c r="A3361">
        <v>1806</v>
      </c>
      <c r="B3361" t="s">
        <v>3971</v>
      </c>
      <c r="C3361" s="4">
        <v>42729</v>
      </c>
      <c r="D3361" s="4">
        <v>42732</v>
      </c>
      <c r="E3361" t="s">
        <v>38</v>
      </c>
      <c r="F3361" t="s">
        <v>2349</v>
      </c>
      <c r="G3361" t="s">
        <v>27</v>
      </c>
      <c r="H3361">
        <v>90049</v>
      </c>
      <c r="I3361" t="s">
        <v>1359</v>
      </c>
      <c r="J3361">
        <v>2575.944</v>
      </c>
      <c r="K3361">
        <v>7</v>
      </c>
      <c r="L3361">
        <v>331.19279999999998</v>
      </c>
      <c r="M3361">
        <v>0.2</v>
      </c>
      <c r="N3361">
        <v>257.59440000000001</v>
      </c>
    </row>
    <row r="3362" spans="1:14" hidden="1">
      <c r="A3362">
        <v>1807</v>
      </c>
      <c r="B3362" t="s">
        <v>3971</v>
      </c>
      <c r="C3362" s="4">
        <v>42729</v>
      </c>
      <c r="D3362" s="4">
        <v>42732</v>
      </c>
      <c r="E3362" t="s">
        <v>38</v>
      </c>
      <c r="F3362" t="s">
        <v>2349</v>
      </c>
      <c r="G3362" t="s">
        <v>27</v>
      </c>
      <c r="H3362">
        <v>90049</v>
      </c>
      <c r="I3362" t="s">
        <v>514</v>
      </c>
      <c r="J3362">
        <v>45.36</v>
      </c>
      <c r="K3362">
        <v>7</v>
      </c>
      <c r="L3362">
        <v>3.3696000000000002</v>
      </c>
      <c r="M3362">
        <v>0</v>
      </c>
      <c r="N3362">
        <v>21.7728</v>
      </c>
    </row>
    <row r="3363" spans="1:14" hidden="1">
      <c r="A3363">
        <v>1808</v>
      </c>
      <c r="B3363" t="s">
        <v>3971</v>
      </c>
      <c r="C3363" s="4">
        <v>42729</v>
      </c>
      <c r="D3363" s="4">
        <v>42732</v>
      </c>
      <c r="E3363" t="s">
        <v>38</v>
      </c>
      <c r="F3363" t="s">
        <v>2349</v>
      </c>
      <c r="G3363" t="s">
        <v>27</v>
      </c>
      <c r="H3363">
        <v>90049</v>
      </c>
      <c r="I3363" t="s">
        <v>1445</v>
      </c>
      <c r="J3363">
        <v>254.24</v>
      </c>
      <c r="K3363">
        <v>7</v>
      </c>
      <c r="L3363">
        <v>25.423999999999999</v>
      </c>
      <c r="M3363">
        <v>0</v>
      </c>
      <c r="N3363">
        <v>76.272000000000006</v>
      </c>
    </row>
    <row r="3364" spans="1:14" hidden="1">
      <c r="A3364">
        <v>5330</v>
      </c>
      <c r="B3364" t="s">
        <v>3972</v>
      </c>
      <c r="C3364" s="4">
        <v>42729</v>
      </c>
      <c r="D3364" s="4">
        <v>42732</v>
      </c>
      <c r="E3364" t="s">
        <v>52</v>
      </c>
      <c r="F3364" t="s">
        <v>1689</v>
      </c>
      <c r="G3364" t="s">
        <v>21</v>
      </c>
      <c r="H3364">
        <v>10035</v>
      </c>
      <c r="I3364" t="s">
        <v>301</v>
      </c>
      <c r="J3364">
        <v>33.567999999999998</v>
      </c>
      <c r="K3364">
        <v>2</v>
      </c>
      <c r="L3364">
        <v>10.909599999999999</v>
      </c>
      <c r="M3364">
        <v>0.2</v>
      </c>
      <c r="N3364">
        <v>11.748799999999999</v>
      </c>
    </row>
    <row r="3365" spans="1:14" hidden="1">
      <c r="A3365">
        <v>6032</v>
      </c>
      <c r="B3365" t="s">
        <v>3973</v>
      </c>
      <c r="C3365" s="4">
        <v>42729</v>
      </c>
      <c r="D3365" s="4">
        <v>42736</v>
      </c>
      <c r="E3365" t="s">
        <v>15</v>
      </c>
      <c r="F3365" t="s">
        <v>402</v>
      </c>
      <c r="G3365" t="s">
        <v>27</v>
      </c>
      <c r="H3365">
        <v>3060</v>
      </c>
      <c r="I3365" t="s">
        <v>2737</v>
      </c>
      <c r="J3365">
        <v>21.12</v>
      </c>
      <c r="K3365">
        <v>4</v>
      </c>
      <c r="L3365">
        <v>3.6432000000000002</v>
      </c>
      <c r="M3365">
        <v>0</v>
      </c>
      <c r="N3365">
        <v>6.5472000000000001</v>
      </c>
    </row>
    <row r="3366" spans="1:14" hidden="1">
      <c r="A3366">
        <v>6631</v>
      </c>
      <c r="B3366" t="s">
        <v>3974</v>
      </c>
      <c r="C3366" s="4">
        <v>42729</v>
      </c>
      <c r="D3366" s="4">
        <v>42734</v>
      </c>
      <c r="E3366" t="s">
        <v>15</v>
      </c>
      <c r="F3366" t="s">
        <v>1244</v>
      </c>
      <c r="G3366" t="s">
        <v>21</v>
      </c>
      <c r="H3366">
        <v>98115</v>
      </c>
      <c r="I3366" t="s">
        <v>534</v>
      </c>
      <c r="J3366">
        <v>698.35199999999998</v>
      </c>
      <c r="K3366">
        <v>3</v>
      </c>
      <c r="L3366">
        <v>215.3252</v>
      </c>
      <c r="M3366">
        <v>0.2</v>
      </c>
      <c r="N3366">
        <v>52.376399999999997</v>
      </c>
    </row>
    <row r="3367" spans="1:14" hidden="1">
      <c r="A3367">
        <v>6632</v>
      </c>
      <c r="B3367" t="s">
        <v>3974</v>
      </c>
      <c r="C3367" s="4">
        <v>42729</v>
      </c>
      <c r="D3367" s="4">
        <v>42734</v>
      </c>
      <c r="E3367" t="s">
        <v>15</v>
      </c>
      <c r="F3367" t="s">
        <v>1244</v>
      </c>
      <c r="G3367" t="s">
        <v>21</v>
      </c>
      <c r="H3367">
        <v>98115</v>
      </c>
      <c r="I3367" t="s">
        <v>3400</v>
      </c>
      <c r="J3367">
        <v>1747.25</v>
      </c>
      <c r="K3367">
        <v>5</v>
      </c>
      <c r="L3367">
        <v>223.648</v>
      </c>
      <c r="M3367">
        <v>0</v>
      </c>
      <c r="N3367">
        <v>629.01</v>
      </c>
    </row>
    <row r="3368" spans="1:14" hidden="1">
      <c r="A3368">
        <v>6800</v>
      </c>
      <c r="B3368" t="s">
        <v>3975</v>
      </c>
      <c r="C3368" s="4">
        <v>42729</v>
      </c>
      <c r="D3368" s="4">
        <v>42736</v>
      </c>
      <c r="E3368" t="s">
        <v>15</v>
      </c>
      <c r="F3368" t="s">
        <v>1935</v>
      </c>
      <c r="G3368" t="s">
        <v>27</v>
      </c>
      <c r="H3368">
        <v>85023</v>
      </c>
      <c r="I3368" t="s">
        <v>1687</v>
      </c>
      <c r="J3368">
        <v>35.445</v>
      </c>
      <c r="K3368">
        <v>1</v>
      </c>
      <c r="L3368">
        <v>59.547600000000003</v>
      </c>
      <c r="M3368">
        <v>0.5</v>
      </c>
      <c r="N3368">
        <v>-24.102599999999999</v>
      </c>
    </row>
    <row r="3369" spans="1:14" hidden="1">
      <c r="A3369">
        <v>6801</v>
      </c>
      <c r="B3369" t="s">
        <v>3975</v>
      </c>
      <c r="C3369" s="4">
        <v>42729</v>
      </c>
      <c r="D3369" s="4">
        <v>42736</v>
      </c>
      <c r="E3369" t="s">
        <v>15</v>
      </c>
      <c r="F3369" t="s">
        <v>1935</v>
      </c>
      <c r="G3369" t="s">
        <v>27</v>
      </c>
      <c r="H3369">
        <v>85023</v>
      </c>
      <c r="I3369" t="s">
        <v>3976</v>
      </c>
      <c r="J3369">
        <v>269.97000000000003</v>
      </c>
      <c r="K3369">
        <v>2</v>
      </c>
      <c r="L3369">
        <v>328.46350000000001</v>
      </c>
      <c r="M3369">
        <v>0.7</v>
      </c>
      <c r="N3369">
        <v>-386.95699999999999</v>
      </c>
    </row>
    <row r="3370" spans="1:14" hidden="1">
      <c r="A3370">
        <v>6802</v>
      </c>
      <c r="B3370" t="s">
        <v>3975</v>
      </c>
      <c r="C3370" s="4">
        <v>42729</v>
      </c>
      <c r="D3370" s="4">
        <v>42736</v>
      </c>
      <c r="E3370" t="s">
        <v>15</v>
      </c>
      <c r="F3370" t="s">
        <v>1935</v>
      </c>
      <c r="G3370" t="s">
        <v>27</v>
      </c>
      <c r="H3370">
        <v>85023</v>
      </c>
      <c r="I3370" t="s">
        <v>2317</v>
      </c>
      <c r="J3370">
        <v>45.12</v>
      </c>
      <c r="K3370">
        <v>3</v>
      </c>
      <c r="L3370">
        <v>17.672000000000001</v>
      </c>
      <c r="M3370">
        <v>0.2</v>
      </c>
      <c r="N3370">
        <v>-7.8959999999999999</v>
      </c>
    </row>
    <row r="3371" spans="1:14" hidden="1">
      <c r="A3371">
        <v>6803</v>
      </c>
      <c r="B3371" t="s">
        <v>3975</v>
      </c>
      <c r="C3371" s="4">
        <v>42729</v>
      </c>
      <c r="D3371" s="4">
        <v>42736</v>
      </c>
      <c r="E3371" t="s">
        <v>15</v>
      </c>
      <c r="F3371" t="s">
        <v>1935</v>
      </c>
      <c r="G3371" t="s">
        <v>27</v>
      </c>
      <c r="H3371">
        <v>85023</v>
      </c>
      <c r="I3371" t="s">
        <v>2467</v>
      </c>
      <c r="J3371">
        <v>100.8</v>
      </c>
      <c r="K3371">
        <v>2</v>
      </c>
      <c r="L3371">
        <v>39.69</v>
      </c>
      <c r="M3371">
        <v>0.2</v>
      </c>
      <c r="N3371">
        <v>21.42</v>
      </c>
    </row>
    <row r="3372" spans="1:14" hidden="1">
      <c r="A3372">
        <v>6804</v>
      </c>
      <c r="B3372" t="s">
        <v>3975</v>
      </c>
      <c r="C3372" s="4">
        <v>42729</v>
      </c>
      <c r="D3372" s="4">
        <v>42736</v>
      </c>
      <c r="E3372" t="s">
        <v>15</v>
      </c>
      <c r="F3372" t="s">
        <v>1935</v>
      </c>
      <c r="G3372" t="s">
        <v>27</v>
      </c>
      <c r="H3372">
        <v>85023</v>
      </c>
      <c r="I3372" t="s">
        <v>3977</v>
      </c>
      <c r="J3372">
        <v>47.968000000000004</v>
      </c>
      <c r="K3372">
        <v>2</v>
      </c>
      <c r="L3372">
        <v>21.885400000000001</v>
      </c>
      <c r="M3372">
        <v>0.2</v>
      </c>
      <c r="N3372">
        <v>4.1971999999999996</v>
      </c>
    </row>
    <row r="3373" spans="1:14" hidden="1">
      <c r="A3373">
        <v>7396</v>
      </c>
      <c r="B3373" t="s">
        <v>3978</v>
      </c>
      <c r="C3373" s="4">
        <v>42729</v>
      </c>
      <c r="D3373" s="4">
        <v>42734</v>
      </c>
      <c r="E3373" t="s">
        <v>15</v>
      </c>
      <c r="F3373" t="s">
        <v>3368</v>
      </c>
      <c r="G3373" t="s">
        <v>27</v>
      </c>
      <c r="H3373">
        <v>10024</v>
      </c>
      <c r="I3373" t="s">
        <v>724</v>
      </c>
      <c r="J3373">
        <v>313.17599999999999</v>
      </c>
      <c r="K3373">
        <v>2</v>
      </c>
      <c r="L3373">
        <v>216.61340000000001</v>
      </c>
      <c r="M3373">
        <v>0.4</v>
      </c>
      <c r="N3373">
        <v>-120.0508</v>
      </c>
    </row>
    <row r="3374" spans="1:14" hidden="1">
      <c r="A3374">
        <v>7397</v>
      </c>
      <c r="B3374" t="s">
        <v>3978</v>
      </c>
      <c r="C3374" s="4">
        <v>42729</v>
      </c>
      <c r="D3374" s="4">
        <v>42734</v>
      </c>
      <c r="E3374" t="s">
        <v>15</v>
      </c>
      <c r="F3374" t="s">
        <v>3368</v>
      </c>
      <c r="G3374" t="s">
        <v>27</v>
      </c>
      <c r="H3374">
        <v>10024</v>
      </c>
      <c r="I3374" t="s">
        <v>3183</v>
      </c>
      <c r="J3374">
        <v>866.64599999999996</v>
      </c>
      <c r="K3374">
        <v>3</v>
      </c>
      <c r="L3374">
        <v>231.10560000000001</v>
      </c>
      <c r="M3374">
        <v>0.1</v>
      </c>
      <c r="N3374">
        <v>173.32919999999999</v>
      </c>
    </row>
    <row r="3375" spans="1:14" hidden="1">
      <c r="A3375">
        <v>7890</v>
      </c>
      <c r="B3375" t="s">
        <v>3979</v>
      </c>
      <c r="C3375" s="4">
        <v>42729</v>
      </c>
      <c r="D3375" s="4">
        <v>42733</v>
      </c>
      <c r="E3375" t="s">
        <v>15</v>
      </c>
      <c r="F3375" t="s">
        <v>3348</v>
      </c>
      <c r="G3375" t="s">
        <v>21</v>
      </c>
      <c r="H3375">
        <v>72701</v>
      </c>
      <c r="I3375" t="s">
        <v>270</v>
      </c>
      <c r="J3375">
        <v>19.89</v>
      </c>
      <c r="K3375">
        <v>9</v>
      </c>
      <c r="L3375">
        <v>1.6133</v>
      </c>
      <c r="M3375">
        <v>0</v>
      </c>
      <c r="N3375">
        <v>5.3703000000000003</v>
      </c>
    </row>
    <row r="3376" spans="1:14" hidden="1">
      <c r="A3376">
        <v>7891</v>
      </c>
      <c r="B3376" t="s">
        <v>3979</v>
      </c>
      <c r="C3376" s="4">
        <v>42729</v>
      </c>
      <c r="D3376" s="4">
        <v>42733</v>
      </c>
      <c r="E3376" t="s">
        <v>15</v>
      </c>
      <c r="F3376" t="s">
        <v>3348</v>
      </c>
      <c r="G3376" t="s">
        <v>21</v>
      </c>
      <c r="H3376">
        <v>72701</v>
      </c>
      <c r="I3376" t="s">
        <v>509</v>
      </c>
      <c r="J3376">
        <v>399.98</v>
      </c>
      <c r="K3376">
        <v>2</v>
      </c>
      <c r="L3376">
        <v>113.9943</v>
      </c>
      <c r="M3376">
        <v>0</v>
      </c>
      <c r="N3376">
        <v>171.9914</v>
      </c>
    </row>
    <row r="3377" spans="1:14" hidden="1">
      <c r="A3377">
        <v>7892</v>
      </c>
      <c r="B3377" t="s">
        <v>3979</v>
      </c>
      <c r="C3377" s="4">
        <v>42729</v>
      </c>
      <c r="D3377" s="4">
        <v>42733</v>
      </c>
      <c r="E3377" t="s">
        <v>15</v>
      </c>
      <c r="F3377" t="s">
        <v>3348</v>
      </c>
      <c r="G3377" t="s">
        <v>21</v>
      </c>
      <c r="H3377">
        <v>72701</v>
      </c>
      <c r="I3377" t="s">
        <v>1226</v>
      </c>
      <c r="J3377">
        <v>343.85</v>
      </c>
      <c r="K3377">
        <v>5</v>
      </c>
      <c r="L3377">
        <v>41.262</v>
      </c>
      <c r="M3377">
        <v>0</v>
      </c>
      <c r="N3377">
        <v>137.54</v>
      </c>
    </row>
    <row r="3378" spans="1:14" hidden="1">
      <c r="A3378">
        <v>7893</v>
      </c>
      <c r="B3378" t="s">
        <v>3979</v>
      </c>
      <c r="C3378" s="4">
        <v>42729</v>
      </c>
      <c r="D3378" s="4">
        <v>42733</v>
      </c>
      <c r="E3378" t="s">
        <v>15</v>
      </c>
      <c r="F3378" t="s">
        <v>3348</v>
      </c>
      <c r="G3378" t="s">
        <v>21</v>
      </c>
      <c r="H3378">
        <v>72701</v>
      </c>
      <c r="I3378" t="s">
        <v>1441</v>
      </c>
      <c r="J3378">
        <v>106.32</v>
      </c>
      <c r="K3378">
        <v>3</v>
      </c>
      <c r="L3378">
        <v>18.783200000000001</v>
      </c>
      <c r="M3378">
        <v>0</v>
      </c>
      <c r="N3378">
        <v>49.970399999999998</v>
      </c>
    </row>
    <row r="3379" spans="1:14" hidden="1">
      <c r="A3379">
        <v>8272</v>
      </c>
      <c r="B3379" t="s">
        <v>3980</v>
      </c>
      <c r="C3379" s="4">
        <v>42729</v>
      </c>
      <c r="D3379" s="4">
        <v>42735</v>
      </c>
      <c r="E3379" t="s">
        <v>15</v>
      </c>
      <c r="F3379" t="s">
        <v>1244</v>
      </c>
      <c r="G3379" t="s">
        <v>21</v>
      </c>
      <c r="H3379">
        <v>10009</v>
      </c>
      <c r="I3379" t="s">
        <v>2525</v>
      </c>
      <c r="J3379">
        <v>2563.056</v>
      </c>
      <c r="K3379">
        <v>8</v>
      </c>
      <c r="L3379">
        <v>281.2242</v>
      </c>
      <c r="M3379">
        <v>0.1</v>
      </c>
      <c r="N3379">
        <v>313.26240000000001</v>
      </c>
    </row>
    <row r="3380" spans="1:14" hidden="1">
      <c r="A3380">
        <v>1258</v>
      </c>
      <c r="B3380" t="s">
        <v>3981</v>
      </c>
      <c r="C3380" s="4">
        <v>42728</v>
      </c>
      <c r="D3380" s="4">
        <v>42732</v>
      </c>
      <c r="E3380" t="s">
        <v>52</v>
      </c>
      <c r="F3380" t="s">
        <v>884</v>
      </c>
      <c r="G3380" t="s">
        <v>17</v>
      </c>
      <c r="H3380">
        <v>28205</v>
      </c>
      <c r="I3380" t="s">
        <v>3392</v>
      </c>
      <c r="J3380">
        <v>27.882000000000001</v>
      </c>
      <c r="K3380">
        <v>3</v>
      </c>
      <c r="L3380">
        <v>16.1096</v>
      </c>
      <c r="M3380">
        <v>0.7</v>
      </c>
      <c r="N3380">
        <v>-20.4468</v>
      </c>
    </row>
    <row r="3381" spans="1:14" hidden="1">
      <c r="A3381">
        <v>1259</v>
      </c>
      <c r="B3381" t="s">
        <v>3981</v>
      </c>
      <c r="C3381" s="4">
        <v>42728</v>
      </c>
      <c r="D3381" s="4">
        <v>42732</v>
      </c>
      <c r="E3381" t="s">
        <v>52</v>
      </c>
      <c r="F3381" t="s">
        <v>884</v>
      </c>
      <c r="G3381" t="s">
        <v>17</v>
      </c>
      <c r="H3381">
        <v>28205</v>
      </c>
      <c r="I3381" t="s">
        <v>1256</v>
      </c>
      <c r="J3381">
        <v>540.048</v>
      </c>
      <c r="K3381">
        <v>3</v>
      </c>
      <c r="L3381">
        <v>195.76740000000001</v>
      </c>
      <c r="M3381">
        <v>0.2</v>
      </c>
      <c r="N3381">
        <v>-47.254199999999997</v>
      </c>
    </row>
    <row r="3382" spans="1:14" hidden="1">
      <c r="A3382">
        <v>1260</v>
      </c>
      <c r="B3382" t="s">
        <v>3981</v>
      </c>
      <c r="C3382" s="4">
        <v>42728</v>
      </c>
      <c r="D3382" s="4">
        <v>42732</v>
      </c>
      <c r="E3382" t="s">
        <v>52</v>
      </c>
      <c r="F3382" t="s">
        <v>884</v>
      </c>
      <c r="G3382" t="s">
        <v>17</v>
      </c>
      <c r="H3382">
        <v>28205</v>
      </c>
      <c r="I3382" t="s">
        <v>419</v>
      </c>
      <c r="J3382">
        <v>255.68</v>
      </c>
      <c r="K3382">
        <v>8</v>
      </c>
      <c r="L3382">
        <v>22.372</v>
      </c>
      <c r="M3382">
        <v>0.2</v>
      </c>
      <c r="N3382">
        <v>76.703999999999994</v>
      </c>
    </row>
    <row r="3383" spans="1:14" hidden="1">
      <c r="A3383">
        <v>4750</v>
      </c>
      <c r="B3383" t="s">
        <v>3982</v>
      </c>
      <c r="C3383" s="4">
        <v>42728</v>
      </c>
      <c r="D3383" s="4">
        <v>42729</v>
      </c>
      <c r="E3383" t="s">
        <v>38</v>
      </c>
      <c r="F3383" t="s">
        <v>3816</v>
      </c>
      <c r="G3383" t="s">
        <v>27</v>
      </c>
      <c r="H3383">
        <v>98103</v>
      </c>
      <c r="I3383" t="s">
        <v>389</v>
      </c>
      <c r="J3383">
        <v>33.4</v>
      </c>
      <c r="K3383">
        <v>5</v>
      </c>
      <c r="L3383">
        <v>3.4735999999999998</v>
      </c>
      <c r="M3383">
        <v>0</v>
      </c>
      <c r="N3383">
        <v>16.032</v>
      </c>
    </row>
    <row r="3384" spans="1:14" hidden="1">
      <c r="A3384">
        <v>6191</v>
      </c>
      <c r="B3384" t="s">
        <v>3983</v>
      </c>
      <c r="C3384" s="4">
        <v>42728</v>
      </c>
      <c r="D3384" s="4">
        <v>42732</v>
      </c>
      <c r="E3384" t="s">
        <v>15</v>
      </c>
      <c r="F3384" t="s">
        <v>2169</v>
      </c>
      <c r="G3384" t="s">
        <v>21</v>
      </c>
      <c r="H3384">
        <v>10035</v>
      </c>
      <c r="I3384" t="s">
        <v>3984</v>
      </c>
      <c r="J3384">
        <v>799.56</v>
      </c>
      <c r="K3384">
        <v>9</v>
      </c>
      <c r="L3384">
        <v>65.741600000000005</v>
      </c>
      <c r="M3384">
        <v>0</v>
      </c>
      <c r="N3384">
        <v>207.88560000000001</v>
      </c>
    </row>
    <row r="3385" spans="1:14" hidden="1">
      <c r="A3385">
        <v>6831</v>
      </c>
      <c r="B3385" t="s">
        <v>3985</v>
      </c>
      <c r="C3385" s="4">
        <v>42728</v>
      </c>
      <c r="D3385" s="4">
        <v>42731</v>
      </c>
      <c r="E3385" t="s">
        <v>52</v>
      </c>
      <c r="F3385" t="s">
        <v>1237</v>
      </c>
      <c r="G3385" t="s">
        <v>27</v>
      </c>
      <c r="H3385">
        <v>10009</v>
      </c>
      <c r="I3385" t="s">
        <v>2375</v>
      </c>
      <c r="J3385">
        <v>197.97</v>
      </c>
      <c r="K3385">
        <v>3</v>
      </c>
      <c r="L3385">
        <v>48.172699999999999</v>
      </c>
      <c r="M3385">
        <v>0</v>
      </c>
      <c r="N3385">
        <v>53.451900000000002</v>
      </c>
    </row>
    <row r="3386" spans="1:14" hidden="1">
      <c r="A3386">
        <v>7239</v>
      </c>
      <c r="B3386" t="s">
        <v>3986</v>
      </c>
      <c r="C3386" s="4">
        <v>42728</v>
      </c>
      <c r="D3386" s="4">
        <v>42734</v>
      </c>
      <c r="E3386" t="s">
        <v>15</v>
      </c>
      <c r="F3386" t="s">
        <v>842</v>
      </c>
      <c r="G3386" t="s">
        <v>21</v>
      </c>
      <c r="H3386">
        <v>95123</v>
      </c>
      <c r="I3386" t="s">
        <v>1668</v>
      </c>
      <c r="J3386">
        <v>43.96</v>
      </c>
      <c r="K3386">
        <v>7</v>
      </c>
      <c r="L3386">
        <v>3.6423999999999999</v>
      </c>
      <c r="M3386">
        <v>0</v>
      </c>
      <c r="N3386">
        <v>18.463200000000001</v>
      </c>
    </row>
    <row r="3387" spans="1:14" hidden="1">
      <c r="A3387">
        <v>7240</v>
      </c>
      <c r="B3387" t="s">
        <v>3986</v>
      </c>
      <c r="C3387" s="4">
        <v>42728</v>
      </c>
      <c r="D3387" s="4">
        <v>42734</v>
      </c>
      <c r="E3387" t="s">
        <v>15</v>
      </c>
      <c r="F3387" t="s">
        <v>842</v>
      </c>
      <c r="G3387" t="s">
        <v>21</v>
      </c>
      <c r="H3387">
        <v>95123</v>
      </c>
      <c r="I3387" t="s">
        <v>3544</v>
      </c>
      <c r="J3387">
        <v>39.76</v>
      </c>
      <c r="K3387">
        <v>7</v>
      </c>
      <c r="L3387">
        <v>3.0104000000000002</v>
      </c>
      <c r="M3387">
        <v>0</v>
      </c>
      <c r="N3387">
        <v>18.687200000000001</v>
      </c>
    </row>
    <row r="3388" spans="1:14" hidden="1">
      <c r="A3388">
        <v>1301</v>
      </c>
      <c r="B3388" t="s">
        <v>3987</v>
      </c>
      <c r="C3388" s="4">
        <v>42727</v>
      </c>
      <c r="D3388" s="4">
        <v>42729</v>
      </c>
      <c r="E3388" t="s">
        <v>52</v>
      </c>
      <c r="F3388" t="s">
        <v>349</v>
      </c>
      <c r="G3388" t="s">
        <v>21</v>
      </c>
      <c r="H3388">
        <v>22153</v>
      </c>
      <c r="I3388" t="s">
        <v>3222</v>
      </c>
      <c r="J3388">
        <v>572.76</v>
      </c>
      <c r="K3388">
        <v>6</v>
      </c>
      <c r="L3388">
        <v>67.776600000000002</v>
      </c>
      <c r="M3388">
        <v>0</v>
      </c>
      <c r="N3388">
        <v>166.10040000000001</v>
      </c>
    </row>
    <row r="3389" spans="1:14" hidden="1">
      <c r="A3389">
        <v>1302</v>
      </c>
      <c r="B3389" t="s">
        <v>3987</v>
      </c>
      <c r="C3389" s="4">
        <v>42727</v>
      </c>
      <c r="D3389" s="4">
        <v>42729</v>
      </c>
      <c r="E3389" t="s">
        <v>52</v>
      </c>
      <c r="F3389" t="s">
        <v>349</v>
      </c>
      <c r="G3389" t="s">
        <v>21</v>
      </c>
      <c r="H3389">
        <v>22153</v>
      </c>
      <c r="I3389" t="s">
        <v>3222</v>
      </c>
      <c r="J3389">
        <v>286.38</v>
      </c>
      <c r="K3389">
        <v>3</v>
      </c>
      <c r="L3389">
        <v>67.776600000000002</v>
      </c>
      <c r="M3389">
        <v>0</v>
      </c>
      <c r="N3389">
        <v>83.050200000000004</v>
      </c>
    </row>
    <row r="3390" spans="1:14" hidden="1">
      <c r="A3390">
        <v>2306</v>
      </c>
      <c r="B3390" t="s">
        <v>3988</v>
      </c>
      <c r="C3390" s="4">
        <v>42727</v>
      </c>
      <c r="D3390" s="4">
        <v>42728</v>
      </c>
      <c r="E3390" t="s">
        <v>38</v>
      </c>
      <c r="F3390" t="s">
        <v>45</v>
      </c>
      <c r="G3390" t="s">
        <v>27</v>
      </c>
      <c r="H3390">
        <v>60623</v>
      </c>
      <c r="I3390" t="s">
        <v>22</v>
      </c>
      <c r="J3390">
        <v>141.37200000000001</v>
      </c>
      <c r="K3390">
        <v>2</v>
      </c>
      <c r="L3390">
        <v>77.754599999999996</v>
      </c>
      <c r="M3390">
        <v>0.3</v>
      </c>
      <c r="N3390">
        <v>-14.1372</v>
      </c>
    </row>
    <row r="3391" spans="1:14" hidden="1">
      <c r="A3391">
        <v>3251</v>
      </c>
      <c r="B3391" t="s">
        <v>3989</v>
      </c>
      <c r="C3391" s="4">
        <v>42727</v>
      </c>
      <c r="D3391" s="4">
        <v>42733</v>
      </c>
      <c r="E3391" t="s">
        <v>15</v>
      </c>
      <c r="F3391" t="s">
        <v>1377</v>
      </c>
      <c r="G3391" t="s">
        <v>27</v>
      </c>
      <c r="H3391">
        <v>49505</v>
      </c>
      <c r="I3391" t="s">
        <v>2310</v>
      </c>
      <c r="J3391">
        <v>24.85</v>
      </c>
      <c r="K3391">
        <v>7</v>
      </c>
      <c r="L3391">
        <v>1.8815</v>
      </c>
      <c r="M3391">
        <v>0</v>
      </c>
      <c r="N3391">
        <v>11.679500000000001</v>
      </c>
    </row>
    <row r="3392" spans="1:14" hidden="1">
      <c r="A3392">
        <v>4842</v>
      </c>
      <c r="B3392" t="s">
        <v>3990</v>
      </c>
      <c r="C3392" s="4">
        <v>42727</v>
      </c>
      <c r="D3392" s="4">
        <v>42732</v>
      </c>
      <c r="E3392" t="s">
        <v>15</v>
      </c>
      <c r="F3392" t="s">
        <v>3389</v>
      </c>
      <c r="G3392" t="s">
        <v>21</v>
      </c>
      <c r="H3392">
        <v>43402</v>
      </c>
      <c r="I3392" t="s">
        <v>3278</v>
      </c>
      <c r="J3392">
        <v>5.5529999999999999</v>
      </c>
      <c r="K3392">
        <v>3</v>
      </c>
      <c r="L3392">
        <v>3.2084000000000001</v>
      </c>
      <c r="M3392">
        <v>0.7</v>
      </c>
      <c r="N3392">
        <v>-4.0721999999999996</v>
      </c>
    </row>
    <row r="3393" spans="1:14" hidden="1">
      <c r="A3393">
        <v>4891</v>
      </c>
      <c r="B3393" t="s">
        <v>3991</v>
      </c>
      <c r="C3393" s="4">
        <v>42727</v>
      </c>
      <c r="D3393" s="4">
        <v>42734</v>
      </c>
      <c r="E3393" t="s">
        <v>15</v>
      </c>
      <c r="F3393" t="s">
        <v>2635</v>
      </c>
      <c r="G3393" t="s">
        <v>27</v>
      </c>
      <c r="H3393">
        <v>98103</v>
      </c>
      <c r="I3393" t="s">
        <v>271</v>
      </c>
      <c r="J3393">
        <v>8.82</v>
      </c>
      <c r="K3393">
        <v>3</v>
      </c>
      <c r="L3393">
        <v>2.0874000000000001</v>
      </c>
      <c r="M3393">
        <v>0</v>
      </c>
      <c r="N3393">
        <v>2.5577999999999999</v>
      </c>
    </row>
    <row r="3394" spans="1:14" hidden="1">
      <c r="A3394">
        <v>4892</v>
      </c>
      <c r="B3394" t="s">
        <v>3991</v>
      </c>
      <c r="C3394" s="4">
        <v>42727</v>
      </c>
      <c r="D3394" s="4">
        <v>42734</v>
      </c>
      <c r="E3394" t="s">
        <v>15</v>
      </c>
      <c r="F3394" t="s">
        <v>2635</v>
      </c>
      <c r="G3394" t="s">
        <v>27</v>
      </c>
      <c r="H3394">
        <v>98103</v>
      </c>
      <c r="I3394" t="s">
        <v>1894</v>
      </c>
      <c r="J3394">
        <v>37.94</v>
      </c>
      <c r="K3394">
        <v>2</v>
      </c>
      <c r="L3394">
        <v>9.8643999999999998</v>
      </c>
      <c r="M3394">
        <v>0</v>
      </c>
      <c r="N3394">
        <v>18.211200000000002</v>
      </c>
    </row>
    <row r="3395" spans="1:14" hidden="1">
      <c r="A3395">
        <v>4893</v>
      </c>
      <c r="B3395" t="s">
        <v>3991</v>
      </c>
      <c r="C3395" s="4">
        <v>42727</v>
      </c>
      <c r="D3395" s="4">
        <v>42734</v>
      </c>
      <c r="E3395" t="s">
        <v>15</v>
      </c>
      <c r="F3395" t="s">
        <v>2635</v>
      </c>
      <c r="G3395" t="s">
        <v>27</v>
      </c>
      <c r="H3395">
        <v>98103</v>
      </c>
      <c r="I3395" t="s">
        <v>3127</v>
      </c>
      <c r="J3395">
        <v>4.2</v>
      </c>
      <c r="K3395">
        <v>2</v>
      </c>
      <c r="L3395">
        <v>1.512</v>
      </c>
      <c r="M3395">
        <v>0</v>
      </c>
      <c r="N3395">
        <v>1.1759999999999999</v>
      </c>
    </row>
    <row r="3396" spans="1:14" hidden="1">
      <c r="A3396">
        <v>4894</v>
      </c>
      <c r="B3396" t="s">
        <v>3991</v>
      </c>
      <c r="C3396" s="4">
        <v>42727</v>
      </c>
      <c r="D3396" s="4">
        <v>42734</v>
      </c>
      <c r="E3396" t="s">
        <v>15</v>
      </c>
      <c r="F3396" t="s">
        <v>2635</v>
      </c>
      <c r="G3396" t="s">
        <v>27</v>
      </c>
      <c r="H3396">
        <v>98103</v>
      </c>
      <c r="I3396" t="s">
        <v>1709</v>
      </c>
      <c r="J3396">
        <v>227.28</v>
      </c>
      <c r="K3396">
        <v>2</v>
      </c>
      <c r="L3396">
        <v>112.50360000000001</v>
      </c>
      <c r="M3396">
        <v>0</v>
      </c>
      <c r="N3396">
        <v>2.2727999999999899</v>
      </c>
    </row>
    <row r="3397" spans="1:14" hidden="1">
      <c r="A3397">
        <v>4895</v>
      </c>
      <c r="B3397" t="s">
        <v>3991</v>
      </c>
      <c r="C3397" s="4">
        <v>42727</v>
      </c>
      <c r="D3397" s="4">
        <v>42734</v>
      </c>
      <c r="E3397" t="s">
        <v>15</v>
      </c>
      <c r="F3397" t="s">
        <v>2635</v>
      </c>
      <c r="G3397" t="s">
        <v>27</v>
      </c>
      <c r="H3397">
        <v>98103</v>
      </c>
      <c r="I3397" t="s">
        <v>2184</v>
      </c>
      <c r="J3397">
        <v>47.9</v>
      </c>
      <c r="K3397">
        <v>1</v>
      </c>
      <c r="L3397">
        <v>24.908000000000001</v>
      </c>
      <c r="M3397">
        <v>0</v>
      </c>
      <c r="N3397">
        <v>22.992000000000001</v>
      </c>
    </row>
    <row r="3398" spans="1:14" hidden="1">
      <c r="A3398">
        <v>4896</v>
      </c>
      <c r="B3398" t="s">
        <v>3991</v>
      </c>
      <c r="C3398" s="4">
        <v>42727</v>
      </c>
      <c r="D3398" s="4">
        <v>42734</v>
      </c>
      <c r="E3398" t="s">
        <v>15</v>
      </c>
      <c r="F3398" t="s">
        <v>2635</v>
      </c>
      <c r="G3398" t="s">
        <v>27</v>
      </c>
      <c r="H3398">
        <v>98103</v>
      </c>
      <c r="I3398" t="s">
        <v>3992</v>
      </c>
      <c r="J3398">
        <v>61.96</v>
      </c>
      <c r="K3398">
        <v>2</v>
      </c>
      <c r="L3398">
        <v>15.799799999999999</v>
      </c>
      <c r="M3398">
        <v>0</v>
      </c>
      <c r="N3398">
        <v>30.360399999999998</v>
      </c>
    </row>
    <row r="3399" spans="1:14" hidden="1">
      <c r="A3399">
        <v>4897</v>
      </c>
      <c r="B3399" t="s">
        <v>3991</v>
      </c>
      <c r="C3399" s="4">
        <v>42727</v>
      </c>
      <c r="D3399" s="4">
        <v>42734</v>
      </c>
      <c r="E3399" t="s">
        <v>15</v>
      </c>
      <c r="F3399" t="s">
        <v>2635</v>
      </c>
      <c r="G3399" t="s">
        <v>27</v>
      </c>
      <c r="H3399">
        <v>98103</v>
      </c>
      <c r="I3399" t="s">
        <v>3993</v>
      </c>
      <c r="J3399">
        <v>1117.92</v>
      </c>
      <c r="K3399">
        <v>4</v>
      </c>
      <c r="L3399">
        <v>265.50599999999997</v>
      </c>
      <c r="M3399">
        <v>0</v>
      </c>
      <c r="N3399">
        <v>55.896000000000001</v>
      </c>
    </row>
    <row r="3400" spans="1:14" hidden="1">
      <c r="A3400">
        <v>6528</v>
      </c>
      <c r="B3400" t="s">
        <v>3994</v>
      </c>
      <c r="C3400" s="4">
        <v>42727</v>
      </c>
      <c r="D3400" s="4">
        <v>42732</v>
      </c>
      <c r="E3400" t="s">
        <v>52</v>
      </c>
      <c r="F3400" t="s">
        <v>2053</v>
      </c>
      <c r="G3400" t="s">
        <v>27</v>
      </c>
      <c r="H3400">
        <v>2886</v>
      </c>
      <c r="I3400" t="s">
        <v>1220</v>
      </c>
      <c r="J3400">
        <v>1999.96</v>
      </c>
      <c r="K3400">
        <v>4</v>
      </c>
      <c r="L3400">
        <v>274.99450000000002</v>
      </c>
      <c r="M3400">
        <v>0</v>
      </c>
      <c r="N3400">
        <v>899.98199999999997</v>
      </c>
    </row>
    <row r="3401" spans="1:14" hidden="1">
      <c r="A3401">
        <v>8558</v>
      </c>
      <c r="B3401" t="s">
        <v>3995</v>
      </c>
      <c r="C3401" s="4">
        <v>42727</v>
      </c>
      <c r="D3401" s="4">
        <v>42730</v>
      </c>
      <c r="E3401" t="s">
        <v>52</v>
      </c>
      <c r="F3401" t="s">
        <v>2759</v>
      </c>
      <c r="G3401" t="s">
        <v>27</v>
      </c>
      <c r="H3401">
        <v>77041</v>
      </c>
      <c r="I3401" t="s">
        <v>3996</v>
      </c>
      <c r="J3401">
        <v>453.57600000000002</v>
      </c>
      <c r="K3401">
        <v>3</v>
      </c>
      <c r="L3401">
        <v>137.96270000000001</v>
      </c>
      <c r="M3401">
        <v>0.2</v>
      </c>
      <c r="N3401">
        <v>39.687899999999999</v>
      </c>
    </row>
    <row r="3402" spans="1:14" hidden="1">
      <c r="A3402">
        <v>8559</v>
      </c>
      <c r="B3402" t="s">
        <v>3995</v>
      </c>
      <c r="C3402" s="4">
        <v>42727</v>
      </c>
      <c r="D3402" s="4">
        <v>42730</v>
      </c>
      <c r="E3402" t="s">
        <v>52</v>
      </c>
      <c r="F3402" t="s">
        <v>2759</v>
      </c>
      <c r="G3402" t="s">
        <v>27</v>
      </c>
      <c r="H3402">
        <v>77041</v>
      </c>
      <c r="I3402" t="s">
        <v>3997</v>
      </c>
      <c r="J3402">
        <v>45.36</v>
      </c>
      <c r="K3402">
        <v>9</v>
      </c>
      <c r="L3402">
        <v>3.4020000000000001</v>
      </c>
      <c r="M3402">
        <v>0.2</v>
      </c>
      <c r="N3402">
        <v>14.742000000000001</v>
      </c>
    </row>
    <row r="3403" spans="1:14" hidden="1">
      <c r="A3403">
        <v>8560</v>
      </c>
      <c r="B3403" t="s">
        <v>3995</v>
      </c>
      <c r="C3403" s="4">
        <v>42727</v>
      </c>
      <c r="D3403" s="4">
        <v>42730</v>
      </c>
      <c r="E3403" t="s">
        <v>52</v>
      </c>
      <c r="F3403" t="s">
        <v>2759</v>
      </c>
      <c r="G3403" t="s">
        <v>27</v>
      </c>
      <c r="H3403">
        <v>77041</v>
      </c>
      <c r="I3403" t="s">
        <v>3528</v>
      </c>
      <c r="J3403">
        <v>287.88</v>
      </c>
      <c r="K3403">
        <v>3</v>
      </c>
      <c r="L3403">
        <v>83.965000000000003</v>
      </c>
      <c r="M3403">
        <v>0.2</v>
      </c>
      <c r="N3403">
        <v>35.984999999999999</v>
      </c>
    </row>
    <row r="3404" spans="1:14" hidden="1">
      <c r="A3404">
        <v>8561</v>
      </c>
      <c r="B3404" t="s">
        <v>3995</v>
      </c>
      <c r="C3404" s="4">
        <v>42727</v>
      </c>
      <c r="D3404" s="4">
        <v>42730</v>
      </c>
      <c r="E3404" t="s">
        <v>52</v>
      </c>
      <c r="F3404" t="s">
        <v>2759</v>
      </c>
      <c r="G3404" t="s">
        <v>27</v>
      </c>
      <c r="H3404">
        <v>77041</v>
      </c>
      <c r="I3404" t="s">
        <v>817</v>
      </c>
      <c r="J3404">
        <v>131.88</v>
      </c>
      <c r="K3404">
        <v>3</v>
      </c>
      <c r="L3404">
        <v>39.014499999999998</v>
      </c>
      <c r="M3404">
        <v>0.2</v>
      </c>
      <c r="N3404">
        <v>14.836499999999999</v>
      </c>
    </row>
    <row r="3405" spans="1:14" hidden="1">
      <c r="A3405">
        <v>8562</v>
      </c>
      <c r="B3405" t="s">
        <v>3995</v>
      </c>
      <c r="C3405" s="4">
        <v>42727</v>
      </c>
      <c r="D3405" s="4">
        <v>42730</v>
      </c>
      <c r="E3405" t="s">
        <v>52</v>
      </c>
      <c r="F3405" t="s">
        <v>2759</v>
      </c>
      <c r="G3405" t="s">
        <v>27</v>
      </c>
      <c r="H3405">
        <v>77041</v>
      </c>
      <c r="I3405" t="s">
        <v>1075</v>
      </c>
      <c r="J3405">
        <v>2.3279999999999998</v>
      </c>
      <c r="K3405">
        <v>2</v>
      </c>
      <c r="L3405">
        <v>1.5423</v>
      </c>
      <c r="M3405">
        <v>0.6</v>
      </c>
      <c r="N3405">
        <v>-0.75660000000000005</v>
      </c>
    </row>
    <row r="3406" spans="1:14" hidden="1">
      <c r="A3406">
        <v>9673</v>
      </c>
      <c r="B3406" t="s">
        <v>3998</v>
      </c>
      <c r="C3406" s="4">
        <v>42727</v>
      </c>
      <c r="D3406" s="4">
        <v>42732</v>
      </c>
      <c r="E3406" t="s">
        <v>15</v>
      </c>
      <c r="F3406" t="s">
        <v>984</v>
      </c>
      <c r="G3406" t="s">
        <v>17</v>
      </c>
      <c r="H3406">
        <v>19143</v>
      </c>
      <c r="I3406" t="s">
        <v>1040</v>
      </c>
      <c r="J3406">
        <v>7.968</v>
      </c>
      <c r="K3406">
        <v>2</v>
      </c>
      <c r="L3406">
        <v>2.6394000000000002</v>
      </c>
      <c r="M3406">
        <v>0.2</v>
      </c>
      <c r="N3406">
        <v>2.6892</v>
      </c>
    </row>
    <row r="3407" spans="1:14" hidden="1">
      <c r="A3407">
        <v>9674</v>
      </c>
      <c r="B3407" t="s">
        <v>3998</v>
      </c>
      <c r="C3407" s="4">
        <v>42727</v>
      </c>
      <c r="D3407" s="4">
        <v>42732</v>
      </c>
      <c r="E3407" t="s">
        <v>15</v>
      </c>
      <c r="F3407" t="s">
        <v>984</v>
      </c>
      <c r="G3407" t="s">
        <v>17</v>
      </c>
      <c r="H3407">
        <v>19143</v>
      </c>
      <c r="I3407" t="s">
        <v>3999</v>
      </c>
      <c r="J3407">
        <v>1499.97</v>
      </c>
      <c r="K3407">
        <v>5</v>
      </c>
      <c r="L3407">
        <v>374.99250000000001</v>
      </c>
      <c r="M3407">
        <v>0.4</v>
      </c>
      <c r="N3407">
        <v>-374.99250000000001</v>
      </c>
    </row>
    <row r="3408" spans="1:14" hidden="1">
      <c r="A3408">
        <v>1825</v>
      </c>
      <c r="B3408" t="s">
        <v>4000</v>
      </c>
      <c r="C3408" s="4">
        <v>42726</v>
      </c>
      <c r="D3408" s="4">
        <v>42732</v>
      </c>
      <c r="E3408" t="s">
        <v>15</v>
      </c>
      <c r="F3408" t="s">
        <v>1628</v>
      </c>
      <c r="G3408" t="s">
        <v>21</v>
      </c>
      <c r="H3408">
        <v>97756</v>
      </c>
      <c r="I3408" t="s">
        <v>3365</v>
      </c>
      <c r="J3408">
        <v>31.32</v>
      </c>
      <c r="K3408">
        <v>10</v>
      </c>
      <c r="L3408">
        <v>5.6375999999999999</v>
      </c>
      <c r="M3408">
        <v>0.7</v>
      </c>
      <c r="N3408">
        <v>-25.056000000000001</v>
      </c>
    </row>
    <row r="3409" spans="1:14" hidden="1">
      <c r="A3409">
        <v>1826</v>
      </c>
      <c r="B3409" t="s">
        <v>4000</v>
      </c>
      <c r="C3409" s="4">
        <v>42726</v>
      </c>
      <c r="D3409" s="4">
        <v>42732</v>
      </c>
      <c r="E3409" t="s">
        <v>15</v>
      </c>
      <c r="F3409" t="s">
        <v>1628</v>
      </c>
      <c r="G3409" t="s">
        <v>21</v>
      </c>
      <c r="H3409">
        <v>97756</v>
      </c>
      <c r="I3409" t="s">
        <v>74</v>
      </c>
      <c r="J3409">
        <v>11.84</v>
      </c>
      <c r="K3409">
        <v>4</v>
      </c>
      <c r="L3409">
        <v>2.1829999999999998</v>
      </c>
      <c r="M3409">
        <v>0.2</v>
      </c>
      <c r="N3409">
        <v>3.1080000000000001</v>
      </c>
    </row>
    <row r="3410" spans="1:14" hidden="1">
      <c r="A3410">
        <v>1827</v>
      </c>
      <c r="B3410" t="s">
        <v>4000</v>
      </c>
      <c r="C3410" s="4">
        <v>42726</v>
      </c>
      <c r="D3410" s="4">
        <v>42732</v>
      </c>
      <c r="E3410" t="s">
        <v>15</v>
      </c>
      <c r="F3410" t="s">
        <v>1628</v>
      </c>
      <c r="G3410" t="s">
        <v>21</v>
      </c>
      <c r="H3410">
        <v>97756</v>
      </c>
      <c r="I3410" t="s">
        <v>4001</v>
      </c>
      <c r="J3410">
        <v>22.783999999999999</v>
      </c>
      <c r="K3410">
        <v>1</v>
      </c>
      <c r="L3410">
        <v>17.942399999999999</v>
      </c>
      <c r="M3410">
        <v>0.2</v>
      </c>
      <c r="N3410">
        <v>4.8415999999999997</v>
      </c>
    </row>
    <row r="3411" spans="1:14" hidden="1">
      <c r="A3411">
        <v>8512</v>
      </c>
      <c r="B3411" t="s">
        <v>4002</v>
      </c>
      <c r="C3411" s="4">
        <v>42726</v>
      </c>
      <c r="D3411" s="4">
        <v>42730</v>
      </c>
      <c r="E3411" t="s">
        <v>15</v>
      </c>
      <c r="F3411" t="s">
        <v>422</v>
      </c>
      <c r="G3411" t="s">
        <v>21</v>
      </c>
      <c r="H3411">
        <v>10035</v>
      </c>
      <c r="I3411" t="s">
        <v>720</v>
      </c>
      <c r="J3411">
        <v>25.584</v>
      </c>
      <c r="K3411">
        <v>2</v>
      </c>
      <c r="L3411">
        <v>8.3148</v>
      </c>
      <c r="M3411">
        <v>0.2</v>
      </c>
      <c r="N3411">
        <v>8.9543999999999997</v>
      </c>
    </row>
    <row r="3412" spans="1:14" hidden="1">
      <c r="A3412">
        <v>8668</v>
      </c>
      <c r="B3412" t="s">
        <v>4003</v>
      </c>
      <c r="C3412" s="4">
        <v>42726</v>
      </c>
      <c r="D3412" s="4">
        <v>42728</v>
      </c>
      <c r="E3412" t="s">
        <v>52</v>
      </c>
      <c r="F3412" t="s">
        <v>2639</v>
      </c>
      <c r="G3412" t="s">
        <v>17</v>
      </c>
      <c r="H3412">
        <v>98115</v>
      </c>
      <c r="I3412" t="s">
        <v>214</v>
      </c>
      <c r="J3412">
        <v>55.36</v>
      </c>
      <c r="K3412">
        <v>4</v>
      </c>
      <c r="L3412">
        <v>8.9960000000000004</v>
      </c>
      <c r="M3412">
        <v>0.2</v>
      </c>
      <c r="N3412">
        <v>19.376000000000001</v>
      </c>
    </row>
    <row r="3413" spans="1:14" hidden="1">
      <c r="A3413">
        <v>8669</v>
      </c>
      <c r="B3413" t="s">
        <v>4003</v>
      </c>
      <c r="C3413" s="4">
        <v>42726</v>
      </c>
      <c r="D3413" s="4">
        <v>42728</v>
      </c>
      <c r="E3413" t="s">
        <v>52</v>
      </c>
      <c r="F3413" t="s">
        <v>2639</v>
      </c>
      <c r="G3413" t="s">
        <v>17</v>
      </c>
      <c r="H3413">
        <v>98115</v>
      </c>
      <c r="I3413" t="s">
        <v>4004</v>
      </c>
      <c r="J3413">
        <v>11.56</v>
      </c>
      <c r="K3413">
        <v>1</v>
      </c>
      <c r="L3413">
        <v>7.8029999999999999</v>
      </c>
      <c r="M3413">
        <v>0.2</v>
      </c>
      <c r="N3413">
        <v>3.7570000000000001</v>
      </c>
    </row>
    <row r="3414" spans="1:14" hidden="1">
      <c r="A3414">
        <v>9349</v>
      </c>
      <c r="B3414" t="s">
        <v>4005</v>
      </c>
      <c r="C3414" s="4">
        <v>42726</v>
      </c>
      <c r="D3414" s="4">
        <v>42732</v>
      </c>
      <c r="E3414" t="s">
        <v>15</v>
      </c>
      <c r="F3414" t="s">
        <v>3221</v>
      </c>
      <c r="G3414" t="s">
        <v>21</v>
      </c>
      <c r="H3414">
        <v>92553</v>
      </c>
      <c r="I3414" t="s">
        <v>1678</v>
      </c>
      <c r="J3414">
        <v>842.72</v>
      </c>
      <c r="K3414">
        <v>8</v>
      </c>
      <c r="L3414">
        <v>80.058400000000006</v>
      </c>
      <c r="M3414">
        <v>0</v>
      </c>
      <c r="N3414">
        <v>202.25280000000001</v>
      </c>
    </row>
    <row r="3415" spans="1:14" hidden="1">
      <c r="A3415">
        <v>9350</v>
      </c>
      <c r="B3415" t="s">
        <v>4005</v>
      </c>
      <c r="C3415" s="4">
        <v>42726</v>
      </c>
      <c r="D3415" s="4">
        <v>42732</v>
      </c>
      <c r="E3415" t="s">
        <v>15</v>
      </c>
      <c r="F3415" t="s">
        <v>3221</v>
      </c>
      <c r="G3415" t="s">
        <v>21</v>
      </c>
      <c r="H3415">
        <v>92553</v>
      </c>
      <c r="I3415" t="s">
        <v>116</v>
      </c>
      <c r="J3415">
        <v>41.96</v>
      </c>
      <c r="K3415">
        <v>2</v>
      </c>
      <c r="L3415">
        <v>15.5252</v>
      </c>
      <c r="M3415">
        <v>0</v>
      </c>
      <c r="N3415">
        <v>10.909599999999999</v>
      </c>
    </row>
    <row r="3416" spans="1:14" hidden="1">
      <c r="A3416">
        <v>3516</v>
      </c>
      <c r="B3416" t="s">
        <v>4006</v>
      </c>
      <c r="C3416" s="4">
        <v>42724</v>
      </c>
      <c r="D3416" s="4">
        <v>42728</v>
      </c>
      <c r="E3416" t="s">
        <v>15</v>
      </c>
      <c r="F3416" t="s">
        <v>861</v>
      </c>
      <c r="G3416" t="s">
        <v>21</v>
      </c>
      <c r="H3416">
        <v>39212</v>
      </c>
      <c r="I3416" t="s">
        <v>1494</v>
      </c>
      <c r="J3416">
        <v>66.3</v>
      </c>
      <c r="K3416">
        <v>3</v>
      </c>
      <c r="L3416">
        <v>19.227</v>
      </c>
      <c r="M3416">
        <v>0</v>
      </c>
      <c r="N3416">
        <v>8.6189999999999998</v>
      </c>
    </row>
    <row r="3417" spans="1:14" hidden="1">
      <c r="A3417">
        <v>3721</v>
      </c>
      <c r="B3417" t="s">
        <v>4007</v>
      </c>
      <c r="C3417" s="4">
        <v>42724</v>
      </c>
      <c r="D3417" s="4">
        <v>42728</v>
      </c>
      <c r="E3417" t="s">
        <v>15</v>
      </c>
      <c r="F3417" t="s">
        <v>2844</v>
      </c>
      <c r="G3417" t="s">
        <v>17</v>
      </c>
      <c r="H3417">
        <v>39212</v>
      </c>
      <c r="I3417" t="s">
        <v>706</v>
      </c>
      <c r="J3417">
        <v>18.920000000000002</v>
      </c>
      <c r="K3417">
        <v>4</v>
      </c>
      <c r="L3417">
        <v>2.8853</v>
      </c>
      <c r="M3417">
        <v>0</v>
      </c>
      <c r="N3417">
        <v>7.3788</v>
      </c>
    </row>
    <row r="3418" spans="1:14" hidden="1">
      <c r="A3418">
        <v>3722</v>
      </c>
      <c r="B3418" t="s">
        <v>4007</v>
      </c>
      <c r="C3418" s="4">
        <v>42724</v>
      </c>
      <c r="D3418" s="4">
        <v>42728</v>
      </c>
      <c r="E3418" t="s">
        <v>15</v>
      </c>
      <c r="F3418" t="s">
        <v>2844</v>
      </c>
      <c r="G3418" t="s">
        <v>17</v>
      </c>
      <c r="H3418">
        <v>39212</v>
      </c>
      <c r="I3418" t="s">
        <v>2547</v>
      </c>
      <c r="J3418">
        <v>15.42</v>
      </c>
      <c r="K3418">
        <v>2</v>
      </c>
      <c r="L3418">
        <v>4.2404999999999999</v>
      </c>
      <c r="M3418">
        <v>0</v>
      </c>
      <c r="N3418">
        <v>6.9390000000000001</v>
      </c>
    </row>
    <row r="3419" spans="1:14" hidden="1">
      <c r="A3419">
        <v>7029</v>
      </c>
      <c r="B3419" t="s">
        <v>4008</v>
      </c>
      <c r="C3419" s="4">
        <v>42724</v>
      </c>
      <c r="D3419" s="4">
        <v>42727</v>
      </c>
      <c r="E3419" t="s">
        <v>52</v>
      </c>
      <c r="F3419" t="s">
        <v>718</v>
      </c>
      <c r="G3419" t="s">
        <v>21</v>
      </c>
      <c r="H3419">
        <v>68025</v>
      </c>
      <c r="I3419" t="s">
        <v>1305</v>
      </c>
      <c r="J3419">
        <v>33.9</v>
      </c>
      <c r="K3419">
        <v>5</v>
      </c>
      <c r="L3419">
        <v>3.6612</v>
      </c>
      <c r="M3419">
        <v>0</v>
      </c>
      <c r="N3419">
        <v>15.593999999999999</v>
      </c>
    </row>
    <row r="3420" spans="1:14" hidden="1">
      <c r="A3420">
        <v>5543</v>
      </c>
      <c r="B3420" t="s">
        <v>4009</v>
      </c>
      <c r="C3420" s="4">
        <v>42723</v>
      </c>
      <c r="D3420" s="4">
        <v>42729</v>
      </c>
      <c r="E3420" t="s">
        <v>15</v>
      </c>
      <c r="F3420" t="s">
        <v>789</v>
      </c>
      <c r="G3420" t="s">
        <v>27</v>
      </c>
      <c r="H3420">
        <v>85705</v>
      </c>
      <c r="I3420" t="s">
        <v>1537</v>
      </c>
      <c r="J3420">
        <v>455.97</v>
      </c>
      <c r="K3420">
        <v>6</v>
      </c>
      <c r="L3420">
        <v>112.4726</v>
      </c>
      <c r="M3420">
        <v>0.5</v>
      </c>
      <c r="N3420">
        <v>-218.8656</v>
      </c>
    </row>
    <row r="3421" spans="1:14" hidden="1">
      <c r="A3421">
        <v>5544</v>
      </c>
      <c r="B3421" t="s">
        <v>4009</v>
      </c>
      <c r="C3421" s="4">
        <v>42723</v>
      </c>
      <c r="D3421" s="4">
        <v>42729</v>
      </c>
      <c r="E3421" t="s">
        <v>15</v>
      </c>
      <c r="F3421" t="s">
        <v>789</v>
      </c>
      <c r="G3421" t="s">
        <v>27</v>
      </c>
      <c r="H3421">
        <v>85705</v>
      </c>
      <c r="I3421" t="s">
        <v>411</v>
      </c>
      <c r="J3421">
        <v>10.44</v>
      </c>
      <c r="K3421">
        <v>6</v>
      </c>
      <c r="L3421">
        <v>3.016</v>
      </c>
      <c r="M3421">
        <v>0.7</v>
      </c>
      <c r="N3421">
        <v>-7.6559999999999997</v>
      </c>
    </row>
    <row r="3422" spans="1:14" hidden="1">
      <c r="A3422">
        <v>5545</v>
      </c>
      <c r="B3422" t="s">
        <v>4009</v>
      </c>
      <c r="C3422" s="4">
        <v>42723</v>
      </c>
      <c r="D3422" s="4">
        <v>42729</v>
      </c>
      <c r="E3422" t="s">
        <v>15</v>
      </c>
      <c r="F3422" t="s">
        <v>789</v>
      </c>
      <c r="G3422" t="s">
        <v>27</v>
      </c>
      <c r="H3422">
        <v>85705</v>
      </c>
      <c r="I3422" t="s">
        <v>28</v>
      </c>
      <c r="J3422">
        <v>5.2140000000000004</v>
      </c>
      <c r="K3422">
        <v>2</v>
      </c>
      <c r="L3422">
        <v>4.6925999999999997</v>
      </c>
      <c r="M3422">
        <v>0.7</v>
      </c>
      <c r="N3422">
        <v>-4.1711999999999998</v>
      </c>
    </row>
    <row r="3423" spans="1:14" hidden="1">
      <c r="A3423">
        <v>6171</v>
      </c>
      <c r="B3423" t="s">
        <v>4010</v>
      </c>
      <c r="C3423" s="4">
        <v>42723</v>
      </c>
      <c r="D3423" s="4">
        <v>42728</v>
      </c>
      <c r="E3423" t="s">
        <v>52</v>
      </c>
      <c r="F3423" t="s">
        <v>4011</v>
      </c>
      <c r="G3423" t="s">
        <v>27</v>
      </c>
      <c r="H3423">
        <v>10035</v>
      </c>
      <c r="I3423" t="s">
        <v>4012</v>
      </c>
      <c r="J3423">
        <v>34.247999999999998</v>
      </c>
      <c r="K3423">
        <v>3</v>
      </c>
      <c r="L3423">
        <v>7.5631000000000004</v>
      </c>
      <c r="M3423">
        <v>0.2</v>
      </c>
      <c r="N3423">
        <v>11.5587</v>
      </c>
    </row>
    <row r="3424" spans="1:14" hidden="1">
      <c r="A3424">
        <v>6172</v>
      </c>
      <c r="B3424" t="s">
        <v>4010</v>
      </c>
      <c r="C3424" s="4">
        <v>42723</v>
      </c>
      <c r="D3424" s="4">
        <v>42728</v>
      </c>
      <c r="E3424" t="s">
        <v>52</v>
      </c>
      <c r="F3424" t="s">
        <v>4011</v>
      </c>
      <c r="G3424" t="s">
        <v>27</v>
      </c>
      <c r="H3424">
        <v>10035</v>
      </c>
      <c r="I3424" t="s">
        <v>3534</v>
      </c>
      <c r="J3424">
        <v>3.52</v>
      </c>
      <c r="K3424">
        <v>2</v>
      </c>
      <c r="L3424">
        <v>1.2496</v>
      </c>
      <c r="M3424">
        <v>0</v>
      </c>
      <c r="N3424">
        <v>1.0207999999999999</v>
      </c>
    </row>
    <row r="3425" spans="1:14" hidden="1">
      <c r="A3425">
        <v>7792</v>
      </c>
      <c r="B3425" t="s">
        <v>4013</v>
      </c>
      <c r="C3425" s="4">
        <v>42723</v>
      </c>
      <c r="D3425" s="4">
        <v>42728</v>
      </c>
      <c r="E3425" t="s">
        <v>15</v>
      </c>
      <c r="F3425" t="s">
        <v>1875</v>
      </c>
      <c r="G3425" t="s">
        <v>27</v>
      </c>
      <c r="H3425">
        <v>60623</v>
      </c>
      <c r="I3425" t="s">
        <v>478</v>
      </c>
      <c r="J3425">
        <v>1.8</v>
      </c>
      <c r="K3425">
        <v>5</v>
      </c>
      <c r="L3425">
        <v>0.93600000000000005</v>
      </c>
      <c r="M3425">
        <v>0.8</v>
      </c>
      <c r="N3425">
        <v>-2.88</v>
      </c>
    </row>
    <row r="3426" spans="1:14" hidden="1">
      <c r="A3426">
        <v>8430</v>
      </c>
      <c r="B3426" t="s">
        <v>4014</v>
      </c>
      <c r="C3426" s="4">
        <v>42723</v>
      </c>
      <c r="D3426" s="4">
        <v>42725</v>
      </c>
      <c r="E3426" t="s">
        <v>52</v>
      </c>
      <c r="F3426" t="s">
        <v>3620</v>
      </c>
      <c r="G3426" t="s">
        <v>21</v>
      </c>
      <c r="H3426">
        <v>19601</v>
      </c>
      <c r="I3426" t="s">
        <v>4015</v>
      </c>
      <c r="J3426">
        <v>303.92</v>
      </c>
      <c r="K3426">
        <v>5</v>
      </c>
      <c r="L3426">
        <v>66.862399999999994</v>
      </c>
      <c r="M3426">
        <v>0.2</v>
      </c>
      <c r="N3426">
        <v>-30.391999999999999</v>
      </c>
    </row>
    <row r="3427" spans="1:14" hidden="1">
      <c r="A3427">
        <v>287</v>
      </c>
      <c r="B3427" t="s">
        <v>4016</v>
      </c>
      <c r="C3427" s="4">
        <v>42722</v>
      </c>
      <c r="D3427" s="4">
        <v>42724</v>
      </c>
      <c r="E3427" t="s">
        <v>52</v>
      </c>
      <c r="F3427" t="s">
        <v>1460</v>
      </c>
      <c r="G3427" t="s">
        <v>27</v>
      </c>
      <c r="H3427">
        <v>33319</v>
      </c>
      <c r="I3427" t="s">
        <v>1820</v>
      </c>
      <c r="J3427">
        <v>254.05799999999999</v>
      </c>
      <c r="K3427">
        <v>7</v>
      </c>
      <c r="L3427">
        <v>60.49</v>
      </c>
      <c r="M3427">
        <v>0.7</v>
      </c>
      <c r="N3427">
        <v>-169.37200000000001</v>
      </c>
    </row>
    <row r="3428" spans="1:14" hidden="1">
      <c r="A3428">
        <v>288</v>
      </c>
      <c r="B3428" t="s">
        <v>4016</v>
      </c>
      <c r="C3428" s="4">
        <v>42722</v>
      </c>
      <c r="D3428" s="4">
        <v>42724</v>
      </c>
      <c r="E3428" t="s">
        <v>52</v>
      </c>
      <c r="F3428" t="s">
        <v>1460</v>
      </c>
      <c r="G3428" t="s">
        <v>27</v>
      </c>
      <c r="H3428">
        <v>33319</v>
      </c>
      <c r="I3428" t="s">
        <v>1157</v>
      </c>
      <c r="J3428">
        <v>194.52799999999999</v>
      </c>
      <c r="K3428">
        <v>2</v>
      </c>
      <c r="L3428">
        <v>85.105999999999995</v>
      </c>
      <c r="M3428">
        <v>0.2</v>
      </c>
      <c r="N3428">
        <v>24.315999999999999</v>
      </c>
    </row>
    <row r="3429" spans="1:14" hidden="1">
      <c r="A3429">
        <v>289</v>
      </c>
      <c r="B3429" t="s">
        <v>4016</v>
      </c>
      <c r="C3429" s="4">
        <v>42722</v>
      </c>
      <c r="D3429" s="4">
        <v>42724</v>
      </c>
      <c r="E3429" t="s">
        <v>52</v>
      </c>
      <c r="F3429" t="s">
        <v>1460</v>
      </c>
      <c r="G3429" t="s">
        <v>27</v>
      </c>
      <c r="H3429">
        <v>33319</v>
      </c>
      <c r="I3429" t="s">
        <v>1567</v>
      </c>
      <c r="J3429">
        <v>961.48</v>
      </c>
      <c r="K3429">
        <v>5</v>
      </c>
      <c r="L3429">
        <v>233.15889999999999</v>
      </c>
      <c r="M3429">
        <v>0.2</v>
      </c>
      <c r="N3429">
        <v>-204.31450000000001</v>
      </c>
    </row>
    <row r="3430" spans="1:14" hidden="1">
      <c r="A3430">
        <v>641</v>
      </c>
      <c r="B3430" t="s">
        <v>4017</v>
      </c>
      <c r="C3430" s="4">
        <v>42722</v>
      </c>
      <c r="D3430" s="4">
        <v>42726</v>
      </c>
      <c r="E3430" t="s">
        <v>15</v>
      </c>
      <c r="F3430" t="s">
        <v>1122</v>
      </c>
      <c r="G3430" t="s">
        <v>27</v>
      </c>
      <c r="H3430">
        <v>55407</v>
      </c>
      <c r="I3430" t="s">
        <v>912</v>
      </c>
      <c r="J3430">
        <v>18.84</v>
      </c>
      <c r="K3430">
        <v>3</v>
      </c>
      <c r="L3430">
        <v>4.2704000000000004</v>
      </c>
      <c r="M3430">
        <v>0</v>
      </c>
      <c r="N3430">
        <v>6.0288000000000004</v>
      </c>
    </row>
    <row r="3431" spans="1:14" hidden="1">
      <c r="A3431">
        <v>1315</v>
      </c>
      <c r="B3431" t="s">
        <v>4018</v>
      </c>
      <c r="C3431" s="4">
        <v>42722</v>
      </c>
      <c r="D3431" s="4">
        <v>42727</v>
      </c>
      <c r="E3431" t="s">
        <v>15</v>
      </c>
      <c r="F3431" t="s">
        <v>633</v>
      </c>
      <c r="G3431" t="s">
        <v>27</v>
      </c>
      <c r="H3431">
        <v>90032</v>
      </c>
      <c r="I3431" t="s">
        <v>2391</v>
      </c>
      <c r="J3431">
        <v>38.880000000000003</v>
      </c>
      <c r="K3431">
        <v>6</v>
      </c>
      <c r="L3431">
        <v>3.3696000000000002</v>
      </c>
      <c r="M3431">
        <v>0</v>
      </c>
      <c r="N3431">
        <v>18.662400000000002</v>
      </c>
    </row>
    <row r="3432" spans="1:14" hidden="1">
      <c r="A3432">
        <v>1316</v>
      </c>
      <c r="B3432" t="s">
        <v>4018</v>
      </c>
      <c r="C3432" s="4">
        <v>42722</v>
      </c>
      <c r="D3432" s="4">
        <v>42727</v>
      </c>
      <c r="E3432" t="s">
        <v>15</v>
      </c>
      <c r="F3432" t="s">
        <v>633</v>
      </c>
      <c r="G3432" t="s">
        <v>27</v>
      </c>
      <c r="H3432">
        <v>90032</v>
      </c>
      <c r="I3432" t="s">
        <v>2502</v>
      </c>
      <c r="J3432">
        <v>183.84</v>
      </c>
      <c r="K3432">
        <v>8</v>
      </c>
      <c r="L3432">
        <v>15.1668</v>
      </c>
      <c r="M3432">
        <v>0</v>
      </c>
      <c r="N3432">
        <v>62.505600000000001</v>
      </c>
    </row>
    <row r="3433" spans="1:14" hidden="1">
      <c r="A3433">
        <v>1317</v>
      </c>
      <c r="B3433" t="s">
        <v>4018</v>
      </c>
      <c r="C3433" s="4">
        <v>42722</v>
      </c>
      <c r="D3433" s="4">
        <v>42727</v>
      </c>
      <c r="E3433" t="s">
        <v>15</v>
      </c>
      <c r="F3433" t="s">
        <v>633</v>
      </c>
      <c r="G3433" t="s">
        <v>27</v>
      </c>
      <c r="H3433">
        <v>90032</v>
      </c>
      <c r="I3433" t="s">
        <v>242</v>
      </c>
      <c r="J3433">
        <v>579.29999999999995</v>
      </c>
      <c r="K3433">
        <v>5</v>
      </c>
      <c r="L3433">
        <v>110.06699999999999</v>
      </c>
      <c r="M3433">
        <v>0</v>
      </c>
      <c r="N3433">
        <v>28.965</v>
      </c>
    </row>
    <row r="3434" spans="1:14" hidden="1">
      <c r="A3434">
        <v>3505</v>
      </c>
      <c r="B3434" t="s">
        <v>4019</v>
      </c>
      <c r="C3434" s="4">
        <v>42722</v>
      </c>
      <c r="D3434" s="4">
        <v>42724</v>
      </c>
      <c r="E3434" t="s">
        <v>52</v>
      </c>
      <c r="F3434" t="s">
        <v>2447</v>
      </c>
      <c r="G3434" t="s">
        <v>17</v>
      </c>
      <c r="H3434">
        <v>10009</v>
      </c>
      <c r="I3434" t="s">
        <v>1256</v>
      </c>
      <c r="J3434">
        <v>900.08</v>
      </c>
      <c r="K3434">
        <v>4</v>
      </c>
      <c r="L3434">
        <v>195.76740000000001</v>
      </c>
      <c r="M3434">
        <v>0</v>
      </c>
      <c r="N3434">
        <v>117.0104</v>
      </c>
    </row>
    <row r="3435" spans="1:14" hidden="1">
      <c r="A3435">
        <v>4861</v>
      </c>
      <c r="B3435" t="s">
        <v>4020</v>
      </c>
      <c r="C3435" s="4">
        <v>42722</v>
      </c>
      <c r="D3435" s="4">
        <v>42728</v>
      </c>
      <c r="E3435" t="s">
        <v>15</v>
      </c>
      <c r="F3435" t="s">
        <v>2349</v>
      </c>
      <c r="G3435" t="s">
        <v>27</v>
      </c>
      <c r="H3435">
        <v>7960</v>
      </c>
      <c r="I3435" t="s">
        <v>1925</v>
      </c>
      <c r="J3435">
        <v>1793.98</v>
      </c>
      <c r="K3435">
        <v>2</v>
      </c>
      <c r="L3435">
        <v>475.40469999999999</v>
      </c>
      <c r="M3435">
        <v>0</v>
      </c>
      <c r="N3435">
        <v>843.17060000000004</v>
      </c>
    </row>
    <row r="3436" spans="1:14" hidden="1">
      <c r="A3436">
        <v>5022</v>
      </c>
      <c r="B3436" t="s">
        <v>4021</v>
      </c>
      <c r="C3436" s="4">
        <v>42722</v>
      </c>
      <c r="D3436" s="4">
        <v>42728</v>
      </c>
      <c r="E3436" t="s">
        <v>15</v>
      </c>
      <c r="F3436" t="s">
        <v>3027</v>
      </c>
      <c r="G3436" t="s">
        <v>21</v>
      </c>
      <c r="H3436">
        <v>92037</v>
      </c>
      <c r="I3436" t="s">
        <v>1445</v>
      </c>
      <c r="J3436">
        <v>72.64</v>
      </c>
      <c r="K3436">
        <v>2</v>
      </c>
      <c r="L3436">
        <v>25.423999999999999</v>
      </c>
      <c r="M3436">
        <v>0</v>
      </c>
      <c r="N3436">
        <v>21.792000000000002</v>
      </c>
    </row>
    <row r="3437" spans="1:14" hidden="1">
      <c r="A3437">
        <v>5023</v>
      </c>
      <c r="B3437" t="s">
        <v>4021</v>
      </c>
      <c r="C3437" s="4">
        <v>42722</v>
      </c>
      <c r="D3437" s="4">
        <v>42728</v>
      </c>
      <c r="E3437" t="s">
        <v>15</v>
      </c>
      <c r="F3437" t="s">
        <v>3027</v>
      </c>
      <c r="G3437" t="s">
        <v>21</v>
      </c>
      <c r="H3437">
        <v>92037</v>
      </c>
      <c r="I3437" t="s">
        <v>648</v>
      </c>
      <c r="J3437">
        <v>772.47</v>
      </c>
      <c r="K3437">
        <v>3</v>
      </c>
      <c r="L3437">
        <v>208.5669</v>
      </c>
      <c r="M3437">
        <v>0</v>
      </c>
      <c r="N3437">
        <v>146.76929999999999</v>
      </c>
    </row>
    <row r="3438" spans="1:14" hidden="1">
      <c r="A3438">
        <v>5024</v>
      </c>
      <c r="B3438" t="s">
        <v>4021</v>
      </c>
      <c r="C3438" s="4">
        <v>42722</v>
      </c>
      <c r="D3438" s="4">
        <v>42728</v>
      </c>
      <c r="E3438" t="s">
        <v>15</v>
      </c>
      <c r="F3438" t="s">
        <v>3027</v>
      </c>
      <c r="G3438" t="s">
        <v>21</v>
      </c>
      <c r="H3438">
        <v>92037</v>
      </c>
      <c r="I3438" t="s">
        <v>4022</v>
      </c>
      <c r="J3438">
        <v>39.92</v>
      </c>
      <c r="K3438">
        <v>4</v>
      </c>
      <c r="L3438">
        <v>7.1856</v>
      </c>
      <c r="M3438">
        <v>0</v>
      </c>
      <c r="N3438">
        <v>11.1776</v>
      </c>
    </row>
    <row r="3439" spans="1:14" hidden="1">
      <c r="A3439">
        <v>5655</v>
      </c>
      <c r="B3439" t="s">
        <v>4023</v>
      </c>
      <c r="C3439" s="4">
        <v>42722</v>
      </c>
      <c r="D3439" s="4">
        <v>42725</v>
      </c>
      <c r="E3439" t="s">
        <v>38</v>
      </c>
      <c r="F3439" t="s">
        <v>1585</v>
      </c>
      <c r="G3439" t="s">
        <v>17</v>
      </c>
      <c r="H3439">
        <v>97301</v>
      </c>
      <c r="I3439" t="s">
        <v>175</v>
      </c>
      <c r="J3439">
        <v>45.24</v>
      </c>
      <c r="K3439">
        <v>4</v>
      </c>
      <c r="L3439">
        <v>18.850000000000001</v>
      </c>
      <c r="M3439">
        <v>0.7</v>
      </c>
      <c r="N3439">
        <v>-30.16</v>
      </c>
    </row>
    <row r="3440" spans="1:14" hidden="1">
      <c r="A3440">
        <v>5656</v>
      </c>
      <c r="B3440" t="s">
        <v>4023</v>
      </c>
      <c r="C3440" s="4">
        <v>42722</v>
      </c>
      <c r="D3440" s="4">
        <v>42725</v>
      </c>
      <c r="E3440" t="s">
        <v>38</v>
      </c>
      <c r="F3440" t="s">
        <v>1585</v>
      </c>
      <c r="G3440" t="s">
        <v>17</v>
      </c>
      <c r="H3440">
        <v>97301</v>
      </c>
      <c r="I3440" t="s">
        <v>2668</v>
      </c>
      <c r="J3440">
        <v>18.687999999999999</v>
      </c>
      <c r="K3440">
        <v>4</v>
      </c>
      <c r="L3440">
        <v>4.0880000000000001</v>
      </c>
      <c r="M3440">
        <v>0.2</v>
      </c>
      <c r="N3440">
        <v>2.3359999999999999</v>
      </c>
    </row>
    <row r="3441" spans="1:14" hidden="1">
      <c r="A3441">
        <v>5657</v>
      </c>
      <c r="B3441" t="s">
        <v>4023</v>
      </c>
      <c r="C3441" s="4">
        <v>42722</v>
      </c>
      <c r="D3441" s="4">
        <v>42725</v>
      </c>
      <c r="E3441" t="s">
        <v>38</v>
      </c>
      <c r="F3441" t="s">
        <v>1585</v>
      </c>
      <c r="G3441" t="s">
        <v>17</v>
      </c>
      <c r="H3441">
        <v>97301</v>
      </c>
      <c r="I3441" t="s">
        <v>4024</v>
      </c>
      <c r="J3441">
        <v>11.648</v>
      </c>
      <c r="K3441">
        <v>2</v>
      </c>
      <c r="L3441">
        <v>3.9312</v>
      </c>
      <c r="M3441">
        <v>0.2</v>
      </c>
      <c r="N3441">
        <v>3.7856000000000001</v>
      </c>
    </row>
    <row r="3442" spans="1:14" hidden="1">
      <c r="A3442">
        <v>5658</v>
      </c>
      <c r="B3442" t="s">
        <v>4023</v>
      </c>
      <c r="C3442" s="4">
        <v>42722</v>
      </c>
      <c r="D3442" s="4">
        <v>42725</v>
      </c>
      <c r="E3442" t="s">
        <v>38</v>
      </c>
      <c r="F3442" t="s">
        <v>1585</v>
      </c>
      <c r="G3442" t="s">
        <v>17</v>
      </c>
      <c r="H3442">
        <v>97301</v>
      </c>
      <c r="I3442" t="s">
        <v>2772</v>
      </c>
      <c r="J3442">
        <v>112.776</v>
      </c>
      <c r="K3442">
        <v>3</v>
      </c>
      <c r="L3442">
        <v>40.4114</v>
      </c>
      <c r="M3442">
        <v>0.2</v>
      </c>
      <c r="N3442">
        <v>-8.4581999999999997</v>
      </c>
    </row>
    <row r="3443" spans="1:14" hidden="1">
      <c r="A3443">
        <v>5659</v>
      </c>
      <c r="B3443" t="s">
        <v>4023</v>
      </c>
      <c r="C3443" s="4">
        <v>42722</v>
      </c>
      <c r="D3443" s="4">
        <v>42725</v>
      </c>
      <c r="E3443" t="s">
        <v>38</v>
      </c>
      <c r="F3443" t="s">
        <v>1585</v>
      </c>
      <c r="G3443" t="s">
        <v>17</v>
      </c>
      <c r="H3443">
        <v>97301</v>
      </c>
      <c r="I3443" t="s">
        <v>3091</v>
      </c>
      <c r="J3443">
        <v>377.45</v>
      </c>
      <c r="K3443">
        <v>5</v>
      </c>
      <c r="L3443">
        <v>128.333</v>
      </c>
      <c r="M3443">
        <v>0.5</v>
      </c>
      <c r="N3443">
        <v>-264.21499999999997</v>
      </c>
    </row>
    <row r="3444" spans="1:14" hidden="1">
      <c r="A3444">
        <v>5660</v>
      </c>
      <c r="B3444" t="s">
        <v>4023</v>
      </c>
      <c r="C3444" s="4">
        <v>42722</v>
      </c>
      <c r="D3444" s="4">
        <v>42725</v>
      </c>
      <c r="E3444" t="s">
        <v>38</v>
      </c>
      <c r="F3444" t="s">
        <v>1585</v>
      </c>
      <c r="G3444" t="s">
        <v>17</v>
      </c>
      <c r="H3444">
        <v>97301</v>
      </c>
      <c r="I3444" t="s">
        <v>4025</v>
      </c>
      <c r="J3444">
        <v>15.936</v>
      </c>
      <c r="K3444">
        <v>4</v>
      </c>
      <c r="L3444">
        <v>2.6892</v>
      </c>
      <c r="M3444">
        <v>0.2</v>
      </c>
      <c r="N3444">
        <v>5.1791999999999998</v>
      </c>
    </row>
    <row r="3445" spans="1:14" hidden="1">
      <c r="A3445">
        <v>5661</v>
      </c>
      <c r="B3445" t="s">
        <v>4023</v>
      </c>
      <c r="C3445" s="4">
        <v>42722</v>
      </c>
      <c r="D3445" s="4">
        <v>42725</v>
      </c>
      <c r="E3445" t="s">
        <v>38</v>
      </c>
      <c r="F3445" t="s">
        <v>1585</v>
      </c>
      <c r="G3445" t="s">
        <v>17</v>
      </c>
      <c r="H3445">
        <v>97301</v>
      </c>
      <c r="I3445" t="s">
        <v>786</v>
      </c>
      <c r="J3445">
        <v>28.68</v>
      </c>
      <c r="K3445">
        <v>3</v>
      </c>
      <c r="L3445">
        <v>11.95</v>
      </c>
      <c r="M3445">
        <v>0.2</v>
      </c>
      <c r="N3445">
        <v>-7.17</v>
      </c>
    </row>
    <row r="3446" spans="1:14" hidden="1">
      <c r="A3446">
        <v>7579</v>
      </c>
      <c r="B3446" t="s">
        <v>4026</v>
      </c>
      <c r="C3446" s="4">
        <v>42722</v>
      </c>
      <c r="D3446" s="4">
        <v>42725</v>
      </c>
      <c r="E3446" t="s">
        <v>38</v>
      </c>
      <c r="F3446" t="s">
        <v>858</v>
      </c>
      <c r="G3446" t="s">
        <v>17</v>
      </c>
      <c r="H3446">
        <v>68104</v>
      </c>
      <c r="I3446" t="s">
        <v>1968</v>
      </c>
      <c r="J3446">
        <v>563.94000000000005</v>
      </c>
      <c r="K3446">
        <v>3</v>
      </c>
      <c r="L3446">
        <v>150.38399999999999</v>
      </c>
      <c r="M3446">
        <v>0</v>
      </c>
      <c r="N3446">
        <v>112.788</v>
      </c>
    </row>
    <row r="3447" spans="1:14" hidden="1">
      <c r="A3447">
        <v>8908</v>
      </c>
      <c r="B3447" t="s">
        <v>4027</v>
      </c>
      <c r="C3447" s="4">
        <v>42722</v>
      </c>
      <c r="D3447" s="4">
        <v>42724</v>
      </c>
      <c r="E3447" t="s">
        <v>38</v>
      </c>
      <c r="F3447" t="s">
        <v>377</v>
      </c>
      <c r="G3447" t="s">
        <v>27</v>
      </c>
      <c r="H3447">
        <v>94110</v>
      </c>
      <c r="I3447" t="s">
        <v>1669</v>
      </c>
      <c r="J3447">
        <v>66.975999999999999</v>
      </c>
      <c r="K3447">
        <v>7</v>
      </c>
      <c r="L3447">
        <v>8.6112000000000002</v>
      </c>
      <c r="M3447">
        <v>0.2</v>
      </c>
      <c r="N3447">
        <v>6.6976000000000004</v>
      </c>
    </row>
    <row r="3448" spans="1:14" hidden="1">
      <c r="A3448">
        <v>3771</v>
      </c>
      <c r="B3448" t="s">
        <v>4028</v>
      </c>
      <c r="C3448" s="4">
        <v>42721</v>
      </c>
      <c r="D3448" s="4">
        <v>42725</v>
      </c>
      <c r="E3448" t="s">
        <v>15</v>
      </c>
      <c r="F3448" t="s">
        <v>675</v>
      </c>
      <c r="G3448" t="s">
        <v>21</v>
      </c>
      <c r="H3448">
        <v>94122</v>
      </c>
      <c r="I3448" t="s">
        <v>494</v>
      </c>
      <c r="J3448">
        <v>2003.52</v>
      </c>
      <c r="K3448">
        <v>6</v>
      </c>
      <c r="L3448">
        <v>388.18200000000002</v>
      </c>
      <c r="M3448">
        <v>0.2</v>
      </c>
      <c r="N3448">
        <v>-325.572</v>
      </c>
    </row>
    <row r="3449" spans="1:14" hidden="1">
      <c r="A3449">
        <v>5912</v>
      </c>
      <c r="B3449" t="s">
        <v>4029</v>
      </c>
      <c r="C3449" s="4">
        <v>42721</v>
      </c>
      <c r="D3449" s="4">
        <v>42726</v>
      </c>
      <c r="E3449" t="s">
        <v>15</v>
      </c>
      <c r="F3449" t="s">
        <v>2565</v>
      </c>
      <c r="G3449" t="s">
        <v>17</v>
      </c>
      <c r="H3449">
        <v>98115</v>
      </c>
      <c r="I3449" t="s">
        <v>207</v>
      </c>
      <c r="J3449">
        <v>46.53</v>
      </c>
      <c r="K3449">
        <v>3</v>
      </c>
      <c r="L3449">
        <v>11.167199999999999</v>
      </c>
      <c r="M3449">
        <v>0</v>
      </c>
      <c r="N3449">
        <v>13.0284</v>
      </c>
    </row>
    <row r="3450" spans="1:14" hidden="1">
      <c r="A3450">
        <v>8414</v>
      </c>
      <c r="B3450" t="s">
        <v>4030</v>
      </c>
      <c r="C3450" s="4">
        <v>42721</v>
      </c>
      <c r="D3450" s="4">
        <v>42725</v>
      </c>
      <c r="E3450" t="s">
        <v>15</v>
      </c>
      <c r="F3450" t="s">
        <v>931</v>
      </c>
      <c r="G3450" t="s">
        <v>27</v>
      </c>
      <c r="H3450">
        <v>76017</v>
      </c>
      <c r="I3450" t="s">
        <v>188</v>
      </c>
      <c r="J3450">
        <v>51.84</v>
      </c>
      <c r="K3450">
        <v>10</v>
      </c>
      <c r="L3450">
        <v>3.3696000000000002</v>
      </c>
      <c r="M3450">
        <v>0.2</v>
      </c>
      <c r="N3450">
        <v>18.143999999999998</v>
      </c>
    </row>
    <row r="3451" spans="1:14" hidden="1">
      <c r="A3451">
        <v>8415</v>
      </c>
      <c r="B3451" t="s">
        <v>4030</v>
      </c>
      <c r="C3451" s="4">
        <v>42721</v>
      </c>
      <c r="D3451" s="4">
        <v>42725</v>
      </c>
      <c r="E3451" t="s">
        <v>15</v>
      </c>
      <c r="F3451" t="s">
        <v>931</v>
      </c>
      <c r="G3451" t="s">
        <v>27</v>
      </c>
      <c r="H3451">
        <v>76017</v>
      </c>
      <c r="I3451" t="s">
        <v>1676</v>
      </c>
      <c r="J3451">
        <v>165.6</v>
      </c>
      <c r="K3451">
        <v>3</v>
      </c>
      <c r="L3451">
        <v>57.27</v>
      </c>
      <c r="M3451">
        <v>0.2</v>
      </c>
      <c r="N3451">
        <v>-6.2100000000000204</v>
      </c>
    </row>
    <row r="3452" spans="1:14" hidden="1">
      <c r="A3452">
        <v>9016</v>
      </c>
      <c r="B3452" t="s">
        <v>4031</v>
      </c>
      <c r="C3452" s="4">
        <v>42721</v>
      </c>
      <c r="D3452" s="4">
        <v>42727</v>
      </c>
      <c r="E3452" t="s">
        <v>15</v>
      </c>
      <c r="F3452" t="s">
        <v>2885</v>
      </c>
      <c r="G3452" t="s">
        <v>27</v>
      </c>
      <c r="H3452">
        <v>88220</v>
      </c>
      <c r="I3452" t="s">
        <v>545</v>
      </c>
      <c r="J3452">
        <v>13.488</v>
      </c>
      <c r="K3452">
        <v>2</v>
      </c>
      <c r="L3452">
        <v>4.5522</v>
      </c>
      <c r="M3452">
        <v>0.2</v>
      </c>
      <c r="N3452">
        <v>4.3836000000000004</v>
      </c>
    </row>
    <row r="3453" spans="1:14" hidden="1">
      <c r="A3453">
        <v>9017</v>
      </c>
      <c r="B3453" t="s">
        <v>4031</v>
      </c>
      <c r="C3453" s="4">
        <v>42721</v>
      </c>
      <c r="D3453" s="4">
        <v>42727</v>
      </c>
      <c r="E3453" t="s">
        <v>15</v>
      </c>
      <c r="F3453" t="s">
        <v>2885</v>
      </c>
      <c r="G3453" t="s">
        <v>27</v>
      </c>
      <c r="H3453">
        <v>88220</v>
      </c>
      <c r="I3453" t="s">
        <v>4012</v>
      </c>
      <c r="J3453">
        <v>11.416</v>
      </c>
      <c r="K3453">
        <v>1</v>
      </c>
      <c r="L3453">
        <v>7.5631000000000004</v>
      </c>
      <c r="M3453">
        <v>0.2</v>
      </c>
      <c r="N3453">
        <v>3.8529</v>
      </c>
    </row>
    <row r="3454" spans="1:14" hidden="1">
      <c r="A3454">
        <v>9040</v>
      </c>
      <c r="B3454" t="s">
        <v>4032</v>
      </c>
      <c r="C3454" s="4">
        <v>42721</v>
      </c>
      <c r="D3454" s="4">
        <v>42725</v>
      </c>
      <c r="E3454" t="s">
        <v>15</v>
      </c>
      <c r="F3454" t="s">
        <v>1115</v>
      </c>
      <c r="G3454" t="s">
        <v>21</v>
      </c>
      <c r="H3454">
        <v>48205</v>
      </c>
      <c r="I3454" t="s">
        <v>3905</v>
      </c>
      <c r="J3454">
        <v>9892.74</v>
      </c>
      <c r="K3454">
        <v>13</v>
      </c>
      <c r="L3454">
        <v>380.49</v>
      </c>
      <c r="M3454">
        <v>0</v>
      </c>
      <c r="N3454">
        <v>4946.37</v>
      </c>
    </row>
    <row r="3455" spans="1:14" hidden="1">
      <c r="A3455">
        <v>470</v>
      </c>
      <c r="B3455" t="s">
        <v>4033</v>
      </c>
      <c r="C3455" s="4">
        <v>42720</v>
      </c>
      <c r="D3455" s="4">
        <v>42724</v>
      </c>
      <c r="E3455" t="s">
        <v>52</v>
      </c>
      <c r="F3455" t="s">
        <v>803</v>
      </c>
      <c r="G3455" t="s">
        <v>21</v>
      </c>
      <c r="H3455">
        <v>60610</v>
      </c>
      <c r="I3455" t="s">
        <v>3935</v>
      </c>
      <c r="J3455">
        <v>4.7880000000000003</v>
      </c>
      <c r="K3455">
        <v>3</v>
      </c>
      <c r="L3455">
        <v>4.2294</v>
      </c>
      <c r="M3455">
        <v>0.8</v>
      </c>
      <c r="N3455">
        <v>-7.9001999999999999</v>
      </c>
    </row>
    <row r="3456" spans="1:14" hidden="1">
      <c r="A3456">
        <v>1465</v>
      </c>
      <c r="B3456" t="s">
        <v>4034</v>
      </c>
      <c r="C3456" s="4">
        <v>42720</v>
      </c>
      <c r="D3456" s="4">
        <v>42723</v>
      </c>
      <c r="E3456" t="s">
        <v>38</v>
      </c>
      <c r="F3456" t="s">
        <v>2347</v>
      </c>
      <c r="G3456" t="s">
        <v>27</v>
      </c>
      <c r="H3456">
        <v>10009</v>
      </c>
      <c r="I3456" t="s">
        <v>4035</v>
      </c>
      <c r="J3456">
        <v>3.68</v>
      </c>
      <c r="K3456">
        <v>2</v>
      </c>
      <c r="L3456">
        <v>0.93840000000000001</v>
      </c>
      <c r="M3456">
        <v>0</v>
      </c>
      <c r="N3456">
        <v>1.8031999999999999</v>
      </c>
    </row>
    <row r="3457" spans="1:14" hidden="1">
      <c r="A3457">
        <v>6203</v>
      </c>
      <c r="B3457" t="s">
        <v>4036</v>
      </c>
      <c r="C3457" s="4">
        <v>42720</v>
      </c>
      <c r="D3457" s="4">
        <v>42727</v>
      </c>
      <c r="E3457" t="s">
        <v>15</v>
      </c>
      <c r="F3457" t="s">
        <v>287</v>
      </c>
      <c r="G3457" t="s">
        <v>21</v>
      </c>
      <c r="H3457">
        <v>92307</v>
      </c>
      <c r="I3457" t="s">
        <v>321</v>
      </c>
      <c r="J3457">
        <v>563.91999999999996</v>
      </c>
      <c r="K3457">
        <v>5</v>
      </c>
      <c r="L3457">
        <v>111.3742</v>
      </c>
      <c r="M3457">
        <v>0.2</v>
      </c>
      <c r="N3457">
        <v>7.0489999999999498</v>
      </c>
    </row>
    <row r="3458" spans="1:14" hidden="1">
      <c r="A3458">
        <v>6720</v>
      </c>
      <c r="B3458" t="s">
        <v>4037</v>
      </c>
      <c r="C3458" s="4">
        <v>42720</v>
      </c>
      <c r="D3458" s="4">
        <v>42723</v>
      </c>
      <c r="E3458" t="s">
        <v>38</v>
      </c>
      <c r="F3458" t="s">
        <v>1581</v>
      </c>
      <c r="G3458" t="s">
        <v>21</v>
      </c>
      <c r="H3458">
        <v>27534</v>
      </c>
      <c r="I3458" t="s">
        <v>3724</v>
      </c>
      <c r="J3458">
        <v>34.944000000000003</v>
      </c>
      <c r="K3458">
        <v>3</v>
      </c>
      <c r="L3458">
        <v>10.6288</v>
      </c>
      <c r="M3458">
        <v>0.2</v>
      </c>
      <c r="N3458">
        <v>3.0575999999999999</v>
      </c>
    </row>
    <row r="3459" spans="1:14" hidden="1">
      <c r="A3459">
        <v>8685</v>
      </c>
      <c r="B3459" t="s">
        <v>4038</v>
      </c>
      <c r="C3459" s="4">
        <v>42720</v>
      </c>
      <c r="D3459" s="4">
        <v>42727</v>
      </c>
      <c r="E3459" t="s">
        <v>15</v>
      </c>
      <c r="F3459" t="s">
        <v>1975</v>
      </c>
      <c r="G3459" t="s">
        <v>17</v>
      </c>
      <c r="H3459">
        <v>92024</v>
      </c>
      <c r="I3459" t="s">
        <v>3898</v>
      </c>
      <c r="J3459">
        <v>21.21</v>
      </c>
      <c r="K3459">
        <v>7</v>
      </c>
      <c r="L3459">
        <v>2.3936999999999999</v>
      </c>
      <c r="M3459">
        <v>0</v>
      </c>
      <c r="N3459">
        <v>4.4541000000000004</v>
      </c>
    </row>
    <row r="3460" spans="1:14" hidden="1">
      <c r="A3460">
        <v>722</v>
      </c>
      <c r="B3460" t="s">
        <v>4039</v>
      </c>
      <c r="C3460" s="4">
        <v>42719</v>
      </c>
      <c r="D3460" s="4">
        <v>42723</v>
      </c>
      <c r="E3460" t="s">
        <v>15</v>
      </c>
      <c r="F3460" t="s">
        <v>1746</v>
      </c>
      <c r="G3460" t="s">
        <v>27</v>
      </c>
      <c r="H3460">
        <v>48205</v>
      </c>
      <c r="I3460" t="s">
        <v>1952</v>
      </c>
      <c r="J3460">
        <v>1652.94</v>
      </c>
      <c r="K3460">
        <v>3</v>
      </c>
      <c r="L3460">
        <v>473.84280000000001</v>
      </c>
      <c r="M3460">
        <v>0</v>
      </c>
      <c r="N3460">
        <v>231.41159999999999</v>
      </c>
    </row>
    <row r="3461" spans="1:14" hidden="1">
      <c r="A3461">
        <v>723</v>
      </c>
      <c r="B3461" t="s">
        <v>4039</v>
      </c>
      <c r="C3461" s="4">
        <v>42719</v>
      </c>
      <c r="D3461" s="4">
        <v>42723</v>
      </c>
      <c r="E3461" t="s">
        <v>15</v>
      </c>
      <c r="F3461" t="s">
        <v>1746</v>
      </c>
      <c r="G3461" t="s">
        <v>27</v>
      </c>
      <c r="H3461">
        <v>48205</v>
      </c>
      <c r="I3461" t="s">
        <v>612</v>
      </c>
      <c r="J3461">
        <v>296.37</v>
      </c>
      <c r="K3461">
        <v>3</v>
      </c>
      <c r="L3461">
        <v>72.116699999999994</v>
      </c>
      <c r="M3461">
        <v>0</v>
      </c>
      <c r="N3461">
        <v>80.019900000000007</v>
      </c>
    </row>
    <row r="3462" spans="1:14" hidden="1">
      <c r="A3462">
        <v>6378</v>
      </c>
      <c r="B3462" t="s">
        <v>4040</v>
      </c>
      <c r="C3462" s="4">
        <v>42719</v>
      </c>
      <c r="D3462" s="4">
        <v>42726</v>
      </c>
      <c r="E3462" t="s">
        <v>15</v>
      </c>
      <c r="F3462" t="s">
        <v>1045</v>
      </c>
      <c r="G3462" t="s">
        <v>21</v>
      </c>
      <c r="H3462">
        <v>90004</v>
      </c>
      <c r="I3462" t="s">
        <v>517</v>
      </c>
      <c r="J3462">
        <v>14.76</v>
      </c>
      <c r="K3462">
        <v>2</v>
      </c>
      <c r="L3462">
        <v>5.2397999999999998</v>
      </c>
      <c r="M3462">
        <v>0</v>
      </c>
      <c r="N3462">
        <v>4.2804000000000002</v>
      </c>
    </row>
    <row r="3463" spans="1:14" hidden="1">
      <c r="A3463">
        <v>6647</v>
      </c>
      <c r="B3463" t="s">
        <v>4041</v>
      </c>
      <c r="C3463" s="4">
        <v>42719</v>
      </c>
      <c r="D3463" s="4">
        <v>42725</v>
      </c>
      <c r="E3463" t="s">
        <v>15</v>
      </c>
      <c r="F3463" t="s">
        <v>410</v>
      </c>
      <c r="G3463" t="s">
        <v>17</v>
      </c>
      <c r="H3463">
        <v>97477</v>
      </c>
      <c r="I3463" t="s">
        <v>436</v>
      </c>
      <c r="J3463">
        <v>564.19500000000005</v>
      </c>
      <c r="K3463">
        <v>3</v>
      </c>
      <c r="L3463">
        <v>289.62009999999998</v>
      </c>
      <c r="M3463">
        <v>0.5</v>
      </c>
      <c r="N3463">
        <v>-304.6653</v>
      </c>
    </row>
    <row r="3464" spans="1:14" hidden="1">
      <c r="A3464">
        <v>6648</v>
      </c>
      <c r="B3464" t="s">
        <v>4041</v>
      </c>
      <c r="C3464" s="4">
        <v>42719</v>
      </c>
      <c r="D3464" s="4">
        <v>42725</v>
      </c>
      <c r="E3464" t="s">
        <v>15</v>
      </c>
      <c r="F3464" t="s">
        <v>410</v>
      </c>
      <c r="G3464" t="s">
        <v>17</v>
      </c>
      <c r="H3464">
        <v>97477</v>
      </c>
      <c r="I3464" t="s">
        <v>908</v>
      </c>
      <c r="J3464">
        <v>87.168000000000006</v>
      </c>
      <c r="K3464">
        <v>2</v>
      </c>
      <c r="L3464">
        <v>39.2256</v>
      </c>
      <c r="M3464">
        <v>0.2</v>
      </c>
      <c r="N3464">
        <v>8.7168000000000099</v>
      </c>
    </row>
    <row r="3465" spans="1:14" hidden="1">
      <c r="A3465">
        <v>8047</v>
      </c>
      <c r="B3465" t="s">
        <v>4042</v>
      </c>
      <c r="C3465" s="4">
        <v>42719</v>
      </c>
      <c r="D3465" s="4">
        <v>42721</v>
      </c>
      <c r="E3465" t="s">
        <v>52</v>
      </c>
      <c r="F3465" t="s">
        <v>627</v>
      </c>
      <c r="G3465" t="s">
        <v>21</v>
      </c>
      <c r="H3465">
        <v>44221</v>
      </c>
      <c r="I3465" t="s">
        <v>189</v>
      </c>
      <c r="J3465">
        <v>2.214</v>
      </c>
      <c r="K3465">
        <v>3</v>
      </c>
      <c r="L3465">
        <v>1.23</v>
      </c>
      <c r="M3465">
        <v>0.7</v>
      </c>
      <c r="N3465">
        <v>-1.476</v>
      </c>
    </row>
    <row r="3466" spans="1:14" hidden="1">
      <c r="A3466">
        <v>8263</v>
      </c>
      <c r="B3466" t="s">
        <v>4043</v>
      </c>
      <c r="C3466" s="4">
        <v>42719</v>
      </c>
      <c r="D3466" s="4">
        <v>42723</v>
      </c>
      <c r="E3466" t="s">
        <v>15</v>
      </c>
      <c r="F3466" t="s">
        <v>2751</v>
      </c>
      <c r="G3466" t="s">
        <v>17</v>
      </c>
      <c r="H3466">
        <v>72701</v>
      </c>
      <c r="I3466" t="s">
        <v>1771</v>
      </c>
      <c r="J3466">
        <v>19.440000000000001</v>
      </c>
      <c r="K3466">
        <v>3</v>
      </c>
      <c r="L3466">
        <v>3.3696000000000002</v>
      </c>
      <c r="M3466">
        <v>0</v>
      </c>
      <c r="N3466">
        <v>9.3312000000000008</v>
      </c>
    </row>
    <row r="3467" spans="1:14" hidden="1">
      <c r="A3467">
        <v>3469</v>
      </c>
      <c r="B3467" t="s">
        <v>4044</v>
      </c>
      <c r="C3467" s="4">
        <v>42718</v>
      </c>
      <c r="D3467" s="4">
        <v>42723</v>
      </c>
      <c r="E3467" t="s">
        <v>15</v>
      </c>
      <c r="F3467" t="s">
        <v>39</v>
      </c>
      <c r="G3467" t="s">
        <v>21</v>
      </c>
      <c r="H3467">
        <v>39212</v>
      </c>
      <c r="I3467" t="s">
        <v>2947</v>
      </c>
      <c r="J3467">
        <v>133.38</v>
      </c>
      <c r="K3467">
        <v>6</v>
      </c>
      <c r="L3467">
        <v>12.4488</v>
      </c>
      <c r="M3467">
        <v>0</v>
      </c>
      <c r="N3467">
        <v>58.687199999999997</v>
      </c>
    </row>
    <row r="3468" spans="1:14" hidden="1">
      <c r="A3468">
        <v>6392</v>
      </c>
      <c r="B3468" t="s">
        <v>4045</v>
      </c>
      <c r="C3468" s="4">
        <v>42718</v>
      </c>
      <c r="D3468" s="4">
        <v>42723</v>
      </c>
      <c r="E3468" t="s">
        <v>15</v>
      </c>
      <c r="F3468" t="s">
        <v>287</v>
      </c>
      <c r="G3468" t="s">
        <v>21</v>
      </c>
      <c r="H3468">
        <v>10011</v>
      </c>
      <c r="I3468" t="s">
        <v>4046</v>
      </c>
      <c r="J3468">
        <v>14.62</v>
      </c>
      <c r="K3468">
        <v>2</v>
      </c>
      <c r="L3468">
        <v>3.9474</v>
      </c>
      <c r="M3468">
        <v>0</v>
      </c>
      <c r="N3468">
        <v>6.7252000000000001</v>
      </c>
    </row>
    <row r="3469" spans="1:14" hidden="1">
      <c r="A3469">
        <v>6393</v>
      </c>
      <c r="B3469" t="s">
        <v>4045</v>
      </c>
      <c r="C3469" s="4">
        <v>42718</v>
      </c>
      <c r="D3469" s="4">
        <v>42723</v>
      </c>
      <c r="E3469" t="s">
        <v>15</v>
      </c>
      <c r="F3469" t="s">
        <v>287</v>
      </c>
      <c r="G3469" t="s">
        <v>21</v>
      </c>
      <c r="H3469">
        <v>10011</v>
      </c>
      <c r="I3469" t="s">
        <v>3385</v>
      </c>
      <c r="J3469">
        <v>5.76</v>
      </c>
      <c r="K3469">
        <v>2</v>
      </c>
      <c r="L3469">
        <v>1.4688000000000001</v>
      </c>
      <c r="M3469">
        <v>0</v>
      </c>
      <c r="N3469">
        <v>2.8224</v>
      </c>
    </row>
    <row r="3470" spans="1:14" hidden="1">
      <c r="A3470">
        <v>6394</v>
      </c>
      <c r="B3470" t="s">
        <v>4045</v>
      </c>
      <c r="C3470" s="4">
        <v>42718</v>
      </c>
      <c r="D3470" s="4">
        <v>42723</v>
      </c>
      <c r="E3470" t="s">
        <v>15</v>
      </c>
      <c r="F3470" t="s">
        <v>287</v>
      </c>
      <c r="G3470" t="s">
        <v>21</v>
      </c>
      <c r="H3470">
        <v>10011</v>
      </c>
      <c r="I3470" t="s">
        <v>1844</v>
      </c>
      <c r="J3470">
        <v>21.48</v>
      </c>
      <c r="K3470">
        <v>6</v>
      </c>
      <c r="L3470">
        <v>1.8258000000000001</v>
      </c>
      <c r="M3470">
        <v>0</v>
      </c>
      <c r="N3470">
        <v>10.5252</v>
      </c>
    </row>
    <row r="3471" spans="1:14" hidden="1">
      <c r="A3471">
        <v>6395</v>
      </c>
      <c r="B3471" t="s">
        <v>4045</v>
      </c>
      <c r="C3471" s="4">
        <v>42718</v>
      </c>
      <c r="D3471" s="4">
        <v>42723</v>
      </c>
      <c r="E3471" t="s">
        <v>15</v>
      </c>
      <c r="F3471" t="s">
        <v>287</v>
      </c>
      <c r="G3471" t="s">
        <v>21</v>
      </c>
      <c r="H3471">
        <v>10011</v>
      </c>
      <c r="I3471" t="s">
        <v>2551</v>
      </c>
      <c r="J3471">
        <v>396.92</v>
      </c>
      <c r="K3471">
        <v>4</v>
      </c>
      <c r="L3471">
        <v>49.615000000000002</v>
      </c>
      <c r="M3471">
        <v>0</v>
      </c>
      <c r="N3471">
        <v>198.46</v>
      </c>
    </row>
    <row r="3472" spans="1:14" hidden="1">
      <c r="A3472">
        <v>6396</v>
      </c>
      <c r="B3472" t="s">
        <v>4045</v>
      </c>
      <c r="C3472" s="4">
        <v>42718</v>
      </c>
      <c r="D3472" s="4">
        <v>42723</v>
      </c>
      <c r="E3472" t="s">
        <v>15</v>
      </c>
      <c r="F3472" t="s">
        <v>287</v>
      </c>
      <c r="G3472" t="s">
        <v>21</v>
      </c>
      <c r="H3472">
        <v>10011</v>
      </c>
      <c r="I3472" t="s">
        <v>1675</v>
      </c>
      <c r="J3472">
        <v>17.149999999999999</v>
      </c>
      <c r="K3472">
        <v>1</v>
      </c>
      <c r="L3472">
        <v>12.519500000000001</v>
      </c>
      <c r="M3472">
        <v>0</v>
      </c>
      <c r="N3472">
        <v>4.6304999999999996</v>
      </c>
    </row>
    <row r="3473" spans="1:14" hidden="1">
      <c r="A3473">
        <v>6397</v>
      </c>
      <c r="B3473" t="s">
        <v>4045</v>
      </c>
      <c r="C3473" s="4">
        <v>42718</v>
      </c>
      <c r="D3473" s="4">
        <v>42723</v>
      </c>
      <c r="E3473" t="s">
        <v>15</v>
      </c>
      <c r="F3473" t="s">
        <v>287</v>
      </c>
      <c r="G3473" t="s">
        <v>21</v>
      </c>
      <c r="H3473">
        <v>10011</v>
      </c>
      <c r="I3473" t="s">
        <v>560</v>
      </c>
      <c r="J3473">
        <v>23.12</v>
      </c>
      <c r="K3473">
        <v>2</v>
      </c>
      <c r="L3473">
        <v>7.6585000000000001</v>
      </c>
      <c r="M3473">
        <v>0.2</v>
      </c>
      <c r="N3473">
        <v>7.8029999999999999</v>
      </c>
    </row>
    <row r="3474" spans="1:14" hidden="1">
      <c r="A3474">
        <v>7941</v>
      </c>
      <c r="B3474" t="s">
        <v>4047</v>
      </c>
      <c r="C3474" s="4">
        <v>42718</v>
      </c>
      <c r="D3474" s="4">
        <v>42721</v>
      </c>
      <c r="E3474" t="s">
        <v>38</v>
      </c>
      <c r="F3474" t="s">
        <v>623</v>
      </c>
      <c r="G3474" t="s">
        <v>27</v>
      </c>
      <c r="H3474">
        <v>92037</v>
      </c>
      <c r="I3474" t="s">
        <v>123</v>
      </c>
      <c r="J3474">
        <v>81.424000000000007</v>
      </c>
      <c r="K3474">
        <v>2</v>
      </c>
      <c r="L3474">
        <v>45.292099999999998</v>
      </c>
      <c r="M3474">
        <v>0.2</v>
      </c>
      <c r="N3474">
        <v>-9.1601999999999997</v>
      </c>
    </row>
    <row r="3475" spans="1:14" hidden="1">
      <c r="A3475">
        <v>7942</v>
      </c>
      <c r="B3475" t="s">
        <v>4047</v>
      </c>
      <c r="C3475" s="4">
        <v>42718</v>
      </c>
      <c r="D3475" s="4">
        <v>42721</v>
      </c>
      <c r="E3475" t="s">
        <v>38</v>
      </c>
      <c r="F3475" t="s">
        <v>623</v>
      </c>
      <c r="G3475" t="s">
        <v>27</v>
      </c>
      <c r="H3475">
        <v>92037</v>
      </c>
      <c r="I3475" t="s">
        <v>2132</v>
      </c>
      <c r="J3475">
        <v>134.80000000000001</v>
      </c>
      <c r="K3475">
        <v>10</v>
      </c>
      <c r="L3475">
        <v>9.9751999999999992</v>
      </c>
      <c r="M3475">
        <v>0</v>
      </c>
      <c r="N3475">
        <v>35.048000000000002</v>
      </c>
    </row>
    <row r="3476" spans="1:14" hidden="1">
      <c r="A3476">
        <v>456</v>
      </c>
      <c r="B3476" t="s">
        <v>4048</v>
      </c>
      <c r="C3476" s="4">
        <v>42717</v>
      </c>
      <c r="D3476" s="4">
        <v>42721</v>
      </c>
      <c r="E3476" t="s">
        <v>15</v>
      </c>
      <c r="F3476" t="s">
        <v>1543</v>
      </c>
      <c r="G3476" t="s">
        <v>27</v>
      </c>
      <c r="H3476">
        <v>73071</v>
      </c>
      <c r="I3476" t="s">
        <v>902</v>
      </c>
      <c r="J3476">
        <v>63.88</v>
      </c>
      <c r="K3476">
        <v>4</v>
      </c>
      <c r="L3476">
        <v>9.7416999999999998</v>
      </c>
      <c r="M3476">
        <v>0</v>
      </c>
      <c r="N3476">
        <v>24.9132</v>
      </c>
    </row>
    <row r="3477" spans="1:14" hidden="1">
      <c r="A3477">
        <v>942</v>
      </c>
      <c r="B3477" t="s">
        <v>4049</v>
      </c>
      <c r="C3477" s="4">
        <v>42717</v>
      </c>
      <c r="D3477" s="4">
        <v>42724</v>
      </c>
      <c r="E3477" t="s">
        <v>15</v>
      </c>
      <c r="F3477" t="s">
        <v>1945</v>
      </c>
      <c r="G3477" t="s">
        <v>27</v>
      </c>
      <c r="H3477">
        <v>90503</v>
      </c>
      <c r="I3477" t="s">
        <v>844</v>
      </c>
      <c r="J3477">
        <v>6.0960000000000001</v>
      </c>
      <c r="K3477">
        <v>2</v>
      </c>
      <c r="L3477">
        <v>1.9431</v>
      </c>
      <c r="M3477">
        <v>0.2</v>
      </c>
      <c r="N3477">
        <v>2.2098</v>
      </c>
    </row>
    <row r="3478" spans="1:14" hidden="1">
      <c r="A3478">
        <v>943</v>
      </c>
      <c r="B3478" t="s">
        <v>4049</v>
      </c>
      <c r="C3478" s="4">
        <v>42717</v>
      </c>
      <c r="D3478" s="4">
        <v>42724</v>
      </c>
      <c r="E3478" t="s">
        <v>15</v>
      </c>
      <c r="F3478" t="s">
        <v>1945</v>
      </c>
      <c r="G3478" t="s">
        <v>27</v>
      </c>
      <c r="H3478">
        <v>90503</v>
      </c>
      <c r="I3478" t="s">
        <v>423</v>
      </c>
      <c r="J3478">
        <v>1114.2719999999999</v>
      </c>
      <c r="K3478">
        <v>4</v>
      </c>
      <c r="L3478">
        <v>268.12169999999998</v>
      </c>
      <c r="M3478">
        <v>0.2</v>
      </c>
      <c r="N3478">
        <v>41.785200000000003</v>
      </c>
    </row>
    <row r="3479" spans="1:14" hidden="1">
      <c r="A3479">
        <v>3687</v>
      </c>
      <c r="B3479" t="s">
        <v>4050</v>
      </c>
      <c r="C3479" s="4">
        <v>42717</v>
      </c>
      <c r="D3479" s="4">
        <v>42723</v>
      </c>
      <c r="E3479" t="s">
        <v>15</v>
      </c>
      <c r="F3479" t="s">
        <v>2379</v>
      </c>
      <c r="G3479" t="s">
        <v>21</v>
      </c>
      <c r="H3479">
        <v>92503</v>
      </c>
      <c r="I3479" t="s">
        <v>541</v>
      </c>
      <c r="J3479">
        <v>9.84</v>
      </c>
      <c r="K3479">
        <v>3</v>
      </c>
      <c r="L3479">
        <v>2.1976</v>
      </c>
      <c r="M3479">
        <v>0</v>
      </c>
      <c r="N3479">
        <v>3.2471999999999999</v>
      </c>
    </row>
    <row r="3480" spans="1:14" hidden="1">
      <c r="A3480">
        <v>4035</v>
      </c>
      <c r="B3480" t="s">
        <v>4051</v>
      </c>
      <c r="C3480" s="4">
        <v>42716</v>
      </c>
      <c r="D3480" s="4">
        <v>42716</v>
      </c>
      <c r="E3480" t="s">
        <v>98</v>
      </c>
      <c r="F3480" t="s">
        <v>232</v>
      </c>
      <c r="G3480" t="s">
        <v>27</v>
      </c>
      <c r="H3480">
        <v>44052</v>
      </c>
      <c r="I3480" t="s">
        <v>535</v>
      </c>
      <c r="J3480">
        <v>18.693000000000001</v>
      </c>
      <c r="K3480">
        <v>3</v>
      </c>
      <c r="L3480">
        <v>11.008100000000001</v>
      </c>
      <c r="M3480">
        <v>0.7</v>
      </c>
      <c r="N3480">
        <v>-14.331300000000001</v>
      </c>
    </row>
    <row r="3481" spans="1:14" hidden="1">
      <c r="A3481">
        <v>4036</v>
      </c>
      <c r="B3481" t="s">
        <v>4051</v>
      </c>
      <c r="C3481" s="4">
        <v>42716</v>
      </c>
      <c r="D3481" s="4">
        <v>42716</v>
      </c>
      <c r="E3481" t="s">
        <v>98</v>
      </c>
      <c r="F3481" t="s">
        <v>232</v>
      </c>
      <c r="G3481" t="s">
        <v>27</v>
      </c>
      <c r="H3481">
        <v>44052</v>
      </c>
      <c r="I3481" t="s">
        <v>628</v>
      </c>
      <c r="J3481">
        <v>383.952</v>
      </c>
      <c r="K3481">
        <v>6</v>
      </c>
      <c r="L3481">
        <v>51.193600000000004</v>
      </c>
      <c r="M3481">
        <v>0.2</v>
      </c>
      <c r="N3481">
        <v>76.790400000000005</v>
      </c>
    </row>
    <row r="3482" spans="1:14" hidden="1">
      <c r="A3482">
        <v>4574</v>
      </c>
      <c r="B3482" t="s">
        <v>4052</v>
      </c>
      <c r="C3482" s="4">
        <v>42716</v>
      </c>
      <c r="D3482" s="4">
        <v>42722</v>
      </c>
      <c r="E3482" t="s">
        <v>15</v>
      </c>
      <c r="F3482" t="s">
        <v>826</v>
      </c>
      <c r="G3482" t="s">
        <v>17</v>
      </c>
      <c r="H3482">
        <v>49201</v>
      </c>
      <c r="I3482" t="s">
        <v>277</v>
      </c>
      <c r="J3482">
        <v>657.93</v>
      </c>
      <c r="K3482">
        <v>7</v>
      </c>
      <c r="L3482">
        <v>67.672799999999995</v>
      </c>
      <c r="M3482">
        <v>0</v>
      </c>
      <c r="N3482">
        <v>184.22040000000001</v>
      </c>
    </row>
    <row r="3483" spans="1:14" hidden="1">
      <c r="A3483">
        <v>4575</v>
      </c>
      <c r="B3483" t="s">
        <v>4052</v>
      </c>
      <c r="C3483" s="4">
        <v>42716</v>
      </c>
      <c r="D3483" s="4">
        <v>42722</v>
      </c>
      <c r="E3483" t="s">
        <v>15</v>
      </c>
      <c r="F3483" t="s">
        <v>826</v>
      </c>
      <c r="G3483" t="s">
        <v>17</v>
      </c>
      <c r="H3483">
        <v>49201</v>
      </c>
      <c r="I3483" t="s">
        <v>3538</v>
      </c>
      <c r="J3483">
        <v>33.479999999999997</v>
      </c>
      <c r="K3483">
        <v>4</v>
      </c>
      <c r="L3483">
        <v>6.1938000000000004</v>
      </c>
      <c r="M3483">
        <v>0</v>
      </c>
      <c r="N3483">
        <v>8.7048000000000005</v>
      </c>
    </row>
    <row r="3484" spans="1:14" hidden="1">
      <c r="A3484">
        <v>4576</v>
      </c>
      <c r="B3484" t="s">
        <v>4052</v>
      </c>
      <c r="C3484" s="4">
        <v>42716</v>
      </c>
      <c r="D3484" s="4">
        <v>42722</v>
      </c>
      <c r="E3484" t="s">
        <v>15</v>
      </c>
      <c r="F3484" t="s">
        <v>826</v>
      </c>
      <c r="G3484" t="s">
        <v>17</v>
      </c>
      <c r="H3484">
        <v>49201</v>
      </c>
      <c r="I3484" t="s">
        <v>2037</v>
      </c>
      <c r="J3484">
        <v>13.9</v>
      </c>
      <c r="K3484">
        <v>5</v>
      </c>
      <c r="L3484">
        <v>2.0571999999999999</v>
      </c>
      <c r="M3484">
        <v>0</v>
      </c>
      <c r="N3484">
        <v>3.6139999999999999</v>
      </c>
    </row>
    <row r="3485" spans="1:14" hidden="1">
      <c r="A3485">
        <v>4577</v>
      </c>
      <c r="B3485" t="s">
        <v>4052</v>
      </c>
      <c r="C3485" s="4">
        <v>42716</v>
      </c>
      <c r="D3485" s="4">
        <v>42722</v>
      </c>
      <c r="E3485" t="s">
        <v>15</v>
      </c>
      <c r="F3485" t="s">
        <v>826</v>
      </c>
      <c r="G3485" t="s">
        <v>17</v>
      </c>
      <c r="H3485">
        <v>49201</v>
      </c>
      <c r="I3485" t="s">
        <v>2068</v>
      </c>
      <c r="J3485">
        <v>26.86</v>
      </c>
      <c r="K3485">
        <v>2</v>
      </c>
      <c r="L3485">
        <v>10.0725</v>
      </c>
      <c r="M3485">
        <v>0</v>
      </c>
      <c r="N3485">
        <v>6.7149999999999999</v>
      </c>
    </row>
    <row r="3486" spans="1:14" hidden="1">
      <c r="A3486">
        <v>5251</v>
      </c>
      <c r="B3486" t="s">
        <v>4053</v>
      </c>
      <c r="C3486" s="4">
        <v>42716</v>
      </c>
      <c r="D3486" s="4">
        <v>42722</v>
      </c>
      <c r="E3486" t="s">
        <v>15</v>
      </c>
      <c r="F3486" t="s">
        <v>1408</v>
      </c>
      <c r="G3486" t="s">
        <v>21</v>
      </c>
      <c r="H3486">
        <v>31907</v>
      </c>
      <c r="I3486" t="s">
        <v>1355</v>
      </c>
      <c r="J3486">
        <v>249.95</v>
      </c>
      <c r="K3486">
        <v>5</v>
      </c>
      <c r="L3486">
        <v>45.9908</v>
      </c>
      <c r="M3486">
        <v>0</v>
      </c>
      <c r="N3486">
        <v>19.995999999999999</v>
      </c>
    </row>
    <row r="3487" spans="1:14" hidden="1">
      <c r="A3487">
        <v>5252</v>
      </c>
      <c r="B3487" t="s">
        <v>4053</v>
      </c>
      <c r="C3487" s="4">
        <v>42716</v>
      </c>
      <c r="D3487" s="4">
        <v>42722</v>
      </c>
      <c r="E3487" t="s">
        <v>15</v>
      </c>
      <c r="F3487" t="s">
        <v>1408</v>
      </c>
      <c r="G3487" t="s">
        <v>21</v>
      </c>
      <c r="H3487">
        <v>31907</v>
      </c>
      <c r="I3487" t="s">
        <v>1943</v>
      </c>
      <c r="J3487">
        <v>49.12</v>
      </c>
      <c r="K3487">
        <v>4</v>
      </c>
      <c r="L3487">
        <v>6.5084</v>
      </c>
      <c r="M3487">
        <v>0</v>
      </c>
      <c r="N3487">
        <v>23.086400000000001</v>
      </c>
    </row>
    <row r="3488" spans="1:14" hidden="1">
      <c r="A3488">
        <v>5577</v>
      </c>
      <c r="B3488" t="s">
        <v>4054</v>
      </c>
      <c r="C3488" s="4">
        <v>42716</v>
      </c>
      <c r="D3488" s="4">
        <v>42720</v>
      </c>
      <c r="E3488" t="s">
        <v>15</v>
      </c>
      <c r="F3488" t="s">
        <v>154</v>
      </c>
      <c r="G3488" t="s">
        <v>21</v>
      </c>
      <c r="H3488">
        <v>91104</v>
      </c>
      <c r="I3488" t="s">
        <v>1951</v>
      </c>
      <c r="J3488">
        <v>383.64</v>
      </c>
      <c r="K3488">
        <v>6</v>
      </c>
      <c r="L3488">
        <v>43.479199999999999</v>
      </c>
      <c r="M3488">
        <v>0</v>
      </c>
      <c r="N3488">
        <v>122.76479999999999</v>
      </c>
    </row>
    <row r="3489" spans="1:14" hidden="1">
      <c r="A3489">
        <v>5578</v>
      </c>
      <c r="B3489" t="s">
        <v>4054</v>
      </c>
      <c r="C3489" s="4">
        <v>42716</v>
      </c>
      <c r="D3489" s="4">
        <v>42720</v>
      </c>
      <c r="E3489" t="s">
        <v>15</v>
      </c>
      <c r="F3489" t="s">
        <v>154</v>
      </c>
      <c r="G3489" t="s">
        <v>21</v>
      </c>
      <c r="H3489">
        <v>91104</v>
      </c>
      <c r="I3489" t="s">
        <v>719</v>
      </c>
      <c r="J3489">
        <v>56.52</v>
      </c>
      <c r="K3489">
        <v>3</v>
      </c>
      <c r="L3489">
        <v>13.5648</v>
      </c>
      <c r="M3489">
        <v>0</v>
      </c>
      <c r="N3489">
        <v>15.8256</v>
      </c>
    </row>
    <row r="3490" spans="1:14" hidden="1">
      <c r="A3490">
        <v>9939</v>
      </c>
      <c r="B3490" t="s">
        <v>4055</v>
      </c>
      <c r="C3490" s="4">
        <v>42716</v>
      </c>
      <c r="D3490" s="4">
        <v>42721</v>
      </c>
      <c r="E3490" t="s">
        <v>15</v>
      </c>
      <c r="F3490" t="s">
        <v>2885</v>
      </c>
      <c r="G3490" t="s">
        <v>27</v>
      </c>
      <c r="H3490">
        <v>10009</v>
      </c>
      <c r="I3490" t="s">
        <v>1951</v>
      </c>
      <c r="J3490">
        <v>60.35</v>
      </c>
      <c r="K3490">
        <v>5</v>
      </c>
      <c r="L3490">
        <v>8.0869</v>
      </c>
      <c r="M3490">
        <v>0</v>
      </c>
      <c r="N3490">
        <v>19.915500000000002</v>
      </c>
    </row>
    <row r="3491" spans="1:14" hidden="1">
      <c r="A3491">
        <v>9940</v>
      </c>
      <c r="B3491" t="s">
        <v>4055</v>
      </c>
      <c r="C3491" s="4">
        <v>42716</v>
      </c>
      <c r="D3491" s="4">
        <v>42721</v>
      </c>
      <c r="E3491" t="s">
        <v>15</v>
      </c>
      <c r="F3491" t="s">
        <v>2885</v>
      </c>
      <c r="G3491" t="s">
        <v>27</v>
      </c>
      <c r="H3491">
        <v>10009</v>
      </c>
      <c r="I3491" t="s">
        <v>3967</v>
      </c>
      <c r="J3491">
        <v>35.520000000000003</v>
      </c>
      <c r="K3491">
        <v>4</v>
      </c>
      <c r="L3491">
        <v>6.3936000000000002</v>
      </c>
      <c r="M3491">
        <v>0</v>
      </c>
      <c r="N3491">
        <v>9.9456000000000007</v>
      </c>
    </row>
    <row r="3492" spans="1:14" hidden="1">
      <c r="A3492">
        <v>9941</v>
      </c>
      <c r="B3492" t="s">
        <v>4055</v>
      </c>
      <c r="C3492" s="4">
        <v>42716</v>
      </c>
      <c r="D3492" s="4">
        <v>42721</v>
      </c>
      <c r="E3492" t="s">
        <v>15</v>
      </c>
      <c r="F3492" t="s">
        <v>2885</v>
      </c>
      <c r="G3492" t="s">
        <v>27</v>
      </c>
      <c r="H3492">
        <v>10009</v>
      </c>
      <c r="I3492" t="s">
        <v>323</v>
      </c>
      <c r="J3492">
        <v>11.2</v>
      </c>
      <c r="K3492">
        <v>7</v>
      </c>
      <c r="L3492">
        <v>0.91200000000000003</v>
      </c>
      <c r="M3492">
        <v>0</v>
      </c>
      <c r="N3492">
        <v>4.8159999999999998</v>
      </c>
    </row>
    <row r="3493" spans="1:14" hidden="1">
      <c r="A3493">
        <v>54</v>
      </c>
      <c r="B3493" t="s">
        <v>4056</v>
      </c>
      <c r="C3493" s="4">
        <v>42715</v>
      </c>
      <c r="D3493" s="4">
        <v>42721</v>
      </c>
      <c r="E3493" t="s">
        <v>15</v>
      </c>
      <c r="F3493" t="s">
        <v>1021</v>
      </c>
      <c r="G3493" t="s">
        <v>27</v>
      </c>
      <c r="H3493">
        <v>10024</v>
      </c>
      <c r="I3493" t="s">
        <v>2161</v>
      </c>
      <c r="J3493">
        <v>15.26</v>
      </c>
      <c r="K3493">
        <v>7</v>
      </c>
      <c r="L3493">
        <v>1.2862</v>
      </c>
      <c r="M3493">
        <v>0</v>
      </c>
      <c r="N3493">
        <v>6.2565999999999997</v>
      </c>
    </row>
    <row r="3494" spans="1:14" hidden="1">
      <c r="A3494">
        <v>55</v>
      </c>
      <c r="B3494" t="s">
        <v>4056</v>
      </c>
      <c r="C3494" s="4">
        <v>42715</v>
      </c>
      <c r="D3494" s="4">
        <v>42721</v>
      </c>
      <c r="E3494" t="s">
        <v>15</v>
      </c>
      <c r="F3494" t="s">
        <v>1021</v>
      </c>
      <c r="G3494" t="s">
        <v>27</v>
      </c>
      <c r="H3494">
        <v>10024</v>
      </c>
      <c r="I3494" t="s">
        <v>2197</v>
      </c>
      <c r="J3494">
        <v>1029.95</v>
      </c>
      <c r="K3494">
        <v>5</v>
      </c>
      <c r="L3494">
        <v>146.25290000000001</v>
      </c>
      <c r="M3494">
        <v>0</v>
      </c>
      <c r="N3494">
        <v>298.68549999999999</v>
      </c>
    </row>
    <row r="3495" spans="1:14" hidden="1">
      <c r="A3495">
        <v>631</v>
      </c>
      <c r="B3495" t="s">
        <v>4057</v>
      </c>
      <c r="C3495" s="4">
        <v>42715</v>
      </c>
      <c r="D3495" s="4">
        <v>42717</v>
      </c>
      <c r="E3495" t="s">
        <v>52</v>
      </c>
      <c r="F3495" t="s">
        <v>2686</v>
      </c>
      <c r="G3495" t="s">
        <v>21</v>
      </c>
      <c r="H3495">
        <v>80013</v>
      </c>
      <c r="I3495" t="s">
        <v>1198</v>
      </c>
      <c r="J3495">
        <v>243.38399999999999</v>
      </c>
      <c r="K3495">
        <v>3</v>
      </c>
      <c r="L3495">
        <v>98.367699999999999</v>
      </c>
      <c r="M3495">
        <v>0.2</v>
      </c>
      <c r="N3495">
        <v>-51.719099999999997</v>
      </c>
    </row>
    <row r="3496" spans="1:14" hidden="1">
      <c r="A3496">
        <v>632</v>
      </c>
      <c r="B3496" t="s">
        <v>4057</v>
      </c>
      <c r="C3496" s="4">
        <v>42715</v>
      </c>
      <c r="D3496" s="4">
        <v>42717</v>
      </c>
      <c r="E3496" t="s">
        <v>52</v>
      </c>
      <c r="F3496" t="s">
        <v>2686</v>
      </c>
      <c r="G3496" t="s">
        <v>21</v>
      </c>
      <c r="H3496">
        <v>80013</v>
      </c>
      <c r="I3496" t="s">
        <v>4058</v>
      </c>
      <c r="J3496">
        <v>119.8</v>
      </c>
      <c r="K3496">
        <v>5</v>
      </c>
      <c r="L3496">
        <v>17.97</v>
      </c>
      <c r="M3496">
        <v>0.2</v>
      </c>
      <c r="N3496">
        <v>29.95</v>
      </c>
    </row>
    <row r="3497" spans="1:14" hidden="1">
      <c r="A3497">
        <v>633</v>
      </c>
      <c r="B3497" t="s">
        <v>4057</v>
      </c>
      <c r="C3497" s="4">
        <v>42715</v>
      </c>
      <c r="D3497" s="4">
        <v>42717</v>
      </c>
      <c r="E3497" t="s">
        <v>52</v>
      </c>
      <c r="F3497" t="s">
        <v>2686</v>
      </c>
      <c r="G3497" t="s">
        <v>21</v>
      </c>
      <c r="H3497">
        <v>80013</v>
      </c>
      <c r="I3497" t="s">
        <v>277</v>
      </c>
      <c r="J3497">
        <v>300.76799999999997</v>
      </c>
      <c r="K3497">
        <v>4</v>
      </c>
      <c r="L3497">
        <v>67.672799999999995</v>
      </c>
      <c r="M3497">
        <v>0.2</v>
      </c>
      <c r="N3497">
        <v>30.076799999999999</v>
      </c>
    </row>
    <row r="3498" spans="1:14" hidden="1">
      <c r="A3498">
        <v>649</v>
      </c>
      <c r="B3498" t="s">
        <v>4059</v>
      </c>
      <c r="C3498" s="4">
        <v>42715</v>
      </c>
      <c r="D3498" s="4">
        <v>42720</v>
      </c>
      <c r="E3498" t="s">
        <v>52</v>
      </c>
      <c r="F3498" t="s">
        <v>1566</v>
      </c>
      <c r="G3498" t="s">
        <v>27</v>
      </c>
      <c r="H3498">
        <v>98661</v>
      </c>
      <c r="I3498" t="s">
        <v>74</v>
      </c>
      <c r="J3498">
        <v>14.8</v>
      </c>
      <c r="K3498">
        <v>4</v>
      </c>
      <c r="L3498">
        <v>2.1829999999999998</v>
      </c>
      <c r="M3498">
        <v>0</v>
      </c>
      <c r="N3498">
        <v>6.0679999999999996</v>
      </c>
    </row>
    <row r="3499" spans="1:14" hidden="1">
      <c r="A3499">
        <v>650</v>
      </c>
      <c r="B3499" t="s">
        <v>4059</v>
      </c>
      <c r="C3499" s="4">
        <v>42715</v>
      </c>
      <c r="D3499" s="4">
        <v>42720</v>
      </c>
      <c r="E3499" t="s">
        <v>52</v>
      </c>
      <c r="F3499" t="s">
        <v>1566</v>
      </c>
      <c r="G3499" t="s">
        <v>27</v>
      </c>
      <c r="H3499">
        <v>98661</v>
      </c>
      <c r="I3499" t="s">
        <v>4060</v>
      </c>
      <c r="J3499">
        <v>302.37599999999998</v>
      </c>
      <c r="K3499">
        <v>3</v>
      </c>
      <c r="L3499">
        <v>93.232600000000005</v>
      </c>
      <c r="M3499">
        <v>0.2</v>
      </c>
      <c r="N3499">
        <v>22.6782</v>
      </c>
    </row>
    <row r="3500" spans="1:14" hidden="1">
      <c r="A3500">
        <v>651</v>
      </c>
      <c r="B3500" t="s">
        <v>4059</v>
      </c>
      <c r="C3500" s="4">
        <v>42715</v>
      </c>
      <c r="D3500" s="4">
        <v>42720</v>
      </c>
      <c r="E3500" t="s">
        <v>52</v>
      </c>
      <c r="F3500" t="s">
        <v>1566</v>
      </c>
      <c r="G3500" t="s">
        <v>27</v>
      </c>
      <c r="H3500">
        <v>98661</v>
      </c>
      <c r="I3500" t="s">
        <v>1604</v>
      </c>
      <c r="J3500">
        <v>316</v>
      </c>
      <c r="K3500">
        <v>4</v>
      </c>
      <c r="L3500">
        <v>71.099999999999994</v>
      </c>
      <c r="M3500">
        <v>0</v>
      </c>
      <c r="N3500">
        <v>31.6</v>
      </c>
    </row>
    <row r="3501" spans="1:14" hidden="1">
      <c r="A3501">
        <v>1136</v>
      </c>
      <c r="B3501" t="s">
        <v>4061</v>
      </c>
      <c r="C3501" s="4">
        <v>42715</v>
      </c>
      <c r="D3501" s="4">
        <v>42715</v>
      </c>
      <c r="E3501" t="s">
        <v>98</v>
      </c>
      <c r="F3501" t="s">
        <v>692</v>
      </c>
      <c r="G3501" t="s">
        <v>21</v>
      </c>
      <c r="H3501">
        <v>33030</v>
      </c>
      <c r="I3501" t="s">
        <v>2049</v>
      </c>
      <c r="J3501">
        <v>85.224000000000004</v>
      </c>
      <c r="K3501">
        <v>3</v>
      </c>
      <c r="L3501">
        <v>25.9223</v>
      </c>
      <c r="M3501">
        <v>0.2</v>
      </c>
      <c r="N3501">
        <v>7.4570999999999996</v>
      </c>
    </row>
    <row r="3502" spans="1:14" hidden="1">
      <c r="A3502">
        <v>1603</v>
      </c>
      <c r="B3502" t="s">
        <v>4062</v>
      </c>
      <c r="C3502" s="4">
        <v>42715</v>
      </c>
      <c r="D3502" s="4">
        <v>42721</v>
      </c>
      <c r="E3502" t="s">
        <v>15</v>
      </c>
      <c r="F3502" t="s">
        <v>2509</v>
      </c>
      <c r="G3502" t="s">
        <v>21</v>
      </c>
      <c r="H3502">
        <v>37167</v>
      </c>
      <c r="I3502" t="s">
        <v>1739</v>
      </c>
      <c r="J3502">
        <v>6.6719999999999997</v>
      </c>
      <c r="K3502">
        <v>3</v>
      </c>
      <c r="L3502">
        <v>1.6679999999999999</v>
      </c>
      <c r="M3502">
        <v>0.2</v>
      </c>
      <c r="N3502">
        <v>1.6679999999999999</v>
      </c>
    </row>
    <row r="3503" spans="1:14" hidden="1">
      <c r="A3503">
        <v>5994</v>
      </c>
      <c r="B3503" t="s">
        <v>4063</v>
      </c>
      <c r="C3503" s="4">
        <v>42715</v>
      </c>
      <c r="D3503" s="4">
        <v>42715</v>
      </c>
      <c r="E3503" t="s">
        <v>98</v>
      </c>
      <c r="F3503" t="s">
        <v>2885</v>
      </c>
      <c r="G3503" t="s">
        <v>27</v>
      </c>
      <c r="H3503">
        <v>43229</v>
      </c>
      <c r="I3503" t="s">
        <v>3617</v>
      </c>
      <c r="J3503">
        <v>64.959999999999994</v>
      </c>
      <c r="K3503">
        <v>5</v>
      </c>
      <c r="L3503">
        <v>13.804</v>
      </c>
      <c r="M3503">
        <v>0.2</v>
      </c>
      <c r="N3503">
        <v>-4.0599999999999996</v>
      </c>
    </row>
    <row r="3504" spans="1:14" hidden="1">
      <c r="A3504">
        <v>5995</v>
      </c>
      <c r="B3504" t="s">
        <v>4063</v>
      </c>
      <c r="C3504" s="4">
        <v>42715</v>
      </c>
      <c r="D3504" s="4">
        <v>42715</v>
      </c>
      <c r="E3504" t="s">
        <v>98</v>
      </c>
      <c r="F3504" t="s">
        <v>2885</v>
      </c>
      <c r="G3504" t="s">
        <v>27</v>
      </c>
      <c r="H3504">
        <v>43229</v>
      </c>
      <c r="I3504" t="s">
        <v>736</v>
      </c>
      <c r="J3504">
        <v>13.52</v>
      </c>
      <c r="K3504">
        <v>2</v>
      </c>
      <c r="L3504">
        <v>5.915</v>
      </c>
      <c r="M3504">
        <v>0.2</v>
      </c>
      <c r="N3504">
        <v>1.69</v>
      </c>
    </row>
    <row r="3505" spans="1:14" hidden="1">
      <c r="A3505">
        <v>5996</v>
      </c>
      <c r="B3505" t="s">
        <v>4063</v>
      </c>
      <c r="C3505" s="4">
        <v>42715</v>
      </c>
      <c r="D3505" s="4">
        <v>42715</v>
      </c>
      <c r="E3505" t="s">
        <v>98</v>
      </c>
      <c r="F3505" t="s">
        <v>2885</v>
      </c>
      <c r="G3505" t="s">
        <v>27</v>
      </c>
      <c r="H3505">
        <v>43229</v>
      </c>
      <c r="I3505" t="s">
        <v>2028</v>
      </c>
      <c r="J3505">
        <v>458.43</v>
      </c>
      <c r="K3505">
        <v>5</v>
      </c>
      <c r="L3505">
        <v>119.1918</v>
      </c>
      <c r="M3505">
        <v>0.3</v>
      </c>
      <c r="N3505">
        <v>-137.529</v>
      </c>
    </row>
    <row r="3506" spans="1:14" hidden="1">
      <c r="A3506">
        <v>5997</v>
      </c>
      <c r="B3506" t="s">
        <v>4063</v>
      </c>
      <c r="C3506" s="4">
        <v>42715</v>
      </c>
      <c r="D3506" s="4">
        <v>42715</v>
      </c>
      <c r="E3506" t="s">
        <v>98</v>
      </c>
      <c r="F3506" t="s">
        <v>2885</v>
      </c>
      <c r="G3506" t="s">
        <v>27</v>
      </c>
      <c r="H3506">
        <v>43229</v>
      </c>
      <c r="I3506" t="s">
        <v>1970</v>
      </c>
      <c r="J3506">
        <v>387.13600000000002</v>
      </c>
      <c r="K3506">
        <v>4</v>
      </c>
      <c r="L3506">
        <v>90.734999999999999</v>
      </c>
      <c r="M3506">
        <v>0.2</v>
      </c>
      <c r="N3506">
        <v>24.196000000000002</v>
      </c>
    </row>
    <row r="3507" spans="1:14" hidden="1">
      <c r="A3507">
        <v>5998</v>
      </c>
      <c r="B3507" t="s">
        <v>4063</v>
      </c>
      <c r="C3507" s="4">
        <v>42715</v>
      </c>
      <c r="D3507" s="4">
        <v>42715</v>
      </c>
      <c r="E3507" t="s">
        <v>98</v>
      </c>
      <c r="F3507" t="s">
        <v>2885</v>
      </c>
      <c r="G3507" t="s">
        <v>27</v>
      </c>
      <c r="H3507">
        <v>43229</v>
      </c>
      <c r="I3507" t="s">
        <v>253</v>
      </c>
      <c r="J3507">
        <v>328.59</v>
      </c>
      <c r="K3507">
        <v>3</v>
      </c>
      <c r="L3507">
        <v>158.8185</v>
      </c>
      <c r="M3507">
        <v>0.4</v>
      </c>
      <c r="N3507">
        <v>-147.8655</v>
      </c>
    </row>
    <row r="3508" spans="1:14" hidden="1">
      <c r="A3508">
        <v>6185</v>
      </c>
      <c r="B3508" t="s">
        <v>4064</v>
      </c>
      <c r="C3508" s="4">
        <v>42715</v>
      </c>
      <c r="D3508" s="4">
        <v>42717</v>
      </c>
      <c r="E3508" t="s">
        <v>38</v>
      </c>
      <c r="F3508" t="s">
        <v>1393</v>
      </c>
      <c r="G3508" t="s">
        <v>17</v>
      </c>
      <c r="H3508">
        <v>97206</v>
      </c>
      <c r="I3508" t="s">
        <v>2835</v>
      </c>
      <c r="J3508">
        <v>403.92</v>
      </c>
      <c r="K3508">
        <v>5</v>
      </c>
      <c r="L3508">
        <v>75.734999999999999</v>
      </c>
      <c r="M3508">
        <v>0.2</v>
      </c>
      <c r="N3508">
        <v>25.245000000000001</v>
      </c>
    </row>
    <row r="3509" spans="1:14" hidden="1">
      <c r="A3509">
        <v>7051</v>
      </c>
      <c r="B3509" t="s">
        <v>4065</v>
      </c>
      <c r="C3509" s="4">
        <v>42715</v>
      </c>
      <c r="D3509" s="4">
        <v>42715</v>
      </c>
      <c r="E3509" t="s">
        <v>98</v>
      </c>
      <c r="F3509" t="s">
        <v>519</v>
      </c>
      <c r="G3509" t="s">
        <v>21</v>
      </c>
      <c r="H3509">
        <v>92804</v>
      </c>
      <c r="I3509" t="s">
        <v>4066</v>
      </c>
      <c r="J3509">
        <v>209.6</v>
      </c>
      <c r="K3509">
        <v>5</v>
      </c>
      <c r="L3509">
        <v>28.295999999999999</v>
      </c>
      <c r="M3509">
        <v>0.2</v>
      </c>
      <c r="N3509">
        <v>68.12</v>
      </c>
    </row>
    <row r="3510" spans="1:14" hidden="1">
      <c r="A3510">
        <v>7052</v>
      </c>
      <c r="B3510" t="s">
        <v>4065</v>
      </c>
      <c r="C3510" s="4">
        <v>42715</v>
      </c>
      <c r="D3510" s="4">
        <v>42715</v>
      </c>
      <c r="E3510" t="s">
        <v>98</v>
      </c>
      <c r="F3510" t="s">
        <v>519</v>
      </c>
      <c r="G3510" t="s">
        <v>21</v>
      </c>
      <c r="H3510">
        <v>92804</v>
      </c>
      <c r="I3510" t="s">
        <v>2172</v>
      </c>
      <c r="J3510">
        <v>23.32</v>
      </c>
      <c r="K3510">
        <v>2</v>
      </c>
      <c r="L3510">
        <v>8.6283999999999992</v>
      </c>
      <c r="M3510">
        <v>0</v>
      </c>
      <c r="N3510">
        <v>6.0632000000000001</v>
      </c>
    </row>
    <row r="3511" spans="1:14" hidden="1">
      <c r="A3511">
        <v>7053</v>
      </c>
      <c r="B3511" t="s">
        <v>4065</v>
      </c>
      <c r="C3511" s="4">
        <v>42715</v>
      </c>
      <c r="D3511" s="4">
        <v>42715</v>
      </c>
      <c r="E3511" t="s">
        <v>98</v>
      </c>
      <c r="F3511" t="s">
        <v>519</v>
      </c>
      <c r="G3511" t="s">
        <v>21</v>
      </c>
      <c r="H3511">
        <v>92804</v>
      </c>
      <c r="I3511" t="s">
        <v>696</v>
      </c>
      <c r="J3511">
        <v>30.98</v>
      </c>
      <c r="K3511">
        <v>1</v>
      </c>
      <c r="L3511">
        <v>17.039000000000001</v>
      </c>
      <c r="M3511">
        <v>0</v>
      </c>
      <c r="N3511">
        <v>13.941000000000001</v>
      </c>
    </row>
    <row r="3512" spans="1:14" hidden="1">
      <c r="A3512">
        <v>7054</v>
      </c>
      <c r="B3512" t="s">
        <v>4065</v>
      </c>
      <c r="C3512" s="4">
        <v>42715</v>
      </c>
      <c r="D3512" s="4">
        <v>42715</v>
      </c>
      <c r="E3512" t="s">
        <v>98</v>
      </c>
      <c r="F3512" t="s">
        <v>519</v>
      </c>
      <c r="G3512" t="s">
        <v>21</v>
      </c>
      <c r="H3512">
        <v>92804</v>
      </c>
      <c r="I3512" t="s">
        <v>395</v>
      </c>
      <c r="J3512">
        <v>119.96</v>
      </c>
      <c r="K3512">
        <v>4</v>
      </c>
      <c r="L3512">
        <v>23.6921</v>
      </c>
      <c r="M3512">
        <v>0</v>
      </c>
      <c r="N3512">
        <v>25.191600000000001</v>
      </c>
    </row>
    <row r="3513" spans="1:14" hidden="1">
      <c r="A3513">
        <v>7055</v>
      </c>
      <c r="B3513" t="s">
        <v>4065</v>
      </c>
      <c r="C3513" s="4">
        <v>42715</v>
      </c>
      <c r="D3513" s="4">
        <v>42715</v>
      </c>
      <c r="E3513" t="s">
        <v>98</v>
      </c>
      <c r="F3513" t="s">
        <v>519</v>
      </c>
      <c r="G3513" t="s">
        <v>21</v>
      </c>
      <c r="H3513">
        <v>92804</v>
      </c>
      <c r="I3513" t="s">
        <v>1134</v>
      </c>
      <c r="J3513">
        <v>363.92</v>
      </c>
      <c r="K3513">
        <v>5</v>
      </c>
      <c r="L3513">
        <v>79.152600000000007</v>
      </c>
      <c r="M3513">
        <v>0.2</v>
      </c>
      <c r="N3513">
        <v>-31.843</v>
      </c>
    </row>
    <row r="3514" spans="1:14" hidden="1">
      <c r="A3514">
        <v>7056</v>
      </c>
      <c r="B3514" t="s">
        <v>4065</v>
      </c>
      <c r="C3514" s="4">
        <v>42715</v>
      </c>
      <c r="D3514" s="4">
        <v>42715</v>
      </c>
      <c r="E3514" t="s">
        <v>98</v>
      </c>
      <c r="F3514" t="s">
        <v>519</v>
      </c>
      <c r="G3514" t="s">
        <v>21</v>
      </c>
      <c r="H3514">
        <v>92804</v>
      </c>
      <c r="I3514" t="s">
        <v>2621</v>
      </c>
      <c r="J3514">
        <v>35.808</v>
      </c>
      <c r="K3514">
        <v>3</v>
      </c>
      <c r="L3514">
        <v>8.2059999999999995</v>
      </c>
      <c r="M3514">
        <v>0.2</v>
      </c>
      <c r="N3514">
        <v>11.19</v>
      </c>
    </row>
    <row r="3515" spans="1:14" hidden="1">
      <c r="A3515">
        <v>7057</v>
      </c>
      <c r="B3515" t="s">
        <v>4065</v>
      </c>
      <c r="C3515" s="4">
        <v>42715</v>
      </c>
      <c r="D3515" s="4">
        <v>42715</v>
      </c>
      <c r="E3515" t="s">
        <v>98</v>
      </c>
      <c r="F3515" t="s">
        <v>519</v>
      </c>
      <c r="G3515" t="s">
        <v>21</v>
      </c>
      <c r="H3515">
        <v>92804</v>
      </c>
      <c r="I3515" t="s">
        <v>2429</v>
      </c>
      <c r="J3515">
        <v>122.688</v>
      </c>
      <c r="K3515">
        <v>9</v>
      </c>
      <c r="L3515">
        <v>9.2015999999999991</v>
      </c>
      <c r="M3515">
        <v>0.2</v>
      </c>
      <c r="N3515">
        <v>39.873600000000003</v>
      </c>
    </row>
    <row r="3516" spans="1:14" hidden="1">
      <c r="A3516">
        <v>7058</v>
      </c>
      <c r="B3516" t="s">
        <v>4065</v>
      </c>
      <c r="C3516" s="4">
        <v>42715</v>
      </c>
      <c r="D3516" s="4">
        <v>42715</v>
      </c>
      <c r="E3516" t="s">
        <v>98</v>
      </c>
      <c r="F3516" t="s">
        <v>519</v>
      </c>
      <c r="G3516" t="s">
        <v>21</v>
      </c>
      <c r="H3516">
        <v>92804</v>
      </c>
      <c r="I3516" t="s">
        <v>4067</v>
      </c>
      <c r="J3516">
        <v>892.13599999999997</v>
      </c>
      <c r="K3516">
        <v>7</v>
      </c>
      <c r="L3516">
        <v>111.517</v>
      </c>
      <c r="M3516">
        <v>0.2</v>
      </c>
      <c r="N3516">
        <v>111.517</v>
      </c>
    </row>
    <row r="3517" spans="1:14" hidden="1">
      <c r="A3517">
        <v>7059</v>
      </c>
      <c r="B3517" t="s">
        <v>4065</v>
      </c>
      <c r="C3517" s="4">
        <v>42715</v>
      </c>
      <c r="D3517" s="4">
        <v>42715</v>
      </c>
      <c r="E3517" t="s">
        <v>98</v>
      </c>
      <c r="F3517" t="s">
        <v>519</v>
      </c>
      <c r="G3517" t="s">
        <v>21</v>
      </c>
      <c r="H3517">
        <v>92804</v>
      </c>
      <c r="I3517" t="s">
        <v>3328</v>
      </c>
      <c r="J3517">
        <v>50.22</v>
      </c>
      <c r="K3517">
        <v>3</v>
      </c>
      <c r="L3517">
        <v>16.070399999999999</v>
      </c>
      <c r="M3517">
        <v>0</v>
      </c>
      <c r="N3517">
        <v>2.0087999999999999</v>
      </c>
    </row>
    <row r="3518" spans="1:14" hidden="1">
      <c r="A3518">
        <v>7060</v>
      </c>
      <c r="B3518" t="s">
        <v>4065</v>
      </c>
      <c r="C3518" s="4">
        <v>42715</v>
      </c>
      <c r="D3518" s="4">
        <v>42715</v>
      </c>
      <c r="E3518" t="s">
        <v>98</v>
      </c>
      <c r="F3518" t="s">
        <v>519</v>
      </c>
      <c r="G3518" t="s">
        <v>21</v>
      </c>
      <c r="H3518">
        <v>92804</v>
      </c>
      <c r="I3518" t="s">
        <v>3210</v>
      </c>
      <c r="J3518">
        <v>83.42</v>
      </c>
      <c r="K3518">
        <v>2</v>
      </c>
      <c r="L3518">
        <v>29.614100000000001</v>
      </c>
      <c r="M3518">
        <v>0</v>
      </c>
      <c r="N3518">
        <v>24.191800000000001</v>
      </c>
    </row>
    <row r="3519" spans="1:14" hidden="1">
      <c r="A3519">
        <v>7061</v>
      </c>
      <c r="B3519" t="s">
        <v>4065</v>
      </c>
      <c r="C3519" s="4">
        <v>42715</v>
      </c>
      <c r="D3519" s="4">
        <v>42715</v>
      </c>
      <c r="E3519" t="s">
        <v>98</v>
      </c>
      <c r="F3519" t="s">
        <v>519</v>
      </c>
      <c r="G3519" t="s">
        <v>21</v>
      </c>
      <c r="H3519">
        <v>92804</v>
      </c>
      <c r="I3519" t="s">
        <v>2747</v>
      </c>
      <c r="J3519">
        <v>5.8719999999999999</v>
      </c>
      <c r="K3519">
        <v>2</v>
      </c>
      <c r="L3519">
        <v>1.8716999999999999</v>
      </c>
      <c r="M3519">
        <v>0.2</v>
      </c>
      <c r="N3519">
        <v>2.1286</v>
      </c>
    </row>
    <row r="3520" spans="1:14" hidden="1">
      <c r="A3520">
        <v>9696</v>
      </c>
      <c r="B3520" t="s">
        <v>4068</v>
      </c>
      <c r="C3520" s="4">
        <v>42715</v>
      </c>
      <c r="D3520" s="4">
        <v>42718</v>
      </c>
      <c r="E3520" t="s">
        <v>38</v>
      </c>
      <c r="F3520" t="s">
        <v>1962</v>
      </c>
      <c r="G3520" t="s">
        <v>27</v>
      </c>
      <c r="H3520">
        <v>45503</v>
      </c>
      <c r="I3520" t="s">
        <v>4069</v>
      </c>
      <c r="J3520">
        <v>73.536000000000001</v>
      </c>
      <c r="K3520">
        <v>4</v>
      </c>
      <c r="L3520">
        <v>16.085999999999999</v>
      </c>
      <c r="M3520">
        <v>0.2</v>
      </c>
      <c r="N3520">
        <v>9.1919999999999895</v>
      </c>
    </row>
    <row r="3521" spans="1:14" hidden="1">
      <c r="A3521">
        <v>250</v>
      </c>
      <c r="B3521" t="s">
        <v>4070</v>
      </c>
      <c r="C3521" s="4">
        <v>42714</v>
      </c>
      <c r="D3521" s="4">
        <v>42719</v>
      </c>
      <c r="E3521" t="s">
        <v>52</v>
      </c>
      <c r="F3521" t="s">
        <v>4071</v>
      </c>
      <c r="G3521" t="s">
        <v>21</v>
      </c>
      <c r="H3521">
        <v>94109</v>
      </c>
      <c r="I3521" t="s">
        <v>1230</v>
      </c>
      <c r="J3521">
        <v>321.56799999999998</v>
      </c>
      <c r="K3521">
        <v>2</v>
      </c>
      <c r="L3521">
        <v>146.71539999999999</v>
      </c>
      <c r="M3521">
        <v>0.2</v>
      </c>
      <c r="N3521">
        <v>28.1372</v>
      </c>
    </row>
    <row r="3522" spans="1:14" hidden="1">
      <c r="A3522">
        <v>253</v>
      </c>
      <c r="B3522" t="s">
        <v>4072</v>
      </c>
      <c r="C3522" s="4">
        <v>42714</v>
      </c>
      <c r="D3522" s="4">
        <v>42717</v>
      </c>
      <c r="E3522" t="s">
        <v>38</v>
      </c>
      <c r="F3522" t="s">
        <v>588</v>
      </c>
      <c r="G3522" t="s">
        <v>21</v>
      </c>
      <c r="H3522">
        <v>10024</v>
      </c>
      <c r="I3522" t="s">
        <v>260</v>
      </c>
      <c r="J3522">
        <v>80.58</v>
      </c>
      <c r="K3522">
        <v>6</v>
      </c>
      <c r="L3522">
        <v>9.6696000000000009</v>
      </c>
      <c r="M3522">
        <v>0</v>
      </c>
      <c r="N3522">
        <v>22.5624</v>
      </c>
    </row>
    <row r="3523" spans="1:14" hidden="1">
      <c r="A3523">
        <v>254</v>
      </c>
      <c r="B3523" t="s">
        <v>4072</v>
      </c>
      <c r="C3523" s="4">
        <v>42714</v>
      </c>
      <c r="D3523" s="4">
        <v>42717</v>
      </c>
      <c r="E3523" t="s">
        <v>38</v>
      </c>
      <c r="F3523" t="s">
        <v>588</v>
      </c>
      <c r="G3523" t="s">
        <v>21</v>
      </c>
      <c r="H3523">
        <v>10024</v>
      </c>
      <c r="I3523" t="s">
        <v>3302</v>
      </c>
      <c r="J3523">
        <v>361.92</v>
      </c>
      <c r="K3523">
        <v>4</v>
      </c>
      <c r="L3523">
        <v>49.764000000000003</v>
      </c>
      <c r="M3523">
        <v>0</v>
      </c>
      <c r="N3523">
        <v>162.864</v>
      </c>
    </row>
    <row r="3524" spans="1:14" hidden="1">
      <c r="A3524">
        <v>2192</v>
      </c>
      <c r="B3524" t="s">
        <v>4073</v>
      </c>
      <c r="C3524" s="4">
        <v>42714</v>
      </c>
      <c r="D3524" s="4">
        <v>42721</v>
      </c>
      <c r="E3524" t="s">
        <v>15</v>
      </c>
      <c r="F3524" t="s">
        <v>2101</v>
      </c>
      <c r="G3524" t="s">
        <v>21</v>
      </c>
      <c r="H3524">
        <v>98105</v>
      </c>
      <c r="I3524" t="s">
        <v>136</v>
      </c>
      <c r="J3524">
        <v>153.55199999999999</v>
      </c>
      <c r="K3524">
        <v>3</v>
      </c>
      <c r="L3524">
        <v>33.909399999999998</v>
      </c>
      <c r="M3524">
        <v>0.2</v>
      </c>
      <c r="N3524">
        <v>51.823799999999999</v>
      </c>
    </row>
    <row r="3525" spans="1:14" hidden="1">
      <c r="A3525">
        <v>2193</v>
      </c>
      <c r="B3525" t="s">
        <v>4073</v>
      </c>
      <c r="C3525" s="4">
        <v>42714</v>
      </c>
      <c r="D3525" s="4">
        <v>42721</v>
      </c>
      <c r="E3525" t="s">
        <v>15</v>
      </c>
      <c r="F3525" t="s">
        <v>2101</v>
      </c>
      <c r="G3525" t="s">
        <v>21</v>
      </c>
      <c r="H3525">
        <v>98105</v>
      </c>
      <c r="I3525" t="s">
        <v>935</v>
      </c>
      <c r="J3525">
        <v>65.34</v>
      </c>
      <c r="K3525">
        <v>3</v>
      </c>
      <c r="L3525">
        <v>14.157</v>
      </c>
      <c r="M3525">
        <v>0</v>
      </c>
      <c r="N3525">
        <v>22.869</v>
      </c>
    </row>
    <row r="3526" spans="1:14" hidden="1">
      <c r="A3526">
        <v>2194</v>
      </c>
      <c r="B3526" t="s">
        <v>4073</v>
      </c>
      <c r="C3526" s="4">
        <v>42714</v>
      </c>
      <c r="D3526" s="4">
        <v>42721</v>
      </c>
      <c r="E3526" t="s">
        <v>15</v>
      </c>
      <c r="F3526" t="s">
        <v>2101</v>
      </c>
      <c r="G3526" t="s">
        <v>21</v>
      </c>
      <c r="H3526">
        <v>98105</v>
      </c>
      <c r="I3526" t="s">
        <v>2275</v>
      </c>
      <c r="J3526">
        <v>123.92</v>
      </c>
      <c r="K3526">
        <v>4</v>
      </c>
      <c r="L3526">
        <v>17.039000000000001</v>
      </c>
      <c r="M3526">
        <v>0</v>
      </c>
      <c r="N3526">
        <v>55.764000000000003</v>
      </c>
    </row>
    <row r="3527" spans="1:14" hidden="1">
      <c r="A3527">
        <v>2195</v>
      </c>
      <c r="B3527" t="s">
        <v>4073</v>
      </c>
      <c r="C3527" s="4">
        <v>42714</v>
      </c>
      <c r="D3527" s="4">
        <v>42721</v>
      </c>
      <c r="E3527" t="s">
        <v>15</v>
      </c>
      <c r="F3527" t="s">
        <v>2101</v>
      </c>
      <c r="G3527" t="s">
        <v>21</v>
      </c>
      <c r="H3527">
        <v>98105</v>
      </c>
      <c r="I3527" t="s">
        <v>3406</v>
      </c>
      <c r="J3527">
        <v>35.1</v>
      </c>
      <c r="K3527">
        <v>3</v>
      </c>
      <c r="L3527">
        <v>7.6050000000000004</v>
      </c>
      <c r="M3527">
        <v>0</v>
      </c>
      <c r="N3527">
        <v>12.285</v>
      </c>
    </row>
    <row r="3528" spans="1:14" hidden="1">
      <c r="A3528">
        <v>2196</v>
      </c>
      <c r="B3528" t="s">
        <v>4073</v>
      </c>
      <c r="C3528" s="4">
        <v>42714</v>
      </c>
      <c r="D3528" s="4">
        <v>42721</v>
      </c>
      <c r="E3528" t="s">
        <v>15</v>
      </c>
      <c r="F3528" t="s">
        <v>2101</v>
      </c>
      <c r="G3528" t="s">
        <v>21</v>
      </c>
      <c r="H3528">
        <v>98105</v>
      </c>
      <c r="I3528" t="s">
        <v>420</v>
      </c>
      <c r="J3528">
        <v>44.75</v>
      </c>
      <c r="K3528">
        <v>5</v>
      </c>
      <c r="L3528">
        <v>7.2495000000000003</v>
      </c>
      <c r="M3528">
        <v>0</v>
      </c>
      <c r="N3528">
        <v>8.5024999999999906</v>
      </c>
    </row>
    <row r="3529" spans="1:14" hidden="1">
      <c r="A3529">
        <v>3940</v>
      </c>
      <c r="B3529" t="s">
        <v>4074</v>
      </c>
      <c r="C3529" s="4">
        <v>42714</v>
      </c>
      <c r="D3529" s="4">
        <v>42714</v>
      </c>
      <c r="E3529" t="s">
        <v>98</v>
      </c>
      <c r="F3529" t="s">
        <v>1903</v>
      </c>
      <c r="G3529" t="s">
        <v>21</v>
      </c>
      <c r="H3529">
        <v>46142</v>
      </c>
      <c r="I3529" t="s">
        <v>845</v>
      </c>
      <c r="J3529">
        <v>1424.9</v>
      </c>
      <c r="K3529">
        <v>5</v>
      </c>
      <c r="L3529">
        <v>213.73500000000001</v>
      </c>
      <c r="M3529">
        <v>0</v>
      </c>
      <c r="N3529">
        <v>356.22500000000002</v>
      </c>
    </row>
    <row r="3530" spans="1:14" hidden="1">
      <c r="A3530">
        <v>5525</v>
      </c>
      <c r="B3530" t="s">
        <v>4075</v>
      </c>
      <c r="C3530" s="4">
        <v>42714</v>
      </c>
      <c r="D3530" s="4">
        <v>42716</v>
      </c>
      <c r="E3530" t="s">
        <v>38</v>
      </c>
      <c r="F3530" t="s">
        <v>2027</v>
      </c>
      <c r="G3530" t="s">
        <v>17</v>
      </c>
      <c r="H3530">
        <v>90805</v>
      </c>
      <c r="I3530" t="s">
        <v>539</v>
      </c>
      <c r="J3530">
        <v>80.28</v>
      </c>
      <c r="K3530">
        <v>12</v>
      </c>
      <c r="L3530">
        <v>3.6126</v>
      </c>
      <c r="M3530">
        <v>0</v>
      </c>
      <c r="N3530">
        <v>36.928800000000003</v>
      </c>
    </row>
    <row r="3531" spans="1:14" hidden="1">
      <c r="A3531">
        <v>7617</v>
      </c>
      <c r="B3531" t="s">
        <v>4076</v>
      </c>
      <c r="C3531" s="4">
        <v>42714</v>
      </c>
      <c r="D3531" s="4">
        <v>42720</v>
      </c>
      <c r="E3531" t="s">
        <v>15</v>
      </c>
      <c r="F3531" t="s">
        <v>4077</v>
      </c>
      <c r="G3531" t="s">
        <v>21</v>
      </c>
      <c r="H3531">
        <v>13601</v>
      </c>
      <c r="I3531" t="s">
        <v>2676</v>
      </c>
      <c r="J3531">
        <v>18.54</v>
      </c>
      <c r="K3531">
        <v>2</v>
      </c>
      <c r="L3531">
        <v>4.9131</v>
      </c>
      <c r="M3531">
        <v>0</v>
      </c>
      <c r="N3531">
        <v>8.7138000000000009</v>
      </c>
    </row>
    <row r="3532" spans="1:14" hidden="1">
      <c r="A3532">
        <v>7618</v>
      </c>
      <c r="B3532" t="s">
        <v>4076</v>
      </c>
      <c r="C3532" s="4">
        <v>42714</v>
      </c>
      <c r="D3532" s="4">
        <v>42720</v>
      </c>
      <c r="E3532" t="s">
        <v>15</v>
      </c>
      <c r="F3532" t="s">
        <v>4077</v>
      </c>
      <c r="G3532" t="s">
        <v>21</v>
      </c>
      <c r="H3532">
        <v>13601</v>
      </c>
      <c r="I3532" t="s">
        <v>2746</v>
      </c>
      <c r="J3532">
        <v>679.96</v>
      </c>
      <c r="K3532">
        <v>5</v>
      </c>
      <c r="L3532">
        <v>91.794600000000003</v>
      </c>
      <c r="M3532">
        <v>0.2</v>
      </c>
      <c r="N3532">
        <v>220.98699999999999</v>
      </c>
    </row>
    <row r="3533" spans="1:14" hidden="1">
      <c r="A3533">
        <v>8188</v>
      </c>
      <c r="B3533" t="s">
        <v>4078</v>
      </c>
      <c r="C3533" s="4">
        <v>42714</v>
      </c>
      <c r="D3533" s="4">
        <v>42720</v>
      </c>
      <c r="E3533" t="s">
        <v>15</v>
      </c>
      <c r="F3533" t="s">
        <v>2524</v>
      </c>
      <c r="G3533" t="s">
        <v>27</v>
      </c>
      <c r="H3533">
        <v>10024</v>
      </c>
      <c r="I3533" t="s">
        <v>3310</v>
      </c>
      <c r="J3533">
        <v>62.82</v>
      </c>
      <c r="K3533">
        <v>9</v>
      </c>
      <c r="L3533">
        <v>3.6993999999999998</v>
      </c>
      <c r="M3533">
        <v>0</v>
      </c>
      <c r="N3533">
        <v>29.525400000000001</v>
      </c>
    </row>
    <row r="3534" spans="1:14" hidden="1">
      <c r="A3534">
        <v>9874</v>
      </c>
      <c r="B3534" t="s">
        <v>4079</v>
      </c>
      <c r="C3534" s="4">
        <v>42714</v>
      </c>
      <c r="D3534" s="4">
        <v>42718</v>
      </c>
      <c r="E3534" t="s">
        <v>15</v>
      </c>
      <c r="F3534" t="s">
        <v>1703</v>
      </c>
      <c r="G3534" t="s">
        <v>17</v>
      </c>
      <c r="H3534">
        <v>10024</v>
      </c>
      <c r="I3534" t="s">
        <v>1158</v>
      </c>
      <c r="J3534">
        <v>6.48</v>
      </c>
      <c r="K3534">
        <v>1</v>
      </c>
      <c r="L3534">
        <v>3.3696000000000002</v>
      </c>
      <c r="M3534">
        <v>0</v>
      </c>
      <c r="N3534">
        <v>3.1103999999999998</v>
      </c>
    </row>
    <row r="3535" spans="1:14" hidden="1">
      <c r="A3535">
        <v>22</v>
      </c>
      <c r="B3535" t="s">
        <v>4080</v>
      </c>
      <c r="C3535" s="4">
        <v>42713</v>
      </c>
      <c r="D3535" s="4">
        <v>42717</v>
      </c>
      <c r="E3535" t="s">
        <v>15</v>
      </c>
      <c r="F3535" t="s">
        <v>3293</v>
      </c>
      <c r="G3535" t="s">
        <v>27</v>
      </c>
      <c r="H3535">
        <v>68025</v>
      </c>
      <c r="I3535" t="s">
        <v>1576</v>
      </c>
      <c r="J3535">
        <v>19.46</v>
      </c>
      <c r="K3535">
        <v>7</v>
      </c>
      <c r="L3535">
        <v>2.0571999999999999</v>
      </c>
      <c r="M3535">
        <v>0</v>
      </c>
      <c r="N3535">
        <v>5.0595999999999997</v>
      </c>
    </row>
    <row r="3536" spans="1:14" hidden="1">
      <c r="A3536">
        <v>23</v>
      </c>
      <c r="B3536" t="s">
        <v>4080</v>
      </c>
      <c r="C3536" s="4">
        <v>42713</v>
      </c>
      <c r="D3536" s="4">
        <v>42717</v>
      </c>
      <c r="E3536" t="s">
        <v>15</v>
      </c>
      <c r="F3536" t="s">
        <v>3293</v>
      </c>
      <c r="G3536" t="s">
        <v>27</v>
      </c>
      <c r="H3536">
        <v>68025</v>
      </c>
      <c r="I3536" t="s">
        <v>1052</v>
      </c>
      <c r="J3536">
        <v>60.34</v>
      </c>
      <c r="K3536">
        <v>7</v>
      </c>
      <c r="L3536">
        <v>6.3788</v>
      </c>
      <c r="M3536">
        <v>0</v>
      </c>
      <c r="N3536">
        <v>15.6884</v>
      </c>
    </row>
    <row r="3537" spans="1:14" hidden="1">
      <c r="A3537">
        <v>1312</v>
      </c>
      <c r="B3537" t="s">
        <v>4081</v>
      </c>
      <c r="C3537" s="4">
        <v>42713</v>
      </c>
      <c r="D3537" s="4">
        <v>42717</v>
      </c>
      <c r="E3537" t="s">
        <v>15</v>
      </c>
      <c r="F3537" t="s">
        <v>2686</v>
      </c>
      <c r="G3537" t="s">
        <v>21</v>
      </c>
      <c r="H3537">
        <v>1841</v>
      </c>
      <c r="I3537" t="s">
        <v>236</v>
      </c>
      <c r="J3537">
        <v>3.69</v>
      </c>
      <c r="K3537">
        <v>1</v>
      </c>
      <c r="L3537">
        <v>1.9557</v>
      </c>
      <c r="M3537">
        <v>0</v>
      </c>
      <c r="N3537">
        <v>1.7343</v>
      </c>
    </row>
    <row r="3538" spans="1:14" hidden="1">
      <c r="A3538">
        <v>1313</v>
      </c>
      <c r="B3538" t="s">
        <v>4081</v>
      </c>
      <c r="C3538" s="4">
        <v>42713</v>
      </c>
      <c r="D3538" s="4">
        <v>42717</v>
      </c>
      <c r="E3538" t="s">
        <v>15</v>
      </c>
      <c r="F3538" t="s">
        <v>2686</v>
      </c>
      <c r="G3538" t="s">
        <v>21</v>
      </c>
      <c r="H3538">
        <v>1841</v>
      </c>
      <c r="I3538" t="s">
        <v>4082</v>
      </c>
      <c r="J3538">
        <v>122.12</v>
      </c>
      <c r="K3538">
        <v>4</v>
      </c>
      <c r="L3538">
        <v>16.4862</v>
      </c>
      <c r="M3538">
        <v>0</v>
      </c>
      <c r="N3538">
        <v>56.175199999999997</v>
      </c>
    </row>
    <row r="3539" spans="1:14" hidden="1">
      <c r="A3539">
        <v>2033</v>
      </c>
      <c r="B3539" t="s">
        <v>4083</v>
      </c>
      <c r="C3539" s="4">
        <v>42713</v>
      </c>
      <c r="D3539" s="4">
        <v>42717</v>
      </c>
      <c r="E3539" t="s">
        <v>15</v>
      </c>
      <c r="F3539" t="s">
        <v>1619</v>
      </c>
      <c r="G3539" t="s">
        <v>27</v>
      </c>
      <c r="H3539">
        <v>76106</v>
      </c>
      <c r="I3539" t="s">
        <v>1620</v>
      </c>
      <c r="J3539">
        <v>9.3919999999999995</v>
      </c>
      <c r="K3539">
        <v>2</v>
      </c>
      <c r="L3539">
        <v>3.0524</v>
      </c>
      <c r="M3539">
        <v>0.2</v>
      </c>
      <c r="N3539">
        <v>3.2871999999999999</v>
      </c>
    </row>
    <row r="3540" spans="1:14" hidden="1">
      <c r="A3540">
        <v>2034</v>
      </c>
      <c r="B3540" t="s">
        <v>4083</v>
      </c>
      <c r="C3540" s="4">
        <v>42713</v>
      </c>
      <c r="D3540" s="4">
        <v>42717</v>
      </c>
      <c r="E3540" t="s">
        <v>15</v>
      </c>
      <c r="F3540" t="s">
        <v>1619</v>
      </c>
      <c r="G3540" t="s">
        <v>27</v>
      </c>
      <c r="H3540">
        <v>76106</v>
      </c>
      <c r="I3540" t="s">
        <v>4084</v>
      </c>
      <c r="J3540">
        <v>9.3279999999999994</v>
      </c>
      <c r="K3540">
        <v>1</v>
      </c>
      <c r="L3540">
        <v>8.5117999999999991</v>
      </c>
      <c r="M3540">
        <v>0.2</v>
      </c>
      <c r="N3540">
        <v>0.81620000000000104</v>
      </c>
    </row>
    <row r="3541" spans="1:14" hidden="1">
      <c r="A3541">
        <v>3258</v>
      </c>
      <c r="B3541" t="s">
        <v>4085</v>
      </c>
      <c r="C3541" s="4">
        <v>42713</v>
      </c>
      <c r="D3541" s="4">
        <v>42718</v>
      </c>
      <c r="E3541" t="s">
        <v>52</v>
      </c>
      <c r="F3541" t="s">
        <v>533</v>
      </c>
      <c r="G3541" t="s">
        <v>27</v>
      </c>
      <c r="H3541">
        <v>37064</v>
      </c>
      <c r="I3541" t="s">
        <v>1013</v>
      </c>
      <c r="J3541">
        <v>79.974000000000004</v>
      </c>
      <c r="K3541">
        <v>3</v>
      </c>
      <c r="L3541">
        <v>36.432600000000001</v>
      </c>
      <c r="M3541">
        <v>0.4</v>
      </c>
      <c r="N3541">
        <v>-29.323799999999999</v>
      </c>
    </row>
    <row r="3542" spans="1:14" hidden="1">
      <c r="A3542">
        <v>3259</v>
      </c>
      <c r="B3542" t="s">
        <v>4085</v>
      </c>
      <c r="C3542" s="4">
        <v>42713</v>
      </c>
      <c r="D3542" s="4">
        <v>42718</v>
      </c>
      <c r="E3542" t="s">
        <v>52</v>
      </c>
      <c r="F3542" t="s">
        <v>533</v>
      </c>
      <c r="G3542" t="s">
        <v>27</v>
      </c>
      <c r="H3542">
        <v>37064</v>
      </c>
      <c r="I3542" t="s">
        <v>2211</v>
      </c>
      <c r="J3542">
        <v>2.9460000000000002</v>
      </c>
      <c r="K3542">
        <v>2</v>
      </c>
      <c r="L3542">
        <v>2.5041000000000002</v>
      </c>
      <c r="M3542">
        <v>0.7</v>
      </c>
      <c r="N3542">
        <v>-2.0621999999999998</v>
      </c>
    </row>
    <row r="3543" spans="1:14" hidden="1">
      <c r="A3543">
        <v>3739</v>
      </c>
      <c r="B3543" t="s">
        <v>4086</v>
      </c>
      <c r="C3543" s="4">
        <v>42713</v>
      </c>
      <c r="D3543" s="4">
        <v>42717</v>
      </c>
      <c r="E3543" t="s">
        <v>15</v>
      </c>
      <c r="F3543" t="s">
        <v>4071</v>
      </c>
      <c r="G3543" t="s">
        <v>21</v>
      </c>
      <c r="H3543">
        <v>49201</v>
      </c>
      <c r="I3543" t="s">
        <v>1267</v>
      </c>
      <c r="J3543">
        <v>10.9</v>
      </c>
      <c r="K3543">
        <v>1</v>
      </c>
      <c r="L3543">
        <v>7.8479999999999999</v>
      </c>
      <c r="M3543">
        <v>0</v>
      </c>
      <c r="N3543">
        <v>3.052</v>
      </c>
    </row>
    <row r="3544" spans="1:14" hidden="1">
      <c r="A3544">
        <v>3740</v>
      </c>
      <c r="B3544" t="s">
        <v>4086</v>
      </c>
      <c r="C3544" s="4">
        <v>42713</v>
      </c>
      <c r="D3544" s="4">
        <v>42717</v>
      </c>
      <c r="E3544" t="s">
        <v>15</v>
      </c>
      <c r="F3544" t="s">
        <v>4071</v>
      </c>
      <c r="G3544" t="s">
        <v>21</v>
      </c>
      <c r="H3544">
        <v>49201</v>
      </c>
      <c r="I3544" t="s">
        <v>2218</v>
      </c>
      <c r="J3544">
        <v>59.98</v>
      </c>
      <c r="K3544">
        <v>2</v>
      </c>
      <c r="L3544">
        <v>17.394200000000001</v>
      </c>
      <c r="M3544">
        <v>0</v>
      </c>
      <c r="N3544">
        <v>25.191600000000001</v>
      </c>
    </row>
    <row r="3545" spans="1:14" hidden="1">
      <c r="A3545">
        <v>3741</v>
      </c>
      <c r="B3545" t="s">
        <v>4086</v>
      </c>
      <c r="C3545" s="4">
        <v>42713</v>
      </c>
      <c r="D3545" s="4">
        <v>42717</v>
      </c>
      <c r="E3545" t="s">
        <v>15</v>
      </c>
      <c r="F3545" t="s">
        <v>4071</v>
      </c>
      <c r="G3545" t="s">
        <v>21</v>
      </c>
      <c r="H3545">
        <v>49201</v>
      </c>
      <c r="I3545" t="s">
        <v>1007</v>
      </c>
      <c r="J3545">
        <v>61.929000000000002</v>
      </c>
      <c r="K3545">
        <v>1</v>
      </c>
      <c r="L3545">
        <v>38.5336</v>
      </c>
      <c r="M3545">
        <v>0.1</v>
      </c>
      <c r="N3545">
        <v>23.395399999999999</v>
      </c>
    </row>
    <row r="3546" spans="1:14" hidden="1">
      <c r="A3546">
        <v>4752</v>
      </c>
      <c r="B3546" t="s">
        <v>4087</v>
      </c>
      <c r="C3546" s="4">
        <v>42713</v>
      </c>
      <c r="D3546" s="4">
        <v>42717</v>
      </c>
      <c r="E3546" t="s">
        <v>15</v>
      </c>
      <c r="F3546" t="s">
        <v>2145</v>
      </c>
      <c r="G3546" t="s">
        <v>21</v>
      </c>
      <c r="H3546">
        <v>37064</v>
      </c>
      <c r="I3546" t="s">
        <v>3896</v>
      </c>
      <c r="J3546">
        <v>40.68</v>
      </c>
      <c r="K3546">
        <v>3</v>
      </c>
      <c r="L3546">
        <v>16.611000000000001</v>
      </c>
      <c r="M3546">
        <v>0.2</v>
      </c>
      <c r="N3546">
        <v>-9.1530000000000005</v>
      </c>
    </row>
    <row r="3547" spans="1:14" hidden="1">
      <c r="A3547">
        <v>4980</v>
      </c>
      <c r="B3547" t="s">
        <v>4088</v>
      </c>
      <c r="C3547" s="4">
        <v>42713</v>
      </c>
      <c r="D3547" s="4">
        <v>42717</v>
      </c>
      <c r="E3547" t="s">
        <v>52</v>
      </c>
      <c r="F3547" t="s">
        <v>1945</v>
      </c>
      <c r="G3547" t="s">
        <v>27</v>
      </c>
      <c r="H3547">
        <v>60610</v>
      </c>
      <c r="I3547" t="s">
        <v>434</v>
      </c>
      <c r="J3547">
        <v>20.568000000000001</v>
      </c>
      <c r="K3547">
        <v>3</v>
      </c>
      <c r="L3547">
        <v>6.3418000000000001</v>
      </c>
      <c r="M3547">
        <v>0.2</v>
      </c>
      <c r="N3547">
        <v>1.5426</v>
      </c>
    </row>
    <row r="3548" spans="1:14" hidden="1">
      <c r="A3548">
        <v>4981</v>
      </c>
      <c r="B3548" t="s">
        <v>4088</v>
      </c>
      <c r="C3548" s="4">
        <v>42713</v>
      </c>
      <c r="D3548" s="4">
        <v>42717</v>
      </c>
      <c r="E3548" t="s">
        <v>52</v>
      </c>
      <c r="F3548" t="s">
        <v>1945</v>
      </c>
      <c r="G3548" t="s">
        <v>27</v>
      </c>
      <c r="H3548">
        <v>60610</v>
      </c>
      <c r="I3548" t="s">
        <v>1329</v>
      </c>
      <c r="J3548">
        <v>4.3559999999999999</v>
      </c>
      <c r="K3548">
        <v>2</v>
      </c>
      <c r="L3548">
        <v>8.0586000000000002</v>
      </c>
      <c r="M3548">
        <v>0.8</v>
      </c>
      <c r="N3548">
        <v>-11.761200000000001</v>
      </c>
    </row>
    <row r="3549" spans="1:14" hidden="1">
      <c r="A3549">
        <v>4982</v>
      </c>
      <c r="B3549" t="s">
        <v>4088</v>
      </c>
      <c r="C3549" s="4">
        <v>42713</v>
      </c>
      <c r="D3549" s="4">
        <v>42717</v>
      </c>
      <c r="E3549" t="s">
        <v>52</v>
      </c>
      <c r="F3549" t="s">
        <v>1945</v>
      </c>
      <c r="G3549" t="s">
        <v>27</v>
      </c>
      <c r="H3549">
        <v>60610</v>
      </c>
      <c r="I3549" t="s">
        <v>2433</v>
      </c>
      <c r="J3549">
        <v>19.04</v>
      </c>
      <c r="K3549">
        <v>4</v>
      </c>
      <c r="L3549">
        <v>5.117</v>
      </c>
      <c r="M3549">
        <v>0.2</v>
      </c>
      <c r="N3549">
        <v>-1.4279999999999999</v>
      </c>
    </row>
    <row r="3550" spans="1:14" hidden="1">
      <c r="A3550">
        <v>6711</v>
      </c>
      <c r="B3550" t="s">
        <v>4089</v>
      </c>
      <c r="C3550" s="4">
        <v>42713</v>
      </c>
      <c r="D3550" s="4">
        <v>42716</v>
      </c>
      <c r="E3550" t="s">
        <v>38</v>
      </c>
      <c r="F3550" t="s">
        <v>4090</v>
      </c>
      <c r="G3550" t="s">
        <v>27</v>
      </c>
      <c r="H3550">
        <v>95207</v>
      </c>
      <c r="I3550" t="s">
        <v>2618</v>
      </c>
      <c r="J3550">
        <v>273.92</v>
      </c>
      <c r="K3550">
        <v>8</v>
      </c>
      <c r="L3550">
        <v>21.827999999999999</v>
      </c>
      <c r="M3550">
        <v>0.2</v>
      </c>
      <c r="N3550">
        <v>99.296000000000006</v>
      </c>
    </row>
    <row r="3551" spans="1:14" hidden="1">
      <c r="A3551">
        <v>8555</v>
      </c>
      <c r="B3551" t="s">
        <v>4091</v>
      </c>
      <c r="C3551" s="4">
        <v>42713</v>
      </c>
      <c r="D3551" s="4">
        <v>42715</v>
      </c>
      <c r="E3551" t="s">
        <v>38</v>
      </c>
      <c r="F3551" t="s">
        <v>4092</v>
      </c>
      <c r="G3551" t="s">
        <v>21</v>
      </c>
      <c r="H3551">
        <v>22153</v>
      </c>
      <c r="I3551" t="s">
        <v>3091</v>
      </c>
      <c r="J3551">
        <v>1056.8599999999999</v>
      </c>
      <c r="K3551">
        <v>7</v>
      </c>
      <c r="L3551">
        <v>128.333</v>
      </c>
      <c r="M3551">
        <v>0</v>
      </c>
      <c r="N3551">
        <v>158.529</v>
      </c>
    </row>
    <row r="3552" spans="1:14" hidden="1">
      <c r="A3552">
        <v>36</v>
      </c>
      <c r="B3552" t="s">
        <v>4093</v>
      </c>
      <c r="C3552" s="4">
        <v>42712</v>
      </c>
      <c r="D3552" s="4">
        <v>42714</v>
      </c>
      <c r="E3552" t="s">
        <v>38</v>
      </c>
      <c r="F3552" t="s">
        <v>4094</v>
      </c>
      <c r="G3552" t="s">
        <v>27</v>
      </c>
      <c r="H3552">
        <v>75080</v>
      </c>
      <c r="I3552" t="s">
        <v>795</v>
      </c>
      <c r="J3552">
        <v>1097.5440000000001</v>
      </c>
      <c r="K3552">
        <v>7</v>
      </c>
      <c r="L3552">
        <v>139.15289999999999</v>
      </c>
      <c r="M3552">
        <v>0.2</v>
      </c>
      <c r="N3552">
        <v>123.47369999999999</v>
      </c>
    </row>
    <row r="3553" spans="1:14" hidden="1">
      <c r="A3553">
        <v>37</v>
      </c>
      <c r="B3553" t="s">
        <v>4093</v>
      </c>
      <c r="C3553" s="4">
        <v>42712</v>
      </c>
      <c r="D3553" s="4">
        <v>42714</v>
      </c>
      <c r="E3553" t="s">
        <v>38</v>
      </c>
      <c r="F3553" t="s">
        <v>4094</v>
      </c>
      <c r="G3553" t="s">
        <v>27</v>
      </c>
      <c r="H3553">
        <v>75080</v>
      </c>
      <c r="I3553" t="s">
        <v>3222</v>
      </c>
      <c r="J3553">
        <v>190.92</v>
      </c>
      <c r="K3553">
        <v>5</v>
      </c>
      <c r="L3553">
        <v>67.776600000000002</v>
      </c>
      <c r="M3553">
        <v>0.6</v>
      </c>
      <c r="N3553">
        <v>-147.96299999999999</v>
      </c>
    </row>
    <row r="3554" spans="1:14" hidden="1">
      <c r="A3554">
        <v>1299</v>
      </c>
      <c r="B3554" t="s">
        <v>4095</v>
      </c>
      <c r="C3554" s="4">
        <v>42712</v>
      </c>
      <c r="D3554" s="4">
        <v>42716</v>
      </c>
      <c r="E3554" t="s">
        <v>52</v>
      </c>
      <c r="F3554" t="s">
        <v>653</v>
      </c>
      <c r="G3554" t="s">
        <v>27</v>
      </c>
      <c r="H3554">
        <v>55106</v>
      </c>
      <c r="I3554" t="s">
        <v>473</v>
      </c>
      <c r="J3554">
        <v>114.95</v>
      </c>
      <c r="K3554">
        <v>5</v>
      </c>
      <c r="L3554">
        <v>22.530200000000001</v>
      </c>
      <c r="M3554">
        <v>0</v>
      </c>
      <c r="N3554">
        <v>2.2990000000000101</v>
      </c>
    </row>
    <row r="3555" spans="1:14" hidden="1">
      <c r="A3555">
        <v>3104</v>
      </c>
      <c r="B3555" t="s">
        <v>4096</v>
      </c>
      <c r="C3555" s="4">
        <v>42712</v>
      </c>
      <c r="D3555" s="4">
        <v>42716</v>
      </c>
      <c r="E3555" t="s">
        <v>15</v>
      </c>
      <c r="F3555" t="s">
        <v>2174</v>
      </c>
      <c r="G3555" t="s">
        <v>17</v>
      </c>
      <c r="H3555">
        <v>43229</v>
      </c>
      <c r="I3555" t="s">
        <v>3278</v>
      </c>
      <c r="J3555">
        <v>12.957000000000001</v>
      </c>
      <c r="K3555">
        <v>7</v>
      </c>
      <c r="L3555">
        <v>3.2084000000000001</v>
      </c>
      <c r="M3555">
        <v>0.7</v>
      </c>
      <c r="N3555">
        <v>-9.5017999999999994</v>
      </c>
    </row>
    <row r="3556" spans="1:14" hidden="1">
      <c r="A3556">
        <v>3479</v>
      </c>
      <c r="B3556" t="s">
        <v>4097</v>
      </c>
      <c r="C3556" s="4">
        <v>42712</v>
      </c>
      <c r="D3556" s="4">
        <v>42718</v>
      </c>
      <c r="E3556" t="s">
        <v>15</v>
      </c>
      <c r="F3556" t="s">
        <v>1266</v>
      </c>
      <c r="G3556" t="s">
        <v>27</v>
      </c>
      <c r="H3556">
        <v>94110</v>
      </c>
      <c r="I3556" t="s">
        <v>3404</v>
      </c>
      <c r="J3556">
        <v>8.56</v>
      </c>
      <c r="K3556">
        <v>2</v>
      </c>
      <c r="L3556">
        <v>3.0388000000000002</v>
      </c>
      <c r="M3556">
        <v>0</v>
      </c>
      <c r="N3556">
        <v>2.4824000000000002</v>
      </c>
    </row>
    <row r="3557" spans="1:14" hidden="1">
      <c r="A3557">
        <v>3480</v>
      </c>
      <c r="B3557" t="s">
        <v>4097</v>
      </c>
      <c r="C3557" s="4">
        <v>42712</v>
      </c>
      <c r="D3557" s="4">
        <v>42718</v>
      </c>
      <c r="E3557" t="s">
        <v>15</v>
      </c>
      <c r="F3557" t="s">
        <v>1266</v>
      </c>
      <c r="G3557" t="s">
        <v>27</v>
      </c>
      <c r="H3557">
        <v>94110</v>
      </c>
      <c r="I3557" t="s">
        <v>4098</v>
      </c>
      <c r="J3557">
        <v>45.36</v>
      </c>
      <c r="K3557">
        <v>7</v>
      </c>
      <c r="L3557">
        <v>3.3696000000000002</v>
      </c>
      <c r="M3557">
        <v>0</v>
      </c>
      <c r="N3557">
        <v>21.7728</v>
      </c>
    </row>
    <row r="3558" spans="1:14" hidden="1">
      <c r="A3558">
        <v>3481</v>
      </c>
      <c r="B3558" t="s">
        <v>4097</v>
      </c>
      <c r="C3558" s="4">
        <v>42712</v>
      </c>
      <c r="D3558" s="4">
        <v>42718</v>
      </c>
      <c r="E3558" t="s">
        <v>15</v>
      </c>
      <c r="F3558" t="s">
        <v>1266</v>
      </c>
      <c r="G3558" t="s">
        <v>27</v>
      </c>
      <c r="H3558">
        <v>94110</v>
      </c>
      <c r="I3558" t="s">
        <v>1579</v>
      </c>
      <c r="J3558">
        <v>1421.664</v>
      </c>
      <c r="K3558">
        <v>6</v>
      </c>
      <c r="L3558">
        <v>269.52379999999999</v>
      </c>
      <c r="M3558">
        <v>0.2</v>
      </c>
      <c r="N3558">
        <v>-195.47880000000001</v>
      </c>
    </row>
    <row r="3559" spans="1:14" hidden="1">
      <c r="A3559">
        <v>5590</v>
      </c>
      <c r="B3559" t="s">
        <v>4099</v>
      </c>
      <c r="C3559" s="4">
        <v>42712</v>
      </c>
      <c r="D3559" s="4">
        <v>42715</v>
      </c>
      <c r="E3559" t="s">
        <v>52</v>
      </c>
      <c r="F3559" t="s">
        <v>907</v>
      </c>
      <c r="G3559" t="s">
        <v>21</v>
      </c>
      <c r="H3559">
        <v>94110</v>
      </c>
      <c r="I3559" t="s">
        <v>525</v>
      </c>
      <c r="J3559">
        <v>34.049999999999997</v>
      </c>
      <c r="K3559">
        <v>3</v>
      </c>
      <c r="L3559">
        <v>8.1720000000000006</v>
      </c>
      <c r="M3559">
        <v>0</v>
      </c>
      <c r="N3559">
        <v>9.5340000000000007</v>
      </c>
    </row>
    <row r="3560" spans="1:14" hidden="1">
      <c r="A3560">
        <v>5591</v>
      </c>
      <c r="B3560" t="s">
        <v>4099</v>
      </c>
      <c r="C3560" s="4">
        <v>42712</v>
      </c>
      <c r="D3560" s="4">
        <v>42715</v>
      </c>
      <c r="E3560" t="s">
        <v>52</v>
      </c>
      <c r="F3560" t="s">
        <v>907</v>
      </c>
      <c r="G3560" t="s">
        <v>21</v>
      </c>
      <c r="H3560">
        <v>94110</v>
      </c>
      <c r="I3560" t="s">
        <v>2473</v>
      </c>
      <c r="J3560">
        <v>352.38</v>
      </c>
      <c r="K3560">
        <v>2</v>
      </c>
      <c r="L3560">
        <v>135.66630000000001</v>
      </c>
      <c r="M3560">
        <v>0</v>
      </c>
      <c r="N3560">
        <v>81.047399999999996</v>
      </c>
    </row>
    <row r="3561" spans="1:14" hidden="1">
      <c r="A3561">
        <v>5747</v>
      </c>
      <c r="B3561" t="s">
        <v>4100</v>
      </c>
      <c r="C3561" s="4">
        <v>42712</v>
      </c>
      <c r="D3561" s="4">
        <v>42716</v>
      </c>
      <c r="E3561" t="s">
        <v>15</v>
      </c>
      <c r="F3561" t="s">
        <v>556</v>
      </c>
      <c r="G3561" t="s">
        <v>21</v>
      </c>
      <c r="H3561">
        <v>27834</v>
      </c>
      <c r="I3561" t="s">
        <v>621</v>
      </c>
      <c r="J3561">
        <v>249.584</v>
      </c>
      <c r="K3561">
        <v>2</v>
      </c>
      <c r="L3561">
        <v>109.193</v>
      </c>
      <c r="M3561">
        <v>0.2</v>
      </c>
      <c r="N3561">
        <v>31.198</v>
      </c>
    </row>
    <row r="3562" spans="1:14" hidden="1">
      <c r="A3562">
        <v>5748</v>
      </c>
      <c r="B3562" t="s">
        <v>4100</v>
      </c>
      <c r="C3562" s="4">
        <v>42712</v>
      </c>
      <c r="D3562" s="4">
        <v>42716</v>
      </c>
      <c r="E3562" t="s">
        <v>15</v>
      </c>
      <c r="F3562" t="s">
        <v>556</v>
      </c>
      <c r="G3562" t="s">
        <v>21</v>
      </c>
      <c r="H3562">
        <v>27834</v>
      </c>
      <c r="I3562" t="s">
        <v>125</v>
      </c>
      <c r="J3562">
        <v>68.111999999999995</v>
      </c>
      <c r="K3562">
        <v>3</v>
      </c>
      <c r="L3562">
        <v>16.744199999999999</v>
      </c>
      <c r="M3562">
        <v>0.2</v>
      </c>
      <c r="N3562">
        <v>17.8794</v>
      </c>
    </row>
    <row r="3563" spans="1:14" hidden="1">
      <c r="A3563">
        <v>5749</v>
      </c>
      <c r="B3563" t="s">
        <v>4100</v>
      </c>
      <c r="C3563" s="4">
        <v>42712</v>
      </c>
      <c r="D3563" s="4">
        <v>42716</v>
      </c>
      <c r="E3563" t="s">
        <v>15</v>
      </c>
      <c r="F3563" t="s">
        <v>556</v>
      </c>
      <c r="G3563" t="s">
        <v>21</v>
      </c>
      <c r="H3563">
        <v>27834</v>
      </c>
      <c r="I3563" t="s">
        <v>4101</v>
      </c>
      <c r="J3563">
        <v>16.559999999999999</v>
      </c>
      <c r="K3563">
        <v>3</v>
      </c>
      <c r="L3563">
        <v>6.3479999999999999</v>
      </c>
      <c r="M3563">
        <v>0.2</v>
      </c>
      <c r="N3563">
        <v>-2.484</v>
      </c>
    </row>
    <row r="3564" spans="1:14" hidden="1">
      <c r="A3564">
        <v>8441</v>
      </c>
      <c r="B3564" t="s">
        <v>4102</v>
      </c>
      <c r="C3564" s="4">
        <v>42712</v>
      </c>
      <c r="D3564" s="4">
        <v>42716</v>
      </c>
      <c r="E3564" t="s">
        <v>52</v>
      </c>
      <c r="F3564" t="s">
        <v>217</v>
      </c>
      <c r="G3564" t="s">
        <v>17</v>
      </c>
      <c r="H3564">
        <v>43229</v>
      </c>
      <c r="I3564" t="s">
        <v>353</v>
      </c>
      <c r="J3564">
        <v>10.584</v>
      </c>
      <c r="K3564">
        <v>3</v>
      </c>
      <c r="L3564">
        <v>2.3814000000000002</v>
      </c>
      <c r="M3564">
        <v>0.2</v>
      </c>
      <c r="N3564">
        <v>3.4398</v>
      </c>
    </row>
    <row r="3565" spans="1:14" hidden="1">
      <c r="A3565">
        <v>9162</v>
      </c>
      <c r="B3565" t="s">
        <v>4103</v>
      </c>
      <c r="C3565" s="4">
        <v>42712</v>
      </c>
      <c r="D3565" s="4">
        <v>42716</v>
      </c>
      <c r="E3565" t="s">
        <v>15</v>
      </c>
      <c r="F3565" t="s">
        <v>2048</v>
      </c>
      <c r="G3565" t="s">
        <v>21</v>
      </c>
      <c r="H3565">
        <v>54703</v>
      </c>
      <c r="I3565" t="s">
        <v>4104</v>
      </c>
      <c r="J3565">
        <v>405.86</v>
      </c>
      <c r="K3565">
        <v>7</v>
      </c>
      <c r="L3565">
        <v>53.3416</v>
      </c>
      <c r="M3565">
        <v>0</v>
      </c>
      <c r="N3565">
        <v>32.468800000000002</v>
      </c>
    </row>
    <row r="3566" spans="1:14" hidden="1">
      <c r="A3566">
        <v>9163</v>
      </c>
      <c r="B3566" t="s">
        <v>4103</v>
      </c>
      <c r="C3566" s="4">
        <v>42712</v>
      </c>
      <c r="D3566" s="4">
        <v>42716</v>
      </c>
      <c r="E3566" t="s">
        <v>15</v>
      </c>
      <c r="F3566" t="s">
        <v>2048</v>
      </c>
      <c r="G3566" t="s">
        <v>21</v>
      </c>
      <c r="H3566">
        <v>54703</v>
      </c>
      <c r="I3566" t="s">
        <v>228</v>
      </c>
      <c r="J3566">
        <v>680.01</v>
      </c>
      <c r="K3566">
        <v>3</v>
      </c>
      <c r="L3566">
        <v>167.73580000000001</v>
      </c>
      <c r="M3566">
        <v>0</v>
      </c>
      <c r="N3566">
        <v>176.80260000000001</v>
      </c>
    </row>
    <row r="3567" spans="1:14" hidden="1">
      <c r="A3567">
        <v>1133</v>
      </c>
      <c r="B3567" t="s">
        <v>4105</v>
      </c>
      <c r="C3567" s="4">
        <v>42710</v>
      </c>
      <c r="D3567" s="4">
        <v>42711</v>
      </c>
      <c r="E3567" t="s">
        <v>38</v>
      </c>
      <c r="F3567" t="s">
        <v>1182</v>
      </c>
      <c r="G3567" t="s">
        <v>27</v>
      </c>
      <c r="H3567">
        <v>94509</v>
      </c>
      <c r="I3567" t="s">
        <v>2784</v>
      </c>
      <c r="J3567">
        <v>19.440000000000001</v>
      </c>
      <c r="K3567">
        <v>3</v>
      </c>
      <c r="L3567">
        <v>3.3696000000000002</v>
      </c>
      <c r="M3567">
        <v>0</v>
      </c>
      <c r="N3567">
        <v>9.3312000000000008</v>
      </c>
    </row>
    <row r="3568" spans="1:14" hidden="1">
      <c r="A3568">
        <v>2934</v>
      </c>
      <c r="B3568" t="s">
        <v>4106</v>
      </c>
      <c r="C3568" s="4">
        <v>42710</v>
      </c>
      <c r="D3568" s="4">
        <v>42716</v>
      </c>
      <c r="E3568" t="s">
        <v>15</v>
      </c>
      <c r="F3568" t="s">
        <v>975</v>
      </c>
      <c r="G3568" t="s">
        <v>21</v>
      </c>
      <c r="H3568">
        <v>98105</v>
      </c>
      <c r="I3568" t="s">
        <v>948</v>
      </c>
      <c r="J3568">
        <v>156.792</v>
      </c>
      <c r="K3568">
        <v>1</v>
      </c>
      <c r="L3568">
        <v>143.0727</v>
      </c>
      <c r="M3568">
        <v>0.2</v>
      </c>
      <c r="N3568">
        <v>13.7193</v>
      </c>
    </row>
    <row r="3569" spans="1:14" hidden="1">
      <c r="A3569">
        <v>2935</v>
      </c>
      <c r="B3569" t="s">
        <v>4106</v>
      </c>
      <c r="C3569" s="4">
        <v>42710</v>
      </c>
      <c r="D3569" s="4">
        <v>42716</v>
      </c>
      <c r="E3569" t="s">
        <v>15</v>
      </c>
      <c r="F3569" t="s">
        <v>975</v>
      </c>
      <c r="G3569" t="s">
        <v>21</v>
      </c>
      <c r="H3569">
        <v>98105</v>
      </c>
      <c r="I3569" t="s">
        <v>894</v>
      </c>
      <c r="J3569">
        <v>431.976</v>
      </c>
      <c r="K3569">
        <v>3</v>
      </c>
      <c r="L3569">
        <v>134.99250000000001</v>
      </c>
      <c r="M3569">
        <v>0.2</v>
      </c>
      <c r="N3569">
        <v>26.9985</v>
      </c>
    </row>
    <row r="3570" spans="1:14" hidden="1">
      <c r="A3570">
        <v>2936</v>
      </c>
      <c r="B3570" t="s">
        <v>4106</v>
      </c>
      <c r="C3570" s="4">
        <v>42710</v>
      </c>
      <c r="D3570" s="4">
        <v>42716</v>
      </c>
      <c r="E3570" t="s">
        <v>15</v>
      </c>
      <c r="F3570" t="s">
        <v>975</v>
      </c>
      <c r="G3570" t="s">
        <v>21</v>
      </c>
      <c r="H3570">
        <v>98105</v>
      </c>
      <c r="I3570" t="s">
        <v>2202</v>
      </c>
      <c r="J3570">
        <v>35.89</v>
      </c>
      <c r="K3570">
        <v>1</v>
      </c>
      <c r="L3570">
        <v>19.7395</v>
      </c>
      <c r="M3570">
        <v>0</v>
      </c>
      <c r="N3570">
        <v>16.150500000000001</v>
      </c>
    </row>
    <row r="3571" spans="1:14" hidden="1">
      <c r="A3571">
        <v>2937</v>
      </c>
      <c r="B3571" t="s">
        <v>4106</v>
      </c>
      <c r="C3571" s="4">
        <v>42710</v>
      </c>
      <c r="D3571" s="4">
        <v>42716</v>
      </c>
      <c r="E3571" t="s">
        <v>15</v>
      </c>
      <c r="F3571" t="s">
        <v>975</v>
      </c>
      <c r="G3571" t="s">
        <v>21</v>
      </c>
      <c r="H3571">
        <v>98105</v>
      </c>
      <c r="I3571" t="s">
        <v>545</v>
      </c>
      <c r="J3571">
        <v>47.207999999999998</v>
      </c>
      <c r="K3571">
        <v>7</v>
      </c>
      <c r="L3571">
        <v>4.5522</v>
      </c>
      <c r="M3571">
        <v>0.2</v>
      </c>
      <c r="N3571">
        <v>15.342599999999999</v>
      </c>
    </row>
    <row r="3572" spans="1:14" hidden="1">
      <c r="A3572">
        <v>2938</v>
      </c>
      <c r="B3572" t="s">
        <v>4106</v>
      </c>
      <c r="C3572" s="4">
        <v>42710</v>
      </c>
      <c r="D3572" s="4">
        <v>42716</v>
      </c>
      <c r="E3572" t="s">
        <v>15</v>
      </c>
      <c r="F3572" t="s">
        <v>975</v>
      </c>
      <c r="G3572" t="s">
        <v>21</v>
      </c>
      <c r="H3572">
        <v>98105</v>
      </c>
      <c r="I3572" t="s">
        <v>3285</v>
      </c>
      <c r="J3572">
        <v>248.08</v>
      </c>
      <c r="K3572">
        <v>7</v>
      </c>
      <c r="L3572">
        <v>18.783200000000001</v>
      </c>
      <c r="M3572">
        <v>0</v>
      </c>
      <c r="N3572">
        <v>116.5976</v>
      </c>
    </row>
    <row r="3573" spans="1:14" hidden="1">
      <c r="A3573">
        <v>2939</v>
      </c>
      <c r="B3573" t="s">
        <v>4106</v>
      </c>
      <c r="C3573" s="4">
        <v>42710</v>
      </c>
      <c r="D3573" s="4">
        <v>42716</v>
      </c>
      <c r="E3573" t="s">
        <v>15</v>
      </c>
      <c r="F3573" t="s">
        <v>975</v>
      </c>
      <c r="G3573" t="s">
        <v>21</v>
      </c>
      <c r="H3573">
        <v>98105</v>
      </c>
      <c r="I3573" t="s">
        <v>4107</v>
      </c>
      <c r="J3573">
        <v>189.7</v>
      </c>
      <c r="K3573">
        <v>5</v>
      </c>
      <c r="L3573">
        <v>20.1082</v>
      </c>
      <c r="M3573">
        <v>0</v>
      </c>
      <c r="N3573">
        <v>89.159000000000006</v>
      </c>
    </row>
    <row r="3574" spans="1:14" hidden="1">
      <c r="A3574">
        <v>2940</v>
      </c>
      <c r="B3574" t="s">
        <v>4106</v>
      </c>
      <c r="C3574" s="4">
        <v>42710</v>
      </c>
      <c r="D3574" s="4">
        <v>42716</v>
      </c>
      <c r="E3574" t="s">
        <v>15</v>
      </c>
      <c r="F3574" t="s">
        <v>975</v>
      </c>
      <c r="G3574" t="s">
        <v>21</v>
      </c>
      <c r="H3574">
        <v>98105</v>
      </c>
      <c r="I3574" t="s">
        <v>1027</v>
      </c>
      <c r="J3574">
        <v>59.808</v>
      </c>
      <c r="K3574">
        <v>3</v>
      </c>
      <c r="L3574">
        <v>13.456799999999999</v>
      </c>
      <c r="M3574">
        <v>0.2</v>
      </c>
      <c r="N3574">
        <v>19.4376</v>
      </c>
    </row>
    <row r="3575" spans="1:14" hidden="1">
      <c r="A3575">
        <v>8569</v>
      </c>
      <c r="B3575" t="s">
        <v>4108</v>
      </c>
      <c r="C3575" s="4">
        <v>42710</v>
      </c>
      <c r="D3575" s="4">
        <v>42716</v>
      </c>
      <c r="E3575" t="s">
        <v>15</v>
      </c>
      <c r="F3575" t="s">
        <v>184</v>
      </c>
      <c r="G3575" t="s">
        <v>27</v>
      </c>
      <c r="H3575">
        <v>11550</v>
      </c>
      <c r="I3575" t="s">
        <v>2125</v>
      </c>
      <c r="J3575">
        <v>968.74400000000003</v>
      </c>
      <c r="K3575">
        <v>7</v>
      </c>
      <c r="L3575">
        <v>93.414599999999993</v>
      </c>
      <c r="M3575">
        <v>0.2</v>
      </c>
      <c r="N3575">
        <v>314.84179999999998</v>
      </c>
    </row>
    <row r="3576" spans="1:14" hidden="1">
      <c r="A3576">
        <v>8570</v>
      </c>
      <c r="B3576" t="s">
        <v>4108</v>
      </c>
      <c r="C3576" s="4">
        <v>42710</v>
      </c>
      <c r="D3576" s="4">
        <v>42716</v>
      </c>
      <c r="E3576" t="s">
        <v>15</v>
      </c>
      <c r="F3576" t="s">
        <v>184</v>
      </c>
      <c r="G3576" t="s">
        <v>27</v>
      </c>
      <c r="H3576">
        <v>11550</v>
      </c>
      <c r="I3576" t="s">
        <v>3048</v>
      </c>
      <c r="J3576">
        <v>222.352</v>
      </c>
      <c r="K3576">
        <v>13</v>
      </c>
      <c r="L3576">
        <v>11.117599999999999</v>
      </c>
      <c r="M3576">
        <v>0.2</v>
      </c>
      <c r="N3576">
        <v>77.8232</v>
      </c>
    </row>
    <row r="3577" spans="1:14" hidden="1">
      <c r="A3577">
        <v>8571</v>
      </c>
      <c r="B3577" t="s">
        <v>4108</v>
      </c>
      <c r="C3577" s="4">
        <v>42710</v>
      </c>
      <c r="D3577" s="4">
        <v>42716</v>
      </c>
      <c r="E3577" t="s">
        <v>15</v>
      </c>
      <c r="F3577" t="s">
        <v>184</v>
      </c>
      <c r="G3577" t="s">
        <v>27</v>
      </c>
      <c r="H3577">
        <v>11550</v>
      </c>
      <c r="I3577" t="s">
        <v>2845</v>
      </c>
      <c r="J3577">
        <v>479.98399999999998</v>
      </c>
      <c r="K3577">
        <v>2</v>
      </c>
      <c r="L3577">
        <v>194.99350000000001</v>
      </c>
      <c r="M3577">
        <v>0.2</v>
      </c>
      <c r="N3577">
        <v>89.997</v>
      </c>
    </row>
    <row r="3578" spans="1:14" hidden="1">
      <c r="A3578">
        <v>9974</v>
      </c>
      <c r="B3578" t="s">
        <v>4109</v>
      </c>
      <c r="C3578" s="4">
        <v>42710</v>
      </c>
      <c r="D3578" s="4">
        <v>42714</v>
      </c>
      <c r="E3578" t="s">
        <v>15</v>
      </c>
      <c r="F3578" t="s">
        <v>1141</v>
      </c>
      <c r="G3578" t="s">
        <v>17</v>
      </c>
      <c r="H3578">
        <v>90032</v>
      </c>
      <c r="I3578" t="s">
        <v>3461</v>
      </c>
      <c r="J3578">
        <v>271.95999999999998</v>
      </c>
      <c r="K3578">
        <v>5</v>
      </c>
      <c r="L3578">
        <v>48.952800000000003</v>
      </c>
      <c r="M3578">
        <v>0.2</v>
      </c>
      <c r="N3578">
        <v>27.196000000000002</v>
      </c>
    </row>
    <row r="3579" spans="1:14" hidden="1">
      <c r="A3579">
        <v>9975</v>
      </c>
      <c r="B3579" t="s">
        <v>4109</v>
      </c>
      <c r="C3579" s="4">
        <v>42710</v>
      </c>
      <c r="D3579" s="4">
        <v>42714</v>
      </c>
      <c r="E3579" t="s">
        <v>15</v>
      </c>
      <c r="F3579" t="s">
        <v>1141</v>
      </c>
      <c r="G3579" t="s">
        <v>17</v>
      </c>
      <c r="H3579">
        <v>90032</v>
      </c>
      <c r="I3579" t="s">
        <v>3340</v>
      </c>
      <c r="J3579">
        <v>18.690000000000001</v>
      </c>
      <c r="K3579">
        <v>7</v>
      </c>
      <c r="L3579">
        <v>1.9224000000000001</v>
      </c>
      <c r="M3579">
        <v>0</v>
      </c>
      <c r="N3579">
        <v>5.2332000000000001</v>
      </c>
    </row>
    <row r="3580" spans="1:14" hidden="1">
      <c r="A3580">
        <v>9976</v>
      </c>
      <c r="B3580" t="s">
        <v>4109</v>
      </c>
      <c r="C3580" s="4">
        <v>42710</v>
      </c>
      <c r="D3580" s="4">
        <v>42714</v>
      </c>
      <c r="E3580" t="s">
        <v>15</v>
      </c>
      <c r="F3580" t="s">
        <v>1141</v>
      </c>
      <c r="G3580" t="s">
        <v>17</v>
      </c>
      <c r="H3580">
        <v>90032</v>
      </c>
      <c r="I3580" t="s">
        <v>2831</v>
      </c>
      <c r="J3580">
        <v>13.36</v>
      </c>
      <c r="K3580">
        <v>2</v>
      </c>
      <c r="L3580">
        <v>3.4735999999999998</v>
      </c>
      <c r="M3580">
        <v>0</v>
      </c>
      <c r="N3580">
        <v>6.4127999999999998</v>
      </c>
    </row>
    <row r="3581" spans="1:14" hidden="1">
      <c r="A3581">
        <v>9977</v>
      </c>
      <c r="B3581" t="s">
        <v>4109</v>
      </c>
      <c r="C3581" s="4">
        <v>42710</v>
      </c>
      <c r="D3581" s="4">
        <v>42714</v>
      </c>
      <c r="E3581" t="s">
        <v>15</v>
      </c>
      <c r="F3581" t="s">
        <v>1141</v>
      </c>
      <c r="G3581" t="s">
        <v>17</v>
      </c>
      <c r="H3581">
        <v>90032</v>
      </c>
      <c r="I3581" t="s">
        <v>621</v>
      </c>
      <c r="J3581">
        <v>249.584</v>
      </c>
      <c r="K3581">
        <v>2</v>
      </c>
      <c r="L3581">
        <v>109.193</v>
      </c>
      <c r="M3581">
        <v>0.2</v>
      </c>
      <c r="N3581">
        <v>31.198</v>
      </c>
    </row>
    <row r="3582" spans="1:14" hidden="1">
      <c r="A3582">
        <v>9978</v>
      </c>
      <c r="B3582" t="s">
        <v>4109</v>
      </c>
      <c r="C3582" s="4">
        <v>42710</v>
      </c>
      <c r="D3582" s="4">
        <v>42714</v>
      </c>
      <c r="E3582" t="s">
        <v>15</v>
      </c>
      <c r="F3582" t="s">
        <v>1141</v>
      </c>
      <c r="G3582" t="s">
        <v>17</v>
      </c>
      <c r="H3582">
        <v>90032</v>
      </c>
      <c r="I3582" t="s">
        <v>4110</v>
      </c>
      <c r="J3582">
        <v>13.86</v>
      </c>
      <c r="K3582">
        <v>7</v>
      </c>
      <c r="L3582">
        <v>1.98</v>
      </c>
      <c r="M3582">
        <v>0</v>
      </c>
      <c r="N3582">
        <v>0</v>
      </c>
    </row>
    <row r="3583" spans="1:14" hidden="1">
      <c r="A3583">
        <v>9979</v>
      </c>
      <c r="B3583" t="s">
        <v>4109</v>
      </c>
      <c r="C3583" s="4">
        <v>42710</v>
      </c>
      <c r="D3583" s="4">
        <v>42714</v>
      </c>
      <c r="E3583" t="s">
        <v>15</v>
      </c>
      <c r="F3583" t="s">
        <v>1141</v>
      </c>
      <c r="G3583" t="s">
        <v>17</v>
      </c>
      <c r="H3583">
        <v>90032</v>
      </c>
      <c r="I3583" t="s">
        <v>3893</v>
      </c>
      <c r="J3583">
        <v>13.375999999999999</v>
      </c>
      <c r="K3583">
        <v>4</v>
      </c>
      <c r="L3583">
        <v>2.1736</v>
      </c>
      <c r="M3583">
        <v>0.2</v>
      </c>
      <c r="N3583">
        <v>4.6816000000000004</v>
      </c>
    </row>
    <row r="3584" spans="1:14" hidden="1">
      <c r="A3584">
        <v>9980</v>
      </c>
      <c r="B3584" t="s">
        <v>4109</v>
      </c>
      <c r="C3584" s="4">
        <v>42710</v>
      </c>
      <c r="D3584" s="4">
        <v>42714</v>
      </c>
      <c r="E3584" t="s">
        <v>15</v>
      </c>
      <c r="F3584" t="s">
        <v>1141</v>
      </c>
      <c r="G3584" t="s">
        <v>17</v>
      </c>
      <c r="H3584">
        <v>90032</v>
      </c>
      <c r="I3584" t="s">
        <v>3515</v>
      </c>
      <c r="J3584">
        <v>437.47199999999998</v>
      </c>
      <c r="K3584">
        <v>14</v>
      </c>
      <c r="L3584">
        <v>20.311199999999999</v>
      </c>
      <c r="M3584">
        <v>0.2</v>
      </c>
      <c r="N3584">
        <v>153.11519999999999</v>
      </c>
    </row>
    <row r="3585" spans="1:14" hidden="1">
      <c r="A3585">
        <v>14</v>
      </c>
      <c r="B3585" t="s">
        <v>4111</v>
      </c>
      <c r="C3585" s="4">
        <v>42709</v>
      </c>
      <c r="D3585" s="4">
        <v>42714</v>
      </c>
      <c r="E3585" t="s">
        <v>15</v>
      </c>
      <c r="F3585" t="s">
        <v>4112</v>
      </c>
      <c r="G3585" t="s">
        <v>21</v>
      </c>
      <c r="H3585">
        <v>98103</v>
      </c>
      <c r="I3585" t="s">
        <v>2746</v>
      </c>
      <c r="J3585">
        <v>407.976</v>
      </c>
      <c r="K3585">
        <v>3</v>
      </c>
      <c r="L3585">
        <v>91.794600000000003</v>
      </c>
      <c r="M3585">
        <v>0.2</v>
      </c>
      <c r="N3585">
        <v>132.59219999999999</v>
      </c>
    </row>
    <row r="3586" spans="1:14" hidden="1">
      <c r="A3586">
        <v>148</v>
      </c>
      <c r="B3586" t="s">
        <v>4113</v>
      </c>
      <c r="C3586" s="4">
        <v>42709</v>
      </c>
      <c r="D3586" s="4">
        <v>42713</v>
      </c>
      <c r="E3586" t="s">
        <v>15</v>
      </c>
      <c r="F3586" t="s">
        <v>516</v>
      </c>
      <c r="G3586" t="s">
        <v>27</v>
      </c>
      <c r="H3586">
        <v>53132</v>
      </c>
      <c r="I3586" t="s">
        <v>2163</v>
      </c>
      <c r="J3586">
        <v>384.45</v>
      </c>
      <c r="K3586">
        <v>11</v>
      </c>
      <c r="L3586">
        <v>25.513500000000001</v>
      </c>
      <c r="M3586">
        <v>0</v>
      </c>
      <c r="N3586">
        <v>103.8015</v>
      </c>
    </row>
    <row r="3587" spans="1:14" hidden="1">
      <c r="A3587">
        <v>149</v>
      </c>
      <c r="B3587" t="s">
        <v>4113</v>
      </c>
      <c r="C3587" s="4">
        <v>42709</v>
      </c>
      <c r="D3587" s="4">
        <v>42713</v>
      </c>
      <c r="E3587" t="s">
        <v>15</v>
      </c>
      <c r="F3587" t="s">
        <v>516</v>
      </c>
      <c r="G3587" t="s">
        <v>27</v>
      </c>
      <c r="H3587">
        <v>53132</v>
      </c>
      <c r="I3587" t="s">
        <v>768</v>
      </c>
      <c r="J3587">
        <v>149.97</v>
      </c>
      <c r="K3587">
        <v>3</v>
      </c>
      <c r="L3587">
        <v>47.990400000000001</v>
      </c>
      <c r="M3587">
        <v>0</v>
      </c>
      <c r="N3587">
        <v>5.9987999999999797</v>
      </c>
    </row>
    <row r="3588" spans="1:14" hidden="1">
      <c r="A3588">
        <v>150</v>
      </c>
      <c r="B3588" t="s">
        <v>4113</v>
      </c>
      <c r="C3588" s="4">
        <v>42709</v>
      </c>
      <c r="D3588" s="4">
        <v>42713</v>
      </c>
      <c r="E3588" t="s">
        <v>15</v>
      </c>
      <c r="F3588" t="s">
        <v>516</v>
      </c>
      <c r="G3588" t="s">
        <v>27</v>
      </c>
      <c r="H3588">
        <v>53132</v>
      </c>
      <c r="I3588" t="s">
        <v>881</v>
      </c>
      <c r="J3588">
        <v>1951.84</v>
      </c>
      <c r="K3588">
        <v>8</v>
      </c>
      <c r="L3588">
        <v>170.786</v>
      </c>
      <c r="M3588">
        <v>0</v>
      </c>
      <c r="N3588">
        <v>585.55200000000002</v>
      </c>
    </row>
    <row r="3589" spans="1:14" hidden="1">
      <c r="A3589">
        <v>151</v>
      </c>
      <c r="B3589" t="s">
        <v>4113</v>
      </c>
      <c r="C3589" s="4">
        <v>42709</v>
      </c>
      <c r="D3589" s="4">
        <v>42713</v>
      </c>
      <c r="E3589" t="s">
        <v>15</v>
      </c>
      <c r="F3589" t="s">
        <v>516</v>
      </c>
      <c r="G3589" t="s">
        <v>27</v>
      </c>
      <c r="H3589">
        <v>53132</v>
      </c>
      <c r="I3589" t="s">
        <v>1468</v>
      </c>
      <c r="J3589">
        <v>171.55</v>
      </c>
      <c r="K3589">
        <v>5</v>
      </c>
      <c r="L3589">
        <v>18.1843</v>
      </c>
      <c r="M3589">
        <v>0</v>
      </c>
      <c r="N3589">
        <v>80.628500000000003</v>
      </c>
    </row>
    <row r="3590" spans="1:14" hidden="1">
      <c r="A3590">
        <v>3009</v>
      </c>
      <c r="B3590" t="s">
        <v>4114</v>
      </c>
      <c r="C3590" s="4">
        <v>42709</v>
      </c>
      <c r="D3590" s="4">
        <v>42710</v>
      </c>
      <c r="E3590" t="s">
        <v>38</v>
      </c>
      <c r="F3590" t="s">
        <v>34</v>
      </c>
      <c r="G3590" t="s">
        <v>21</v>
      </c>
      <c r="H3590">
        <v>42071</v>
      </c>
      <c r="I3590" t="s">
        <v>4115</v>
      </c>
      <c r="J3590">
        <v>191.82</v>
      </c>
      <c r="K3590">
        <v>3</v>
      </c>
      <c r="L3590">
        <v>39.003399999999999</v>
      </c>
      <c r="M3590">
        <v>0</v>
      </c>
      <c r="N3590">
        <v>74.809799999999996</v>
      </c>
    </row>
    <row r="3591" spans="1:14" hidden="1">
      <c r="A3591">
        <v>3593</v>
      </c>
      <c r="B3591" t="s">
        <v>4116</v>
      </c>
      <c r="C3591" s="4">
        <v>42709</v>
      </c>
      <c r="D3591" s="4">
        <v>42711</v>
      </c>
      <c r="E3591" t="s">
        <v>52</v>
      </c>
      <c r="F3591" t="s">
        <v>34</v>
      </c>
      <c r="G3591" t="s">
        <v>21</v>
      </c>
      <c r="H3591">
        <v>10024</v>
      </c>
      <c r="I3591" t="s">
        <v>2960</v>
      </c>
      <c r="J3591">
        <v>465.18</v>
      </c>
      <c r="K3591">
        <v>3</v>
      </c>
      <c r="L3591">
        <v>114.7444</v>
      </c>
      <c r="M3591">
        <v>0</v>
      </c>
      <c r="N3591">
        <v>120.9468</v>
      </c>
    </row>
    <row r="3592" spans="1:14" hidden="1">
      <c r="A3592">
        <v>4185</v>
      </c>
      <c r="B3592" t="s">
        <v>4117</v>
      </c>
      <c r="C3592" s="4">
        <v>42709</v>
      </c>
      <c r="D3592" s="4">
        <v>42711</v>
      </c>
      <c r="E3592" t="s">
        <v>38</v>
      </c>
      <c r="F3592" t="s">
        <v>2455</v>
      </c>
      <c r="G3592" t="s">
        <v>27</v>
      </c>
      <c r="H3592">
        <v>2038</v>
      </c>
      <c r="I3592" t="s">
        <v>4118</v>
      </c>
      <c r="J3592">
        <v>81.94</v>
      </c>
      <c r="K3592">
        <v>1</v>
      </c>
      <c r="L3592">
        <v>61.454999999999998</v>
      </c>
      <c r="M3592">
        <v>0</v>
      </c>
      <c r="N3592">
        <v>20.484999999999999</v>
      </c>
    </row>
    <row r="3593" spans="1:14" hidden="1">
      <c r="A3593">
        <v>4597</v>
      </c>
      <c r="B3593" t="s">
        <v>4119</v>
      </c>
      <c r="C3593" s="4">
        <v>42709</v>
      </c>
      <c r="D3593" s="4">
        <v>42714</v>
      </c>
      <c r="E3593" t="s">
        <v>52</v>
      </c>
      <c r="F3593" t="s">
        <v>2751</v>
      </c>
      <c r="G3593" t="s">
        <v>17</v>
      </c>
      <c r="H3593">
        <v>20016</v>
      </c>
      <c r="I3593" t="s">
        <v>2085</v>
      </c>
      <c r="J3593">
        <v>33.92</v>
      </c>
      <c r="K3593">
        <v>8</v>
      </c>
      <c r="L3593">
        <v>2.5863999999999998</v>
      </c>
      <c r="M3593">
        <v>0</v>
      </c>
      <c r="N3593">
        <v>13.2288</v>
      </c>
    </row>
    <row r="3594" spans="1:14" hidden="1">
      <c r="A3594">
        <v>5060</v>
      </c>
      <c r="B3594" t="s">
        <v>4120</v>
      </c>
      <c r="C3594" s="4">
        <v>42709</v>
      </c>
      <c r="D3594" s="4">
        <v>42711</v>
      </c>
      <c r="E3594" t="s">
        <v>52</v>
      </c>
      <c r="F3594" t="s">
        <v>226</v>
      </c>
      <c r="G3594" t="s">
        <v>21</v>
      </c>
      <c r="H3594">
        <v>40324</v>
      </c>
      <c r="I3594" t="s">
        <v>2865</v>
      </c>
      <c r="J3594">
        <v>699.98</v>
      </c>
      <c r="K3594">
        <v>2</v>
      </c>
      <c r="L3594">
        <v>251.99279999999999</v>
      </c>
      <c r="M3594">
        <v>0</v>
      </c>
      <c r="N3594">
        <v>195.99440000000001</v>
      </c>
    </row>
    <row r="3595" spans="1:14" hidden="1">
      <c r="A3595">
        <v>5061</v>
      </c>
      <c r="B3595" t="s">
        <v>4120</v>
      </c>
      <c r="C3595" s="4">
        <v>42709</v>
      </c>
      <c r="D3595" s="4">
        <v>42711</v>
      </c>
      <c r="E3595" t="s">
        <v>52</v>
      </c>
      <c r="F3595" t="s">
        <v>226</v>
      </c>
      <c r="G3595" t="s">
        <v>21</v>
      </c>
      <c r="H3595">
        <v>40324</v>
      </c>
      <c r="I3595" t="s">
        <v>505</v>
      </c>
      <c r="J3595">
        <v>584.82000000000005</v>
      </c>
      <c r="K3595">
        <v>9</v>
      </c>
      <c r="L3595">
        <v>57.182400000000001</v>
      </c>
      <c r="M3595">
        <v>0</v>
      </c>
      <c r="N3595">
        <v>70.178399999999996</v>
      </c>
    </row>
    <row r="3596" spans="1:14" hidden="1">
      <c r="A3596">
        <v>6872</v>
      </c>
      <c r="B3596" t="s">
        <v>4121</v>
      </c>
      <c r="C3596" s="4">
        <v>42709</v>
      </c>
      <c r="D3596" s="4">
        <v>42712</v>
      </c>
      <c r="E3596" t="s">
        <v>52</v>
      </c>
      <c r="F3596" t="s">
        <v>4122</v>
      </c>
      <c r="G3596" t="s">
        <v>27</v>
      </c>
      <c r="H3596">
        <v>60610</v>
      </c>
      <c r="I3596" t="s">
        <v>843</v>
      </c>
      <c r="J3596">
        <v>11.952</v>
      </c>
      <c r="K3596">
        <v>3</v>
      </c>
      <c r="L3596">
        <v>2.6892</v>
      </c>
      <c r="M3596">
        <v>0.2</v>
      </c>
      <c r="N3596">
        <v>3.8843999999999999</v>
      </c>
    </row>
    <row r="3597" spans="1:14" hidden="1">
      <c r="A3597">
        <v>8776</v>
      </c>
      <c r="B3597" t="s">
        <v>4123</v>
      </c>
      <c r="C3597" s="4">
        <v>42709</v>
      </c>
      <c r="D3597" s="4">
        <v>42713</v>
      </c>
      <c r="E3597" t="s">
        <v>52</v>
      </c>
      <c r="F3597" t="s">
        <v>410</v>
      </c>
      <c r="G3597" t="s">
        <v>17</v>
      </c>
      <c r="H3597">
        <v>60623</v>
      </c>
      <c r="I3597" t="s">
        <v>2044</v>
      </c>
      <c r="J3597">
        <v>3.536</v>
      </c>
      <c r="K3597">
        <v>2</v>
      </c>
      <c r="L3597">
        <v>1.6133</v>
      </c>
      <c r="M3597">
        <v>0.2</v>
      </c>
      <c r="N3597">
        <v>0.30940000000000001</v>
      </c>
    </row>
    <row r="3598" spans="1:14" hidden="1">
      <c r="A3598">
        <v>9965</v>
      </c>
      <c r="B3598" t="s">
        <v>4124</v>
      </c>
      <c r="C3598" s="4">
        <v>42709</v>
      </c>
      <c r="D3598" s="4">
        <v>42714</v>
      </c>
      <c r="E3598" t="s">
        <v>52</v>
      </c>
      <c r="F3598" t="s">
        <v>345</v>
      </c>
      <c r="G3598" t="s">
        <v>27</v>
      </c>
      <c r="H3598">
        <v>19711</v>
      </c>
      <c r="I3598" t="s">
        <v>4125</v>
      </c>
      <c r="J3598">
        <v>13.4</v>
      </c>
      <c r="K3598">
        <v>1</v>
      </c>
      <c r="L3598">
        <v>6.968</v>
      </c>
      <c r="M3598">
        <v>0</v>
      </c>
      <c r="N3598">
        <v>6.4320000000000004</v>
      </c>
    </row>
    <row r="3599" spans="1:14" hidden="1">
      <c r="A3599">
        <v>9966</v>
      </c>
      <c r="B3599" t="s">
        <v>4124</v>
      </c>
      <c r="C3599" s="4">
        <v>42709</v>
      </c>
      <c r="D3599" s="4">
        <v>42714</v>
      </c>
      <c r="E3599" t="s">
        <v>52</v>
      </c>
      <c r="F3599" t="s">
        <v>345</v>
      </c>
      <c r="G3599" t="s">
        <v>27</v>
      </c>
      <c r="H3599">
        <v>19711</v>
      </c>
      <c r="I3599" t="s">
        <v>546</v>
      </c>
      <c r="J3599">
        <v>4.9800000000000004</v>
      </c>
      <c r="K3599">
        <v>1</v>
      </c>
      <c r="L3599">
        <v>2.6394000000000002</v>
      </c>
      <c r="M3599">
        <v>0</v>
      </c>
      <c r="N3599">
        <v>2.3405999999999998</v>
      </c>
    </row>
    <row r="3600" spans="1:14" hidden="1">
      <c r="A3600">
        <v>9967</v>
      </c>
      <c r="B3600" t="s">
        <v>4124</v>
      </c>
      <c r="C3600" s="4">
        <v>42709</v>
      </c>
      <c r="D3600" s="4">
        <v>42714</v>
      </c>
      <c r="E3600" t="s">
        <v>52</v>
      </c>
      <c r="F3600" t="s">
        <v>345</v>
      </c>
      <c r="G3600" t="s">
        <v>27</v>
      </c>
      <c r="H3600">
        <v>19711</v>
      </c>
      <c r="I3600" t="s">
        <v>3014</v>
      </c>
      <c r="J3600">
        <v>109.69</v>
      </c>
      <c r="K3600">
        <v>7</v>
      </c>
      <c r="L3600">
        <v>8.3050999999999995</v>
      </c>
      <c r="M3600">
        <v>0</v>
      </c>
      <c r="N3600">
        <v>51.554299999999998</v>
      </c>
    </row>
    <row r="3601" spans="1:14" hidden="1">
      <c r="A3601">
        <v>1223</v>
      </c>
      <c r="B3601" t="s">
        <v>4126</v>
      </c>
      <c r="C3601" s="4">
        <v>42708</v>
      </c>
      <c r="D3601" s="4">
        <v>42709</v>
      </c>
      <c r="E3601" t="s">
        <v>38</v>
      </c>
      <c r="F3601" t="s">
        <v>3743</v>
      </c>
      <c r="G3601" t="s">
        <v>21</v>
      </c>
      <c r="H3601">
        <v>10024</v>
      </c>
      <c r="I3601" t="s">
        <v>167</v>
      </c>
      <c r="J3601">
        <v>113.79</v>
      </c>
      <c r="K3601">
        <v>3</v>
      </c>
      <c r="L3601">
        <v>31.102599999999999</v>
      </c>
      <c r="M3601">
        <v>0</v>
      </c>
      <c r="N3601">
        <v>20.482199999999999</v>
      </c>
    </row>
    <row r="3602" spans="1:14" hidden="1">
      <c r="A3602">
        <v>1224</v>
      </c>
      <c r="B3602" t="s">
        <v>4126</v>
      </c>
      <c r="C3602" s="4">
        <v>42708</v>
      </c>
      <c r="D3602" s="4">
        <v>42709</v>
      </c>
      <c r="E3602" t="s">
        <v>38</v>
      </c>
      <c r="F3602" t="s">
        <v>3743</v>
      </c>
      <c r="G3602" t="s">
        <v>21</v>
      </c>
      <c r="H3602">
        <v>10024</v>
      </c>
      <c r="I3602" t="s">
        <v>1458</v>
      </c>
      <c r="J3602">
        <v>78.150000000000006</v>
      </c>
      <c r="K3602">
        <v>1</v>
      </c>
      <c r="L3602">
        <v>43.764000000000003</v>
      </c>
      <c r="M3602">
        <v>0</v>
      </c>
      <c r="N3602">
        <v>34.386000000000003</v>
      </c>
    </row>
    <row r="3603" spans="1:14" hidden="1">
      <c r="A3603">
        <v>1225</v>
      </c>
      <c r="B3603" t="s">
        <v>4126</v>
      </c>
      <c r="C3603" s="4">
        <v>42708</v>
      </c>
      <c r="D3603" s="4">
        <v>42709</v>
      </c>
      <c r="E3603" t="s">
        <v>38</v>
      </c>
      <c r="F3603" t="s">
        <v>3743</v>
      </c>
      <c r="G3603" t="s">
        <v>21</v>
      </c>
      <c r="H3603">
        <v>10024</v>
      </c>
      <c r="I3603" t="s">
        <v>384</v>
      </c>
      <c r="J3603">
        <v>1.728</v>
      </c>
      <c r="K3603">
        <v>1</v>
      </c>
      <c r="L3603">
        <v>1.1232</v>
      </c>
      <c r="M3603">
        <v>0.2</v>
      </c>
      <c r="N3603">
        <v>0.6048</v>
      </c>
    </row>
    <row r="3604" spans="1:14" hidden="1">
      <c r="A3604">
        <v>1226</v>
      </c>
      <c r="B3604" t="s">
        <v>4126</v>
      </c>
      <c r="C3604" s="4">
        <v>42708</v>
      </c>
      <c r="D3604" s="4">
        <v>42709</v>
      </c>
      <c r="E3604" t="s">
        <v>38</v>
      </c>
      <c r="F3604" t="s">
        <v>3743</v>
      </c>
      <c r="G3604" t="s">
        <v>21</v>
      </c>
      <c r="H3604">
        <v>10024</v>
      </c>
      <c r="I3604" t="s">
        <v>1644</v>
      </c>
      <c r="J3604">
        <v>40.56</v>
      </c>
      <c r="K3604">
        <v>4</v>
      </c>
      <c r="L3604">
        <v>5.1714000000000002</v>
      </c>
      <c r="M3604">
        <v>0</v>
      </c>
      <c r="N3604">
        <v>19.874400000000001</v>
      </c>
    </row>
    <row r="3605" spans="1:14" hidden="1">
      <c r="A3605">
        <v>1227</v>
      </c>
      <c r="B3605" t="s">
        <v>4126</v>
      </c>
      <c r="C3605" s="4">
        <v>42708</v>
      </c>
      <c r="D3605" s="4">
        <v>42709</v>
      </c>
      <c r="E3605" t="s">
        <v>38</v>
      </c>
      <c r="F3605" t="s">
        <v>3743</v>
      </c>
      <c r="G3605" t="s">
        <v>21</v>
      </c>
      <c r="H3605">
        <v>10024</v>
      </c>
      <c r="I3605" t="s">
        <v>1999</v>
      </c>
      <c r="J3605">
        <v>182.94</v>
      </c>
      <c r="K3605">
        <v>3</v>
      </c>
      <c r="L3605">
        <v>59.760399999999997</v>
      </c>
      <c r="M3605">
        <v>0</v>
      </c>
      <c r="N3605">
        <v>3.6587999999999998</v>
      </c>
    </row>
    <row r="3606" spans="1:14" hidden="1">
      <c r="A3606">
        <v>1228</v>
      </c>
      <c r="B3606" t="s">
        <v>4126</v>
      </c>
      <c r="C3606" s="4">
        <v>42708</v>
      </c>
      <c r="D3606" s="4">
        <v>42709</v>
      </c>
      <c r="E3606" t="s">
        <v>38</v>
      </c>
      <c r="F3606" t="s">
        <v>3743</v>
      </c>
      <c r="G3606" t="s">
        <v>21</v>
      </c>
      <c r="H3606">
        <v>10024</v>
      </c>
      <c r="I3606" t="s">
        <v>4127</v>
      </c>
      <c r="J3606">
        <v>193.86</v>
      </c>
      <c r="K3606">
        <v>2</v>
      </c>
      <c r="L3606">
        <v>91.114199999999997</v>
      </c>
      <c r="M3606">
        <v>0</v>
      </c>
      <c r="N3606">
        <v>11.631600000000001</v>
      </c>
    </row>
    <row r="3607" spans="1:14" hidden="1">
      <c r="A3607">
        <v>1534</v>
      </c>
      <c r="B3607" t="s">
        <v>4128</v>
      </c>
      <c r="C3607" s="4">
        <v>42708</v>
      </c>
      <c r="D3607" s="4">
        <v>42712</v>
      </c>
      <c r="E3607" t="s">
        <v>15</v>
      </c>
      <c r="F3607" t="s">
        <v>1965</v>
      </c>
      <c r="G3607" t="s">
        <v>27</v>
      </c>
      <c r="H3607">
        <v>10035</v>
      </c>
      <c r="I3607" t="s">
        <v>1339</v>
      </c>
      <c r="J3607">
        <v>212.88</v>
      </c>
      <c r="K3607">
        <v>6</v>
      </c>
      <c r="L3607">
        <v>35.479999999999997</v>
      </c>
      <c r="M3607">
        <v>0</v>
      </c>
      <c r="N3607">
        <v>0</v>
      </c>
    </row>
    <row r="3608" spans="1:14" hidden="1">
      <c r="A3608">
        <v>5777</v>
      </c>
      <c r="B3608" t="s">
        <v>4129</v>
      </c>
      <c r="C3608" s="4">
        <v>42708</v>
      </c>
      <c r="D3608" s="4">
        <v>42712</v>
      </c>
      <c r="E3608" t="s">
        <v>15</v>
      </c>
      <c r="F3608" t="s">
        <v>4130</v>
      </c>
      <c r="G3608" t="s">
        <v>21</v>
      </c>
      <c r="H3608">
        <v>13021</v>
      </c>
      <c r="I3608" t="s">
        <v>1725</v>
      </c>
      <c r="J3608">
        <v>15.528</v>
      </c>
      <c r="K3608">
        <v>3</v>
      </c>
      <c r="L3608">
        <v>3.2349999999999999</v>
      </c>
      <c r="M3608">
        <v>0.2</v>
      </c>
      <c r="N3608">
        <v>5.8230000000000004</v>
      </c>
    </row>
    <row r="3609" spans="1:14" hidden="1">
      <c r="A3609">
        <v>5778</v>
      </c>
      <c r="B3609" t="s">
        <v>4131</v>
      </c>
      <c r="C3609" s="4">
        <v>42708</v>
      </c>
      <c r="D3609" s="4">
        <v>42713</v>
      </c>
      <c r="E3609" t="s">
        <v>15</v>
      </c>
      <c r="F3609" t="s">
        <v>4132</v>
      </c>
      <c r="G3609" t="s">
        <v>21</v>
      </c>
      <c r="H3609">
        <v>94109</v>
      </c>
      <c r="I3609" t="s">
        <v>43</v>
      </c>
      <c r="J3609">
        <v>104.85</v>
      </c>
      <c r="K3609">
        <v>1</v>
      </c>
      <c r="L3609">
        <v>54.521999999999998</v>
      </c>
      <c r="M3609">
        <v>0</v>
      </c>
      <c r="N3609">
        <v>50.328000000000003</v>
      </c>
    </row>
    <row r="3610" spans="1:14" hidden="1">
      <c r="A3610">
        <v>728</v>
      </c>
      <c r="B3610" t="s">
        <v>4133</v>
      </c>
      <c r="C3610" s="4">
        <v>42707</v>
      </c>
      <c r="D3610" s="4">
        <v>42710</v>
      </c>
      <c r="E3610" t="s">
        <v>38</v>
      </c>
      <c r="F3610" t="s">
        <v>614</v>
      </c>
      <c r="G3610" t="s">
        <v>21</v>
      </c>
      <c r="H3610">
        <v>11572</v>
      </c>
      <c r="I3610" t="s">
        <v>4134</v>
      </c>
      <c r="J3610">
        <v>182.72</v>
      </c>
      <c r="K3610">
        <v>8</v>
      </c>
      <c r="L3610">
        <v>12.333600000000001</v>
      </c>
      <c r="M3610">
        <v>0</v>
      </c>
      <c r="N3610">
        <v>84.051199999999994</v>
      </c>
    </row>
    <row r="3611" spans="1:14" hidden="1">
      <c r="A3611">
        <v>729</v>
      </c>
      <c r="B3611" t="s">
        <v>4133</v>
      </c>
      <c r="C3611" s="4">
        <v>42707</v>
      </c>
      <c r="D3611" s="4">
        <v>42710</v>
      </c>
      <c r="E3611" t="s">
        <v>38</v>
      </c>
      <c r="F3611" t="s">
        <v>614</v>
      </c>
      <c r="G3611" t="s">
        <v>21</v>
      </c>
      <c r="H3611">
        <v>11572</v>
      </c>
      <c r="I3611" t="s">
        <v>3693</v>
      </c>
      <c r="J3611">
        <v>400.03199999999998</v>
      </c>
      <c r="K3611">
        <v>2</v>
      </c>
      <c r="L3611">
        <v>276.68880000000001</v>
      </c>
      <c r="M3611">
        <v>0.4</v>
      </c>
      <c r="N3611">
        <v>-153.34559999999999</v>
      </c>
    </row>
    <row r="3612" spans="1:14" hidden="1">
      <c r="A3612">
        <v>730</v>
      </c>
      <c r="B3612" t="s">
        <v>4133</v>
      </c>
      <c r="C3612" s="4">
        <v>42707</v>
      </c>
      <c r="D3612" s="4">
        <v>42710</v>
      </c>
      <c r="E3612" t="s">
        <v>38</v>
      </c>
      <c r="F3612" t="s">
        <v>614</v>
      </c>
      <c r="G3612" t="s">
        <v>21</v>
      </c>
      <c r="H3612">
        <v>11572</v>
      </c>
      <c r="I3612" t="s">
        <v>1271</v>
      </c>
      <c r="J3612">
        <v>33.630000000000003</v>
      </c>
      <c r="K3612">
        <v>3</v>
      </c>
      <c r="L3612">
        <v>7.8470000000000004</v>
      </c>
      <c r="M3612">
        <v>0</v>
      </c>
      <c r="N3612">
        <v>10.089</v>
      </c>
    </row>
    <row r="3613" spans="1:14" hidden="1">
      <c r="A3613">
        <v>731</v>
      </c>
      <c r="B3613" t="s">
        <v>4133</v>
      </c>
      <c r="C3613" s="4">
        <v>42707</v>
      </c>
      <c r="D3613" s="4">
        <v>42710</v>
      </c>
      <c r="E3613" t="s">
        <v>38</v>
      </c>
      <c r="F3613" t="s">
        <v>614</v>
      </c>
      <c r="G3613" t="s">
        <v>21</v>
      </c>
      <c r="H3613">
        <v>11572</v>
      </c>
      <c r="I3613" t="s">
        <v>1230</v>
      </c>
      <c r="J3613">
        <v>542.64599999999996</v>
      </c>
      <c r="K3613">
        <v>3</v>
      </c>
      <c r="L3613">
        <v>146.71539999999999</v>
      </c>
      <c r="M3613">
        <v>0.1</v>
      </c>
      <c r="N3613">
        <v>102.49979999999999</v>
      </c>
    </row>
    <row r="3614" spans="1:14" hidden="1">
      <c r="A3614">
        <v>732</v>
      </c>
      <c r="B3614" t="s">
        <v>4133</v>
      </c>
      <c r="C3614" s="4">
        <v>42707</v>
      </c>
      <c r="D3614" s="4">
        <v>42710</v>
      </c>
      <c r="E3614" t="s">
        <v>38</v>
      </c>
      <c r="F3614" t="s">
        <v>614</v>
      </c>
      <c r="G3614" t="s">
        <v>21</v>
      </c>
      <c r="H3614">
        <v>11572</v>
      </c>
      <c r="I3614" t="s">
        <v>710</v>
      </c>
      <c r="J3614">
        <v>6.3</v>
      </c>
      <c r="K3614">
        <v>2</v>
      </c>
      <c r="L3614">
        <v>1.6379999999999999</v>
      </c>
      <c r="M3614">
        <v>0</v>
      </c>
      <c r="N3614">
        <v>3.024</v>
      </c>
    </row>
    <row r="3615" spans="1:14" hidden="1">
      <c r="A3615">
        <v>4198</v>
      </c>
      <c r="B3615" t="s">
        <v>4135</v>
      </c>
      <c r="C3615" s="4">
        <v>42707</v>
      </c>
      <c r="D3615" s="4">
        <v>42712</v>
      </c>
      <c r="E3615" t="s">
        <v>15</v>
      </c>
      <c r="F3615" t="s">
        <v>3004</v>
      </c>
      <c r="G3615" t="s">
        <v>21</v>
      </c>
      <c r="H3615">
        <v>19134</v>
      </c>
      <c r="I3615" t="s">
        <v>4136</v>
      </c>
      <c r="J3615">
        <v>394.81599999999997</v>
      </c>
      <c r="K3615">
        <v>4</v>
      </c>
      <c r="L3615">
        <v>75.261799999999994</v>
      </c>
      <c r="M3615">
        <v>0.2</v>
      </c>
      <c r="N3615">
        <v>93.768799999999999</v>
      </c>
    </row>
    <row r="3616" spans="1:14" hidden="1">
      <c r="A3616">
        <v>4199</v>
      </c>
      <c r="B3616" t="s">
        <v>4135</v>
      </c>
      <c r="C3616" s="4">
        <v>42707</v>
      </c>
      <c r="D3616" s="4">
        <v>42712</v>
      </c>
      <c r="E3616" t="s">
        <v>15</v>
      </c>
      <c r="F3616" t="s">
        <v>3004</v>
      </c>
      <c r="G3616" t="s">
        <v>21</v>
      </c>
      <c r="H3616">
        <v>19134</v>
      </c>
      <c r="I3616" t="s">
        <v>3827</v>
      </c>
      <c r="J3616">
        <v>18.192</v>
      </c>
      <c r="K3616">
        <v>4</v>
      </c>
      <c r="L3616">
        <v>8.1864000000000008</v>
      </c>
      <c r="M3616">
        <v>0.7</v>
      </c>
      <c r="N3616">
        <v>-14.553599999999999</v>
      </c>
    </row>
    <row r="3617" spans="1:14" hidden="1">
      <c r="A3617">
        <v>5426</v>
      </c>
      <c r="B3617" t="s">
        <v>4137</v>
      </c>
      <c r="C3617" s="4">
        <v>42707</v>
      </c>
      <c r="D3617" s="4">
        <v>42710</v>
      </c>
      <c r="E3617" t="s">
        <v>38</v>
      </c>
      <c r="F3617" t="s">
        <v>3389</v>
      </c>
      <c r="G3617" t="s">
        <v>21</v>
      </c>
      <c r="H3617">
        <v>90045</v>
      </c>
      <c r="I3617" t="s">
        <v>2776</v>
      </c>
      <c r="J3617">
        <v>1649.95</v>
      </c>
      <c r="K3617">
        <v>5</v>
      </c>
      <c r="L3617">
        <v>197.994</v>
      </c>
      <c r="M3617">
        <v>0</v>
      </c>
      <c r="N3617">
        <v>659.98</v>
      </c>
    </row>
    <row r="3618" spans="1:14" hidden="1">
      <c r="A3618">
        <v>5427</v>
      </c>
      <c r="B3618" t="s">
        <v>4137</v>
      </c>
      <c r="C3618" s="4">
        <v>42707</v>
      </c>
      <c r="D3618" s="4">
        <v>42710</v>
      </c>
      <c r="E3618" t="s">
        <v>38</v>
      </c>
      <c r="F3618" t="s">
        <v>3389</v>
      </c>
      <c r="G3618" t="s">
        <v>21</v>
      </c>
      <c r="H3618">
        <v>90045</v>
      </c>
      <c r="I3618" t="s">
        <v>4138</v>
      </c>
      <c r="J3618">
        <v>111.9</v>
      </c>
      <c r="K3618">
        <v>6</v>
      </c>
      <c r="L3618">
        <v>10.071</v>
      </c>
      <c r="M3618">
        <v>0</v>
      </c>
      <c r="N3618">
        <v>51.473999999999997</v>
      </c>
    </row>
    <row r="3619" spans="1:14" hidden="1">
      <c r="A3619">
        <v>5830</v>
      </c>
      <c r="B3619" t="s">
        <v>4139</v>
      </c>
      <c r="C3619" s="4">
        <v>42707</v>
      </c>
      <c r="D3619" s="4">
        <v>42711</v>
      </c>
      <c r="E3619" t="s">
        <v>15</v>
      </c>
      <c r="F3619" t="s">
        <v>197</v>
      </c>
      <c r="G3619" t="s">
        <v>21</v>
      </c>
      <c r="H3619">
        <v>47374</v>
      </c>
      <c r="I3619" t="s">
        <v>1444</v>
      </c>
      <c r="J3619">
        <v>581.96</v>
      </c>
      <c r="K3619">
        <v>2</v>
      </c>
      <c r="L3619">
        <v>238.6036</v>
      </c>
      <c r="M3619">
        <v>0</v>
      </c>
      <c r="N3619">
        <v>104.75279999999999</v>
      </c>
    </row>
    <row r="3620" spans="1:14" hidden="1">
      <c r="A3620">
        <v>5831</v>
      </c>
      <c r="B3620" t="s">
        <v>4139</v>
      </c>
      <c r="C3620" s="4">
        <v>42707</v>
      </c>
      <c r="D3620" s="4">
        <v>42711</v>
      </c>
      <c r="E3620" t="s">
        <v>15</v>
      </c>
      <c r="F3620" t="s">
        <v>197</v>
      </c>
      <c r="G3620" t="s">
        <v>21</v>
      </c>
      <c r="H3620">
        <v>47374</v>
      </c>
      <c r="I3620" t="s">
        <v>3977</v>
      </c>
      <c r="J3620">
        <v>29.98</v>
      </c>
      <c r="K3620">
        <v>1</v>
      </c>
      <c r="L3620">
        <v>21.885400000000001</v>
      </c>
      <c r="M3620">
        <v>0</v>
      </c>
      <c r="N3620">
        <v>8.0945999999999998</v>
      </c>
    </row>
    <row r="3621" spans="1:14" hidden="1">
      <c r="A3621">
        <v>6160</v>
      </c>
      <c r="B3621" t="s">
        <v>4140</v>
      </c>
      <c r="C3621" s="4">
        <v>42707</v>
      </c>
      <c r="D3621" s="4">
        <v>42713</v>
      </c>
      <c r="E3621" t="s">
        <v>15</v>
      </c>
      <c r="F3621" t="s">
        <v>1877</v>
      </c>
      <c r="G3621" t="s">
        <v>21</v>
      </c>
      <c r="H3621">
        <v>90049</v>
      </c>
      <c r="I3621" t="s">
        <v>3345</v>
      </c>
      <c r="J3621">
        <v>772.68</v>
      </c>
      <c r="K3621">
        <v>4</v>
      </c>
      <c r="L3621">
        <v>166.12620000000001</v>
      </c>
      <c r="M3621">
        <v>0</v>
      </c>
      <c r="N3621">
        <v>108.1752</v>
      </c>
    </row>
    <row r="3622" spans="1:14" hidden="1">
      <c r="A3622">
        <v>7909</v>
      </c>
      <c r="B3622" t="s">
        <v>4141</v>
      </c>
      <c r="C3622" s="4">
        <v>42707</v>
      </c>
      <c r="D3622" s="4">
        <v>42711</v>
      </c>
      <c r="E3622" t="s">
        <v>15</v>
      </c>
      <c r="F3622" t="s">
        <v>573</v>
      </c>
      <c r="G3622" t="s">
        <v>21</v>
      </c>
      <c r="H3622">
        <v>95037</v>
      </c>
      <c r="I3622" t="s">
        <v>4142</v>
      </c>
      <c r="J3622">
        <v>268.70400000000001</v>
      </c>
      <c r="K3622">
        <v>3</v>
      </c>
      <c r="L3622">
        <v>87.328800000000001</v>
      </c>
      <c r="M3622">
        <v>0.2</v>
      </c>
      <c r="N3622">
        <v>6.7175999999999796</v>
      </c>
    </row>
    <row r="3623" spans="1:14" hidden="1">
      <c r="A3623">
        <v>7910</v>
      </c>
      <c r="B3623" t="s">
        <v>4141</v>
      </c>
      <c r="C3623" s="4">
        <v>42707</v>
      </c>
      <c r="D3623" s="4">
        <v>42711</v>
      </c>
      <c r="E3623" t="s">
        <v>15</v>
      </c>
      <c r="F3623" t="s">
        <v>573</v>
      </c>
      <c r="G3623" t="s">
        <v>21</v>
      </c>
      <c r="H3623">
        <v>95037</v>
      </c>
      <c r="I3623" t="s">
        <v>790</v>
      </c>
      <c r="J3623">
        <v>21.92</v>
      </c>
      <c r="K3623">
        <v>8</v>
      </c>
      <c r="L3623">
        <v>2.0002</v>
      </c>
      <c r="M3623">
        <v>0</v>
      </c>
      <c r="N3623">
        <v>5.9184000000000001</v>
      </c>
    </row>
    <row r="3624" spans="1:14" hidden="1">
      <c r="A3624">
        <v>7911</v>
      </c>
      <c r="B3624" t="s">
        <v>4141</v>
      </c>
      <c r="C3624" s="4">
        <v>42707</v>
      </c>
      <c r="D3624" s="4">
        <v>42711</v>
      </c>
      <c r="E3624" t="s">
        <v>15</v>
      </c>
      <c r="F3624" t="s">
        <v>573</v>
      </c>
      <c r="G3624" t="s">
        <v>21</v>
      </c>
      <c r="H3624">
        <v>95037</v>
      </c>
      <c r="I3624" t="s">
        <v>3617</v>
      </c>
      <c r="J3624">
        <v>48.72</v>
      </c>
      <c r="K3624">
        <v>3</v>
      </c>
      <c r="L3624">
        <v>13.804</v>
      </c>
      <c r="M3624">
        <v>0</v>
      </c>
      <c r="N3624">
        <v>7.3079999999999998</v>
      </c>
    </row>
    <row r="3625" spans="1:14" hidden="1">
      <c r="A3625">
        <v>7912</v>
      </c>
      <c r="B3625" t="s">
        <v>4141</v>
      </c>
      <c r="C3625" s="4">
        <v>42707</v>
      </c>
      <c r="D3625" s="4">
        <v>42711</v>
      </c>
      <c r="E3625" t="s">
        <v>15</v>
      </c>
      <c r="F3625" t="s">
        <v>573</v>
      </c>
      <c r="G3625" t="s">
        <v>21</v>
      </c>
      <c r="H3625">
        <v>95037</v>
      </c>
      <c r="I3625" t="s">
        <v>3116</v>
      </c>
      <c r="J3625">
        <v>205.666</v>
      </c>
      <c r="K3625">
        <v>2</v>
      </c>
      <c r="L3625">
        <v>108.88200000000001</v>
      </c>
      <c r="M3625">
        <v>0.15</v>
      </c>
      <c r="N3625">
        <v>-12.098000000000001</v>
      </c>
    </row>
    <row r="3626" spans="1:14" hidden="1">
      <c r="A3626">
        <v>1480</v>
      </c>
      <c r="B3626" t="s">
        <v>4143</v>
      </c>
      <c r="C3626" s="4">
        <v>42706</v>
      </c>
      <c r="D3626" s="4">
        <v>42712</v>
      </c>
      <c r="E3626" t="s">
        <v>15</v>
      </c>
      <c r="F3626" t="s">
        <v>3360</v>
      </c>
      <c r="G3626" t="s">
        <v>21</v>
      </c>
      <c r="H3626">
        <v>94122</v>
      </c>
      <c r="I3626" t="s">
        <v>2306</v>
      </c>
      <c r="J3626">
        <v>25.92</v>
      </c>
      <c r="K3626">
        <v>4</v>
      </c>
      <c r="L3626">
        <v>3.3696000000000002</v>
      </c>
      <c r="M3626">
        <v>0</v>
      </c>
      <c r="N3626">
        <v>12.441599999999999</v>
      </c>
    </row>
    <row r="3627" spans="1:14" hidden="1">
      <c r="A3627">
        <v>1481</v>
      </c>
      <c r="B3627" t="s">
        <v>4143</v>
      </c>
      <c r="C3627" s="4">
        <v>42706</v>
      </c>
      <c r="D3627" s="4">
        <v>42712</v>
      </c>
      <c r="E3627" t="s">
        <v>15</v>
      </c>
      <c r="F3627" t="s">
        <v>3360</v>
      </c>
      <c r="G3627" t="s">
        <v>21</v>
      </c>
      <c r="H3627">
        <v>94122</v>
      </c>
      <c r="I3627" t="s">
        <v>3212</v>
      </c>
      <c r="J3627">
        <v>40.46</v>
      </c>
      <c r="K3627">
        <v>7</v>
      </c>
      <c r="L3627">
        <v>2.9478</v>
      </c>
      <c r="M3627">
        <v>0</v>
      </c>
      <c r="N3627">
        <v>19.825399999999998</v>
      </c>
    </row>
    <row r="3628" spans="1:14" hidden="1">
      <c r="A3628">
        <v>1482</v>
      </c>
      <c r="B3628" t="s">
        <v>4143</v>
      </c>
      <c r="C3628" s="4">
        <v>42706</v>
      </c>
      <c r="D3628" s="4">
        <v>42712</v>
      </c>
      <c r="E3628" t="s">
        <v>15</v>
      </c>
      <c r="F3628" t="s">
        <v>3360</v>
      </c>
      <c r="G3628" t="s">
        <v>21</v>
      </c>
      <c r="H3628">
        <v>94122</v>
      </c>
      <c r="I3628" t="s">
        <v>1613</v>
      </c>
      <c r="J3628">
        <v>33.869999999999997</v>
      </c>
      <c r="K3628">
        <v>3</v>
      </c>
      <c r="L3628">
        <v>8.3545999999999996</v>
      </c>
      <c r="M3628">
        <v>0</v>
      </c>
      <c r="N3628">
        <v>8.8062000000000005</v>
      </c>
    </row>
    <row r="3629" spans="1:14" hidden="1">
      <c r="A3629">
        <v>5908</v>
      </c>
      <c r="B3629" t="s">
        <v>4144</v>
      </c>
      <c r="C3629" s="4">
        <v>42706</v>
      </c>
      <c r="D3629" s="4">
        <v>42711</v>
      </c>
      <c r="E3629" t="s">
        <v>15</v>
      </c>
      <c r="F3629" t="s">
        <v>2347</v>
      </c>
      <c r="G3629" t="s">
        <v>27</v>
      </c>
      <c r="H3629">
        <v>95123</v>
      </c>
      <c r="I3629" t="s">
        <v>3157</v>
      </c>
      <c r="J3629">
        <v>24.704000000000001</v>
      </c>
      <c r="K3629">
        <v>2</v>
      </c>
      <c r="L3629">
        <v>7.72</v>
      </c>
      <c r="M3629">
        <v>0.2</v>
      </c>
      <c r="N3629">
        <v>9.2639999999999993</v>
      </c>
    </row>
    <row r="3630" spans="1:14" hidden="1">
      <c r="A3630">
        <v>5909</v>
      </c>
      <c r="B3630" t="s">
        <v>4144</v>
      </c>
      <c r="C3630" s="4">
        <v>42706</v>
      </c>
      <c r="D3630" s="4">
        <v>42711</v>
      </c>
      <c r="E3630" t="s">
        <v>15</v>
      </c>
      <c r="F3630" t="s">
        <v>2347</v>
      </c>
      <c r="G3630" t="s">
        <v>27</v>
      </c>
      <c r="H3630">
        <v>95123</v>
      </c>
      <c r="I3630" t="s">
        <v>4145</v>
      </c>
      <c r="J3630">
        <v>59.7</v>
      </c>
      <c r="K3630">
        <v>3</v>
      </c>
      <c r="L3630">
        <v>10.945</v>
      </c>
      <c r="M3630">
        <v>0</v>
      </c>
      <c r="N3630">
        <v>26.864999999999998</v>
      </c>
    </row>
    <row r="3631" spans="1:14" hidden="1">
      <c r="A3631">
        <v>5910</v>
      </c>
      <c r="B3631" t="s">
        <v>4144</v>
      </c>
      <c r="C3631" s="4">
        <v>42706</v>
      </c>
      <c r="D3631" s="4">
        <v>42711</v>
      </c>
      <c r="E3631" t="s">
        <v>15</v>
      </c>
      <c r="F3631" t="s">
        <v>2347</v>
      </c>
      <c r="G3631" t="s">
        <v>27</v>
      </c>
      <c r="H3631">
        <v>95123</v>
      </c>
      <c r="I3631" t="s">
        <v>4146</v>
      </c>
      <c r="J3631">
        <v>14.52</v>
      </c>
      <c r="K3631">
        <v>3</v>
      </c>
      <c r="L3631">
        <v>2.9523999999999999</v>
      </c>
      <c r="M3631">
        <v>0</v>
      </c>
      <c r="N3631">
        <v>5.6627999999999998</v>
      </c>
    </row>
    <row r="3632" spans="1:14" hidden="1">
      <c r="A3632">
        <v>5911</v>
      </c>
      <c r="B3632" t="s">
        <v>4144</v>
      </c>
      <c r="C3632" s="4">
        <v>42706</v>
      </c>
      <c r="D3632" s="4">
        <v>42711</v>
      </c>
      <c r="E3632" t="s">
        <v>15</v>
      </c>
      <c r="F3632" t="s">
        <v>2347</v>
      </c>
      <c r="G3632" t="s">
        <v>27</v>
      </c>
      <c r="H3632">
        <v>95123</v>
      </c>
      <c r="I3632" t="s">
        <v>126</v>
      </c>
      <c r="J3632">
        <v>104.184</v>
      </c>
      <c r="K3632">
        <v>3</v>
      </c>
      <c r="L3632">
        <v>23.441400000000002</v>
      </c>
      <c r="M3632">
        <v>0.2</v>
      </c>
      <c r="N3632">
        <v>33.8598</v>
      </c>
    </row>
    <row r="3633" spans="1:14" hidden="1">
      <c r="A3633">
        <v>6468</v>
      </c>
      <c r="B3633" t="s">
        <v>4147</v>
      </c>
      <c r="C3633" s="4">
        <v>42706</v>
      </c>
      <c r="D3633" s="4">
        <v>42712</v>
      </c>
      <c r="E3633" t="s">
        <v>15</v>
      </c>
      <c r="F3633" t="s">
        <v>1393</v>
      </c>
      <c r="G3633" t="s">
        <v>17</v>
      </c>
      <c r="H3633">
        <v>2908</v>
      </c>
      <c r="I3633" t="s">
        <v>1180</v>
      </c>
      <c r="J3633">
        <v>2079.4</v>
      </c>
      <c r="K3633">
        <v>5</v>
      </c>
      <c r="L3633">
        <v>299.43360000000001</v>
      </c>
      <c r="M3633">
        <v>0</v>
      </c>
      <c r="N3633">
        <v>582.23199999999997</v>
      </c>
    </row>
    <row r="3634" spans="1:14" hidden="1">
      <c r="A3634">
        <v>6469</v>
      </c>
      <c r="B3634" t="s">
        <v>4147</v>
      </c>
      <c r="C3634" s="4">
        <v>42706</v>
      </c>
      <c r="D3634" s="4">
        <v>42712</v>
      </c>
      <c r="E3634" t="s">
        <v>15</v>
      </c>
      <c r="F3634" t="s">
        <v>1393</v>
      </c>
      <c r="G3634" t="s">
        <v>17</v>
      </c>
      <c r="H3634">
        <v>2908</v>
      </c>
      <c r="I3634" t="s">
        <v>3166</v>
      </c>
      <c r="J3634">
        <v>629.95000000000005</v>
      </c>
      <c r="K3634">
        <v>5</v>
      </c>
      <c r="L3634">
        <v>90.712800000000001</v>
      </c>
      <c r="M3634">
        <v>0</v>
      </c>
      <c r="N3634">
        <v>176.386</v>
      </c>
    </row>
    <row r="3635" spans="1:14" hidden="1">
      <c r="A3635">
        <v>6470</v>
      </c>
      <c r="B3635" t="s">
        <v>4147</v>
      </c>
      <c r="C3635" s="4">
        <v>42706</v>
      </c>
      <c r="D3635" s="4">
        <v>42712</v>
      </c>
      <c r="E3635" t="s">
        <v>15</v>
      </c>
      <c r="F3635" t="s">
        <v>1393</v>
      </c>
      <c r="G3635" t="s">
        <v>17</v>
      </c>
      <c r="H3635">
        <v>2908</v>
      </c>
      <c r="I3635" t="s">
        <v>1951</v>
      </c>
      <c r="J3635">
        <v>72.42</v>
      </c>
      <c r="K3635">
        <v>6</v>
      </c>
      <c r="L3635">
        <v>8.0869</v>
      </c>
      <c r="M3635">
        <v>0</v>
      </c>
      <c r="N3635">
        <v>23.898599999999998</v>
      </c>
    </row>
    <row r="3636" spans="1:14" hidden="1">
      <c r="A3636">
        <v>6696</v>
      </c>
      <c r="B3636" t="s">
        <v>4148</v>
      </c>
      <c r="C3636" s="4">
        <v>42706</v>
      </c>
      <c r="D3636" s="4">
        <v>42711</v>
      </c>
      <c r="E3636" t="s">
        <v>15</v>
      </c>
      <c r="F3636" t="s">
        <v>1655</v>
      </c>
      <c r="G3636" t="s">
        <v>21</v>
      </c>
      <c r="H3636">
        <v>10024</v>
      </c>
      <c r="I3636" t="s">
        <v>2125</v>
      </c>
      <c r="J3636">
        <v>415.17599999999999</v>
      </c>
      <c r="K3636">
        <v>3</v>
      </c>
      <c r="L3636">
        <v>93.414599999999993</v>
      </c>
      <c r="M3636">
        <v>0.2</v>
      </c>
      <c r="N3636">
        <v>134.93219999999999</v>
      </c>
    </row>
    <row r="3637" spans="1:14" hidden="1">
      <c r="A3637">
        <v>6697</v>
      </c>
      <c r="B3637" t="s">
        <v>4148</v>
      </c>
      <c r="C3637" s="4">
        <v>42706</v>
      </c>
      <c r="D3637" s="4">
        <v>42711</v>
      </c>
      <c r="E3637" t="s">
        <v>15</v>
      </c>
      <c r="F3637" t="s">
        <v>1655</v>
      </c>
      <c r="G3637" t="s">
        <v>21</v>
      </c>
      <c r="H3637">
        <v>10024</v>
      </c>
      <c r="I3637" t="s">
        <v>566</v>
      </c>
      <c r="J3637">
        <v>35.231999999999999</v>
      </c>
      <c r="K3637">
        <v>3</v>
      </c>
      <c r="L3637">
        <v>7.9272</v>
      </c>
      <c r="M3637">
        <v>0.2</v>
      </c>
      <c r="N3637">
        <v>11.4504</v>
      </c>
    </row>
    <row r="3638" spans="1:14" hidden="1">
      <c r="A3638">
        <v>6698</v>
      </c>
      <c r="B3638" t="s">
        <v>4148</v>
      </c>
      <c r="C3638" s="4">
        <v>42706</v>
      </c>
      <c r="D3638" s="4">
        <v>42711</v>
      </c>
      <c r="E3638" t="s">
        <v>15</v>
      </c>
      <c r="F3638" t="s">
        <v>1655</v>
      </c>
      <c r="G3638" t="s">
        <v>21</v>
      </c>
      <c r="H3638">
        <v>10024</v>
      </c>
      <c r="I3638" t="s">
        <v>1783</v>
      </c>
      <c r="J3638">
        <v>54.96</v>
      </c>
      <c r="K3638">
        <v>1</v>
      </c>
      <c r="L3638">
        <v>28.029599999999999</v>
      </c>
      <c r="M3638">
        <v>0</v>
      </c>
      <c r="N3638">
        <v>26.930399999999999</v>
      </c>
    </row>
    <row r="3639" spans="1:14" hidden="1">
      <c r="A3639">
        <v>8496</v>
      </c>
      <c r="B3639" t="s">
        <v>4149</v>
      </c>
      <c r="C3639" s="4">
        <v>42706</v>
      </c>
      <c r="D3639" s="4">
        <v>42712</v>
      </c>
      <c r="E3639" t="s">
        <v>15</v>
      </c>
      <c r="F3639" t="s">
        <v>597</v>
      </c>
      <c r="G3639" t="s">
        <v>27</v>
      </c>
      <c r="H3639">
        <v>80501</v>
      </c>
      <c r="I3639" t="s">
        <v>1676</v>
      </c>
      <c r="J3639">
        <v>165.6</v>
      </c>
      <c r="K3639">
        <v>3</v>
      </c>
      <c r="L3639">
        <v>57.27</v>
      </c>
      <c r="M3639">
        <v>0.2</v>
      </c>
      <c r="N3639">
        <v>-6.2100000000000204</v>
      </c>
    </row>
    <row r="3640" spans="1:14" hidden="1">
      <c r="A3640">
        <v>9251</v>
      </c>
      <c r="B3640" t="s">
        <v>4150</v>
      </c>
      <c r="C3640" s="4">
        <v>42706</v>
      </c>
      <c r="D3640" s="4">
        <v>42710</v>
      </c>
      <c r="E3640" t="s">
        <v>15</v>
      </c>
      <c r="F3640" t="s">
        <v>1237</v>
      </c>
      <c r="G3640" t="s">
        <v>27</v>
      </c>
      <c r="H3640">
        <v>52302</v>
      </c>
      <c r="I3640" t="s">
        <v>1967</v>
      </c>
      <c r="J3640">
        <v>115.84</v>
      </c>
      <c r="K3640">
        <v>8</v>
      </c>
      <c r="L3640">
        <v>7.6744000000000003</v>
      </c>
      <c r="M3640">
        <v>0</v>
      </c>
      <c r="N3640">
        <v>54.444800000000001</v>
      </c>
    </row>
    <row r="3641" spans="1:14" hidden="1">
      <c r="A3641">
        <v>9485</v>
      </c>
      <c r="B3641" t="s">
        <v>4151</v>
      </c>
      <c r="C3641" s="4">
        <v>42706</v>
      </c>
      <c r="D3641" s="4">
        <v>42708</v>
      </c>
      <c r="E3641" t="s">
        <v>52</v>
      </c>
      <c r="F3641" t="s">
        <v>1741</v>
      </c>
      <c r="G3641" t="s">
        <v>27</v>
      </c>
      <c r="H3641">
        <v>77036</v>
      </c>
      <c r="I3641" t="s">
        <v>4152</v>
      </c>
      <c r="J3641">
        <v>781.86400000000003</v>
      </c>
      <c r="K3641">
        <v>10</v>
      </c>
      <c r="L3641">
        <v>91.983999999999995</v>
      </c>
      <c r="M3641">
        <v>0.32</v>
      </c>
      <c r="N3641">
        <v>-137.976</v>
      </c>
    </row>
    <row r="3642" spans="1:14" hidden="1">
      <c r="A3642">
        <v>9486</v>
      </c>
      <c r="B3642" t="s">
        <v>4151</v>
      </c>
      <c r="C3642" s="4">
        <v>42706</v>
      </c>
      <c r="D3642" s="4">
        <v>42708</v>
      </c>
      <c r="E3642" t="s">
        <v>52</v>
      </c>
      <c r="F3642" t="s">
        <v>1741</v>
      </c>
      <c r="G3642" t="s">
        <v>27</v>
      </c>
      <c r="H3642">
        <v>77036</v>
      </c>
      <c r="I3642" t="s">
        <v>742</v>
      </c>
      <c r="J3642">
        <v>30.815999999999999</v>
      </c>
      <c r="K3642">
        <v>9</v>
      </c>
      <c r="L3642">
        <v>2.3540000000000001</v>
      </c>
      <c r="M3642">
        <v>0.2</v>
      </c>
      <c r="N3642">
        <v>9.6300000000000008</v>
      </c>
    </row>
    <row r="3643" spans="1:14" hidden="1">
      <c r="A3643">
        <v>103</v>
      </c>
      <c r="B3643" t="s">
        <v>4153</v>
      </c>
      <c r="C3643" s="4">
        <v>42705</v>
      </c>
      <c r="D3643" s="4">
        <v>42708</v>
      </c>
      <c r="E3643" t="s">
        <v>52</v>
      </c>
      <c r="F3643" t="s">
        <v>191</v>
      </c>
      <c r="G3643" t="s">
        <v>21</v>
      </c>
      <c r="H3643">
        <v>55901</v>
      </c>
      <c r="I3643" t="s">
        <v>4154</v>
      </c>
      <c r="J3643">
        <v>23.92</v>
      </c>
      <c r="K3643">
        <v>4</v>
      </c>
      <c r="L3643">
        <v>3.0497999999999998</v>
      </c>
      <c r="M3643">
        <v>0</v>
      </c>
      <c r="N3643">
        <v>11.720800000000001</v>
      </c>
    </row>
    <row r="3644" spans="1:14" hidden="1">
      <c r="A3644">
        <v>1178</v>
      </c>
      <c r="B3644" t="s">
        <v>4155</v>
      </c>
      <c r="C3644" s="4">
        <v>42705</v>
      </c>
      <c r="D3644" s="4">
        <v>42709</v>
      </c>
      <c r="E3644" t="s">
        <v>15</v>
      </c>
      <c r="F3644" t="s">
        <v>1383</v>
      </c>
      <c r="G3644" t="s">
        <v>21</v>
      </c>
      <c r="H3644">
        <v>20852</v>
      </c>
      <c r="I3644" t="s">
        <v>58</v>
      </c>
      <c r="J3644">
        <v>172.5</v>
      </c>
      <c r="K3644">
        <v>2</v>
      </c>
      <c r="L3644">
        <v>60.375</v>
      </c>
      <c r="M3644">
        <v>0</v>
      </c>
      <c r="N3644">
        <v>51.75</v>
      </c>
    </row>
    <row r="3645" spans="1:14" hidden="1">
      <c r="A3645">
        <v>1179</v>
      </c>
      <c r="B3645" t="s">
        <v>4155</v>
      </c>
      <c r="C3645" s="4">
        <v>42705</v>
      </c>
      <c r="D3645" s="4">
        <v>42709</v>
      </c>
      <c r="E3645" t="s">
        <v>15</v>
      </c>
      <c r="F3645" t="s">
        <v>1383</v>
      </c>
      <c r="G3645" t="s">
        <v>21</v>
      </c>
      <c r="H3645">
        <v>20852</v>
      </c>
      <c r="I3645" t="s">
        <v>2720</v>
      </c>
      <c r="J3645">
        <v>179.97</v>
      </c>
      <c r="K3645">
        <v>3</v>
      </c>
      <c r="L3645">
        <v>44.9925</v>
      </c>
      <c r="M3645">
        <v>0</v>
      </c>
      <c r="N3645">
        <v>44.9925</v>
      </c>
    </row>
    <row r="3646" spans="1:14" hidden="1">
      <c r="A3646">
        <v>2055</v>
      </c>
      <c r="B3646" t="s">
        <v>4156</v>
      </c>
      <c r="C3646" s="4">
        <v>42705</v>
      </c>
      <c r="D3646" s="4">
        <v>42711</v>
      </c>
      <c r="E3646" t="s">
        <v>15</v>
      </c>
      <c r="F3646" t="s">
        <v>1753</v>
      </c>
      <c r="G3646" t="s">
        <v>21</v>
      </c>
      <c r="H3646">
        <v>47374</v>
      </c>
      <c r="I3646" t="s">
        <v>1217</v>
      </c>
      <c r="J3646">
        <v>17.309999999999999</v>
      </c>
      <c r="K3646">
        <v>3</v>
      </c>
      <c r="L3646">
        <v>4.0389999999999997</v>
      </c>
      <c r="M3646">
        <v>0</v>
      </c>
      <c r="N3646">
        <v>5.1929999999999996</v>
      </c>
    </row>
    <row r="3647" spans="1:14" hidden="1">
      <c r="A3647">
        <v>2197</v>
      </c>
      <c r="B3647" t="s">
        <v>4157</v>
      </c>
      <c r="C3647" s="4">
        <v>42705</v>
      </c>
      <c r="D3647" s="4">
        <v>42710</v>
      </c>
      <c r="E3647" t="s">
        <v>15</v>
      </c>
      <c r="F3647" t="s">
        <v>2398</v>
      </c>
      <c r="G3647" t="s">
        <v>21</v>
      </c>
      <c r="H3647">
        <v>37918</v>
      </c>
      <c r="I3647" t="s">
        <v>1839</v>
      </c>
      <c r="J3647">
        <v>4.7039999999999997</v>
      </c>
      <c r="K3647">
        <v>2</v>
      </c>
      <c r="L3647">
        <v>2.1461999999999999</v>
      </c>
      <c r="M3647">
        <v>0.2</v>
      </c>
      <c r="N3647">
        <v>0.41160000000000002</v>
      </c>
    </row>
    <row r="3648" spans="1:14" hidden="1">
      <c r="A3648">
        <v>3471</v>
      </c>
      <c r="B3648" t="s">
        <v>4158</v>
      </c>
      <c r="C3648" s="4">
        <v>42705</v>
      </c>
      <c r="D3648" s="4">
        <v>42709</v>
      </c>
      <c r="E3648" t="s">
        <v>15</v>
      </c>
      <c r="F3648" t="s">
        <v>2242</v>
      </c>
      <c r="G3648" t="s">
        <v>21</v>
      </c>
      <c r="H3648">
        <v>94122</v>
      </c>
      <c r="I3648" t="s">
        <v>3538</v>
      </c>
      <c r="J3648">
        <v>16.739999999999998</v>
      </c>
      <c r="K3648">
        <v>2</v>
      </c>
      <c r="L3648">
        <v>6.1938000000000004</v>
      </c>
      <c r="M3648">
        <v>0</v>
      </c>
      <c r="N3648">
        <v>4.3524000000000003</v>
      </c>
    </row>
    <row r="3649" spans="1:14" hidden="1">
      <c r="A3649">
        <v>4249</v>
      </c>
      <c r="B3649" t="s">
        <v>4159</v>
      </c>
      <c r="C3649" s="4">
        <v>42705</v>
      </c>
      <c r="D3649" s="4">
        <v>42709</v>
      </c>
      <c r="E3649" t="s">
        <v>52</v>
      </c>
      <c r="F3649" t="s">
        <v>3447</v>
      </c>
      <c r="G3649" t="s">
        <v>21</v>
      </c>
      <c r="H3649">
        <v>6824</v>
      </c>
      <c r="I3649" t="s">
        <v>566</v>
      </c>
      <c r="J3649">
        <v>88.08</v>
      </c>
      <c r="K3649">
        <v>6</v>
      </c>
      <c r="L3649">
        <v>7.9272</v>
      </c>
      <c r="M3649">
        <v>0</v>
      </c>
      <c r="N3649">
        <v>40.516800000000003</v>
      </c>
    </row>
    <row r="3650" spans="1:14" hidden="1">
      <c r="A3650">
        <v>4250</v>
      </c>
      <c r="B3650" t="s">
        <v>4159</v>
      </c>
      <c r="C3650" s="4">
        <v>42705</v>
      </c>
      <c r="D3650" s="4">
        <v>42709</v>
      </c>
      <c r="E3650" t="s">
        <v>52</v>
      </c>
      <c r="F3650" t="s">
        <v>3447</v>
      </c>
      <c r="G3650" t="s">
        <v>21</v>
      </c>
      <c r="H3650">
        <v>6824</v>
      </c>
      <c r="I3650" t="s">
        <v>1968</v>
      </c>
      <c r="J3650">
        <v>751.92</v>
      </c>
      <c r="K3650">
        <v>4</v>
      </c>
      <c r="L3650">
        <v>150.38399999999999</v>
      </c>
      <c r="M3650">
        <v>0</v>
      </c>
      <c r="N3650">
        <v>150.38399999999999</v>
      </c>
    </row>
    <row r="3651" spans="1:14" hidden="1">
      <c r="A3651">
        <v>4683</v>
      </c>
      <c r="B3651" t="s">
        <v>4160</v>
      </c>
      <c r="C3651" s="4">
        <v>42705</v>
      </c>
      <c r="D3651" s="4">
        <v>42705</v>
      </c>
      <c r="E3651" t="s">
        <v>98</v>
      </c>
      <c r="F3651" t="s">
        <v>446</v>
      </c>
      <c r="G3651" t="s">
        <v>21</v>
      </c>
      <c r="H3651">
        <v>27604</v>
      </c>
      <c r="I3651" t="s">
        <v>1397</v>
      </c>
      <c r="J3651">
        <v>863.928</v>
      </c>
      <c r="K3651">
        <v>9</v>
      </c>
      <c r="L3651">
        <v>86.392799999999994</v>
      </c>
      <c r="M3651">
        <v>0.2</v>
      </c>
      <c r="N3651">
        <v>86.392799999999994</v>
      </c>
    </row>
    <row r="3652" spans="1:14" hidden="1">
      <c r="A3652">
        <v>8112</v>
      </c>
      <c r="B3652" t="s">
        <v>4161</v>
      </c>
      <c r="C3652" s="4">
        <v>42705</v>
      </c>
      <c r="D3652" s="4">
        <v>42707</v>
      </c>
      <c r="E3652" t="s">
        <v>52</v>
      </c>
      <c r="F3652" t="s">
        <v>2288</v>
      </c>
      <c r="G3652" t="s">
        <v>21</v>
      </c>
      <c r="H3652">
        <v>76903</v>
      </c>
      <c r="I3652" t="s">
        <v>251</v>
      </c>
      <c r="J3652">
        <v>248.43</v>
      </c>
      <c r="K3652">
        <v>5</v>
      </c>
      <c r="L3652">
        <v>53.234999999999999</v>
      </c>
      <c r="M3652">
        <v>0.3</v>
      </c>
      <c r="N3652">
        <v>-17.745000000000001</v>
      </c>
    </row>
    <row r="3653" spans="1:14" hidden="1">
      <c r="A3653">
        <v>8113</v>
      </c>
      <c r="B3653" t="s">
        <v>4161</v>
      </c>
      <c r="C3653" s="4">
        <v>42705</v>
      </c>
      <c r="D3653" s="4">
        <v>42707</v>
      </c>
      <c r="E3653" t="s">
        <v>52</v>
      </c>
      <c r="F3653" t="s">
        <v>2288</v>
      </c>
      <c r="G3653" t="s">
        <v>21</v>
      </c>
      <c r="H3653">
        <v>76903</v>
      </c>
      <c r="I3653" t="s">
        <v>3724</v>
      </c>
      <c r="J3653">
        <v>11.648</v>
      </c>
      <c r="K3653">
        <v>4</v>
      </c>
      <c r="L3653">
        <v>10.6288</v>
      </c>
      <c r="M3653">
        <v>0.8</v>
      </c>
      <c r="N3653">
        <v>-30.8672</v>
      </c>
    </row>
    <row r="3654" spans="1:14" hidden="1">
      <c r="A3654">
        <v>8114</v>
      </c>
      <c r="B3654" t="s">
        <v>4161</v>
      </c>
      <c r="C3654" s="4">
        <v>42705</v>
      </c>
      <c r="D3654" s="4">
        <v>42707</v>
      </c>
      <c r="E3654" t="s">
        <v>52</v>
      </c>
      <c r="F3654" t="s">
        <v>2288</v>
      </c>
      <c r="G3654" t="s">
        <v>21</v>
      </c>
      <c r="H3654">
        <v>76903</v>
      </c>
      <c r="I3654" t="s">
        <v>4162</v>
      </c>
      <c r="J3654">
        <v>85.245999999999995</v>
      </c>
      <c r="K3654">
        <v>2</v>
      </c>
      <c r="L3654">
        <v>43.231900000000003</v>
      </c>
      <c r="M3654">
        <v>0.3</v>
      </c>
      <c r="N3654">
        <v>-1.2178</v>
      </c>
    </row>
    <row r="3655" spans="1:14" hidden="1">
      <c r="A3655">
        <v>8393</v>
      </c>
      <c r="B3655" t="s">
        <v>4163</v>
      </c>
      <c r="C3655" s="4">
        <v>42705</v>
      </c>
      <c r="D3655" s="4">
        <v>42710</v>
      </c>
      <c r="E3655" t="s">
        <v>52</v>
      </c>
      <c r="F3655" t="s">
        <v>1515</v>
      </c>
      <c r="G3655" t="s">
        <v>21</v>
      </c>
      <c r="H3655">
        <v>2038</v>
      </c>
      <c r="I3655" t="s">
        <v>3840</v>
      </c>
      <c r="J3655">
        <v>137.94</v>
      </c>
      <c r="K3655">
        <v>3</v>
      </c>
      <c r="L3655">
        <v>34.025199999999998</v>
      </c>
      <c r="M3655">
        <v>0</v>
      </c>
      <c r="N3655">
        <v>35.864400000000003</v>
      </c>
    </row>
    <row r="3656" spans="1:14" hidden="1">
      <c r="A3656">
        <v>8394</v>
      </c>
      <c r="B3656" t="s">
        <v>4163</v>
      </c>
      <c r="C3656" s="4">
        <v>42705</v>
      </c>
      <c r="D3656" s="4">
        <v>42710</v>
      </c>
      <c r="E3656" t="s">
        <v>52</v>
      </c>
      <c r="F3656" t="s">
        <v>1515</v>
      </c>
      <c r="G3656" t="s">
        <v>21</v>
      </c>
      <c r="H3656">
        <v>2038</v>
      </c>
      <c r="I3656" t="s">
        <v>2947</v>
      </c>
      <c r="J3656">
        <v>111.15</v>
      </c>
      <c r="K3656">
        <v>5</v>
      </c>
      <c r="L3656">
        <v>12.4488</v>
      </c>
      <c r="M3656">
        <v>0</v>
      </c>
      <c r="N3656">
        <v>48.905999999999999</v>
      </c>
    </row>
    <row r="3657" spans="1:14" hidden="1">
      <c r="A3657">
        <v>8395</v>
      </c>
      <c r="B3657" t="s">
        <v>4163</v>
      </c>
      <c r="C3657" s="4">
        <v>42705</v>
      </c>
      <c r="D3657" s="4">
        <v>42710</v>
      </c>
      <c r="E3657" t="s">
        <v>52</v>
      </c>
      <c r="F3657" t="s">
        <v>1515</v>
      </c>
      <c r="G3657" t="s">
        <v>21</v>
      </c>
      <c r="H3657">
        <v>2038</v>
      </c>
      <c r="I3657" t="s">
        <v>3184</v>
      </c>
      <c r="J3657">
        <v>901.95</v>
      </c>
      <c r="K3657">
        <v>3</v>
      </c>
      <c r="L3657">
        <v>201.43549999999999</v>
      </c>
      <c r="M3657">
        <v>0</v>
      </c>
      <c r="N3657">
        <v>297.64350000000002</v>
      </c>
    </row>
    <row r="3658" spans="1:14" hidden="1">
      <c r="A3658">
        <v>8396</v>
      </c>
      <c r="B3658" t="s">
        <v>4163</v>
      </c>
      <c r="C3658" s="4">
        <v>42705</v>
      </c>
      <c r="D3658" s="4">
        <v>42710</v>
      </c>
      <c r="E3658" t="s">
        <v>52</v>
      </c>
      <c r="F3658" t="s">
        <v>1515</v>
      </c>
      <c r="G3658" t="s">
        <v>21</v>
      </c>
      <c r="H3658">
        <v>2038</v>
      </c>
      <c r="I3658" t="s">
        <v>1529</v>
      </c>
      <c r="J3658">
        <v>366.00900000000001</v>
      </c>
      <c r="K3658">
        <v>3</v>
      </c>
      <c r="L3658">
        <v>137.6891</v>
      </c>
      <c r="M3658">
        <v>0.3</v>
      </c>
      <c r="N3658">
        <v>-47.058300000000003</v>
      </c>
    </row>
    <row r="3659" spans="1:14" hidden="1">
      <c r="A3659">
        <v>8681</v>
      </c>
      <c r="B3659" t="s">
        <v>4164</v>
      </c>
      <c r="C3659" s="4">
        <v>42705</v>
      </c>
      <c r="D3659" s="4">
        <v>42707</v>
      </c>
      <c r="E3659" t="s">
        <v>52</v>
      </c>
      <c r="F3659" t="s">
        <v>4165</v>
      </c>
      <c r="G3659" t="s">
        <v>27</v>
      </c>
      <c r="H3659">
        <v>23223</v>
      </c>
      <c r="I3659" t="s">
        <v>3184</v>
      </c>
      <c r="J3659">
        <v>2104.5500000000002</v>
      </c>
      <c r="K3659">
        <v>7</v>
      </c>
      <c r="L3659">
        <v>201.43549999999999</v>
      </c>
      <c r="M3659">
        <v>0</v>
      </c>
      <c r="N3659">
        <v>694.50149999999996</v>
      </c>
    </row>
    <row r="3660" spans="1:14" hidden="1">
      <c r="A3660">
        <v>8682</v>
      </c>
      <c r="B3660" t="s">
        <v>4164</v>
      </c>
      <c r="C3660" s="4">
        <v>42705</v>
      </c>
      <c r="D3660" s="4">
        <v>42707</v>
      </c>
      <c r="E3660" t="s">
        <v>52</v>
      </c>
      <c r="F3660" t="s">
        <v>4165</v>
      </c>
      <c r="G3660" t="s">
        <v>27</v>
      </c>
      <c r="H3660">
        <v>23223</v>
      </c>
      <c r="I3660" t="s">
        <v>1956</v>
      </c>
      <c r="J3660">
        <v>40.700000000000003</v>
      </c>
      <c r="K3660">
        <v>5</v>
      </c>
      <c r="L3660">
        <v>5.7793999999999999</v>
      </c>
      <c r="M3660">
        <v>0</v>
      </c>
      <c r="N3660">
        <v>11.803000000000001</v>
      </c>
    </row>
    <row r="3661" spans="1:14" hidden="1">
      <c r="A3661">
        <v>9171</v>
      </c>
      <c r="B3661" t="s">
        <v>4166</v>
      </c>
      <c r="C3661" s="4">
        <v>42705</v>
      </c>
      <c r="D3661" s="4">
        <v>42705</v>
      </c>
      <c r="E3661" t="s">
        <v>98</v>
      </c>
      <c r="F3661" t="s">
        <v>2744</v>
      </c>
      <c r="G3661" t="s">
        <v>17</v>
      </c>
      <c r="H3661">
        <v>93030</v>
      </c>
      <c r="I3661" t="s">
        <v>2380</v>
      </c>
      <c r="J3661">
        <v>31.96</v>
      </c>
      <c r="K3661">
        <v>2</v>
      </c>
      <c r="L3661">
        <v>15.180999999999999</v>
      </c>
      <c r="M3661">
        <v>0</v>
      </c>
      <c r="N3661">
        <v>1.5980000000000001</v>
      </c>
    </row>
    <row r="3662" spans="1:14" hidden="1">
      <c r="A3662">
        <v>9172</v>
      </c>
      <c r="B3662" t="s">
        <v>4166</v>
      </c>
      <c r="C3662" s="4">
        <v>42705</v>
      </c>
      <c r="D3662" s="4">
        <v>42705</v>
      </c>
      <c r="E3662" t="s">
        <v>98</v>
      </c>
      <c r="F3662" t="s">
        <v>2744</v>
      </c>
      <c r="G3662" t="s">
        <v>17</v>
      </c>
      <c r="H3662">
        <v>93030</v>
      </c>
      <c r="I3662" t="s">
        <v>1900</v>
      </c>
      <c r="J3662">
        <v>47.9</v>
      </c>
      <c r="K3662">
        <v>1</v>
      </c>
      <c r="L3662">
        <v>24.908000000000001</v>
      </c>
      <c r="M3662">
        <v>0</v>
      </c>
      <c r="N3662">
        <v>22.992000000000001</v>
      </c>
    </row>
    <row r="3663" spans="1:14" hidden="1">
      <c r="A3663">
        <v>9173</v>
      </c>
      <c r="B3663" t="s">
        <v>4166</v>
      </c>
      <c r="C3663" s="4">
        <v>42705</v>
      </c>
      <c r="D3663" s="4">
        <v>42705</v>
      </c>
      <c r="E3663" t="s">
        <v>98</v>
      </c>
      <c r="F3663" t="s">
        <v>2744</v>
      </c>
      <c r="G3663" t="s">
        <v>17</v>
      </c>
      <c r="H3663">
        <v>93030</v>
      </c>
      <c r="I3663" t="s">
        <v>4167</v>
      </c>
      <c r="J3663">
        <v>1112.94</v>
      </c>
      <c r="K3663">
        <v>3</v>
      </c>
      <c r="L3663">
        <v>296.78399999999999</v>
      </c>
      <c r="M3663">
        <v>0</v>
      </c>
      <c r="N3663">
        <v>222.58799999999999</v>
      </c>
    </row>
    <row r="3664" spans="1:14" hidden="1">
      <c r="A3664">
        <v>9174</v>
      </c>
      <c r="B3664" t="s">
        <v>4166</v>
      </c>
      <c r="C3664" s="4">
        <v>42705</v>
      </c>
      <c r="D3664" s="4">
        <v>42705</v>
      </c>
      <c r="E3664" t="s">
        <v>98</v>
      </c>
      <c r="F3664" t="s">
        <v>2744</v>
      </c>
      <c r="G3664" t="s">
        <v>17</v>
      </c>
      <c r="H3664">
        <v>93030</v>
      </c>
      <c r="I3664" t="s">
        <v>1300</v>
      </c>
      <c r="J3664">
        <v>22.92</v>
      </c>
      <c r="K3664">
        <v>3</v>
      </c>
      <c r="L3664">
        <v>3.8963999999999999</v>
      </c>
      <c r="M3664">
        <v>0</v>
      </c>
      <c r="N3664">
        <v>11.2308</v>
      </c>
    </row>
    <row r="3665" spans="1:14" hidden="1">
      <c r="A3665">
        <v>9205</v>
      </c>
      <c r="B3665" t="s">
        <v>4168</v>
      </c>
      <c r="C3665" s="4">
        <v>42705</v>
      </c>
      <c r="D3665" s="4">
        <v>42709</v>
      </c>
      <c r="E3665" t="s">
        <v>15</v>
      </c>
      <c r="F3665" t="s">
        <v>135</v>
      </c>
      <c r="G3665" t="s">
        <v>27</v>
      </c>
      <c r="H3665">
        <v>90004</v>
      </c>
      <c r="I3665" t="s">
        <v>2426</v>
      </c>
      <c r="J3665">
        <v>23.04</v>
      </c>
      <c r="K3665">
        <v>8</v>
      </c>
      <c r="L3665">
        <v>2.016</v>
      </c>
      <c r="M3665">
        <v>0</v>
      </c>
      <c r="N3665">
        <v>6.9119999999999999</v>
      </c>
    </row>
    <row r="3666" spans="1:14" hidden="1">
      <c r="A3666">
        <v>3487</v>
      </c>
      <c r="B3666" t="s">
        <v>4169</v>
      </c>
      <c r="C3666" s="4">
        <v>42704</v>
      </c>
      <c r="D3666" s="4">
        <v>42704</v>
      </c>
      <c r="E3666" t="s">
        <v>98</v>
      </c>
      <c r="F3666" t="s">
        <v>276</v>
      </c>
      <c r="G3666" t="s">
        <v>21</v>
      </c>
      <c r="H3666">
        <v>28601</v>
      </c>
      <c r="I3666" t="s">
        <v>133</v>
      </c>
      <c r="J3666">
        <v>36.192</v>
      </c>
      <c r="K3666">
        <v>1</v>
      </c>
      <c r="L3666">
        <v>33.477600000000002</v>
      </c>
      <c r="M3666">
        <v>0.2</v>
      </c>
      <c r="N3666">
        <v>2.7143999999999999</v>
      </c>
    </row>
    <row r="3667" spans="1:14" hidden="1">
      <c r="A3667">
        <v>8531</v>
      </c>
      <c r="B3667" t="s">
        <v>4170</v>
      </c>
      <c r="C3667" s="4">
        <v>42704</v>
      </c>
      <c r="D3667" s="4">
        <v>42710</v>
      </c>
      <c r="E3667" t="s">
        <v>15</v>
      </c>
      <c r="F3667" t="s">
        <v>48</v>
      </c>
      <c r="G3667" t="s">
        <v>21</v>
      </c>
      <c r="H3667">
        <v>48227</v>
      </c>
      <c r="I3667" t="s">
        <v>640</v>
      </c>
      <c r="J3667">
        <v>33.36</v>
      </c>
      <c r="K3667">
        <v>4</v>
      </c>
      <c r="L3667">
        <v>4.17</v>
      </c>
      <c r="M3667">
        <v>0</v>
      </c>
      <c r="N3667">
        <v>16.68</v>
      </c>
    </row>
    <row r="3668" spans="1:14" hidden="1">
      <c r="A3668">
        <v>8532</v>
      </c>
      <c r="B3668" t="s">
        <v>4170</v>
      </c>
      <c r="C3668" s="4">
        <v>42704</v>
      </c>
      <c r="D3668" s="4">
        <v>42710</v>
      </c>
      <c r="E3668" t="s">
        <v>15</v>
      </c>
      <c r="F3668" t="s">
        <v>48</v>
      </c>
      <c r="G3668" t="s">
        <v>21</v>
      </c>
      <c r="H3668">
        <v>48227</v>
      </c>
      <c r="I3668" t="s">
        <v>609</v>
      </c>
      <c r="J3668">
        <v>13.76</v>
      </c>
      <c r="K3668">
        <v>2</v>
      </c>
      <c r="L3668">
        <v>3.7151999999999998</v>
      </c>
      <c r="M3668">
        <v>0</v>
      </c>
      <c r="N3668">
        <v>6.3296000000000001</v>
      </c>
    </row>
    <row r="3669" spans="1:14" hidden="1">
      <c r="A3669">
        <v>8533</v>
      </c>
      <c r="B3669" t="s">
        <v>4170</v>
      </c>
      <c r="C3669" s="4">
        <v>42704</v>
      </c>
      <c r="D3669" s="4">
        <v>42710</v>
      </c>
      <c r="E3669" t="s">
        <v>15</v>
      </c>
      <c r="F3669" t="s">
        <v>48</v>
      </c>
      <c r="G3669" t="s">
        <v>21</v>
      </c>
      <c r="H3669">
        <v>48227</v>
      </c>
      <c r="I3669" t="s">
        <v>2277</v>
      </c>
      <c r="J3669">
        <v>496.86</v>
      </c>
      <c r="K3669">
        <v>7</v>
      </c>
      <c r="L3669">
        <v>67.430999999999997</v>
      </c>
      <c r="M3669">
        <v>0</v>
      </c>
      <c r="N3669">
        <v>24.8429999999999</v>
      </c>
    </row>
    <row r="3670" spans="1:14" hidden="1">
      <c r="A3670">
        <v>8534</v>
      </c>
      <c r="B3670" t="s">
        <v>4170</v>
      </c>
      <c r="C3670" s="4">
        <v>42704</v>
      </c>
      <c r="D3670" s="4">
        <v>42710</v>
      </c>
      <c r="E3670" t="s">
        <v>15</v>
      </c>
      <c r="F3670" t="s">
        <v>48</v>
      </c>
      <c r="G3670" t="s">
        <v>21</v>
      </c>
      <c r="H3670">
        <v>48227</v>
      </c>
      <c r="I3670" t="s">
        <v>2838</v>
      </c>
      <c r="J3670">
        <v>389.97</v>
      </c>
      <c r="K3670">
        <v>3</v>
      </c>
      <c r="L3670">
        <v>118.29089999999999</v>
      </c>
      <c r="M3670">
        <v>0</v>
      </c>
      <c r="N3670">
        <v>35.097299999999997</v>
      </c>
    </row>
    <row r="3671" spans="1:14" hidden="1">
      <c r="A3671">
        <v>3612</v>
      </c>
      <c r="B3671" t="s">
        <v>4171</v>
      </c>
      <c r="C3671" s="4">
        <v>42703</v>
      </c>
      <c r="D3671" s="4">
        <v>42705</v>
      </c>
      <c r="E3671" t="s">
        <v>52</v>
      </c>
      <c r="F3671" t="s">
        <v>187</v>
      </c>
      <c r="G3671" t="s">
        <v>27</v>
      </c>
      <c r="H3671">
        <v>75217</v>
      </c>
      <c r="I3671" t="s">
        <v>2367</v>
      </c>
      <c r="J3671">
        <v>58.415999999999997</v>
      </c>
      <c r="K3671">
        <v>2</v>
      </c>
      <c r="L3671">
        <v>20.810700000000001</v>
      </c>
      <c r="M3671">
        <v>0.2</v>
      </c>
      <c r="N3671">
        <v>16.794599999999999</v>
      </c>
    </row>
    <row r="3672" spans="1:14" hidden="1">
      <c r="A3672">
        <v>7879</v>
      </c>
      <c r="B3672" t="s">
        <v>4172</v>
      </c>
      <c r="C3672" s="4">
        <v>42703</v>
      </c>
      <c r="D3672" s="4">
        <v>42708</v>
      </c>
      <c r="E3672" t="s">
        <v>52</v>
      </c>
      <c r="F3672" t="s">
        <v>1364</v>
      </c>
      <c r="G3672" t="s">
        <v>17</v>
      </c>
      <c r="H3672">
        <v>60505</v>
      </c>
      <c r="I3672" t="s">
        <v>4173</v>
      </c>
      <c r="J3672">
        <v>242.17599999999999</v>
      </c>
      <c r="K3672">
        <v>4</v>
      </c>
      <c r="L3672">
        <v>136.22399999999999</v>
      </c>
      <c r="M3672">
        <v>0.6</v>
      </c>
      <c r="N3672">
        <v>-302.72000000000003</v>
      </c>
    </row>
    <row r="3673" spans="1:14" hidden="1">
      <c r="A3673">
        <v>186</v>
      </c>
      <c r="B3673" t="s">
        <v>4174</v>
      </c>
      <c r="C3673" s="4">
        <v>42702</v>
      </c>
      <c r="D3673" s="4">
        <v>42706</v>
      </c>
      <c r="E3673" t="s">
        <v>15</v>
      </c>
      <c r="F3673" t="s">
        <v>238</v>
      </c>
      <c r="G3673" t="s">
        <v>21</v>
      </c>
      <c r="H3673">
        <v>6824</v>
      </c>
      <c r="I3673" t="s">
        <v>2824</v>
      </c>
      <c r="J3673">
        <v>7.16</v>
      </c>
      <c r="K3673">
        <v>2</v>
      </c>
      <c r="L3673">
        <v>1.8615999999999999</v>
      </c>
      <c r="M3673">
        <v>0</v>
      </c>
      <c r="N3673">
        <v>3.4367999999999999</v>
      </c>
    </row>
    <row r="3674" spans="1:14" hidden="1">
      <c r="A3674">
        <v>2850</v>
      </c>
      <c r="B3674" t="s">
        <v>4175</v>
      </c>
      <c r="C3674" s="4">
        <v>42702</v>
      </c>
      <c r="D3674" s="4">
        <v>42707</v>
      </c>
      <c r="E3674" t="s">
        <v>15</v>
      </c>
      <c r="F3674" t="s">
        <v>1782</v>
      </c>
      <c r="G3674" t="s">
        <v>27</v>
      </c>
      <c r="H3674">
        <v>32137</v>
      </c>
      <c r="I3674" t="s">
        <v>2040</v>
      </c>
      <c r="J3674">
        <v>7.4340000000000002</v>
      </c>
      <c r="K3674">
        <v>6</v>
      </c>
      <c r="L3674">
        <v>2.1888999999999998</v>
      </c>
      <c r="M3674">
        <v>0.7</v>
      </c>
      <c r="N3674">
        <v>-5.6993999999999998</v>
      </c>
    </row>
    <row r="3675" spans="1:14" hidden="1">
      <c r="A3675">
        <v>4887</v>
      </c>
      <c r="B3675" t="s">
        <v>4176</v>
      </c>
      <c r="C3675" s="4">
        <v>42702</v>
      </c>
      <c r="D3675" s="4">
        <v>42705</v>
      </c>
      <c r="E3675" t="s">
        <v>52</v>
      </c>
      <c r="F3675" t="s">
        <v>4122</v>
      </c>
      <c r="G3675" t="s">
        <v>27</v>
      </c>
      <c r="H3675">
        <v>30062</v>
      </c>
      <c r="I3675" t="s">
        <v>4162</v>
      </c>
      <c r="J3675">
        <v>182.67</v>
      </c>
      <c r="K3675">
        <v>3</v>
      </c>
      <c r="L3675">
        <v>43.231900000000003</v>
      </c>
      <c r="M3675">
        <v>0</v>
      </c>
      <c r="N3675">
        <v>52.974299999999999</v>
      </c>
    </row>
    <row r="3676" spans="1:14" hidden="1">
      <c r="A3676">
        <v>4888</v>
      </c>
      <c r="B3676" t="s">
        <v>4176</v>
      </c>
      <c r="C3676" s="4">
        <v>42702</v>
      </c>
      <c r="D3676" s="4">
        <v>42705</v>
      </c>
      <c r="E3676" t="s">
        <v>52</v>
      </c>
      <c r="F3676" t="s">
        <v>4122</v>
      </c>
      <c r="G3676" t="s">
        <v>27</v>
      </c>
      <c r="H3676">
        <v>30062</v>
      </c>
      <c r="I3676" t="s">
        <v>1438</v>
      </c>
      <c r="J3676">
        <v>101.7</v>
      </c>
      <c r="K3676">
        <v>6</v>
      </c>
      <c r="L3676">
        <v>15.933</v>
      </c>
      <c r="M3676">
        <v>0</v>
      </c>
      <c r="N3676">
        <v>6.1020000000000003</v>
      </c>
    </row>
    <row r="3677" spans="1:14" hidden="1">
      <c r="A3677">
        <v>4889</v>
      </c>
      <c r="B3677" t="s">
        <v>4176</v>
      </c>
      <c r="C3677" s="4">
        <v>42702</v>
      </c>
      <c r="D3677" s="4">
        <v>42705</v>
      </c>
      <c r="E3677" t="s">
        <v>52</v>
      </c>
      <c r="F3677" t="s">
        <v>4122</v>
      </c>
      <c r="G3677" t="s">
        <v>27</v>
      </c>
      <c r="H3677">
        <v>30062</v>
      </c>
      <c r="I3677" t="s">
        <v>110</v>
      </c>
      <c r="J3677">
        <v>1126.02</v>
      </c>
      <c r="K3677">
        <v>3</v>
      </c>
      <c r="L3677">
        <v>356.57299999999998</v>
      </c>
      <c r="M3677">
        <v>0</v>
      </c>
      <c r="N3677">
        <v>56.301000000000002</v>
      </c>
    </row>
    <row r="3678" spans="1:14" hidden="1">
      <c r="A3678">
        <v>4890</v>
      </c>
      <c r="B3678" t="s">
        <v>4176</v>
      </c>
      <c r="C3678" s="4">
        <v>42702</v>
      </c>
      <c r="D3678" s="4">
        <v>42705</v>
      </c>
      <c r="E3678" t="s">
        <v>52</v>
      </c>
      <c r="F3678" t="s">
        <v>4122</v>
      </c>
      <c r="G3678" t="s">
        <v>27</v>
      </c>
      <c r="H3678">
        <v>30062</v>
      </c>
      <c r="I3678" t="s">
        <v>2444</v>
      </c>
      <c r="J3678">
        <v>1263.3</v>
      </c>
      <c r="K3678">
        <v>6</v>
      </c>
      <c r="L3678">
        <v>157.91249999999999</v>
      </c>
      <c r="M3678">
        <v>0</v>
      </c>
      <c r="N3678">
        <v>315.82499999999999</v>
      </c>
    </row>
    <row r="3679" spans="1:14" hidden="1">
      <c r="A3679">
        <v>7364</v>
      </c>
      <c r="B3679" t="s">
        <v>4177</v>
      </c>
      <c r="C3679" s="4">
        <v>42702</v>
      </c>
      <c r="D3679" s="4">
        <v>42708</v>
      </c>
      <c r="E3679" t="s">
        <v>15</v>
      </c>
      <c r="F3679" t="s">
        <v>623</v>
      </c>
      <c r="G3679" t="s">
        <v>27</v>
      </c>
      <c r="H3679">
        <v>19140</v>
      </c>
      <c r="I3679" t="s">
        <v>3996</v>
      </c>
      <c r="J3679">
        <v>340.18200000000002</v>
      </c>
      <c r="K3679">
        <v>3</v>
      </c>
      <c r="L3679">
        <v>137.96270000000001</v>
      </c>
      <c r="M3679">
        <v>0.4</v>
      </c>
      <c r="N3679">
        <v>-73.706100000000006</v>
      </c>
    </row>
    <row r="3680" spans="1:14" hidden="1">
      <c r="A3680">
        <v>7365</v>
      </c>
      <c r="B3680" t="s">
        <v>4177</v>
      </c>
      <c r="C3680" s="4">
        <v>42702</v>
      </c>
      <c r="D3680" s="4">
        <v>42708</v>
      </c>
      <c r="E3680" t="s">
        <v>15</v>
      </c>
      <c r="F3680" t="s">
        <v>623</v>
      </c>
      <c r="G3680" t="s">
        <v>27</v>
      </c>
      <c r="H3680">
        <v>19140</v>
      </c>
      <c r="I3680" t="s">
        <v>3494</v>
      </c>
      <c r="J3680">
        <v>12.672000000000001</v>
      </c>
      <c r="K3680">
        <v>8</v>
      </c>
      <c r="L3680">
        <v>1.2474000000000001</v>
      </c>
      <c r="M3680">
        <v>0.2</v>
      </c>
      <c r="N3680">
        <v>2.6928000000000001</v>
      </c>
    </row>
    <row r="3681" spans="1:14" hidden="1">
      <c r="A3681">
        <v>7366</v>
      </c>
      <c r="B3681" t="s">
        <v>4177</v>
      </c>
      <c r="C3681" s="4">
        <v>42702</v>
      </c>
      <c r="D3681" s="4">
        <v>42708</v>
      </c>
      <c r="E3681" t="s">
        <v>15</v>
      </c>
      <c r="F3681" t="s">
        <v>623</v>
      </c>
      <c r="G3681" t="s">
        <v>27</v>
      </c>
      <c r="H3681">
        <v>19140</v>
      </c>
      <c r="I3681" t="s">
        <v>3016</v>
      </c>
      <c r="J3681">
        <v>6.8879999999999999</v>
      </c>
      <c r="K3681">
        <v>2</v>
      </c>
      <c r="L3681">
        <v>5.9695999999999998</v>
      </c>
      <c r="M3681">
        <v>0.7</v>
      </c>
      <c r="N3681">
        <v>-5.0511999999999997</v>
      </c>
    </row>
    <row r="3682" spans="1:14" hidden="1">
      <c r="A3682">
        <v>7367</v>
      </c>
      <c r="B3682" t="s">
        <v>4177</v>
      </c>
      <c r="C3682" s="4">
        <v>42702</v>
      </c>
      <c r="D3682" s="4">
        <v>42708</v>
      </c>
      <c r="E3682" t="s">
        <v>15</v>
      </c>
      <c r="F3682" t="s">
        <v>623</v>
      </c>
      <c r="G3682" t="s">
        <v>27</v>
      </c>
      <c r="H3682">
        <v>19140</v>
      </c>
      <c r="I3682" t="s">
        <v>1156</v>
      </c>
      <c r="J3682">
        <v>32.543999999999997</v>
      </c>
      <c r="K3682">
        <v>2</v>
      </c>
      <c r="L3682">
        <v>20.136600000000001</v>
      </c>
      <c r="M3682">
        <v>0.2</v>
      </c>
      <c r="N3682">
        <v>-7.7291999999999996</v>
      </c>
    </row>
    <row r="3683" spans="1:14" hidden="1">
      <c r="A3683">
        <v>7368</v>
      </c>
      <c r="B3683" t="s">
        <v>4177</v>
      </c>
      <c r="C3683" s="4">
        <v>42702</v>
      </c>
      <c r="D3683" s="4">
        <v>42708</v>
      </c>
      <c r="E3683" t="s">
        <v>15</v>
      </c>
      <c r="F3683" t="s">
        <v>623</v>
      </c>
      <c r="G3683" t="s">
        <v>27</v>
      </c>
      <c r="H3683">
        <v>19140</v>
      </c>
      <c r="I3683" t="s">
        <v>251</v>
      </c>
      <c r="J3683">
        <v>347.80200000000002</v>
      </c>
      <c r="K3683">
        <v>7</v>
      </c>
      <c r="L3683">
        <v>53.234999999999999</v>
      </c>
      <c r="M3683">
        <v>0.3</v>
      </c>
      <c r="N3683">
        <v>-24.843</v>
      </c>
    </row>
    <row r="3684" spans="1:14" hidden="1">
      <c r="A3684">
        <v>1772</v>
      </c>
      <c r="B3684" t="s">
        <v>4178</v>
      </c>
      <c r="C3684" s="4">
        <v>42701</v>
      </c>
      <c r="D3684" s="4">
        <v>42703</v>
      </c>
      <c r="E3684" t="s">
        <v>52</v>
      </c>
      <c r="F3684" t="s">
        <v>1182</v>
      </c>
      <c r="G3684" t="s">
        <v>27</v>
      </c>
      <c r="H3684">
        <v>60623</v>
      </c>
      <c r="I3684" t="s">
        <v>4179</v>
      </c>
      <c r="J3684">
        <v>97.983999999999995</v>
      </c>
      <c r="K3684">
        <v>2</v>
      </c>
      <c r="L3684">
        <v>61.24</v>
      </c>
      <c r="M3684">
        <v>0.2</v>
      </c>
      <c r="N3684">
        <v>-24.495999999999999</v>
      </c>
    </row>
    <row r="3685" spans="1:14" hidden="1">
      <c r="A3685">
        <v>1773</v>
      </c>
      <c r="B3685" t="s">
        <v>4178</v>
      </c>
      <c r="C3685" s="4">
        <v>42701</v>
      </c>
      <c r="D3685" s="4">
        <v>42703</v>
      </c>
      <c r="E3685" t="s">
        <v>52</v>
      </c>
      <c r="F3685" t="s">
        <v>1182</v>
      </c>
      <c r="G3685" t="s">
        <v>27</v>
      </c>
      <c r="H3685">
        <v>60623</v>
      </c>
      <c r="I3685" t="s">
        <v>638</v>
      </c>
      <c r="J3685">
        <v>62.4</v>
      </c>
      <c r="K3685">
        <v>6</v>
      </c>
      <c r="L3685">
        <v>7.15</v>
      </c>
      <c r="M3685">
        <v>0.2</v>
      </c>
      <c r="N3685">
        <v>19.5</v>
      </c>
    </row>
    <row r="3686" spans="1:14" hidden="1">
      <c r="A3686">
        <v>1932</v>
      </c>
      <c r="B3686" t="s">
        <v>4180</v>
      </c>
      <c r="C3686" s="4">
        <v>42701</v>
      </c>
      <c r="D3686" s="4">
        <v>42703</v>
      </c>
      <c r="E3686" t="s">
        <v>52</v>
      </c>
      <c r="F3686" t="s">
        <v>803</v>
      </c>
      <c r="G3686" t="s">
        <v>21</v>
      </c>
      <c r="H3686">
        <v>85254</v>
      </c>
      <c r="I3686" t="s">
        <v>1483</v>
      </c>
      <c r="J3686">
        <v>271.99200000000002</v>
      </c>
      <c r="K3686">
        <v>1</v>
      </c>
      <c r="L3686">
        <v>248.1927</v>
      </c>
      <c r="M3686">
        <v>0.2</v>
      </c>
      <c r="N3686">
        <v>23.799299999999999</v>
      </c>
    </row>
    <row r="3687" spans="1:14" hidden="1">
      <c r="A3687">
        <v>2212</v>
      </c>
      <c r="B3687" t="s">
        <v>4181</v>
      </c>
      <c r="C3687" s="4">
        <v>42701</v>
      </c>
      <c r="D3687" s="4">
        <v>42704</v>
      </c>
      <c r="E3687" t="s">
        <v>38</v>
      </c>
      <c r="F3687" t="s">
        <v>1417</v>
      </c>
      <c r="G3687" t="s">
        <v>27</v>
      </c>
      <c r="H3687">
        <v>48146</v>
      </c>
      <c r="I3687" t="s">
        <v>4182</v>
      </c>
      <c r="J3687">
        <v>167.292</v>
      </c>
      <c r="K3687">
        <v>6</v>
      </c>
      <c r="L3687">
        <v>22.9252</v>
      </c>
      <c r="M3687">
        <v>0.1</v>
      </c>
      <c r="N3687">
        <v>29.7408</v>
      </c>
    </row>
    <row r="3688" spans="1:14" hidden="1">
      <c r="A3688">
        <v>3476</v>
      </c>
      <c r="B3688" t="s">
        <v>4183</v>
      </c>
      <c r="C3688" s="4">
        <v>42701</v>
      </c>
      <c r="D3688" s="4">
        <v>42704</v>
      </c>
      <c r="E3688" t="s">
        <v>38</v>
      </c>
      <c r="F3688" t="s">
        <v>1945</v>
      </c>
      <c r="G3688" t="s">
        <v>27</v>
      </c>
      <c r="H3688">
        <v>66212</v>
      </c>
      <c r="I3688" t="s">
        <v>2126</v>
      </c>
      <c r="J3688">
        <v>34.950000000000003</v>
      </c>
      <c r="K3688">
        <v>5</v>
      </c>
      <c r="L3688">
        <v>3.9144000000000001</v>
      </c>
      <c r="M3688">
        <v>0</v>
      </c>
      <c r="N3688">
        <v>15.378</v>
      </c>
    </row>
    <row r="3689" spans="1:14" hidden="1">
      <c r="A3689">
        <v>3477</v>
      </c>
      <c r="B3689" t="s">
        <v>4183</v>
      </c>
      <c r="C3689" s="4">
        <v>42701</v>
      </c>
      <c r="D3689" s="4">
        <v>42704</v>
      </c>
      <c r="E3689" t="s">
        <v>38</v>
      </c>
      <c r="F3689" t="s">
        <v>1945</v>
      </c>
      <c r="G3689" t="s">
        <v>27</v>
      </c>
      <c r="H3689">
        <v>66212</v>
      </c>
      <c r="I3689" t="s">
        <v>1330</v>
      </c>
      <c r="J3689">
        <v>152</v>
      </c>
      <c r="K3689">
        <v>5</v>
      </c>
      <c r="L3689">
        <v>16.416</v>
      </c>
      <c r="M3689">
        <v>0</v>
      </c>
      <c r="N3689">
        <v>69.92</v>
      </c>
    </row>
    <row r="3690" spans="1:14" hidden="1">
      <c r="A3690">
        <v>5902</v>
      </c>
      <c r="B3690" t="s">
        <v>4184</v>
      </c>
      <c r="C3690" s="4">
        <v>42701</v>
      </c>
      <c r="D3690" s="4">
        <v>42706</v>
      </c>
      <c r="E3690" t="s">
        <v>15</v>
      </c>
      <c r="F3690" t="s">
        <v>79</v>
      </c>
      <c r="G3690" t="s">
        <v>27</v>
      </c>
      <c r="H3690">
        <v>7090</v>
      </c>
      <c r="I3690" t="s">
        <v>4185</v>
      </c>
      <c r="J3690">
        <v>31.56</v>
      </c>
      <c r="K3690">
        <v>3</v>
      </c>
      <c r="L3690">
        <v>7.0484</v>
      </c>
      <c r="M3690">
        <v>0</v>
      </c>
      <c r="N3690">
        <v>10.4148</v>
      </c>
    </row>
    <row r="3691" spans="1:14" hidden="1">
      <c r="A3691">
        <v>7201</v>
      </c>
      <c r="B3691" t="s">
        <v>4186</v>
      </c>
      <c r="C3691" s="4">
        <v>42701</v>
      </c>
      <c r="D3691" s="4">
        <v>42707</v>
      </c>
      <c r="E3691" t="s">
        <v>15</v>
      </c>
      <c r="F3691" t="s">
        <v>538</v>
      </c>
      <c r="G3691" t="s">
        <v>21</v>
      </c>
      <c r="H3691">
        <v>33311</v>
      </c>
      <c r="I3691" t="s">
        <v>2071</v>
      </c>
      <c r="J3691">
        <v>116.76</v>
      </c>
      <c r="K3691">
        <v>1</v>
      </c>
      <c r="L3691">
        <v>102.16500000000001</v>
      </c>
      <c r="M3691">
        <v>0.2</v>
      </c>
      <c r="N3691">
        <v>14.595000000000001</v>
      </c>
    </row>
    <row r="3692" spans="1:14" hidden="1">
      <c r="A3692">
        <v>7202</v>
      </c>
      <c r="B3692" t="s">
        <v>4186</v>
      </c>
      <c r="C3692" s="4">
        <v>42701</v>
      </c>
      <c r="D3692" s="4">
        <v>42707</v>
      </c>
      <c r="E3692" t="s">
        <v>15</v>
      </c>
      <c r="F3692" t="s">
        <v>538</v>
      </c>
      <c r="G3692" t="s">
        <v>21</v>
      </c>
      <c r="H3692">
        <v>33311</v>
      </c>
      <c r="I3692" t="s">
        <v>943</v>
      </c>
      <c r="J3692">
        <v>331.02300000000002</v>
      </c>
      <c r="K3692">
        <v>7</v>
      </c>
      <c r="L3692">
        <v>63.6252</v>
      </c>
      <c r="M3692">
        <v>0.45</v>
      </c>
      <c r="N3692">
        <v>-114.35339999999999</v>
      </c>
    </row>
    <row r="3693" spans="1:14" hidden="1">
      <c r="A3693">
        <v>8623</v>
      </c>
      <c r="B3693" t="s">
        <v>4187</v>
      </c>
      <c r="C3693" s="4">
        <v>42701</v>
      </c>
      <c r="D3693" s="4">
        <v>42705</v>
      </c>
      <c r="E3693" t="s">
        <v>15</v>
      </c>
      <c r="F3693" t="s">
        <v>4077</v>
      </c>
      <c r="G3693" t="s">
        <v>21</v>
      </c>
      <c r="H3693">
        <v>85023</v>
      </c>
      <c r="I3693" t="s">
        <v>235</v>
      </c>
      <c r="J3693">
        <v>39.808</v>
      </c>
      <c r="K3693">
        <v>4</v>
      </c>
      <c r="L3693">
        <v>8.9567999999999994</v>
      </c>
      <c r="M3693">
        <v>0.2</v>
      </c>
      <c r="N3693">
        <v>3.9807999999999999</v>
      </c>
    </row>
    <row r="3694" spans="1:14" hidden="1">
      <c r="A3694">
        <v>9812</v>
      </c>
      <c r="B3694" t="s">
        <v>4188</v>
      </c>
      <c r="C3694" s="4">
        <v>42701</v>
      </c>
      <c r="D3694" s="4">
        <v>42704</v>
      </c>
      <c r="E3694" t="s">
        <v>38</v>
      </c>
      <c r="F3694" t="s">
        <v>1273</v>
      </c>
      <c r="G3694" t="s">
        <v>21</v>
      </c>
      <c r="H3694">
        <v>7017</v>
      </c>
      <c r="I3694" t="s">
        <v>3064</v>
      </c>
      <c r="J3694">
        <v>25.92</v>
      </c>
      <c r="K3694">
        <v>4</v>
      </c>
      <c r="L3694">
        <v>3.3696000000000002</v>
      </c>
      <c r="M3694">
        <v>0</v>
      </c>
      <c r="N3694">
        <v>12.441599999999999</v>
      </c>
    </row>
    <row r="3695" spans="1:14" hidden="1">
      <c r="A3695">
        <v>9813</v>
      </c>
      <c r="B3695" t="s">
        <v>4188</v>
      </c>
      <c r="C3695" s="4">
        <v>42701</v>
      </c>
      <c r="D3695" s="4">
        <v>42704</v>
      </c>
      <c r="E3695" t="s">
        <v>38</v>
      </c>
      <c r="F3695" t="s">
        <v>1273</v>
      </c>
      <c r="G3695" t="s">
        <v>21</v>
      </c>
      <c r="H3695">
        <v>7017</v>
      </c>
      <c r="I3695" t="s">
        <v>2478</v>
      </c>
      <c r="J3695">
        <v>34.65</v>
      </c>
      <c r="K3695">
        <v>3</v>
      </c>
      <c r="L3695">
        <v>8.3160000000000007</v>
      </c>
      <c r="M3695">
        <v>0</v>
      </c>
      <c r="N3695">
        <v>9.702</v>
      </c>
    </row>
    <row r="3696" spans="1:14" hidden="1">
      <c r="A3696">
        <v>9814</v>
      </c>
      <c r="B3696" t="s">
        <v>4188</v>
      </c>
      <c r="C3696" s="4">
        <v>42701</v>
      </c>
      <c r="D3696" s="4">
        <v>42704</v>
      </c>
      <c r="E3696" t="s">
        <v>38</v>
      </c>
      <c r="F3696" t="s">
        <v>1273</v>
      </c>
      <c r="G3696" t="s">
        <v>21</v>
      </c>
      <c r="H3696">
        <v>7017</v>
      </c>
      <c r="I3696" t="s">
        <v>2518</v>
      </c>
      <c r="J3696">
        <v>204.95</v>
      </c>
      <c r="K3696">
        <v>5</v>
      </c>
      <c r="L3696">
        <v>20.904900000000001</v>
      </c>
      <c r="M3696">
        <v>0</v>
      </c>
      <c r="N3696">
        <v>100.4255</v>
      </c>
    </row>
    <row r="3697" spans="1:14" hidden="1">
      <c r="A3697">
        <v>9815</v>
      </c>
      <c r="B3697" t="s">
        <v>4188</v>
      </c>
      <c r="C3697" s="4">
        <v>42701</v>
      </c>
      <c r="D3697" s="4">
        <v>42704</v>
      </c>
      <c r="E3697" t="s">
        <v>38</v>
      </c>
      <c r="F3697" t="s">
        <v>1273</v>
      </c>
      <c r="G3697" t="s">
        <v>21</v>
      </c>
      <c r="H3697">
        <v>7017</v>
      </c>
      <c r="I3697" t="s">
        <v>720</v>
      </c>
      <c r="J3697">
        <v>79.95</v>
      </c>
      <c r="K3697">
        <v>5</v>
      </c>
      <c r="L3697">
        <v>8.3148</v>
      </c>
      <c r="M3697">
        <v>0</v>
      </c>
      <c r="N3697">
        <v>38.375999999999998</v>
      </c>
    </row>
    <row r="3698" spans="1:14" hidden="1">
      <c r="A3698">
        <v>1452</v>
      </c>
      <c r="B3698" t="s">
        <v>4189</v>
      </c>
      <c r="C3698" s="4">
        <v>42700</v>
      </c>
      <c r="D3698" s="4">
        <v>42703</v>
      </c>
      <c r="E3698" t="s">
        <v>38</v>
      </c>
      <c r="F3698" t="s">
        <v>4190</v>
      </c>
      <c r="G3698" t="s">
        <v>27</v>
      </c>
      <c r="H3698">
        <v>36608</v>
      </c>
      <c r="I3698" t="s">
        <v>1644</v>
      </c>
      <c r="J3698">
        <v>70.98</v>
      </c>
      <c r="K3698">
        <v>7</v>
      </c>
      <c r="L3698">
        <v>5.1714000000000002</v>
      </c>
      <c r="M3698">
        <v>0</v>
      </c>
      <c r="N3698">
        <v>34.780200000000001</v>
      </c>
    </row>
    <row r="3699" spans="1:14" hidden="1">
      <c r="A3699">
        <v>1453</v>
      </c>
      <c r="B3699" t="s">
        <v>4189</v>
      </c>
      <c r="C3699" s="4">
        <v>42700</v>
      </c>
      <c r="D3699" s="4">
        <v>42703</v>
      </c>
      <c r="E3699" t="s">
        <v>38</v>
      </c>
      <c r="F3699" t="s">
        <v>4190</v>
      </c>
      <c r="G3699" t="s">
        <v>27</v>
      </c>
      <c r="H3699">
        <v>36608</v>
      </c>
      <c r="I3699" t="s">
        <v>1297</v>
      </c>
      <c r="J3699">
        <v>91.68</v>
      </c>
      <c r="K3699">
        <v>3</v>
      </c>
      <c r="L3699">
        <v>15.28</v>
      </c>
      <c r="M3699">
        <v>0</v>
      </c>
      <c r="N3699">
        <v>45.84</v>
      </c>
    </row>
    <row r="3700" spans="1:14" hidden="1">
      <c r="A3700">
        <v>1454</v>
      </c>
      <c r="B3700" t="s">
        <v>4189</v>
      </c>
      <c r="C3700" s="4">
        <v>42700</v>
      </c>
      <c r="D3700" s="4">
        <v>42703</v>
      </c>
      <c r="E3700" t="s">
        <v>38</v>
      </c>
      <c r="F3700" t="s">
        <v>4190</v>
      </c>
      <c r="G3700" t="s">
        <v>27</v>
      </c>
      <c r="H3700">
        <v>36608</v>
      </c>
      <c r="I3700" t="s">
        <v>4191</v>
      </c>
      <c r="J3700">
        <v>33.75</v>
      </c>
      <c r="K3700">
        <v>5</v>
      </c>
      <c r="L3700">
        <v>3.375</v>
      </c>
      <c r="M3700">
        <v>0</v>
      </c>
      <c r="N3700">
        <v>16.875</v>
      </c>
    </row>
    <row r="3701" spans="1:14" hidden="1">
      <c r="A3701">
        <v>1455</v>
      </c>
      <c r="B3701" t="s">
        <v>4189</v>
      </c>
      <c r="C3701" s="4">
        <v>42700</v>
      </c>
      <c r="D3701" s="4">
        <v>42703</v>
      </c>
      <c r="E3701" t="s">
        <v>38</v>
      </c>
      <c r="F3701" t="s">
        <v>4190</v>
      </c>
      <c r="G3701" t="s">
        <v>27</v>
      </c>
      <c r="H3701">
        <v>36608</v>
      </c>
      <c r="I3701" t="s">
        <v>4192</v>
      </c>
      <c r="J3701">
        <v>3040</v>
      </c>
      <c r="K3701">
        <v>8</v>
      </c>
      <c r="L3701">
        <v>197.6</v>
      </c>
      <c r="M3701">
        <v>0</v>
      </c>
      <c r="N3701">
        <v>1459.2</v>
      </c>
    </row>
    <row r="3702" spans="1:14" hidden="1">
      <c r="A3702">
        <v>2073</v>
      </c>
      <c r="B3702" t="s">
        <v>4193</v>
      </c>
      <c r="C3702" s="4">
        <v>42700</v>
      </c>
      <c r="D3702" s="4">
        <v>42706</v>
      </c>
      <c r="E3702" t="s">
        <v>15</v>
      </c>
      <c r="F3702" t="s">
        <v>4194</v>
      </c>
      <c r="G3702" t="s">
        <v>27</v>
      </c>
      <c r="H3702">
        <v>98105</v>
      </c>
      <c r="I3702" t="s">
        <v>2318</v>
      </c>
      <c r="J3702">
        <v>7.3120000000000003</v>
      </c>
      <c r="K3702">
        <v>2</v>
      </c>
      <c r="L3702">
        <v>2.3763999999999998</v>
      </c>
      <c r="M3702">
        <v>0.2</v>
      </c>
      <c r="N3702">
        <v>2.5592000000000001</v>
      </c>
    </row>
    <row r="3703" spans="1:14" hidden="1">
      <c r="A3703">
        <v>2242</v>
      </c>
      <c r="B3703" t="s">
        <v>4195</v>
      </c>
      <c r="C3703" s="4">
        <v>42700</v>
      </c>
      <c r="D3703" s="4">
        <v>42705</v>
      </c>
      <c r="E3703" t="s">
        <v>15</v>
      </c>
      <c r="F3703" t="s">
        <v>2039</v>
      </c>
      <c r="G3703" t="s">
        <v>21</v>
      </c>
      <c r="H3703">
        <v>19134</v>
      </c>
      <c r="I3703" t="s">
        <v>1053</v>
      </c>
      <c r="J3703">
        <v>494.98200000000003</v>
      </c>
      <c r="K3703">
        <v>3</v>
      </c>
      <c r="L3703">
        <v>203.49260000000001</v>
      </c>
      <c r="M3703">
        <v>0.4</v>
      </c>
      <c r="N3703">
        <v>-115.4958</v>
      </c>
    </row>
    <row r="3704" spans="1:14" hidden="1">
      <c r="A3704">
        <v>5274</v>
      </c>
      <c r="B3704" t="s">
        <v>4196</v>
      </c>
      <c r="C3704" s="4">
        <v>42700</v>
      </c>
      <c r="D3704" s="4">
        <v>42703</v>
      </c>
      <c r="E3704" t="s">
        <v>38</v>
      </c>
      <c r="F3704" t="s">
        <v>2201</v>
      </c>
      <c r="G3704" t="s">
        <v>17</v>
      </c>
      <c r="H3704">
        <v>33142</v>
      </c>
      <c r="I3704" t="s">
        <v>662</v>
      </c>
      <c r="J3704">
        <v>3.7440000000000002</v>
      </c>
      <c r="K3704">
        <v>4</v>
      </c>
      <c r="L3704">
        <v>1.5911999999999999</v>
      </c>
      <c r="M3704">
        <v>0.7</v>
      </c>
      <c r="N3704">
        <v>-2.6208</v>
      </c>
    </row>
    <row r="3705" spans="1:14" hidden="1">
      <c r="A3705">
        <v>5924</v>
      </c>
      <c r="B3705" t="s">
        <v>4197</v>
      </c>
      <c r="C3705" s="4">
        <v>42700</v>
      </c>
      <c r="D3705" s="4">
        <v>42704</v>
      </c>
      <c r="E3705" t="s">
        <v>52</v>
      </c>
      <c r="F3705" t="s">
        <v>295</v>
      </c>
      <c r="G3705" t="s">
        <v>27</v>
      </c>
      <c r="H3705">
        <v>10011</v>
      </c>
      <c r="I3705" t="s">
        <v>724</v>
      </c>
      <c r="J3705">
        <v>313.17599999999999</v>
      </c>
      <c r="K3705">
        <v>2</v>
      </c>
      <c r="L3705">
        <v>216.61340000000001</v>
      </c>
      <c r="M3705">
        <v>0.4</v>
      </c>
      <c r="N3705">
        <v>-120.0508</v>
      </c>
    </row>
    <row r="3706" spans="1:14" hidden="1">
      <c r="A3706">
        <v>7729</v>
      </c>
      <c r="B3706" t="s">
        <v>4198</v>
      </c>
      <c r="C3706" s="4">
        <v>42700</v>
      </c>
      <c r="D3706" s="4">
        <v>42706</v>
      </c>
      <c r="E3706" t="s">
        <v>15</v>
      </c>
      <c r="F3706" t="s">
        <v>2714</v>
      </c>
      <c r="G3706" t="s">
        <v>21</v>
      </c>
      <c r="H3706">
        <v>79907</v>
      </c>
      <c r="I3706" t="s">
        <v>682</v>
      </c>
      <c r="J3706">
        <v>17.856000000000002</v>
      </c>
      <c r="K3706">
        <v>4</v>
      </c>
      <c r="L3706">
        <v>3.4037999999999999</v>
      </c>
      <c r="M3706">
        <v>0.2</v>
      </c>
      <c r="N3706">
        <v>4.2408000000000001</v>
      </c>
    </row>
    <row r="3707" spans="1:14" hidden="1">
      <c r="A3707">
        <v>8384</v>
      </c>
      <c r="B3707" t="s">
        <v>4199</v>
      </c>
      <c r="C3707" s="4">
        <v>42700</v>
      </c>
      <c r="D3707" s="4">
        <v>42702</v>
      </c>
      <c r="E3707" t="s">
        <v>38</v>
      </c>
      <c r="F3707" t="s">
        <v>4200</v>
      </c>
      <c r="G3707" t="s">
        <v>17</v>
      </c>
      <c r="H3707">
        <v>6484</v>
      </c>
      <c r="I3707" t="s">
        <v>4201</v>
      </c>
      <c r="J3707">
        <v>59.97</v>
      </c>
      <c r="K3707">
        <v>3</v>
      </c>
      <c r="L3707">
        <v>14.9925</v>
      </c>
      <c r="M3707">
        <v>0</v>
      </c>
      <c r="N3707">
        <v>14.9925</v>
      </c>
    </row>
    <row r="3708" spans="1:14" hidden="1">
      <c r="A3708">
        <v>8385</v>
      </c>
      <c r="B3708" t="s">
        <v>4199</v>
      </c>
      <c r="C3708" s="4">
        <v>42700</v>
      </c>
      <c r="D3708" s="4">
        <v>42702</v>
      </c>
      <c r="E3708" t="s">
        <v>38</v>
      </c>
      <c r="F3708" t="s">
        <v>4200</v>
      </c>
      <c r="G3708" t="s">
        <v>17</v>
      </c>
      <c r="H3708">
        <v>6484</v>
      </c>
      <c r="I3708" t="s">
        <v>113</v>
      </c>
      <c r="J3708">
        <v>13.36</v>
      </c>
      <c r="K3708">
        <v>2</v>
      </c>
      <c r="L3708">
        <v>3.4735999999999998</v>
      </c>
      <c r="M3708">
        <v>0</v>
      </c>
      <c r="N3708">
        <v>6.4127999999999998</v>
      </c>
    </row>
    <row r="3709" spans="1:14" hidden="1">
      <c r="A3709">
        <v>9124</v>
      </c>
      <c r="B3709" t="s">
        <v>4202</v>
      </c>
      <c r="C3709" s="4">
        <v>42700</v>
      </c>
      <c r="D3709" s="4">
        <v>42702</v>
      </c>
      <c r="E3709" t="s">
        <v>52</v>
      </c>
      <c r="F3709" t="s">
        <v>3216</v>
      </c>
      <c r="G3709" t="s">
        <v>21</v>
      </c>
      <c r="H3709">
        <v>19120</v>
      </c>
      <c r="I3709" t="s">
        <v>315</v>
      </c>
      <c r="J3709">
        <v>78.759</v>
      </c>
      <c r="K3709">
        <v>9</v>
      </c>
      <c r="L3709">
        <v>15.1684</v>
      </c>
      <c r="M3709">
        <v>0.7</v>
      </c>
      <c r="N3709">
        <v>-57.756599999999999</v>
      </c>
    </row>
    <row r="3710" spans="1:14" hidden="1">
      <c r="A3710">
        <v>9650</v>
      </c>
      <c r="B3710" t="s">
        <v>4203</v>
      </c>
      <c r="C3710" s="4">
        <v>42700</v>
      </c>
      <c r="D3710" s="4">
        <v>42704</v>
      </c>
      <c r="E3710" t="s">
        <v>15</v>
      </c>
      <c r="F3710" t="s">
        <v>3546</v>
      </c>
      <c r="G3710" t="s">
        <v>21</v>
      </c>
      <c r="H3710">
        <v>90045</v>
      </c>
      <c r="I3710" t="s">
        <v>954</v>
      </c>
      <c r="J3710">
        <v>3406.6640000000002</v>
      </c>
      <c r="K3710">
        <v>8</v>
      </c>
      <c r="L3710">
        <v>405.79379999999998</v>
      </c>
      <c r="M3710">
        <v>0.15</v>
      </c>
      <c r="N3710">
        <v>160.31360000000001</v>
      </c>
    </row>
    <row r="3711" spans="1:14" hidden="1">
      <c r="A3711">
        <v>9651</v>
      </c>
      <c r="B3711" t="s">
        <v>4203</v>
      </c>
      <c r="C3711" s="4">
        <v>42700</v>
      </c>
      <c r="D3711" s="4">
        <v>42704</v>
      </c>
      <c r="E3711" t="s">
        <v>15</v>
      </c>
      <c r="F3711" t="s">
        <v>3546</v>
      </c>
      <c r="G3711" t="s">
        <v>21</v>
      </c>
      <c r="H3711">
        <v>90045</v>
      </c>
      <c r="I3711" t="s">
        <v>3939</v>
      </c>
      <c r="J3711">
        <v>37.17</v>
      </c>
      <c r="K3711">
        <v>9</v>
      </c>
      <c r="L3711">
        <v>2.9735999999999998</v>
      </c>
      <c r="M3711">
        <v>0</v>
      </c>
      <c r="N3711">
        <v>10.4076</v>
      </c>
    </row>
    <row r="3712" spans="1:14" hidden="1">
      <c r="A3712">
        <v>9652</v>
      </c>
      <c r="B3712" t="s">
        <v>4203</v>
      </c>
      <c r="C3712" s="4">
        <v>42700</v>
      </c>
      <c r="D3712" s="4">
        <v>42704</v>
      </c>
      <c r="E3712" t="s">
        <v>15</v>
      </c>
      <c r="F3712" t="s">
        <v>3546</v>
      </c>
      <c r="G3712" t="s">
        <v>21</v>
      </c>
      <c r="H3712">
        <v>90045</v>
      </c>
      <c r="I3712" t="s">
        <v>2886</v>
      </c>
      <c r="J3712">
        <v>64.959999999999994</v>
      </c>
      <c r="K3712">
        <v>2</v>
      </c>
      <c r="L3712">
        <v>22.736000000000001</v>
      </c>
      <c r="M3712">
        <v>0</v>
      </c>
      <c r="N3712">
        <v>19.488</v>
      </c>
    </row>
    <row r="3713" spans="1:14" hidden="1">
      <c r="A3713">
        <v>9653</v>
      </c>
      <c r="B3713" t="s">
        <v>4203</v>
      </c>
      <c r="C3713" s="4">
        <v>42700</v>
      </c>
      <c r="D3713" s="4">
        <v>42704</v>
      </c>
      <c r="E3713" t="s">
        <v>15</v>
      </c>
      <c r="F3713" t="s">
        <v>3546</v>
      </c>
      <c r="G3713" t="s">
        <v>21</v>
      </c>
      <c r="H3713">
        <v>90045</v>
      </c>
      <c r="I3713" t="s">
        <v>2551</v>
      </c>
      <c r="J3713">
        <v>595.38</v>
      </c>
      <c r="K3713">
        <v>6</v>
      </c>
      <c r="L3713">
        <v>49.615000000000002</v>
      </c>
      <c r="M3713">
        <v>0</v>
      </c>
      <c r="N3713">
        <v>297.69</v>
      </c>
    </row>
    <row r="3714" spans="1:14" hidden="1">
      <c r="A3714">
        <v>3464</v>
      </c>
      <c r="B3714" t="s">
        <v>4204</v>
      </c>
      <c r="C3714" s="4">
        <v>42699</v>
      </c>
      <c r="D3714" s="4">
        <v>42704</v>
      </c>
      <c r="E3714" t="s">
        <v>15</v>
      </c>
      <c r="F3714" t="s">
        <v>2570</v>
      </c>
      <c r="G3714" t="s">
        <v>17</v>
      </c>
      <c r="H3714">
        <v>32216</v>
      </c>
      <c r="I3714" t="s">
        <v>2265</v>
      </c>
      <c r="J3714">
        <v>5.08</v>
      </c>
      <c r="K3714">
        <v>1</v>
      </c>
      <c r="L3714">
        <v>3.4289999999999998</v>
      </c>
      <c r="M3714">
        <v>0.2</v>
      </c>
      <c r="N3714">
        <v>1.651</v>
      </c>
    </row>
    <row r="3715" spans="1:14" hidden="1">
      <c r="A3715">
        <v>6574</v>
      </c>
      <c r="B3715" t="s">
        <v>4205</v>
      </c>
      <c r="C3715" s="4">
        <v>42699</v>
      </c>
      <c r="D3715" s="4">
        <v>42704</v>
      </c>
      <c r="E3715" t="s">
        <v>15</v>
      </c>
      <c r="F3715" t="s">
        <v>1875</v>
      </c>
      <c r="G3715" t="s">
        <v>27</v>
      </c>
      <c r="H3715">
        <v>7060</v>
      </c>
      <c r="I3715" t="s">
        <v>4206</v>
      </c>
      <c r="J3715">
        <v>563.4</v>
      </c>
      <c r="K3715">
        <v>4</v>
      </c>
      <c r="L3715">
        <v>123.94799999999999</v>
      </c>
      <c r="M3715">
        <v>0</v>
      </c>
      <c r="N3715">
        <v>67.608000000000004</v>
      </c>
    </row>
    <row r="3716" spans="1:14" hidden="1">
      <c r="A3716">
        <v>6575</v>
      </c>
      <c r="B3716" t="s">
        <v>4205</v>
      </c>
      <c r="C3716" s="4">
        <v>42699</v>
      </c>
      <c r="D3716" s="4">
        <v>42704</v>
      </c>
      <c r="E3716" t="s">
        <v>15</v>
      </c>
      <c r="F3716" t="s">
        <v>1875</v>
      </c>
      <c r="G3716" t="s">
        <v>27</v>
      </c>
      <c r="H3716">
        <v>7060</v>
      </c>
      <c r="I3716" t="s">
        <v>4207</v>
      </c>
      <c r="J3716">
        <v>319.92</v>
      </c>
      <c r="K3716">
        <v>8</v>
      </c>
      <c r="L3716">
        <v>25.1937</v>
      </c>
      <c r="M3716">
        <v>0</v>
      </c>
      <c r="N3716">
        <v>118.3704</v>
      </c>
    </row>
    <row r="3717" spans="1:14" hidden="1">
      <c r="A3717">
        <v>6978</v>
      </c>
      <c r="B3717" t="s">
        <v>4208</v>
      </c>
      <c r="C3717" s="4">
        <v>42699</v>
      </c>
      <c r="D3717" s="4">
        <v>42702</v>
      </c>
      <c r="E3717" t="s">
        <v>38</v>
      </c>
      <c r="F3717" t="s">
        <v>328</v>
      </c>
      <c r="G3717" t="s">
        <v>21</v>
      </c>
      <c r="H3717">
        <v>72401</v>
      </c>
      <c r="I3717" t="s">
        <v>859</v>
      </c>
      <c r="J3717">
        <v>59.98</v>
      </c>
      <c r="K3717">
        <v>2</v>
      </c>
      <c r="L3717">
        <v>20.992999999999999</v>
      </c>
      <c r="M3717">
        <v>0</v>
      </c>
      <c r="N3717">
        <v>17.994</v>
      </c>
    </row>
    <row r="3718" spans="1:14" hidden="1">
      <c r="A3718">
        <v>7687</v>
      </c>
      <c r="B3718" t="s">
        <v>4209</v>
      </c>
      <c r="C3718" s="4">
        <v>42699</v>
      </c>
      <c r="D3718" s="4">
        <v>42703</v>
      </c>
      <c r="E3718" t="s">
        <v>15</v>
      </c>
      <c r="F3718" t="s">
        <v>767</v>
      </c>
      <c r="G3718" t="s">
        <v>27</v>
      </c>
      <c r="H3718">
        <v>49201</v>
      </c>
      <c r="I3718" t="s">
        <v>1529</v>
      </c>
      <c r="J3718">
        <v>1568.61</v>
      </c>
      <c r="K3718">
        <v>9</v>
      </c>
      <c r="L3718">
        <v>137.6891</v>
      </c>
      <c r="M3718">
        <v>0</v>
      </c>
      <c r="N3718">
        <v>329.40809999999999</v>
      </c>
    </row>
    <row r="3719" spans="1:14" hidden="1">
      <c r="A3719">
        <v>7688</v>
      </c>
      <c r="B3719" t="s">
        <v>4209</v>
      </c>
      <c r="C3719" s="4">
        <v>42699</v>
      </c>
      <c r="D3719" s="4">
        <v>42703</v>
      </c>
      <c r="E3719" t="s">
        <v>15</v>
      </c>
      <c r="F3719" t="s">
        <v>767</v>
      </c>
      <c r="G3719" t="s">
        <v>27</v>
      </c>
      <c r="H3719">
        <v>49201</v>
      </c>
      <c r="I3719" t="s">
        <v>214</v>
      </c>
      <c r="J3719">
        <v>17.3</v>
      </c>
      <c r="K3719">
        <v>1</v>
      </c>
      <c r="L3719">
        <v>8.9960000000000004</v>
      </c>
      <c r="M3719">
        <v>0</v>
      </c>
      <c r="N3719">
        <v>8.3040000000000003</v>
      </c>
    </row>
    <row r="3720" spans="1:14" hidden="1">
      <c r="A3720">
        <v>7689</v>
      </c>
      <c r="B3720" t="s">
        <v>4209</v>
      </c>
      <c r="C3720" s="4">
        <v>42699</v>
      </c>
      <c r="D3720" s="4">
        <v>42703</v>
      </c>
      <c r="E3720" t="s">
        <v>15</v>
      </c>
      <c r="F3720" t="s">
        <v>767</v>
      </c>
      <c r="G3720" t="s">
        <v>27</v>
      </c>
      <c r="H3720">
        <v>49201</v>
      </c>
      <c r="I3720" t="s">
        <v>4210</v>
      </c>
      <c r="J3720">
        <v>160</v>
      </c>
      <c r="K3720">
        <v>8</v>
      </c>
      <c r="L3720">
        <v>12.2</v>
      </c>
      <c r="M3720">
        <v>0</v>
      </c>
      <c r="N3720">
        <v>62.4</v>
      </c>
    </row>
    <row r="3721" spans="1:14" hidden="1">
      <c r="A3721">
        <v>7772</v>
      </c>
      <c r="B3721" t="s">
        <v>4211</v>
      </c>
      <c r="C3721" s="4">
        <v>42699</v>
      </c>
      <c r="D3721" s="4">
        <v>42706</v>
      </c>
      <c r="E3721" t="s">
        <v>15</v>
      </c>
      <c r="F3721" t="s">
        <v>1569</v>
      </c>
      <c r="G3721" t="s">
        <v>21</v>
      </c>
      <c r="H3721">
        <v>43130</v>
      </c>
      <c r="I3721" t="s">
        <v>3905</v>
      </c>
      <c r="J3721">
        <v>456.58800000000002</v>
      </c>
      <c r="K3721">
        <v>2</v>
      </c>
      <c r="L3721">
        <v>380.49</v>
      </c>
      <c r="M3721">
        <v>0.7</v>
      </c>
      <c r="N3721">
        <v>-304.392</v>
      </c>
    </row>
    <row r="3722" spans="1:14" hidden="1">
      <c r="A3722">
        <v>7773</v>
      </c>
      <c r="B3722" t="s">
        <v>4211</v>
      </c>
      <c r="C3722" s="4">
        <v>42699</v>
      </c>
      <c r="D3722" s="4">
        <v>42706</v>
      </c>
      <c r="E3722" t="s">
        <v>15</v>
      </c>
      <c r="F3722" t="s">
        <v>1569</v>
      </c>
      <c r="G3722" t="s">
        <v>21</v>
      </c>
      <c r="H3722">
        <v>43130</v>
      </c>
      <c r="I3722" t="s">
        <v>3549</v>
      </c>
      <c r="J3722">
        <v>4499.9849999999997</v>
      </c>
      <c r="K3722">
        <v>5</v>
      </c>
      <c r="L3722">
        <v>2219.9926</v>
      </c>
      <c r="M3722">
        <v>0.7</v>
      </c>
      <c r="N3722">
        <v>-6599.9780000000001</v>
      </c>
    </row>
    <row r="3723" spans="1:14" hidden="1">
      <c r="A3723">
        <v>7774</v>
      </c>
      <c r="B3723" t="s">
        <v>4211</v>
      </c>
      <c r="C3723" s="4">
        <v>42699</v>
      </c>
      <c r="D3723" s="4">
        <v>42706</v>
      </c>
      <c r="E3723" t="s">
        <v>15</v>
      </c>
      <c r="F3723" t="s">
        <v>1569</v>
      </c>
      <c r="G3723" t="s">
        <v>21</v>
      </c>
      <c r="H3723">
        <v>43130</v>
      </c>
      <c r="I3723" t="s">
        <v>4212</v>
      </c>
      <c r="J3723">
        <v>59.975999999999999</v>
      </c>
      <c r="K3723">
        <v>3</v>
      </c>
      <c r="L3723">
        <v>15.993600000000001</v>
      </c>
      <c r="M3723">
        <v>0.2</v>
      </c>
      <c r="N3723">
        <v>11.995200000000001</v>
      </c>
    </row>
    <row r="3724" spans="1:14" hidden="1">
      <c r="A3724">
        <v>8343</v>
      </c>
      <c r="B3724" t="s">
        <v>4213</v>
      </c>
      <c r="C3724" s="4">
        <v>42699</v>
      </c>
      <c r="D3724" s="4">
        <v>42704</v>
      </c>
      <c r="E3724" t="s">
        <v>15</v>
      </c>
      <c r="F3724" t="s">
        <v>1203</v>
      </c>
      <c r="G3724" t="s">
        <v>21</v>
      </c>
      <c r="H3724">
        <v>35810</v>
      </c>
      <c r="I3724" t="s">
        <v>439</v>
      </c>
      <c r="J3724">
        <v>73.36</v>
      </c>
      <c r="K3724">
        <v>7</v>
      </c>
      <c r="L3724">
        <v>7.6504000000000003</v>
      </c>
      <c r="M3724">
        <v>0</v>
      </c>
      <c r="N3724">
        <v>19.807200000000002</v>
      </c>
    </row>
    <row r="3725" spans="1:14" hidden="1">
      <c r="A3725">
        <v>8647</v>
      </c>
      <c r="B3725" t="s">
        <v>4214</v>
      </c>
      <c r="C3725" s="4">
        <v>42699</v>
      </c>
      <c r="D3725" s="4">
        <v>42703</v>
      </c>
      <c r="E3725" t="s">
        <v>15</v>
      </c>
      <c r="F3725" t="s">
        <v>1903</v>
      </c>
      <c r="G3725" t="s">
        <v>21</v>
      </c>
      <c r="H3725">
        <v>90032</v>
      </c>
      <c r="I3725" t="s">
        <v>88</v>
      </c>
      <c r="J3725">
        <v>194.352</v>
      </c>
      <c r="K3725">
        <v>3</v>
      </c>
      <c r="L3725">
        <v>58.305599999999998</v>
      </c>
      <c r="M3725">
        <v>0.2</v>
      </c>
      <c r="N3725">
        <v>19.435199999999998</v>
      </c>
    </row>
    <row r="3726" spans="1:14" hidden="1">
      <c r="A3726">
        <v>1060</v>
      </c>
      <c r="B3726" t="s">
        <v>4215</v>
      </c>
      <c r="C3726" s="4">
        <v>42698</v>
      </c>
      <c r="D3726" s="4">
        <v>42705</v>
      </c>
      <c r="E3726" t="s">
        <v>15</v>
      </c>
      <c r="F3726" t="s">
        <v>826</v>
      </c>
      <c r="G3726" t="s">
        <v>17</v>
      </c>
      <c r="H3726">
        <v>19143</v>
      </c>
      <c r="I3726" t="s">
        <v>4035</v>
      </c>
      <c r="J3726">
        <v>4.4160000000000004</v>
      </c>
      <c r="K3726">
        <v>3</v>
      </c>
      <c r="L3726">
        <v>0.93840000000000001</v>
      </c>
      <c r="M3726">
        <v>0.2</v>
      </c>
      <c r="N3726">
        <v>1.6008</v>
      </c>
    </row>
    <row r="3727" spans="1:14" hidden="1">
      <c r="A3727">
        <v>1397</v>
      </c>
      <c r="B3727" t="s">
        <v>4216</v>
      </c>
      <c r="C3727" s="4">
        <v>42698</v>
      </c>
      <c r="D3727" s="4">
        <v>42700</v>
      </c>
      <c r="E3727" t="s">
        <v>38</v>
      </c>
      <c r="F3727" t="s">
        <v>3246</v>
      </c>
      <c r="G3727" t="s">
        <v>21</v>
      </c>
      <c r="H3727">
        <v>10035</v>
      </c>
      <c r="I3727" t="s">
        <v>2105</v>
      </c>
      <c r="J3727">
        <v>17.216000000000001</v>
      </c>
      <c r="K3727">
        <v>4</v>
      </c>
      <c r="L3727">
        <v>2.7976000000000001</v>
      </c>
      <c r="M3727">
        <v>0.2</v>
      </c>
      <c r="N3727">
        <v>6.0255999999999998</v>
      </c>
    </row>
    <row r="3728" spans="1:14" hidden="1">
      <c r="A3728">
        <v>1398</v>
      </c>
      <c r="B3728" t="s">
        <v>4216</v>
      </c>
      <c r="C3728" s="4">
        <v>42698</v>
      </c>
      <c r="D3728" s="4">
        <v>42700</v>
      </c>
      <c r="E3728" t="s">
        <v>38</v>
      </c>
      <c r="F3728" t="s">
        <v>3246</v>
      </c>
      <c r="G3728" t="s">
        <v>21</v>
      </c>
      <c r="H3728">
        <v>10035</v>
      </c>
      <c r="I3728" t="s">
        <v>3485</v>
      </c>
      <c r="J3728">
        <v>11.56</v>
      </c>
      <c r="K3728">
        <v>2</v>
      </c>
      <c r="L3728">
        <v>2.9478</v>
      </c>
      <c r="M3728">
        <v>0</v>
      </c>
      <c r="N3728">
        <v>5.6643999999999997</v>
      </c>
    </row>
    <row r="3729" spans="1:14" hidden="1">
      <c r="A3729">
        <v>1399</v>
      </c>
      <c r="B3729" t="s">
        <v>4216</v>
      </c>
      <c r="C3729" s="4">
        <v>42698</v>
      </c>
      <c r="D3729" s="4">
        <v>42700</v>
      </c>
      <c r="E3729" t="s">
        <v>38</v>
      </c>
      <c r="F3729" t="s">
        <v>3246</v>
      </c>
      <c r="G3729" t="s">
        <v>21</v>
      </c>
      <c r="H3729">
        <v>10035</v>
      </c>
      <c r="I3729" t="s">
        <v>1494</v>
      </c>
      <c r="J3729">
        <v>88.4</v>
      </c>
      <c r="K3729">
        <v>4</v>
      </c>
      <c r="L3729">
        <v>19.227</v>
      </c>
      <c r="M3729">
        <v>0</v>
      </c>
      <c r="N3729">
        <v>11.492000000000001</v>
      </c>
    </row>
    <row r="3730" spans="1:14" hidden="1">
      <c r="A3730">
        <v>1400</v>
      </c>
      <c r="B3730" t="s">
        <v>4216</v>
      </c>
      <c r="C3730" s="4">
        <v>42698</v>
      </c>
      <c r="D3730" s="4">
        <v>42700</v>
      </c>
      <c r="E3730" t="s">
        <v>38</v>
      </c>
      <c r="F3730" t="s">
        <v>3246</v>
      </c>
      <c r="G3730" t="s">
        <v>21</v>
      </c>
      <c r="H3730">
        <v>10035</v>
      </c>
      <c r="I3730" t="s">
        <v>1901</v>
      </c>
      <c r="J3730">
        <v>6.48</v>
      </c>
      <c r="K3730">
        <v>1</v>
      </c>
      <c r="L3730">
        <v>3.3696000000000002</v>
      </c>
      <c r="M3730">
        <v>0</v>
      </c>
      <c r="N3730">
        <v>3.1103999999999998</v>
      </c>
    </row>
    <row r="3731" spans="1:14" hidden="1">
      <c r="A3731">
        <v>1503</v>
      </c>
      <c r="B3731" t="s">
        <v>4217</v>
      </c>
      <c r="C3731" s="4">
        <v>42698</v>
      </c>
      <c r="D3731" s="4">
        <v>42705</v>
      </c>
      <c r="E3731" t="s">
        <v>15</v>
      </c>
      <c r="F3731" t="s">
        <v>551</v>
      </c>
      <c r="G3731" t="s">
        <v>17</v>
      </c>
      <c r="H3731">
        <v>90045</v>
      </c>
      <c r="I3731" t="s">
        <v>234</v>
      </c>
      <c r="J3731">
        <v>33.520000000000003</v>
      </c>
      <c r="K3731">
        <v>2</v>
      </c>
      <c r="L3731">
        <v>15.084</v>
      </c>
      <c r="M3731">
        <v>0.2</v>
      </c>
      <c r="N3731">
        <v>3.3519999999999999</v>
      </c>
    </row>
    <row r="3732" spans="1:14" hidden="1">
      <c r="A3732">
        <v>1504</v>
      </c>
      <c r="B3732" t="s">
        <v>4217</v>
      </c>
      <c r="C3732" s="4">
        <v>42698</v>
      </c>
      <c r="D3732" s="4">
        <v>42705</v>
      </c>
      <c r="E3732" t="s">
        <v>15</v>
      </c>
      <c r="F3732" t="s">
        <v>551</v>
      </c>
      <c r="G3732" t="s">
        <v>17</v>
      </c>
      <c r="H3732">
        <v>90045</v>
      </c>
      <c r="I3732" t="s">
        <v>2620</v>
      </c>
      <c r="J3732">
        <v>9.94</v>
      </c>
      <c r="K3732">
        <v>2</v>
      </c>
      <c r="L3732">
        <v>3.4293</v>
      </c>
      <c r="M3732">
        <v>0</v>
      </c>
      <c r="N3732">
        <v>3.0813999999999999</v>
      </c>
    </row>
    <row r="3733" spans="1:14" hidden="1">
      <c r="A3733">
        <v>1664</v>
      </c>
      <c r="B3733" t="s">
        <v>4218</v>
      </c>
      <c r="C3733" s="4">
        <v>42698</v>
      </c>
      <c r="D3733" s="4">
        <v>42700</v>
      </c>
      <c r="E3733" t="s">
        <v>52</v>
      </c>
      <c r="F3733" t="s">
        <v>181</v>
      </c>
      <c r="G3733" t="s">
        <v>21</v>
      </c>
      <c r="H3733">
        <v>75217</v>
      </c>
      <c r="I3733" t="s">
        <v>439</v>
      </c>
      <c r="J3733">
        <v>41.92</v>
      </c>
      <c r="K3733">
        <v>5</v>
      </c>
      <c r="L3733">
        <v>7.6504000000000003</v>
      </c>
      <c r="M3733">
        <v>0.2</v>
      </c>
      <c r="N3733">
        <v>3.6680000000000001</v>
      </c>
    </row>
    <row r="3734" spans="1:14" hidden="1">
      <c r="A3734">
        <v>1665</v>
      </c>
      <c r="B3734" t="s">
        <v>4218</v>
      </c>
      <c r="C3734" s="4">
        <v>42698</v>
      </c>
      <c r="D3734" s="4">
        <v>42700</v>
      </c>
      <c r="E3734" t="s">
        <v>52</v>
      </c>
      <c r="F3734" t="s">
        <v>181</v>
      </c>
      <c r="G3734" t="s">
        <v>21</v>
      </c>
      <c r="H3734">
        <v>75217</v>
      </c>
      <c r="I3734" t="s">
        <v>1882</v>
      </c>
      <c r="J3734">
        <v>297.57600000000002</v>
      </c>
      <c r="K3734">
        <v>3</v>
      </c>
      <c r="L3734">
        <v>101.6718</v>
      </c>
      <c r="M3734">
        <v>0.2</v>
      </c>
      <c r="N3734">
        <v>-7.4394000000000302</v>
      </c>
    </row>
    <row r="3735" spans="1:14" hidden="1">
      <c r="A3735">
        <v>1666</v>
      </c>
      <c r="B3735" t="s">
        <v>4218</v>
      </c>
      <c r="C3735" s="4">
        <v>42698</v>
      </c>
      <c r="D3735" s="4">
        <v>42700</v>
      </c>
      <c r="E3735" t="s">
        <v>52</v>
      </c>
      <c r="F3735" t="s">
        <v>181</v>
      </c>
      <c r="G3735" t="s">
        <v>21</v>
      </c>
      <c r="H3735">
        <v>75217</v>
      </c>
      <c r="I3735" t="s">
        <v>3427</v>
      </c>
      <c r="J3735">
        <v>4.3440000000000003</v>
      </c>
      <c r="K3735">
        <v>3</v>
      </c>
      <c r="L3735">
        <v>1.1584000000000001</v>
      </c>
      <c r="M3735">
        <v>0.2</v>
      </c>
      <c r="N3735">
        <v>0.86880000000000002</v>
      </c>
    </row>
    <row r="3736" spans="1:14" hidden="1">
      <c r="A3736">
        <v>1667</v>
      </c>
      <c r="B3736" t="s">
        <v>4218</v>
      </c>
      <c r="C3736" s="4">
        <v>42698</v>
      </c>
      <c r="D3736" s="4">
        <v>42700</v>
      </c>
      <c r="E3736" t="s">
        <v>52</v>
      </c>
      <c r="F3736" t="s">
        <v>181</v>
      </c>
      <c r="G3736" t="s">
        <v>21</v>
      </c>
      <c r="H3736">
        <v>75217</v>
      </c>
      <c r="I3736" t="s">
        <v>605</v>
      </c>
      <c r="J3736">
        <v>94.992000000000004</v>
      </c>
      <c r="K3736">
        <v>2</v>
      </c>
      <c r="L3736">
        <v>48.683399999999999</v>
      </c>
      <c r="M3736">
        <v>0.2</v>
      </c>
      <c r="N3736">
        <v>-2.3748</v>
      </c>
    </row>
    <row r="3737" spans="1:14" hidden="1">
      <c r="A3737">
        <v>1668</v>
      </c>
      <c r="B3737" t="s">
        <v>4218</v>
      </c>
      <c r="C3737" s="4">
        <v>42698</v>
      </c>
      <c r="D3737" s="4">
        <v>42700</v>
      </c>
      <c r="E3737" t="s">
        <v>52</v>
      </c>
      <c r="F3737" t="s">
        <v>181</v>
      </c>
      <c r="G3737" t="s">
        <v>21</v>
      </c>
      <c r="H3737">
        <v>75217</v>
      </c>
      <c r="I3737" t="s">
        <v>3046</v>
      </c>
      <c r="J3737">
        <v>74.352000000000004</v>
      </c>
      <c r="K3737">
        <v>3</v>
      </c>
      <c r="L3737">
        <v>17.039000000000001</v>
      </c>
      <c r="M3737">
        <v>0.2</v>
      </c>
      <c r="N3737">
        <v>23.234999999999999</v>
      </c>
    </row>
    <row r="3738" spans="1:14" hidden="1">
      <c r="A3738">
        <v>1669</v>
      </c>
      <c r="B3738" t="s">
        <v>4218</v>
      </c>
      <c r="C3738" s="4">
        <v>42698</v>
      </c>
      <c r="D3738" s="4">
        <v>42700</v>
      </c>
      <c r="E3738" t="s">
        <v>52</v>
      </c>
      <c r="F3738" t="s">
        <v>181</v>
      </c>
      <c r="G3738" t="s">
        <v>21</v>
      </c>
      <c r="H3738">
        <v>75217</v>
      </c>
      <c r="I3738" t="s">
        <v>3192</v>
      </c>
      <c r="J3738">
        <v>14.04</v>
      </c>
      <c r="K3738">
        <v>3</v>
      </c>
      <c r="L3738">
        <v>4.1535000000000002</v>
      </c>
      <c r="M3738">
        <v>0.2</v>
      </c>
      <c r="N3738">
        <v>1.5794999999999999</v>
      </c>
    </row>
    <row r="3739" spans="1:14" hidden="1">
      <c r="A3739">
        <v>1894</v>
      </c>
      <c r="B3739" t="s">
        <v>4219</v>
      </c>
      <c r="C3739" s="4">
        <v>42698</v>
      </c>
      <c r="D3739" s="4">
        <v>42703</v>
      </c>
      <c r="E3739" t="s">
        <v>15</v>
      </c>
      <c r="F3739" t="s">
        <v>1440</v>
      </c>
      <c r="G3739" t="s">
        <v>21</v>
      </c>
      <c r="H3739">
        <v>97504</v>
      </c>
      <c r="I3739" t="s">
        <v>696</v>
      </c>
      <c r="J3739">
        <v>24.783999999999999</v>
      </c>
      <c r="K3739">
        <v>1</v>
      </c>
      <c r="L3739">
        <v>17.039000000000001</v>
      </c>
      <c r="M3739">
        <v>0.2</v>
      </c>
      <c r="N3739">
        <v>7.7450000000000001</v>
      </c>
    </row>
    <row r="3740" spans="1:14" hidden="1">
      <c r="A3740">
        <v>3525</v>
      </c>
      <c r="B3740" t="s">
        <v>4220</v>
      </c>
      <c r="C3740" s="4">
        <v>42698</v>
      </c>
      <c r="D3740" s="4">
        <v>42702</v>
      </c>
      <c r="E3740" t="s">
        <v>15</v>
      </c>
      <c r="F3740" t="s">
        <v>2714</v>
      </c>
      <c r="G3740" t="s">
        <v>21</v>
      </c>
      <c r="H3740">
        <v>75081</v>
      </c>
      <c r="I3740" t="s">
        <v>4221</v>
      </c>
      <c r="J3740">
        <v>657.55200000000002</v>
      </c>
      <c r="K3740">
        <v>6</v>
      </c>
      <c r="L3740">
        <v>101.37260000000001</v>
      </c>
      <c r="M3740">
        <v>0.2</v>
      </c>
      <c r="N3740">
        <v>49.316400000000002</v>
      </c>
    </row>
    <row r="3741" spans="1:14" hidden="1">
      <c r="A3741">
        <v>3891</v>
      </c>
      <c r="B3741" t="s">
        <v>4222</v>
      </c>
      <c r="C3741" s="4">
        <v>42698</v>
      </c>
      <c r="D3741" s="4">
        <v>42704</v>
      </c>
      <c r="E3741" t="s">
        <v>15</v>
      </c>
      <c r="F3741" t="s">
        <v>1841</v>
      </c>
      <c r="G3741" t="s">
        <v>27</v>
      </c>
      <c r="H3741">
        <v>90036</v>
      </c>
      <c r="I3741" t="s">
        <v>1849</v>
      </c>
      <c r="J3741">
        <v>659.9</v>
      </c>
      <c r="K3741">
        <v>2</v>
      </c>
      <c r="L3741">
        <v>221.06649999999999</v>
      </c>
      <c r="M3741">
        <v>0</v>
      </c>
      <c r="N3741">
        <v>217.767</v>
      </c>
    </row>
    <row r="3742" spans="1:14" hidden="1">
      <c r="A3742">
        <v>3892</v>
      </c>
      <c r="B3742" t="s">
        <v>4222</v>
      </c>
      <c r="C3742" s="4">
        <v>42698</v>
      </c>
      <c r="D3742" s="4">
        <v>42704</v>
      </c>
      <c r="E3742" t="s">
        <v>15</v>
      </c>
      <c r="F3742" t="s">
        <v>1841</v>
      </c>
      <c r="G3742" t="s">
        <v>27</v>
      </c>
      <c r="H3742">
        <v>90036</v>
      </c>
      <c r="I3742" t="s">
        <v>179</v>
      </c>
      <c r="J3742">
        <v>1684.752</v>
      </c>
      <c r="K3742">
        <v>6</v>
      </c>
      <c r="L3742">
        <v>245.69300000000001</v>
      </c>
      <c r="M3742">
        <v>0.2</v>
      </c>
      <c r="N3742">
        <v>210.59399999999999</v>
      </c>
    </row>
    <row r="3743" spans="1:14" hidden="1">
      <c r="A3743">
        <v>3893</v>
      </c>
      <c r="B3743" t="s">
        <v>4222</v>
      </c>
      <c r="C3743" s="4">
        <v>42698</v>
      </c>
      <c r="D3743" s="4">
        <v>42704</v>
      </c>
      <c r="E3743" t="s">
        <v>15</v>
      </c>
      <c r="F3743" t="s">
        <v>1841</v>
      </c>
      <c r="G3743" t="s">
        <v>27</v>
      </c>
      <c r="H3743">
        <v>90036</v>
      </c>
      <c r="I3743" t="s">
        <v>4223</v>
      </c>
      <c r="J3743">
        <v>559.91999999999996</v>
      </c>
      <c r="K3743">
        <v>8</v>
      </c>
      <c r="L3743">
        <v>46.193399999999997</v>
      </c>
      <c r="M3743">
        <v>0</v>
      </c>
      <c r="N3743">
        <v>190.37280000000001</v>
      </c>
    </row>
    <row r="3744" spans="1:14" hidden="1">
      <c r="A3744">
        <v>4116</v>
      </c>
      <c r="B3744" t="s">
        <v>4224</v>
      </c>
      <c r="C3744" s="4">
        <v>42698</v>
      </c>
      <c r="D3744" s="4">
        <v>42701</v>
      </c>
      <c r="E3744" t="s">
        <v>38</v>
      </c>
      <c r="F3744" t="s">
        <v>306</v>
      </c>
      <c r="G3744" t="s">
        <v>21</v>
      </c>
      <c r="H3744">
        <v>98105</v>
      </c>
      <c r="I3744" t="s">
        <v>29</v>
      </c>
      <c r="J3744">
        <v>1219.96</v>
      </c>
      <c r="K3744">
        <v>5</v>
      </c>
      <c r="L3744">
        <v>167.74449999999999</v>
      </c>
      <c r="M3744">
        <v>0.2</v>
      </c>
      <c r="N3744">
        <v>381.23750000000001</v>
      </c>
    </row>
    <row r="3745" spans="1:14" hidden="1">
      <c r="A3745">
        <v>4272</v>
      </c>
      <c r="B3745" t="s">
        <v>4225</v>
      </c>
      <c r="C3745" s="4">
        <v>42698</v>
      </c>
      <c r="D3745" s="4">
        <v>42701</v>
      </c>
      <c r="E3745" t="s">
        <v>52</v>
      </c>
      <c r="F3745" t="s">
        <v>2759</v>
      </c>
      <c r="G3745" t="s">
        <v>27</v>
      </c>
      <c r="H3745">
        <v>21215</v>
      </c>
      <c r="I3745" t="s">
        <v>4226</v>
      </c>
      <c r="J3745">
        <v>207.76</v>
      </c>
      <c r="K3745">
        <v>4</v>
      </c>
      <c r="L3745">
        <v>30.644600000000001</v>
      </c>
      <c r="M3745">
        <v>0</v>
      </c>
      <c r="N3745">
        <v>85.181600000000003</v>
      </c>
    </row>
    <row r="3746" spans="1:14" hidden="1">
      <c r="A3746">
        <v>5701</v>
      </c>
      <c r="B3746" t="s">
        <v>4227</v>
      </c>
      <c r="C3746" s="4">
        <v>42698</v>
      </c>
      <c r="D3746" s="4">
        <v>42700</v>
      </c>
      <c r="E3746" t="s">
        <v>38</v>
      </c>
      <c r="F3746" t="s">
        <v>4228</v>
      </c>
      <c r="G3746" t="s">
        <v>17</v>
      </c>
      <c r="H3746">
        <v>44105</v>
      </c>
      <c r="I3746" t="s">
        <v>3532</v>
      </c>
      <c r="J3746">
        <v>40.752000000000002</v>
      </c>
      <c r="K3746">
        <v>3</v>
      </c>
      <c r="L3746">
        <v>8.49</v>
      </c>
      <c r="M3746">
        <v>0.2</v>
      </c>
      <c r="N3746">
        <v>15.282</v>
      </c>
    </row>
    <row r="3747" spans="1:14" hidden="1">
      <c r="A3747">
        <v>5702</v>
      </c>
      <c r="B3747" t="s">
        <v>4227</v>
      </c>
      <c r="C3747" s="4">
        <v>42698</v>
      </c>
      <c r="D3747" s="4">
        <v>42700</v>
      </c>
      <c r="E3747" t="s">
        <v>38</v>
      </c>
      <c r="F3747" t="s">
        <v>4228</v>
      </c>
      <c r="G3747" t="s">
        <v>17</v>
      </c>
      <c r="H3747">
        <v>44105</v>
      </c>
      <c r="I3747" t="s">
        <v>1234</v>
      </c>
      <c r="J3747">
        <v>139.96</v>
      </c>
      <c r="K3747">
        <v>5</v>
      </c>
      <c r="L3747">
        <v>32.540700000000001</v>
      </c>
      <c r="M3747">
        <v>0.2</v>
      </c>
      <c r="N3747">
        <v>-22.743500000000001</v>
      </c>
    </row>
    <row r="3748" spans="1:14" hidden="1">
      <c r="A3748">
        <v>6244</v>
      </c>
      <c r="B3748" t="s">
        <v>4229</v>
      </c>
      <c r="C3748" s="4">
        <v>42698</v>
      </c>
      <c r="D3748" s="4">
        <v>42702</v>
      </c>
      <c r="E3748" t="s">
        <v>15</v>
      </c>
      <c r="F3748" t="s">
        <v>1528</v>
      </c>
      <c r="G3748" t="s">
        <v>17</v>
      </c>
      <c r="H3748">
        <v>98006</v>
      </c>
      <c r="I3748" t="s">
        <v>736</v>
      </c>
      <c r="J3748">
        <v>25.35</v>
      </c>
      <c r="K3748">
        <v>3</v>
      </c>
      <c r="L3748">
        <v>5.915</v>
      </c>
      <c r="M3748">
        <v>0</v>
      </c>
      <c r="N3748">
        <v>7.6050000000000004</v>
      </c>
    </row>
    <row r="3749" spans="1:14" hidden="1">
      <c r="A3749">
        <v>8373</v>
      </c>
      <c r="B3749" t="s">
        <v>4230</v>
      </c>
      <c r="C3749" s="4">
        <v>42698</v>
      </c>
      <c r="D3749" s="4">
        <v>42705</v>
      </c>
      <c r="E3749" t="s">
        <v>15</v>
      </c>
      <c r="F3749" t="s">
        <v>2565</v>
      </c>
      <c r="G3749" t="s">
        <v>17</v>
      </c>
      <c r="H3749">
        <v>98105</v>
      </c>
      <c r="I3749" t="s">
        <v>1048</v>
      </c>
      <c r="J3749">
        <v>82.26</v>
      </c>
      <c r="K3749">
        <v>3</v>
      </c>
      <c r="L3749">
        <v>16.177800000000001</v>
      </c>
      <c r="M3749">
        <v>0</v>
      </c>
      <c r="N3749">
        <v>33.726599999999998</v>
      </c>
    </row>
    <row r="3750" spans="1:14" hidden="1">
      <c r="A3750">
        <v>9770</v>
      </c>
      <c r="B3750" t="s">
        <v>4231</v>
      </c>
      <c r="C3750" s="4">
        <v>42698</v>
      </c>
      <c r="D3750" s="4">
        <v>42704</v>
      </c>
      <c r="E3750" t="s">
        <v>15</v>
      </c>
      <c r="F3750" t="s">
        <v>1087</v>
      </c>
      <c r="G3750" t="s">
        <v>17</v>
      </c>
      <c r="H3750">
        <v>33012</v>
      </c>
      <c r="I3750" t="s">
        <v>3859</v>
      </c>
      <c r="J3750">
        <v>339.92</v>
      </c>
      <c r="K3750">
        <v>5</v>
      </c>
      <c r="L3750">
        <v>66.284400000000005</v>
      </c>
      <c r="M3750">
        <v>0.2</v>
      </c>
      <c r="N3750">
        <v>8.4979999999999798</v>
      </c>
    </row>
    <row r="3751" spans="1:14" hidden="1">
      <c r="A3751">
        <v>9771</v>
      </c>
      <c r="B3751" t="s">
        <v>4231</v>
      </c>
      <c r="C3751" s="4">
        <v>42698</v>
      </c>
      <c r="D3751" s="4">
        <v>42704</v>
      </c>
      <c r="E3751" t="s">
        <v>15</v>
      </c>
      <c r="F3751" t="s">
        <v>1087</v>
      </c>
      <c r="G3751" t="s">
        <v>17</v>
      </c>
      <c r="H3751">
        <v>33012</v>
      </c>
      <c r="I3751" t="s">
        <v>4232</v>
      </c>
      <c r="J3751">
        <v>10.528</v>
      </c>
      <c r="K3751">
        <v>4</v>
      </c>
      <c r="L3751">
        <v>1.7766</v>
      </c>
      <c r="M3751">
        <v>0.2</v>
      </c>
      <c r="N3751">
        <v>3.4216000000000002</v>
      </c>
    </row>
    <row r="3752" spans="1:14" hidden="1">
      <c r="A3752">
        <v>9772</v>
      </c>
      <c r="B3752" t="s">
        <v>4231</v>
      </c>
      <c r="C3752" s="4">
        <v>42698</v>
      </c>
      <c r="D3752" s="4">
        <v>42704</v>
      </c>
      <c r="E3752" t="s">
        <v>15</v>
      </c>
      <c r="F3752" t="s">
        <v>1087</v>
      </c>
      <c r="G3752" t="s">
        <v>17</v>
      </c>
      <c r="H3752">
        <v>33012</v>
      </c>
      <c r="I3752" t="s">
        <v>756</v>
      </c>
      <c r="J3752">
        <v>42.384</v>
      </c>
      <c r="K3752">
        <v>2</v>
      </c>
      <c r="L3752">
        <v>19.072800000000001</v>
      </c>
      <c r="M3752">
        <v>0.2</v>
      </c>
      <c r="N3752">
        <v>4.2384000000000004</v>
      </c>
    </row>
    <row r="3753" spans="1:14" hidden="1">
      <c r="A3753">
        <v>2919</v>
      </c>
      <c r="B3753" t="s">
        <v>4233</v>
      </c>
      <c r="C3753" s="4">
        <v>42697</v>
      </c>
      <c r="D3753" s="4">
        <v>42697</v>
      </c>
      <c r="E3753" t="s">
        <v>98</v>
      </c>
      <c r="F3753" t="s">
        <v>2046</v>
      </c>
      <c r="G3753" t="s">
        <v>27</v>
      </c>
      <c r="H3753">
        <v>19140</v>
      </c>
      <c r="I3753" t="s">
        <v>3713</v>
      </c>
      <c r="J3753">
        <v>15.8</v>
      </c>
      <c r="K3753">
        <v>5</v>
      </c>
      <c r="L3753">
        <v>2.6859999999999999</v>
      </c>
      <c r="M3753">
        <v>0.2</v>
      </c>
      <c r="N3753">
        <v>2.37</v>
      </c>
    </row>
    <row r="3754" spans="1:14" hidden="1">
      <c r="A3754">
        <v>2920</v>
      </c>
      <c r="B3754" t="s">
        <v>4233</v>
      </c>
      <c r="C3754" s="4">
        <v>42697</v>
      </c>
      <c r="D3754" s="4">
        <v>42697</v>
      </c>
      <c r="E3754" t="s">
        <v>98</v>
      </c>
      <c r="F3754" t="s">
        <v>2046</v>
      </c>
      <c r="G3754" t="s">
        <v>27</v>
      </c>
      <c r="H3754">
        <v>19140</v>
      </c>
      <c r="I3754" t="s">
        <v>4234</v>
      </c>
      <c r="J3754">
        <v>14.368</v>
      </c>
      <c r="K3754">
        <v>2</v>
      </c>
      <c r="L3754">
        <v>5.2084000000000001</v>
      </c>
      <c r="M3754">
        <v>0.2</v>
      </c>
      <c r="N3754">
        <v>3.9512</v>
      </c>
    </row>
    <row r="3755" spans="1:14" hidden="1">
      <c r="A3755">
        <v>2921</v>
      </c>
      <c r="B3755" t="s">
        <v>4233</v>
      </c>
      <c r="C3755" s="4">
        <v>42697</v>
      </c>
      <c r="D3755" s="4">
        <v>42697</v>
      </c>
      <c r="E3755" t="s">
        <v>98</v>
      </c>
      <c r="F3755" t="s">
        <v>2046</v>
      </c>
      <c r="G3755" t="s">
        <v>27</v>
      </c>
      <c r="H3755">
        <v>19140</v>
      </c>
      <c r="I3755" t="s">
        <v>2595</v>
      </c>
      <c r="J3755">
        <v>70.447999999999993</v>
      </c>
      <c r="K3755">
        <v>7</v>
      </c>
      <c r="L3755">
        <v>8.3027999999999995</v>
      </c>
      <c r="M3755">
        <v>0.2</v>
      </c>
      <c r="N3755">
        <v>12.3284</v>
      </c>
    </row>
    <row r="3756" spans="1:14" hidden="1">
      <c r="A3756">
        <v>1288</v>
      </c>
      <c r="B3756" t="s">
        <v>4235</v>
      </c>
      <c r="C3756" s="4">
        <v>42696</v>
      </c>
      <c r="D3756" s="4">
        <v>42700</v>
      </c>
      <c r="E3756" t="s">
        <v>15</v>
      </c>
      <c r="F3756" t="s">
        <v>2701</v>
      </c>
      <c r="G3756" t="s">
        <v>27</v>
      </c>
      <c r="H3756">
        <v>10009</v>
      </c>
      <c r="I3756" t="s">
        <v>3413</v>
      </c>
      <c r="J3756">
        <v>39.880000000000003</v>
      </c>
      <c r="K3756">
        <v>2</v>
      </c>
      <c r="L3756">
        <v>14.3568</v>
      </c>
      <c r="M3756">
        <v>0</v>
      </c>
      <c r="N3756">
        <v>11.166399999999999</v>
      </c>
    </row>
    <row r="3757" spans="1:14" hidden="1">
      <c r="A3757">
        <v>1289</v>
      </c>
      <c r="B3757" t="s">
        <v>4235</v>
      </c>
      <c r="C3757" s="4">
        <v>42696</v>
      </c>
      <c r="D3757" s="4">
        <v>42700</v>
      </c>
      <c r="E3757" t="s">
        <v>15</v>
      </c>
      <c r="F3757" t="s">
        <v>2701</v>
      </c>
      <c r="G3757" t="s">
        <v>27</v>
      </c>
      <c r="H3757">
        <v>10009</v>
      </c>
      <c r="I3757" t="s">
        <v>352</v>
      </c>
      <c r="J3757">
        <v>12.192</v>
      </c>
      <c r="K3757">
        <v>4</v>
      </c>
      <c r="L3757">
        <v>2.0192999999999999</v>
      </c>
      <c r="M3757">
        <v>0.2</v>
      </c>
      <c r="N3757">
        <v>4.1147999999999998</v>
      </c>
    </row>
    <row r="3758" spans="1:14" hidden="1">
      <c r="A3758">
        <v>1290</v>
      </c>
      <c r="B3758" t="s">
        <v>4235</v>
      </c>
      <c r="C3758" s="4">
        <v>42696</v>
      </c>
      <c r="D3758" s="4">
        <v>42700</v>
      </c>
      <c r="E3758" t="s">
        <v>15</v>
      </c>
      <c r="F3758" t="s">
        <v>2701</v>
      </c>
      <c r="G3758" t="s">
        <v>27</v>
      </c>
      <c r="H3758">
        <v>10009</v>
      </c>
      <c r="I3758" t="s">
        <v>544</v>
      </c>
      <c r="J3758">
        <v>20.82</v>
      </c>
      <c r="K3758">
        <v>3</v>
      </c>
      <c r="L3758">
        <v>4.4416000000000002</v>
      </c>
      <c r="M3758">
        <v>0</v>
      </c>
      <c r="N3758">
        <v>7.4951999999999996</v>
      </c>
    </row>
    <row r="3759" spans="1:14" hidden="1">
      <c r="A3759">
        <v>2774</v>
      </c>
      <c r="B3759" t="s">
        <v>4236</v>
      </c>
      <c r="C3759" s="4">
        <v>42696</v>
      </c>
      <c r="D3759" s="4">
        <v>42700</v>
      </c>
      <c r="E3759" t="s">
        <v>15</v>
      </c>
      <c r="F3759" t="s">
        <v>2924</v>
      </c>
      <c r="G3759" t="s">
        <v>21</v>
      </c>
      <c r="H3759">
        <v>48205</v>
      </c>
      <c r="I3759" t="s">
        <v>3022</v>
      </c>
      <c r="J3759">
        <v>49.44</v>
      </c>
      <c r="K3759">
        <v>3</v>
      </c>
      <c r="L3759">
        <v>8.4047999999999998</v>
      </c>
      <c r="M3759">
        <v>0</v>
      </c>
      <c r="N3759">
        <v>24.2256</v>
      </c>
    </row>
    <row r="3760" spans="1:14" hidden="1">
      <c r="A3760">
        <v>6083</v>
      </c>
      <c r="B3760" t="s">
        <v>4237</v>
      </c>
      <c r="C3760" s="4">
        <v>42696</v>
      </c>
      <c r="D3760" s="4">
        <v>42701</v>
      </c>
      <c r="E3760" t="s">
        <v>15</v>
      </c>
      <c r="F3760" t="s">
        <v>3027</v>
      </c>
      <c r="G3760" t="s">
        <v>21</v>
      </c>
      <c r="H3760">
        <v>77095</v>
      </c>
      <c r="I3760" t="s">
        <v>92</v>
      </c>
      <c r="J3760">
        <v>6.2160000000000002</v>
      </c>
      <c r="K3760">
        <v>6</v>
      </c>
      <c r="L3760">
        <v>2.6417999999999999</v>
      </c>
      <c r="M3760">
        <v>0.8</v>
      </c>
      <c r="N3760">
        <v>-9.6348000000000003</v>
      </c>
    </row>
    <row r="3761" spans="1:14" hidden="1">
      <c r="A3761">
        <v>6084</v>
      </c>
      <c r="B3761" t="s">
        <v>4237</v>
      </c>
      <c r="C3761" s="4">
        <v>42696</v>
      </c>
      <c r="D3761" s="4">
        <v>42701</v>
      </c>
      <c r="E3761" t="s">
        <v>15</v>
      </c>
      <c r="F3761" t="s">
        <v>3027</v>
      </c>
      <c r="G3761" t="s">
        <v>21</v>
      </c>
      <c r="H3761">
        <v>77095</v>
      </c>
      <c r="I3761" t="s">
        <v>3321</v>
      </c>
      <c r="J3761">
        <v>23.616</v>
      </c>
      <c r="K3761">
        <v>9</v>
      </c>
      <c r="L3761">
        <v>2.3288000000000002</v>
      </c>
      <c r="M3761">
        <v>0.2</v>
      </c>
      <c r="N3761">
        <v>2.6568000000000001</v>
      </c>
    </row>
    <row r="3762" spans="1:14" hidden="1">
      <c r="A3762">
        <v>6085</v>
      </c>
      <c r="B3762" t="s">
        <v>4237</v>
      </c>
      <c r="C3762" s="4">
        <v>42696</v>
      </c>
      <c r="D3762" s="4">
        <v>42701</v>
      </c>
      <c r="E3762" t="s">
        <v>15</v>
      </c>
      <c r="F3762" t="s">
        <v>3027</v>
      </c>
      <c r="G3762" t="s">
        <v>21</v>
      </c>
      <c r="H3762">
        <v>77095</v>
      </c>
      <c r="I3762" t="s">
        <v>3267</v>
      </c>
      <c r="J3762">
        <v>24.032</v>
      </c>
      <c r="K3762">
        <v>2</v>
      </c>
      <c r="L3762">
        <v>12.3164</v>
      </c>
      <c r="M3762">
        <v>0.2</v>
      </c>
      <c r="N3762">
        <v>-0.6008</v>
      </c>
    </row>
    <row r="3763" spans="1:14" hidden="1">
      <c r="A3763">
        <v>6086</v>
      </c>
      <c r="B3763" t="s">
        <v>4237</v>
      </c>
      <c r="C3763" s="4">
        <v>42696</v>
      </c>
      <c r="D3763" s="4">
        <v>42701</v>
      </c>
      <c r="E3763" t="s">
        <v>15</v>
      </c>
      <c r="F3763" t="s">
        <v>3027</v>
      </c>
      <c r="G3763" t="s">
        <v>21</v>
      </c>
      <c r="H3763">
        <v>77095</v>
      </c>
      <c r="I3763" t="s">
        <v>3553</v>
      </c>
      <c r="J3763">
        <v>2.0880000000000001</v>
      </c>
      <c r="K3763">
        <v>1</v>
      </c>
      <c r="L3763">
        <v>1.4094</v>
      </c>
      <c r="M3763">
        <v>0.2</v>
      </c>
      <c r="N3763">
        <v>0.67859999999999998</v>
      </c>
    </row>
    <row r="3764" spans="1:14" hidden="1">
      <c r="A3764">
        <v>6087</v>
      </c>
      <c r="B3764" t="s">
        <v>4237</v>
      </c>
      <c r="C3764" s="4">
        <v>42696</v>
      </c>
      <c r="D3764" s="4">
        <v>42701</v>
      </c>
      <c r="E3764" t="s">
        <v>15</v>
      </c>
      <c r="F3764" t="s">
        <v>3027</v>
      </c>
      <c r="G3764" t="s">
        <v>21</v>
      </c>
      <c r="H3764">
        <v>77095</v>
      </c>
      <c r="I3764" t="s">
        <v>393</v>
      </c>
      <c r="J3764">
        <v>4.4880000000000004</v>
      </c>
      <c r="K3764">
        <v>6</v>
      </c>
      <c r="L3764">
        <v>1.87</v>
      </c>
      <c r="M3764">
        <v>0.8</v>
      </c>
      <c r="N3764">
        <v>-6.7320000000000002</v>
      </c>
    </row>
    <row r="3765" spans="1:14" hidden="1">
      <c r="A3765">
        <v>8080</v>
      </c>
      <c r="B3765" t="s">
        <v>4238</v>
      </c>
      <c r="C3765" s="4">
        <v>42696</v>
      </c>
      <c r="D3765" s="4">
        <v>42701</v>
      </c>
      <c r="E3765" t="s">
        <v>15</v>
      </c>
      <c r="F3765" t="s">
        <v>4228</v>
      </c>
      <c r="G3765" t="s">
        <v>17</v>
      </c>
      <c r="H3765">
        <v>10009</v>
      </c>
      <c r="I3765" t="s">
        <v>301</v>
      </c>
      <c r="J3765">
        <v>134.27199999999999</v>
      </c>
      <c r="K3765">
        <v>8</v>
      </c>
      <c r="L3765">
        <v>10.909599999999999</v>
      </c>
      <c r="M3765">
        <v>0.2</v>
      </c>
      <c r="N3765">
        <v>46.995199999999997</v>
      </c>
    </row>
    <row r="3766" spans="1:14" hidden="1">
      <c r="A3766">
        <v>3033</v>
      </c>
      <c r="B3766" t="s">
        <v>4239</v>
      </c>
      <c r="C3766" s="4">
        <v>42695</v>
      </c>
      <c r="D3766" s="4">
        <v>42700</v>
      </c>
      <c r="E3766" t="s">
        <v>15</v>
      </c>
      <c r="F3766" t="s">
        <v>4240</v>
      </c>
      <c r="G3766" t="s">
        <v>21</v>
      </c>
      <c r="H3766">
        <v>97030</v>
      </c>
      <c r="I3766" t="s">
        <v>1607</v>
      </c>
      <c r="J3766">
        <v>195.136</v>
      </c>
      <c r="K3766">
        <v>4</v>
      </c>
      <c r="L3766">
        <v>51.832999999999998</v>
      </c>
      <c r="M3766">
        <v>0.2</v>
      </c>
      <c r="N3766">
        <v>-12.196</v>
      </c>
    </row>
    <row r="3767" spans="1:14" hidden="1">
      <c r="A3767">
        <v>3522</v>
      </c>
      <c r="B3767" t="s">
        <v>4241</v>
      </c>
      <c r="C3767" s="4">
        <v>42695</v>
      </c>
      <c r="D3767" s="4">
        <v>42699</v>
      </c>
      <c r="E3767" t="s">
        <v>52</v>
      </c>
      <c r="F3767" t="s">
        <v>600</v>
      </c>
      <c r="G3767" t="s">
        <v>27</v>
      </c>
      <c r="H3767">
        <v>50315</v>
      </c>
      <c r="I3767" t="s">
        <v>1418</v>
      </c>
      <c r="J3767">
        <v>40.46</v>
      </c>
      <c r="K3767">
        <v>7</v>
      </c>
      <c r="L3767">
        <v>2.9478</v>
      </c>
      <c r="M3767">
        <v>0</v>
      </c>
      <c r="N3767">
        <v>19.825399999999998</v>
      </c>
    </row>
    <row r="3768" spans="1:14" hidden="1">
      <c r="A3768">
        <v>3523</v>
      </c>
      <c r="B3768" t="s">
        <v>4241</v>
      </c>
      <c r="C3768" s="4">
        <v>42695</v>
      </c>
      <c r="D3768" s="4">
        <v>42699</v>
      </c>
      <c r="E3768" t="s">
        <v>52</v>
      </c>
      <c r="F3768" t="s">
        <v>600</v>
      </c>
      <c r="G3768" t="s">
        <v>27</v>
      </c>
      <c r="H3768">
        <v>50315</v>
      </c>
      <c r="I3768" t="s">
        <v>3757</v>
      </c>
      <c r="J3768">
        <v>404.94</v>
      </c>
      <c r="K3768">
        <v>3</v>
      </c>
      <c r="L3768">
        <v>98.535399999999996</v>
      </c>
      <c r="M3768">
        <v>0</v>
      </c>
      <c r="N3768">
        <v>109.3338</v>
      </c>
    </row>
    <row r="3769" spans="1:14" hidden="1">
      <c r="A3769">
        <v>4824</v>
      </c>
      <c r="B3769" t="s">
        <v>4242</v>
      </c>
      <c r="C3769" s="4">
        <v>42695</v>
      </c>
      <c r="D3769" s="4">
        <v>42700</v>
      </c>
      <c r="E3769" t="s">
        <v>15</v>
      </c>
      <c r="F3769" t="s">
        <v>1063</v>
      </c>
      <c r="G3769" t="s">
        <v>21</v>
      </c>
      <c r="H3769">
        <v>43229</v>
      </c>
      <c r="I3769" t="s">
        <v>4004</v>
      </c>
      <c r="J3769">
        <v>30.344999999999999</v>
      </c>
      <c r="K3769">
        <v>7</v>
      </c>
      <c r="L3769">
        <v>7.8029999999999999</v>
      </c>
      <c r="M3769">
        <v>0.7</v>
      </c>
      <c r="N3769">
        <v>-24.276</v>
      </c>
    </row>
    <row r="3770" spans="1:14" hidden="1">
      <c r="A3770">
        <v>4825</v>
      </c>
      <c r="B3770" t="s">
        <v>4242</v>
      </c>
      <c r="C3770" s="4">
        <v>42695</v>
      </c>
      <c r="D3770" s="4">
        <v>42700</v>
      </c>
      <c r="E3770" t="s">
        <v>15</v>
      </c>
      <c r="F3770" t="s">
        <v>1063</v>
      </c>
      <c r="G3770" t="s">
        <v>21</v>
      </c>
      <c r="H3770">
        <v>43229</v>
      </c>
      <c r="I3770" t="s">
        <v>379</v>
      </c>
      <c r="J3770">
        <v>127.554</v>
      </c>
      <c r="K3770">
        <v>3</v>
      </c>
      <c r="L3770">
        <v>45.555</v>
      </c>
      <c r="M3770">
        <v>0.3</v>
      </c>
      <c r="N3770">
        <v>-9.1110000000000007</v>
      </c>
    </row>
    <row r="3771" spans="1:14" hidden="1">
      <c r="A3771">
        <v>4826</v>
      </c>
      <c r="B3771" t="s">
        <v>4242</v>
      </c>
      <c r="C3771" s="4">
        <v>42695</v>
      </c>
      <c r="D3771" s="4">
        <v>42700</v>
      </c>
      <c r="E3771" t="s">
        <v>15</v>
      </c>
      <c r="F3771" t="s">
        <v>1063</v>
      </c>
      <c r="G3771" t="s">
        <v>21</v>
      </c>
      <c r="H3771">
        <v>43229</v>
      </c>
      <c r="I3771" t="s">
        <v>1625</v>
      </c>
      <c r="J3771">
        <v>77.951999999999998</v>
      </c>
      <c r="K3771">
        <v>3</v>
      </c>
      <c r="L3771">
        <v>20.787199999999999</v>
      </c>
      <c r="M3771">
        <v>0.2</v>
      </c>
      <c r="N3771">
        <v>15.590400000000001</v>
      </c>
    </row>
    <row r="3772" spans="1:14" hidden="1">
      <c r="A3772">
        <v>5891</v>
      </c>
      <c r="B3772" t="s">
        <v>4243</v>
      </c>
      <c r="C3772" s="4">
        <v>42695</v>
      </c>
      <c r="D3772" s="4">
        <v>42700</v>
      </c>
      <c r="E3772" t="s">
        <v>15</v>
      </c>
      <c r="F3772" t="s">
        <v>573</v>
      </c>
      <c r="G3772" t="s">
        <v>21</v>
      </c>
      <c r="H3772">
        <v>60610</v>
      </c>
      <c r="I3772" t="s">
        <v>2572</v>
      </c>
      <c r="J3772">
        <v>38.432000000000002</v>
      </c>
      <c r="K3772">
        <v>1</v>
      </c>
      <c r="L3772">
        <v>24.980799999999999</v>
      </c>
      <c r="M3772">
        <v>0.2</v>
      </c>
      <c r="N3772">
        <v>13.4512</v>
      </c>
    </row>
    <row r="3773" spans="1:14" hidden="1">
      <c r="A3773">
        <v>5892</v>
      </c>
      <c r="B3773" t="s">
        <v>4243</v>
      </c>
      <c r="C3773" s="4">
        <v>42695</v>
      </c>
      <c r="D3773" s="4">
        <v>42700</v>
      </c>
      <c r="E3773" t="s">
        <v>15</v>
      </c>
      <c r="F3773" t="s">
        <v>573</v>
      </c>
      <c r="G3773" t="s">
        <v>21</v>
      </c>
      <c r="H3773">
        <v>60610</v>
      </c>
      <c r="I3773" t="s">
        <v>2132</v>
      </c>
      <c r="J3773">
        <v>21.568000000000001</v>
      </c>
      <c r="K3773">
        <v>2</v>
      </c>
      <c r="L3773">
        <v>9.9751999999999992</v>
      </c>
      <c r="M3773">
        <v>0.2</v>
      </c>
      <c r="N3773">
        <v>1.6175999999999999</v>
      </c>
    </row>
    <row r="3774" spans="1:14" hidden="1">
      <c r="A3774">
        <v>5893</v>
      </c>
      <c r="B3774" t="s">
        <v>4243</v>
      </c>
      <c r="C3774" s="4">
        <v>42695</v>
      </c>
      <c r="D3774" s="4">
        <v>42700</v>
      </c>
      <c r="E3774" t="s">
        <v>15</v>
      </c>
      <c r="F3774" t="s">
        <v>573</v>
      </c>
      <c r="G3774" t="s">
        <v>21</v>
      </c>
      <c r="H3774">
        <v>60610</v>
      </c>
      <c r="I3774" t="s">
        <v>2019</v>
      </c>
      <c r="J3774">
        <v>81.575999999999993</v>
      </c>
      <c r="K3774">
        <v>3</v>
      </c>
      <c r="L3774">
        <v>26.5122</v>
      </c>
      <c r="M3774">
        <v>0.2</v>
      </c>
      <c r="N3774">
        <v>2.0393999999999899</v>
      </c>
    </row>
    <row r="3775" spans="1:14" hidden="1">
      <c r="A3775">
        <v>5983</v>
      </c>
      <c r="B3775" t="s">
        <v>4244</v>
      </c>
      <c r="C3775" s="4">
        <v>42695</v>
      </c>
      <c r="D3775" s="4">
        <v>42702</v>
      </c>
      <c r="E3775" t="s">
        <v>15</v>
      </c>
      <c r="F3775" t="s">
        <v>446</v>
      </c>
      <c r="G3775" t="s">
        <v>21</v>
      </c>
      <c r="H3775">
        <v>10035</v>
      </c>
      <c r="I3775" t="s">
        <v>444</v>
      </c>
      <c r="J3775">
        <v>12.96</v>
      </c>
      <c r="K3775">
        <v>2</v>
      </c>
      <c r="L3775">
        <v>3.3048000000000002</v>
      </c>
      <c r="M3775">
        <v>0</v>
      </c>
      <c r="N3775">
        <v>6.3503999999999996</v>
      </c>
    </row>
    <row r="3776" spans="1:14" hidden="1">
      <c r="A3776">
        <v>6371</v>
      </c>
      <c r="B3776" t="s">
        <v>4245</v>
      </c>
      <c r="C3776" s="4">
        <v>42695</v>
      </c>
      <c r="D3776" s="4">
        <v>42695</v>
      </c>
      <c r="E3776" t="s">
        <v>98</v>
      </c>
      <c r="F3776" t="s">
        <v>2447</v>
      </c>
      <c r="G3776" t="s">
        <v>17</v>
      </c>
      <c r="H3776">
        <v>10009</v>
      </c>
      <c r="I3776" t="s">
        <v>834</v>
      </c>
      <c r="J3776">
        <v>113.568</v>
      </c>
      <c r="K3776">
        <v>2</v>
      </c>
      <c r="L3776">
        <v>50.395800000000001</v>
      </c>
      <c r="M3776">
        <v>0.2</v>
      </c>
      <c r="N3776">
        <v>12.776400000000001</v>
      </c>
    </row>
    <row r="3777" spans="1:14" hidden="1">
      <c r="A3777">
        <v>9216</v>
      </c>
      <c r="B3777" t="s">
        <v>4246</v>
      </c>
      <c r="C3777" s="4">
        <v>42695</v>
      </c>
      <c r="D3777" s="4">
        <v>42700</v>
      </c>
      <c r="E3777" t="s">
        <v>15</v>
      </c>
      <c r="F3777" t="s">
        <v>2435</v>
      </c>
      <c r="G3777" t="s">
        <v>27</v>
      </c>
      <c r="H3777">
        <v>90049</v>
      </c>
      <c r="I3777" t="s">
        <v>1327</v>
      </c>
      <c r="J3777">
        <v>32.4</v>
      </c>
      <c r="K3777">
        <v>5</v>
      </c>
      <c r="L3777">
        <v>3.3696000000000002</v>
      </c>
      <c r="M3777">
        <v>0</v>
      </c>
      <c r="N3777">
        <v>15.552</v>
      </c>
    </row>
    <row r="3778" spans="1:14" hidden="1">
      <c r="A3778">
        <v>159</v>
      </c>
      <c r="B3778" t="s">
        <v>4247</v>
      </c>
      <c r="C3778" s="4">
        <v>42694</v>
      </c>
      <c r="D3778" s="4">
        <v>42698</v>
      </c>
      <c r="E3778" t="s">
        <v>15</v>
      </c>
      <c r="F3778" t="s">
        <v>1573</v>
      </c>
      <c r="G3778" t="s">
        <v>21</v>
      </c>
      <c r="H3778">
        <v>73034</v>
      </c>
      <c r="I3778" t="s">
        <v>1629</v>
      </c>
      <c r="J3778">
        <v>14.62</v>
      </c>
      <c r="K3778">
        <v>2</v>
      </c>
      <c r="L3778">
        <v>3.8742999999999999</v>
      </c>
      <c r="M3778">
        <v>0</v>
      </c>
      <c r="N3778">
        <v>6.8714000000000004</v>
      </c>
    </row>
    <row r="3779" spans="1:14" hidden="1">
      <c r="A3779">
        <v>160</v>
      </c>
      <c r="B3779" t="s">
        <v>4247</v>
      </c>
      <c r="C3779" s="4">
        <v>42694</v>
      </c>
      <c r="D3779" s="4">
        <v>42698</v>
      </c>
      <c r="E3779" t="s">
        <v>15</v>
      </c>
      <c r="F3779" t="s">
        <v>1573</v>
      </c>
      <c r="G3779" t="s">
        <v>21</v>
      </c>
      <c r="H3779">
        <v>73034</v>
      </c>
      <c r="I3779" t="s">
        <v>2240</v>
      </c>
      <c r="J3779">
        <v>944.93</v>
      </c>
      <c r="K3779">
        <v>7</v>
      </c>
      <c r="L3779">
        <v>101.24250000000001</v>
      </c>
      <c r="M3779">
        <v>0</v>
      </c>
      <c r="N3779">
        <v>236.23249999999999</v>
      </c>
    </row>
    <row r="3780" spans="1:14" hidden="1">
      <c r="A3780">
        <v>290</v>
      </c>
      <c r="B3780" t="s">
        <v>4248</v>
      </c>
      <c r="C3780" s="4">
        <v>42694</v>
      </c>
      <c r="D3780" s="4">
        <v>42698</v>
      </c>
      <c r="E3780" t="s">
        <v>52</v>
      </c>
      <c r="F3780" t="s">
        <v>1891</v>
      </c>
      <c r="G3780" t="s">
        <v>17</v>
      </c>
      <c r="H3780">
        <v>43229</v>
      </c>
      <c r="I3780" t="s">
        <v>4249</v>
      </c>
      <c r="J3780">
        <v>19.096</v>
      </c>
      <c r="K3780">
        <v>7</v>
      </c>
      <c r="L3780">
        <v>1.7732000000000001</v>
      </c>
      <c r="M3780">
        <v>0.2</v>
      </c>
      <c r="N3780">
        <v>6.6836000000000002</v>
      </c>
    </row>
    <row r="3781" spans="1:14" hidden="1">
      <c r="A3781">
        <v>291</v>
      </c>
      <c r="B3781" t="s">
        <v>4248</v>
      </c>
      <c r="C3781" s="4">
        <v>42694</v>
      </c>
      <c r="D3781" s="4">
        <v>42698</v>
      </c>
      <c r="E3781" t="s">
        <v>52</v>
      </c>
      <c r="F3781" t="s">
        <v>1891</v>
      </c>
      <c r="G3781" t="s">
        <v>17</v>
      </c>
      <c r="H3781">
        <v>43229</v>
      </c>
      <c r="I3781" t="s">
        <v>2990</v>
      </c>
      <c r="J3781">
        <v>18.495999999999999</v>
      </c>
      <c r="K3781">
        <v>8</v>
      </c>
      <c r="L3781">
        <v>1.5317000000000001</v>
      </c>
      <c r="M3781">
        <v>0.2</v>
      </c>
      <c r="N3781">
        <v>6.2423999999999999</v>
      </c>
    </row>
    <row r="3782" spans="1:14" hidden="1">
      <c r="A3782">
        <v>292</v>
      </c>
      <c r="B3782" t="s">
        <v>4248</v>
      </c>
      <c r="C3782" s="4">
        <v>42694</v>
      </c>
      <c r="D3782" s="4">
        <v>42698</v>
      </c>
      <c r="E3782" t="s">
        <v>52</v>
      </c>
      <c r="F3782" t="s">
        <v>1891</v>
      </c>
      <c r="G3782" t="s">
        <v>17</v>
      </c>
      <c r="H3782">
        <v>43229</v>
      </c>
      <c r="I3782" t="s">
        <v>864</v>
      </c>
      <c r="J3782">
        <v>255.98400000000001</v>
      </c>
      <c r="K3782">
        <v>2</v>
      </c>
      <c r="L3782">
        <v>100.7937</v>
      </c>
      <c r="M3782">
        <v>0.2</v>
      </c>
      <c r="N3782">
        <v>54.396599999999999</v>
      </c>
    </row>
    <row r="3783" spans="1:14" hidden="1">
      <c r="A3783">
        <v>293</v>
      </c>
      <c r="B3783" t="s">
        <v>4248</v>
      </c>
      <c r="C3783" s="4">
        <v>42694</v>
      </c>
      <c r="D3783" s="4">
        <v>42698</v>
      </c>
      <c r="E3783" t="s">
        <v>52</v>
      </c>
      <c r="F3783" t="s">
        <v>1891</v>
      </c>
      <c r="G3783" t="s">
        <v>17</v>
      </c>
      <c r="H3783">
        <v>43229</v>
      </c>
      <c r="I3783" t="s">
        <v>71</v>
      </c>
      <c r="J3783">
        <v>86.97</v>
      </c>
      <c r="K3783">
        <v>3</v>
      </c>
      <c r="L3783">
        <v>45.224400000000003</v>
      </c>
      <c r="M3783">
        <v>0.5</v>
      </c>
      <c r="N3783">
        <v>-48.703200000000002</v>
      </c>
    </row>
    <row r="3784" spans="1:14" hidden="1">
      <c r="A3784">
        <v>1034</v>
      </c>
      <c r="B3784" t="s">
        <v>4250</v>
      </c>
      <c r="C3784" s="4">
        <v>42694</v>
      </c>
      <c r="D3784" s="4">
        <v>42696</v>
      </c>
      <c r="E3784" t="s">
        <v>38</v>
      </c>
      <c r="F3784" t="s">
        <v>2398</v>
      </c>
      <c r="G3784" t="s">
        <v>21</v>
      </c>
      <c r="H3784">
        <v>45231</v>
      </c>
      <c r="I3784" t="s">
        <v>4251</v>
      </c>
      <c r="J3784">
        <v>15.696</v>
      </c>
      <c r="K3784">
        <v>3</v>
      </c>
      <c r="L3784">
        <v>3.5316000000000001</v>
      </c>
      <c r="M3784">
        <v>0.2</v>
      </c>
      <c r="N3784">
        <v>5.1012000000000004</v>
      </c>
    </row>
    <row r="3785" spans="1:14" hidden="1">
      <c r="A3785">
        <v>1035</v>
      </c>
      <c r="B3785" t="s">
        <v>4250</v>
      </c>
      <c r="C3785" s="4">
        <v>42694</v>
      </c>
      <c r="D3785" s="4">
        <v>42696</v>
      </c>
      <c r="E3785" t="s">
        <v>38</v>
      </c>
      <c r="F3785" t="s">
        <v>2398</v>
      </c>
      <c r="G3785" t="s">
        <v>21</v>
      </c>
      <c r="H3785">
        <v>45231</v>
      </c>
      <c r="I3785" t="s">
        <v>805</v>
      </c>
      <c r="J3785">
        <v>2.6280000000000001</v>
      </c>
      <c r="K3785">
        <v>2</v>
      </c>
      <c r="L3785">
        <v>2.2776000000000001</v>
      </c>
      <c r="M3785">
        <v>0.7</v>
      </c>
      <c r="N3785">
        <v>-1.9272</v>
      </c>
    </row>
    <row r="3786" spans="1:14" hidden="1">
      <c r="A3786">
        <v>1036</v>
      </c>
      <c r="B3786" t="s">
        <v>4250</v>
      </c>
      <c r="C3786" s="4">
        <v>42694</v>
      </c>
      <c r="D3786" s="4">
        <v>42696</v>
      </c>
      <c r="E3786" t="s">
        <v>38</v>
      </c>
      <c r="F3786" t="s">
        <v>2398</v>
      </c>
      <c r="G3786" t="s">
        <v>21</v>
      </c>
      <c r="H3786">
        <v>45231</v>
      </c>
      <c r="I3786" t="s">
        <v>1461</v>
      </c>
      <c r="J3786">
        <v>14.427</v>
      </c>
      <c r="K3786">
        <v>3</v>
      </c>
      <c r="L3786">
        <v>8.3355999999999995</v>
      </c>
      <c r="M3786">
        <v>0.7</v>
      </c>
      <c r="N3786">
        <v>-10.579800000000001</v>
      </c>
    </row>
    <row r="3787" spans="1:14" hidden="1">
      <c r="A3787">
        <v>3239</v>
      </c>
      <c r="B3787" t="s">
        <v>4252</v>
      </c>
      <c r="C3787" s="4">
        <v>42694</v>
      </c>
      <c r="D3787" s="4">
        <v>42701</v>
      </c>
      <c r="E3787" t="s">
        <v>15</v>
      </c>
      <c r="F3787" t="s">
        <v>1686</v>
      </c>
      <c r="G3787" t="s">
        <v>27</v>
      </c>
      <c r="H3787">
        <v>77095</v>
      </c>
      <c r="I3787" t="s">
        <v>1134</v>
      </c>
      <c r="J3787">
        <v>318.43</v>
      </c>
      <c r="K3787">
        <v>5</v>
      </c>
      <c r="L3787">
        <v>79.152600000000007</v>
      </c>
      <c r="M3787">
        <v>0.3</v>
      </c>
      <c r="N3787">
        <v>-77.332999999999998</v>
      </c>
    </row>
    <row r="3788" spans="1:14" hidden="1">
      <c r="A3788">
        <v>3240</v>
      </c>
      <c r="B3788" t="s">
        <v>4252</v>
      </c>
      <c r="C3788" s="4">
        <v>42694</v>
      </c>
      <c r="D3788" s="4">
        <v>42701</v>
      </c>
      <c r="E3788" t="s">
        <v>15</v>
      </c>
      <c r="F3788" t="s">
        <v>1686</v>
      </c>
      <c r="G3788" t="s">
        <v>27</v>
      </c>
      <c r="H3788">
        <v>77095</v>
      </c>
      <c r="I3788" t="s">
        <v>415</v>
      </c>
      <c r="J3788">
        <v>122.92</v>
      </c>
      <c r="K3788">
        <v>7</v>
      </c>
      <c r="L3788">
        <v>10.975</v>
      </c>
      <c r="M3788">
        <v>0.2</v>
      </c>
      <c r="N3788">
        <v>46.094999999999999</v>
      </c>
    </row>
    <row r="3789" spans="1:14" hidden="1">
      <c r="A3789">
        <v>3241</v>
      </c>
      <c r="B3789" t="s">
        <v>4252</v>
      </c>
      <c r="C3789" s="4">
        <v>42694</v>
      </c>
      <c r="D3789" s="4">
        <v>42701</v>
      </c>
      <c r="E3789" t="s">
        <v>15</v>
      </c>
      <c r="F3789" t="s">
        <v>1686</v>
      </c>
      <c r="G3789" t="s">
        <v>27</v>
      </c>
      <c r="H3789">
        <v>77095</v>
      </c>
      <c r="I3789" t="s">
        <v>837</v>
      </c>
      <c r="J3789">
        <v>7.0679999999999996</v>
      </c>
      <c r="K3789">
        <v>3</v>
      </c>
      <c r="L3789">
        <v>3.2984</v>
      </c>
      <c r="M3789">
        <v>0.6</v>
      </c>
      <c r="N3789">
        <v>-2.8271999999999999</v>
      </c>
    </row>
    <row r="3790" spans="1:14" hidden="1">
      <c r="A3790">
        <v>4407</v>
      </c>
      <c r="B3790" t="s">
        <v>4253</v>
      </c>
      <c r="C3790" s="4">
        <v>42694</v>
      </c>
      <c r="D3790" s="4">
        <v>42699</v>
      </c>
      <c r="E3790" t="s">
        <v>15</v>
      </c>
      <c r="F3790" t="s">
        <v>1985</v>
      </c>
      <c r="G3790" t="s">
        <v>27</v>
      </c>
      <c r="H3790">
        <v>47201</v>
      </c>
      <c r="I3790" t="s">
        <v>2980</v>
      </c>
      <c r="J3790">
        <v>9.08</v>
      </c>
      <c r="K3790">
        <v>2</v>
      </c>
      <c r="L3790">
        <v>2.4969999999999999</v>
      </c>
      <c r="M3790">
        <v>0</v>
      </c>
      <c r="N3790">
        <v>4.0860000000000003</v>
      </c>
    </row>
    <row r="3791" spans="1:14" hidden="1">
      <c r="A3791">
        <v>4408</v>
      </c>
      <c r="B3791" t="s">
        <v>4253</v>
      </c>
      <c r="C3791" s="4">
        <v>42694</v>
      </c>
      <c r="D3791" s="4">
        <v>42699</v>
      </c>
      <c r="E3791" t="s">
        <v>15</v>
      </c>
      <c r="F3791" t="s">
        <v>1985</v>
      </c>
      <c r="G3791" t="s">
        <v>27</v>
      </c>
      <c r="H3791">
        <v>47201</v>
      </c>
      <c r="I3791" t="s">
        <v>2460</v>
      </c>
      <c r="J3791">
        <v>314.55</v>
      </c>
      <c r="K3791">
        <v>3</v>
      </c>
      <c r="L3791">
        <v>54.521999999999998</v>
      </c>
      <c r="M3791">
        <v>0</v>
      </c>
      <c r="N3791">
        <v>150.98400000000001</v>
      </c>
    </row>
    <row r="3792" spans="1:14" hidden="1">
      <c r="A3792">
        <v>4409</v>
      </c>
      <c r="B3792" t="s">
        <v>4253</v>
      </c>
      <c r="C3792" s="4">
        <v>42694</v>
      </c>
      <c r="D3792" s="4">
        <v>42699</v>
      </c>
      <c r="E3792" t="s">
        <v>15</v>
      </c>
      <c r="F3792" t="s">
        <v>1985</v>
      </c>
      <c r="G3792" t="s">
        <v>27</v>
      </c>
      <c r="H3792">
        <v>47201</v>
      </c>
      <c r="I3792" t="s">
        <v>2160</v>
      </c>
      <c r="J3792">
        <v>4.91</v>
      </c>
      <c r="K3792">
        <v>1</v>
      </c>
      <c r="L3792">
        <v>2.6023000000000001</v>
      </c>
      <c r="M3792">
        <v>0</v>
      </c>
      <c r="N3792">
        <v>2.3077000000000001</v>
      </c>
    </row>
    <row r="3793" spans="1:14" hidden="1">
      <c r="A3793">
        <v>5366</v>
      </c>
      <c r="B3793" t="s">
        <v>4254</v>
      </c>
      <c r="C3793" s="4">
        <v>42694</v>
      </c>
      <c r="D3793" s="4">
        <v>42698</v>
      </c>
      <c r="E3793" t="s">
        <v>15</v>
      </c>
      <c r="F3793" t="s">
        <v>4255</v>
      </c>
      <c r="G3793" t="s">
        <v>21</v>
      </c>
      <c r="H3793">
        <v>77041</v>
      </c>
      <c r="I3793" t="s">
        <v>3996</v>
      </c>
      <c r="J3793">
        <v>151.19200000000001</v>
      </c>
      <c r="K3793">
        <v>1</v>
      </c>
      <c r="L3793">
        <v>137.96270000000001</v>
      </c>
      <c r="M3793">
        <v>0.2</v>
      </c>
      <c r="N3793">
        <v>13.2293</v>
      </c>
    </row>
    <row r="3794" spans="1:14" hidden="1">
      <c r="A3794">
        <v>5398</v>
      </c>
      <c r="B3794" t="s">
        <v>4256</v>
      </c>
      <c r="C3794" s="4">
        <v>42694</v>
      </c>
      <c r="D3794" s="4">
        <v>42701</v>
      </c>
      <c r="E3794" t="s">
        <v>15</v>
      </c>
      <c r="F3794" t="s">
        <v>2354</v>
      </c>
      <c r="G3794" t="s">
        <v>27</v>
      </c>
      <c r="H3794">
        <v>90004</v>
      </c>
      <c r="I3794" t="s">
        <v>485</v>
      </c>
      <c r="J3794">
        <v>39</v>
      </c>
      <c r="K3794">
        <v>12</v>
      </c>
      <c r="L3794">
        <v>2.3075000000000001</v>
      </c>
      <c r="M3794">
        <v>0</v>
      </c>
      <c r="N3794">
        <v>11.31</v>
      </c>
    </row>
    <row r="3795" spans="1:14" hidden="1">
      <c r="A3795">
        <v>5479</v>
      </c>
      <c r="B3795" t="s">
        <v>4257</v>
      </c>
      <c r="C3795" s="4">
        <v>42694</v>
      </c>
      <c r="D3795" s="4">
        <v>42698</v>
      </c>
      <c r="E3795" t="s">
        <v>15</v>
      </c>
      <c r="F3795" t="s">
        <v>3447</v>
      </c>
      <c r="G3795" t="s">
        <v>21</v>
      </c>
      <c r="H3795">
        <v>19711</v>
      </c>
      <c r="I3795" t="s">
        <v>2618</v>
      </c>
      <c r="J3795">
        <v>128.4</v>
      </c>
      <c r="K3795">
        <v>3</v>
      </c>
      <c r="L3795">
        <v>21.827999999999999</v>
      </c>
      <c r="M3795">
        <v>0</v>
      </c>
      <c r="N3795">
        <v>62.915999999999997</v>
      </c>
    </row>
    <row r="3796" spans="1:14" hidden="1">
      <c r="A3796">
        <v>6492</v>
      </c>
      <c r="B3796" t="s">
        <v>4258</v>
      </c>
      <c r="C3796" s="4">
        <v>42694</v>
      </c>
      <c r="D3796" s="4">
        <v>42699</v>
      </c>
      <c r="E3796" t="s">
        <v>15</v>
      </c>
      <c r="F3796" t="s">
        <v>2073</v>
      </c>
      <c r="G3796" t="s">
        <v>27</v>
      </c>
      <c r="H3796">
        <v>32839</v>
      </c>
      <c r="I3796" t="s">
        <v>3256</v>
      </c>
      <c r="J3796">
        <v>289.56799999999998</v>
      </c>
      <c r="K3796">
        <v>2</v>
      </c>
      <c r="L3796">
        <v>139.3546</v>
      </c>
      <c r="M3796">
        <v>0.2</v>
      </c>
      <c r="N3796">
        <v>10.8588</v>
      </c>
    </row>
    <row r="3797" spans="1:14" hidden="1">
      <c r="A3797">
        <v>6493</v>
      </c>
      <c r="B3797" t="s">
        <v>4258</v>
      </c>
      <c r="C3797" s="4">
        <v>42694</v>
      </c>
      <c r="D3797" s="4">
        <v>42699</v>
      </c>
      <c r="E3797" t="s">
        <v>15</v>
      </c>
      <c r="F3797" t="s">
        <v>2073</v>
      </c>
      <c r="G3797" t="s">
        <v>27</v>
      </c>
      <c r="H3797">
        <v>32839</v>
      </c>
      <c r="I3797" t="s">
        <v>593</v>
      </c>
      <c r="J3797">
        <v>39.72</v>
      </c>
      <c r="K3797">
        <v>5</v>
      </c>
      <c r="L3797">
        <v>7.0503</v>
      </c>
      <c r="M3797">
        <v>0.2</v>
      </c>
      <c r="N3797">
        <v>4.4684999999999997</v>
      </c>
    </row>
    <row r="3798" spans="1:14" hidden="1">
      <c r="A3798">
        <v>6494</v>
      </c>
      <c r="B3798" t="s">
        <v>4258</v>
      </c>
      <c r="C3798" s="4">
        <v>42694</v>
      </c>
      <c r="D3798" s="4">
        <v>42699</v>
      </c>
      <c r="E3798" t="s">
        <v>15</v>
      </c>
      <c r="F3798" t="s">
        <v>2073</v>
      </c>
      <c r="G3798" t="s">
        <v>27</v>
      </c>
      <c r="H3798">
        <v>32839</v>
      </c>
      <c r="I3798" t="s">
        <v>4259</v>
      </c>
      <c r="J3798">
        <v>244.768</v>
      </c>
      <c r="K3798">
        <v>4</v>
      </c>
      <c r="L3798">
        <v>55.072800000000001</v>
      </c>
      <c r="M3798">
        <v>0.2</v>
      </c>
      <c r="N3798">
        <v>24.476800000000001</v>
      </c>
    </row>
    <row r="3799" spans="1:14" hidden="1">
      <c r="A3799">
        <v>6835</v>
      </c>
      <c r="B3799" t="s">
        <v>4260</v>
      </c>
      <c r="C3799" s="4">
        <v>42694</v>
      </c>
      <c r="D3799" s="4">
        <v>42698</v>
      </c>
      <c r="E3799" t="s">
        <v>15</v>
      </c>
      <c r="F3799" t="s">
        <v>2153</v>
      </c>
      <c r="G3799" t="s">
        <v>27</v>
      </c>
      <c r="H3799">
        <v>90640</v>
      </c>
      <c r="I3799" t="s">
        <v>2697</v>
      </c>
      <c r="J3799">
        <v>27.88</v>
      </c>
      <c r="K3799">
        <v>2</v>
      </c>
      <c r="L3799">
        <v>11.9884</v>
      </c>
      <c r="M3799">
        <v>0</v>
      </c>
      <c r="N3799">
        <v>3.9032</v>
      </c>
    </row>
    <row r="3800" spans="1:14" hidden="1">
      <c r="A3800">
        <v>681</v>
      </c>
      <c r="B3800" t="s">
        <v>4261</v>
      </c>
      <c r="C3800" s="4">
        <v>42693</v>
      </c>
      <c r="D3800" s="4">
        <v>42698</v>
      </c>
      <c r="E3800" t="s">
        <v>15</v>
      </c>
      <c r="F3800" t="s">
        <v>319</v>
      </c>
      <c r="G3800" t="s">
        <v>21</v>
      </c>
      <c r="H3800">
        <v>10024</v>
      </c>
      <c r="I3800" t="s">
        <v>4262</v>
      </c>
      <c r="J3800">
        <v>14.352</v>
      </c>
      <c r="K3800">
        <v>3</v>
      </c>
      <c r="L3800">
        <v>3.2292000000000001</v>
      </c>
      <c r="M3800">
        <v>0.2</v>
      </c>
      <c r="N3800">
        <v>4.6643999999999997</v>
      </c>
    </row>
    <row r="3801" spans="1:14" hidden="1">
      <c r="A3801">
        <v>682</v>
      </c>
      <c r="B3801" t="s">
        <v>4261</v>
      </c>
      <c r="C3801" s="4">
        <v>42693</v>
      </c>
      <c r="D3801" s="4">
        <v>42698</v>
      </c>
      <c r="E3801" t="s">
        <v>15</v>
      </c>
      <c r="F3801" t="s">
        <v>319</v>
      </c>
      <c r="G3801" t="s">
        <v>21</v>
      </c>
      <c r="H3801">
        <v>10024</v>
      </c>
      <c r="I3801" t="s">
        <v>1298</v>
      </c>
      <c r="J3801">
        <v>64.959999999999994</v>
      </c>
      <c r="K3801">
        <v>2</v>
      </c>
      <c r="L3801">
        <v>31.180800000000001</v>
      </c>
      <c r="M3801">
        <v>0</v>
      </c>
      <c r="N3801">
        <v>2.5983999999999998</v>
      </c>
    </row>
    <row r="3802" spans="1:14" hidden="1">
      <c r="A3802">
        <v>683</v>
      </c>
      <c r="B3802" t="s">
        <v>4261</v>
      </c>
      <c r="C3802" s="4">
        <v>42693</v>
      </c>
      <c r="D3802" s="4">
        <v>42698</v>
      </c>
      <c r="E3802" t="s">
        <v>15</v>
      </c>
      <c r="F3802" t="s">
        <v>319</v>
      </c>
      <c r="G3802" t="s">
        <v>21</v>
      </c>
      <c r="H3802">
        <v>10024</v>
      </c>
      <c r="I3802" t="s">
        <v>1675</v>
      </c>
      <c r="J3802">
        <v>68.599999999999994</v>
      </c>
      <c r="K3802">
        <v>4</v>
      </c>
      <c r="L3802">
        <v>12.519500000000001</v>
      </c>
      <c r="M3802">
        <v>0</v>
      </c>
      <c r="N3802">
        <v>18.521999999999998</v>
      </c>
    </row>
    <row r="3803" spans="1:14" hidden="1">
      <c r="A3803">
        <v>1106</v>
      </c>
      <c r="B3803" t="s">
        <v>4263</v>
      </c>
      <c r="C3803" s="4">
        <v>42693</v>
      </c>
      <c r="D3803" s="4">
        <v>42698</v>
      </c>
      <c r="E3803" t="s">
        <v>15</v>
      </c>
      <c r="F3803" t="s">
        <v>3216</v>
      </c>
      <c r="G3803" t="s">
        <v>21</v>
      </c>
      <c r="H3803">
        <v>77041</v>
      </c>
      <c r="I3803" t="s">
        <v>799</v>
      </c>
      <c r="J3803">
        <v>100.70399999999999</v>
      </c>
      <c r="K3803">
        <v>6</v>
      </c>
      <c r="L3803">
        <v>19.511399999999998</v>
      </c>
      <c r="M3803">
        <v>0.2</v>
      </c>
      <c r="N3803">
        <v>-16.3644</v>
      </c>
    </row>
    <row r="3804" spans="1:14" hidden="1">
      <c r="A3804">
        <v>1107</v>
      </c>
      <c r="B3804" t="s">
        <v>4263</v>
      </c>
      <c r="C3804" s="4">
        <v>42693</v>
      </c>
      <c r="D3804" s="4">
        <v>42698</v>
      </c>
      <c r="E3804" t="s">
        <v>15</v>
      </c>
      <c r="F3804" t="s">
        <v>3216</v>
      </c>
      <c r="G3804" t="s">
        <v>21</v>
      </c>
      <c r="H3804">
        <v>77041</v>
      </c>
      <c r="I3804" t="s">
        <v>1075</v>
      </c>
      <c r="J3804">
        <v>2.3279999999999998</v>
      </c>
      <c r="K3804">
        <v>2</v>
      </c>
      <c r="L3804">
        <v>1.5423</v>
      </c>
      <c r="M3804">
        <v>0.6</v>
      </c>
      <c r="N3804">
        <v>-0.75660000000000005</v>
      </c>
    </row>
    <row r="3805" spans="1:14" hidden="1">
      <c r="A3805">
        <v>1108</v>
      </c>
      <c r="B3805" t="s">
        <v>4263</v>
      </c>
      <c r="C3805" s="4">
        <v>42693</v>
      </c>
      <c r="D3805" s="4">
        <v>42698</v>
      </c>
      <c r="E3805" t="s">
        <v>15</v>
      </c>
      <c r="F3805" t="s">
        <v>3216</v>
      </c>
      <c r="G3805" t="s">
        <v>21</v>
      </c>
      <c r="H3805">
        <v>77041</v>
      </c>
      <c r="I3805" t="s">
        <v>1957</v>
      </c>
      <c r="J3805">
        <v>10.78</v>
      </c>
      <c r="K3805">
        <v>5</v>
      </c>
      <c r="L3805">
        <v>5.6055999999999999</v>
      </c>
      <c r="M3805">
        <v>0.8</v>
      </c>
      <c r="N3805">
        <v>-17.248000000000001</v>
      </c>
    </row>
    <row r="3806" spans="1:14" hidden="1">
      <c r="A3806">
        <v>1109</v>
      </c>
      <c r="B3806" t="s">
        <v>4263</v>
      </c>
      <c r="C3806" s="4">
        <v>42693</v>
      </c>
      <c r="D3806" s="4">
        <v>42698</v>
      </c>
      <c r="E3806" t="s">
        <v>15</v>
      </c>
      <c r="F3806" t="s">
        <v>3216</v>
      </c>
      <c r="G3806" t="s">
        <v>21</v>
      </c>
      <c r="H3806">
        <v>77041</v>
      </c>
      <c r="I3806" t="s">
        <v>1314</v>
      </c>
      <c r="J3806">
        <v>58.368000000000002</v>
      </c>
      <c r="K3806">
        <v>12</v>
      </c>
      <c r="L3806">
        <v>3.04</v>
      </c>
      <c r="M3806">
        <v>0.2</v>
      </c>
      <c r="N3806">
        <v>21.888000000000002</v>
      </c>
    </row>
    <row r="3807" spans="1:14" hidden="1">
      <c r="A3807">
        <v>1110</v>
      </c>
      <c r="B3807" t="s">
        <v>4263</v>
      </c>
      <c r="C3807" s="4">
        <v>42693</v>
      </c>
      <c r="D3807" s="4">
        <v>42698</v>
      </c>
      <c r="E3807" t="s">
        <v>15</v>
      </c>
      <c r="F3807" t="s">
        <v>3216</v>
      </c>
      <c r="G3807" t="s">
        <v>21</v>
      </c>
      <c r="H3807">
        <v>77041</v>
      </c>
      <c r="I3807" t="s">
        <v>4264</v>
      </c>
      <c r="J3807">
        <v>40.968000000000004</v>
      </c>
      <c r="K3807">
        <v>3</v>
      </c>
      <c r="L3807">
        <v>9.0471000000000004</v>
      </c>
      <c r="M3807">
        <v>0.2</v>
      </c>
      <c r="N3807">
        <v>13.826700000000001</v>
      </c>
    </row>
    <row r="3808" spans="1:14" hidden="1">
      <c r="A3808">
        <v>1111</v>
      </c>
      <c r="B3808" t="s">
        <v>4263</v>
      </c>
      <c r="C3808" s="4">
        <v>42693</v>
      </c>
      <c r="D3808" s="4">
        <v>42698</v>
      </c>
      <c r="E3808" t="s">
        <v>15</v>
      </c>
      <c r="F3808" t="s">
        <v>3216</v>
      </c>
      <c r="G3808" t="s">
        <v>21</v>
      </c>
      <c r="H3808">
        <v>77041</v>
      </c>
      <c r="I3808" t="s">
        <v>2422</v>
      </c>
      <c r="J3808">
        <v>71.959999999999994</v>
      </c>
      <c r="K3808">
        <v>5</v>
      </c>
      <c r="L3808">
        <v>9.3547999999999991</v>
      </c>
      <c r="M3808">
        <v>0.2</v>
      </c>
      <c r="N3808">
        <v>25.186</v>
      </c>
    </row>
    <row r="3809" spans="1:14" hidden="1">
      <c r="A3809">
        <v>1112</v>
      </c>
      <c r="B3809" t="s">
        <v>4263</v>
      </c>
      <c r="C3809" s="4">
        <v>42693</v>
      </c>
      <c r="D3809" s="4">
        <v>42698</v>
      </c>
      <c r="E3809" t="s">
        <v>15</v>
      </c>
      <c r="F3809" t="s">
        <v>3216</v>
      </c>
      <c r="G3809" t="s">
        <v>21</v>
      </c>
      <c r="H3809">
        <v>77041</v>
      </c>
      <c r="I3809" t="s">
        <v>819</v>
      </c>
      <c r="J3809">
        <v>10.368</v>
      </c>
      <c r="K3809">
        <v>2</v>
      </c>
      <c r="L3809">
        <v>3.3696000000000002</v>
      </c>
      <c r="M3809">
        <v>0.2</v>
      </c>
      <c r="N3809">
        <v>3.6288</v>
      </c>
    </row>
    <row r="3810" spans="1:14" hidden="1">
      <c r="A3810">
        <v>1113</v>
      </c>
      <c r="B3810" t="s">
        <v>4263</v>
      </c>
      <c r="C3810" s="4">
        <v>42693</v>
      </c>
      <c r="D3810" s="4">
        <v>42698</v>
      </c>
      <c r="E3810" t="s">
        <v>15</v>
      </c>
      <c r="F3810" t="s">
        <v>3216</v>
      </c>
      <c r="G3810" t="s">
        <v>21</v>
      </c>
      <c r="H3810">
        <v>77041</v>
      </c>
      <c r="I3810" t="s">
        <v>3747</v>
      </c>
      <c r="J3810">
        <v>1.1919999999999999</v>
      </c>
      <c r="K3810">
        <v>2</v>
      </c>
      <c r="L3810">
        <v>1.6092</v>
      </c>
      <c r="M3810">
        <v>0.8</v>
      </c>
      <c r="N3810">
        <v>-2.0264000000000002</v>
      </c>
    </row>
    <row r="3811" spans="1:14" hidden="1">
      <c r="A3811">
        <v>1475</v>
      </c>
      <c r="B3811" t="s">
        <v>4265</v>
      </c>
      <c r="C3811" s="4">
        <v>42693</v>
      </c>
      <c r="D3811" s="4">
        <v>42699</v>
      </c>
      <c r="E3811" t="s">
        <v>15</v>
      </c>
      <c r="F3811" t="s">
        <v>4266</v>
      </c>
      <c r="G3811" t="s">
        <v>17</v>
      </c>
      <c r="H3811">
        <v>14304</v>
      </c>
      <c r="I3811" t="s">
        <v>4267</v>
      </c>
      <c r="J3811">
        <v>17.28</v>
      </c>
      <c r="K3811">
        <v>6</v>
      </c>
      <c r="L3811">
        <v>2.0448</v>
      </c>
      <c r="M3811">
        <v>0</v>
      </c>
      <c r="N3811">
        <v>5.0111999999999997</v>
      </c>
    </row>
    <row r="3812" spans="1:14" hidden="1">
      <c r="A3812">
        <v>1476</v>
      </c>
      <c r="B3812" t="s">
        <v>4265</v>
      </c>
      <c r="C3812" s="4">
        <v>42693</v>
      </c>
      <c r="D3812" s="4">
        <v>42699</v>
      </c>
      <c r="E3812" t="s">
        <v>15</v>
      </c>
      <c r="F3812" t="s">
        <v>4266</v>
      </c>
      <c r="G3812" t="s">
        <v>17</v>
      </c>
      <c r="H3812">
        <v>14304</v>
      </c>
      <c r="I3812" t="s">
        <v>356</v>
      </c>
      <c r="J3812">
        <v>17.712</v>
      </c>
      <c r="K3812">
        <v>3</v>
      </c>
      <c r="L3812">
        <v>3.7637999999999998</v>
      </c>
      <c r="M3812">
        <v>0.2</v>
      </c>
      <c r="N3812">
        <v>6.4206000000000003</v>
      </c>
    </row>
    <row r="3813" spans="1:14" hidden="1">
      <c r="A3813">
        <v>5236</v>
      </c>
      <c r="B3813" t="s">
        <v>4268</v>
      </c>
      <c r="C3813" s="4">
        <v>42693</v>
      </c>
      <c r="D3813" s="4">
        <v>42696</v>
      </c>
      <c r="E3813" t="s">
        <v>38</v>
      </c>
      <c r="F3813" t="s">
        <v>4269</v>
      </c>
      <c r="G3813" t="s">
        <v>27</v>
      </c>
      <c r="H3813">
        <v>46203</v>
      </c>
      <c r="I3813" t="s">
        <v>199</v>
      </c>
      <c r="J3813">
        <v>54.96</v>
      </c>
      <c r="K3813">
        <v>3</v>
      </c>
      <c r="L3813">
        <v>13.007199999999999</v>
      </c>
      <c r="M3813">
        <v>0</v>
      </c>
      <c r="N3813">
        <v>15.9384</v>
      </c>
    </row>
    <row r="3814" spans="1:14" hidden="1">
      <c r="A3814">
        <v>6029</v>
      </c>
      <c r="B3814" t="s">
        <v>4270</v>
      </c>
      <c r="C3814" s="4">
        <v>42693</v>
      </c>
      <c r="D3814" s="4">
        <v>42695</v>
      </c>
      <c r="E3814" t="s">
        <v>38</v>
      </c>
      <c r="F3814" t="s">
        <v>928</v>
      </c>
      <c r="G3814" t="s">
        <v>21</v>
      </c>
      <c r="H3814">
        <v>28540</v>
      </c>
      <c r="I3814" t="s">
        <v>3645</v>
      </c>
      <c r="J3814">
        <v>18.48</v>
      </c>
      <c r="K3814">
        <v>2</v>
      </c>
      <c r="L3814">
        <v>6.2370000000000001</v>
      </c>
      <c r="M3814">
        <v>0.2</v>
      </c>
      <c r="N3814">
        <v>6.0060000000000002</v>
      </c>
    </row>
    <row r="3815" spans="1:14" hidden="1">
      <c r="A3815">
        <v>8323</v>
      </c>
      <c r="B3815" t="s">
        <v>4271</v>
      </c>
      <c r="C3815" s="4">
        <v>42693</v>
      </c>
      <c r="D3815" s="4">
        <v>42699</v>
      </c>
      <c r="E3815" t="s">
        <v>15</v>
      </c>
      <c r="F3815" t="s">
        <v>715</v>
      </c>
      <c r="G3815" t="s">
        <v>21</v>
      </c>
      <c r="H3815">
        <v>11561</v>
      </c>
      <c r="I3815" t="s">
        <v>3759</v>
      </c>
      <c r="J3815">
        <v>8.74</v>
      </c>
      <c r="K3815">
        <v>2</v>
      </c>
      <c r="L3815">
        <v>3.2338</v>
      </c>
      <c r="M3815">
        <v>0</v>
      </c>
      <c r="N3815">
        <v>2.2724000000000002</v>
      </c>
    </row>
    <row r="3816" spans="1:14" hidden="1">
      <c r="A3816">
        <v>8324</v>
      </c>
      <c r="B3816" t="s">
        <v>4271</v>
      </c>
      <c r="C3816" s="4">
        <v>42693</v>
      </c>
      <c r="D3816" s="4">
        <v>42699</v>
      </c>
      <c r="E3816" t="s">
        <v>15</v>
      </c>
      <c r="F3816" t="s">
        <v>715</v>
      </c>
      <c r="G3816" t="s">
        <v>21</v>
      </c>
      <c r="H3816">
        <v>11561</v>
      </c>
      <c r="I3816" t="s">
        <v>104</v>
      </c>
      <c r="J3816">
        <v>44.75</v>
      </c>
      <c r="K3816">
        <v>5</v>
      </c>
      <c r="L3816">
        <v>4.8330000000000002</v>
      </c>
      <c r="M3816">
        <v>0</v>
      </c>
      <c r="N3816">
        <v>20.585000000000001</v>
      </c>
    </row>
    <row r="3817" spans="1:14" hidden="1">
      <c r="A3817">
        <v>9466</v>
      </c>
      <c r="B3817" t="s">
        <v>4272</v>
      </c>
      <c r="C3817" s="4">
        <v>42693</v>
      </c>
      <c r="D3817" s="4">
        <v>42697</v>
      </c>
      <c r="E3817" t="s">
        <v>15</v>
      </c>
      <c r="F3817" t="s">
        <v>1021</v>
      </c>
      <c r="G3817" t="s">
        <v>27</v>
      </c>
      <c r="H3817">
        <v>98115</v>
      </c>
      <c r="I3817" t="s">
        <v>2380</v>
      </c>
      <c r="J3817">
        <v>31.96</v>
      </c>
      <c r="K3817">
        <v>2</v>
      </c>
      <c r="L3817">
        <v>15.180999999999999</v>
      </c>
      <c r="M3817">
        <v>0</v>
      </c>
      <c r="N3817">
        <v>1.5980000000000001</v>
      </c>
    </row>
    <row r="3818" spans="1:14" hidden="1">
      <c r="A3818">
        <v>2511</v>
      </c>
      <c r="B3818" t="s">
        <v>4273</v>
      </c>
      <c r="C3818" s="4">
        <v>42692</v>
      </c>
      <c r="D3818" s="4">
        <v>42697</v>
      </c>
      <c r="E3818" t="s">
        <v>15</v>
      </c>
      <c r="F3818" t="s">
        <v>1241</v>
      </c>
      <c r="G3818" t="s">
        <v>17</v>
      </c>
      <c r="H3818">
        <v>73120</v>
      </c>
      <c r="I3818" t="s">
        <v>3993</v>
      </c>
      <c r="J3818">
        <v>1117.92</v>
      </c>
      <c r="K3818">
        <v>4</v>
      </c>
      <c r="L3818">
        <v>265.50599999999997</v>
      </c>
      <c r="M3818">
        <v>0</v>
      </c>
      <c r="N3818">
        <v>55.896000000000001</v>
      </c>
    </row>
    <row r="3819" spans="1:14" hidden="1">
      <c r="A3819">
        <v>3948</v>
      </c>
      <c r="B3819" t="s">
        <v>4274</v>
      </c>
      <c r="C3819" s="4">
        <v>42692</v>
      </c>
      <c r="D3819" s="4">
        <v>42696</v>
      </c>
      <c r="E3819" t="s">
        <v>15</v>
      </c>
      <c r="F3819" t="s">
        <v>1826</v>
      </c>
      <c r="G3819" t="s">
        <v>17</v>
      </c>
      <c r="H3819">
        <v>77506</v>
      </c>
      <c r="I3819" t="s">
        <v>1600</v>
      </c>
      <c r="J3819">
        <v>6.3680000000000003</v>
      </c>
      <c r="K3819">
        <v>2</v>
      </c>
      <c r="L3819">
        <v>2.6665999999999999</v>
      </c>
      <c r="M3819">
        <v>0.2</v>
      </c>
      <c r="N3819">
        <v>1.0347999999999999</v>
      </c>
    </row>
    <row r="3820" spans="1:14" hidden="1">
      <c r="A3820">
        <v>3949</v>
      </c>
      <c r="B3820" t="s">
        <v>4274</v>
      </c>
      <c r="C3820" s="4">
        <v>42692</v>
      </c>
      <c r="D3820" s="4">
        <v>42696</v>
      </c>
      <c r="E3820" t="s">
        <v>15</v>
      </c>
      <c r="F3820" t="s">
        <v>1826</v>
      </c>
      <c r="G3820" t="s">
        <v>17</v>
      </c>
      <c r="H3820">
        <v>77506</v>
      </c>
      <c r="I3820" t="s">
        <v>607</v>
      </c>
      <c r="J3820">
        <v>48.847999999999999</v>
      </c>
      <c r="K3820">
        <v>2</v>
      </c>
      <c r="L3820">
        <v>16.4862</v>
      </c>
      <c r="M3820">
        <v>0.2</v>
      </c>
      <c r="N3820">
        <v>15.8756</v>
      </c>
    </row>
    <row r="3821" spans="1:14" hidden="1">
      <c r="A3821">
        <v>3950</v>
      </c>
      <c r="B3821" t="s">
        <v>4274</v>
      </c>
      <c r="C3821" s="4">
        <v>42692</v>
      </c>
      <c r="D3821" s="4">
        <v>42696</v>
      </c>
      <c r="E3821" t="s">
        <v>15</v>
      </c>
      <c r="F3821" t="s">
        <v>1826</v>
      </c>
      <c r="G3821" t="s">
        <v>17</v>
      </c>
      <c r="H3821">
        <v>77506</v>
      </c>
      <c r="I3821" t="s">
        <v>300</v>
      </c>
      <c r="J3821">
        <v>19.648</v>
      </c>
      <c r="K3821">
        <v>2</v>
      </c>
      <c r="L3821">
        <v>6.5084</v>
      </c>
      <c r="M3821">
        <v>0.2</v>
      </c>
      <c r="N3821">
        <v>6.6311999999999998</v>
      </c>
    </row>
    <row r="3822" spans="1:14" hidden="1">
      <c r="A3822">
        <v>3951</v>
      </c>
      <c r="B3822" t="s">
        <v>4274</v>
      </c>
      <c r="C3822" s="4">
        <v>42692</v>
      </c>
      <c r="D3822" s="4">
        <v>42696</v>
      </c>
      <c r="E3822" t="s">
        <v>15</v>
      </c>
      <c r="F3822" t="s">
        <v>1826</v>
      </c>
      <c r="G3822" t="s">
        <v>17</v>
      </c>
      <c r="H3822">
        <v>77506</v>
      </c>
      <c r="I3822" t="s">
        <v>379</v>
      </c>
      <c r="J3822">
        <v>255.108</v>
      </c>
      <c r="K3822">
        <v>6</v>
      </c>
      <c r="L3822">
        <v>45.555</v>
      </c>
      <c r="M3822">
        <v>0.3</v>
      </c>
      <c r="N3822">
        <v>-18.222000000000001</v>
      </c>
    </row>
    <row r="3823" spans="1:14" hidden="1">
      <c r="A3823">
        <v>4375</v>
      </c>
      <c r="B3823" t="s">
        <v>4275</v>
      </c>
      <c r="C3823" s="4">
        <v>42692</v>
      </c>
      <c r="D3823" s="4">
        <v>42698</v>
      </c>
      <c r="E3823" t="s">
        <v>15</v>
      </c>
      <c r="F3823" t="s">
        <v>1250</v>
      </c>
      <c r="G3823" t="s">
        <v>27</v>
      </c>
      <c r="H3823">
        <v>44240</v>
      </c>
      <c r="I3823" t="s">
        <v>4276</v>
      </c>
      <c r="J3823">
        <v>103.968</v>
      </c>
      <c r="K3823">
        <v>6</v>
      </c>
      <c r="L3823">
        <v>14.5122</v>
      </c>
      <c r="M3823">
        <v>0.2</v>
      </c>
      <c r="N3823">
        <v>16.8948</v>
      </c>
    </row>
    <row r="3824" spans="1:14" hidden="1">
      <c r="A3824">
        <v>4960</v>
      </c>
      <c r="B3824" t="s">
        <v>4277</v>
      </c>
      <c r="C3824" s="4">
        <v>42692</v>
      </c>
      <c r="D3824" s="4">
        <v>42696</v>
      </c>
      <c r="E3824" t="s">
        <v>15</v>
      </c>
      <c r="F3824" t="s">
        <v>106</v>
      </c>
      <c r="G3824" t="s">
        <v>17</v>
      </c>
      <c r="H3824">
        <v>90008</v>
      </c>
      <c r="I3824" t="s">
        <v>4259</v>
      </c>
      <c r="J3824">
        <v>61.192</v>
      </c>
      <c r="K3824">
        <v>1</v>
      </c>
      <c r="L3824">
        <v>55.072800000000001</v>
      </c>
      <c r="M3824">
        <v>0.2</v>
      </c>
      <c r="N3824">
        <v>6.1192000000000002</v>
      </c>
    </row>
    <row r="3825" spans="1:14" hidden="1">
      <c r="A3825">
        <v>4961</v>
      </c>
      <c r="B3825" t="s">
        <v>4277</v>
      </c>
      <c r="C3825" s="4">
        <v>42692</v>
      </c>
      <c r="D3825" s="4">
        <v>42696</v>
      </c>
      <c r="E3825" t="s">
        <v>15</v>
      </c>
      <c r="F3825" t="s">
        <v>106</v>
      </c>
      <c r="G3825" t="s">
        <v>17</v>
      </c>
      <c r="H3825">
        <v>90008</v>
      </c>
      <c r="I3825" t="s">
        <v>969</v>
      </c>
      <c r="J3825">
        <v>67.84</v>
      </c>
      <c r="K3825">
        <v>1</v>
      </c>
      <c r="L3825">
        <v>49.523200000000003</v>
      </c>
      <c r="M3825">
        <v>0</v>
      </c>
      <c r="N3825">
        <v>18.316800000000001</v>
      </c>
    </row>
    <row r="3826" spans="1:14" hidden="1">
      <c r="A3826">
        <v>5163</v>
      </c>
      <c r="B3826" t="s">
        <v>4278</v>
      </c>
      <c r="C3826" s="4">
        <v>42692</v>
      </c>
      <c r="D3826" s="4">
        <v>42697</v>
      </c>
      <c r="E3826" t="s">
        <v>52</v>
      </c>
      <c r="F3826" t="s">
        <v>1905</v>
      </c>
      <c r="G3826" t="s">
        <v>21</v>
      </c>
      <c r="H3826">
        <v>48180</v>
      </c>
      <c r="I3826" t="s">
        <v>3203</v>
      </c>
      <c r="J3826">
        <v>301.95999999999998</v>
      </c>
      <c r="K3826">
        <v>2</v>
      </c>
      <c r="L3826">
        <v>134.37219999999999</v>
      </c>
      <c r="M3826">
        <v>0</v>
      </c>
      <c r="N3826">
        <v>33.215600000000002</v>
      </c>
    </row>
    <row r="3827" spans="1:14" hidden="1">
      <c r="A3827">
        <v>5517</v>
      </c>
      <c r="B3827" t="s">
        <v>4279</v>
      </c>
      <c r="C3827" s="4">
        <v>42692</v>
      </c>
      <c r="D3827" s="4">
        <v>42695</v>
      </c>
      <c r="E3827" t="s">
        <v>52</v>
      </c>
      <c r="F3827" t="s">
        <v>4280</v>
      </c>
      <c r="G3827" t="s">
        <v>27</v>
      </c>
      <c r="H3827">
        <v>35810</v>
      </c>
      <c r="I3827" t="s">
        <v>2776</v>
      </c>
      <c r="J3827">
        <v>1319.96</v>
      </c>
      <c r="K3827">
        <v>4</v>
      </c>
      <c r="L3827">
        <v>197.994</v>
      </c>
      <c r="M3827">
        <v>0</v>
      </c>
      <c r="N3827">
        <v>527.98400000000004</v>
      </c>
    </row>
    <row r="3828" spans="1:14" hidden="1">
      <c r="A3828">
        <v>8158</v>
      </c>
      <c r="B3828" t="s">
        <v>4281</v>
      </c>
      <c r="C3828" s="4">
        <v>42692</v>
      </c>
      <c r="D3828" s="4">
        <v>42696</v>
      </c>
      <c r="E3828" t="s">
        <v>15</v>
      </c>
      <c r="F3828" t="s">
        <v>997</v>
      </c>
      <c r="G3828" t="s">
        <v>21</v>
      </c>
      <c r="H3828">
        <v>92105</v>
      </c>
      <c r="I3828" t="s">
        <v>1833</v>
      </c>
      <c r="J3828">
        <v>595</v>
      </c>
      <c r="K3828">
        <v>5</v>
      </c>
      <c r="L3828">
        <v>99.96</v>
      </c>
      <c r="M3828">
        <v>0</v>
      </c>
      <c r="N3828">
        <v>95.2</v>
      </c>
    </row>
    <row r="3829" spans="1:14" hidden="1">
      <c r="A3829">
        <v>9587</v>
      </c>
      <c r="B3829" t="s">
        <v>4282</v>
      </c>
      <c r="C3829" s="4">
        <v>42692</v>
      </c>
      <c r="D3829" s="4">
        <v>42692</v>
      </c>
      <c r="E3829" t="s">
        <v>98</v>
      </c>
      <c r="F3829" t="s">
        <v>2108</v>
      </c>
      <c r="G3829" t="s">
        <v>21</v>
      </c>
      <c r="H3829">
        <v>94521</v>
      </c>
      <c r="I3829" t="s">
        <v>4283</v>
      </c>
      <c r="J3829">
        <v>61.12</v>
      </c>
      <c r="K3829">
        <v>5</v>
      </c>
      <c r="L3829">
        <v>7.7927999999999997</v>
      </c>
      <c r="M3829">
        <v>0.2</v>
      </c>
      <c r="N3829">
        <v>22.155999999999999</v>
      </c>
    </row>
    <row r="3830" spans="1:14" hidden="1">
      <c r="A3830">
        <v>5115</v>
      </c>
      <c r="B3830" t="s">
        <v>4284</v>
      </c>
      <c r="C3830" s="4">
        <v>42691</v>
      </c>
      <c r="D3830" s="4">
        <v>42696</v>
      </c>
      <c r="E3830" t="s">
        <v>15</v>
      </c>
      <c r="F3830" t="s">
        <v>3546</v>
      </c>
      <c r="G3830" t="s">
        <v>21</v>
      </c>
      <c r="H3830">
        <v>88220</v>
      </c>
      <c r="I3830" t="s">
        <v>2314</v>
      </c>
      <c r="J3830">
        <v>10.776</v>
      </c>
      <c r="K3830">
        <v>3</v>
      </c>
      <c r="L3830">
        <v>2.4695</v>
      </c>
      <c r="M3830">
        <v>0.2</v>
      </c>
      <c r="N3830">
        <v>3.3675000000000002</v>
      </c>
    </row>
    <row r="3831" spans="1:14" hidden="1">
      <c r="A3831">
        <v>8566</v>
      </c>
      <c r="B3831" t="s">
        <v>4285</v>
      </c>
      <c r="C3831" s="4">
        <v>42691</v>
      </c>
      <c r="D3831" s="4">
        <v>42692</v>
      </c>
      <c r="E3831" t="s">
        <v>38</v>
      </c>
      <c r="F3831" t="s">
        <v>778</v>
      </c>
      <c r="G3831" t="s">
        <v>21</v>
      </c>
      <c r="H3831">
        <v>75056</v>
      </c>
      <c r="I3831" t="s">
        <v>3275</v>
      </c>
      <c r="J3831">
        <v>67.176000000000002</v>
      </c>
      <c r="K3831">
        <v>3</v>
      </c>
      <c r="L3831">
        <v>20.152799999999999</v>
      </c>
      <c r="M3831">
        <v>0.2</v>
      </c>
      <c r="N3831">
        <v>6.7176</v>
      </c>
    </row>
    <row r="3832" spans="1:14" hidden="1">
      <c r="A3832">
        <v>8567</v>
      </c>
      <c r="B3832" t="s">
        <v>4285</v>
      </c>
      <c r="C3832" s="4">
        <v>42691</v>
      </c>
      <c r="D3832" s="4">
        <v>42692</v>
      </c>
      <c r="E3832" t="s">
        <v>38</v>
      </c>
      <c r="F3832" t="s">
        <v>778</v>
      </c>
      <c r="G3832" t="s">
        <v>21</v>
      </c>
      <c r="H3832">
        <v>75056</v>
      </c>
      <c r="I3832" t="s">
        <v>3094</v>
      </c>
      <c r="J3832">
        <v>15.231999999999999</v>
      </c>
      <c r="K3832">
        <v>4</v>
      </c>
      <c r="L3832">
        <v>2.4276</v>
      </c>
      <c r="M3832">
        <v>0.2</v>
      </c>
      <c r="N3832">
        <v>5.5216000000000003</v>
      </c>
    </row>
    <row r="3833" spans="1:14" hidden="1">
      <c r="A3833">
        <v>8666</v>
      </c>
      <c r="B3833" t="s">
        <v>4286</v>
      </c>
      <c r="C3833" s="4">
        <v>42691</v>
      </c>
      <c r="D3833" s="4">
        <v>42692</v>
      </c>
      <c r="E3833" t="s">
        <v>38</v>
      </c>
      <c r="F3833" t="s">
        <v>2570</v>
      </c>
      <c r="G3833" t="s">
        <v>17</v>
      </c>
      <c r="H3833">
        <v>94122</v>
      </c>
      <c r="I3833" t="s">
        <v>3136</v>
      </c>
      <c r="J3833">
        <v>49.5</v>
      </c>
      <c r="K3833">
        <v>5</v>
      </c>
      <c r="L3833">
        <v>7.2270000000000003</v>
      </c>
      <c r="M3833">
        <v>0</v>
      </c>
      <c r="N3833">
        <v>13.365</v>
      </c>
    </row>
    <row r="3834" spans="1:14" hidden="1">
      <c r="A3834">
        <v>163</v>
      </c>
      <c r="B3834" t="s">
        <v>4287</v>
      </c>
      <c r="C3834" s="4">
        <v>42690</v>
      </c>
      <c r="D3834" s="4">
        <v>42694</v>
      </c>
      <c r="E3834" t="s">
        <v>15</v>
      </c>
      <c r="F3834" t="s">
        <v>2382</v>
      </c>
      <c r="G3834" t="s">
        <v>21</v>
      </c>
      <c r="H3834">
        <v>88220</v>
      </c>
      <c r="I3834" t="s">
        <v>3544</v>
      </c>
      <c r="J3834">
        <v>28.4</v>
      </c>
      <c r="K3834">
        <v>5</v>
      </c>
      <c r="L3834">
        <v>3.0104000000000002</v>
      </c>
      <c r="M3834">
        <v>0</v>
      </c>
      <c r="N3834">
        <v>13.348000000000001</v>
      </c>
    </row>
    <row r="3835" spans="1:14" hidden="1">
      <c r="A3835">
        <v>6791</v>
      </c>
      <c r="B3835" t="s">
        <v>4288</v>
      </c>
      <c r="C3835" s="4">
        <v>42690</v>
      </c>
      <c r="D3835" s="4">
        <v>42691</v>
      </c>
      <c r="E3835" t="s">
        <v>38</v>
      </c>
      <c r="F3835" t="s">
        <v>4289</v>
      </c>
      <c r="G3835" t="s">
        <v>21</v>
      </c>
      <c r="H3835">
        <v>95661</v>
      </c>
      <c r="I3835" t="s">
        <v>3970</v>
      </c>
      <c r="J3835">
        <v>8.32</v>
      </c>
      <c r="K3835">
        <v>5</v>
      </c>
      <c r="L3835">
        <v>1.1024</v>
      </c>
      <c r="M3835">
        <v>0.2</v>
      </c>
      <c r="N3835">
        <v>2.8079999999999998</v>
      </c>
    </row>
    <row r="3836" spans="1:14" hidden="1">
      <c r="A3836">
        <v>1911</v>
      </c>
      <c r="B3836" t="s">
        <v>4290</v>
      </c>
      <c r="C3836" s="4">
        <v>42689</v>
      </c>
      <c r="D3836" s="4">
        <v>42696</v>
      </c>
      <c r="E3836" t="s">
        <v>15</v>
      </c>
      <c r="F3836" t="s">
        <v>1126</v>
      </c>
      <c r="G3836" t="s">
        <v>27</v>
      </c>
      <c r="H3836">
        <v>90008</v>
      </c>
      <c r="I3836" t="s">
        <v>648</v>
      </c>
      <c r="J3836">
        <v>99.39</v>
      </c>
      <c r="K3836">
        <v>3</v>
      </c>
      <c r="L3836">
        <v>19.546700000000001</v>
      </c>
      <c r="M3836">
        <v>0</v>
      </c>
      <c r="N3836">
        <v>40.749899999999997</v>
      </c>
    </row>
    <row r="3837" spans="1:14" hidden="1">
      <c r="A3837">
        <v>2240</v>
      </c>
      <c r="B3837" t="s">
        <v>4291</v>
      </c>
      <c r="C3837" s="4">
        <v>42689</v>
      </c>
      <c r="D3837" s="4">
        <v>42691</v>
      </c>
      <c r="E3837" t="s">
        <v>52</v>
      </c>
      <c r="F3837" t="s">
        <v>3839</v>
      </c>
      <c r="G3837" t="s">
        <v>21</v>
      </c>
      <c r="H3837">
        <v>90049</v>
      </c>
      <c r="I3837" t="s">
        <v>1136</v>
      </c>
      <c r="J3837">
        <v>1016.792</v>
      </c>
      <c r="K3837">
        <v>1</v>
      </c>
      <c r="L3837">
        <v>635.495</v>
      </c>
      <c r="M3837">
        <v>0.2</v>
      </c>
      <c r="N3837">
        <v>381.29700000000003</v>
      </c>
    </row>
    <row r="3838" spans="1:14" hidden="1">
      <c r="A3838">
        <v>2241</v>
      </c>
      <c r="B3838" t="s">
        <v>4291</v>
      </c>
      <c r="C3838" s="4">
        <v>42689</v>
      </c>
      <c r="D3838" s="4">
        <v>42691</v>
      </c>
      <c r="E3838" t="s">
        <v>52</v>
      </c>
      <c r="F3838" t="s">
        <v>3839</v>
      </c>
      <c r="G3838" t="s">
        <v>21</v>
      </c>
      <c r="H3838">
        <v>90049</v>
      </c>
      <c r="I3838" t="s">
        <v>1400</v>
      </c>
      <c r="J3838">
        <v>38.136000000000003</v>
      </c>
      <c r="K3838">
        <v>7</v>
      </c>
      <c r="L3838">
        <v>3.5411999999999999</v>
      </c>
      <c r="M3838">
        <v>0.2</v>
      </c>
      <c r="N3838">
        <v>13.3476</v>
      </c>
    </row>
    <row r="3839" spans="1:14" hidden="1">
      <c r="A3839">
        <v>4397</v>
      </c>
      <c r="B3839" t="s">
        <v>4292</v>
      </c>
      <c r="C3839" s="4">
        <v>42689</v>
      </c>
      <c r="D3839" s="4">
        <v>42693</v>
      </c>
      <c r="E3839" t="s">
        <v>15</v>
      </c>
      <c r="F3839" t="s">
        <v>4293</v>
      </c>
      <c r="G3839" t="s">
        <v>27</v>
      </c>
      <c r="H3839">
        <v>92024</v>
      </c>
      <c r="I3839" t="s">
        <v>1523</v>
      </c>
      <c r="J3839">
        <v>361.37599999999998</v>
      </c>
      <c r="K3839">
        <v>2</v>
      </c>
      <c r="L3839">
        <v>167.13640000000001</v>
      </c>
      <c r="M3839">
        <v>0.2</v>
      </c>
      <c r="N3839">
        <v>27.103200000000001</v>
      </c>
    </row>
    <row r="3840" spans="1:14" hidden="1">
      <c r="A3840">
        <v>8411</v>
      </c>
      <c r="B3840" t="s">
        <v>4294</v>
      </c>
      <c r="C3840" s="4">
        <v>42689</v>
      </c>
      <c r="D3840" s="4">
        <v>42689</v>
      </c>
      <c r="E3840" t="s">
        <v>98</v>
      </c>
      <c r="F3840" t="s">
        <v>4295</v>
      </c>
      <c r="G3840" t="s">
        <v>27</v>
      </c>
      <c r="H3840">
        <v>27217</v>
      </c>
      <c r="I3840" t="s">
        <v>2586</v>
      </c>
      <c r="J3840">
        <v>630.024</v>
      </c>
      <c r="K3840">
        <v>4</v>
      </c>
      <c r="L3840">
        <v>207.38290000000001</v>
      </c>
      <c r="M3840">
        <v>0.4</v>
      </c>
      <c r="N3840">
        <v>-199.5076</v>
      </c>
    </row>
    <row r="3841" spans="1:14" hidden="1">
      <c r="A3841">
        <v>2264</v>
      </c>
      <c r="B3841" t="s">
        <v>4296</v>
      </c>
      <c r="C3841" s="4">
        <v>42688</v>
      </c>
      <c r="D3841" s="4">
        <v>42690</v>
      </c>
      <c r="E3841" t="s">
        <v>52</v>
      </c>
      <c r="F3841" t="s">
        <v>463</v>
      </c>
      <c r="G3841" t="s">
        <v>21</v>
      </c>
      <c r="H3841">
        <v>30318</v>
      </c>
      <c r="I3841" t="s">
        <v>1558</v>
      </c>
      <c r="J3841">
        <v>499.98</v>
      </c>
      <c r="K3841">
        <v>2</v>
      </c>
      <c r="L3841">
        <v>192.4923</v>
      </c>
      <c r="M3841">
        <v>0</v>
      </c>
      <c r="N3841">
        <v>114.9954</v>
      </c>
    </row>
    <row r="3842" spans="1:14" hidden="1">
      <c r="A3842">
        <v>2265</v>
      </c>
      <c r="B3842" t="s">
        <v>4296</v>
      </c>
      <c r="C3842" s="4">
        <v>42688</v>
      </c>
      <c r="D3842" s="4">
        <v>42690</v>
      </c>
      <c r="E3842" t="s">
        <v>52</v>
      </c>
      <c r="F3842" t="s">
        <v>463</v>
      </c>
      <c r="G3842" t="s">
        <v>21</v>
      </c>
      <c r="H3842">
        <v>30318</v>
      </c>
      <c r="I3842" t="s">
        <v>888</v>
      </c>
      <c r="J3842">
        <v>5.28</v>
      </c>
      <c r="K3842">
        <v>1</v>
      </c>
      <c r="L3842">
        <v>2.9039999999999999</v>
      </c>
      <c r="M3842">
        <v>0</v>
      </c>
      <c r="N3842">
        <v>2.3759999999999999</v>
      </c>
    </row>
    <row r="3843" spans="1:14" hidden="1">
      <c r="A3843">
        <v>2266</v>
      </c>
      <c r="B3843" t="s">
        <v>4296</v>
      </c>
      <c r="C3843" s="4">
        <v>42688</v>
      </c>
      <c r="D3843" s="4">
        <v>42690</v>
      </c>
      <c r="E3843" t="s">
        <v>52</v>
      </c>
      <c r="F3843" t="s">
        <v>463</v>
      </c>
      <c r="G3843" t="s">
        <v>21</v>
      </c>
      <c r="H3843">
        <v>30318</v>
      </c>
      <c r="I3843" t="s">
        <v>2479</v>
      </c>
      <c r="J3843">
        <v>8.26</v>
      </c>
      <c r="K3843">
        <v>2</v>
      </c>
      <c r="L3843">
        <v>2.1888999999999998</v>
      </c>
      <c r="M3843">
        <v>0</v>
      </c>
      <c r="N3843">
        <v>3.8822000000000001</v>
      </c>
    </row>
    <row r="3844" spans="1:14" hidden="1">
      <c r="A3844">
        <v>2504</v>
      </c>
      <c r="B3844" t="s">
        <v>4297</v>
      </c>
      <c r="C3844" s="4">
        <v>42688</v>
      </c>
      <c r="D3844" s="4">
        <v>42693</v>
      </c>
      <c r="E3844" t="s">
        <v>15</v>
      </c>
      <c r="F3844" t="s">
        <v>452</v>
      </c>
      <c r="G3844" t="s">
        <v>21</v>
      </c>
      <c r="H3844">
        <v>94110</v>
      </c>
      <c r="I3844" t="s">
        <v>673</v>
      </c>
      <c r="J3844">
        <v>7.38</v>
      </c>
      <c r="K3844">
        <v>2</v>
      </c>
      <c r="L3844">
        <v>1.9557</v>
      </c>
      <c r="M3844">
        <v>0</v>
      </c>
      <c r="N3844">
        <v>3.4685999999999999</v>
      </c>
    </row>
    <row r="3845" spans="1:14" hidden="1">
      <c r="A3845">
        <v>4530</v>
      </c>
      <c r="B3845" t="s">
        <v>4298</v>
      </c>
      <c r="C3845" s="4">
        <v>42688</v>
      </c>
      <c r="D3845" s="4">
        <v>42692</v>
      </c>
      <c r="E3845" t="s">
        <v>15</v>
      </c>
      <c r="F3845" t="s">
        <v>2059</v>
      </c>
      <c r="G3845" t="s">
        <v>21</v>
      </c>
      <c r="H3845">
        <v>77041</v>
      </c>
      <c r="I3845" t="s">
        <v>1534</v>
      </c>
      <c r="J3845">
        <v>2.2959999999999998</v>
      </c>
      <c r="K3845">
        <v>2</v>
      </c>
      <c r="L3845">
        <v>3.0996000000000001</v>
      </c>
      <c r="M3845">
        <v>0.8</v>
      </c>
      <c r="N3845">
        <v>-3.9032</v>
      </c>
    </row>
    <row r="3846" spans="1:14" hidden="1">
      <c r="A3846">
        <v>4531</v>
      </c>
      <c r="B3846" t="s">
        <v>4299</v>
      </c>
      <c r="C3846" s="4">
        <v>42688</v>
      </c>
      <c r="D3846" s="4">
        <v>42691</v>
      </c>
      <c r="E3846" t="s">
        <v>38</v>
      </c>
      <c r="F3846" t="s">
        <v>1313</v>
      </c>
      <c r="G3846" t="s">
        <v>21</v>
      </c>
      <c r="H3846">
        <v>10009</v>
      </c>
      <c r="I3846" t="s">
        <v>228</v>
      </c>
      <c r="J3846">
        <v>408.00599999999997</v>
      </c>
      <c r="K3846">
        <v>2</v>
      </c>
      <c r="L3846">
        <v>167.73580000000001</v>
      </c>
      <c r="M3846">
        <v>0.1</v>
      </c>
      <c r="N3846">
        <v>72.534400000000005</v>
      </c>
    </row>
    <row r="3847" spans="1:14" hidden="1">
      <c r="A3847">
        <v>4532</v>
      </c>
      <c r="B3847" t="s">
        <v>4299</v>
      </c>
      <c r="C3847" s="4">
        <v>42688</v>
      </c>
      <c r="D3847" s="4">
        <v>42691</v>
      </c>
      <c r="E3847" t="s">
        <v>38</v>
      </c>
      <c r="F3847" t="s">
        <v>1313</v>
      </c>
      <c r="G3847" t="s">
        <v>21</v>
      </c>
      <c r="H3847">
        <v>10009</v>
      </c>
      <c r="I3847" t="s">
        <v>2132</v>
      </c>
      <c r="J3847">
        <v>40.44</v>
      </c>
      <c r="K3847">
        <v>3</v>
      </c>
      <c r="L3847">
        <v>9.9751999999999992</v>
      </c>
      <c r="M3847">
        <v>0</v>
      </c>
      <c r="N3847">
        <v>10.5144</v>
      </c>
    </row>
    <row r="3848" spans="1:14" hidden="1">
      <c r="A3848">
        <v>4812</v>
      </c>
      <c r="B3848" t="s">
        <v>4300</v>
      </c>
      <c r="C3848" s="4">
        <v>42688</v>
      </c>
      <c r="D3848" s="4">
        <v>42693</v>
      </c>
      <c r="E3848" t="s">
        <v>52</v>
      </c>
      <c r="F3848" t="s">
        <v>2363</v>
      </c>
      <c r="G3848" t="s">
        <v>21</v>
      </c>
      <c r="H3848">
        <v>19134</v>
      </c>
      <c r="I3848" t="s">
        <v>979</v>
      </c>
      <c r="J3848">
        <v>380.05799999999999</v>
      </c>
      <c r="K3848">
        <v>3</v>
      </c>
      <c r="L3848">
        <v>133.92519999999999</v>
      </c>
      <c r="M3848">
        <v>0.3</v>
      </c>
      <c r="N3848">
        <v>-21.717600000000001</v>
      </c>
    </row>
    <row r="3849" spans="1:14" hidden="1">
      <c r="A3849">
        <v>4813</v>
      </c>
      <c r="B3849" t="s">
        <v>4300</v>
      </c>
      <c r="C3849" s="4">
        <v>42688</v>
      </c>
      <c r="D3849" s="4">
        <v>42693</v>
      </c>
      <c r="E3849" t="s">
        <v>52</v>
      </c>
      <c r="F3849" t="s">
        <v>2363</v>
      </c>
      <c r="G3849" t="s">
        <v>21</v>
      </c>
      <c r="H3849">
        <v>19134</v>
      </c>
      <c r="I3849" t="s">
        <v>580</v>
      </c>
      <c r="J3849">
        <v>1199.9760000000001</v>
      </c>
      <c r="K3849">
        <v>4</v>
      </c>
      <c r="L3849">
        <v>254.9949</v>
      </c>
      <c r="M3849">
        <v>0.4</v>
      </c>
      <c r="N3849">
        <v>179.99639999999999</v>
      </c>
    </row>
    <row r="3850" spans="1:14" hidden="1">
      <c r="A3850">
        <v>4814</v>
      </c>
      <c r="B3850" t="s">
        <v>4300</v>
      </c>
      <c r="C3850" s="4">
        <v>42688</v>
      </c>
      <c r="D3850" s="4">
        <v>42693</v>
      </c>
      <c r="E3850" t="s">
        <v>52</v>
      </c>
      <c r="F3850" t="s">
        <v>2363</v>
      </c>
      <c r="G3850" t="s">
        <v>21</v>
      </c>
      <c r="H3850">
        <v>19134</v>
      </c>
      <c r="I3850" t="s">
        <v>4301</v>
      </c>
      <c r="J3850">
        <v>48.576000000000001</v>
      </c>
      <c r="K3850">
        <v>3</v>
      </c>
      <c r="L3850">
        <v>12.9536</v>
      </c>
      <c r="M3850">
        <v>0.2</v>
      </c>
      <c r="N3850">
        <v>9.7151999999999905</v>
      </c>
    </row>
    <row r="3851" spans="1:14" hidden="1">
      <c r="A3851">
        <v>6030</v>
      </c>
      <c r="B3851" t="s">
        <v>4302</v>
      </c>
      <c r="C3851" s="4">
        <v>42688</v>
      </c>
      <c r="D3851" s="4">
        <v>42689</v>
      </c>
      <c r="E3851" t="s">
        <v>38</v>
      </c>
      <c r="F3851" t="s">
        <v>3886</v>
      </c>
      <c r="G3851" t="s">
        <v>21</v>
      </c>
      <c r="H3851">
        <v>90049</v>
      </c>
      <c r="I3851" t="s">
        <v>2345</v>
      </c>
      <c r="J3851">
        <v>9.84</v>
      </c>
      <c r="K3851">
        <v>3</v>
      </c>
      <c r="L3851">
        <v>2.3288000000000002</v>
      </c>
      <c r="M3851">
        <v>0</v>
      </c>
      <c r="N3851">
        <v>2.8536000000000001</v>
      </c>
    </row>
    <row r="3852" spans="1:14" hidden="1">
      <c r="A3852">
        <v>7128</v>
      </c>
      <c r="B3852" t="s">
        <v>4303</v>
      </c>
      <c r="C3852" s="4">
        <v>42688</v>
      </c>
      <c r="D3852" s="4">
        <v>42694</v>
      </c>
      <c r="E3852" t="s">
        <v>15</v>
      </c>
      <c r="F3852" t="s">
        <v>1531</v>
      </c>
      <c r="G3852" t="s">
        <v>21</v>
      </c>
      <c r="H3852">
        <v>19711</v>
      </c>
      <c r="I3852" t="s">
        <v>4232</v>
      </c>
      <c r="J3852">
        <v>16.45</v>
      </c>
      <c r="K3852">
        <v>5</v>
      </c>
      <c r="L3852">
        <v>1.7766</v>
      </c>
      <c r="M3852">
        <v>0</v>
      </c>
      <c r="N3852">
        <v>7.5670000000000002</v>
      </c>
    </row>
    <row r="3853" spans="1:14" hidden="1">
      <c r="A3853">
        <v>7129</v>
      </c>
      <c r="B3853" t="s">
        <v>4303</v>
      </c>
      <c r="C3853" s="4">
        <v>42688</v>
      </c>
      <c r="D3853" s="4">
        <v>42694</v>
      </c>
      <c r="E3853" t="s">
        <v>15</v>
      </c>
      <c r="F3853" t="s">
        <v>1531</v>
      </c>
      <c r="G3853" t="s">
        <v>21</v>
      </c>
      <c r="H3853">
        <v>19711</v>
      </c>
      <c r="I3853" t="s">
        <v>3796</v>
      </c>
      <c r="J3853">
        <v>19.920000000000002</v>
      </c>
      <c r="K3853">
        <v>4</v>
      </c>
      <c r="L3853">
        <v>3.3365999999999998</v>
      </c>
      <c r="M3853">
        <v>0</v>
      </c>
      <c r="N3853">
        <v>6.5735999999999999</v>
      </c>
    </row>
    <row r="3854" spans="1:14" hidden="1">
      <c r="A3854">
        <v>7180</v>
      </c>
      <c r="B3854" t="s">
        <v>4304</v>
      </c>
      <c r="C3854" s="4">
        <v>42688</v>
      </c>
      <c r="D3854" s="4">
        <v>42692</v>
      </c>
      <c r="E3854" t="s">
        <v>15</v>
      </c>
      <c r="F3854" t="s">
        <v>2290</v>
      </c>
      <c r="G3854" t="s">
        <v>21</v>
      </c>
      <c r="H3854">
        <v>21215</v>
      </c>
      <c r="I3854" t="s">
        <v>4305</v>
      </c>
      <c r="J3854">
        <v>89.97</v>
      </c>
      <c r="K3854">
        <v>3</v>
      </c>
      <c r="L3854">
        <v>21.5928</v>
      </c>
      <c r="M3854">
        <v>0</v>
      </c>
      <c r="N3854">
        <v>25.191600000000001</v>
      </c>
    </row>
    <row r="3855" spans="1:14" hidden="1">
      <c r="A3855">
        <v>9178</v>
      </c>
      <c r="B3855" t="s">
        <v>4306</v>
      </c>
      <c r="C3855" s="4">
        <v>42688</v>
      </c>
      <c r="D3855" s="4">
        <v>42692</v>
      </c>
      <c r="E3855" t="s">
        <v>15</v>
      </c>
      <c r="F3855" t="s">
        <v>2567</v>
      </c>
      <c r="G3855" t="s">
        <v>21</v>
      </c>
      <c r="H3855">
        <v>10035</v>
      </c>
      <c r="I3855" t="s">
        <v>4307</v>
      </c>
      <c r="J3855">
        <v>13.98</v>
      </c>
      <c r="K3855">
        <v>2</v>
      </c>
      <c r="L3855">
        <v>5.0327999999999999</v>
      </c>
      <c r="M3855">
        <v>0</v>
      </c>
      <c r="N3855">
        <v>3.9144000000000001</v>
      </c>
    </row>
    <row r="3856" spans="1:14" hidden="1">
      <c r="A3856">
        <v>9179</v>
      </c>
      <c r="B3856" t="s">
        <v>4306</v>
      </c>
      <c r="C3856" s="4">
        <v>42688</v>
      </c>
      <c r="D3856" s="4">
        <v>42692</v>
      </c>
      <c r="E3856" t="s">
        <v>15</v>
      </c>
      <c r="F3856" t="s">
        <v>2567</v>
      </c>
      <c r="G3856" t="s">
        <v>21</v>
      </c>
      <c r="H3856">
        <v>10035</v>
      </c>
      <c r="I3856" t="s">
        <v>2267</v>
      </c>
      <c r="J3856">
        <v>23.65</v>
      </c>
      <c r="K3856">
        <v>1</v>
      </c>
      <c r="L3856">
        <v>17.501000000000001</v>
      </c>
      <c r="M3856">
        <v>0</v>
      </c>
      <c r="N3856">
        <v>6.149</v>
      </c>
    </row>
    <row r="3857" spans="1:14" hidden="1">
      <c r="A3857">
        <v>1001</v>
      </c>
      <c r="B3857" t="s">
        <v>4308</v>
      </c>
      <c r="C3857" s="4">
        <v>42687</v>
      </c>
      <c r="D3857" s="4">
        <v>42691</v>
      </c>
      <c r="E3857" t="s">
        <v>15</v>
      </c>
      <c r="F3857" t="s">
        <v>984</v>
      </c>
      <c r="G3857" t="s">
        <v>17</v>
      </c>
      <c r="H3857">
        <v>98661</v>
      </c>
      <c r="I3857" t="s">
        <v>1749</v>
      </c>
      <c r="J3857">
        <v>44.02</v>
      </c>
      <c r="K3857">
        <v>2</v>
      </c>
      <c r="L3857">
        <v>16.287400000000002</v>
      </c>
      <c r="M3857">
        <v>0</v>
      </c>
      <c r="N3857">
        <v>11.4452</v>
      </c>
    </row>
    <row r="3858" spans="1:14" hidden="1">
      <c r="A3858">
        <v>1478</v>
      </c>
      <c r="B3858" t="s">
        <v>4309</v>
      </c>
      <c r="C3858" s="4">
        <v>42687</v>
      </c>
      <c r="D3858" s="4">
        <v>42691</v>
      </c>
      <c r="E3858" t="s">
        <v>15</v>
      </c>
      <c r="F3858" t="s">
        <v>1569</v>
      </c>
      <c r="G3858" t="s">
        <v>21</v>
      </c>
      <c r="H3858">
        <v>27360</v>
      </c>
      <c r="I3858" t="s">
        <v>1309</v>
      </c>
      <c r="J3858">
        <v>52.136000000000003</v>
      </c>
      <c r="K3858">
        <v>7</v>
      </c>
      <c r="L3858">
        <v>6.6101000000000001</v>
      </c>
      <c r="M3858">
        <v>0.2</v>
      </c>
      <c r="N3858">
        <v>5.8653000000000004</v>
      </c>
    </row>
    <row r="3859" spans="1:14" hidden="1">
      <c r="A3859">
        <v>1802</v>
      </c>
      <c r="B3859" t="s">
        <v>4310</v>
      </c>
      <c r="C3859" s="4">
        <v>42687</v>
      </c>
      <c r="D3859" s="4">
        <v>42693</v>
      </c>
      <c r="E3859" t="s">
        <v>15</v>
      </c>
      <c r="F3859" t="s">
        <v>1097</v>
      </c>
      <c r="G3859" t="s">
        <v>17</v>
      </c>
      <c r="H3859">
        <v>98002</v>
      </c>
      <c r="I3859" t="s">
        <v>738</v>
      </c>
      <c r="J3859">
        <v>4.18</v>
      </c>
      <c r="K3859">
        <v>1</v>
      </c>
      <c r="L3859">
        <v>2.6751999999999998</v>
      </c>
      <c r="M3859">
        <v>0</v>
      </c>
      <c r="N3859">
        <v>1.5047999999999999</v>
      </c>
    </row>
    <row r="3860" spans="1:14" hidden="1">
      <c r="A3860">
        <v>1884</v>
      </c>
      <c r="B3860" t="s">
        <v>4311</v>
      </c>
      <c r="C3860" s="4">
        <v>42687</v>
      </c>
      <c r="D3860" s="4">
        <v>42691</v>
      </c>
      <c r="E3860" t="s">
        <v>15</v>
      </c>
      <c r="F3860" t="s">
        <v>16</v>
      </c>
      <c r="G3860" t="s">
        <v>17</v>
      </c>
      <c r="H3860">
        <v>19143</v>
      </c>
      <c r="I3860" t="s">
        <v>2555</v>
      </c>
      <c r="J3860">
        <v>217.05600000000001</v>
      </c>
      <c r="K3860">
        <v>7</v>
      </c>
      <c r="L3860">
        <v>19.767600000000002</v>
      </c>
      <c r="M3860">
        <v>0.2</v>
      </c>
      <c r="N3860">
        <v>78.6828</v>
      </c>
    </row>
    <row r="3861" spans="1:14" hidden="1">
      <c r="A3861">
        <v>3260</v>
      </c>
      <c r="B3861" t="s">
        <v>4312</v>
      </c>
      <c r="C3861" s="4">
        <v>42687</v>
      </c>
      <c r="D3861" s="4">
        <v>42691</v>
      </c>
      <c r="E3861" t="s">
        <v>15</v>
      </c>
      <c r="F3861" t="s">
        <v>2744</v>
      </c>
      <c r="G3861" t="s">
        <v>17</v>
      </c>
      <c r="H3861">
        <v>60035</v>
      </c>
      <c r="I3861" t="s">
        <v>3436</v>
      </c>
      <c r="J3861">
        <v>3.1360000000000001</v>
      </c>
      <c r="K3861">
        <v>2</v>
      </c>
      <c r="L3861">
        <v>3.92</v>
      </c>
      <c r="M3861">
        <v>0.8</v>
      </c>
      <c r="N3861">
        <v>-4.7039999999999997</v>
      </c>
    </row>
    <row r="3862" spans="1:14" hidden="1">
      <c r="A3862">
        <v>4627</v>
      </c>
      <c r="B3862" t="s">
        <v>4313</v>
      </c>
      <c r="C3862" s="4">
        <v>42687</v>
      </c>
      <c r="D3862" s="4">
        <v>42692</v>
      </c>
      <c r="E3862" t="s">
        <v>15</v>
      </c>
      <c r="F3862" t="s">
        <v>1861</v>
      </c>
      <c r="G3862" t="s">
        <v>27</v>
      </c>
      <c r="H3862">
        <v>10011</v>
      </c>
      <c r="I3862" t="s">
        <v>2866</v>
      </c>
      <c r="J3862">
        <v>77.55</v>
      </c>
      <c r="K3862">
        <v>5</v>
      </c>
      <c r="L3862">
        <v>11.477399999999999</v>
      </c>
      <c r="M3862">
        <v>0</v>
      </c>
      <c r="N3862">
        <v>20.163</v>
      </c>
    </row>
    <row r="3863" spans="1:14" hidden="1">
      <c r="A3863">
        <v>4628</v>
      </c>
      <c r="B3863" t="s">
        <v>4313</v>
      </c>
      <c r="C3863" s="4">
        <v>42687</v>
      </c>
      <c r="D3863" s="4">
        <v>42692</v>
      </c>
      <c r="E3863" t="s">
        <v>15</v>
      </c>
      <c r="F3863" t="s">
        <v>1861</v>
      </c>
      <c r="G3863" t="s">
        <v>27</v>
      </c>
      <c r="H3863">
        <v>10011</v>
      </c>
      <c r="I3863" t="s">
        <v>235</v>
      </c>
      <c r="J3863">
        <v>24.88</v>
      </c>
      <c r="K3863">
        <v>2</v>
      </c>
      <c r="L3863">
        <v>8.9567999999999994</v>
      </c>
      <c r="M3863">
        <v>0</v>
      </c>
      <c r="N3863">
        <v>6.9664000000000001</v>
      </c>
    </row>
    <row r="3864" spans="1:14" hidden="1">
      <c r="A3864">
        <v>4629</v>
      </c>
      <c r="B3864" t="s">
        <v>4313</v>
      </c>
      <c r="C3864" s="4">
        <v>42687</v>
      </c>
      <c r="D3864" s="4">
        <v>42692</v>
      </c>
      <c r="E3864" t="s">
        <v>15</v>
      </c>
      <c r="F3864" t="s">
        <v>1861</v>
      </c>
      <c r="G3864" t="s">
        <v>27</v>
      </c>
      <c r="H3864">
        <v>10011</v>
      </c>
      <c r="I3864" t="s">
        <v>1235</v>
      </c>
      <c r="J3864">
        <v>140.75</v>
      </c>
      <c r="K3864">
        <v>5</v>
      </c>
      <c r="L3864">
        <v>20.268000000000001</v>
      </c>
      <c r="M3864">
        <v>0</v>
      </c>
      <c r="N3864">
        <v>39.409999999999997</v>
      </c>
    </row>
    <row r="3865" spans="1:14" hidden="1">
      <c r="A3865">
        <v>4630</v>
      </c>
      <c r="B3865" t="s">
        <v>4313</v>
      </c>
      <c r="C3865" s="4">
        <v>42687</v>
      </c>
      <c r="D3865" s="4">
        <v>42692</v>
      </c>
      <c r="E3865" t="s">
        <v>15</v>
      </c>
      <c r="F3865" t="s">
        <v>1861</v>
      </c>
      <c r="G3865" t="s">
        <v>27</v>
      </c>
      <c r="H3865">
        <v>10011</v>
      </c>
      <c r="I3865" t="s">
        <v>4314</v>
      </c>
      <c r="J3865">
        <v>36.630000000000003</v>
      </c>
      <c r="K3865">
        <v>3</v>
      </c>
      <c r="L3865">
        <v>8.9132999999999996</v>
      </c>
      <c r="M3865">
        <v>0</v>
      </c>
      <c r="N3865">
        <v>9.8901000000000003</v>
      </c>
    </row>
    <row r="3866" spans="1:14" hidden="1">
      <c r="A3866">
        <v>5138</v>
      </c>
      <c r="B3866" t="s">
        <v>4315</v>
      </c>
      <c r="C3866" s="4">
        <v>42687</v>
      </c>
      <c r="D3866" s="4">
        <v>42691</v>
      </c>
      <c r="E3866" t="s">
        <v>15</v>
      </c>
      <c r="F3866" t="s">
        <v>2878</v>
      </c>
      <c r="G3866" t="s">
        <v>27</v>
      </c>
      <c r="H3866">
        <v>73120</v>
      </c>
      <c r="I3866" t="s">
        <v>400</v>
      </c>
      <c r="J3866">
        <v>30.36</v>
      </c>
      <c r="K3866">
        <v>4</v>
      </c>
      <c r="L3866">
        <v>4.3262999999999998</v>
      </c>
      <c r="M3866">
        <v>0</v>
      </c>
      <c r="N3866">
        <v>13.0548</v>
      </c>
    </row>
    <row r="3867" spans="1:14" hidden="1">
      <c r="A3867">
        <v>6117</v>
      </c>
      <c r="B3867" t="s">
        <v>4316</v>
      </c>
      <c r="C3867" s="4">
        <v>42687</v>
      </c>
      <c r="D3867" s="4">
        <v>42693</v>
      </c>
      <c r="E3867" t="s">
        <v>15</v>
      </c>
      <c r="F3867" t="s">
        <v>723</v>
      </c>
      <c r="G3867" t="s">
        <v>17</v>
      </c>
      <c r="H3867">
        <v>10011</v>
      </c>
      <c r="I3867" t="s">
        <v>4317</v>
      </c>
      <c r="J3867">
        <v>2279.96</v>
      </c>
      <c r="K3867">
        <v>4</v>
      </c>
      <c r="L3867">
        <v>421.79259999999999</v>
      </c>
      <c r="M3867">
        <v>0</v>
      </c>
      <c r="N3867">
        <v>592.78959999999995</v>
      </c>
    </row>
    <row r="3868" spans="1:14" hidden="1">
      <c r="A3868">
        <v>6118</v>
      </c>
      <c r="B3868" t="s">
        <v>4316</v>
      </c>
      <c r="C3868" s="4">
        <v>42687</v>
      </c>
      <c r="D3868" s="4">
        <v>42693</v>
      </c>
      <c r="E3868" t="s">
        <v>15</v>
      </c>
      <c r="F3868" t="s">
        <v>723</v>
      </c>
      <c r="G3868" t="s">
        <v>17</v>
      </c>
      <c r="H3868">
        <v>10011</v>
      </c>
      <c r="I3868" t="s">
        <v>1990</v>
      </c>
      <c r="J3868">
        <v>14.94</v>
      </c>
      <c r="K3868">
        <v>3</v>
      </c>
      <c r="L3868">
        <v>2.6892</v>
      </c>
      <c r="M3868">
        <v>0</v>
      </c>
      <c r="N3868">
        <v>6.8723999999999998</v>
      </c>
    </row>
    <row r="3869" spans="1:14" hidden="1">
      <c r="A3869">
        <v>7196</v>
      </c>
      <c r="B3869" t="s">
        <v>4318</v>
      </c>
      <c r="C3869" s="4">
        <v>42687</v>
      </c>
      <c r="D3869" s="4">
        <v>42691</v>
      </c>
      <c r="E3869" t="s">
        <v>15</v>
      </c>
      <c r="F3869" t="s">
        <v>2798</v>
      </c>
      <c r="G3869" t="s">
        <v>17</v>
      </c>
      <c r="H3869">
        <v>98103</v>
      </c>
      <c r="I3869" t="s">
        <v>2007</v>
      </c>
      <c r="J3869">
        <v>19.54</v>
      </c>
      <c r="K3869">
        <v>2</v>
      </c>
      <c r="L3869">
        <v>6.1551</v>
      </c>
      <c r="M3869">
        <v>0</v>
      </c>
      <c r="N3869">
        <v>7.2298</v>
      </c>
    </row>
    <row r="3870" spans="1:14" hidden="1">
      <c r="A3870">
        <v>1074</v>
      </c>
      <c r="B3870" t="s">
        <v>4319</v>
      </c>
      <c r="C3870" s="4">
        <v>42686</v>
      </c>
      <c r="D3870" s="4">
        <v>42693</v>
      </c>
      <c r="E3870" t="s">
        <v>15</v>
      </c>
      <c r="F3870" t="s">
        <v>4320</v>
      </c>
      <c r="G3870" t="s">
        <v>21</v>
      </c>
      <c r="H3870">
        <v>85204</v>
      </c>
      <c r="I3870" t="s">
        <v>3893</v>
      </c>
      <c r="J3870">
        <v>6.27</v>
      </c>
      <c r="K3870">
        <v>5</v>
      </c>
      <c r="L3870">
        <v>2.1736</v>
      </c>
      <c r="M3870">
        <v>0.7</v>
      </c>
      <c r="N3870">
        <v>-4.5979999999999999</v>
      </c>
    </row>
    <row r="3871" spans="1:14" hidden="1">
      <c r="A3871">
        <v>1075</v>
      </c>
      <c r="B3871" t="s">
        <v>4319</v>
      </c>
      <c r="C3871" s="4">
        <v>42686</v>
      </c>
      <c r="D3871" s="4">
        <v>42693</v>
      </c>
      <c r="E3871" t="s">
        <v>15</v>
      </c>
      <c r="F3871" t="s">
        <v>4320</v>
      </c>
      <c r="G3871" t="s">
        <v>21</v>
      </c>
      <c r="H3871">
        <v>85204</v>
      </c>
      <c r="I3871" t="s">
        <v>3970</v>
      </c>
      <c r="J3871">
        <v>4.3680000000000003</v>
      </c>
      <c r="K3871">
        <v>7</v>
      </c>
      <c r="L3871">
        <v>1.1024</v>
      </c>
      <c r="M3871">
        <v>0.7</v>
      </c>
      <c r="N3871">
        <v>-3.3488000000000002</v>
      </c>
    </row>
    <row r="3872" spans="1:14" hidden="1">
      <c r="A3872">
        <v>1076</v>
      </c>
      <c r="B3872" t="s">
        <v>4319</v>
      </c>
      <c r="C3872" s="4">
        <v>42686</v>
      </c>
      <c r="D3872" s="4">
        <v>42693</v>
      </c>
      <c r="E3872" t="s">
        <v>15</v>
      </c>
      <c r="F3872" t="s">
        <v>4320</v>
      </c>
      <c r="G3872" t="s">
        <v>21</v>
      </c>
      <c r="H3872">
        <v>85204</v>
      </c>
      <c r="I3872" t="s">
        <v>4201</v>
      </c>
      <c r="J3872">
        <v>31.984000000000002</v>
      </c>
      <c r="K3872">
        <v>2</v>
      </c>
      <c r="L3872">
        <v>14.9925</v>
      </c>
      <c r="M3872">
        <v>0.2</v>
      </c>
      <c r="N3872">
        <v>1.9990000000000001</v>
      </c>
    </row>
    <row r="3873" spans="1:14" hidden="1">
      <c r="A3873">
        <v>1137</v>
      </c>
      <c r="B3873" t="s">
        <v>4321</v>
      </c>
      <c r="C3873" s="4">
        <v>42686</v>
      </c>
      <c r="D3873" s="4">
        <v>42689</v>
      </c>
      <c r="E3873" t="s">
        <v>52</v>
      </c>
      <c r="F3873" t="s">
        <v>1026</v>
      </c>
      <c r="G3873" t="s">
        <v>27</v>
      </c>
      <c r="H3873">
        <v>46350</v>
      </c>
      <c r="I3873" t="s">
        <v>1650</v>
      </c>
      <c r="J3873">
        <v>287.52</v>
      </c>
      <c r="K3873">
        <v>8</v>
      </c>
      <c r="L3873">
        <v>19.766999999999999</v>
      </c>
      <c r="M3873">
        <v>0</v>
      </c>
      <c r="N3873">
        <v>129.38399999999999</v>
      </c>
    </row>
    <row r="3874" spans="1:14" hidden="1">
      <c r="A3874">
        <v>1138</v>
      </c>
      <c r="B3874" t="s">
        <v>4321</v>
      </c>
      <c r="C3874" s="4">
        <v>42686</v>
      </c>
      <c r="D3874" s="4">
        <v>42689</v>
      </c>
      <c r="E3874" t="s">
        <v>52</v>
      </c>
      <c r="F3874" t="s">
        <v>1026</v>
      </c>
      <c r="G3874" t="s">
        <v>27</v>
      </c>
      <c r="H3874">
        <v>46350</v>
      </c>
      <c r="I3874" t="s">
        <v>719</v>
      </c>
      <c r="J3874">
        <v>37.68</v>
      </c>
      <c r="K3874">
        <v>2</v>
      </c>
      <c r="L3874">
        <v>13.5648</v>
      </c>
      <c r="M3874">
        <v>0</v>
      </c>
      <c r="N3874">
        <v>10.5504</v>
      </c>
    </row>
    <row r="3875" spans="1:14" hidden="1">
      <c r="A3875">
        <v>1139</v>
      </c>
      <c r="B3875" t="s">
        <v>4321</v>
      </c>
      <c r="C3875" s="4">
        <v>42686</v>
      </c>
      <c r="D3875" s="4">
        <v>42689</v>
      </c>
      <c r="E3875" t="s">
        <v>52</v>
      </c>
      <c r="F3875" t="s">
        <v>1026</v>
      </c>
      <c r="G3875" t="s">
        <v>27</v>
      </c>
      <c r="H3875">
        <v>46350</v>
      </c>
      <c r="I3875" t="s">
        <v>4322</v>
      </c>
      <c r="J3875">
        <v>19.98</v>
      </c>
      <c r="K3875">
        <v>2</v>
      </c>
      <c r="L3875">
        <v>5.4945000000000004</v>
      </c>
      <c r="M3875">
        <v>0</v>
      </c>
      <c r="N3875">
        <v>8.9909999999999997</v>
      </c>
    </row>
    <row r="3876" spans="1:14" hidden="1">
      <c r="A3876">
        <v>1140</v>
      </c>
      <c r="B3876" t="s">
        <v>4321</v>
      </c>
      <c r="C3876" s="4">
        <v>42686</v>
      </c>
      <c r="D3876" s="4">
        <v>42689</v>
      </c>
      <c r="E3876" t="s">
        <v>52</v>
      </c>
      <c r="F3876" t="s">
        <v>1026</v>
      </c>
      <c r="G3876" t="s">
        <v>27</v>
      </c>
      <c r="H3876">
        <v>46350</v>
      </c>
      <c r="I3876" t="s">
        <v>1060</v>
      </c>
      <c r="J3876">
        <v>20.58</v>
      </c>
      <c r="K3876">
        <v>7</v>
      </c>
      <c r="L3876">
        <v>2.1461999999999999</v>
      </c>
      <c r="M3876">
        <v>0</v>
      </c>
      <c r="N3876">
        <v>5.5566000000000004</v>
      </c>
    </row>
    <row r="3877" spans="1:14" hidden="1">
      <c r="A3877">
        <v>1141</v>
      </c>
      <c r="B3877" t="s">
        <v>4321</v>
      </c>
      <c r="C3877" s="4">
        <v>42686</v>
      </c>
      <c r="D3877" s="4">
        <v>42689</v>
      </c>
      <c r="E3877" t="s">
        <v>52</v>
      </c>
      <c r="F3877" t="s">
        <v>1026</v>
      </c>
      <c r="G3877" t="s">
        <v>27</v>
      </c>
      <c r="H3877">
        <v>46350</v>
      </c>
      <c r="I3877" t="s">
        <v>1595</v>
      </c>
      <c r="J3877">
        <v>17.38</v>
      </c>
      <c r="K3877">
        <v>2</v>
      </c>
      <c r="L3877">
        <v>4.3449999999999998</v>
      </c>
      <c r="M3877">
        <v>0</v>
      </c>
      <c r="N3877">
        <v>8.69</v>
      </c>
    </row>
    <row r="3878" spans="1:14" hidden="1">
      <c r="A3878">
        <v>6111</v>
      </c>
      <c r="B3878" t="s">
        <v>4323</v>
      </c>
      <c r="C3878" s="4">
        <v>42686</v>
      </c>
      <c r="D3878" s="4">
        <v>42690</v>
      </c>
      <c r="E3878" t="s">
        <v>15</v>
      </c>
      <c r="F3878" t="s">
        <v>1714</v>
      </c>
      <c r="G3878" t="s">
        <v>21</v>
      </c>
      <c r="H3878">
        <v>44134</v>
      </c>
      <c r="I3878" t="s">
        <v>57</v>
      </c>
      <c r="J3878">
        <v>1474.8019999999999</v>
      </c>
      <c r="K3878">
        <v>7</v>
      </c>
      <c r="L3878">
        <v>213.69579999999999</v>
      </c>
      <c r="M3878">
        <v>0.3</v>
      </c>
      <c r="N3878">
        <v>-21.068600000000199</v>
      </c>
    </row>
    <row r="3879" spans="1:14" hidden="1">
      <c r="A3879">
        <v>6112</v>
      </c>
      <c r="B3879" t="s">
        <v>4323</v>
      </c>
      <c r="C3879" s="4">
        <v>42686</v>
      </c>
      <c r="D3879" s="4">
        <v>42690</v>
      </c>
      <c r="E3879" t="s">
        <v>15</v>
      </c>
      <c r="F3879" t="s">
        <v>1714</v>
      </c>
      <c r="G3879" t="s">
        <v>21</v>
      </c>
      <c r="H3879">
        <v>44134</v>
      </c>
      <c r="I3879" t="s">
        <v>1007</v>
      </c>
      <c r="J3879">
        <v>110.096</v>
      </c>
      <c r="K3879">
        <v>2</v>
      </c>
      <c r="L3879">
        <v>38.5336</v>
      </c>
      <c r="M3879">
        <v>0.2</v>
      </c>
      <c r="N3879">
        <v>33.028799999999997</v>
      </c>
    </row>
    <row r="3880" spans="1:14" hidden="1">
      <c r="A3880">
        <v>6113</v>
      </c>
      <c r="B3880" t="s">
        <v>4323</v>
      </c>
      <c r="C3880" s="4">
        <v>42686</v>
      </c>
      <c r="D3880" s="4">
        <v>42690</v>
      </c>
      <c r="E3880" t="s">
        <v>15</v>
      </c>
      <c r="F3880" t="s">
        <v>1714</v>
      </c>
      <c r="G3880" t="s">
        <v>21</v>
      </c>
      <c r="H3880">
        <v>44134</v>
      </c>
      <c r="I3880" t="s">
        <v>65</v>
      </c>
      <c r="J3880">
        <v>16.751999999999999</v>
      </c>
      <c r="K3880">
        <v>6</v>
      </c>
      <c r="L3880">
        <v>1.8846000000000001</v>
      </c>
      <c r="M3880">
        <v>0.2</v>
      </c>
      <c r="N3880">
        <v>5.4443999999999999</v>
      </c>
    </row>
    <row r="3881" spans="1:14" hidden="1">
      <c r="A3881">
        <v>6114</v>
      </c>
      <c r="B3881" t="s">
        <v>4323</v>
      </c>
      <c r="C3881" s="4">
        <v>42686</v>
      </c>
      <c r="D3881" s="4">
        <v>42690</v>
      </c>
      <c r="E3881" t="s">
        <v>15</v>
      </c>
      <c r="F3881" t="s">
        <v>1714</v>
      </c>
      <c r="G3881" t="s">
        <v>21</v>
      </c>
      <c r="H3881">
        <v>44134</v>
      </c>
      <c r="I3881" t="s">
        <v>881</v>
      </c>
      <c r="J3881">
        <v>1537.0740000000001</v>
      </c>
      <c r="K3881">
        <v>9</v>
      </c>
      <c r="L3881">
        <v>170.786</v>
      </c>
      <c r="M3881">
        <v>0.3</v>
      </c>
      <c r="N3881">
        <v>0</v>
      </c>
    </row>
    <row r="3882" spans="1:14" hidden="1">
      <c r="A3882">
        <v>6115</v>
      </c>
      <c r="B3882" t="s">
        <v>4323</v>
      </c>
      <c r="C3882" s="4">
        <v>42686</v>
      </c>
      <c r="D3882" s="4">
        <v>42690</v>
      </c>
      <c r="E3882" t="s">
        <v>15</v>
      </c>
      <c r="F3882" t="s">
        <v>1714</v>
      </c>
      <c r="G3882" t="s">
        <v>21</v>
      </c>
      <c r="H3882">
        <v>44134</v>
      </c>
      <c r="I3882" t="s">
        <v>3183</v>
      </c>
      <c r="J3882">
        <v>449.37200000000001</v>
      </c>
      <c r="K3882">
        <v>2</v>
      </c>
      <c r="L3882">
        <v>231.10560000000001</v>
      </c>
      <c r="M3882">
        <v>0.3</v>
      </c>
      <c r="N3882">
        <v>-12.8392</v>
      </c>
    </row>
    <row r="3883" spans="1:14" hidden="1">
      <c r="A3883">
        <v>7190</v>
      </c>
      <c r="B3883" t="s">
        <v>4324</v>
      </c>
      <c r="C3883" s="4">
        <v>42686</v>
      </c>
      <c r="D3883" s="4">
        <v>42689</v>
      </c>
      <c r="E3883" t="s">
        <v>38</v>
      </c>
      <c r="F3883" t="s">
        <v>3214</v>
      </c>
      <c r="G3883" t="s">
        <v>17</v>
      </c>
      <c r="H3883">
        <v>92024</v>
      </c>
      <c r="I3883" t="s">
        <v>1299</v>
      </c>
      <c r="J3883">
        <v>203.976</v>
      </c>
      <c r="K3883">
        <v>3</v>
      </c>
      <c r="L3883">
        <v>59.493000000000002</v>
      </c>
      <c r="M3883">
        <v>0.2</v>
      </c>
      <c r="N3883">
        <v>25.497</v>
      </c>
    </row>
    <row r="3884" spans="1:14" hidden="1">
      <c r="A3884">
        <v>7191</v>
      </c>
      <c r="B3884" t="s">
        <v>4324</v>
      </c>
      <c r="C3884" s="4">
        <v>42686</v>
      </c>
      <c r="D3884" s="4">
        <v>42689</v>
      </c>
      <c r="E3884" t="s">
        <v>38</v>
      </c>
      <c r="F3884" t="s">
        <v>3214</v>
      </c>
      <c r="G3884" t="s">
        <v>17</v>
      </c>
      <c r="H3884">
        <v>92024</v>
      </c>
      <c r="I3884" t="s">
        <v>4325</v>
      </c>
      <c r="J3884">
        <v>674.35199999999998</v>
      </c>
      <c r="K3884">
        <v>3</v>
      </c>
      <c r="L3884">
        <v>227.59379999999999</v>
      </c>
      <c r="M3884">
        <v>0.2</v>
      </c>
      <c r="N3884">
        <v>-8.4294000000000207</v>
      </c>
    </row>
    <row r="3885" spans="1:14" hidden="1">
      <c r="A3885">
        <v>7331</v>
      </c>
      <c r="B3885" t="s">
        <v>4326</v>
      </c>
      <c r="C3885" s="4">
        <v>42686</v>
      </c>
      <c r="D3885" s="4">
        <v>42687</v>
      </c>
      <c r="E3885" t="s">
        <v>38</v>
      </c>
      <c r="F3885" t="s">
        <v>4090</v>
      </c>
      <c r="G3885" t="s">
        <v>27</v>
      </c>
      <c r="H3885">
        <v>60623</v>
      </c>
      <c r="I3885" t="s">
        <v>326</v>
      </c>
      <c r="J3885">
        <v>22.751999999999999</v>
      </c>
      <c r="K3885">
        <v>6</v>
      </c>
      <c r="L3885">
        <v>5.2140000000000004</v>
      </c>
      <c r="M3885">
        <v>0.6</v>
      </c>
      <c r="N3885">
        <v>-8.532</v>
      </c>
    </row>
    <row r="3886" spans="1:14" hidden="1">
      <c r="A3886">
        <v>1780</v>
      </c>
      <c r="B3886" t="s">
        <v>4327</v>
      </c>
      <c r="C3886" s="4">
        <v>42685</v>
      </c>
      <c r="D3886" s="4">
        <v>42690</v>
      </c>
      <c r="E3886" t="s">
        <v>15</v>
      </c>
      <c r="F3886" t="s">
        <v>3801</v>
      </c>
      <c r="G3886" t="s">
        <v>21</v>
      </c>
      <c r="H3886">
        <v>10011</v>
      </c>
      <c r="I3886" t="s">
        <v>4201</v>
      </c>
      <c r="J3886">
        <v>59.97</v>
      </c>
      <c r="K3886">
        <v>3</v>
      </c>
      <c r="L3886">
        <v>14.9925</v>
      </c>
      <c r="M3886">
        <v>0</v>
      </c>
      <c r="N3886">
        <v>14.9925</v>
      </c>
    </row>
    <row r="3887" spans="1:14" hidden="1">
      <c r="A3887">
        <v>1781</v>
      </c>
      <c r="B3887" t="s">
        <v>4327</v>
      </c>
      <c r="C3887" s="4">
        <v>42685</v>
      </c>
      <c r="D3887" s="4">
        <v>42690</v>
      </c>
      <c r="E3887" t="s">
        <v>15</v>
      </c>
      <c r="F3887" t="s">
        <v>3801</v>
      </c>
      <c r="G3887" t="s">
        <v>21</v>
      </c>
      <c r="H3887">
        <v>10011</v>
      </c>
      <c r="I3887" t="s">
        <v>371</v>
      </c>
      <c r="J3887">
        <v>83.36</v>
      </c>
      <c r="K3887">
        <v>1</v>
      </c>
      <c r="L3887">
        <v>62.52</v>
      </c>
      <c r="M3887">
        <v>0</v>
      </c>
      <c r="N3887">
        <v>20.84</v>
      </c>
    </row>
    <row r="3888" spans="1:14" hidden="1">
      <c r="A3888">
        <v>2514</v>
      </c>
      <c r="B3888" t="s">
        <v>4328</v>
      </c>
      <c r="C3888" s="4">
        <v>42685</v>
      </c>
      <c r="D3888" s="4">
        <v>42691</v>
      </c>
      <c r="E3888" t="s">
        <v>15</v>
      </c>
      <c r="F3888" t="s">
        <v>767</v>
      </c>
      <c r="G3888" t="s">
        <v>27</v>
      </c>
      <c r="H3888">
        <v>60623</v>
      </c>
      <c r="I3888" t="s">
        <v>2103</v>
      </c>
      <c r="J3888">
        <v>95.968000000000004</v>
      </c>
      <c r="K3888">
        <v>4</v>
      </c>
      <c r="L3888">
        <v>23.6921</v>
      </c>
      <c r="M3888">
        <v>0.2</v>
      </c>
      <c r="N3888">
        <v>1.19959999999999</v>
      </c>
    </row>
    <row r="3889" spans="1:14" hidden="1">
      <c r="A3889">
        <v>2515</v>
      </c>
      <c r="B3889" t="s">
        <v>4328</v>
      </c>
      <c r="C3889" s="4">
        <v>42685</v>
      </c>
      <c r="D3889" s="4">
        <v>42691</v>
      </c>
      <c r="E3889" t="s">
        <v>15</v>
      </c>
      <c r="F3889" t="s">
        <v>767</v>
      </c>
      <c r="G3889" t="s">
        <v>27</v>
      </c>
      <c r="H3889">
        <v>60623</v>
      </c>
      <c r="I3889" t="s">
        <v>681</v>
      </c>
      <c r="J3889">
        <v>47.991999999999997</v>
      </c>
      <c r="K3889">
        <v>2</v>
      </c>
      <c r="L3889">
        <v>25.0244</v>
      </c>
      <c r="M3889">
        <v>0.3</v>
      </c>
      <c r="N3889">
        <v>-2.0568</v>
      </c>
    </row>
    <row r="3890" spans="1:14" hidden="1">
      <c r="A3890">
        <v>2783</v>
      </c>
      <c r="B3890" t="s">
        <v>4329</v>
      </c>
      <c r="C3890" s="4">
        <v>42685</v>
      </c>
      <c r="D3890" s="4">
        <v>42690</v>
      </c>
      <c r="E3890" t="s">
        <v>15</v>
      </c>
      <c r="F3890" t="s">
        <v>4330</v>
      </c>
      <c r="G3890" t="s">
        <v>21</v>
      </c>
      <c r="H3890">
        <v>48234</v>
      </c>
      <c r="I3890" t="s">
        <v>1751</v>
      </c>
      <c r="J3890">
        <v>257.98</v>
      </c>
      <c r="K3890">
        <v>2</v>
      </c>
      <c r="L3890">
        <v>91.582899999999995</v>
      </c>
      <c r="M3890">
        <v>0</v>
      </c>
      <c r="N3890">
        <v>74.8142</v>
      </c>
    </row>
    <row r="3891" spans="1:14" hidden="1">
      <c r="A3891">
        <v>2884</v>
      </c>
      <c r="B3891" t="s">
        <v>4331</v>
      </c>
      <c r="C3891" s="4">
        <v>42685</v>
      </c>
      <c r="D3891" s="4">
        <v>42690</v>
      </c>
      <c r="E3891" t="s">
        <v>52</v>
      </c>
      <c r="F3891" t="s">
        <v>1810</v>
      </c>
      <c r="G3891" t="s">
        <v>21</v>
      </c>
      <c r="H3891">
        <v>94110</v>
      </c>
      <c r="I3891" t="s">
        <v>2582</v>
      </c>
      <c r="J3891">
        <v>6.96</v>
      </c>
      <c r="K3891">
        <v>4</v>
      </c>
      <c r="L3891">
        <v>1.1832</v>
      </c>
      <c r="M3891">
        <v>0</v>
      </c>
      <c r="N3891">
        <v>2.2271999999999998</v>
      </c>
    </row>
    <row r="3892" spans="1:14" hidden="1">
      <c r="A3892">
        <v>4725</v>
      </c>
      <c r="B3892" t="s">
        <v>4332</v>
      </c>
      <c r="C3892" s="4">
        <v>42685</v>
      </c>
      <c r="D3892" s="4">
        <v>42689</v>
      </c>
      <c r="E3892" t="s">
        <v>15</v>
      </c>
      <c r="F3892" t="s">
        <v>2744</v>
      </c>
      <c r="G3892" t="s">
        <v>17</v>
      </c>
      <c r="H3892">
        <v>32712</v>
      </c>
      <c r="I3892" t="s">
        <v>3022</v>
      </c>
      <c r="J3892">
        <v>9.8879999999999999</v>
      </c>
      <c r="K3892">
        <v>2</v>
      </c>
      <c r="L3892">
        <v>8.4047999999999998</v>
      </c>
      <c r="M3892">
        <v>0.7</v>
      </c>
      <c r="N3892">
        <v>-6.9215999999999998</v>
      </c>
    </row>
    <row r="3893" spans="1:14" hidden="1">
      <c r="A3893">
        <v>4726</v>
      </c>
      <c r="B3893" t="s">
        <v>4332</v>
      </c>
      <c r="C3893" s="4">
        <v>42685</v>
      </c>
      <c r="D3893" s="4">
        <v>42689</v>
      </c>
      <c r="E3893" t="s">
        <v>15</v>
      </c>
      <c r="F3893" t="s">
        <v>2744</v>
      </c>
      <c r="G3893" t="s">
        <v>17</v>
      </c>
      <c r="H3893">
        <v>32712</v>
      </c>
      <c r="I3893" t="s">
        <v>221</v>
      </c>
      <c r="J3893">
        <v>671.54399999999998</v>
      </c>
      <c r="K3893">
        <v>3</v>
      </c>
      <c r="L3893">
        <v>207.05940000000001</v>
      </c>
      <c r="M3893">
        <v>0.2</v>
      </c>
      <c r="N3893">
        <v>50.3658</v>
      </c>
    </row>
    <row r="3894" spans="1:14" hidden="1">
      <c r="A3894">
        <v>7030</v>
      </c>
      <c r="B3894" t="s">
        <v>4333</v>
      </c>
      <c r="C3894" s="4">
        <v>42685</v>
      </c>
      <c r="D3894" s="4">
        <v>42690</v>
      </c>
      <c r="E3894" t="s">
        <v>15</v>
      </c>
      <c r="F3894" t="s">
        <v>956</v>
      </c>
      <c r="G3894" t="s">
        <v>27</v>
      </c>
      <c r="H3894">
        <v>10011</v>
      </c>
      <c r="I3894" t="s">
        <v>3897</v>
      </c>
      <c r="J3894">
        <v>28.14</v>
      </c>
      <c r="K3894">
        <v>3</v>
      </c>
      <c r="L3894">
        <v>6.7535999999999996</v>
      </c>
      <c r="M3894">
        <v>0</v>
      </c>
      <c r="N3894">
        <v>7.8792</v>
      </c>
    </row>
    <row r="3895" spans="1:14" hidden="1">
      <c r="A3895">
        <v>7031</v>
      </c>
      <c r="B3895" t="s">
        <v>4333</v>
      </c>
      <c r="C3895" s="4">
        <v>42685</v>
      </c>
      <c r="D3895" s="4">
        <v>42690</v>
      </c>
      <c r="E3895" t="s">
        <v>15</v>
      </c>
      <c r="F3895" t="s">
        <v>956</v>
      </c>
      <c r="G3895" t="s">
        <v>27</v>
      </c>
      <c r="H3895">
        <v>10011</v>
      </c>
      <c r="I3895" t="s">
        <v>1873</v>
      </c>
      <c r="J3895">
        <v>36</v>
      </c>
      <c r="K3895">
        <v>2</v>
      </c>
      <c r="L3895">
        <v>14.76</v>
      </c>
      <c r="M3895">
        <v>0</v>
      </c>
      <c r="N3895">
        <v>6.48</v>
      </c>
    </row>
    <row r="3896" spans="1:14" hidden="1">
      <c r="A3896">
        <v>7032</v>
      </c>
      <c r="B3896" t="s">
        <v>4333</v>
      </c>
      <c r="C3896" s="4">
        <v>42685</v>
      </c>
      <c r="D3896" s="4">
        <v>42690</v>
      </c>
      <c r="E3896" t="s">
        <v>15</v>
      </c>
      <c r="F3896" t="s">
        <v>956</v>
      </c>
      <c r="G3896" t="s">
        <v>27</v>
      </c>
      <c r="H3896">
        <v>10011</v>
      </c>
      <c r="I3896" t="s">
        <v>1106</v>
      </c>
      <c r="J3896">
        <v>92.94</v>
      </c>
      <c r="K3896">
        <v>3</v>
      </c>
      <c r="L3896">
        <v>22.615400000000001</v>
      </c>
      <c r="M3896">
        <v>0</v>
      </c>
      <c r="N3896">
        <v>25.093800000000002</v>
      </c>
    </row>
    <row r="3897" spans="1:14" hidden="1">
      <c r="A3897">
        <v>7033</v>
      </c>
      <c r="B3897" t="s">
        <v>4333</v>
      </c>
      <c r="C3897" s="4">
        <v>42685</v>
      </c>
      <c r="D3897" s="4">
        <v>42690</v>
      </c>
      <c r="E3897" t="s">
        <v>15</v>
      </c>
      <c r="F3897" t="s">
        <v>956</v>
      </c>
      <c r="G3897" t="s">
        <v>27</v>
      </c>
      <c r="H3897">
        <v>10011</v>
      </c>
      <c r="I3897" t="s">
        <v>1134</v>
      </c>
      <c r="J3897">
        <v>245.64599999999999</v>
      </c>
      <c r="K3897">
        <v>3</v>
      </c>
      <c r="L3897">
        <v>79.152600000000007</v>
      </c>
      <c r="M3897">
        <v>0.1</v>
      </c>
      <c r="N3897">
        <v>8.1881999999999895</v>
      </c>
    </row>
    <row r="3898" spans="1:14" hidden="1">
      <c r="A3898">
        <v>7034</v>
      </c>
      <c r="B3898" t="s">
        <v>4333</v>
      </c>
      <c r="C3898" s="4">
        <v>42685</v>
      </c>
      <c r="D3898" s="4">
        <v>42690</v>
      </c>
      <c r="E3898" t="s">
        <v>15</v>
      </c>
      <c r="F3898" t="s">
        <v>956</v>
      </c>
      <c r="G3898" t="s">
        <v>27</v>
      </c>
      <c r="H3898">
        <v>10011</v>
      </c>
      <c r="I3898" t="s">
        <v>304</v>
      </c>
      <c r="J3898">
        <v>55.008000000000003</v>
      </c>
      <c r="K3898">
        <v>3</v>
      </c>
      <c r="L3898">
        <v>12.606</v>
      </c>
      <c r="M3898">
        <v>0.2</v>
      </c>
      <c r="N3898">
        <v>17.190000000000001</v>
      </c>
    </row>
    <row r="3899" spans="1:14" hidden="1">
      <c r="A3899">
        <v>7035</v>
      </c>
      <c r="B3899" t="s">
        <v>4333</v>
      </c>
      <c r="C3899" s="4">
        <v>42685</v>
      </c>
      <c r="D3899" s="4">
        <v>42690</v>
      </c>
      <c r="E3899" t="s">
        <v>15</v>
      </c>
      <c r="F3899" t="s">
        <v>956</v>
      </c>
      <c r="G3899" t="s">
        <v>27</v>
      </c>
      <c r="H3899">
        <v>10011</v>
      </c>
      <c r="I3899" t="s">
        <v>566</v>
      </c>
      <c r="J3899">
        <v>35.231999999999999</v>
      </c>
      <c r="K3899">
        <v>3</v>
      </c>
      <c r="L3899">
        <v>7.9272</v>
      </c>
      <c r="M3899">
        <v>0.2</v>
      </c>
      <c r="N3899">
        <v>11.4504</v>
      </c>
    </row>
    <row r="3900" spans="1:14" hidden="1">
      <c r="A3900">
        <v>8120</v>
      </c>
      <c r="B3900" t="s">
        <v>4334</v>
      </c>
      <c r="C3900" s="4">
        <v>42685</v>
      </c>
      <c r="D3900" s="4">
        <v>42690</v>
      </c>
      <c r="E3900" t="s">
        <v>15</v>
      </c>
      <c r="F3900" t="s">
        <v>1068</v>
      </c>
      <c r="G3900" t="s">
        <v>21</v>
      </c>
      <c r="H3900">
        <v>94110</v>
      </c>
      <c r="I3900" t="s">
        <v>116</v>
      </c>
      <c r="J3900">
        <v>41.96</v>
      </c>
      <c r="K3900">
        <v>2</v>
      </c>
      <c r="L3900">
        <v>15.5252</v>
      </c>
      <c r="M3900">
        <v>0</v>
      </c>
      <c r="N3900">
        <v>10.909599999999999</v>
      </c>
    </row>
    <row r="3901" spans="1:14" hidden="1">
      <c r="A3901">
        <v>8121</v>
      </c>
      <c r="B3901" t="s">
        <v>4334</v>
      </c>
      <c r="C3901" s="4">
        <v>42685</v>
      </c>
      <c r="D3901" s="4">
        <v>42690</v>
      </c>
      <c r="E3901" t="s">
        <v>15</v>
      </c>
      <c r="F3901" t="s">
        <v>1068</v>
      </c>
      <c r="G3901" t="s">
        <v>21</v>
      </c>
      <c r="H3901">
        <v>94110</v>
      </c>
      <c r="I3901" t="s">
        <v>1968</v>
      </c>
      <c r="J3901">
        <v>451.15199999999999</v>
      </c>
      <c r="K3901">
        <v>3</v>
      </c>
      <c r="L3901">
        <v>150.38399999999999</v>
      </c>
      <c r="M3901">
        <v>0.2</v>
      </c>
      <c r="N3901">
        <v>0</v>
      </c>
    </row>
    <row r="3902" spans="1:14" hidden="1">
      <c r="A3902">
        <v>8122</v>
      </c>
      <c r="B3902" t="s">
        <v>4334</v>
      </c>
      <c r="C3902" s="4">
        <v>42685</v>
      </c>
      <c r="D3902" s="4">
        <v>42690</v>
      </c>
      <c r="E3902" t="s">
        <v>15</v>
      </c>
      <c r="F3902" t="s">
        <v>1068</v>
      </c>
      <c r="G3902" t="s">
        <v>21</v>
      </c>
      <c r="H3902">
        <v>94110</v>
      </c>
      <c r="I3902" t="s">
        <v>2824</v>
      </c>
      <c r="J3902">
        <v>31.504000000000001</v>
      </c>
      <c r="K3902">
        <v>11</v>
      </c>
      <c r="L3902">
        <v>1.8615999999999999</v>
      </c>
      <c r="M3902">
        <v>0.2</v>
      </c>
      <c r="N3902">
        <v>11.026400000000001</v>
      </c>
    </row>
    <row r="3903" spans="1:14" hidden="1">
      <c r="A3903">
        <v>8469</v>
      </c>
      <c r="B3903" t="s">
        <v>4335</v>
      </c>
      <c r="C3903" s="4">
        <v>42685</v>
      </c>
      <c r="D3903" s="4">
        <v>42691</v>
      </c>
      <c r="E3903" t="s">
        <v>15</v>
      </c>
      <c r="F3903" t="s">
        <v>460</v>
      </c>
      <c r="G3903" t="s">
        <v>27</v>
      </c>
      <c r="H3903">
        <v>46060</v>
      </c>
      <c r="I3903" t="s">
        <v>1789</v>
      </c>
      <c r="J3903">
        <v>2678.94</v>
      </c>
      <c r="K3903">
        <v>6</v>
      </c>
      <c r="L3903">
        <v>406.30590000000001</v>
      </c>
      <c r="M3903">
        <v>0</v>
      </c>
      <c r="N3903">
        <v>241.1046</v>
      </c>
    </row>
    <row r="3904" spans="1:14" hidden="1">
      <c r="A3904">
        <v>9400</v>
      </c>
      <c r="B3904" t="s">
        <v>4336</v>
      </c>
      <c r="C3904" s="4">
        <v>42685</v>
      </c>
      <c r="D3904" s="4">
        <v>42689</v>
      </c>
      <c r="E3904" t="s">
        <v>15</v>
      </c>
      <c r="F3904" t="s">
        <v>2601</v>
      </c>
      <c r="G3904" t="s">
        <v>21</v>
      </c>
      <c r="H3904">
        <v>60004</v>
      </c>
      <c r="I3904" t="s">
        <v>1060</v>
      </c>
      <c r="J3904">
        <v>14.112</v>
      </c>
      <c r="K3904">
        <v>6</v>
      </c>
      <c r="L3904">
        <v>2.1461999999999999</v>
      </c>
      <c r="M3904">
        <v>0.2</v>
      </c>
      <c r="N3904">
        <v>1.2347999999999999</v>
      </c>
    </row>
    <row r="3905" spans="1:14" hidden="1">
      <c r="A3905">
        <v>895</v>
      </c>
      <c r="B3905" t="s">
        <v>4337</v>
      </c>
      <c r="C3905" s="4">
        <v>42684</v>
      </c>
      <c r="D3905" s="4">
        <v>42686</v>
      </c>
      <c r="E3905" t="s">
        <v>38</v>
      </c>
      <c r="F3905" t="s">
        <v>79</v>
      </c>
      <c r="G3905" t="s">
        <v>27</v>
      </c>
      <c r="H3905">
        <v>94122</v>
      </c>
      <c r="I3905" t="s">
        <v>3194</v>
      </c>
      <c r="J3905">
        <v>155.82</v>
      </c>
      <c r="K3905">
        <v>7</v>
      </c>
      <c r="L3905">
        <v>16.2498</v>
      </c>
      <c r="M3905">
        <v>0</v>
      </c>
      <c r="N3905">
        <v>42.071399999999997</v>
      </c>
    </row>
    <row r="3906" spans="1:14" hidden="1">
      <c r="A3906">
        <v>896</v>
      </c>
      <c r="B3906" t="s">
        <v>4337</v>
      </c>
      <c r="C3906" s="4">
        <v>42684</v>
      </c>
      <c r="D3906" s="4">
        <v>42686</v>
      </c>
      <c r="E3906" t="s">
        <v>38</v>
      </c>
      <c r="F3906" t="s">
        <v>79</v>
      </c>
      <c r="G3906" t="s">
        <v>27</v>
      </c>
      <c r="H3906">
        <v>94122</v>
      </c>
      <c r="I3906" t="s">
        <v>315</v>
      </c>
      <c r="J3906">
        <v>70.007999999999996</v>
      </c>
      <c r="K3906">
        <v>3</v>
      </c>
      <c r="L3906">
        <v>15.1684</v>
      </c>
      <c r="M3906">
        <v>0.2</v>
      </c>
      <c r="N3906">
        <v>24.502800000000001</v>
      </c>
    </row>
    <row r="3907" spans="1:14" hidden="1">
      <c r="A3907">
        <v>1291</v>
      </c>
      <c r="B3907" t="s">
        <v>4338</v>
      </c>
      <c r="C3907" s="4">
        <v>42684</v>
      </c>
      <c r="D3907" s="4">
        <v>42686</v>
      </c>
      <c r="E3907" t="s">
        <v>38</v>
      </c>
      <c r="F3907" t="s">
        <v>16</v>
      </c>
      <c r="G3907" t="s">
        <v>17</v>
      </c>
      <c r="H3907">
        <v>94122</v>
      </c>
      <c r="I3907" t="s">
        <v>2479</v>
      </c>
      <c r="J3907">
        <v>13.215999999999999</v>
      </c>
      <c r="K3907">
        <v>4</v>
      </c>
      <c r="L3907">
        <v>2.1888999999999998</v>
      </c>
      <c r="M3907">
        <v>0.2</v>
      </c>
      <c r="N3907">
        <v>4.4603999999999999</v>
      </c>
    </row>
    <row r="3908" spans="1:14" hidden="1">
      <c r="A3908">
        <v>1292</v>
      </c>
      <c r="B3908" t="s">
        <v>4338</v>
      </c>
      <c r="C3908" s="4">
        <v>42684</v>
      </c>
      <c r="D3908" s="4">
        <v>42686</v>
      </c>
      <c r="E3908" t="s">
        <v>38</v>
      </c>
      <c r="F3908" t="s">
        <v>16</v>
      </c>
      <c r="G3908" t="s">
        <v>17</v>
      </c>
      <c r="H3908">
        <v>94122</v>
      </c>
      <c r="I3908" t="s">
        <v>329</v>
      </c>
      <c r="J3908">
        <v>32.4</v>
      </c>
      <c r="K3908">
        <v>5</v>
      </c>
      <c r="L3908">
        <v>3.3696000000000002</v>
      </c>
      <c r="M3908">
        <v>0</v>
      </c>
      <c r="N3908">
        <v>15.552</v>
      </c>
    </row>
    <row r="3909" spans="1:14" hidden="1">
      <c r="A3909">
        <v>2341</v>
      </c>
      <c r="B3909" t="s">
        <v>4339</v>
      </c>
      <c r="C3909" s="4">
        <v>42684</v>
      </c>
      <c r="D3909" s="4">
        <v>42689</v>
      </c>
      <c r="E3909" t="s">
        <v>15</v>
      </c>
      <c r="F3909" t="s">
        <v>630</v>
      </c>
      <c r="G3909" t="s">
        <v>21</v>
      </c>
      <c r="H3909">
        <v>31088</v>
      </c>
      <c r="I3909" t="s">
        <v>4340</v>
      </c>
      <c r="J3909">
        <v>41.86</v>
      </c>
      <c r="K3909">
        <v>7</v>
      </c>
      <c r="L3909">
        <v>4.4850000000000003</v>
      </c>
      <c r="M3909">
        <v>0</v>
      </c>
      <c r="N3909">
        <v>10.465</v>
      </c>
    </row>
    <row r="3910" spans="1:14" hidden="1">
      <c r="A3910">
        <v>2868</v>
      </c>
      <c r="B3910" t="s">
        <v>4341</v>
      </c>
      <c r="C3910" s="4">
        <v>42684</v>
      </c>
      <c r="D3910" s="4">
        <v>42686</v>
      </c>
      <c r="E3910" t="s">
        <v>52</v>
      </c>
      <c r="F3910" t="s">
        <v>4342</v>
      </c>
      <c r="G3910" t="s">
        <v>21</v>
      </c>
      <c r="H3910">
        <v>43615</v>
      </c>
      <c r="I3910" t="s">
        <v>1151</v>
      </c>
      <c r="J3910">
        <v>14.72</v>
      </c>
      <c r="K3910">
        <v>5</v>
      </c>
      <c r="L3910">
        <v>3.6063999999999998</v>
      </c>
      <c r="M3910">
        <v>0.2</v>
      </c>
      <c r="N3910">
        <v>-3.3119999999999998</v>
      </c>
    </row>
    <row r="3911" spans="1:14" hidden="1">
      <c r="A3911">
        <v>2869</v>
      </c>
      <c r="B3911" t="s">
        <v>4341</v>
      </c>
      <c r="C3911" s="4">
        <v>42684</v>
      </c>
      <c r="D3911" s="4">
        <v>42686</v>
      </c>
      <c r="E3911" t="s">
        <v>52</v>
      </c>
      <c r="F3911" t="s">
        <v>4342</v>
      </c>
      <c r="G3911" t="s">
        <v>21</v>
      </c>
      <c r="H3911">
        <v>43615</v>
      </c>
      <c r="I3911" t="s">
        <v>3617</v>
      </c>
      <c r="J3911">
        <v>38.975999999999999</v>
      </c>
      <c r="K3911">
        <v>3</v>
      </c>
      <c r="L3911">
        <v>13.804</v>
      </c>
      <c r="M3911">
        <v>0.2</v>
      </c>
      <c r="N3911">
        <v>-2.4359999999999999</v>
      </c>
    </row>
    <row r="3912" spans="1:14" hidden="1">
      <c r="A3912">
        <v>3634</v>
      </c>
      <c r="B3912" t="s">
        <v>4343</v>
      </c>
      <c r="C3912" s="4">
        <v>42684</v>
      </c>
      <c r="D3912" s="4">
        <v>42688</v>
      </c>
      <c r="E3912" t="s">
        <v>15</v>
      </c>
      <c r="F3912" t="s">
        <v>2076</v>
      </c>
      <c r="G3912" t="s">
        <v>17</v>
      </c>
      <c r="H3912">
        <v>45503</v>
      </c>
      <c r="I3912" t="s">
        <v>1031</v>
      </c>
      <c r="J3912">
        <v>9.2159999999999993</v>
      </c>
      <c r="K3912">
        <v>4</v>
      </c>
      <c r="L3912">
        <v>1.4688000000000001</v>
      </c>
      <c r="M3912">
        <v>0.2</v>
      </c>
      <c r="N3912">
        <v>3.3408000000000002</v>
      </c>
    </row>
    <row r="3913" spans="1:14" hidden="1">
      <c r="A3913">
        <v>3635</v>
      </c>
      <c r="B3913" t="s">
        <v>4343</v>
      </c>
      <c r="C3913" s="4">
        <v>42684</v>
      </c>
      <c r="D3913" s="4">
        <v>42688</v>
      </c>
      <c r="E3913" t="s">
        <v>15</v>
      </c>
      <c r="F3913" t="s">
        <v>2076</v>
      </c>
      <c r="G3913" t="s">
        <v>17</v>
      </c>
      <c r="H3913">
        <v>45503</v>
      </c>
      <c r="I3913" t="s">
        <v>1101</v>
      </c>
      <c r="J3913">
        <v>41.957999999999998</v>
      </c>
      <c r="K3913">
        <v>7</v>
      </c>
      <c r="L3913">
        <v>7.3925999999999998</v>
      </c>
      <c r="M3913">
        <v>0.4</v>
      </c>
      <c r="N3913">
        <v>-9.7902000000000005</v>
      </c>
    </row>
    <row r="3914" spans="1:14" hidden="1">
      <c r="A3914">
        <v>3636</v>
      </c>
      <c r="B3914" t="s">
        <v>4343</v>
      </c>
      <c r="C3914" s="4">
        <v>42684</v>
      </c>
      <c r="D3914" s="4">
        <v>42688</v>
      </c>
      <c r="E3914" t="s">
        <v>15</v>
      </c>
      <c r="F3914" t="s">
        <v>2076</v>
      </c>
      <c r="G3914" t="s">
        <v>17</v>
      </c>
      <c r="H3914">
        <v>45503</v>
      </c>
      <c r="I3914" t="s">
        <v>1642</v>
      </c>
      <c r="J3914">
        <v>89.567999999999998</v>
      </c>
      <c r="K3914">
        <v>2</v>
      </c>
      <c r="L3914">
        <v>28.549800000000001</v>
      </c>
      <c r="M3914">
        <v>0.2</v>
      </c>
      <c r="N3914">
        <v>32.468400000000003</v>
      </c>
    </row>
    <row r="3915" spans="1:14" hidden="1">
      <c r="A3915">
        <v>3637</v>
      </c>
      <c r="B3915" t="s">
        <v>4343</v>
      </c>
      <c r="C3915" s="4">
        <v>42684</v>
      </c>
      <c r="D3915" s="4">
        <v>42688</v>
      </c>
      <c r="E3915" t="s">
        <v>15</v>
      </c>
      <c r="F3915" t="s">
        <v>2076</v>
      </c>
      <c r="G3915" t="s">
        <v>17</v>
      </c>
      <c r="H3915">
        <v>45503</v>
      </c>
      <c r="I3915" t="s">
        <v>2676</v>
      </c>
      <c r="J3915">
        <v>22.248000000000001</v>
      </c>
      <c r="K3915">
        <v>3</v>
      </c>
      <c r="L3915">
        <v>4.9131</v>
      </c>
      <c r="M3915">
        <v>0.2</v>
      </c>
      <c r="N3915">
        <v>7.5087000000000002</v>
      </c>
    </row>
    <row r="3916" spans="1:14" hidden="1">
      <c r="A3916">
        <v>3638</v>
      </c>
      <c r="B3916" t="s">
        <v>4343</v>
      </c>
      <c r="C3916" s="4">
        <v>42684</v>
      </c>
      <c r="D3916" s="4">
        <v>42688</v>
      </c>
      <c r="E3916" t="s">
        <v>15</v>
      </c>
      <c r="F3916" t="s">
        <v>2076</v>
      </c>
      <c r="G3916" t="s">
        <v>17</v>
      </c>
      <c r="H3916">
        <v>45503</v>
      </c>
      <c r="I3916" t="s">
        <v>18</v>
      </c>
      <c r="J3916">
        <v>334.88</v>
      </c>
      <c r="K3916">
        <v>4</v>
      </c>
      <c r="L3916">
        <v>76.394499999999994</v>
      </c>
      <c r="M3916">
        <v>0.2</v>
      </c>
      <c r="N3916">
        <v>29.302</v>
      </c>
    </row>
    <row r="3917" spans="1:14" hidden="1">
      <c r="A3917">
        <v>3639</v>
      </c>
      <c r="B3917" t="s">
        <v>4343</v>
      </c>
      <c r="C3917" s="4">
        <v>42684</v>
      </c>
      <c r="D3917" s="4">
        <v>42688</v>
      </c>
      <c r="E3917" t="s">
        <v>15</v>
      </c>
      <c r="F3917" t="s">
        <v>2076</v>
      </c>
      <c r="G3917" t="s">
        <v>17</v>
      </c>
      <c r="H3917">
        <v>45503</v>
      </c>
      <c r="I3917" t="s">
        <v>3609</v>
      </c>
      <c r="J3917">
        <v>148.28800000000001</v>
      </c>
      <c r="K3917">
        <v>7</v>
      </c>
      <c r="L3917">
        <v>16.947199999999999</v>
      </c>
      <c r="M3917">
        <v>0.2</v>
      </c>
      <c r="N3917">
        <v>29.657599999999999</v>
      </c>
    </row>
    <row r="3918" spans="1:14" hidden="1">
      <c r="A3918">
        <v>3640</v>
      </c>
      <c r="B3918" t="s">
        <v>4343</v>
      </c>
      <c r="C3918" s="4">
        <v>42684</v>
      </c>
      <c r="D3918" s="4">
        <v>42688</v>
      </c>
      <c r="E3918" t="s">
        <v>15</v>
      </c>
      <c r="F3918" t="s">
        <v>2076</v>
      </c>
      <c r="G3918" t="s">
        <v>17</v>
      </c>
      <c r="H3918">
        <v>45503</v>
      </c>
      <c r="I3918" t="s">
        <v>3178</v>
      </c>
      <c r="J3918">
        <v>4.6239999999999997</v>
      </c>
      <c r="K3918">
        <v>1</v>
      </c>
      <c r="L3918">
        <v>2.9478</v>
      </c>
      <c r="M3918">
        <v>0.2</v>
      </c>
      <c r="N3918">
        <v>1.6761999999999999</v>
      </c>
    </row>
    <row r="3919" spans="1:14" hidden="1">
      <c r="A3919">
        <v>3641</v>
      </c>
      <c r="B3919" t="s">
        <v>4343</v>
      </c>
      <c r="C3919" s="4">
        <v>42684</v>
      </c>
      <c r="D3919" s="4">
        <v>42688</v>
      </c>
      <c r="E3919" t="s">
        <v>15</v>
      </c>
      <c r="F3919" t="s">
        <v>2076</v>
      </c>
      <c r="G3919" t="s">
        <v>17</v>
      </c>
      <c r="H3919">
        <v>45503</v>
      </c>
      <c r="I3919" t="s">
        <v>2792</v>
      </c>
      <c r="J3919">
        <v>178.92</v>
      </c>
      <c r="K3919">
        <v>7</v>
      </c>
      <c r="L3919">
        <v>29.7135</v>
      </c>
      <c r="M3919">
        <v>0.2</v>
      </c>
      <c r="N3919">
        <v>-29.0745</v>
      </c>
    </row>
    <row r="3920" spans="1:14" hidden="1">
      <c r="A3920">
        <v>3642</v>
      </c>
      <c r="B3920" t="s">
        <v>4343</v>
      </c>
      <c r="C3920" s="4">
        <v>42684</v>
      </c>
      <c r="D3920" s="4">
        <v>42688</v>
      </c>
      <c r="E3920" t="s">
        <v>15</v>
      </c>
      <c r="F3920" t="s">
        <v>2076</v>
      </c>
      <c r="G3920" t="s">
        <v>17</v>
      </c>
      <c r="H3920">
        <v>45503</v>
      </c>
      <c r="I3920" t="s">
        <v>1834</v>
      </c>
      <c r="J3920">
        <v>69.888000000000005</v>
      </c>
      <c r="K3920">
        <v>7</v>
      </c>
      <c r="L3920">
        <v>16.64</v>
      </c>
      <c r="M3920">
        <v>0.7</v>
      </c>
      <c r="N3920">
        <v>-46.591999999999999</v>
      </c>
    </row>
    <row r="3921" spans="1:14" hidden="1">
      <c r="A3921">
        <v>3894</v>
      </c>
      <c r="B3921" t="s">
        <v>4344</v>
      </c>
      <c r="C3921" s="4">
        <v>42684</v>
      </c>
      <c r="D3921" s="4">
        <v>42688</v>
      </c>
      <c r="E3921" t="s">
        <v>15</v>
      </c>
      <c r="F3921" t="s">
        <v>2530</v>
      </c>
      <c r="G3921" t="s">
        <v>21</v>
      </c>
      <c r="H3921">
        <v>77036</v>
      </c>
      <c r="I3921" t="s">
        <v>3585</v>
      </c>
      <c r="J3921">
        <v>279.94400000000002</v>
      </c>
      <c r="K3921">
        <v>7</v>
      </c>
      <c r="L3921">
        <v>32.993400000000001</v>
      </c>
      <c r="M3921">
        <v>0.2</v>
      </c>
      <c r="N3921">
        <v>48.990200000000002</v>
      </c>
    </row>
    <row r="3922" spans="1:14" hidden="1">
      <c r="A3922">
        <v>4511</v>
      </c>
      <c r="B3922" t="s">
        <v>4345</v>
      </c>
      <c r="C3922" s="4">
        <v>42684</v>
      </c>
      <c r="D3922" s="4">
        <v>42688</v>
      </c>
      <c r="E3922" t="s">
        <v>15</v>
      </c>
      <c r="F3922" t="s">
        <v>392</v>
      </c>
      <c r="G3922" t="s">
        <v>27</v>
      </c>
      <c r="H3922">
        <v>65807</v>
      </c>
      <c r="I3922" t="s">
        <v>4138</v>
      </c>
      <c r="J3922">
        <v>37.299999999999997</v>
      </c>
      <c r="K3922">
        <v>2</v>
      </c>
      <c r="L3922">
        <v>10.071</v>
      </c>
      <c r="M3922">
        <v>0</v>
      </c>
      <c r="N3922">
        <v>17.158000000000001</v>
      </c>
    </row>
    <row r="3923" spans="1:14" hidden="1">
      <c r="A3923">
        <v>4512</v>
      </c>
      <c r="B3923" t="s">
        <v>4345</v>
      </c>
      <c r="C3923" s="4">
        <v>42684</v>
      </c>
      <c r="D3923" s="4">
        <v>42688</v>
      </c>
      <c r="E3923" t="s">
        <v>15</v>
      </c>
      <c r="F3923" t="s">
        <v>392</v>
      </c>
      <c r="G3923" t="s">
        <v>27</v>
      </c>
      <c r="H3923">
        <v>65807</v>
      </c>
      <c r="I3923" t="s">
        <v>145</v>
      </c>
      <c r="J3923">
        <v>81.96</v>
      </c>
      <c r="K3923">
        <v>2</v>
      </c>
      <c r="L3923">
        <v>21.3096</v>
      </c>
      <c r="M3923">
        <v>0</v>
      </c>
      <c r="N3923">
        <v>39.340800000000002</v>
      </c>
    </row>
    <row r="3924" spans="1:14" hidden="1">
      <c r="A3924">
        <v>4863</v>
      </c>
      <c r="B3924" t="s">
        <v>4346</v>
      </c>
      <c r="C3924" s="4">
        <v>42684</v>
      </c>
      <c r="D3924" s="4">
        <v>42688</v>
      </c>
      <c r="E3924" t="s">
        <v>15</v>
      </c>
      <c r="F3924" t="s">
        <v>836</v>
      </c>
      <c r="G3924" t="s">
        <v>27</v>
      </c>
      <c r="H3924">
        <v>10011</v>
      </c>
      <c r="I3924" t="s">
        <v>1061</v>
      </c>
      <c r="J3924">
        <v>20.367999999999999</v>
      </c>
      <c r="K3924">
        <v>1</v>
      </c>
      <c r="L3924">
        <v>12.9846</v>
      </c>
      <c r="M3924">
        <v>0.2</v>
      </c>
      <c r="N3924">
        <v>7.3834</v>
      </c>
    </row>
    <row r="3925" spans="1:14" hidden="1">
      <c r="A3925">
        <v>4864</v>
      </c>
      <c r="B3925" t="s">
        <v>4346</v>
      </c>
      <c r="C3925" s="4">
        <v>42684</v>
      </c>
      <c r="D3925" s="4">
        <v>42688</v>
      </c>
      <c r="E3925" t="s">
        <v>15</v>
      </c>
      <c r="F3925" t="s">
        <v>836</v>
      </c>
      <c r="G3925" t="s">
        <v>27</v>
      </c>
      <c r="H3925">
        <v>10011</v>
      </c>
      <c r="I3925" t="s">
        <v>535</v>
      </c>
      <c r="J3925">
        <v>49.847999999999999</v>
      </c>
      <c r="K3925">
        <v>3</v>
      </c>
      <c r="L3925">
        <v>11.008100000000001</v>
      </c>
      <c r="M3925">
        <v>0.2</v>
      </c>
      <c r="N3925">
        <v>16.823699999999999</v>
      </c>
    </row>
    <row r="3926" spans="1:14" hidden="1">
      <c r="A3926">
        <v>5042</v>
      </c>
      <c r="B3926" t="s">
        <v>4347</v>
      </c>
      <c r="C3926" s="4">
        <v>42684</v>
      </c>
      <c r="D3926" s="4">
        <v>42687</v>
      </c>
      <c r="E3926" t="s">
        <v>52</v>
      </c>
      <c r="F3926" t="s">
        <v>361</v>
      </c>
      <c r="G3926" t="s">
        <v>21</v>
      </c>
      <c r="H3926">
        <v>90036</v>
      </c>
      <c r="I3926" t="s">
        <v>3941</v>
      </c>
      <c r="J3926">
        <v>67.709999999999994</v>
      </c>
      <c r="K3926">
        <v>3</v>
      </c>
      <c r="L3926">
        <v>11.7364</v>
      </c>
      <c r="M3926">
        <v>0</v>
      </c>
      <c r="N3926">
        <v>32.500799999999998</v>
      </c>
    </row>
    <row r="3927" spans="1:14" hidden="1">
      <c r="A3927">
        <v>5043</v>
      </c>
      <c r="B3927" t="s">
        <v>4347</v>
      </c>
      <c r="C3927" s="4">
        <v>42684</v>
      </c>
      <c r="D3927" s="4">
        <v>42687</v>
      </c>
      <c r="E3927" t="s">
        <v>52</v>
      </c>
      <c r="F3927" t="s">
        <v>361</v>
      </c>
      <c r="G3927" t="s">
        <v>21</v>
      </c>
      <c r="H3927">
        <v>90036</v>
      </c>
      <c r="I3927" t="s">
        <v>2886</v>
      </c>
      <c r="J3927">
        <v>129.91999999999999</v>
      </c>
      <c r="K3927">
        <v>4</v>
      </c>
      <c r="L3927">
        <v>22.736000000000001</v>
      </c>
      <c r="M3927">
        <v>0</v>
      </c>
      <c r="N3927">
        <v>38.975999999999999</v>
      </c>
    </row>
    <row r="3928" spans="1:14" hidden="1">
      <c r="A3928">
        <v>5044</v>
      </c>
      <c r="B3928" t="s">
        <v>4347</v>
      </c>
      <c r="C3928" s="4">
        <v>42684</v>
      </c>
      <c r="D3928" s="4">
        <v>42687</v>
      </c>
      <c r="E3928" t="s">
        <v>52</v>
      </c>
      <c r="F3928" t="s">
        <v>361</v>
      </c>
      <c r="G3928" t="s">
        <v>21</v>
      </c>
      <c r="H3928">
        <v>90036</v>
      </c>
      <c r="I3928" t="s">
        <v>4226</v>
      </c>
      <c r="J3928">
        <v>467.46</v>
      </c>
      <c r="K3928">
        <v>9</v>
      </c>
      <c r="L3928">
        <v>30.644600000000001</v>
      </c>
      <c r="M3928">
        <v>0</v>
      </c>
      <c r="N3928">
        <v>191.65860000000001</v>
      </c>
    </row>
    <row r="3929" spans="1:14" hidden="1">
      <c r="A3929">
        <v>5045</v>
      </c>
      <c r="B3929" t="s">
        <v>4347</v>
      </c>
      <c r="C3929" s="4">
        <v>42684</v>
      </c>
      <c r="D3929" s="4">
        <v>42687</v>
      </c>
      <c r="E3929" t="s">
        <v>52</v>
      </c>
      <c r="F3929" t="s">
        <v>361</v>
      </c>
      <c r="G3929" t="s">
        <v>21</v>
      </c>
      <c r="H3929">
        <v>90036</v>
      </c>
      <c r="I3929" t="s">
        <v>1211</v>
      </c>
      <c r="J3929">
        <v>61.4</v>
      </c>
      <c r="K3929">
        <v>5</v>
      </c>
      <c r="L3929">
        <v>6.5084</v>
      </c>
      <c r="M3929">
        <v>0</v>
      </c>
      <c r="N3929">
        <v>28.858000000000001</v>
      </c>
    </row>
    <row r="3930" spans="1:14" hidden="1">
      <c r="A3930">
        <v>5046</v>
      </c>
      <c r="B3930" t="s">
        <v>4347</v>
      </c>
      <c r="C3930" s="4">
        <v>42684</v>
      </c>
      <c r="D3930" s="4">
        <v>42687</v>
      </c>
      <c r="E3930" t="s">
        <v>52</v>
      </c>
      <c r="F3930" t="s">
        <v>361</v>
      </c>
      <c r="G3930" t="s">
        <v>21</v>
      </c>
      <c r="H3930">
        <v>90036</v>
      </c>
      <c r="I3930" t="s">
        <v>2647</v>
      </c>
      <c r="J3930">
        <v>720.76</v>
      </c>
      <c r="K3930">
        <v>4</v>
      </c>
      <c r="L3930">
        <v>133.34059999999999</v>
      </c>
      <c r="M3930">
        <v>0</v>
      </c>
      <c r="N3930">
        <v>187.39760000000001</v>
      </c>
    </row>
    <row r="3931" spans="1:14" hidden="1">
      <c r="A3931">
        <v>5047</v>
      </c>
      <c r="B3931" t="s">
        <v>4347</v>
      </c>
      <c r="C3931" s="4">
        <v>42684</v>
      </c>
      <c r="D3931" s="4">
        <v>42687</v>
      </c>
      <c r="E3931" t="s">
        <v>52</v>
      </c>
      <c r="F3931" t="s">
        <v>361</v>
      </c>
      <c r="G3931" t="s">
        <v>21</v>
      </c>
      <c r="H3931">
        <v>90036</v>
      </c>
      <c r="I3931" t="s">
        <v>384</v>
      </c>
      <c r="J3931">
        <v>5.1840000000000002</v>
      </c>
      <c r="K3931">
        <v>3</v>
      </c>
      <c r="L3931">
        <v>1.1232</v>
      </c>
      <c r="M3931">
        <v>0.2</v>
      </c>
      <c r="N3931">
        <v>1.8144</v>
      </c>
    </row>
    <row r="3932" spans="1:14" hidden="1">
      <c r="A3932">
        <v>5048</v>
      </c>
      <c r="B3932" t="s">
        <v>4347</v>
      </c>
      <c r="C3932" s="4">
        <v>42684</v>
      </c>
      <c r="D3932" s="4">
        <v>42687</v>
      </c>
      <c r="E3932" t="s">
        <v>52</v>
      </c>
      <c r="F3932" t="s">
        <v>361</v>
      </c>
      <c r="G3932" t="s">
        <v>21</v>
      </c>
      <c r="H3932">
        <v>90036</v>
      </c>
      <c r="I3932" t="s">
        <v>3820</v>
      </c>
      <c r="J3932">
        <v>14.7</v>
      </c>
      <c r="K3932">
        <v>5</v>
      </c>
      <c r="L3932">
        <v>2.1461999999999999</v>
      </c>
      <c r="M3932">
        <v>0</v>
      </c>
      <c r="N3932">
        <v>3.9689999999999999</v>
      </c>
    </row>
    <row r="3933" spans="1:14" hidden="1">
      <c r="A3933">
        <v>6792</v>
      </c>
      <c r="B3933" t="s">
        <v>4348</v>
      </c>
      <c r="C3933" s="4">
        <v>42684</v>
      </c>
      <c r="D3933" s="4">
        <v>42689</v>
      </c>
      <c r="E3933" t="s">
        <v>15</v>
      </c>
      <c r="F3933" t="s">
        <v>431</v>
      </c>
      <c r="G3933" t="s">
        <v>17</v>
      </c>
      <c r="H3933">
        <v>95823</v>
      </c>
      <c r="I3933" t="s">
        <v>4022</v>
      </c>
      <c r="J3933">
        <v>9.98</v>
      </c>
      <c r="K3933">
        <v>1</v>
      </c>
      <c r="L3933">
        <v>7.1856</v>
      </c>
      <c r="M3933">
        <v>0</v>
      </c>
      <c r="N3933">
        <v>2.7944</v>
      </c>
    </row>
    <row r="3934" spans="1:14" hidden="1">
      <c r="A3934">
        <v>8374</v>
      </c>
      <c r="B3934" t="s">
        <v>4349</v>
      </c>
      <c r="C3934" s="4">
        <v>42684</v>
      </c>
      <c r="D3934" s="4">
        <v>42687</v>
      </c>
      <c r="E3934" t="s">
        <v>38</v>
      </c>
      <c r="F3934" t="s">
        <v>967</v>
      </c>
      <c r="G3934" t="s">
        <v>21</v>
      </c>
      <c r="H3934">
        <v>94110</v>
      </c>
      <c r="I3934" t="s">
        <v>1723</v>
      </c>
      <c r="J3934">
        <v>29.74</v>
      </c>
      <c r="K3934">
        <v>1</v>
      </c>
      <c r="L3934">
        <v>25.279</v>
      </c>
      <c r="M3934">
        <v>0</v>
      </c>
      <c r="N3934">
        <v>4.4610000000000003</v>
      </c>
    </row>
    <row r="3935" spans="1:14" hidden="1">
      <c r="A3935">
        <v>8568</v>
      </c>
      <c r="B3935" t="s">
        <v>4350</v>
      </c>
      <c r="C3935" s="4">
        <v>42684</v>
      </c>
      <c r="D3935" s="4">
        <v>42686</v>
      </c>
      <c r="E3935" t="s">
        <v>38</v>
      </c>
      <c r="F3935" t="s">
        <v>2157</v>
      </c>
      <c r="G3935" t="s">
        <v>21</v>
      </c>
      <c r="H3935">
        <v>45373</v>
      </c>
      <c r="I3935" t="s">
        <v>296</v>
      </c>
      <c r="J3935">
        <v>31.103999999999999</v>
      </c>
      <c r="K3935">
        <v>6</v>
      </c>
      <c r="L3935">
        <v>3.3696000000000002</v>
      </c>
      <c r="M3935">
        <v>0.2</v>
      </c>
      <c r="N3935">
        <v>10.8864</v>
      </c>
    </row>
    <row r="3936" spans="1:14" hidden="1">
      <c r="A3936">
        <v>8802</v>
      </c>
      <c r="B3936" t="s">
        <v>4351</v>
      </c>
      <c r="C3936" s="4">
        <v>42684</v>
      </c>
      <c r="D3936" s="4">
        <v>42686</v>
      </c>
      <c r="E3936" t="s">
        <v>38</v>
      </c>
      <c r="F3936" t="s">
        <v>4352</v>
      </c>
      <c r="G3936" t="s">
        <v>21</v>
      </c>
      <c r="H3936">
        <v>73120</v>
      </c>
      <c r="I3936" t="s">
        <v>4353</v>
      </c>
      <c r="J3936">
        <v>221.98</v>
      </c>
      <c r="K3936">
        <v>2</v>
      </c>
      <c r="L3936">
        <v>79.912800000000004</v>
      </c>
      <c r="M3936">
        <v>0</v>
      </c>
      <c r="N3936">
        <v>62.154400000000003</v>
      </c>
    </row>
    <row r="3937" spans="1:14" hidden="1">
      <c r="A3937">
        <v>8803</v>
      </c>
      <c r="B3937" t="s">
        <v>4351</v>
      </c>
      <c r="C3937" s="4">
        <v>42684</v>
      </c>
      <c r="D3937" s="4">
        <v>42686</v>
      </c>
      <c r="E3937" t="s">
        <v>38</v>
      </c>
      <c r="F3937" t="s">
        <v>4352</v>
      </c>
      <c r="G3937" t="s">
        <v>21</v>
      </c>
      <c r="H3937">
        <v>73120</v>
      </c>
      <c r="I3937" t="s">
        <v>2955</v>
      </c>
      <c r="J3937">
        <v>341.96</v>
      </c>
      <c r="K3937">
        <v>2</v>
      </c>
      <c r="L3937">
        <v>143.6232</v>
      </c>
      <c r="M3937">
        <v>0</v>
      </c>
      <c r="N3937">
        <v>54.7136</v>
      </c>
    </row>
    <row r="3938" spans="1:14" hidden="1">
      <c r="A3938">
        <v>9249</v>
      </c>
      <c r="B3938" t="s">
        <v>4354</v>
      </c>
      <c r="C3938" s="4">
        <v>42684</v>
      </c>
      <c r="D3938" s="4">
        <v>42688</v>
      </c>
      <c r="E3938" t="s">
        <v>15</v>
      </c>
      <c r="F3938" t="s">
        <v>851</v>
      </c>
      <c r="G3938" t="s">
        <v>21</v>
      </c>
      <c r="H3938">
        <v>10009</v>
      </c>
      <c r="I3938" t="s">
        <v>3155</v>
      </c>
      <c r="J3938">
        <v>3.64</v>
      </c>
      <c r="K3938">
        <v>1</v>
      </c>
      <c r="L3938">
        <v>2.2749999999999999</v>
      </c>
      <c r="M3938">
        <v>0.2</v>
      </c>
      <c r="N3938">
        <v>1.365</v>
      </c>
    </row>
    <row r="3939" spans="1:14" hidden="1">
      <c r="A3939">
        <v>9250</v>
      </c>
      <c r="B3939" t="s">
        <v>4354</v>
      </c>
      <c r="C3939" s="4">
        <v>42684</v>
      </c>
      <c r="D3939" s="4">
        <v>42688</v>
      </c>
      <c r="E3939" t="s">
        <v>15</v>
      </c>
      <c r="F3939" t="s">
        <v>851</v>
      </c>
      <c r="G3939" t="s">
        <v>21</v>
      </c>
      <c r="H3939">
        <v>10009</v>
      </c>
      <c r="I3939" t="s">
        <v>3032</v>
      </c>
      <c r="J3939">
        <v>881.93</v>
      </c>
      <c r="K3939">
        <v>7</v>
      </c>
      <c r="L3939">
        <v>94.492500000000007</v>
      </c>
      <c r="M3939">
        <v>0</v>
      </c>
      <c r="N3939">
        <v>220.48249999999999</v>
      </c>
    </row>
    <row r="3940" spans="1:14" hidden="1">
      <c r="A3940">
        <v>8614</v>
      </c>
      <c r="B3940" t="s">
        <v>4355</v>
      </c>
      <c r="C3940" s="4">
        <v>42683</v>
      </c>
      <c r="D3940" s="4">
        <v>42688</v>
      </c>
      <c r="E3940" t="s">
        <v>15</v>
      </c>
      <c r="F3940" t="s">
        <v>3050</v>
      </c>
      <c r="G3940" t="s">
        <v>21</v>
      </c>
      <c r="H3940">
        <v>94601</v>
      </c>
      <c r="I3940" t="s">
        <v>864</v>
      </c>
      <c r="J3940">
        <v>479.97</v>
      </c>
      <c r="K3940">
        <v>3</v>
      </c>
      <c r="L3940">
        <v>100.7937</v>
      </c>
      <c r="M3940">
        <v>0</v>
      </c>
      <c r="N3940">
        <v>177.5889</v>
      </c>
    </row>
    <row r="3941" spans="1:14" hidden="1">
      <c r="A3941">
        <v>1</v>
      </c>
      <c r="B3941" t="s">
        <v>4356</v>
      </c>
      <c r="C3941" s="4">
        <v>42682</v>
      </c>
      <c r="D3941" s="4">
        <v>42685</v>
      </c>
      <c r="E3941" t="s">
        <v>52</v>
      </c>
      <c r="F3941" t="s">
        <v>3843</v>
      </c>
      <c r="G3941" t="s">
        <v>21</v>
      </c>
      <c r="H3941">
        <v>42420</v>
      </c>
      <c r="I3941" t="s">
        <v>2578</v>
      </c>
      <c r="J3941">
        <v>261.95999999999998</v>
      </c>
      <c r="K3941">
        <v>2</v>
      </c>
      <c r="L3941">
        <v>110.0232</v>
      </c>
      <c r="M3941">
        <v>0</v>
      </c>
      <c r="N3941">
        <v>41.913600000000002</v>
      </c>
    </row>
    <row r="3942" spans="1:14" hidden="1">
      <c r="A3942">
        <v>2</v>
      </c>
      <c r="B3942" t="s">
        <v>4356</v>
      </c>
      <c r="C3942" s="4">
        <v>42682</v>
      </c>
      <c r="D3942" s="4">
        <v>42685</v>
      </c>
      <c r="E3942" t="s">
        <v>52</v>
      </c>
      <c r="F3942" t="s">
        <v>3843</v>
      </c>
      <c r="G3942" t="s">
        <v>21</v>
      </c>
      <c r="H3942">
        <v>42420</v>
      </c>
      <c r="I3942" t="s">
        <v>881</v>
      </c>
      <c r="J3942">
        <v>731.94</v>
      </c>
      <c r="K3942">
        <v>3</v>
      </c>
      <c r="L3942">
        <v>170.786</v>
      </c>
      <c r="M3942">
        <v>0</v>
      </c>
      <c r="N3942">
        <v>219.58199999999999</v>
      </c>
    </row>
    <row r="3943" spans="1:14" hidden="1">
      <c r="A3943">
        <v>164</v>
      </c>
      <c r="B3943" t="s">
        <v>4357</v>
      </c>
      <c r="C3943" s="4">
        <v>42681</v>
      </c>
      <c r="D3943" s="4">
        <v>42685</v>
      </c>
      <c r="E3943" t="s">
        <v>15</v>
      </c>
      <c r="F3943" t="s">
        <v>617</v>
      </c>
      <c r="G3943" t="s">
        <v>21</v>
      </c>
      <c r="H3943">
        <v>98115</v>
      </c>
      <c r="I3943" t="s">
        <v>214</v>
      </c>
      <c r="J3943">
        <v>27.68</v>
      </c>
      <c r="K3943">
        <v>2</v>
      </c>
      <c r="L3943">
        <v>8.9960000000000004</v>
      </c>
      <c r="M3943">
        <v>0.2</v>
      </c>
      <c r="N3943">
        <v>9.6880000000000006</v>
      </c>
    </row>
    <row r="3944" spans="1:14" hidden="1">
      <c r="A3944">
        <v>843</v>
      </c>
      <c r="B3944" t="s">
        <v>4358</v>
      </c>
      <c r="C3944" s="4">
        <v>42681</v>
      </c>
      <c r="D3944" s="4">
        <v>42683</v>
      </c>
      <c r="E3944" t="s">
        <v>38</v>
      </c>
      <c r="F3944" t="s">
        <v>2377</v>
      </c>
      <c r="G3944" t="s">
        <v>27</v>
      </c>
      <c r="H3944">
        <v>90036</v>
      </c>
      <c r="I3944" t="s">
        <v>3053</v>
      </c>
      <c r="J3944">
        <v>37.44</v>
      </c>
      <c r="K3944">
        <v>4</v>
      </c>
      <c r="L3944">
        <v>6.4349999999999996</v>
      </c>
      <c r="M3944">
        <v>0.2</v>
      </c>
      <c r="N3944">
        <v>11.7</v>
      </c>
    </row>
    <row r="3945" spans="1:14" hidden="1">
      <c r="A3945">
        <v>844</v>
      </c>
      <c r="B3945" t="s">
        <v>4358</v>
      </c>
      <c r="C3945" s="4">
        <v>42681</v>
      </c>
      <c r="D3945" s="4">
        <v>42683</v>
      </c>
      <c r="E3945" t="s">
        <v>38</v>
      </c>
      <c r="F3945" t="s">
        <v>2377</v>
      </c>
      <c r="G3945" t="s">
        <v>27</v>
      </c>
      <c r="H3945">
        <v>90036</v>
      </c>
      <c r="I3945" t="s">
        <v>545</v>
      </c>
      <c r="J3945">
        <v>26.975999999999999</v>
      </c>
      <c r="K3945">
        <v>4</v>
      </c>
      <c r="L3945">
        <v>4.5522</v>
      </c>
      <c r="M3945">
        <v>0.2</v>
      </c>
      <c r="N3945">
        <v>8.7672000000000008</v>
      </c>
    </row>
    <row r="3946" spans="1:14" hidden="1">
      <c r="A3946">
        <v>845</v>
      </c>
      <c r="B3946" t="s">
        <v>4358</v>
      </c>
      <c r="C3946" s="4">
        <v>42681</v>
      </c>
      <c r="D3946" s="4">
        <v>42683</v>
      </c>
      <c r="E3946" t="s">
        <v>38</v>
      </c>
      <c r="F3946" t="s">
        <v>2377</v>
      </c>
      <c r="G3946" t="s">
        <v>27</v>
      </c>
      <c r="H3946">
        <v>90036</v>
      </c>
      <c r="I3946" t="s">
        <v>2553</v>
      </c>
      <c r="J3946">
        <v>11.36</v>
      </c>
      <c r="K3946">
        <v>2</v>
      </c>
      <c r="L3946">
        <v>4.0327999999999999</v>
      </c>
      <c r="M3946">
        <v>0</v>
      </c>
      <c r="N3946">
        <v>3.2944</v>
      </c>
    </row>
    <row r="3947" spans="1:14" hidden="1">
      <c r="A3947">
        <v>846</v>
      </c>
      <c r="B3947" t="s">
        <v>4358</v>
      </c>
      <c r="C3947" s="4">
        <v>42681</v>
      </c>
      <c r="D3947" s="4">
        <v>42683</v>
      </c>
      <c r="E3947" t="s">
        <v>38</v>
      </c>
      <c r="F3947" t="s">
        <v>2377</v>
      </c>
      <c r="G3947" t="s">
        <v>27</v>
      </c>
      <c r="H3947">
        <v>90036</v>
      </c>
      <c r="I3947" t="s">
        <v>2660</v>
      </c>
      <c r="J3947">
        <v>14.62</v>
      </c>
      <c r="K3947">
        <v>2</v>
      </c>
      <c r="L3947">
        <v>3.8742999999999999</v>
      </c>
      <c r="M3947">
        <v>0</v>
      </c>
      <c r="N3947">
        <v>6.8714000000000004</v>
      </c>
    </row>
    <row r="3948" spans="1:14" hidden="1">
      <c r="A3948">
        <v>1684</v>
      </c>
      <c r="B3948" t="s">
        <v>4359</v>
      </c>
      <c r="C3948" s="4">
        <v>42681</v>
      </c>
      <c r="D3948" s="4">
        <v>42686</v>
      </c>
      <c r="E3948" t="s">
        <v>15</v>
      </c>
      <c r="F3948" t="s">
        <v>3059</v>
      </c>
      <c r="G3948" t="s">
        <v>27</v>
      </c>
      <c r="H3948">
        <v>94110</v>
      </c>
      <c r="I3948" t="s">
        <v>1148</v>
      </c>
      <c r="J3948">
        <v>14.82</v>
      </c>
      <c r="K3948">
        <v>3</v>
      </c>
      <c r="L3948">
        <v>2.8652000000000002</v>
      </c>
      <c r="M3948">
        <v>0</v>
      </c>
      <c r="N3948">
        <v>6.2244000000000002</v>
      </c>
    </row>
    <row r="3949" spans="1:14" hidden="1">
      <c r="A3949">
        <v>3061</v>
      </c>
      <c r="B3949" t="s">
        <v>4360</v>
      </c>
      <c r="C3949" s="4">
        <v>42681</v>
      </c>
      <c r="D3949" s="4">
        <v>42686</v>
      </c>
      <c r="E3949" t="s">
        <v>15</v>
      </c>
      <c r="F3949" t="s">
        <v>600</v>
      </c>
      <c r="G3949" t="s">
        <v>27</v>
      </c>
      <c r="H3949">
        <v>43055</v>
      </c>
      <c r="I3949" t="s">
        <v>3836</v>
      </c>
      <c r="J3949">
        <v>119.976</v>
      </c>
      <c r="K3949">
        <v>3</v>
      </c>
      <c r="L3949">
        <v>32.493499999999997</v>
      </c>
      <c r="M3949">
        <v>0.2</v>
      </c>
      <c r="N3949">
        <v>22.4955</v>
      </c>
    </row>
    <row r="3950" spans="1:14" hidden="1">
      <c r="A3950">
        <v>4844</v>
      </c>
      <c r="B3950" t="s">
        <v>4361</v>
      </c>
      <c r="C3950" s="4">
        <v>42681</v>
      </c>
      <c r="D3950" s="4">
        <v>42683</v>
      </c>
      <c r="E3950" t="s">
        <v>38</v>
      </c>
      <c r="F3950" t="s">
        <v>1055</v>
      </c>
      <c r="G3950" t="s">
        <v>21</v>
      </c>
      <c r="H3950">
        <v>8701</v>
      </c>
      <c r="I3950" t="s">
        <v>3766</v>
      </c>
      <c r="J3950">
        <v>14.96</v>
      </c>
      <c r="K3950">
        <v>4</v>
      </c>
      <c r="L3950">
        <v>3.6652</v>
      </c>
      <c r="M3950">
        <v>0</v>
      </c>
      <c r="N3950">
        <v>0.29920000000000102</v>
      </c>
    </row>
    <row r="3951" spans="1:14" hidden="1">
      <c r="A3951">
        <v>4975</v>
      </c>
      <c r="B3951" t="s">
        <v>4362</v>
      </c>
      <c r="C3951" s="4">
        <v>42681</v>
      </c>
      <c r="D3951" s="4">
        <v>42686</v>
      </c>
      <c r="E3951" t="s">
        <v>15</v>
      </c>
      <c r="F3951" t="s">
        <v>3331</v>
      </c>
      <c r="G3951" t="s">
        <v>17</v>
      </c>
      <c r="H3951">
        <v>92054</v>
      </c>
      <c r="I3951" t="s">
        <v>735</v>
      </c>
      <c r="J3951">
        <v>12.9</v>
      </c>
      <c r="K3951">
        <v>2</v>
      </c>
      <c r="L3951">
        <v>3.2894999999999999</v>
      </c>
      <c r="M3951">
        <v>0</v>
      </c>
      <c r="N3951">
        <v>6.3209999999999997</v>
      </c>
    </row>
    <row r="3952" spans="1:14" hidden="1">
      <c r="A3952">
        <v>5870</v>
      </c>
      <c r="B3952" t="s">
        <v>4363</v>
      </c>
      <c r="C3952" s="4">
        <v>42681</v>
      </c>
      <c r="D3952" s="4">
        <v>42686</v>
      </c>
      <c r="E3952" t="s">
        <v>15</v>
      </c>
      <c r="F3952" t="s">
        <v>2975</v>
      </c>
      <c r="G3952" t="s">
        <v>17</v>
      </c>
      <c r="H3952">
        <v>82001</v>
      </c>
      <c r="I3952" t="s">
        <v>1258</v>
      </c>
      <c r="J3952">
        <v>1603.136</v>
      </c>
      <c r="K3952">
        <v>4</v>
      </c>
      <c r="L3952">
        <v>375.73500000000001</v>
      </c>
      <c r="M3952">
        <v>0.2</v>
      </c>
      <c r="N3952">
        <v>100.196</v>
      </c>
    </row>
    <row r="3953" spans="1:14" hidden="1">
      <c r="A3953">
        <v>8063</v>
      </c>
      <c r="B3953" t="s">
        <v>4364</v>
      </c>
      <c r="C3953" s="4">
        <v>42681</v>
      </c>
      <c r="D3953" s="4">
        <v>42683</v>
      </c>
      <c r="E3953" t="s">
        <v>38</v>
      </c>
      <c r="F3953" t="s">
        <v>575</v>
      </c>
      <c r="G3953" t="s">
        <v>21</v>
      </c>
      <c r="H3953">
        <v>14609</v>
      </c>
      <c r="I3953" t="s">
        <v>808</v>
      </c>
      <c r="J3953">
        <v>263.95999999999998</v>
      </c>
      <c r="K3953">
        <v>4</v>
      </c>
      <c r="L3953">
        <v>48.172699999999999</v>
      </c>
      <c r="M3953">
        <v>0</v>
      </c>
      <c r="N3953">
        <v>71.269199999999998</v>
      </c>
    </row>
    <row r="3954" spans="1:14" hidden="1">
      <c r="A3954">
        <v>8064</v>
      </c>
      <c r="B3954" t="s">
        <v>4364</v>
      </c>
      <c r="C3954" s="4">
        <v>42681</v>
      </c>
      <c r="D3954" s="4">
        <v>42683</v>
      </c>
      <c r="E3954" t="s">
        <v>38</v>
      </c>
      <c r="F3954" t="s">
        <v>575</v>
      </c>
      <c r="G3954" t="s">
        <v>21</v>
      </c>
      <c r="H3954">
        <v>14609</v>
      </c>
      <c r="I3954" t="s">
        <v>1397</v>
      </c>
      <c r="J3954">
        <v>359.97</v>
      </c>
      <c r="K3954">
        <v>3</v>
      </c>
      <c r="L3954">
        <v>86.392799999999994</v>
      </c>
      <c r="M3954">
        <v>0</v>
      </c>
      <c r="N3954">
        <v>100.7916</v>
      </c>
    </row>
    <row r="3955" spans="1:14" hidden="1">
      <c r="A3955">
        <v>8065</v>
      </c>
      <c r="B3955" t="s">
        <v>4364</v>
      </c>
      <c r="C3955" s="4">
        <v>42681</v>
      </c>
      <c r="D3955" s="4">
        <v>42683</v>
      </c>
      <c r="E3955" t="s">
        <v>38</v>
      </c>
      <c r="F3955" t="s">
        <v>575</v>
      </c>
      <c r="G3955" t="s">
        <v>21</v>
      </c>
      <c r="H3955">
        <v>14609</v>
      </c>
      <c r="I3955" t="s">
        <v>3362</v>
      </c>
      <c r="J3955">
        <v>12.96</v>
      </c>
      <c r="K3955">
        <v>2</v>
      </c>
      <c r="L3955">
        <v>3.3696000000000002</v>
      </c>
      <c r="M3955">
        <v>0</v>
      </c>
      <c r="N3955">
        <v>6.2207999999999997</v>
      </c>
    </row>
    <row r="3956" spans="1:14" hidden="1">
      <c r="A3956">
        <v>8066</v>
      </c>
      <c r="B3956" t="s">
        <v>4364</v>
      </c>
      <c r="C3956" s="4">
        <v>42681</v>
      </c>
      <c r="D3956" s="4">
        <v>42683</v>
      </c>
      <c r="E3956" t="s">
        <v>38</v>
      </c>
      <c r="F3956" t="s">
        <v>575</v>
      </c>
      <c r="G3956" t="s">
        <v>21</v>
      </c>
      <c r="H3956">
        <v>14609</v>
      </c>
      <c r="I3956" t="s">
        <v>4365</v>
      </c>
      <c r="J3956">
        <v>116.82</v>
      </c>
      <c r="K3956">
        <v>3</v>
      </c>
      <c r="L3956">
        <v>36.993000000000002</v>
      </c>
      <c r="M3956">
        <v>0</v>
      </c>
      <c r="N3956">
        <v>5.8409999999999904</v>
      </c>
    </row>
    <row r="3957" spans="1:14" hidden="1">
      <c r="A3957">
        <v>8067</v>
      </c>
      <c r="B3957" t="s">
        <v>4364</v>
      </c>
      <c r="C3957" s="4">
        <v>42681</v>
      </c>
      <c r="D3957" s="4">
        <v>42683</v>
      </c>
      <c r="E3957" t="s">
        <v>38</v>
      </c>
      <c r="F3957" t="s">
        <v>575</v>
      </c>
      <c r="G3957" t="s">
        <v>21</v>
      </c>
      <c r="H3957">
        <v>14609</v>
      </c>
      <c r="I3957" t="s">
        <v>2125</v>
      </c>
      <c r="J3957">
        <v>276.78399999999999</v>
      </c>
      <c r="K3957">
        <v>2</v>
      </c>
      <c r="L3957">
        <v>93.414599999999993</v>
      </c>
      <c r="M3957">
        <v>0.2</v>
      </c>
      <c r="N3957">
        <v>89.954800000000006</v>
      </c>
    </row>
    <row r="3958" spans="1:14" hidden="1">
      <c r="A3958">
        <v>8212</v>
      </c>
      <c r="B3958" t="s">
        <v>4366</v>
      </c>
      <c r="C3958" s="4">
        <v>42681</v>
      </c>
      <c r="D3958" s="4">
        <v>42686</v>
      </c>
      <c r="E3958" t="s">
        <v>15</v>
      </c>
      <c r="F3958" t="s">
        <v>39</v>
      </c>
      <c r="G3958" t="s">
        <v>21</v>
      </c>
      <c r="H3958">
        <v>75220</v>
      </c>
      <c r="I3958" t="s">
        <v>4367</v>
      </c>
      <c r="J3958">
        <v>44.46</v>
      </c>
      <c r="K3958">
        <v>5</v>
      </c>
      <c r="L3958">
        <v>12.4488</v>
      </c>
      <c r="M3958">
        <v>0.6</v>
      </c>
      <c r="N3958">
        <v>-17.783999999999999</v>
      </c>
    </row>
    <row r="3959" spans="1:14" hidden="1">
      <c r="A3959">
        <v>8213</v>
      </c>
      <c r="B3959" t="s">
        <v>4366</v>
      </c>
      <c r="C3959" s="4">
        <v>42681</v>
      </c>
      <c r="D3959" s="4">
        <v>42686</v>
      </c>
      <c r="E3959" t="s">
        <v>15</v>
      </c>
      <c r="F3959" t="s">
        <v>39</v>
      </c>
      <c r="G3959" t="s">
        <v>21</v>
      </c>
      <c r="H3959">
        <v>75220</v>
      </c>
      <c r="I3959" t="s">
        <v>2212</v>
      </c>
      <c r="J3959">
        <v>314.08800000000002</v>
      </c>
      <c r="K3959">
        <v>3</v>
      </c>
      <c r="L3959">
        <v>98.152500000000003</v>
      </c>
      <c r="M3959">
        <v>0.2</v>
      </c>
      <c r="N3959">
        <v>19.630500000000001</v>
      </c>
    </row>
    <row r="3960" spans="1:14" hidden="1">
      <c r="A3960">
        <v>9044</v>
      </c>
      <c r="B3960" t="s">
        <v>4368</v>
      </c>
      <c r="C3960" s="4">
        <v>42681</v>
      </c>
      <c r="D3960" s="4">
        <v>42687</v>
      </c>
      <c r="E3960" t="s">
        <v>15</v>
      </c>
      <c r="F3960" t="s">
        <v>1699</v>
      </c>
      <c r="G3960" t="s">
        <v>27</v>
      </c>
      <c r="H3960">
        <v>94122</v>
      </c>
      <c r="I3960" t="s">
        <v>1456</v>
      </c>
      <c r="J3960">
        <v>479.97</v>
      </c>
      <c r="K3960">
        <v>3</v>
      </c>
      <c r="L3960">
        <v>105.5934</v>
      </c>
      <c r="M3960">
        <v>0</v>
      </c>
      <c r="N3960">
        <v>163.18979999999999</v>
      </c>
    </row>
    <row r="3961" spans="1:14" hidden="1">
      <c r="A3961">
        <v>9716</v>
      </c>
      <c r="B3961" t="s">
        <v>4369</v>
      </c>
      <c r="C3961" s="4">
        <v>42681</v>
      </c>
      <c r="D3961" s="4">
        <v>42686</v>
      </c>
      <c r="E3961" t="s">
        <v>15</v>
      </c>
      <c r="F3961" t="s">
        <v>4330</v>
      </c>
      <c r="G3961" t="s">
        <v>21</v>
      </c>
      <c r="H3961">
        <v>94122</v>
      </c>
      <c r="I3961" t="s">
        <v>668</v>
      </c>
      <c r="J3961">
        <v>57.584000000000003</v>
      </c>
      <c r="K3961">
        <v>2</v>
      </c>
      <c r="L3961">
        <v>18.7148</v>
      </c>
      <c r="M3961">
        <v>0.2</v>
      </c>
      <c r="N3961">
        <v>20.154399999999999</v>
      </c>
    </row>
    <row r="3962" spans="1:14" hidden="1">
      <c r="A3962">
        <v>129</v>
      </c>
      <c r="B3962" t="s">
        <v>4370</v>
      </c>
      <c r="C3962" s="4">
        <v>42680</v>
      </c>
      <c r="D3962" s="4">
        <v>42684</v>
      </c>
      <c r="E3962" t="s">
        <v>52</v>
      </c>
      <c r="F3962" t="s">
        <v>491</v>
      </c>
      <c r="G3962" t="s">
        <v>17</v>
      </c>
      <c r="H3962">
        <v>90004</v>
      </c>
      <c r="I3962" t="s">
        <v>123</v>
      </c>
      <c r="J3962">
        <v>81.424000000000007</v>
      </c>
      <c r="K3962">
        <v>2</v>
      </c>
      <c r="L3962">
        <v>45.292099999999998</v>
      </c>
      <c r="M3962">
        <v>0.2</v>
      </c>
      <c r="N3962">
        <v>-9.1601999999999997</v>
      </c>
    </row>
    <row r="3963" spans="1:14" hidden="1">
      <c r="A3963">
        <v>130</v>
      </c>
      <c r="B3963" t="s">
        <v>4370</v>
      </c>
      <c r="C3963" s="4">
        <v>42680</v>
      </c>
      <c r="D3963" s="4">
        <v>42684</v>
      </c>
      <c r="E3963" t="s">
        <v>52</v>
      </c>
      <c r="F3963" t="s">
        <v>491</v>
      </c>
      <c r="G3963" t="s">
        <v>17</v>
      </c>
      <c r="H3963">
        <v>90004</v>
      </c>
      <c r="I3963" t="s">
        <v>4371</v>
      </c>
      <c r="J3963">
        <v>238.56</v>
      </c>
      <c r="K3963">
        <v>3</v>
      </c>
      <c r="L3963">
        <v>70.772800000000004</v>
      </c>
      <c r="M3963">
        <v>0</v>
      </c>
      <c r="N3963">
        <v>26.241599999999998</v>
      </c>
    </row>
    <row r="3964" spans="1:14" hidden="1">
      <c r="A3964">
        <v>4971</v>
      </c>
      <c r="B3964" t="s">
        <v>4372</v>
      </c>
      <c r="C3964" s="4">
        <v>42680</v>
      </c>
      <c r="D3964" s="4">
        <v>42683</v>
      </c>
      <c r="E3964" t="s">
        <v>38</v>
      </c>
      <c r="F3964" t="s">
        <v>418</v>
      </c>
      <c r="G3964" t="s">
        <v>27</v>
      </c>
      <c r="H3964">
        <v>32216</v>
      </c>
      <c r="I3964" t="s">
        <v>2838</v>
      </c>
      <c r="J3964">
        <v>207.98400000000001</v>
      </c>
      <c r="K3964">
        <v>2</v>
      </c>
      <c r="L3964">
        <v>118.29089999999999</v>
      </c>
      <c r="M3964">
        <v>0.2</v>
      </c>
      <c r="N3964">
        <v>-28.597799999999999</v>
      </c>
    </row>
    <row r="3965" spans="1:14" hidden="1">
      <c r="A3965">
        <v>4972</v>
      </c>
      <c r="B3965" t="s">
        <v>4372</v>
      </c>
      <c r="C3965" s="4">
        <v>42680</v>
      </c>
      <c r="D3965" s="4">
        <v>42683</v>
      </c>
      <c r="E3965" t="s">
        <v>38</v>
      </c>
      <c r="F3965" t="s">
        <v>418</v>
      </c>
      <c r="G3965" t="s">
        <v>27</v>
      </c>
      <c r="H3965">
        <v>32216</v>
      </c>
      <c r="I3965" t="s">
        <v>3941</v>
      </c>
      <c r="J3965">
        <v>36.112000000000002</v>
      </c>
      <c r="K3965">
        <v>2</v>
      </c>
      <c r="L3965">
        <v>11.7364</v>
      </c>
      <c r="M3965">
        <v>0.2</v>
      </c>
      <c r="N3965">
        <v>12.639200000000001</v>
      </c>
    </row>
    <row r="3966" spans="1:14" hidden="1">
      <c r="A3966">
        <v>4973</v>
      </c>
      <c r="B3966" t="s">
        <v>4372</v>
      </c>
      <c r="C3966" s="4">
        <v>42680</v>
      </c>
      <c r="D3966" s="4">
        <v>42683</v>
      </c>
      <c r="E3966" t="s">
        <v>38</v>
      </c>
      <c r="F3966" t="s">
        <v>418</v>
      </c>
      <c r="G3966" t="s">
        <v>27</v>
      </c>
      <c r="H3966">
        <v>32216</v>
      </c>
      <c r="I3966" t="s">
        <v>1344</v>
      </c>
      <c r="J3966">
        <v>35.567999999999998</v>
      </c>
      <c r="K3966">
        <v>2</v>
      </c>
      <c r="L3966">
        <v>14.8941</v>
      </c>
      <c r="M3966">
        <v>0.2</v>
      </c>
      <c r="N3966">
        <v>5.7797999999999998</v>
      </c>
    </row>
    <row r="3967" spans="1:14" hidden="1">
      <c r="A3967">
        <v>4974</v>
      </c>
      <c r="B3967" t="s">
        <v>4372</v>
      </c>
      <c r="C3967" s="4">
        <v>42680</v>
      </c>
      <c r="D3967" s="4">
        <v>42683</v>
      </c>
      <c r="E3967" t="s">
        <v>38</v>
      </c>
      <c r="F3967" t="s">
        <v>418</v>
      </c>
      <c r="G3967" t="s">
        <v>27</v>
      </c>
      <c r="H3967">
        <v>32216</v>
      </c>
      <c r="I3967" t="s">
        <v>891</v>
      </c>
      <c r="J3967">
        <v>88.768000000000001</v>
      </c>
      <c r="K3967">
        <v>2</v>
      </c>
      <c r="L3967">
        <v>28.849599999999999</v>
      </c>
      <c r="M3967">
        <v>0.2</v>
      </c>
      <c r="N3967">
        <v>31.0688</v>
      </c>
    </row>
    <row r="3968" spans="1:14" hidden="1">
      <c r="A3968">
        <v>4984</v>
      </c>
      <c r="B3968" t="s">
        <v>4373</v>
      </c>
      <c r="C3968" s="4">
        <v>42680</v>
      </c>
      <c r="D3968" s="4">
        <v>42684</v>
      </c>
      <c r="E3968" t="s">
        <v>52</v>
      </c>
      <c r="F3968" t="s">
        <v>4112</v>
      </c>
      <c r="G3968" t="s">
        <v>21</v>
      </c>
      <c r="H3968">
        <v>92105</v>
      </c>
      <c r="I3968" t="s">
        <v>1051</v>
      </c>
      <c r="J3968">
        <v>84.84</v>
      </c>
      <c r="K3968">
        <v>3</v>
      </c>
      <c r="L3968">
        <v>20.644400000000001</v>
      </c>
      <c r="M3968">
        <v>0</v>
      </c>
      <c r="N3968">
        <v>22.9068</v>
      </c>
    </row>
    <row r="3969" spans="1:14" hidden="1">
      <c r="A3969">
        <v>2450</v>
      </c>
      <c r="B3969" t="s">
        <v>4374</v>
      </c>
      <c r="C3969" s="4">
        <v>42679</v>
      </c>
      <c r="D3969" s="4">
        <v>42684</v>
      </c>
      <c r="E3969" t="s">
        <v>15</v>
      </c>
      <c r="F3969" t="s">
        <v>90</v>
      </c>
      <c r="G3969" t="s">
        <v>17</v>
      </c>
      <c r="H3969">
        <v>95123</v>
      </c>
      <c r="I3969" t="s">
        <v>4375</v>
      </c>
      <c r="J3969">
        <v>29.12</v>
      </c>
      <c r="K3969">
        <v>5</v>
      </c>
      <c r="L3969">
        <v>3.8584000000000001</v>
      </c>
      <c r="M3969">
        <v>0.2</v>
      </c>
      <c r="N3969">
        <v>9.8279999999999994</v>
      </c>
    </row>
    <row r="3970" spans="1:14" hidden="1">
      <c r="A3970">
        <v>2784</v>
      </c>
      <c r="B3970" t="s">
        <v>4376</v>
      </c>
      <c r="C3970" s="4">
        <v>42679</v>
      </c>
      <c r="D3970" s="4">
        <v>42684</v>
      </c>
      <c r="E3970" t="s">
        <v>15</v>
      </c>
      <c r="F3970" t="s">
        <v>460</v>
      </c>
      <c r="G3970" t="s">
        <v>27</v>
      </c>
      <c r="H3970">
        <v>19134</v>
      </c>
      <c r="I3970" t="s">
        <v>1822</v>
      </c>
      <c r="J3970">
        <v>23.988</v>
      </c>
      <c r="K3970">
        <v>2</v>
      </c>
      <c r="L3970">
        <v>19.989999999999998</v>
      </c>
      <c r="M3970">
        <v>0.4</v>
      </c>
      <c r="N3970">
        <v>-15.992000000000001</v>
      </c>
    </row>
    <row r="3971" spans="1:14" hidden="1">
      <c r="A3971">
        <v>4265</v>
      </c>
      <c r="B3971" t="s">
        <v>4377</v>
      </c>
      <c r="C3971" s="4">
        <v>42679</v>
      </c>
      <c r="D3971" s="4">
        <v>42683</v>
      </c>
      <c r="E3971" t="s">
        <v>15</v>
      </c>
      <c r="F3971" t="s">
        <v>328</v>
      </c>
      <c r="G3971" t="s">
        <v>21</v>
      </c>
      <c r="H3971">
        <v>77036</v>
      </c>
      <c r="I3971" t="s">
        <v>4378</v>
      </c>
      <c r="J3971">
        <v>863.12800000000004</v>
      </c>
      <c r="K3971">
        <v>8</v>
      </c>
      <c r="L3971">
        <v>127.92789999999999</v>
      </c>
      <c r="M3971">
        <v>0.3</v>
      </c>
      <c r="N3971">
        <v>-160.29519999999999</v>
      </c>
    </row>
    <row r="3972" spans="1:14" hidden="1">
      <c r="A3972">
        <v>4266</v>
      </c>
      <c r="B3972" t="s">
        <v>4377</v>
      </c>
      <c r="C3972" s="4">
        <v>42679</v>
      </c>
      <c r="D3972" s="4">
        <v>42683</v>
      </c>
      <c r="E3972" t="s">
        <v>15</v>
      </c>
      <c r="F3972" t="s">
        <v>328</v>
      </c>
      <c r="G3972" t="s">
        <v>21</v>
      </c>
      <c r="H3972">
        <v>77036</v>
      </c>
      <c r="I3972" t="s">
        <v>676</v>
      </c>
      <c r="J3972">
        <v>3.5640000000000001</v>
      </c>
      <c r="K3972">
        <v>3</v>
      </c>
      <c r="L3972">
        <v>3.2669999999999999</v>
      </c>
      <c r="M3972">
        <v>0.8</v>
      </c>
      <c r="N3972">
        <v>-6.2370000000000001</v>
      </c>
    </row>
    <row r="3973" spans="1:14" hidden="1">
      <c r="A3973">
        <v>4267</v>
      </c>
      <c r="B3973" t="s">
        <v>4377</v>
      </c>
      <c r="C3973" s="4">
        <v>42679</v>
      </c>
      <c r="D3973" s="4">
        <v>42683</v>
      </c>
      <c r="E3973" t="s">
        <v>15</v>
      </c>
      <c r="F3973" t="s">
        <v>328</v>
      </c>
      <c r="G3973" t="s">
        <v>21</v>
      </c>
      <c r="H3973">
        <v>77036</v>
      </c>
      <c r="I3973" t="s">
        <v>995</v>
      </c>
      <c r="J3973">
        <v>956.66480000000001</v>
      </c>
      <c r="K3973">
        <v>7</v>
      </c>
      <c r="L3973">
        <v>168.82320000000001</v>
      </c>
      <c r="M3973">
        <v>0.32</v>
      </c>
      <c r="N3973">
        <v>-225.0976</v>
      </c>
    </row>
    <row r="3974" spans="1:14" hidden="1">
      <c r="A3974">
        <v>4268</v>
      </c>
      <c r="B3974" t="s">
        <v>4377</v>
      </c>
      <c r="C3974" s="4">
        <v>42679</v>
      </c>
      <c r="D3974" s="4">
        <v>42683</v>
      </c>
      <c r="E3974" t="s">
        <v>15</v>
      </c>
      <c r="F3974" t="s">
        <v>328</v>
      </c>
      <c r="G3974" t="s">
        <v>21</v>
      </c>
      <c r="H3974">
        <v>77036</v>
      </c>
      <c r="I3974" t="s">
        <v>911</v>
      </c>
      <c r="J3974">
        <v>12.587999999999999</v>
      </c>
      <c r="K3974">
        <v>3</v>
      </c>
      <c r="L3974">
        <v>10.909599999999999</v>
      </c>
      <c r="M3974">
        <v>0.8</v>
      </c>
      <c r="N3974">
        <v>-20.140799999999999</v>
      </c>
    </row>
    <row r="3975" spans="1:14" hidden="1">
      <c r="A3975">
        <v>4269</v>
      </c>
      <c r="B3975" t="s">
        <v>4377</v>
      </c>
      <c r="C3975" s="4">
        <v>42679</v>
      </c>
      <c r="D3975" s="4">
        <v>42683</v>
      </c>
      <c r="E3975" t="s">
        <v>15</v>
      </c>
      <c r="F3975" t="s">
        <v>328</v>
      </c>
      <c r="G3975" t="s">
        <v>21</v>
      </c>
      <c r="H3975">
        <v>77036</v>
      </c>
      <c r="I3975" t="s">
        <v>3668</v>
      </c>
      <c r="J3975">
        <v>171.96</v>
      </c>
      <c r="K3975">
        <v>5</v>
      </c>
      <c r="L3975">
        <v>25.364100000000001</v>
      </c>
      <c r="M3975">
        <v>0.2</v>
      </c>
      <c r="N3975">
        <v>45.139499999999998</v>
      </c>
    </row>
    <row r="3976" spans="1:14" hidden="1">
      <c r="A3976">
        <v>4370</v>
      </c>
      <c r="B3976" t="s">
        <v>4379</v>
      </c>
      <c r="C3976" s="4">
        <v>42679</v>
      </c>
      <c r="D3976" s="4">
        <v>42684</v>
      </c>
      <c r="E3976" t="s">
        <v>15</v>
      </c>
      <c r="F3976" t="s">
        <v>2975</v>
      </c>
      <c r="G3976" t="s">
        <v>17</v>
      </c>
      <c r="H3976">
        <v>46226</v>
      </c>
      <c r="I3976" t="s">
        <v>911</v>
      </c>
      <c r="J3976">
        <v>104.9</v>
      </c>
      <c r="K3976">
        <v>5</v>
      </c>
      <c r="L3976">
        <v>10.909599999999999</v>
      </c>
      <c r="M3976">
        <v>0</v>
      </c>
      <c r="N3976">
        <v>50.351999999999997</v>
      </c>
    </row>
    <row r="3977" spans="1:14" hidden="1">
      <c r="A3977">
        <v>4371</v>
      </c>
      <c r="B3977" t="s">
        <v>4379</v>
      </c>
      <c r="C3977" s="4">
        <v>42679</v>
      </c>
      <c r="D3977" s="4">
        <v>42684</v>
      </c>
      <c r="E3977" t="s">
        <v>15</v>
      </c>
      <c r="F3977" t="s">
        <v>2975</v>
      </c>
      <c r="G3977" t="s">
        <v>17</v>
      </c>
      <c r="H3977">
        <v>46226</v>
      </c>
      <c r="I3977" t="s">
        <v>429</v>
      </c>
      <c r="J3977">
        <v>39.68</v>
      </c>
      <c r="K3977">
        <v>2</v>
      </c>
      <c r="L3977">
        <v>11.7056</v>
      </c>
      <c r="M3977">
        <v>0</v>
      </c>
      <c r="N3977">
        <v>16.268799999999999</v>
      </c>
    </row>
    <row r="3978" spans="1:14" hidden="1">
      <c r="A3978">
        <v>4372</v>
      </c>
      <c r="B3978" t="s">
        <v>4379</v>
      </c>
      <c r="C3978" s="4">
        <v>42679</v>
      </c>
      <c r="D3978" s="4">
        <v>42684</v>
      </c>
      <c r="E3978" t="s">
        <v>15</v>
      </c>
      <c r="F3978" t="s">
        <v>2975</v>
      </c>
      <c r="G3978" t="s">
        <v>17</v>
      </c>
      <c r="H3978">
        <v>46226</v>
      </c>
      <c r="I3978" t="s">
        <v>1437</v>
      </c>
      <c r="J3978">
        <v>51.75</v>
      </c>
      <c r="K3978">
        <v>5</v>
      </c>
      <c r="L3978">
        <v>5.3819999999999997</v>
      </c>
      <c r="M3978">
        <v>0</v>
      </c>
      <c r="N3978">
        <v>24.84</v>
      </c>
    </row>
    <row r="3979" spans="1:14" hidden="1">
      <c r="A3979">
        <v>5177</v>
      </c>
      <c r="B3979" t="s">
        <v>4380</v>
      </c>
      <c r="C3979" s="4">
        <v>42679</v>
      </c>
      <c r="D3979" s="4">
        <v>42682</v>
      </c>
      <c r="E3979" t="s">
        <v>38</v>
      </c>
      <c r="F3979" t="s">
        <v>798</v>
      </c>
      <c r="G3979" t="s">
        <v>21</v>
      </c>
      <c r="H3979">
        <v>94109</v>
      </c>
      <c r="I3979" t="s">
        <v>1834</v>
      </c>
      <c r="J3979">
        <v>53.247999999999998</v>
      </c>
      <c r="K3979">
        <v>2</v>
      </c>
      <c r="L3979">
        <v>16.64</v>
      </c>
      <c r="M3979">
        <v>0.2</v>
      </c>
      <c r="N3979">
        <v>19.968</v>
      </c>
    </row>
    <row r="3980" spans="1:14" hidden="1">
      <c r="A3980">
        <v>5699</v>
      </c>
      <c r="B3980" t="s">
        <v>4381</v>
      </c>
      <c r="C3980" s="4">
        <v>42679</v>
      </c>
      <c r="D3980" s="4">
        <v>42679</v>
      </c>
      <c r="E3980" t="s">
        <v>98</v>
      </c>
      <c r="F3980" t="s">
        <v>1858</v>
      </c>
      <c r="G3980" t="s">
        <v>21</v>
      </c>
      <c r="H3980">
        <v>78041</v>
      </c>
      <c r="I3980" t="s">
        <v>3075</v>
      </c>
      <c r="J3980">
        <v>11.84</v>
      </c>
      <c r="K3980">
        <v>1</v>
      </c>
      <c r="L3980">
        <v>7.4</v>
      </c>
      <c r="M3980">
        <v>0.2</v>
      </c>
      <c r="N3980">
        <v>4.4400000000000004</v>
      </c>
    </row>
    <row r="3981" spans="1:14" hidden="1">
      <c r="A3981">
        <v>6939</v>
      </c>
      <c r="B3981" t="s">
        <v>4382</v>
      </c>
      <c r="C3981" s="4">
        <v>42679</v>
      </c>
      <c r="D3981" s="4">
        <v>42683</v>
      </c>
      <c r="E3981" t="s">
        <v>15</v>
      </c>
      <c r="F3981" t="s">
        <v>2655</v>
      </c>
      <c r="G3981" t="s">
        <v>21</v>
      </c>
      <c r="H3981">
        <v>98105</v>
      </c>
      <c r="I3981" t="s">
        <v>4383</v>
      </c>
      <c r="J3981">
        <v>479.72</v>
      </c>
      <c r="K3981">
        <v>4</v>
      </c>
      <c r="L3981">
        <v>106.7377</v>
      </c>
      <c r="M3981">
        <v>0</v>
      </c>
      <c r="N3981">
        <v>52.769199999999998</v>
      </c>
    </row>
    <row r="3982" spans="1:14" hidden="1">
      <c r="A3982">
        <v>7307</v>
      </c>
      <c r="B3982" t="s">
        <v>4384</v>
      </c>
      <c r="C3982" s="4">
        <v>42679</v>
      </c>
      <c r="D3982" s="4">
        <v>42681</v>
      </c>
      <c r="E3982" t="s">
        <v>52</v>
      </c>
      <c r="F3982" t="s">
        <v>4071</v>
      </c>
      <c r="G3982" t="s">
        <v>21</v>
      </c>
      <c r="H3982">
        <v>95123</v>
      </c>
      <c r="I3982" t="s">
        <v>1873</v>
      </c>
      <c r="J3982">
        <v>72</v>
      </c>
      <c r="K3982">
        <v>4</v>
      </c>
      <c r="L3982">
        <v>14.76</v>
      </c>
      <c r="M3982">
        <v>0</v>
      </c>
      <c r="N3982">
        <v>12.96</v>
      </c>
    </row>
    <row r="3983" spans="1:14" hidden="1">
      <c r="A3983">
        <v>7308</v>
      </c>
      <c r="B3983" t="s">
        <v>4384</v>
      </c>
      <c r="C3983" s="4">
        <v>42679</v>
      </c>
      <c r="D3983" s="4">
        <v>42681</v>
      </c>
      <c r="E3983" t="s">
        <v>52</v>
      </c>
      <c r="F3983" t="s">
        <v>4071</v>
      </c>
      <c r="G3983" t="s">
        <v>21</v>
      </c>
      <c r="H3983">
        <v>95123</v>
      </c>
      <c r="I3983" t="s">
        <v>1294</v>
      </c>
      <c r="J3983">
        <v>113.88800000000001</v>
      </c>
      <c r="K3983">
        <v>2</v>
      </c>
      <c r="L3983">
        <v>51.961399999999998</v>
      </c>
      <c r="M3983">
        <v>0.2</v>
      </c>
      <c r="N3983">
        <v>9.9651999999999994</v>
      </c>
    </row>
    <row r="3984" spans="1:14" hidden="1">
      <c r="A3984">
        <v>7309</v>
      </c>
      <c r="B3984" t="s">
        <v>4384</v>
      </c>
      <c r="C3984" s="4">
        <v>42679</v>
      </c>
      <c r="D3984" s="4">
        <v>42681</v>
      </c>
      <c r="E3984" t="s">
        <v>52</v>
      </c>
      <c r="F3984" t="s">
        <v>4071</v>
      </c>
      <c r="G3984" t="s">
        <v>21</v>
      </c>
      <c r="H3984">
        <v>95123</v>
      </c>
      <c r="I3984" t="s">
        <v>4385</v>
      </c>
      <c r="J3984">
        <v>158.13</v>
      </c>
      <c r="K3984">
        <v>3</v>
      </c>
      <c r="L3984">
        <v>26.882100000000001</v>
      </c>
      <c r="M3984">
        <v>0</v>
      </c>
      <c r="N3984">
        <v>77.483699999999999</v>
      </c>
    </row>
    <row r="3985" spans="1:14" hidden="1">
      <c r="A3985">
        <v>8963</v>
      </c>
      <c r="B3985" t="s">
        <v>4386</v>
      </c>
      <c r="C3985" s="4">
        <v>42679</v>
      </c>
      <c r="D3985" s="4">
        <v>42681</v>
      </c>
      <c r="E3985" t="s">
        <v>38</v>
      </c>
      <c r="F3985" t="s">
        <v>3138</v>
      </c>
      <c r="G3985" t="s">
        <v>21</v>
      </c>
      <c r="H3985">
        <v>23464</v>
      </c>
      <c r="I3985" t="s">
        <v>1116</v>
      </c>
      <c r="J3985">
        <v>273.95999999999998</v>
      </c>
      <c r="K3985">
        <v>2</v>
      </c>
      <c r="L3985">
        <v>101.3652</v>
      </c>
      <c r="M3985">
        <v>0</v>
      </c>
      <c r="N3985">
        <v>71.229600000000005</v>
      </c>
    </row>
    <row r="3986" spans="1:14" hidden="1">
      <c r="A3986">
        <v>8964</v>
      </c>
      <c r="B3986" t="s">
        <v>4386</v>
      </c>
      <c r="C3986" s="4">
        <v>42679</v>
      </c>
      <c r="D3986" s="4">
        <v>42681</v>
      </c>
      <c r="E3986" t="s">
        <v>38</v>
      </c>
      <c r="F3986" t="s">
        <v>3138</v>
      </c>
      <c r="G3986" t="s">
        <v>21</v>
      </c>
      <c r="H3986">
        <v>23464</v>
      </c>
      <c r="I3986" t="s">
        <v>395</v>
      </c>
      <c r="J3986">
        <v>89.97</v>
      </c>
      <c r="K3986">
        <v>3</v>
      </c>
      <c r="L3986">
        <v>23.6921</v>
      </c>
      <c r="M3986">
        <v>0</v>
      </c>
      <c r="N3986">
        <v>18.893699999999999</v>
      </c>
    </row>
    <row r="3987" spans="1:14" hidden="1">
      <c r="A3987">
        <v>8965</v>
      </c>
      <c r="B3987" t="s">
        <v>4386</v>
      </c>
      <c r="C3987" s="4">
        <v>42679</v>
      </c>
      <c r="D3987" s="4">
        <v>42681</v>
      </c>
      <c r="E3987" t="s">
        <v>38</v>
      </c>
      <c r="F3987" t="s">
        <v>3138</v>
      </c>
      <c r="G3987" t="s">
        <v>21</v>
      </c>
      <c r="H3987">
        <v>23464</v>
      </c>
      <c r="I3987" t="s">
        <v>4173</v>
      </c>
      <c r="J3987">
        <v>756.8</v>
      </c>
      <c r="K3987">
        <v>5</v>
      </c>
      <c r="L3987">
        <v>136.22399999999999</v>
      </c>
      <c r="M3987">
        <v>0</v>
      </c>
      <c r="N3987">
        <v>75.680000000000007</v>
      </c>
    </row>
    <row r="3988" spans="1:14" hidden="1">
      <c r="A3988">
        <v>665</v>
      </c>
      <c r="B3988" t="s">
        <v>4387</v>
      </c>
      <c r="C3988" s="4">
        <v>42678</v>
      </c>
      <c r="D3988" s="4">
        <v>42678</v>
      </c>
      <c r="E3988" t="s">
        <v>98</v>
      </c>
      <c r="F3988" t="s">
        <v>3964</v>
      </c>
      <c r="G3988" t="s">
        <v>21</v>
      </c>
      <c r="H3988">
        <v>40214</v>
      </c>
      <c r="I3988" t="s">
        <v>1844</v>
      </c>
      <c r="J3988">
        <v>10.74</v>
      </c>
      <c r="K3988">
        <v>3</v>
      </c>
      <c r="L3988">
        <v>1.8258000000000001</v>
      </c>
      <c r="M3988">
        <v>0</v>
      </c>
      <c r="N3988">
        <v>5.2625999999999999</v>
      </c>
    </row>
    <row r="3989" spans="1:14" hidden="1">
      <c r="A3989">
        <v>703</v>
      </c>
      <c r="B3989" t="s">
        <v>4388</v>
      </c>
      <c r="C3989" s="4">
        <v>42678</v>
      </c>
      <c r="D3989" s="4">
        <v>42682</v>
      </c>
      <c r="E3989" t="s">
        <v>52</v>
      </c>
      <c r="F3989" t="s">
        <v>460</v>
      </c>
      <c r="G3989" t="s">
        <v>27</v>
      </c>
      <c r="H3989">
        <v>98103</v>
      </c>
      <c r="I3989" t="s">
        <v>840</v>
      </c>
      <c r="J3989">
        <v>209.88</v>
      </c>
      <c r="K3989">
        <v>3</v>
      </c>
      <c r="L3989">
        <v>58.066800000000001</v>
      </c>
      <c r="M3989">
        <v>0</v>
      </c>
      <c r="N3989">
        <v>35.679600000000001</v>
      </c>
    </row>
    <row r="3990" spans="1:14" hidden="1">
      <c r="A3990">
        <v>2946</v>
      </c>
      <c r="B3990" t="s">
        <v>4389</v>
      </c>
      <c r="C3990" s="4">
        <v>42678</v>
      </c>
      <c r="D3990" s="4">
        <v>42679</v>
      </c>
      <c r="E3990" t="s">
        <v>38</v>
      </c>
      <c r="F3990" t="s">
        <v>3354</v>
      </c>
      <c r="G3990" t="s">
        <v>21</v>
      </c>
      <c r="H3990">
        <v>94122</v>
      </c>
      <c r="I3990" t="s">
        <v>749</v>
      </c>
      <c r="J3990">
        <v>38.29</v>
      </c>
      <c r="K3990">
        <v>7</v>
      </c>
      <c r="L3990">
        <v>3.1179000000000001</v>
      </c>
      <c r="M3990">
        <v>0</v>
      </c>
      <c r="N3990">
        <v>16.464700000000001</v>
      </c>
    </row>
    <row r="3991" spans="1:14" hidden="1">
      <c r="A3991">
        <v>6135</v>
      </c>
      <c r="B3991" t="s">
        <v>4390</v>
      </c>
      <c r="C3991" s="4">
        <v>42678</v>
      </c>
      <c r="D3991" s="4">
        <v>42678</v>
      </c>
      <c r="E3991" t="s">
        <v>98</v>
      </c>
      <c r="F3991" t="s">
        <v>2957</v>
      </c>
      <c r="G3991" t="s">
        <v>21</v>
      </c>
      <c r="H3991">
        <v>91911</v>
      </c>
      <c r="I3991" t="s">
        <v>3007</v>
      </c>
      <c r="J3991">
        <v>192.8</v>
      </c>
      <c r="K3991">
        <v>4</v>
      </c>
      <c r="L3991">
        <v>34.222000000000001</v>
      </c>
      <c r="M3991">
        <v>0</v>
      </c>
      <c r="N3991">
        <v>55.911999999999999</v>
      </c>
    </row>
    <row r="3992" spans="1:14" hidden="1">
      <c r="A3992">
        <v>6306</v>
      </c>
      <c r="B3992" t="s">
        <v>4391</v>
      </c>
      <c r="C3992" s="4">
        <v>42678</v>
      </c>
      <c r="D3992" s="4">
        <v>42680</v>
      </c>
      <c r="E3992" t="s">
        <v>52</v>
      </c>
      <c r="F3992" t="s">
        <v>3890</v>
      </c>
      <c r="G3992" t="s">
        <v>27</v>
      </c>
      <c r="H3992">
        <v>97405</v>
      </c>
      <c r="I3992" t="s">
        <v>4392</v>
      </c>
      <c r="J3992">
        <v>17.584</v>
      </c>
      <c r="K3992">
        <v>7</v>
      </c>
      <c r="L3992">
        <v>3.1086</v>
      </c>
      <c r="M3992">
        <v>0.2</v>
      </c>
      <c r="N3992">
        <v>-4.1761999999999997</v>
      </c>
    </row>
    <row r="3993" spans="1:14" hidden="1">
      <c r="A3993">
        <v>6307</v>
      </c>
      <c r="B3993" t="s">
        <v>4391</v>
      </c>
      <c r="C3993" s="4">
        <v>42678</v>
      </c>
      <c r="D3993" s="4">
        <v>42680</v>
      </c>
      <c r="E3993" t="s">
        <v>52</v>
      </c>
      <c r="F3993" t="s">
        <v>3890</v>
      </c>
      <c r="G3993" t="s">
        <v>27</v>
      </c>
      <c r="H3993">
        <v>97405</v>
      </c>
      <c r="I3993" t="s">
        <v>2028</v>
      </c>
      <c r="J3993">
        <v>104.78400000000001</v>
      </c>
      <c r="K3993">
        <v>1</v>
      </c>
      <c r="L3993">
        <v>119.1918</v>
      </c>
      <c r="M3993">
        <v>0.2</v>
      </c>
      <c r="N3993">
        <v>-14.4078</v>
      </c>
    </row>
    <row r="3994" spans="1:14" hidden="1">
      <c r="A3994">
        <v>6308</v>
      </c>
      <c r="B3994" t="s">
        <v>4391</v>
      </c>
      <c r="C3994" s="4">
        <v>42678</v>
      </c>
      <c r="D3994" s="4">
        <v>42680</v>
      </c>
      <c r="E3994" t="s">
        <v>52</v>
      </c>
      <c r="F3994" t="s">
        <v>3890</v>
      </c>
      <c r="G3994" t="s">
        <v>27</v>
      </c>
      <c r="H3994">
        <v>97405</v>
      </c>
      <c r="I3994" t="s">
        <v>2842</v>
      </c>
      <c r="J3994">
        <v>47.951999999999998</v>
      </c>
      <c r="K3994">
        <v>3</v>
      </c>
      <c r="L3994">
        <v>10.3896</v>
      </c>
      <c r="M3994">
        <v>0.2</v>
      </c>
      <c r="N3994">
        <v>16.783200000000001</v>
      </c>
    </row>
    <row r="3995" spans="1:14" hidden="1">
      <c r="A3995">
        <v>6309</v>
      </c>
      <c r="B3995" t="s">
        <v>4391</v>
      </c>
      <c r="C3995" s="4">
        <v>42678</v>
      </c>
      <c r="D3995" s="4">
        <v>42680</v>
      </c>
      <c r="E3995" t="s">
        <v>52</v>
      </c>
      <c r="F3995" t="s">
        <v>3890</v>
      </c>
      <c r="G3995" t="s">
        <v>27</v>
      </c>
      <c r="H3995">
        <v>97405</v>
      </c>
      <c r="I3995" t="s">
        <v>2950</v>
      </c>
      <c r="J3995">
        <v>650.35199999999998</v>
      </c>
      <c r="K3995">
        <v>3</v>
      </c>
      <c r="L3995">
        <v>249.30160000000001</v>
      </c>
      <c r="M3995">
        <v>0.2</v>
      </c>
      <c r="N3995">
        <v>-97.552800000000104</v>
      </c>
    </row>
    <row r="3996" spans="1:14" hidden="1">
      <c r="A3996">
        <v>6310</v>
      </c>
      <c r="B3996" t="s">
        <v>4391</v>
      </c>
      <c r="C3996" s="4">
        <v>42678</v>
      </c>
      <c r="D3996" s="4">
        <v>42680</v>
      </c>
      <c r="E3996" t="s">
        <v>52</v>
      </c>
      <c r="F3996" t="s">
        <v>3890</v>
      </c>
      <c r="G3996" t="s">
        <v>27</v>
      </c>
      <c r="H3996">
        <v>97405</v>
      </c>
      <c r="I3996" t="s">
        <v>2057</v>
      </c>
      <c r="J3996">
        <v>629.18399999999997</v>
      </c>
      <c r="K3996">
        <v>8</v>
      </c>
      <c r="L3996">
        <v>50.138100000000001</v>
      </c>
      <c r="M3996">
        <v>0.2</v>
      </c>
      <c r="N3996">
        <v>228.07919999999999</v>
      </c>
    </row>
    <row r="3997" spans="1:14" hidden="1">
      <c r="A3997">
        <v>6311</v>
      </c>
      <c r="B3997" t="s">
        <v>4391</v>
      </c>
      <c r="C3997" s="4">
        <v>42678</v>
      </c>
      <c r="D3997" s="4">
        <v>42680</v>
      </c>
      <c r="E3997" t="s">
        <v>52</v>
      </c>
      <c r="F3997" t="s">
        <v>3890</v>
      </c>
      <c r="G3997" t="s">
        <v>27</v>
      </c>
      <c r="H3997">
        <v>97405</v>
      </c>
      <c r="I3997" t="s">
        <v>248</v>
      </c>
      <c r="J3997">
        <v>15.176</v>
      </c>
      <c r="K3997">
        <v>1</v>
      </c>
      <c r="L3997">
        <v>9.8643999999999998</v>
      </c>
      <c r="M3997">
        <v>0.2</v>
      </c>
      <c r="N3997">
        <v>5.3116000000000003</v>
      </c>
    </row>
    <row r="3998" spans="1:14" hidden="1">
      <c r="A3998">
        <v>6729</v>
      </c>
      <c r="B3998" t="s">
        <v>4393</v>
      </c>
      <c r="C3998" s="4">
        <v>42678</v>
      </c>
      <c r="D3998" s="4">
        <v>42683</v>
      </c>
      <c r="E3998" t="s">
        <v>15</v>
      </c>
      <c r="F3998" t="s">
        <v>4394</v>
      </c>
      <c r="G3998" t="s">
        <v>27</v>
      </c>
      <c r="H3998">
        <v>33180</v>
      </c>
      <c r="I3998" t="s">
        <v>4185</v>
      </c>
      <c r="J3998">
        <v>50.496000000000002</v>
      </c>
      <c r="K3998">
        <v>6</v>
      </c>
      <c r="L3998">
        <v>7.0484</v>
      </c>
      <c r="M3998">
        <v>0.2</v>
      </c>
      <c r="N3998">
        <v>8.2056000000000004</v>
      </c>
    </row>
    <row r="3999" spans="1:14" hidden="1">
      <c r="A3999">
        <v>6773</v>
      </c>
      <c r="B3999" t="s">
        <v>4395</v>
      </c>
      <c r="C3999" s="4">
        <v>42678</v>
      </c>
      <c r="D3999" s="4">
        <v>42682</v>
      </c>
      <c r="E3999" t="s">
        <v>15</v>
      </c>
      <c r="F3999" t="s">
        <v>611</v>
      </c>
      <c r="G3999" t="s">
        <v>17</v>
      </c>
      <c r="H3999">
        <v>90004</v>
      </c>
      <c r="I3999" t="s">
        <v>140</v>
      </c>
      <c r="J3999">
        <v>7.7119999999999997</v>
      </c>
      <c r="K3999">
        <v>2</v>
      </c>
      <c r="L3999">
        <v>2.4582000000000002</v>
      </c>
      <c r="M3999">
        <v>0.2</v>
      </c>
      <c r="N3999">
        <v>2.7955999999999999</v>
      </c>
    </row>
    <row r="4000" spans="1:14" hidden="1">
      <c r="A4000">
        <v>6774</v>
      </c>
      <c r="B4000" t="s">
        <v>4395</v>
      </c>
      <c r="C4000" s="4">
        <v>42678</v>
      </c>
      <c r="D4000" s="4">
        <v>42682</v>
      </c>
      <c r="E4000" t="s">
        <v>15</v>
      </c>
      <c r="F4000" t="s">
        <v>611</v>
      </c>
      <c r="G4000" t="s">
        <v>17</v>
      </c>
      <c r="H4000">
        <v>90004</v>
      </c>
      <c r="I4000" t="s">
        <v>107</v>
      </c>
      <c r="J4000">
        <v>4.1760000000000002</v>
      </c>
      <c r="K4000">
        <v>1</v>
      </c>
      <c r="L4000">
        <v>2.871</v>
      </c>
      <c r="M4000">
        <v>0.2</v>
      </c>
      <c r="N4000">
        <v>1.3049999999999999</v>
      </c>
    </row>
    <row r="4001" spans="1:14" hidden="1">
      <c r="A4001">
        <v>6775</v>
      </c>
      <c r="B4001" t="s">
        <v>4395</v>
      </c>
      <c r="C4001" s="4">
        <v>42678</v>
      </c>
      <c r="D4001" s="4">
        <v>42682</v>
      </c>
      <c r="E4001" t="s">
        <v>15</v>
      </c>
      <c r="F4001" t="s">
        <v>611</v>
      </c>
      <c r="G4001" t="s">
        <v>17</v>
      </c>
      <c r="H4001">
        <v>90004</v>
      </c>
      <c r="I4001" t="s">
        <v>4396</v>
      </c>
      <c r="J4001">
        <v>38.880000000000003</v>
      </c>
      <c r="K4001">
        <v>6</v>
      </c>
      <c r="L4001">
        <v>3.3696000000000002</v>
      </c>
      <c r="M4001">
        <v>0</v>
      </c>
      <c r="N4001">
        <v>18.662400000000002</v>
      </c>
    </row>
    <row r="4002" spans="1:14" hidden="1">
      <c r="A4002">
        <v>7783</v>
      </c>
      <c r="B4002" t="s">
        <v>4397</v>
      </c>
      <c r="C4002" s="4">
        <v>42678</v>
      </c>
      <c r="D4002" s="4">
        <v>42680</v>
      </c>
      <c r="E4002" t="s">
        <v>52</v>
      </c>
      <c r="F4002" t="s">
        <v>4398</v>
      </c>
      <c r="G4002" t="s">
        <v>27</v>
      </c>
      <c r="H4002">
        <v>28205</v>
      </c>
      <c r="I4002" t="s">
        <v>1051</v>
      </c>
      <c r="J4002">
        <v>45.247999999999998</v>
      </c>
      <c r="K4002">
        <v>2</v>
      </c>
      <c r="L4002">
        <v>20.644400000000001</v>
      </c>
      <c r="M4002">
        <v>0.2</v>
      </c>
      <c r="N4002">
        <v>3.9592000000000001</v>
      </c>
    </row>
    <row r="4003" spans="1:14" hidden="1">
      <c r="A4003">
        <v>7784</v>
      </c>
      <c r="B4003" t="s">
        <v>4397</v>
      </c>
      <c r="C4003" s="4">
        <v>42678</v>
      </c>
      <c r="D4003" s="4">
        <v>42680</v>
      </c>
      <c r="E4003" t="s">
        <v>52</v>
      </c>
      <c r="F4003" t="s">
        <v>4398</v>
      </c>
      <c r="G4003" t="s">
        <v>27</v>
      </c>
      <c r="H4003">
        <v>28205</v>
      </c>
      <c r="I4003" t="s">
        <v>1095</v>
      </c>
      <c r="J4003">
        <v>876.3</v>
      </c>
      <c r="K4003">
        <v>10</v>
      </c>
      <c r="L4003">
        <v>116.84</v>
      </c>
      <c r="M4003">
        <v>0.4</v>
      </c>
      <c r="N4003">
        <v>-292.10000000000002</v>
      </c>
    </row>
    <row r="4004" spans="1:14" hidden="1">
      <c r="A4004">
        <v>7785</v>
      </c>
      <c r="B4004" t="s">
        <v>4397</v>
      </c>
      <c r="C4004" s="4">
        <v>42678</v>
      </c>
      <c r="D4004" s="4">
        <v>42680</v>
      </c>
      <c r="E4004" t="s">
        <v>52</v>
      </c>
      <c r="F4004" t="s">
        <v>4398</v>
      </c>
      <c r="G4004" t="s">
        <v>27</v>
      </c>
      <c r="H4004">
        <v>28205</v>
      </c>
      <c r="I4004" t="s">
        <v>242</v>
      </c>
      <c r="J4004">
        <v>185.376</v>
      </c>
      <c r="K4004">
        <v>2</v>
      </c>
      <c r="L4004">
        <v>110.06699999999999</v>
      </c>
      <c r="M4004">
        <v>0.2</v>
      </c>
      <c r="N4004">
        <v>-34.758000000000003</v>
      </c>
    </row>
    <row r="4005" spans="1:14" hidden="1">
      <c r="A4005">
        <v>8869</v>
      </c>
      <c r="B4005" t="s">
        <v>4399</v>
      </c>
      <c r="C4005" s="4">
        <v>42678</v>
      </c>
      <c r="D4005" s="4">
        <v>42682</v>
      </c>
      <c r="E4005" t="s">
        <v>15</v>
      </c>
      <c r="F4005" t="s">
        <v>1055</v>
      </c>
      <c r="G4005" t="s">
        <v>21</v>
      </c>
      <c r="H4005">
        <v>92037</v>
      </c>
      <c r="I4005" t="s">
        <v>3249</v>
      </c>
      <c r="J4005">
        <v>686.4</v>
      </c>
      <c r="K4005">
        <v>2</v>
      </c>
      <c r="L4005">
        <v>304.58999999999997</v>
      </c>
      <c r="M4005">
        <v>0.2</v>
      </c>
      <c r="N4005">
        <v>77.219999999999899</v>
      </c>
    </row>
    <row r="4006" spans="1:14" hidden="1">
      <c r="A4006">
        <v>9322</v>
      </c>
      <c r="B4006" t="s">
        <v>4400</v>
      </c>
      <c r="C4006" s="4">
        <v>42678</v>
      </c>
      <c r="D4006" s="4">
        <v>42682</v>
      </c>
      <c r="E4006" t="s">
        <v>15</v>
      </c>
      <c r="F4006" t="s">
        <v>4401</v>
      </c>
      <c r="G4006" t="s">
        <v>21</v>
      </c>
      <c r="H4006">
        <v>77041</v>
      </c>
      <c r="I4006" t="s">
        <v>381</v>
      </c>
      <c r="J4006">
        <v>11.375999999999999</v>
      </c>
      <c r="K4006">
        <v>3</v>
      </c>
      <c r="L4006">
        <v>5.6879999999999997</v>
      </c>
      <c r="M4006">
        <v>0.6</v>
      </c>
      <c r="N4006">
        <v>-5.6879999999999997</v>
      </c>
    </row>
    <row r="4007" spans="1:14" hidden="1">
      <c r="A4007">
        <v>9323</v>
      </c>
      <c r="B4007" t="s">
        <v>4400</v>
      </c>
      <c r="C4007" s="4">
        <v>42678</v>
      </c>
      <c r="D4007" s="4">
        <v>42682</v>
      </c>
      <c r="E4007" t="s">
        <v>15</v>
      </c>
      <c r="F4007" t="s">
        <v>4401</v>
      </c>
      <c r="G4007" t="s">
        <v>21</v>
      </c>
      <c r="H4007">
        <v>77041</v>
      </c>
      <c r="I4007" t="s">
        <v>2352</v>
      </c>
      <c r="J4007">
        <v>66.111999999999995</v>
      </c>
      <c r="K4007">
        <v>4</v>
      </c>
      <c r="L4007">
        <v>37.601199999999999</v>
      </c>
      <c r="M4007">
        <v>0.6</v>
      </c>
      <c r="N4007">
        <v>-84.2928</v>
      </c>
    </row>
    <row r="4008" spans="1:14" hidden="1">
      <c r="A4008">
        <v>112</v>
      </c>
      <c r="B4008" t="s">
        <v>4402</v>
      </c>
      <c r="C4008" s="4">
        <v>42677</v>
      </c>
      <c r="D4008" s="4">
        <v>42684</v>
      </c>
      <c r="E4008" t="s">
        <v>15</v>
      </c>
      <c r="F4008" t="s">
        <v>3620</v>
      </c>
      <c r="G4008" t="s">
        <v>21</v>
      </c>
      <c r="H4008">
        <v>50322</v>
      </c>
      <c r="I4008" t="s">
        <v>2195</v>
      </c>
      <c r="J4008">
        <v>75.959999999999994</v>
      </c>
      <c r="K4008">
        <v>2</v>
      </c>
      <c r="L4008">
        <v>26.585999999999999</v>
      </c>
      <c r="M4008">
        <v>0</v>
      </c>
      <c r="N4008">
        <v>22.788</v>
      </c>
    </row>
    <row r="4009" spans="1:14" hidden="1">
      <c r="A4009">
        <v>113</v>
      </c>
      <c r="B4009" t="s">
        <v>4402</v>
      </c>
      <c r="C4009" s="4">
        <v>42677</v>
      </c>
      <c r="D4009" s="4">
        <v>42684</v>
      </c>
      <c r="E4009" t="s">
        <v>15</v>
      </c>
      <c r="F4009" t="s">
        <v>3620</v>
      </c>
      <c r="G4009" t="s">
        <v>21</v>
      </c>
      <c r="H4009">
        <v>50322</v>
      </c>
      <c r="I4009" t="s">
        <v>3622</v>
      </c>
      <c r="J4009">
        <v>27.24</v>
      </c>
      <c r="K4009">
        <v>6</v>
      </c>
      <c r="L4009">
        <v>2.3153999999999999</v>
      </c>
      <c r="M4009">
        <v>0</v>
      </c>
      <c r="N4009">
        <v>13.3476</v>
      </c>
    </row>
    <row r="4010" spans="1:14" hidden="1">
      <c r="A4010">
        <v>575</v>
      </c>
      <c r="B4010" t="s">
        <v>4403</v>
      </c>
      <c r="C4010" s="4">
        <v>42677</v>
      </c>
      <c r="D4010" s="4">
        <v>42681</v>
      </c>
      <c r="E4010" t="s">
        <v>15</v>
      </c>
      <c r="F4010" t="s">
        <v>1578</v>
      </c>
      <c r="G4010" t="s">
        <v>21</v>
      </c>
      <c r="H4010">
        <v>98270</v>
      </c>
      <c r="I4010" t="s">
        <v>1060</v>
      </c>
      <c r="J4010">
        <v>8.82</v>
      </c>
      <c r="K4010">
        <v>3</v>
      </c>
      <c r="L4010">
        <v>2.1461999999999999</v>
      </c>
      <c r="M4010">
        <v>0</v>
      </c>
      <c r="N4010">
        <v>2.3814000000000002</v>
      </c>
    </row>
    <row r="4011" spans="1:14" hidden="1">
      <c r="A4011">
        <v>2474</v>
      </c>
      <c r="B4011" t="s">
        <v>4404</v>
      </c>
      <c r="C4011" s="4">
        <v>42677</v>
      </c>
      <c r="D4011" s="4">
        <v>42680</v>
      </c>
      <c r="E4011" t="s">
        <v>38</v>
      </c>
      <c r="F4011" t="s">
        <v>2405</v>
      </c>
      <c r="G4011" t="s">
        <v>21</v>
      </c>
      <c r="H4011">
        <v>90032</v>
      </c>
      <c r="I4011" t="s">
        <v>1917</v>
      </c>
      <c r="J4011">
        <v>217.584</v>
      </c>
      <c r="K4011">
        <v>2</v>
      </c>
      <c r="L4011">
        <v>123.7509</v>
      </c>
      <c r="M4011">
        <v>0.2</v>
      </c>
      <c r="N4011">
        <v>-29.9178</v>
      </c>
    </row>
    <row r="4012" spans="1:14" hidden="1">
      <c r="A4012">
        <v>2475</v>
      </c>
      <c r="B4012" t="s">
        <v>4404</v>
      </c>
      <c r="C4012" s="4">
        <v>42677</v>
      </c>
      <c r="D4012" s="4">
        <v>42680</v>
      </c>
      <c r="E4012" t="s">
        <v>38</v>
      </c>
      <c r="F4012" t="s">
        <v>2405</v>
      </c>
      <c r="G4012" t="s">
        <v>21</v>
      </c>
      <c r="H4012">
        <v>90032</v>
      </c>
      <c r="I4012" t="s">
        <v>1276</v>
      </c>
      <c r="J4012">
        <v>82.95</v>
      </c>
      <c r="K4012">
        <v>5</v>
      </c>
      <c r="L4012">
        <v>10.7835</v>
      </c>
      <c r="M4012">
        <v>0</v>
      </c>
      <c r="N4012">
        <v>29.032499999999999</v>
      </c>
    </row>
    <row r="4013" spans="1:14" hidden="1">
      <c r="A4013">
        <v>2476</v>
      </c>
      <c r="B4013" t="s">
        <v>4404</v>
      </c>
      <c r="C4013" s="4">
        <v>42677</v>
      </c>
      <c r="D4013" s="4">
        <v>42680</v>
      </c>
      <c r="E4013" t="s">
        <v>38</v>
      </c>
      <c r="F4013" t="s">
        <v>2405</v>
      </c>
      <c r="G4013" t="s">
        <v>21</v>
      </c>
      <c r="H4013">
        <v>90032</v>
      </c>
      <c r="I4013" t="s">
        <v>3319</v>
      </c>
      <c r="J4013">
        <v>87.71</v>
      </c>
      <c r="K4013">
        <v>7</v>
      </c>
      <c r="L4013">
        <v>6.6409000000000002</v>
      </c>
      <c r="M4013">
        <v>0</v>
      </c>
      <c r="N4013">
        <v>41.223700000000001</v>
      </c>
    </row>
    <row r="4014" spans="1:14" hidden="1">
      <c r="A4014">
        <v>2477</v>
      </c>
      <c r="B4014" t="s">
        <v>4404</v>
      </c>
      <c r="C4014" s="4">
        <v>42677</v>
      </c>
      <c r="D4014" s="4">
        <v>42680</v>
      </c>
      <c r="E4014" t="s">
        <v>38</v>
      </c>
      <c r="F4014" t="s">
        <v>2405</v>
      </c>
      <c r="G4014" t="s">
        <v>21</v>
      </c>
      <c r="H4014">
        <v>90032</v>
      </c>
      <c r="I4014" t="s">
        <v>4405</v>
      </c>
      <c r="J4014">
        <v>1101.48</v>
      </c>
      <c r="K4014">
        <v>4</v>
      </c>
      <c r="L4014">
        <v>167.97569999999999</v>
      </c>
      <c r="M4014">
        <v>0</v>
      </c>
      <c r="N4014">
        <v>429.5772</v>
      </c>
    </row>
    <row r="4015" spans="1:14" hidden="1">
      <c r="A4015">
        <v>4431</v>
      </c>
      <c r="B4015" t="s">
        <v>4406</v>
      </c>
      <c r="C4015" s="4">
        <v>42677</v>
      </c>
      <c r="D4015" s="4">
        <v>42682</v>
      </c>
      <c r="E4015" t="s">
        <v>52</v>
      </c>
      <c r="F4015" t="s">
        <v>2101</v>
      </c>
      <c r="G4015" t="s">
        <v>21</v>
      </c>
      <c r="H4015">
        <v>42420</v>
      </c>
      <c r="I4015" t="s">
        <v>2005</v>
      </c>
      <c r="J4015">
        <v>20</v>
      </c>
      <c r="K4015">
        <v>4</v>
      </c>
      <c r="L4015">
        <v>2.6</v>
      </c>
      <c r="M4015">
        <v>0</v>
      </c>
      <c r="N4015">
        <v>9.6</v>
      </c>
    </row>
    <row r="4016" spans="1:14" hidden="1">
      <c r="A4016">
        <v>4432</v>
      </c>
      <c r="B4016" t="s">
        <v>4406</v>
      </c>
      <c r="C4016" s="4">
        <v>42677</v>
      </c>
      <c r="D4016" s="4">
        <v>42682</v>
      </c>
      <c r="E4016" t="s">
        <v>52</v>
      </c>
      <c r="F4016" t="s">
        <v>2101</v>
      </c>
      <c r="G4016" t="s">
        <v>21</v>
      </c>
      <c r="H4016">
        <v>42420</v>
      </c>
      <c r="I4016" t="s">
        <v>1774</v>
      </c>
      <c r="J4016">
        <v>7.98</v>
      </c>
      <c r="K4016">
        <v>3</v>
      </c>
      <c r="L4016">
        <v>1.9683999999999999</v>
      </c>
      <c r="M4016">
        <v>0</v>
      </c>
      <c r="N4016">
        <v>2.0748000000000002</v>
      </c>
    </row>
    <row r="4017" spans="1:14" hidden="1">
      <c r="A4017">
        <v>4433</v>
      </c>
      <c r="B4017" t="s">
        <v>4406</v>
      </c>
      <c r="C4017" s="4">
        <v>42677</v>
      </c>
      <c r="D4017" s="4">
        <v>42682</v>
      </c>
      <c r="E4017" t="s">
        <v>52</v>
      </c>
      <c r="F4017" t="s">
        <v>2101</v>
      </c>
      <c r="G4017" t="s">
        <v>21</v>
      </c>
      <c r="H4017">
        <v>42420</v>
      </c>
      <c r="I4017" t="s">
        <v>827</v>
      </c>
      <c r="J4017">
        <v>24.1</v>
      </c>
      <c r="K4017">
        <v>5</v>
      </c>
      <c r="L4017">
        <v>2.9883999999999999</v>
      </c>
      <c r="M4017">
        <v>0</v>
      </c>
      <c r="N4017">
        <v>9.1579999999999995</v>
      </c>
    </row>
    <row r="4018" spans="1:14" hidden="1">
      <c r="A4018">
        <v>4434</v>
      </c>
      <c r="B4018" t="s">
        <v>4406</v>
      </c>
      <c r="C4018" s="4">
        <v>42677</v>
      </c>
      <c r="D4018" s="4">
        <v>42682</v>
      </c>
      <c r="E4018" t="s">
        <v>52</v>
      </c>
      <c r="F4018" t="s">
        <v>2101</v>
      </c>
      <c r="G4018" t="s">
        <v>21</v>
      </c>
      <c r="H4018">
        <v>42420</v>
      </c>
      <c r="I4018" t="s">
        <v>4407</v>
      </c>
      <c r="J4018">
        <v>8.75</v>
      </c>
      <c r="K4018">
        <v>1</v>
      </c>
      <c r="L4018">
        <v>6.125</v>
      </c>
      <c r="M4018">
        <v>0</v>
      </c>
      <c r="N4018">
        <v>2.625</v>
      </c>
    </row>
    <row r="4019" spans="1:14" hidden="1">
      <c r="A4019">
        <v>4435</v>
      </c>
      <c r="B4019" t="s">
        <v>4406</v>
      </c>
      <c r="C4019" s="4">
        <v>42677</v>
      </c>
      <c r="D4019" s="4">
        <v>42682</v>
      </c>
      <c r="E4019" t="s">
        <v>52</v>
      </c>
      <c r="F4019" t="s">
        <v>2101</v>
      </c>
      <c r="G4019" t="s">
        <v>21</v>
      </c>
      <c r="H4019">
        <v>42420</v>
      </c>
      <c r="I4019" t="s">
        <v>4325</v>
      </c>
      <c r="J4019">
        <v>842.94</v>
      </c>
      <c r="K4019">
        <v>3</v>
      </c>
      <c r="L4019">
        <v>227.59379999999999</v>
      </c>
      <c r="M4019">
        <v>0</v>
      </c>
      <c r="N4019">
        <v>160.15860000000001</v>
      </c>
    </row>
    <row r="4020" spans="1:14" hidden="1">
      <c r="A4020">
        <v>4481</v>
      </c>
      <c r="B4020" t="s">
        <v>4408</v>
      </c>
      <c r="C4020" s="4">
        <v>42677</v>
      </c>
      <c r="D4020" s="4">
        <v>42682</v>
      </c>
      <c r="E4020" t="s">
        <v>15</v>
      </c>
      <c r="F4020" t="s">
        <v>1171</v>
      </c>
      <c r="G4020" t="s">
        <v>21</v>
      </c>
      <c r="H4020">
        <v>90049</v>
      </c>
      <c r="I4020" t="s">
        <v>481</v>
      </c>
      <c r="J4020">
        <v>15.26</v>
      </c>
      <c r="K4020">
        <v>7</v>
      </c>
      <c r="L4020">
        <v>1.4605999999999999</v>
      </c>
      <c r="M4020">
        <v>0</v>
      </c>
      <c r="N4020">
        <v>5.0358000000000001</v>
      </c>
    </row>
    <row r="4021" spans="1:14" hidden="1">
      <c r="A4021">
        <v>4482</v>
      </c>
      <c r="B4021" t="s">
        <v>4408</v>
      </c>
      <c r="C4021" s="4">
        <v>42677</v>
      </c>
      <c r="D4021" s="4">
        <v>42682</v>
      </c>
      <c r="E4021" t="s">
        <v>15</v>
      </c>
      <c r="F4021" t="s">
        <v>1171</v>
      </c>
      <c r="G4021" t="s">
        <v>21</v>
      </c>
      <c r="H4021">
        <v>90049</v>
      </c>
      <c r="I4021" t="s">
        <v>4276</v>
      </c>
      <c r="J4021">
        <v>43.32</v>
      </c>
      <c r="K4021">
        <v>2</v>
      </c>
      <c r="L4021">
        <v>14.5122</v>
      </c>
      <c r="M4021">
        <v>0</v>
      </c>
      <c r="N4021">
        <v>14.2956</v>
      </c>
    </row>
    <row r="4022" spans="1:14" hidden="1">
      <c r="A4022">
        <v>4483</v>
      </c>
      <c r="B4022" t="s">
        <v>4408</v>
      </c>
      <c r="C4022" s="4">
        <v>42677</v>
      </c>
      <c r="D4022" s="4">
        <v>42682</v>
      </c>
      <c r="E4022" t="s">
        <v>15</v>
      </c>
      <c r="F4022" t="s">
        <v>1171</v>
      </c>
      <c r="G4022" t="s">
        <v>21</v>
      </c>
      <c r="H4022">
        <v>90049</v>
      </c>
      <c r="I4022" t="s">
        <v>3622</v>
      </c>
      <c r="J4022">
        <v>43.584000000000003</v>
      </c>
      <c r="K4022">
        <v>12</v>
      </c>
      <c r="L4022">
        <v>2.3153999999999999</v>
      </c>
      <c r="M4022">
        <v>0.2</v>
      </c>
      <c r="N4022">
        <v>15.799200000000001</v>
      </c>
    </row>
    <row r="4023" spans="1:14" hidden="1">
      <c r="A4023">
        <v>4484</v>
      </c>
      <c r="B4023" t="s">
        <v>4408</v>
      </c>
      <c r="C4023" s="4">
        <v>42677</v>
      </c>
      <c r="D4023" s="4">
        <v>42682</v>
      </c>
      <c r="E4023" t="s">
        <v>15</v>
      </c>
      <c r="F4023" t="s">
        <v>1171</v>
      </c>
      <c r="G4023" t="s">
        <v>21</v>
      </c>
      <c r="H4023">
        <v>90049</v>
      </c>
      <c r="I4023" t="s">
        <v>4409</v>
      </c>
      <c r="J4023">
        <v>116.28</v>
      </c>
      <c r="K4023">
        <v>3</v>
      </c>
      <c r="L4023">
        <v>19.767600000000002</v>
      </c>
      <c r="M4023">
        <v>0</v>
      </c>
      <c r="N4023">
        <v>56.977200000000003</v>
      </c>
    </row>
    <row r="4024" spans="1:14" hidden="1">
      <c r="A4024">
        <v>4485</v>
      </c>
      <c r="B4024" t="s">
        <v>4408</v>
      </c>
      <c r="C4024" s="4">
        <v>42677</v>
      </c>
      <c r="D4024" s="4">
        <v>42682</v>
      </c>
      <c r="E4024" t="s">
        <v>15</v>
      </c>
      <c r="F4024" t="s">
        <v>1171</v>
      </c>
      <c r="G4024" t="s">
        <v>21</v>
      </c>
      <c r="H4024">
        <v>90049</v>
      </c>
      <c r="I4024" t="s">
        <v>669</v>
      </c>
      <c r="J4024">
        <v>9.2959999999999994</v>
      </c>
      <c r="K4024">
        <v>2</v>
      </c>
      <c r="L4024">
        <v>3.1374</v>
      </c>
      <c r="M4024">
        <v>0.2</v>
      </c>
      <c r="N4024">
        <v>3.0211999999999999</v>
      </c>
    </row>
    <row r="4025" spans="1:14" hidden="1">
      <c r="A4025">
        <v>4486</v>
      </c>
      <c r="B4025" t="s">
        <v>4408</v>
      </c>
      <c r="C4025" s="4">
        <v>42677</v>
      </c>
      <c r="D4025" s="4">
        <v>42682</v>
      </c>
      <c r="E4025" t="s">
        <v>15</v>
      </c>
      <c r="F4025" t="s">
        <v>1171</v>
      </c>
      <c r="G4025" t="s">
        <v>21</v>
      </c>
      <c r="H4025">
        <v>90049</v>
      </c>
      <c r="I4025" t="s">
        <v>1040</v>
      </c>
      <c r="J4025">
        <v>19.440000000000001</v>
      </c>
      <c r="K4025">
        <v>3</v>
      </c>
      <c r="L4025">
        <v>3.3696000000000002</v>
      </c>
      <c r="M4025">
        <v>0</v>
      </c>
      <c r="N4025">
        <v>9.3312000000000008</v>
      </c>
    </row>
    <row r="4026" spans="1:14" hidden="1">
      <c r="A4026">
        <v>4487</v>
      </c>
      <c r="B4026" t="s">
        <v>4408</v>
      </c>
      <c r="C4026" s="4">
        <v>42677</v>
      </c>
      <c r="D4026" s="4">
        <v>42682</v>
      </c>
      <c r="E4026" t="s">
        <v>15</v>
      </c>
      <c r="F4026" t="s">
        <v>1171</v>
      </c>
      <c r="G4026" t="s">
        <v>21</v>
      </c>
      <c r="H4026">
        <v>90049</v>
      </c>
      <c r="I4026" t="s">
        <v>559</v>
      </c>
      <c r="J4026">
        <v>314.55</v>
      </c>
      <c r="K4026">
        <v>3</v>
      </c>
      <c r="L4026">
        <v>54.521999999999998</v>
      </c>
      <c r="M4026">
        <v>0</v>
      </c>
      <c r="N4026">
        <v>150.98400000000001</v>
      </c>
    </row>
    <row r="4027" spans="1:14" hidden="1">
      <c r="A4027">
        <v>7046</v>
      </c>
      <c r="B4027" t="s">
        <v>4410</v>
      </c>
      <c r="C4027" s="4">
        <v>42677</v>
      </c>
      <c r="D4027" s="4">
        <v>42683</v>
      </c>
      <c r="E4027" t="s">
        <v>15</v>
      </c>
      <c r="F4027" t="s">
        <v>1059</v>
      </c>
      <c r="G4027" t="s">
        <v>27</v>
      </c>
      <c r="H4027">
        <v>75217</v>
      </c>
      <c r="I4027" t="s">
        <v>1293</v>
      </c>
      <c r="J4027">
        <v>9.2479999999999993</v>
      </c>
      <c r="K4027">
        <v>2</v>
      </c>
      <c r="L4027">
        <v>2.9478</v>
      </c>
      <c r="M4027">
        <v>0.2</v>
      </c>
      <c r="N4027">
        <v>3.3523999999999998</v>
      </c>
    </row>
    <row r="4028" spans="1:14" hidden="1">
      <c r="A4028">
        <v>8942</v>
      </c>
      <c r="B4028" t="s">
        <v>4411</v>
      </c>
      <c r="C4028" s="4">
        <v>42677</v>
      </c>
      <c r="D4028" s="4">
        <v>42679</v>
      </c>
      <c r="E4028" t="s">
        <v>38</v>
      </c>
      <c r="F4028" t="s">
        <v>2875</v>
      </c>
      <c r="G4028" t="s">
        <v>21</v>
      </c>
      <c r="H4028">
        <v>97206</v>
      </c>
      <c r="I4028" t="s">
        <v>80</v>
      </c>
      <c r="J4028">
        <v>4.1580000000000004</v>
      </c>
      <c r="K4028">
        <v>7</v>
      </c>
      <c r="L4028">
        <v>1.089</v>
      </c>
      <c r="M4028">
        <v>0.7</v>
      </c>
      <c r="N4028">
        <v>-3.4649999999999999</v>
      </c>
    </row>
    <row r="4029" spans="1:14" hidden="1">
      <c r="A4029">
        <v>8943</v>
      </c>
      <c r="B4029" t="s">
        <v>4411</v>
      </c>
      <c r="C4029" s="4">
        <v>42677</v>
      </c>
      <c r="D4029" s="4">
        <v>42679</v>
      </c>
      <c r="E4029" t="s">
        <v>38</v>
      </c>
      <c r="F4029" t="s">
        <v>2875</v>
      </c>
      <c r="G4029" t="s">
        <v>21</v>
      </c>
      <c r="H4029">
        <v>97206</v>
      </c>
      <c r="I4029" t="s">
        <v>4412</v>
      </c>
      <c r="J4029">
        <v>179.99100000000001</v>
      </c>
      <c r="K4029">
        <v>3</v>
      </c>
      <c r="L4029">
        <v>143.99279999999999</v>
      </c>
      <c r="M4029">
        <v>0.7</v>
      </c>
      <c r="N4029">
        <v>-251.98740000000001</v>
      </c>
    </row>
    <row r="4030" spans="1:14" hidden="1">
      <c r="A4030">
        <v>8967</v>
      </c>
      <c r="B4030" t="s">
        <v>4413</v>
      </c>
      <c r="C4030" s="4">
        <v>42677</v>
      </c>
      <c r="D4030" s="4">
        <v>42681</v>
      </c>
      <c r="E4030" t="s">
        <v>15</v>
      </c>
      <c r="F4030" t="s">
        <v>2174</v>
      </c>
      <c r="G4030" t="s">
        <v>17</v>
      </c>
      <c r="H4030">
        <v>19120</v>
      </c>
      <c r="I4030" t="s">
        <v>3540</v>
      </c>
      <c r="J4030">
        <v>72</v>
      </c>
      <c r="K4030">
        <v>1</v>
      </c>
      <c r="L4030">
        <v>57.6</v>
      </c>
      <c r="M4030">
        <v>0.2</v>
      </c>
      <c r="N4030">
        <v>14.4</v>
      </c>
    </row>
    <row r="4031" spans="1:14" hidden="1">
      <c r="A4031">
        <v>8968</v>
      </c>
      <c r="B4031" t="s">
        <v>4413</v>
      </c>
      <c r="C4031" s="4">
        <v>42677</v>
      </c>
      <c r="D4031" s="4">
        <v>42681</v>
      </c>
      <c r="E4031" t="s">
        <v>15</v>
      </c>
      <c r="F4031" t="s">
        <v>2174</v>
      </c>
      <c r="G4031" t="s">
        <v>17</v>
      </c>
      <c r="H4031">
        <v>19120</v>
      </c>
      <c r="I4031" t="s">
        <v>2554</v>
      </c>
      <c r="J4031">
        <v>470.15499999999997</v>
      </c>
      <c r="K4031">
        <v>7</v>
      </c>
      <c r="L4031">
        <v>69.084000000000003</v>
      </c>
      <c r="M4031">
        <v>0.3</v>
      </c>
      <c r="N4031">
        <v>-13.433</v>
      </c>
    </row>
    <row r="4032" spans="1:14" hidden="1">
      <c r="A4032">
        <v>1401</v>
      </c>
      <c r="B4032" t="s">
        <v>4414</v>
      </c>
      <c r="C4032" s="4">
        <v>42675</v>
      </c>
      <c r="D4032" s="4">
        <v>42679</v>
      </c>
      <c r="E4032" t="s">
        <v>15</v>
      </c>
      <c r="F4032" t="s">
        <v>1497</v>
      </c>
      <c r="G4032" t="s">
        <v>17</v>
      </c>
      <c r="H4032">
        <v>24153</v>
      </c>
      <c r="I4032" t="s">
        <v>1267</v>
      </c>
      <c r="J4032">
        <v>21.8</v>
      </c>
      <c r="K4032">
        <v>2</v>
      </c>
      <c r="L4032">
        <v>7.8479999999999999</v>
      </c>
      <c r="M4032">
        <v>0</v>
      </c>
      <c r="N4032">
        <v>6.1040000000000001</v>
      </c>
    </row>
    <row r="4033" spans="1:14" hidden="1">
      <c r="A4033">
        <v>1402</v>
      </c>
      <c r="B4033" t="s">
        <v>4414</v>
      </c>
      <c r="C4033" s="4">
        <v>42675</v>
      </c>
      <c r="D4033" s="4">
        <v>42679</v>
      </c>
      <c r="E4033" t="s">
        <v>15</v>
      </c>
      <c r="F4033" t="s">
        <v>1497</v>
      </c>
      <c r="G4033" t="s">
        <v>17</v>
      </c>
      <c r="H4033">
        <v>24153</v>
      </c>
      <c r="I4033" t="s">
        <v>3864</v>
      </c>
      <c r="J4033">
        <v>251.79</v>
      </c>
      <c r="K4033">
        <v>3</v>
      </c>
      <c r="L4033">
        <v>44.482900000000001</v>
      </c>
      <c r="M4033">
        <v>0</v>
      </c>
      <c r="N4033">
        <v>118.3413</v>
      </c>
    </row>
    <row r="4034" spans="1:14" hidden="1">
      <c r="A4034">
        <v>3378</v>
      </c>
      <c r="B4034" t="s">
        <v>4415</v>
      </c>
      <c r="C4034" s="4">
        <v>42675</v>
      </c>
      <c r="D4034" s="4">
        <v>42678</v>
      </c>
      <c r="E4034" t="s">
        <v>38</v>
      </c>
      <c r="F4034" t="s">
        <v>4416</v>
      </c>
      <c r="G4034" t="s">
        <v>27</v>
      </c>
      <c r="H4034">
        <v>77301</v>
      </c>
      <c r="I4034" t="s">
        <v>2083</v>
      </c>
      <c r="J4034">
        <v>111.672</v>
      </c>
      <c r="K4034">
        <v>9</v>
      </c>
      <c r="L4034">
        <v>11.6325</v>
      </c>
      <c r="M4034">
        <v>0.2</v>
      </c>
      <c r="N4034">
        <v>6.97949999999999</v>
      </c>
    </row>
    <row r="4035" spans="1:14" hidden="1">
      <c r="A4035">
        <v>4061</v>
      </c>
      <c r="B4035" t="s">
        <v>4417</v>
      </c>
      <c r="C4035" s="4">
        <v>42675</v>
      </c>
      <c r="D4035" s="4">
        <v>42681</v>
      </c>
      <c r="E4035" t="s">
        <v>15</v>
      </c>
      <c r="F4035" t="s">
        <v>1171</v>
      </c>
      <c r="G4035" t="s">
        <v>21</v>
      </c>
      <c r="H4035">
        <v>60610</v>
      </c>
      <c r="I4035" t="s">
        <v>125</v>
      </c>
      <c r="J4035">
        <v>68.111999999999995</v>
      </c>
      <c r="K4035">
        <v>3</v>
      </c>
      <c r="L4035">
        <v>16.744199999999999</v>
      </c>
      <c r="M4035">
        <v>0.2</v>
      </c>
      <c r="N4035">
        <v>17.8794</v>
      </c>
    </row>
    <row r="4036" spans="1:14" hidden="1">
      <c r="A4036">
        <v>2448</v>
      </c>
      <c r="B4036" t="s">
        <v>4418</v>
      </c>
      <c r="C4036" s="4">
        <v>42674</v>
      </c>
      <c r="D4036" s="4">
        <v>42680</v>
      </c>
      <c r="E4036" t="s">
        <v>15</v>
      </c>
      <c r="F4036" t="s">
        <v>910</v>
      </c>
      <c r="G4036" t="s">
        <v>21</v>
      </c>
      <c r="H4036">
        <v>19143</v>
      </c>
      <c r="I4036" t="s">
        <v>2817</v>
      </c>
      <c r="J4036">
        <v>492.83499999999998</v>
      </c>
      <c r="K4036">
        <v>5</v>
      </c>
      <c r="L4036">
        <v>101.3832</v>
      </c>
      <c r="M4036">
        <v>0.3</v>
      </c>
      <c r="N4036">
        <v>-14.081</v>
      </c>
    </row>
    <row r="4037" spans="1:14" hidden="1">
      <c r="A4037">
        <v>3787</v>
      </c>
      <c r="B4037" t="s">
        <v>4419</v>
      </c>
      <c r="C4037" s="4">
        <v>42674</v>
      </c>
      <c r="D4037" s="4">
        <v>42678</v>
      </c>
      <c r="E4037" t="s">
        <v>15</v>
      </c>
      <c r="F4037" t="s">
        <v>4165</v>
      </c>
      <c r="G4037" t="s">
        <v>27</v>
      </c>
      <c r="H4037">
        <v>90045</v>
      </c>
      <c r="I4037" t="s">
        <v>2960</v>
      </c>
      <c r="J4037">
        <v>1085.42</v>
      </c>
      <c r="K4037">
        <v>7</v>
      </c>
      <c r="L4037">
        <v>114.7444</v>
      </c>
      <c r="M4037">
        <v>0</v>
      </c>
      <c r="N4037">
        <v>282.20920000000001</v>
      </c>
    </row>
    <row r="4038" spans="1:14" hidden="1">
      <c r="A4038">
        <v>6138</v>
      </c>
      <c r="B4038" t="s">
        <v>4420</v>
      </c>
      <c r="C4038" s="4">
        <v>42674</v>
      </c>
      <c r="D4038" s="4">
        <v>42678</v>
      </c>
      <c r="E4038" t="s">
        <v>52</v>
      </c>
      <c r="F4038" t="s">
        <v>1043</v>
      </c>
      <c r="G4038" t="s">
        <v>21</v>
      </c>
      <c r="H4038">
        <v>33021</v>
      </c>
      <c r="I4038" t="s">
        <v>389</v>
      </c>
      <c r="J4038">
        <v>32.064</v>
      </c>
      <c r="K4038">
        <v>6</v>
      </c>
      <c r="L4038">
        <v>3.4735999999999998</v>
      </c>
      <c r="M4038">
        <v>0.2</v>
      </c>
      <c r="N4038">
        <v>11.2224</v>
      </c>
    </row>
    <row r="4039" spans="1:14" hidden="1">
      <c r="A4039">
        <v>6419</v>
      </c>
      <c r="B4039" t="s">
        <v>4421</v>
      </c>
      <c r="C4039" s="4">
        <v>42674</v>
      </c>
      <c r="D4039" s="4">
        <v>42679</v>
      </c>
      <c r="E4039" t="s">
        <v>15</v>
      </c>
      <c r="F4039" t="s">
        <v>2424</v>
      </c>
      <c r="G4039" t="s">
        <v>27</v>
      </c>
      <c r="H4039">
        <v>74133</v>
      </c>
      <c r="I4039" t="s">
        <v>2139</v>
      </c>
      <c r="J4039">
        <v>21.96</v>
      </c>
      <c r="K4039">
        <v>2</v>
      </c>
      <c r="L4039">
        <v>7.9055999999999997</v>
      </c>
      <c r="M4039">
        <v>0</v>
      </c>
      <c r="N4039">
        <v>6.1487999999999996</v>
      </c>
    </row>
    <row r="4040" spans="1:14" hidden="1">
      <c r="A4040">
        <v>6420</v>
      </c>
      <c r="B4040" t="s">
        <v>4421</v>
      </c>
      <c r="C4040" s="4">
        <v>42674</v>
      </c>
      <c r="D4040" s="4">
        <v>42679</v>
      </c>
      <c r="E4040" t="s">
        <v>15</v>
      </c>
      <c r="F4040" t="s">
        <v>2424</v>
      </c>
      <c r="G4040" t="s">
        <v>27</v>
      </c>
      <c r="H4040">
        <v>74133</v>
      </c>
      <c r="I4040" t="s">
        <v>2857</v>
      </c>
      <c r="J4040">
        <v>368.97</v>
      </c>
      <c r="K4040">
        <v>3</v>
      </c>
      <c r="L4040">
        <v>95.932199999999995</v>
      </c>
      <c r="M4040">
        <v>0</v>
      </c>
      <c r="N4040">
        <v>81.173400000000001</v>
      </c>
    </row>
    <row r="4041" spans="1:14" hidden="1">
      <c r="A4041">
        <v>6421</v>
      </c>
      <c r="B4041" t="s">
        <v>4421</v>
      </c>
      <c r="C4041" s="4">
        <v>42674</v>
      </c>
      <c r="D4041" s="4">
        <v>42679</v>
      </c>
      <c r="E4041" t="s">
        <v>15</v>
      </c>
      <c r="F4041" t="s">
        <v>2424</v>
      </c>
      <c r="G4041" t="s">
        <v>27</v>
      </c>
      <c r="H4041">
        <v>74133</v>
      </c>
      <c r="I4041" t="s">
        <v>3939</v>
      </c>
      <c r="J4041">
        <v>12.39</v>
      </c>
      <c r="K4041">
        <v>3</v>
      </c>
      <c r="L4041">
        <v>2.9735999999999998</v>
      </c>
      <c r="M4041">
        <v>0</v>
      </c>
      <c r="N4041">
        <v>3.4691999999999998</v>
      </c>
    </row>
    <row r="4042" spans="1:14" hidden="1">
      <c r="A4042">
        <v>6422</v>
      </c>
      <c r="B4042" t="s">
        <v>4421</v>
      </c>
      <c r="C4042" s="4">
        <v>42674</v>
      </c>
      <c r="D4042" s="4">
        <v>42679</v>
      </c>
      <c r="E4042" t="s">
        <v>15</v>
      </c>
      <c r="F4042" t="s">
        <v>2424</v>
      </c>
      <c r="G4042" t="s">
        <v>27</v>
      </c>
      <c r="H4042">
        <v>74133</v>
      </c>
      <c r="I4042" t="s">
        <v>2942</v>
      </c>
      <c r="J4042">
        <v>332.94</v>
      </c>
      <c r="K4042">
        <v>3</v>
      </c>
      <c r="L4042">
        <v>107.6506</v>
      </c>
      <c r="M4042">
        <v>0</v>
      </c>
      <c r="N4042">
        <v>9.9882000000000204</v>
      </c>
    </row>
    <row r="4043" spans="1:14" hidden="1">
      <c r="A4043">
        <v>9760</v>
      </c>
      <c r="B4043" t="s">
        <v>4422</v>
      </c>
      <c r="C4043" s="4">
        <v>42674</v>
      </c>
      <c r="D4043" s="4">
        <v>42679</v>
      </c>
      <c r="E4043" t="s">
        <v>15</v>
      </c>
      <c r="F4043" t="s">
        <v>1304</v>
      </c>
      <c r="G4043" t="s">
        <v>27</v>
      </c>
      <c r="H4043">
        <v>94109</v>
      </c>
      <c r="I4043" t="s">
        <v>773</v>
      </c>
      <c r="J4043">
        <v>1403.92</v>
      </c>
      <c r="K4043">
        <v>5</v>
      </c>
      <c r="L4043">
        <v>266.7448</v>
      </c>
      <c r="M4043">
        <v>0.2</v>
      </c>
      <c r="N4043">
        <v>70.195999999999998</v>
      </c>
    </row>
    <row r="4044" spans="1:14" hidden="1">
      <c r="A4044">
        <v>3292</v>
      </c>
      <c r="B4044" t="s">
        <v>4423</v>
      </c>
      <c r="C4044" s="4">
        <v>42673</v>
      </c>
      <c r="D4044" s="4">
        <v>42678</v>
      </c>
      <c r="E4044" t="s">
        <v>15</v>
      </c>
      <c r="F4044" t="s">
        <v>3261</v>
      </c>
      <c r="G4044" t="s">
        <v>21</v>
      </c>
      <c r="H4044">
        <v>48310</v>
      </c>
      <c r="I4044" t="s">
        <v>2668</v>
      </c>
      <c r="J4044">
        <v>11.68</v>
      </c>
      <c r="K4044">
        <v>2</v>
      </c>
      <c r="L4044">
        <v>4.0880000000000001</v>
      </c>
      <c r="M4044">
        <v>0</v>
      </c>
      <c r="N4044">
        <v>3.504</v>
      </c>
    </row>
    <row r="4045" spans="1:14" hidden="1">
      <c r="A4045">
        <v>9203</v>
      </c>
      <c r="B4045" t="s">
        <v>4424</v>
      </c>
      <c r="C4045" s="4">
        <v>42673</v>
      </c>
      <c r="D4045" s="4">
        <v>42677</v>
      </c>
      <c r="E4045" t="s">
        <v>15</v>
      </c>
      <c r="F4045" t="s">
        <v>2635</v>
      </c>
      <c r="G4045" t="s">
        <v>27</v>
      </c>
      <c r="H4045">
        <v>10011</v>
      </c>
      <c r="I4045" t="s">
        <v>2632</v>
      </c>
      <c r="J4045">
        <v>28.751999999999999</v>
      </c>
      <c r="K4045">
        <v>3</v>
      </c>
      <c r="L4045">
        <v>6.2295999999999996</v>
      </c>
      <c r="M4045">
        <v>0.2</v>
      </c>
      <c r="N4045">
        <v>10.0632</v>
      </c>
    </row>
    <row r="4046" spans="1:14" hidden="1">
      <c r="A4046">
        <v>9204</v>
      </c>
      <c r="B4046" t="s">
        <v>4424</v>
      </c>
      <c r="C4046" s="4">
        <v>42673</v>
      </c>
      <c r="D4046" s="4">
        <v>42677</v>
      </c>
      <c r="E4046" t="s">
        <v>15</v>
      </c>
      <c r="F4046" t="s">
        <v>2635</v>
      </c>
      <c r="G4046" t="s">
        <v>27</v>
      </c>
      <c r="H4046">
        <v>10011</v>
      </c>
      <c r="I4046" t="s">
        <v>1082</v>
      </c>
      <c r="J4046">
        <v>114.95</v>
      </c>
      <c r="K4046">
        <v>5</v>
      </c>
      <c r="L4046">
        <v>16.552800000000001</v>
      </c>
      <c r="M4046">
        <v>0</v>
      </c>
      <c r="N4046">
        <v>32.186</v>
      </c>
    </row>
    <row r="4047" spans="1:14" hidden="1">
      <c r="A4047">
        <v>9702</v>
      </c>
      <c r="B4047" t="s">
        <v>4425</v>
      </c>
      <c r="C4047" s="4">
        <v>42673</v>
      </c>
      <c r="D4047" s="4">
        <v>42678</v>
      </c>
      <c r="E4047" t="s">
        <v>15</v>
      </c>
      <c r="F4047" t="s">
        <v>1714</v>
      </c>
      <c r="G4047" t="s">
        <v>21</v>
      </c>
      <c r="H4047">
        <v>93405</v>
      </c>
      <c r="I4047" t="s">
        <v>132</v>
      </c>
      <c r="J4047">
        <v>3.62</v>
      </c>
      <c r="K4047">
        <v>2</v>
      </c>
      <c r="L4047">
        <v>1.2126999999999999</v>
      </c>
      <c r="M4047">
        <v>0</v>
      </c>
      <c r="N4047">
        <v>1.1946000000000001</v>
      </c>
    </row>
    <row r="4048" spans="1:14" hidden="1">
      <c r="A4048">
        <v>1536</v>
      </c>
      <c r="B4048" t="s">
        <v>4426</v>
      </c>
      <c r="C4048" s="4">
        <v>42672</v>
      </c>
      <c r="D4048" s="4">
        <v>42676</v>
      </c>
      <c r="E4048" t="s">
        <v>15</v>
      </c>
      <c r="F4048" t="s">
        <v>232</v>
      </c>
      <c r="G4048" t="s">
        <v>27</v>
      </c>
      <c r="H4048">
        <v>8302</v>
      </c>
      <c r="I4048" t="s">
        <v>2436</v>
      </c>
      <c r="J4048">
        <v>40.74</v>
      </c>
      <c r="K4048">
        <v>3</v>
      </c>
      <c r="L4048">
        <v>13.4442</v>
      </c>
      <c r="M4048">
        <v>0</v>
      </c>
      <c r="N4048">
        <v>0.40739999999999899</v>
      </c>
    </row>
    <row r="4049" spans="1:14" hidden="1">
      <c r="A4049">
        <v>1537</v>
      </c>
      <c r="B4049" t="s">
        <v>4426</v>
      </c>
      <c r="C4049" s="4">
        <v>42672</v>
      </c>
      <c r="D4049" s="4">
        <v>42676</v>
      </c>
      <c r="E4049" t="s">
        <v>15</v>
      </c>
      <c r="F4049" t="s">
        <v>232</v>
      </c>
      <c r="G4049" t="s">
        <v>27</v>
      </c>
      <c r="H4049">
        <v>8302</v>
      </c>
      <c r="I4049" t="s">
        <v>1979</v>
      </c>
      <c r="J4049">
        <v>11.67</v>
      </c>
      <c r="K4049">
        <v>3</v>
      </c>
      <c r="L4049">
        <v>2.8786</v>
      </c>
      <c r="M4049">
        <v>0</v>
      </c>
      <c r="N4049">
        <v>3.0341999999999998</v>
      </c>
    </row>
    <row r="4050" spans="1:14" hidden="1">
      <c r="A4050">
        <v>3168</v>
      </c>
      <c r="B4050" t="s">
        <v>4427</v>
      </c>
      <c r="C4050" s="4">
        <v>42672</v>
      </c>
      <c r="D4050" s="4">
        <v>42674</v>
      </c>
      <c r="E4050" t="s">
        <v>38</v>
      </c>
      <c r="F4050" t="s">
        <v>2035</v>
      </c>
      <c r="G4050" t="s">
        <v>21</v>
      </c>
      <c r="H4050">
        <v>48911</v>
      </c>
      <c r="I4050" t="s">
        <v>4125</v>
      </c>
      <c r="J4050">
        <v>67</v>
      </c>
      <c r="K4050">
        <v>5</v>
      </c>
      <c r="L4050">
        <v>6.968</v>
      </c>
      <c r="M4050">
        <v>0</v>
      </c>
      <c r="N4050">
        <v>32.159999999999997</v>
      </c>
    </row>
    <row r="4051" spans="1:14" hidden="1">
      <c r="A4051">
        <v>6241</v>
      </c>
      <c r="B4051" t="s">
        <v>4428</v>
      </c>
      <c r="C4051" s="4">
        <v>42672</v>
      </c>
      <c r="D4051" s="4">
        <v>42675</v>
      </c>
      <c r="E4051" t="s">
        <v>52</v>
      </c>
      <c r="F4051" t="s">
        <v>4071</v>
      </c>
      <c r="G4051" t="s">
        <v>21</v>
      </c>
      <c r="H4051">
        <v>90008</v>
      </c>
      <c r="I4051" t="s">
        <v>566</v>
      </c>
      <c r="J4051">
        <v>11.744</v>
      </c>
      <c r="K4051">
        <v>1</v>
      </c>
      <c r="L4051">
        <v>7.9272</v>
      </c>
      <c r="M4051">
        <v>0.2</v>
      </c>
      <c r="N4051">
        <v>3.8168000000000002</v>
      </c>
    </row>
    <row r="4052" spans="1:14" hidden="1">
      <c r="A4052">
        <v>218</v>
      </c>
      <c r="B4052" t="s">
        <v>4429</v>
      </c>
      <c r="C4052" s="4">
        <v>42671</v>
      </c>
      <c r="D4052" s="4">
        <v>42675</v>
      </c>
      <c r="E4052" t="s">
        <v>15</v>
      </c>
      <c r="F4052" t="s">
        <v>1094</v>
      </c>
      <c r="G4052" t="s">
        <v>21</v>
      </c>
      <c r="H4052">
        <v>90032</v>
      </c>
      <c r="I4052" t="s">
        <v>207</v>
      </c>
      <c r="J4052">
        <v>93.06</v>
      </c>
      <c r="K4052">
        <v>6</v>
      </c>
      <c r="L4052">
        <v>11.167199999999999</v>
      </c>
      <c r="M4052">
        <v>0</v>
      </c>
      <c r="N4052">
        <v>26.056799999999999</v>
      </c>
    </row>
    <row r="4053" spans="1:14" hidden="1">
      <c r="A4053">
        <v>219</v>
      </c>
      <c r="B4053" t="s">
        <v>4429</v>
      </c>
      <c r="C4053" s="4">
        <v>42671</v>
      </c>
      <c r="D4053" s="4">
        <v>42675</v>
      </c>
      <c r="E4053" t="s">
        <v>15</v>
      </c>
      <c r="F4053" t="s">
        <v>1094</v>
      </c>
      <c r="G4053" t="s">
        <v>21</v>
      </c>
      <c r="H4053">
        <v>90032</v>
      </c>
      <c r="I4053" t="s">
        <v>36</v>
      </c>
      <c r="J4053">
        <v>302.37599999999998</v>
      </c>
      <c r="K4053">
        <v>3</v>
      </c>
      <c r="L4053">
        <v>93.232600000000005</v>
      </c>
      <c r="M4053">
        <v>0.2</v>
      </c>
      <c r="N4053">
        <v>22.6782</v>
      </c>
    </row>
    <row r="4054" spans="1:14" hidden="1">
      <c r="A4054">
        <v>299</v>
      </c>
      <c r="B4054" t="s">
        <v>4430</v>
      </c>
      <c r="C4054" s="4">
        <v>42671</v>
      </c>
      <c r="D4054" s="4">
        <v>42677</v>
      </c>
      <c r="E4054" t="s">
        <v>15</v>
      </c>
      <c r="F4054" t="s">
        <v>4165</v>
      </c>
      <c r="G4054" t="s">
        <v>27</v>
      </c>
      <c r="H4054">
        <v>7109</v>
      </c>
      <c r="I4054" t="s">
        <v>4431</v>
      </c>
      <c r="J4054">
        <v>32.4</v>
      </c>
      <c r="K4054">
        <v>5</v>
      </c>
      <c r="L4054">
        <v>3.3696000000000002</v>
      </c>
      <c r="M4054">
        <v>0</v>
      </c>
      <c r="N4054">
        <v>15.552</v>
      </c>
    </row>
    <row r="4055" spans="1:14" hidden="1">
      <c r="A4055">
        <v>300</v>
      </c>
      <c r="B4055" t="s">
        <v>4430</v>
      </c>
      <c r="C4055" s="4">
        <v>42671</v>
      </c>
      <c r="D4055" s="4">
        <v>42677</v>
      </c>
      <c r="E4055" t="s">
        <v>15</v>
      </c>
      <c r="F4055" t="s">
        <v>4165</v>
      </c>
      <c r="G4055" t="s">
        <v>27</v>
      </c>
      <c r="H4055">
        <v>7109</v>
      </c>
      <c r="I4055" t="s">
        <v>137</v>
      </c>
      <c r="J4055">
        <v>1082.48</v>
      </c>
      <c r="K4055">
        <v>8</v>
      </c>
      <c r="L4055">
        <v>133.95689999999999</v>
      </c>
      <c r="M4055">
        <v>0</v>
      </c>
      <c r="N4055">
        <v>10.824800000000099</v>
      </c>
    </row>
    <row r="4056" spans="1:14" hidden="1">
      <c r="A4056">
        <v>301</v>
      </c>
      <c r="B4056" t="s">
        <v>4430</v>
      </c>
      <c r="C4056" s="4">
        <v>42671</v>
      </c>
      <c r="D4056" s="4">
        <v>42677</v>
      </c>
      <c r="E4056" t="s">
        <v>15</v>
      </c>
      <c r="F4056" t="s">
        <v>4165</v>
      </c>
      <c r="G4056" t="s">
        <v>27</v>
      </c>
      <c r="H4056">
        <v>7109</v>
      </c>
      <c r="I4056" t="s">
        <v>1582</v>
      </c>
      <c r="J4056">
        <v>56.91</v>
      </c>
      <c r="K4056">
        <v>3</v>
      </c>
      <c r="L4056">
        <v>9.8643999999999998</v>
      </c>
      <c r="M4056">
        <v>0</v>
      </c>
      <c r="N4056">
        <v>27.316800000000001</v>
      </c>
    </row>
    <row r="4057" spans="1:14" hidden="1">
      <c r="A4057">
        <v>302</v>
      </c>
      <c r="B4057" t="s">
        <v>4430</v>
      </c>
      <c r="C4057" s="4">
        <v>42671</v>
      </c>
      <c r="D4057" s="4">
        <v>42677</v>
      </c>
      <c r="E4057" t="s">
        <v>15</v>
      </c>
      <c r="F4057" t="s">
        <v>4165</v>
      </c>
      <c r="G4057" t="s">
        <v>27</v>
      </c>
      <c r="H4057">
        <v>7109</v>
      </c>
      <c r="I4057" t="s">
        <v>1074</v>
      </c>
      <c r="J4057">
        <v>77.599999999999994</v>
      </c>
      <c r="K4057">
        <v>4</v>
      </c>
      <c r="L4057">
        <v>9.8940000000000001</v>
      </c>
      <c r="M4057">
        <v>0</v>
      </c>
      <c r="N4057">
        <v>38.024000000000001</v>
      </c>
    </row>
    <row r="4058" spans="1:14" hidden="1">
      <c r="A4058">
        <v>303</v>
      </c>
      <c r="B4058" t="s">
        <v>4430</v>
      </c>
      <c r="C4058" s="4">
        <v>42671</v>
      </c>
      <c r="D4058" s="4">
        <v>42677</v>
      </c>
      <c r="E4058" t="s">
        <v>15</v>
      </c>
      <c r="F4058" t="s">
        <v>4165</v>
      </c>
      <c r="G4058" t="s">
        <v>27</v>
      </c>
      <c r="H4058">
        <v>7109</v>
      </c>
      <c r="I4058" t="s">
        <v>1471</v>
      </c>
      <c r="J4058">
        <v>14.28</v>
      </c>
      <c r="K4058">
        <v>1</v>
      </c>
      <c r="L4058">
        <v>7.7111999999999998</v>
      </c>
      <c r="M4058">
        <v>0</v>
      </c>
      <c r="N4058">
        <v>6.5688000000000004</v>
      </c>
    </row>
    <row r="4059" spans="1:14" hidden="1">
      <c r="A4059">
        <v>382</v>
      </c>
      <c r="B4059" t="s">
        <v>4432</v>
      </c>
      <c r="C4059" s="4">
        <v>42671</v>
      </c>
      <c r="D4059" s="4">
        <v>42672</v>
      </c>
      <c r="E4059" t="s">
        <v>38</v>
      </c>
      <c r="F4059" t="s">
        <v>460</v>
      </c>
      <c r="G4059" t="s">
        <v>27</v>
      </c>
      <c r="H4059">
        <v>94109</v>
      </c>
      <c r="I4059" t="s">
        <v>4433</v>
      </c>
      <c r="J4059">
        <v>50.96</v>
      </c>
      <c r="K4059">
        <v>7</v>
      </c>
      <c r="L4059">
        <v>3.64</v>
      </c>
      <c r="M4059">
        <v>0</v>
      </c>
      <c r="N4059">
        <v>25.48</v>
      </c>
    </row>
    <row r="4060" spans="1:14" hidden="1">
      <c r="A4060">
        <v>383</v>
      </c>
      <c r="B4060" t="s">
        <v>4432</v>
      </c>
      <c r="C4060" s="4">
        <v>42671</v>
      </c>
      <c r="D4060" s="4">
        <v>42672</v>
      </c>
      <c r="E4060" t="s">
        <v>38</v>
      </c>
      <c r="F4060" t="s">
        <v>460</v>
      </c>
      <c r="G4060" t="s">
        <v>27</v>
      </c>
      <c r="H4060">
        <v>94109</v>
      </c>
      <c r="I4060" t="s">
        <v>2458</v>
      </c>
      <c r="J4060">
        <v>49.536000000000001</v>
      </c>
      <c r="K4060">
        <v>3</v>
      </c>
      <c r="L4060">
        <v>10.732799999999999</v>
      </c>
      <c r="M4060">
        <v>0.2</v>
      </c>
      <c r="N4060">
        <v>17.337599999999998</v>
      </c>
    </row>
    <row r="4061" spans="1:14" hidden="1">
      <c r="A4061">
        <v>1235</v>
      </c>
      <c r="B4061" t="s">
        <v>4434</v>
      </c>
      <c r="C4061" s="4">
        <v>42671</v>
      </c>
      <c r="D4061" s="4">
        <v>42671</v>
      </c>
      <c r="E4061" t="s">
        <v>98</v>
      </c>
      <c r="F4061" t="s">
        <v>997</v>
      </c>
      <c r="G4061" t="s">
        <v>21</v>
      </c>
      <c r="H4061">
        <v>33437</v>
      </c>
      <c r="I4061" t="s">
        <v>1923</v>
      </c>
      <c r="J4061">
        <v>47.951999999999998</v>
      </c>
      <c r="K4061">
        <v>3</v>
      </c>
      <c r="L4061">
        <v>11.3886</v>
      </c>
      <c r="M4061">
        <v>0.2</v>
      </c>
      <c r="N4061">
        <v>13.786199999999999</v>
      </c>
    </row>
    <row r="4062" spans="1:14" hidden="1">
      <c r="A4062">
        <v>1236</v>
      </c>
      <c r="B4062" t="s">
        <v>4434</v>
      </c>
      <c r="C4062" s="4">
        <v>42671</v>
      </c>
      <c r="D4062" s="4">
        <v>42671</v>
      </c>
      <c r="E4062" t="s">
        <v>98</v>
      </c>
      <c r="F4062" t="s">
        <v>997</v>
      </c>
      <c r="G4062" t="s">
        <v>21</v>
      </c>
      <c r="H4062">
        <v>33437</v>
      </c>
      <c r="I4062" t="s">
        <v>1779</v>
      </c>
      <c r="J4062">
        <v>37.424999999999997</v>
      </c>
      <c r="K4062">
        <v>5</v>
      </c>
      <c r="L4062">
        <v>13.473000000000001</v>
      </c>
      <c r="M4062">
        <v>0.7</v>
      </c>
      <c r="N4062">
        <v>-29.94</v>
      </c>
    </row>
    <row r="4063" spans="1:14" hidden="1">
      <c r="A4063">
        <v>1237</v>
      </c>
      <c r="B4063" t="s">
        <v>4434</v>
      </c>
      <c r="C4063" s="4">
        <v>42671</v>
      </c>
      <c r="D4063" s="4">
        <v>42671</v>
      </c>
      <c r="E4063" t="s">
        <v>98</v>
      </c>
      <c r="F4063" t="s">
        <v>997</v>
      </c>
      <c r="G4063" t="s">
        <v>21</v>
      </c>
      <c r="H4063">
        <v>33437</v>
      </c>
      <c r="I4063" t="s">
        <v>667</v>
      </c>
      <c r="J4063">
        <v>63.968000000000004</v>
      </c>
      <c r="K4063">
        <v>2</v>
      </c>
      <c r="L4063">
        <v>31.984000000000002</v>
      </c>
      <c r="M4063">
        <v>0.2</v>
      </c>
      <c r="N4063">
        <v>0</v>
      </c>
    </row>
    <row r="4064" spans="1:14" hidden="1">
      <c r="A4064">
        <v>1238</v>
      </c>
      <c r="B4064" t="s">
        <v>4434</v>
      </c>
      <c r="C4064" s="4">
        <v>42671</v>
      </c>
      <c r="D4064" s="4">
        <v>42671</v>
      </c>
      <c r="E4064" t="s">
        <v>98</v>
      </c>
      <c r="F4064" t="s">
        <v>997</v>
      </c>
      <c r="G4064" t="s">
        <v>21</v>
      </c>
      <c r="H4064">
        <v>33437</v>
      </c>
      <c r="I4064" t="s">
        <v>1226</v>
      </c>
      <c r="J4064">
        <v>165.048</v>
      </c>
      <c r="K4064">
        <v>3</v>
      </c>
      <c r="L4064">
        <v>41.262</v>
      </c>
      <c r="M4064">
        <v>0.2</v>
      </c>
      <c r="N4064">
        <v>41.262</v>
      </c>
    </row>
    <row r="4065" spans="1:14" hidden="1">
      <c r="A4065">
        <v>1262</v>
      </c>
      <c r="B4065" t="s">
        <v>4435</v>
      </c>
      <c r="C4065" s="4">
        <v>42671</v>
      </c>
      <c r="D4065" s="4">
        <v>42678</v>
      </c>
      <c r="E4065" t="s">
        <v>15</v>
      </c>
      <c r="F4065" t="s">
        <v>656</v>
      </c>
      <c r="G4065" t="s">
        <v>27</v>
      </c>
      <c r="H4065">
        <v>27834</v>
      </c>
      <c r="I4065" t="s">
        <v>566</v>
      </c>
      <c r="J4065">
        <v>17.616</v>
      </c>
      <c r="K4065">
        <v>4</v>
      </c>
      <c r="L4065">
        <v>7.9272</v>
      </c>
      <c r="M4065">
        <v>0.7</v>
      </c>
      <c r="N4065">
        <v>-14.0928</v>
      </c>
    </row>
    <row r="4066" spans="1:14" hidden="1">
      <c r="A4066">
        <v>3878</v>
      </c>
      <c r="B4066" t="s">
        <v>4436</v>
      </c>
      <c r="C4066" s="4">
        <v>42671</v>
      </c>
      <c r="D4066" s="4">
        <v>42676</v>
      </c>
      <c r="E4066" t="s">
        <v>15</v>
      </c>
      <c r="F4066" t="s">
        <v>328</v>
      </c>
      <c r="G4066" t="s">
        <v>21</v>
      </c>
      <c r="H4066">
        <v>33614</v>
      </c>
      <c r="I4066" t="s">
        <v>1061</v>
      </c>
      <c r="J4066">
        <v>38.19</v>
      </c>
      <c r="K4066">
        <v>5</v>
      </c>
      <c r="L4066">
        <v>12.9846</v>
      </c>
      <c r="M4066">
        <v>0.7</v>
      </c>
      <c r="N4066">
        <v>-26.733000000000001</v>
      </c>
    </row>
    <row r="4067" spans="1:14" hidden="1">
      <c r="A4067">
        <v>4951</v>
      </c>
      <c r="B4067" t="s">
        <v>4437</v>
      </c>
      <c r="C4067" s="4">
        <v>42671</v>
      </c>
      <c r="D4067" s="4">
        <v>42675</v>
      </c>
      <c r="E4067" t="s">
        <v>52</v>
      </c>
      <c r="F4067" t="s">
        <v>1507</v>
      </c>
      <c r="G4067" t="s">
        <v>21</v>
      </c>
      <c r="H4067">
        <v>10009</v>
      </c>
      <c r="I4067" t="s">
        <v>101</v>
      </c>
      <c r="J4067">
        <v>12.42</v>
      </c>
      <c r="K4067">
        <v>3</v>
      </c>
      <c r="L4067">
        <v>2.4011999999999998</v>
      </c>
      <c r="M4067">
        <v>0</v>
      </c>
      <c r="N4067">
        <v>5.2164000000000001</v>
      </c>
    </row>
    <row r="4068" spans="1:14" hidden="1">
      <c r="A4068">
        <v>7203</v>
      </c>
      <c r="B4068" t="s">
        <v>4438</v>
      </c>
      <c r="C4068" s="4">
        <v>42671</v>
      </c>
      <c r="D4068" s="4">
        <v>42671</v>
      </c>
      <c r="E4068" t="s">
        <v>98</v>
      </c>
      <c r="F4068" t="s">
        <v>1417</v>
      </c>
      <c r="G4068" t="s">
        <v>27</v>
      </c>
      <c r="H4068">
        <v>14609</v>
      </c>
      <c r="I4068" t="s">
        <v>4173</v>
      </c>
      <c r="J4068">
        <v>756.8</v>
      </c>
      <c r="K4068">
        <v>5</v>
      </c>
      <c r="L4068">
        <v>136.22399999999999</v>
      </c>
      <c r="M4068">
        <v>0</v>
      </c>
      <c r="N4068">
        <v>75.680000000000007</v>
      </c>
    </row>
    <row r="4069" spans="1:14" hidden="1">
      <c r="A4069">
        <v>479</v>
      </c>
      <c r="B4069" t="s">
        <v>4439</v>
      </c>
      <c r="C4069" s="4">
        <v>42670</v>
      </c>
      <c r="D4069" s="4">
        <v>42676</v>
      </c>
      <c r="E4069" t="s">
        <v>15</v>
      </c>
      <c r="F4069" t="s">
        <v>3027</v>
      </c>
      <c r="G4069" t="s">
        <v>21</v>
      </c>
      <c r="H4069">
        <v>12180</v>
      </c>
      <c r="I4069" t="s">
        <v>4125</v>
      </c>
      <c r="J4069">
        <v>40.200000000000003</v>
      </c>
      <c r="K4069">
        <v>3</v>
      </c>
      <c r="L4069">
        <v>6.968</v>
      </c>
      <c r="M4069">
        <v>0</v>
      </c>
      <c r="N4069">
        <v>19.295999999999999</v>
      </c>
    </row>
    <row r="4070" spans="1:14" hidden="1">
      <c r="A4070">
        <v>4387</v>
      </c>
      <c r="B4070" t="s">
        <v>4440</v>
      </c>
      <c r="C4070" s="4">
        <v>42670</v>
      </c>
      <c r="D4070" s="4">
        <v>42676</v>
      </c>
      <c r="E4070" t="s">
        <v>15</v>
      </c>
      <c r="F4070" t="s">
        <v>441</v>
      </c>
      <c r="G4070" t="s">
        <v>27</v>
      </c>
      <c r="H4070">
        <v>94122</v>
      </c>
      <c r="I4070" t="s">
        <v>4441</v>
      </c>
      <c r="J4070">
        <v>43.92</v>
      </c>
      <c r="K4070">
        <v>4</v>
      </c>
      <c r="L4070">
        <v>8.0153999999999996</v>
      </c>
      <c r="M4070">
        <v>0</v>
      </c>
      <c r="N4070">
        <v>11.8584</v>
      </c>
    </row>
    <row r="4071" spans="1:14" hidden="1">
      <c r="A4071">
        <v>4388</v>
      </c>
      <c r="B4071" t="s">
        <v>4440</v>
      </c>
      <c r="C4071" s="4">
        <v>42670</v>
      </c>
      <c r="D4071" s="4">
        <v>42676</v>
      </c>
      <c r="E4071" t="s">
        <v>15</v>
      </c>
      <c r="F4071" t="s">
        <v>441</v>
      </c>
      <c r="G4071" t="s">
        <v>27</v>
      </c>
      <c r="H4071">
        <v>94122</v>
      </c>
      <c r="I4071" t="s">
        <v>387</v>
      </c>
      <c r="J4071">
        <v>25.032</v>
      </c>
      <c r="K4071">
        <v>3</v>
      </c>
      <c r="L4071">
        <v>5.7365000000000004</v>
      </c>
      <c r="M4071">
        <v>0.2</v>
      </c>
      <c r="N4071">
        <v>7.8224999999999998</v>
      </c>
    </row>
    <row r="4072" spans="1:14" hidden="1">
      <c r="A4072">
        <v>4515</v>
      </c>
      <c r="B4072" t="s">
        <v>4442</v>
      </c>
      <c r="C4072" s="4">
        <v>42670</v>
      </c>
      <c r="D4072" s="4">
        <v>42675</v>
      </c>
      <c r="E4072" t="s">
        <v>52</v>
      </c>
      <c r="F4072" t="s">
        <v>3119</v>
      </c>
      <c r="G4072" t="s">
        <v>21</v>
      </c>
      <c r="H4072">
        <v>23666</v>
      </c>
      <c r="I4072" t="s">
        <v>534</v>
      </c>
      <c r="J4072">
        <v>290.98</v>
      </c>
      <c r="K4072">
        <v>1</v>
      </c>
      <c r="L4072">
        <v>215.3252</v>
      </c>
      <c r="M4072">
        <v>0</v>
      </c>
      <c r="N4072">
        <v>75.654799999999994</v>
      </c>
    </row>
    <row r="4073" spans="1:14" hidden="1">
      <c r="A4073">
        <v>8598</v>
      </c>
      <c r="B4073" t="s">
        <v>4443</v>
      </c>
      <c r="C4073" s="4">
        <v>42670</v>
      </c>
      <c r="D4073" s="4">
        <v>42674</v>
      </c>
      <c r="E4073" t="s">
        <v>15</v>
      </c>
      <c r="F4073" t="s">
        <v>2201</v>
      </c>
      <c r="G4073" t="s">
        <v>17</v>
      </c>
      <c r="H4073">
        <v>94122</v>
      </c>
      <c r="I4073" t="s">
        <v>2674</v>
      </c>
      <c r="J4073">
        <v>67.135999999999996</v>
      </c>
      <c r="K4073">
        <v>4</v>
      </c>
      <c r="L4073">
        <v>10.49</v>
      </c>
      <c r="M4073">
        <v>0.2</v>
      </c>
      <c r="N4073">
        <v>25.175999999999998</v>
      </c>
    </row>
    <row r="4074" spans="1:14" hidden="1">
      <c r="A4074">
        <v>9533</v>
      </c>
      <c r="B4074" t="s">
        <v>4444</v>
      </c>
      <c r="C4074" s="4">
        <v>42670</v>
      </c>
      <c r="D4074" s="4">
        <v>42674</v>
      </c>
      <c r="E4074" t="s">
        <v>15</v>
      </c>
      <c r="F4074" t="s">
        <v>3119</v>
      </c>
      <c r="G4074" t="s">
        <v>21</v>
      </c>
      <c r="H4074">
        <v>10011</v>
      </c>
      <c r="I4074" t="s">
        <v>1616</v>
      </c>
      <c r="J4074">
        <v>427.64400000000001</v>
      </c>
      <c r="K4074">
        <v>14</v>
      </c>
      <c r="L4074">
        <v>24.776199999999999</v>
      </c>
      <c r="M4074">
        <v>0.1</v>
      </c>
      <c r="N4074">
        <v>80.777199999999993</v>
      </c>
    </row>
    <row r="4075" spans="1:14" hidden="1">
      <c r="A4075">
        <v>9534</v>
      </c>
      <c r="B4075" t="s">
        <v>4444</v>
      </c>
      <c r="C4075" s="4">
        <v>42670</v>
      </c>
      <c r="D4075" s="4">
        <v>42674</v>
      </c>
      <c r="E4075" t="s">
        <v>15</v>
      </c>
      <c r="F4075" t="s">
        <v>3119</v>
      </c>
      <c r="G4075" t="s">
        <v>21</v>
      </c>
      <c r="H4075">
        <v>10011</v>
      </c>
      <c r="I4075" t="s">
        <v>801</v>
      </c>
      <c r="J4075">
        <v>40.67</v>
      </c>
      <c r="K4075">
        <v>7</v>
      </c>
      <c r="L4075">
        <v>4.0088999999999997</v>
      </c>
      <c r="M4075">
        <v>0</v>
      </c>
      <c r="N4075">
        <v>12.607699999999999</v>
      </c>
    </row>
    <row r="4076" spans="1:14" hidden="1">
      <c r="A4076">
        <v>9535</v>
      </c>
      <c r="B4076" t="s">
        <v>4444</v>
      </c>
      <c r="C4076" s="4">
        <v>42670</v>
      </c>
      <c r="D4076" s="4">
        <v>42674</v>
      </c>
      <c r="E4076" t="s">
        <v>15</v>
      </c>
      <c r="F4076" t="s">
        <v>3119</v>
      </c>
      <c r="G4076" t="s">
        <v>21</v>
      </c>
      <c r="H4076">
        <v>10011</v>
      </c>
      <c r="I4076" t="s">
        <v>3328</v>
      </c>
      <c r="J4076">
        <v>33.479999999999997</v>
      </c>
      <c r="K4076">
        <v>2</v>
      </c>
      <c r="L4076">
        <v>16.070399999999999</v>
      </c>
      <c r="M4076">
        <v>0</v>
      </c>
      <c r="N4076">
        <v>1.3391999999999999</v>
      </c>
    </row>
    <row r="4077" spans="1:14" hidden="1">
      <c r="A4077">
        <v>9536</v>
      </c>
      <c r="B4077" t="s">
        <v>4444</v>
      </c>
      <c r="C4077" s="4">
        <v>42670</v>
      </c>
      <c r="D4077" s="4">
        <v>42674</v>
      </c>
      <c r="E4077" t="s">
        <v>15</v>
      </c>
      <c r="F4077" t="s">
        <v>3119</v>
      </c>
      <c r="G4077" t="s">
        <v>21</v>
      </c>
      <c r="H4077">
        <v>10011</v>
      </c>
      <c r="I4077" t="s">
        <v>380</v>
      </c>
      <c r="J4077">
        <v>9.7279999999999998</v>
      </c>
      <c r="K4077">
        <v>2</v>
      </c>
      <c r="L4077">
        <v>3.2223999999999999</v>
      </c>
      <c r="M4077">
        <v>0.2</v>
      </c>
      <c r="N4077">
        <v>3.2831999999999999</v>
      </c>
    </row>
    <row r="4078" spans="1:14" hidden="1">
      <c r="A4078">
        <v>2801</v>
      </c>
      <c r="B4078" t="s">
        <v>4445</v>
      </c>
      <c r="C4078" s="4">
        <v>42668</v>
      </c>
      <c r="D4078" s="4">
        <v>42671</v>
      </c>
      <c r="E4078" t="s">
        <v>38</v>
      </c>
      <c r="F4078" t="s">
        <v>2489</v>
      </c>
      <c r="G4078" t="s">
        <v>27</v>
      </c>
      <c r="H4078">
        <v>33180</v>
      </c>
      <c r="I4078" t="s">
        <v>2070</v>
      </c>
      <c r="J4078">
        <v>783.96</v>
      </c>
      <c r="K4078">
        <v>5</v>
      </c>
      <c r="L4078">
        <v>141.11279999999999</v>
      </c>
      <c r="M4078">
        <v>0.2</v>
      </c>
      <c r="N4078">
        <v>78.396000000000001</v>
      </c>
    </row>
    <row r="4079" spans="1:14" hidden="1">
      <c r="A4079">
        <v>5624</v>
      </c>
      <c r="B4079" t="s">
        <v>4446</v>
      </c>
      <c r="C4079" s="4">
        <v>42667</v>
      </c>
      <c r="D4079" s="4">
        <v>42671</v>
      </c>
      <c r="E4079" t="s">
        <v>52</v>
      </c>
      <c r="F4079" t="s">
        <v>741</v>
      </c>
      <c r="G4079" t="s">
        <v>27</v>
      </c>
      <c r="H4079">
        <v>90032</v>
      </c>
      <c r="I4079" t="s">
        <v>2900</v>
      </c>
      <c r="J4079">
        <v>100</v>
      </c>
      <c r="K4079">
        <v>4</v>
      </c>
      <c r="L4079">
        <v>19.75</v>
      </c>
      <c r="M4079">
        <v>0</v>
      </c>
      <c r="N4079">
        <v>21</v>
      </c>
    </row>
    <row r="4080" spans="1:14" hidden="1">
      <c r="A4080">
        <v>5625</v>
      </c>
      <c r="B4080" t="s">
        <v>4446</v>
      </c>
      <c r="C4080" s="4">
        <v>42667</v>
      </c>
      <c r="D4080" s="4">
        <v>42671</v>
      </c>
      <c r="E4080" t="s">
        <v>52</v>
      </c>
      <c r="F4080" t="s">
        <v>741</v>
      </c>
      <c r="G4080" t="s">
        <v>27</v>
      </c>
      <c r="H4080">
        <v>90032</v>
      </c>
      <c r="I4080" t="s">
        <v>4447</v>
      </c>
      <c r="J4080">
        <v>359.98</v>
      </c>
      <c r="K4080">
        <v>2</v>
      </c>
      <c r="L4080">
        <v>169.19059999999999</v>
      </c>
      <c r="M4080">
        <v>0</v>
      </c>
      <c r="N4080">
        <v>21.598800000000001</v>
      </c>
    </row>
    <row r="4081" spans="1:14" hidden="1">
      <c r="A4081">
        <v>6287</v>
      </c>
      <c r="B4081" t="s">
        <v>4448</v>
      </c>
      <c r="C4081" s="4">
        <v>42667</v>
      </c>
      <c r="D4081" s="4">
        <v>42674</v>
      </c>
      <c r="E4081" t="s">
        <v>15</v>
      </c>
      <c r="F4081" t="s">
        <v>1336</v>
      </c>
      <c r="G4081" t="s">
        <v>17</v>
      </c>
      <c r="H4081">
        <v>37087</v>
      </c>
      <c r="I4081" t="s">
        <v>4449</v>
      </c>
      <c r="J4081">
        <v>239.976</v>
      </c>
      <c r="K4081">
        <v>3</v>
      </c>
      <c r="L4081">
        <v>73.992599999999996</v>
      </c>
      <c r="M4081">
        <v>0.2</v>
      </c>
      <c r="N4081">
        <v>17.998200000000001</v>
      </c>
    </row>
    <row r="4082" spans="1:14" hidden="1">
      <c r="A4082">
        <v>6634</v>
      </c>
      <c r="B4082" t="s">
        <v>4450</v>
      </c>
      <c r="C4082" s="4">
        <v>42667</v>
      </c>
      <c r="D4082" s="4">
        <v>42667</v>
      </c>
      <c r="E4082" t="s">
        <v>98</v>
      </c>
      <c r="F4082" t="s">
        <v>4451</v>
      </c>
      <c r="G4082" t="s">
        <v>21</v>
      </c>
      <c r="H4082">
        <v>94109</v>
      </c>
      <c r="I4082" t="s">
        <v>509</v>
      </c>
      <c r="J4082">
        <v>199.99</v>
      </c>
      <c r="K4082">
        <v>1</v>
      </c>
      <c r="L4082">
        <v>113.9943</v>
      </c>
      <c r="M4082">
        <v>0</v>
      </c>
      <c r="N4082">
        <v>85.995699999999999</v>
      </c>
    </row>
    <row r="4083" spans="1:14" hidden="1">
      <c r="A4083">
        <v>7760</v>
      </c>
      <c r="B4083" t="s">
        <v>4452</v>
      </c>
      <c r="C4083" s="4">
        <v>42667</v>
      </c>
      <c r="D4083" s="4">
        <v>42671</v>
      </c>
      <c r="E4083" t="s">
        <v>15</v>
      </c>
      <c r="F4083" t="s">
        <v>1039</v>
      </c>
      <c r="G4083" t="s">
        <v>27</v>
      </c>
      <c r="H4083">
        <v>77041</v>
      </c>
      <c r="I4083" t="s">
        <v>2391</v>
      </c>
      <c r="J4083">
        <v>15.552</v>
      </c>
      <c r="K4083">
        <v>3</v>
      </c>
      <c r="L4083">
        <v>3.3696000000000002</v>
      </c>
      <c r="M4083">
        <v>0.2</v>
      </c>
      <c r="N4083">
        <v>5.4432</v>
      </c>
    </row>
    <row r="4084" spans="1:14" hidden="1">
      <c r="A4084">
        <v>8694</v>
      </c>
      <c r="B4084" t="s">
        <v>4453</v>
      </c>
      <c r="C4084" s="4">
        <v>42667</v>
      </c>
      <c r="D4084" s="4">
        <v>42671</v>
      </c>
      <c r="E4084" t="s">
        <v>15</v>
      </c>
      <c r="F4084" t="s">
        <v>2639</v>
      </c>
      <c r="G4084" t="s">
        <v>17</v>
      </c>
      <c r="H4084">
        <v>94110</v>
      </c>
      <c r="I4084" t="s">
        <v>3540</v>
      </c>
      <c r="J4084">
        <v>450</v>
      </c>
      <c r="K4084">
        <v>5</v>
      </c>
      <c r="L4084">
        <v>57.6</v>
      </c>
      <c r="M4084">
        <v>0</v>
      </c>
      <c r="N4084">
        <v>162</v>
      </c>
    </row>
    <row r="4085" spans="1:14" hidden="1">
      <c r="A4085">
        <v>652</v>
      </c>
      <c r="B4085" t="s">
        <v>4454</v>
      </c>
      <c r="C4085" s="4">
        <v>42666</v>
      </c>
      <c r="D4085" s="4">
        <v>42672</v>
      </c>
      <c r="E4085" t="s">
        <v>15</v>
      </c>
      <c r="F4085" t="s">
        <v>3056</v>
      </c>
      <c r="G4085" t="s">
        <v>17</v>
      </c>
      <c r="H4085">
        <v>10024</v>
      </c>
      <c r="I4085" t="s">
        <v>4107</v>
      </c>
      <c r="J4085">
        <v>379.4</v>
      </c>
      <c r="K4085">
        <v>10</v>
      </c>
      <c r="L4085">
        <v>20.1082</v>
      </c>
      <c r="M4085">
        <v>0</v>
      </c>
      <c r="N4085">
        <v>178.31800000000001</v>
      </c>
    </row>
    <row r="4086" spans="1:14" hidden="1">
      <c r="A4086">
        <v>1810</v>
      </c>
      <c r="B4086" t="s">
        <v>4455</v>
      </c>
      <c r="C4086" s="4">
        <v>42666</v>
      </c>
      <c r="D4086" s="4">
        <v>42672</v>
      </c>
      <c r="E4086" t="s">
        <v>15</v>
      </c>
      <c r="F4086" t="s">
        <v>2726</v>
      </c>
      <c r="G4086" t="s">
        <v>27</v>
      </c>
      <c r="H4086">
        <v>60610</v>
      </c>
      <c r="I4086" t="s">
        <v>1217</v>
      </c>
      <c r="J4086">
        <v>16.155999999999999</v>
      </c>
      <c r="K4086">
        <v>7</v>
      </c>
      <c r="L4086">
        <v>4.0389999999999997</v>
      </c>
      <c r="M4086">
        <v>0.6</v>
      </c>
      <c r="N4086">
        <v>-12.117000000000001</v>
      </c>
    </row>
    <row r="4087" spans="1:14" hidden="1">
      <c r="A4087">
        <v>1811</v>
      </c>
      <c r="B4087" t="s">
        <v>4455</v>
      </c>
      <c r="C4087" s="4">
        <v>42666</v>
      </c>
      <c r="D4087" s="4">
        <v>42672</v>
      </c>
      <c r="E4087" t="s">
        <v>15</v>
      </c>
      <c r="F4087" t="s">
        <v>2726</v>
      </c>
      <c r="G4087" t="s">
        <v>27</v>
      </c>
      <c r="H4087">
        <v>60610</v>
      </c>
      <c r="I4087" t="s">
        <v>4456</v>
      </c>
      <c r="J4087">
        <v>54.816000000000003</v>
      </c>
      <c r="K4087">
        <v>3</v>
      </c>
      <c r="L4087">
        <v>12.333600000000001</v>
      </c>
      <c r="M4087">
        <v>0.2</v>
      </c>
      <c r="N4087">
        <v>17.815200000000001</v>
      </c>
    </row>
    <row r="4088" spans="1:14" hidden="1">
      <c r="A4088">
        <v>5136</v>
      </c>
      <c r="B4088" t="s">
        <v>4457</v>
      </c>
      <c r="C4088" s="4">
        <v>42666</v>
      </c>
      <c r="D4088" s="4">
        <v>42671</v>
      </c>
      <c r="E4088" t="s">
        <v>15</v>
      </c>
      <c r="F4088" t="s">
        <v>2844</v>
      </c>
      <c r="G4088" t="s">
        <v>17</v>
      </c>
      <c r="H4088">
        <v>98103</v>
      </c>
      <c r="I4088" t="s">
        <v>4249</v>
      </c>
      <c r="J4088">
        <v>17.05</v>
      </c>
      <c r="K4088">
        <v>5</v>
      </c>
      <c r="L4088">
        <v>1.7732000000000001</v>
      </c>
      <c r="M4088">
        <v>0</v>
      </c>
      <c r="N4088">
        <v>8.1839999999999993</v>
      </c>
    </row>
    <row r="4089" spans="1:14" hidden="1">
      <c r="A4089">
        <v>884</v>
      </c>
      <c r="B4089" t="s">
        <v>4458</v>
      </c>
      <c r="C4089" s="4">
        <v>42665</v>
      </c>
      <c r="D4089" s="4">
        <v>42667</v>
      </c>
      <c r="E4089" t="s">
        <v>38</v>
      </c>
      <c r="F4089" t="s">
        <v>1386</v>
      </c>
      <c r="G4089" t="s">
        <v>17</v>
      </c>
      <c r="H4089">
        <v>48227</v>
      </c>
      <c r="I4089" t="s">
        <v>912</v>
      </c>
      <c r="J4089">
        <v>31.4</v>
      </c>
      <c r="K4089">
        <v>5</v>
      </c>
      <c r="L4089">
        <v>4.2704000000000004</v>
      </c>
      <c r="M4089">
        <v>0</v>
      </c>
      <c r="N4089">
        <v>10.048</v>
      </c>
    </row>
    <row r="4090" spans="1:14" hidden="1">
      <c r="A4090">
        <v>3977</v>
      </c>
      <c r="B4090" t="s">
        <v>4459</v>
      </c>
      <c r="C4090" s="4">
        <v>42665</v>
      </c>
      <c r="D4090" s="4">
        <v>42667</v>
      </c>
      <c r="E4090" t="s">
        <v>38</v>
      </c>
      <c r="F4090" t="s">
        <v>2806</v>
      </c>
      <c r="G4090" t="s">
        <v>21</v>
      </c>
      <c r="H4090">
        <v>23223</v>
      </c>
      <c r="I4090" t="s">
        <v>4022</v>
      </c>
      <c r="J4090">
        <v>39.92</v>
      </c>
      <c r="K4090">
        <v>4</v>
      </c>
      <c r="L4090">
        <v>7.1856</v>
      </c>
      <c r="M4090">
        <v>0</v>
      </c>
      <c r="N4090">
        <v>11.1776</v>
      </c>
    </row>
    <row r="4091" spans="1:14" hidden="1">
      <c r="A4091">
        <v>6580</v>
      </c>
      <c r="B4091" t="s">
        <v>4460</v>
      </c>
      <c r="C4091" s="4">
        <v>42665</v>
      </c>
      <c r="D4091" s="4">
        <v>42665</v>
      </c>
      <c r="E4091" t="s">
        <v>98</v>
      </c>
      <c r="F4091" t="s">
        <v>4461</v>
      </c>
      <c r="G4091" t="s">
        <v>21</v>
      </c>
      <c r="H4091">
        <v>98105</v>
      </c>
      <c r="I4091" t="s">
        <v>4462</v>
      </c>
      <c r="J4091">
        <v>6.68</v>
      </c>
      <c r="K4091">
        <v>1</v>
      </c>
      <c r="L4091">
        <v>3.4735999999999998</v>
      </c>
      <c r="M4091">
        <v>0</v>
      </c>
      <c r="N4091">
        <v>3.2063999999999999</v>
      </c>
    </row>
    <row r="4092" spans="1:14" hidden="1">
      <c r="A4092">
        <v>6581</v>
      </c>
      <c r="B4092" t="s">
        <v>4460</v>
      </c>
      <c r="C4092" s="4">
        <v>42665</v>
      </c>
      <c r="D4092" s="4">
        <v>42665</v>
      </c>
      <c r="E4092" t="s">
        <v>98</v>
      </c>
      <c r="F4092" t="s">
        <v>4461</v>
      </c>
      <c r="G4092" t="s">
        <v>21</v>
      </c>
      <c r="H4092">
        <v>98105</v>
      </c>
      <c r="I4092" t="s">
        <v>3648</v>
      </c>
      <c r="J4092">
        <v>8.34</v>
      </c>
      <c r="K4092">
        <v>3</v>
      </c>
      <c r="L4092">
        <v>2.0293999999999999</v>
      </c>
      <c r="M4092">
        <v>0</v>
      </c>
      <c r="N4092">
        <v>2.2517999999999998</v>
      </c>
    </row>
    <row r="4093" spans="1:14" hidden="1">
      <c r="A4093">
        <v>6582</v>
      </c>
      <c r="B4093" t="s">
        <v>4460</v>
      </c>
      <c r="C4093" s="4">
        <v>42665</v>
      </c>
      <c r="D4093" s="4">
        <v>42665</v>
      </c>
      <c r="E4093" t="s">
        <v>98</v>
      </c>
      <c r="F4093" t="s">
        <v>4461</v>
      </c>
      <c r="G4093" t="s">
        <v>21</v>
      </c>
      <c r="H4093">
        <v>98105</v>
      </c>
      <c r="I4093" t="s">
        <v>4463</v>
      </c>
      <c r="J4093">
        <v>101.94</v>
      </c>
      <c r="K4093">
        <v>3</v>
      </c>
      <c r="L4093">
        <v>23.786000000000001</v>
      </c>
      <c r="M4093">
        <v>0</v>
      </c>
      <c r="N4093">
        <v>30.582000000000001</v>
      </c>
    </row>
    <row r="4094" spans="1:14" hidden="1">
      <c r="A4094">
        <v>367</v>
      </c>
      <c r="B4094" t="s">
        <v>4464</v>
      </c>
      <c r="C4094" s="4">
        <v>42664</v>
      </c>
      <c r="D4094" s="4">
        <v>42664</v>
      </c>
      <c r="E4094" t="s">
        <v>98</v>
      </c>
      <c r="F4094" t="s">
        <v>751</v>
      </c>
      <c r="G4094" t="s">
        <v>27</v>
      </c>
      <c r="H4094">
        <v>6040</v>
      </c>
      <c r="I4094" t="s">
        <v>2215</v>
      </c>
      <c r="J4094">
        <v>23.2</v>
      </c>
      <c r="K4094">
        <v>4</v>
      </c>
      <c r="L4094">
        <v>3.19</v>
      </c>
      <c r="M4094">
        <v>0</v>
      </c>
      <c r="N4094">
        <v>10.44</v>
      </c>
    </row>
    <row r="4095" spans="1:14" hidden="1">
      <c r="A4095">
        <v>368</v>
      </c>
      <c r="B4095" t="s">
        <v>4464</v>
      </c>
      <c r="C4095" s="4">
        <v>42664</v>
      </c>
      <c r="D4095" s="4">
        <v>42664</v>
      </c>
      <c r="E4095" t="s">
        <v>98</v>
      </c>
      <c r="F4095" t="s">
        <v>751</v>
      </c>
      <c r="G4095" t="s">
        <v>27</v>
      </c>
      <c r="H4095">
        <v>6040</v>
      </c>
      <c r="I4095" t="s">
        <v>1151</v>
      </c>
      <c r="J4095">
        <v>7.36</v>
      </c>
      <c r="K4095">
        <v>2</v>
      </c>
      <c r="L4095">
        <v>3.6063999999999998</v>
      </c>
      <c r="M4095">
        <v>0</v>
      </c>
      <c r="N4095">
        <v>0.1472</v>
      </c>
    </row>
    <row r="4096" spans="1:14" hidden="1">
      <c r="A4096">
        <v>369</v>
      </c>
      <c r="B4096" t="s">
        <v>4464</v>
      </c>
      <c r="C4096" s="4">
        <v>42664</v>
      </c>
      <c r="D4096" s="4">
        <v>42664</v>
      </c>
      <c r="E4096" t="s">
        <v>98</v>
      </c>
      <c r="F4096" t="s">
        <v>751</v>
      </c>
      <c r="G4096" t="s">
        <v>27</v>
      </c>
      <c r="H4096">
        <v>6040</v>
      </c>
      <c r="I4096" t="s">
        <v>4465</v>
      </c>
      <c r="J4096">
        <v>104.79</v>
      </c>
      <c r="K4096">
        <v>7</v>
      </c>
      <c r="L4096">
        <v>10.7784</v>
      </c>
      <c r="M4096">
        <v>0</v>
      </c>
      <c r="N4096">
        <v>29.341200000000001</v>
      </c>
    </row>
    <row r="4097" spans="1:14" hidden="1">
      <c r="A4097">
        <v>370</v>
      </c>
      <c r="B4097" t="s">
        <v>4464</v>
      </c>
      <c r="C4097" s="4">
        <v>42664</v>
      </c>
      <c r="D4097" s="4">
        <v>42664</v>
      </c>
      <c r="E4097" t="s">
        <v>98</v>
      </c>
      <c r="F4097" t="s">
        <v>751</v>
      </c>
      <c r="G4097" t="s">
        <v>27</v>
      </c>
      <c r="H4097">
        <v>6040</v>
      </c>
      <c r="I4097" t="s">
        <v>2244</v>
      </c>
      <c r="J4097">
        <v>1043.92</v>
      </c>
      <c r="K4097">
        <v>4</v>
      </c>
      <c r="L4097">
        <v>193.12520000000001</v>
      </c>
      <c r="M4097">
        <v>0</v>
      </c>
      <c r="N4097">
        <v>271.41919999999999</v>
      </c>
    </row>
    <row r="4098" spans="1:14" hidden="1">
      <c r="A4098">
        <v>1105</v>
      </c>
      <c r="B4098" t="s">
        <v>4466</v>
      </c>
      <c r="C4098" s="4">
        <v>42664</v>
      </c>
      <c r="D4098" s="4">
        <v>42670</v>
      </c>
      <c r="E4098" t="s">
        <v>15</v>
      </c>
      <c r="F4098" t="s">
        <v>3389</v>
      </c>
      <c r="G4098" t="s">
        <v>21</v>
      </c>
      <c r="H4098">
        <v>92503</v>
      </c>
      <c r="I4098" t="s">
        <v>721</v>
      </c>
      <c r="J4098">
        <v>22.92</v>
      </c>
      <c r="K4098">
        <v>3</v>
      </c>
      <c r="L4098">
        <v>3.8963999999999999</v>
      </c>
      <c r="M4098">
        <v>0</v>
      </c>
      <c r="N4098">
        <v>11.2308</v>
      </c>
    </row>
    <row r="4099" spans="1:14" hidden="1">
      <c r="A4099">
        <v>2776</v>
      </c>
      <c r="B4099" t="s">
        <v>4467</v>
      </c>
      <c r="C4099" s="4">
        <v>42664</v>
      </c>
      <c r="D4099" s="4">
        <v>42668</v>
      </c>
      <c r="E4099" t="s">
        <v>15</v>
      </c>
      <c r="F4099" t="s">
        <v>1383</v>
      </c>
      <c r="G4099" t="s">
        <v>21</v>
      </c>
      <c r="H4099">
        <v>92037</v>
      </c>
      <c r="I4099" t="s">
        <v>3087</v>
      </c>
      <c r="J4099">
        <v>154.44</v>
      </c>
      <c r="K4099">
        <v>3</v>
      </c>
      <c r="L4099">
        <v>50.965200000000003</v>
      </c>
      <c r="M4099">
        <v>0</v>
      </c>
      <c r="N4099">
        <v>1.5444</v>
      </c>
    </row>
    <row r="4100" spans="1:14" hidden="1">
      <c r="A4100">
        <v>3486</v>
      </c>
      <c r="B4100" t="s">
        <v>4468</v>
      </c>
      <c r="C4100" s="4">
        <v>42664</v>
      </c>
      <c r="D4100" s="4">
        <v>42669</v>
      </c>
      <c r="E4100" t="s">
        <v>15</v>
      </c>
      <c r="F4100" t="s">
        <v>1741</v>
      </c>
      <c r="G4100" t="s">
        <v>27</v>
      </c>
      <c r="H4100">
        <v>19711</v>
      </c>
      <c r="I4100" t="s">
        <v>80</v>
      </c>
      <c r="J4100">
        <v>7.92</v>
      </c>
      <c r="K4100">
        <v>4</v>
      </c>
      <c r="L4100">
        <v>1.089</v>
      </c>
      <c r="M4100">
        <v>0</v>
      </c>
      <c r="N4100">
        <v>3.5640000000000001</v>
      </c>
    </row>
    <row r="4101" spans="1:14" hidden="1">
      <c r="A4101">
        <v>4186</v>
      </c>
      <c r="B4101" t="s">
        <v>4469</v>
      </c>
      <c r="C4101" s="4">
        <v>42664</v>
      </c>
      <c r="D4101" s="4">
        <v>42665</v>
      </c>
      <c r="E4101" t="s">
        <v>38</v>
      </c>
      <c r="F4101" t="s">
        <v>675</v>
      </c>
      <c r="G4101" t="s">
        <v>21</v>
      </c>
      <c r="H4101">
        <v>21215</v>
      </c>
      <c r="I4101" t="s">
        <v>428</v>
      </c>
      <c r="J4101">
        <v>98.16</v>
      </c>
      <c r="K4101">
        <v>6</v>
      </c>
      <c r="L4101">
        <v>14.724</v>
      </c>
      <c r="M4101">
        <v>0</v>
      </c>
      <c r="N4101">
        <v>9.8160000000000007</v>
      </c>
    </row>
    <row r="4102" spans="1:14" hidden="1">
      <c r="A4102">
        <v>6204</v>
      </c>
      <c r="B4102" t="s">
        <v>4470</v>
      </c>
      <c r="C4102" s="4">
        <v>42664</v>
      </c>
      <c r="D4102" s="4">
        <v>42670</v>
      </c>
      <c r="E4102" t="s">
        <v>15</v>
      </c>
      <c r="F4102" t="s">
        <v>94</v>
      </c>
      <c r="G4102" t="s">
        <v>21</v>
      </c>
      <c r="H4102">
        <v>43229</v>
      </c>
      <c r="I4102" t="s">
        <v>1034</v>
      </c>
      <c r="J4102">
        <v>235.15199999999999</v>
      </c>
      <c r="K4102">
        <v>8</v>
      </c>
      <c r="L4102">
        <v>35.272799999999997</v>
      </c>
      <c r="M4102">
        <v>0.4</v>
      </c>
      <c r="N4102">
        <v>-47.0304</v>
      </c>
    </row>
    <row r="4103" spans="1:14" hidden="1">
      <c r="A4103">
        <v>6286</v>
      </c>
      <c r="B4103" t="s">
        <v>4471</v>
      </c>
      <c r="C4103" s="4">
        <v>42664</v>
      </c>
      <c r="D4103" s="4">
        <v>42669</v>
      </c>
      <c r="E4103" t="s">
        <v>15</v>
      </c>
      <c r="F4103" t="s">
        <v>741</v>
      </c>
      <c r="G4103" t="s">
        <v>27</v>
      </c>
      <c r="H4103">
        <v>44107</v>
      </c>
      <c r="I4103" t="s">
        <v>4472</v>
      </c>
      <c r="J4103">
        <v>661.17600000000004</v>
      </c>
      <c r="K4103">
        <v>2</v>
      </c>
      <c r="L4103">
        <v>446.29379999999998</v>
      </c>
      <c r="M4103">
        <v>0.4</v>
      </c>
      <c r="N4103">
        <v>-231.41159999999999</v>
      </c>
    </row>
    <row r="4104" spans="1:14" hidden="1">
      <c r="A4104">
        <v>7817</v>
      </c>
      <c r="B4104" t="s">
        <v>4473</v>
      </c>
      <c r="C4104" s="4">
        <v>42664</v>
      </c>
      <c r="D4104" s="4">
        <v>42669</v>
      </c>
      <c r="E4104" t="s">
        <v>52</v>
      </c>
      <c r="F4104" t="s">
        <v>3914</v>
      </c>
      <c r="G4104" t="s">
        <v>17</v>
      </c>
      <c r="H4104">
        <v>89031</v>
      </c>
      <c r="I4104" t="s">
        <v>4474</v>
      </c>
      <c r="J4104">
        <v>113.22</v>
      </c>
      <c r="K4104">
        <v>3</v>
      </c>
      <c r="L4104">
        <v>27.927600000000002</v>
      </c>
      <c r="M4104">
        <v>0</v>
      </c>
      <c r="N4104">
        <v>29.437200000000001</v>
      </c>
    </row>
    <row r="4105" spans="1:14" hidden="1">
      <c r="A4105">
        <v>7818</v>
      </c>
      <c r="B4105" t="s">
        <v>4473</v>
      </c>
      <c r="C4105" s="4">
        <v>42664</v>
      </c>
      <c r="D4105" s="4">
        <v>42669</v>
      </c>
      <c r="E4105" t="s">
        <v>52</v>
      </c>
      <c r="F4105" t="s">
        <v>3914</v>
      </c>
      <c r="G4105" t="s">
        <v>17</v>
      </c>
      <c r="H4105">
        <v>89031</v>
      </c>
      <c r="I4105" t="s">
        <v>4475</v>
      </c>
      <c r="J4105">
        <v>35.880000000000003</v>
      </c>
      <c r="K4105">
        <v>6</v>
      </c>
      <c r="L4105">
        <v>3.0497999999999998</v>
      </c>
      <c r="M4105">
        <v>0</v>
      </c>
      <c r="N4105">
        <v>17.581199999999999</v>
      </c>
    </row>
    <row r="4106" spans="1:14" hidden="1">
      <c r="A4106">
        <v>7819</v>
      </c>
      <c r="B4106" t="s">
        <v>4473</v>
      </c>
      <c r="C4106" s="4">
        <v>42664</v>
      </c>
      <c r="D4106" s="4">
        <v>42669</v>
      </c>
      <c r="E4106" t="s">
        <v>52</v>
      </c>
      <c r="F4106" t="s">
        <v>3914</v>
      </c>
      <c r="G4106" t="s">
        <v>17</v>
      </c>
      <c r="H4106">
        <v>89031</v>
      </c>
      <c r="I4106" t="s">
        <v>634</v>
      </c>
      <c r="J4106">
        <v>4535.9759999999997</v>
      </c>
      <c r="K4106">
        <v>3</v>
      </c>
      <c r="L4106">
        <v>963.89490000000001</v>
      </c>
      <c r="M4106">
        <v>0.2</v>
      </c>
      <c r="N4106">
        <v>1644.2913000000001</v>
      </c>
    </row>
    <row r="4107" spans="1:14" hidden="1">
      <c r="A4107">
        <v>7822</v>
      </c>
      <c r="B4107" t="s">
        <v>4476</v>
      </c>
      <c r="C4107" s="4">
        <v>42664</v>
      </c>
      <c r="D4107" s="4">
        <v>42667</v>
      </c>
      <c r="E4107" t="s">
        <v>52</v>
      </c>
      <c r="F4107" t="s">
        <v>761</v>
      </c>
      <c r="G4107" t="s">
        <v>21</v>
      </c>
      <c r="H4107">
        <v>38301</v>
      </c>
      <c r="I4107" t="s">
        <v>2083</v>
      </c>
      <c r="J4107">
        <v>111.672</v>
      </c>
      <c r="K4107">
        <v>9</v>
      </c>
      <c r="L4107">
        <v>11.6325</v>
      </c>
      <c r="M4107">
        <v>0.2</v>
      </c>
      <c r="N4107">
        <v>6.97949999999999</v>
      </c>
    </row>
    <row r="4108" spans="1:14" hidden="1">
      <c r="A4108">
        <v>8030</v>
      </c>
      <c r="B4108" t="s">
        <v>4477</v>
      </c>
      <c r="C4108" s="4">
        <v>42664</v>
      </c>
      <c r="D4108" s="4">
        <v>42668</v>
      </c>
      <c r="E4108" t="s">
        <v>15</v>
      </c>
      <c r="F4108" t="s">
        <v>1423</v>
      </c>
      <c r="G4108" t="s">
        <v>21</v>
      </c>
      <c r="H4108">
        <v>78207</v>
      </c>
      <c r="I4108" t="s">
        <v>1494</v>
      </c>
      <c r="J4108">
        <v>106.08</v>
      </c>
      <c r="K4108">
        <v>6</v>
      </c>
      <c r="L4108">
        <v>19.227</v>
      </c>
      <c r="M4108">
        <v>0.2</v>
      </c>
      <c r="N4108">
        <v>-9.282</v>
      </c>
    </row>
    <row r="4109" spans="1:14" hidden="1">
      <c r="A4109">
        <v>9707</v>
      </c>
      <c r="B4109" t="s">
        <v>4478</v>
      </c>
      <c r="C4109" s="4">
        <v>42664</v>
      </c>
      <c r="D4109" s="4">
        <v>42670</v>
      </c>
      <c r="E4109" t="s">
        <v>15</v>
      </c>
      <c r="F4109" t="s">
        <v>664</v>
      </c>
      <c r="G4109" t="s">
        <v>21</v>
      </c>
      <c r="H4109">
        <v>90045</v>
      </c>
      <c r="I4109" t="s">
        <v>2461</v>
      </c>
      <c r="J4109">
        <v>242.136</v>
      </c>
      <c r="K4109">
        <v>3</v>
      </c>
      <c r="L4109">
        <v>76.676400000000001</v>
      </c>
      <c r="M4109">
        <v>0.2</v>
      </c>
      <c r="N4109">
        <v>12.1068</v>
      </c>
    </row>
    <row r="4110" spans="1:14" hidden="1">
      <c r="A4110">
        <v>9708</v>
      </c>
      <c r="B4110" t="s">
        <v>4478</v>
      </c>
      <c r="C4110" s="4">
        <v>42664</v>
      </c>
      <c r="D4110" s="4">
        <v>42670</v>
      </c>
      <c r="E4110" t="s">
        <v>15</v>
      </c>
      <c r="F4110" t="s">
        <v>664</v>
      </c>
      <c r="G4110" t="s">
        <v>21</v>
      </c>
      <c r="H4110">
        <v>90045</v>
      </c>
      <c r="I4110" t="s">
        <v>1019</v>
      </c>
      <c r="J4110">
        <v>12.39</v>
      </c>
      <c r="K4110">
        <v>3</v>
      </c>
      <c r="L4110">
        <v>2.2302</v>
      </c>
      <c r="M4110">
        <v>0</v>
      </c>
      <c r="N4110">
        <v>5.6993999999999998</v>
      </c>
    </row>
    <row r="4111" spans="1:14" hidden="1">
      <c r="A4111">
        <v>9709</v>
      </c>
      <c r="B4111" t="s">
        <v>4478</v>
      </c>
      <c r="C4111" s="4">
        <v>42664</v>
      </c>
      <c r="D4111" s="4">
        <v>42670</v>
      </c>
      <c r="E4111" t="s">
        <v>15</v>
      </c>
      <c r="F4111" t="s">
        <v>664</v>
      </c>
      <c r="G4111" t="s">
        <v>21</v>
      </c>
      <c r="H4111">
        <v>90045</v>
      </c>
      <c r="I4111" t="s">
        <v>4022</v>
      </c>
      <c r="J4111">
        <v>19.96</v>
      </c>
      <c r="K4111">
        <v>2</v>
      </c>
      <c r="L4111">
        <v>7.1856</v>
      </c>
      <c r="M4111">
        <v>0</v>
      </c>
      <c r="N4111">
        <v>5.5888</v>
      </c>
    </row>
    <row r="4112" spans="1:14" hidden="1">
      <c r="A4112">
        <v>9710</v>
      </c>
      <c r="B4112" t="s">
        <v>4478</v>
      </c>
      <c r="C4112" s="4">
        <v>42664</v>
      </c>
      <c r="D4112" s="4">
        <v>42670</v>
      </c>
      <c r="E4112" t="s">
        <v>15</v>
      </c>
      <c r="F4112" t="s">
        <v>664</v>
      </c>
      <c r="G4112" t="s">
        <v>21</v>
      </c>
      <c r="H4112">
        <v>90045</v>
      </c>
      <c r="I4112" t="s">
        <v>1709</v>
      </c>
      <c r="J4112">
        <v>340.92</v>
      </c>
      <c r="K4112">
        <v>3</v>
      </c>
      <c r="L4112">
        <v>112.50360000000001</v>
      </c>
      <c r="M4112">
        <v>0</v>
      </c>
      <c r="N4112">
        <v>3.4091999999999798</v>
      </c>
    </row>
    <row r="4113" spans="1:14" hidden="1">
      <c r="A4113">
        <v>9806</v>
      </c>
      <c r="B4113" t="s">
        <v>4479</v>
      </c>
      <c r="C4113" s="4">
        <v>42664</v>
      </c>
      <c r="D4113" s="4">
        <v>42669</v>
      </c>
      <c r="E4113" t="s">
        <v>15</v>
      </c>
      <c r="F4113" t="s">
        <v>1141</v>
      </c>
      <c r="G4113" t="s">
        <v>17</v>
      </c>
      <c r="H4113">
        <v>33311</v>
      </c>
      <c r="I4113" t="s">
        <v>4001</v>
      </c>
      <c r="J4113">
        <v>45.567999999999998</v>
      </c>
      <c r="K4113">
        <v>2</v>
      </c>
      <c r="L4113">
        <v>17.942399999999999</v>
      </c>
      <c r="M4113">
        <v>0.2</v>
      </c>
      <c r="N4113">
        <v>9.6831999999999994</v>
      </c>
    </row>
    <row r="4114" spans="1:14" hidden="1">
      <c r="A4114">
        <v>9807</v>
      </c>
      <c r="B4114" t="s">
        <v>4479</v>
      </c>
      <c r="C4114" s="4">
        <v>42664</v>
      </c>
      <c r="D4114" s="4">
        <v>42669</v>
      </c>
      <c r="E4114" t="s">
        <v>15</v>
      </c>
      <c r="F4114" t="s">
        <v>1141</v>
      </c>
      <c r="G4114" t="s">
        <v>17</v>
      </c>
      <c r="H4114">
        <v>33311</v>
      </c>
      <c r="I4114" t="s">
        <v>2632</v>
      </c>
      <c r="J4114">
        <v>28.751999999999999</v>
      </c>
      <c r="K4114">
        <v>8</v>
      </c>
      <c r="L4114">
        <v>6.2295999999999996</v>
      </c>
      <c r="M4114">
        <v>0.7</v>
      </c>
      <c r="N4114">
        <v>-21.084800000000001</v>
      </c>
    </row>
    <row r="4115" spans="1:14" hidden="1">
      <c r="A4115">
        <v>513</v>
      </c>
      <c r="B4115" t="s">
        <v>4480</v>
      </c>
      <c r="C4115" s="4">
        <v>42663</v>
      </c>
      <c r="D4115" s="4">
        <v>42666</v>
      </c>
      <c r="E4115" t="s">
        <v>38</v>
      </c>
      <c r="F4115" t="s">
        <v>592</v>
      </c>
      <c r="G4115" t="s">
        <v>21</v>
      </c>
      <c r="H4115">
        <v>43055</v>
      </c>
      <c r="I4115" t="s">
        <v>2456</v>
      </c>
      <c r="J4115">
        <v>7.1520000000000001</v>
      </c>
      <c r="K4115">
        <v>3</v>
      </c>
      <c r="L4115">
        <v>2.1456</v>
      </c>
      <c r="M4115">
        <v>0.2</v>
      </c>
      <c r="N4115">
        <v>0.71519999999999995</v>
      </c>
    </row>
    <row r="4116" spans="1:14" hidden="1">
      <c r="A4116">
        <v>6206</v>
      </c>
      <c r="B4116" t="s">
        <v>4481</v>
      </c>
      <c r="C4116" s="4">
        <v>42663</v>
      </c>
      <c r="D4116" s="4">
        <v>42667</v>
      </c>
      <c r="E4116" t="s">
        <v>52</v>
      </c>
      <c r="F4116" t="s">
        <v>4482</v>
      </c>
      <c r="G4116" t="s">
        <v>21</v>
      </c>
      <c r="H4116">
        <v>77095</v>
      </c>
      <c r="I4116" t="s">
        <v>3361</v>
      </c>
      <c r="J4116">
        <v>51.015999999999998</v>
      </c>
      <c r="K4116">
        <v>7</v>
      </c>
      <c r="L4116">
        <v>5.0105000000000004</v>
      </c>
      <c r="M4116">
        <v>0.2</v>
      </c>
      <c r="N4116">
        <v>15.942500000000001</v>
      </c>
    </row>
    <row r="4117" spans="1:14" hidden="1">
      <c r="A4117">
        <v>6207</v>
      </c>
      <c r="B4117" t="s">
        <v>4481</v>
      </c>
      <c r="C4117" s="4">
        <v>42663</v>
      </c>
      <c r="D4117" s="4">
        <v>42667</v>
      </c>
      <c r="E4117" t="s">
        <v>52</v>
      </c>
      <c r="F4117" t="s">
        <v>4482</v>
      </c>
      <c r="G4117" t="s">
        <v>21</v>
      </c>
      <c r="H4117">
        <v>77095</v>
      </c>
      <c r="I4117" t="s">
        <v>1886</v>
      </c>
      <c r="J4117">
        <v>25.248000000000001</v>
      </c>
      <c r="K4117">
        <v>4</v>
      </c>
      <c r="L4117">
        <v>4.3395000000000001</v>
      </c>
      <c r="M4117">
        <v>0.2</v>
      </c>
      <c r="N4117">
        <v>7.89</v>
      </c>
    </row>
    <row r="4118" spans="1:14" hidden="1">
      <c r="A4118">
        <v>6208</v>
      </c>
      <c r="B4118" t="s">
        <v>4481</v>
      </c>
      <c r="C4118" s="4">
        <v>42663</v>
      </c>
      <c r="D4118" s="4">
        <v>42667</v>
      </c>
      <c r="E4118" t="s">
        <v>52</v>
      </c>
      <c r="F4118" t="s">
        <v>4482</v>
      </c>
      <c r="G4118" t="s">
        <v>21</v>
      </c>
      <c r="H4118">
        <v>77095</v>
      </c>
      <c r="I4118" t="s">
        <v>1878</v>
      </c>
      <c r="J4118">
        <v>56.686</v>
      </c>
      <c r="K4118">
        <v>1</v>
      </c>
      <c r="L4118">
        <v>71.2624</v>
      </c>
      <c r="M4118">
        <v>0.3</v>
      </c>
      <c r="N4118">
        <v>-14.5764</v>
      </c>
    </row>
    <row r="4119" spans="1:14" hidden="1">
      <c r="A4119">
        <v>6219</v>
      </c>
      <c r="B4119" t="s">
        <v>4483</v>
      </c>
      <c r="C4119" s="4">
        <v>42663</v>
      </c>
      <c r="D4119" s="4">
        <v>42669</v>
      </c>
      <c r="E4119" t="s">
        <v>15</v>
      </c>
      <c r="F4119" t="s">
        <v>747</v>
      </c>
      <c r="G4119" t="s">
        <v>21</v>
      </c>
      <c r="H4119">
        <v>48183</v>
      </c>
      <c r="I4119" t="s">
        <v>234</v>
      </c>
      <c r="J4119">
        <v>125.7</v>
      </c>
      <c r="K4119">
        <v>6</v>
      </c>
      <c r="L4119">
        <v>15.084</v>
      </c>
      <c r="M4119">
        <v>0</v>
      </c>
      <c r="N4119">
        <v>35.195999999999998</v>
      </c>
    </row>
    <row r="4120" spans="1:14" hidden="1">
      <c r="A4120">
        <v>6220</v>
      </c>
      <c r="B4120" t="s">
        <v>4483</v>
      </c>
      <c r="C4120" s="4">
        <v>42663</v>
      </c>
      <c r="D4120" s="4">
        <v>42669</v>
      </c>
      <c r="E4120" t="s">
        <v>15</v>
      </c>
      <c r="F4120" t="s">
        <v>747</v>
      </c>
      <c r="G4120" t="s">
        <v>21</v>
      </c>
      <c r="H4120">
        <v>48183</v>
      </c>
      <c r="I4120" t="s">
        <v>2677</v>
      </c>
      <c r="J4120">
        <v>191.98</v>
      </c>
      <c r="K4120">
        <v>2</v>
      </c>
      <c r="L4120">
        <v>70.072699999999998</v>
      </c>
      <c r="M4120">
        <v>0</v>
      </c>
      <c r="N4120">
        <v>51.834600000000002</v>
      </c>
    </row>
    <row r="4121" spans="1:14" hidden="1">
      <c r="A4121">
        <v>6221</v>
      </c>
      <c r="B4121" t="s">
        <v>4483</v>
      </c>
      <c r="C4121" s="4">
        <v>42663</v>
      </c>
      <c r="D4121" s="4">
        <v>42669</v>
      </c>
      <c r="E4121" t="s">
        <v>15</v>
      </c>
      <c r="F4121" t="s">
        <v>747</v>
      </c>
      <c r="G4121" t="s">
        <v>21</v>
      </c>
      <c r="H4121">
        <v>48183</v>
      </c>
      <c r="I4121" t="s">
        <v>1738</v>
      </c>
      <c r="J4121">
        <v>20.86</v>
      </c>
      <c r="K4121">
        <v>7</v>
      </c>
      <c r="L4121">
        <v>2.7713999999999999</v>
      </c>
      <c r="M4121">
        <v>0</v>
      </c>
      <c r="N4121">
        <v>1.4601999999999999</v>
      </c>
    </row>
    <row r="4122" spans="1:14" hidden="1">
      <c r="A4122">
        <v>6611</v>
      </c>
      <c r="B4122" t="s">
        <v>4484</v>
      </c>
      <c r="C4122" s="4">
        <v>42663</v>
      </c>
      <c r="D4122" s="4">
        <v>42665</v>
      </c>
      <c r="E4122" t="s">
        <v>38</v>
      </c>
      <c r="F4122" t="s">
        <v>1812</v>
      </c>
      <c r="G4122" t="s">
        <v>27</v>
      </c>
      <c r="H4122">
        <v>90049</v>
      </c>
      <c r="I4122" t="s">
        <v>341</v>
      </c>
      <c r="J4122">
        <v>19.295999999999999</v>
      </c>
      <c r="K4122">
        <v>3</v>
      </c>
      <c r="L4122">
        <v>4.4219999999999997</v>
      </c>
      <c r="M4122">
        <v>0.2</v>
      </c>
      <c r="N4122">
        <v>6.03</v>
      </c>
    </row>
    <row r="4123" spans="1:14" hidden="1">
      <c r="A4123">
        <v>8086</v>
      </c>
      <c r="B4123" t="s">
        <v>4485</v>
      </c>
      <c r="C4123" s="4">
        <v>42663</v>
      </c>
      <c r="D4123" s="4">
        <v>42669</v>
      </c>
      <c r="E4123" t="s">
        <v>15</v>
      </c>
      <c r="F4123" t="s">
        <v>4486</v>
      </c>
      <c r="G4123" t="s">
        <v>17</v>
      </c>
      <c r="H4123">
        <v>22204</v>
      </c>
      <c r="I4123" t="s">
        <v>2094</v>
      </c>
      <c r="J4123">
        <v>61.1</v>
      </c>
      <c r="K4123">
        <v>5</v>
      </c>
      <c r="L4123">
        <v>8.5540000000000003</v>
      </c>
      <c r="M4123">
        <v>0</v>
      </c>
      <c r="N4123">
        <v>18.329999999999998</v>
      </c>
    </row>
    <row r="4124" spans="1:14" hidden="1">
      <c r="A4124">
        <v>8273</v>
      </c>
      <c r="B4124" t="s">
        <v>4487</v>
      </c>
      <c r="C4124" s="4">
        <v>42663</v>
      </c>
      <c r="D4124" s="4">
        <v>42668</v>
      </c>
      <c r="E4124" t="s">
        <v>15</v>
      </c>
      <c r="F4124" t="s">
        <v>1741</v>
      </c>
      <c r="G4124" t="s">
        <v>27</v>
      </c>
      <c r="H4124">
        <v>92020</v>
      </c>
      <c r="I4124" t="s">
        <v>1870</v>
      </c>
      <c r="J4124">
        <v>387.13600000000002</v>
      </c>
      <c r="K4124">
        <v>4</v>
      </c>
      <c r="L4124">
        <v>95.574200000000005</v>
      </c>
      <c r="M4124">
        <v>0.2</v>
      </c>
      <c r="N4124">
        <v>4.8391999999999902</v>
      </c>
    </row>
    <row r="4125" spans="1:14" hidden="1">
      <c r="A4125">
        <v>2886</v>
      </c>
      <c r="B4125" t="s">
        <v>4488</v>
      </c>
      <c r="C4125" s="4">
        <v>42661</v>
      </c>
      <c r="D4125" s="4">
        <v>42665</v>
      </c>
      <c r="E4125" t="s">
        <v>15</v>
      </c>
      <c r="F4125" t="s">
        <v>328</v>
      </c>
      <c r="G4125" t="s">
        <v>21</v>
      </c>
      <c r="H4125">
        <v>85281</v>
      </c>
      <c r="I4125" t="s">
        <v>615</v>
      </c>
      <c r="J4125">
        <v>307.92</v>
      </c>
      <c r="K4125">
        <v>5</v>
      </c>
      <c r="L4125">
        <v>68.512200000000007</v>
      </c>
      <c r="M4125">
        <v>0.2</v>
      </c>
      <c r="N4125">
        <v>-34.640999999999998</v>
      </c>
    </row>
    <row r="4126" spans="1:14" hidden="1">
      <c r="A4126">
        <v>1499</v>
      </c>
      <c r="B4126" t="s">
        <v>4489</v>
      </c>
      <c r="C4126" s="4">
        <v>42660</v>
      </c>
      <c r="D4126" s="4">
        <v>42663</v>
      </c>
      <c r="E4126" t="s">
        <v>38</v>
      </c>
      <c r="F4126" t="s">
        <v>1711</v>
      </c>
      <c r="G4126" t="s">
        <v>17</v>
      </c>
      <c r="H4126">
        <v>94122</v>
      </c>
      <c r="I4126" t="s">
        <v>3622</v>
      </c>
      <c r="J4126">
        <v>18.16</v>
      </c>
      <c r="K4126">
        <v>5</v>
      </c>
      <c r="L4126">
        <v>2.3153999999999999</v>
      </c>
      <c r="M4126">
        <v>0.2</v>
      </c>
      <c r="N4126">
        <v>6.5830000000000002</v>
      </c>
    </row>
    <row r="4127" spans="1:14" hidden="1">
      <c r="A4127">
        <v>8371</v>
      </c>
      <c r="B4127" t="s">
        <v>4490</v>
      </c>
      <c r="C4127" s="4">
        <v>42660</v>
      </c>
      <c r="D4127" s="4">
        <v>42664</v>
      </c>
      <c r="E4127" t="s">
        <v>15</v>
      </c>
      <c r="F4127" t="s">
        <v>2131</v>
      </c>
      <c r="G4127" t="s">
        <v>17</v>
      </c>
      <c r="H4127">
        <v>93727</v>
      </c>
      <c r="I4127" t="s">
        <v>3548</v>
      </c>
      <c r="J4127">
        <v>120.666</v>
      </c>
      <c r="K4127">
        <v>2</v>
      </c>
      <c r="L4127">
        <v>49.686</v>
      </c>
      <c r="M4127">
        <v>0.15</v>
      </c>
      <c r="N4127">
        <v>21.294</v>
      </c>
    </row>
    <row r="4128" spans="1:14" hidden="1">
      <c r="A4128">
        <v>8890</v>
      </c>
      <c r="B4128" t="s">
        <v>4491</v>
      </c>
      <c r="C4128" s="4">
        <v>42660</v>
      </c>
      <c r="D4128" s="4">
        <v>42664</v>
      </c>
      <c r="E4128" t="s">
        <v>52</v>
      </c>
      <c r="F4128" t="s">
        <v>1718</v>
      </c>
      <c r="G4128" t="s">
        <v>17</v>
      </c>
      <c r="H4128">
        <v>65203</v>
      </c>
      <c r="I4128" t="s">
        <v>240</v>
      </c>
      <c r="J4128">
        <v>449.97</v>
      </c>
      <c r="K4128">
        <v>3</v>
      </c>
      <c r="L4128">
        <v>76.494900000000001</v>
      </c>
      <c r="M4128">
        <v>0</v>
      </c>
      <c r="N4128">
        <v>220.4853</v>
      </c>
    </row>
    <row r="4129" spans="1:14" hidden="1">
      <c r="A4129">
        <v>8891</v>
      </c>
      <c r="B4129" t="s">
        <v>4491</v>
      </c>
      <c r="C4129" s="4">
        <v>42660</v>
      </c>
      <c r="D4129" s="4">
        <v>42664</v>
      </c>
      <c r="E4129" t="s">
        <v>52</v>
      </c>
      <c r="F4129" t="s">
        <v>1718</v>
      </c>
      <c r="G4129" t="s">
        <v>17</v>
      </c>
      <c r="H4129">
        <v>65203</v>
      </c>
      <c r="I4129" t="s">
        <v>4405</v>
      </c>
      <c r="J4129">
        <v>1927.59</v>
      </c>
      <c r="K4129">
        <v>7</v>
      </c>
      <c r="L4129">
        <v>167.97569999999999</v>
      </c>
      <c r="M4129">
        <v>0</v>
      </c>
      <c r="N4129">
        <v>751.76009999999997</v>
      </c>
    </row>
    <row r="4130" spans="1:14" hidden="1">
      <c r="A4130">
        <v>9201</v>
      </c>
      <c r="B4130" t="s">
        <v>4492</v>
      </c>
      <c r="C4130" s="4">
        <v>42660</v>
      </c>
      <c r="D4130" s="4">
        <v>42663</v>
      </c>
      <c r="E4130" t="s">
        <v>38</v>
      </c>
      <c r="F4130" t="s">
        <v>3164</v>
      </c>
      <c r="G4130" t="s">
        <v>21</v>
      </c>
      <c r="H4130">
        <v>8861</v>
      </c>
      <c r="I4130" t="s">
        <v>3116</v>
      </c>
      <c r="J4130">
        <v>120.98</v>
      </c>
      <c r="K4130">
        <v>1</v>
      </c>
      <c r="L4130">
        <v>108.88200000000001</v>
      </c>
      <c r="M4130">
        <v>0</v>
      </c>
      <c r="N4130">
        <v>12.098000000000001</v>
      </c>
    </row>
    <row r="4131" spans="1:14" hidden="1">
      <c r="A4131">
        <v>9202</v>
      </c>
      <c r="B4131" t="s">
        <v>4492</v>
      </c>
      <c r="C4131" s="4">
        <v>42660</v>
      </c>
      <c r="D4131" s="4">
        <v>42663</v>
      </c>
      <c r="E4131" t="s">
        <v>38</v>
      </c>
      <c r="F4131" t="s">
        <v>3164</v>
      </c>
      <c r="G4131" t="s">
        <v>21</v>
      </c>
      <c r="H4131">
        <v>8861</v>
      </c>
      <c r="I4131" t="s">
        <v>3795</v>
      </c>
      <c r="J4131">
        <v>315.98</v>
      </c>
      <c r="K4131">
        <v>1</v>
      </c>
      <c r="L4131">
        <v>167.46940000000001</v>
      </c>
      <c r="M4131">
        <v>0</v>
      </c>
      <c r="N4131">
        <v>148.51060000000001</v>
      </c>
    </row>
    <row r="4132" spans="1:14" hidden="1">
      <c r="A4132">
        <v>7317</v>
      </c>
      <c r="B4132" t="s">
        <v>4493</v>
      </c>
      <c r="C4132" s="4">
        <v>42659</v>
      </c>
      <c r="D4132" s="4">
        <v>42663</v>
      </c>
      <c r="E4132" t="s">
        <v>15</v>
      </c>
      <c r="F4132" t="s">
        <v>480</v>
      </c>
      <c r="G4132" t="s">
        <v>27</v>
      </c>
      <c r="H4132">
        <v>10011</v>
      </c>
      <c r="I4132" t="s">
        <v>1639</v>
      </c>
      <c r="J4132">
        <v>142.18199999999999</v>
      </c>
      <c r="K4132">
        <v>1</v>
      </c>
      <c r="L4132">
        <v>180.09719999999999</v>
      </c>
      <c r="M4132">
        <v>0.4</v>
      </c>
      <c r="N4132">
        <v>-37.915199999999999</v>
      </c>
    </row>
    <row r="4133" spans="1:14" hidden="1">
      <c r="A4133">
        <v>2176</v>
      </c>
      <c r="B4133" t="s">
        <v>4494</v>
      </c>
      <c r="C4133" s="4">
        <v>42658</v>
      </c>
      <c r="D4133" s="4">
        <v>42664</v>
      </c>
      <c r="E4133" t="s">
        <v>15</v>
      </c>
      <c r="F4133" t="s">
        <v>666</v>
      </c>
      <c r="G4133" t="s">
        <v>17</v>
      </c>
      <c r="H4133">
        <v>84106</v>
      </c>
      <c r="I4133" t="s">
        <v>3039</v>
      </c>
      <c r="J4133">
        <v>45.68</v>
      </c>
      <c r="K4133">
        <v>2</v>
      </c>
      <c r="L4133">
        <v>12.333600000000001</v>
      </c>
      <c r="M4133">
        <v>0</v>
      </c>
      <c r="N4133">
        <v>21.012799999999999</v>
      </c>
    </row>
    <row r="4134" spans="1:14" hidden="1">
      <c r="A4134">
        <v>2177</v>
      </c>
      <c r="B4134" t="s">
        <v>4494</v>
      </c>
      <c r="C4134" s="4">
        <v>42658</v>
      </c>
      <c r="D4134" s="4">
        <v>42664</v>
      </c>
      <c r="E4134" t="s">
        <v>15</v>
      </c>
      <c r="F4134" t="s">
        <v>666</v>
      </c>
      <c r="G4134" t="s">
        <v>17</v>
      </c>
      <c r="H4134">
        <v>84106</v>
      </c>
      <c r="I4134" t="s">
        <v>4462</v>
      </c>
      <c r="J4134">
        <v>60.12</v>
      </c>
      <c r="K4134">
        <v>9</v>
      </c>
      <c r="L4134">
        <v>3.4735999999999998</v>
      </c>
      <c r="M4134">
        <v>0</v>
      </c>
      <c r="N4134">
        <v>28.857600000000001</v>
      </c>
    </row>
    <row r="4135" spans="1:14" hidden="1">
      <c r="A4135">
        <v>2178</v>
      </c>
      <c r="B4135" t="s">
        <v>4494</v>
      </c>
      <c r="C4135" s="4">
        <v>42658</v>
      </c>
      <c r="D4135" s="4">
        <v>42664</v>
      </c>
      <c r="E4135" t="s">
        <v>15</v>
      </c>
      <c r="F4135" t="s">
        <v>666</v>
      </c>
      <c r="G4135" t="s">
        <v>17</v>
      </c>
      <c r="H4135">
        <v>84106</v>
      </c>
      <c r="I4135" t="s">
        <v>387</v>
      </c>
      <c r="J4135">
        <v>41.72</v>
      </c>
      <c r="K4135">
        <v>5</v>
      </c>
      <c r="L4135">
        <v>5.7365000000000004</v>
      </c>
      <c r="M4135">
        <v>0.2</v>
      </c>
      <c r="N4135">
        <v>13.0375</v>
      </c>
    </row>
    <row r="4136" spans="1:14" hidden="1">
      <c r="A4136">
        <v>2179</v>
      </c>
      <c r="B4136" t="s">
        <v>4494</v>
      </c>
      <c r="C4136" s="4">
        <v>42658</v>
      </c>
      <c r="D4136" s="4">
        <v>42664</v>
      </c>
      <c r="E4136" t="s">
        <v>15</v>
      </c>
      <c r="F4136" t="s">
        <v>666</v>
      </c>
      <c r="G4136" t="s">
        <v>17</v>
      </c>
      <c r="H4136">
        <v>84106</v>
      </c>
      <c r="I4136" t="s">
        <v>104</v>
      </c>
      <c r="J4136">
        <v>71.599999999999994</v>
      </c>
      <c r="K4136">
        <v>8</v>
      </c>
      <c r="L4136">
        <v>4.8330000000000002</v>
      </c>
      <c r="M4136">
        <v>0</v>
      </c>
      <c r="N4136">
        <v>32.936</v>
      </c>
    </row>
    <row r="4137" spans="1:14" hidden="1">
      <c r="A4137">
        <v>2519</v>
      </c>
      <c r="B4137" t="s">
        <v>4495</v>
      </c>
      <c r="C4137" s="4">
        <v>42658</v>
      </c>
      <c r="D4137" s="4">
        <v>42664</v>
      </c>
      <c r="E4137" t="s">
        <v>15</v>
      </c>
      <c r="F4137" t="s">
        <v>4200</v>
      </c>
      <c r="G4137" t="s">
        <v>17</v>
      </c>
      <c r="H4137">
        <v>73120</v>
      </c>
      <c r="I4137" t="s">
        <v>443</v>
      </c>
      <c r="J4137">
        <v>20.16</v>
      </c>
      <c r="K4137">
        <v>7</v>
      </c>
      <c r="L4137">
        <v>1.4688000000000001</v>
      </c>
      <c r="M4137">
        <v>0</v>
      </c>
      <c r="N4137">
        <v>9.8783999999999992</v>
      </c>
    </row>
    <row r="4138" spans="1:14" hidden="1">
      <c r="A4138">
        <v>2520</v>
      </c>
      <c r="B4138" t="s">
        <v>4495</v>
      </c>
      <c r="C4138" s="4">
        <v>42658</v>
      </c>
      <c r="D4138" s="4">
        <v>42664</v>
      </c>
      <c r="E4138" t="s">
        <v>15</v>
      </c>
      <c r="F4138" t="s">
        <v>4200</v>
      </c>
      <c r="G4138" t="s">
        <v>17</v>
      </c>
      <c r="H4138">
        <v>73120</v>
      </c>
      <c r="I4138" t="s">
        <v>3025</v>
      </c>
      <c r="J4138">
        <v>29.46</v>
      </c>
      <c r="K4138">
        <v>6</v>
      </c>
      <c r="L4138">
        <v>2.5041000000000002</v>
      </c>
      <c r="M4138">
        <v>0</v>
      </c>
      <c r="N4138">
        <v>14.4354</v>
      </c>
    </row>
    <row r="4139" spans="1:14" hidden="1">
      <c r="A4139">
        <v>2521</v>
      </c>
      <c r="B4139" t="s">
        <v>4495</v>
      </c>
      <c r="C4139" s="4">
        <v>42658</v>
      </c>
      <c r="D4139" s="4">
        <v>42664</v>
      </c>
      <c r="E4139" t="s">
        <v>15</v>
      </c>
      <c r="F4139" t="s">
        <v>4200</v>
      </c>
      <c r="G4139" t="s">
        <v>17</v>
      </c>
      <c r="H4139">
        <v>73120</v>
      </c>
      <c r="I4139" t="s">
        <v>1341</v>
      </c>
      <c r="J4139">
        <v>868.59</v>
      </c>
      <c r="K4139">
        <v>3</v>
      </c>
      <c r="L4139">
        <v>205.56630000000001</v>
      </c>
      <c r="M4139">
        <v>0</v>
      </c>
      <c r="N4139">
        <v>251.89109999999999</v>
      </c>
    </row>
    <row r="4140" spans="1:14" hidden="1">
      <c r="A4140">
        <v>2522</v>
      </c>
      <c r="B4140" t="s">
        <v>4495</v>
      </c>
      <c r="C4140" s="4">
        <v>42658</v>
      </c>
      <c r="D4140" s="4">
        <v>42664</v>
      </c>
      <c r="E4140" t="s">
        <v>15</v>
      </c>
      <c r="F4140" t="s">
        <v>4200</v>
      </c>
      <c r="G4140" t="s">
        <v>17</v>
      </c>
      <c r="H4140">
        <v>73120</v>
      </c>
      <c r="I4140" t="s">
        <v>2859</v>
      </c>
      <c r="J4140">
        <v>12.96</v>
      </c>
      <c r="K4140">
        <v>2</v>
      </c>
      <c r="L4140">
        <v>3.3696000000000002</v>
      </c>
      <c r="M4140">
        <v>0</v>
      </c>
      <c r="N4140">
        <v>6.2207999999999997</v>
      </c>
    </row>
    <row r="4141" spans="1:14" hidden="1">
      <c r="A4141">
        <v>2523</v>
      </c>
      <c r="B4141" t="s">
        <v>4495</v>
      </c>
      <c r="C4141" s="4">
        <v>42658</v>
      </c>
      <c r="D4141" s="4">
        <v>42664</v>
      </c>
      <c r="E4141" t="s">
        <v>15</v>
      </c>
      <c r="F4141" t="s">
        <v>4200</v>
      </c>
      <c r="G4141" t="s">
        <v>17</v>
      </c>
      <c r="H4141">
        <v>73120</v>
      </c>
      <c r="I4141" t="s">
        <v>1279</v>
      </c>
      <c r="J4141">
        <v>5.5</v>
      </c>
      <c r="K4141">
        <v>1</v>
      </c>
      <c r="L4141">
        <v>4.125</v>
      </c>
      <c r="M4141">
        <v>0</v>
      </c>
      <c r="N4141">
        <v>1.375</v>
      </c>
    </row>
    <row r="4142" spans="1:14" hidden="1">
      <c r="A4142">
        <v>2524</v>
      </c>
      <c r="B4142" t="s">
        <v>4495</v>
      </c>
      <c r="C4142" s="4">
        <v>42658</v>
      </c>
      <c r="D4142" s="4">
        <v>42664</v>
      </c>
      <c r="E4142" t="s">
        <v>15</v>
      </c>
      <c r="F4142" t="s">
        <v>4200</v>
      </c>
      <c r="G4142" t="s">
        <v>17</v>
      </c>
      <c r="H4142">
        <v>73120</v>
      </c>
      <c r="I4142" t="s">
        <v>1330</v>
      </c>
      <c r="J4142">
        <v>121.6</v>
      </c>
      <c r="K4142">
        <v>4</v>
      </c>
      <c r="L4142">
        <v>16.416</v>
      </c>
      <c r="M4142">
        <v>0</v>
      </c>
      <c r="N4142">
        <v>55.936</v>
      </c>
    </row>
    <row r="4143" spans="1:14" hidden="1">
      <c r="A4143">
        <v>3695</v>
      </c>
      <c r="B4143" t="s">
        <v>4496</v>
      </c>
      <c r="C4143" s="4">
        <v>42658</v>
      </c>
      <c r="D4143" s="4">
        <v>42663</v>
      </c>
      <c r="E4143" t="s">
        <v>15</v>
      </c>
      <c r="F4143" t="s">
        <v>653</v>
      </c>
      <c r="G4143" t="s">
        <v>27</v>
      </c>
      <c r="H4143">
        <v>22153</v>
      </c>
      <c r="I4143" t="s">
        <v>1834</v>
      </c>
      <c r="J4143">
        <v>232.96</v>
      </c>
      <c r="K4143">
        <v>7</v>
      </c>
      <c r="L4143">
        <v>16.64</v>
      </c>
      <c r="M4143">
        <v>0</v>
      </c>
      <c r="N4143">
        <v>116.48</v>
      </c>
    </row>
    <row r="4144" spans="1:14" hidden="1">
      <c r="A4144">
        <v>3696</v>
      </c>
      <c r="B4144" t="s">
        <v>4496</v>
      </c>
      <c r="C4144" s="4">
        <v>42658</v>
      </c>
      <c r="D4144" s="4">
        <v>42663</v>
      </c>
      <c r="E4144" t="s">
        <v>15</v>
      </c>
      <c r="F4144" t="s">
        <v>653</v>
      </c>
      <c r="G4144" t="s">
        <v>27</v>
      </c>
      <c r="H4144">
        <v>22153</v>
      </c>
      <c r="I4144" t="s">
        <v>2295</v>
      </c>
      <c r="J4144">
        <v>66.540000000000006</v>
      </c>
      <c r="K4144">
        <v>6</v>
      </c>
      <c r="L4144">
        <v>5.6558999999999999</v>
      </c>
      <c r="M4144">
        <v>0</v>
      </c>
      <c r="N4144">
        <v>32.604599999999998</v>
      </c>
    </row>
    <row r="4145" spans="1:14" hidden="1">
      <c r="A4145">
        <v>3697</v>
      </c>
      <c r="B4145" t="s">
        <v>4496</v>
      </c>
      <c r="C4145" s="4">
        <v>42658</v>
      </c>
      <c r="D4145" s="4">
        <v>42663</v>
      </c>
      <c r="E4145" t="s">
        <v>15</v>
      </c>
      <c r="F4145" t="s">
        <v>653</v>
      </c>
      <c r="G4145" t="s">
        <v>27</v>
      </c>
      <c r="H4145">
        <v>22153</v>
      </c>
      <c r="I4145" t="s">
        <v>1403</v>
      </c>
      <c r="J4145">
        <v>43.26</v>
      </c>
      <c r="K4145">
        <v>3</v>
      </c>
      <c r="L4145">
        <v>9.6614000000000004</v>
      </c>
      <c r="M4145">
        <v>0</v>
      </c>
      <c r="N4145">
        <v>14.2758</v>
      </c>
    </row>
    <row r="4146" spans="1:14" hidden="1">
      <c r="A4146">
        <v>1485</v>
      </c>
      <c r="B4146" t="s">
        <v>4497</v>
      </c>
      <c r="C4146" s="4">
        <v>42657</v>
      </c>
      <c r="D4146" s="4">
        <v>42661</v>
      </c>
      <c r="E4146" t="s">
        <v>15</v>
      </c>
      <c r="F4146" t="s">
        <v>2790</v>
      </c>
      <c r="G4146" t="s">
        <v>27</v>
      </c>
      <c r="H4146">
        <v>98115</v>
      </c>
      <c r="I4146" t="s">
        <v>4498</v>
      </c>
      <c r="J4146">
        <v>177</v>
      </c>
      <c r="K4146">
        <v>3</v>
      </c>
      <c r="L4146">
        <v>48.97</v>
      </c>
      <c r="M4146">
        <v>0</v>
      </c>
      <c r="N4146">
        <v>30.09</v>
      </c>
    </row>
    <row r="4147" spans="1:14" hidden="1">
      <c r="A4147">
        <v>3801</v>
      </c>
      <c r="B4147" t="s">
        <v>4499</v>
      </c>
      <c r="C4147" s="4">
        <v>42657</v>
      </c>
      <c r="D4147" s="4">
        <v>42663</v>
      </c>
      <c r="E4147" t="s">
        <v>15</v>
      </c>
      <c r="F4147" t="s">
        <v>1133</v>
      </c>
      <c r="G4147" t="s">
        <v>21</v>
      </c>
      <c r="H4147">
        <v>28540</v>
      </c>
      <c r="I4147" t="s">
        <v>2253</v>
      </c>
      <c r="J4147">
        <v>102.592</v>
      </c>
      <c r="K4147">
        <v>1</v>
      </c>
      <c r="L4147">
        <v>92.332800000000006</v>
      </c>
      <c r="M4147">
        <v>0.2</v>
      </c>
      <c r="N4147">
        <v>10.2592</v>
      </c>
    </row>
    <row r="4148" spans="1:14" hidden="1">
      <c r="A4148">
        <v>3802</v>
      </c>
      <c r="B4148" t="s">
        <v>4499</v>
      </c>
      <c r="C4148" s="4">
        <v>42657</v>
      </c>
      <c r="D4148" s="4">
        <v>42663</v>
      </c>
      <c r="E4148" t="s">
        <v>15</v>
      </c>
      <c r="F4148" t="s">
        <v>1133</v>
      </c>
      <c r="G4148" t="s">
        <v>21</v>
      </c>
      <c r="H4148">
        <v>28540</v>
      </c>
      <c r="I4148" t="s">
        <v>125</v>
      </c>
      <c r="J4148">
        <v>22.704000000000001</v>
      </c>
      <c r="K4148">
        <v>1</v>
      </c>
      <c r="L4148">
        <v>16.744199999999999</v>
      </c>
      <c r="M4148">
        <v>0.2</v>
      </c>
      <c r="N4148">
        <v>5.9598000000000004</v>
      </c>
    </row>
    <row r="4149" spans="1:14" hidden="1">
      <c r="A4149">
        <v>3803</v>
      </c>
      <c r="B4149" t="s">
        <v>4499</v>
      </c>
      <c r="C4149" s="4">
        <v>42657</v>
      </c>
      <c r="D4149" s="4">
        <v>42663</v>
      </c>
      <c r="E4149" t="s">
        <v>15</v>
      </c>
      <c r="F4149" t="s">
        <v>1133</v>
      </c>
      <c r="G4149" t="s">
        <v>21</v>
      </c>
      <c r="H4149">
        <v>28540</v>
      </c>
      <c r="I4149" t="s">
        <v>4500</v>
      </c>
      <c r="J4149">
        <v>93.024000000000001</v>
      </c>
      <c r="K4149">
        <v>3</v>
      </c>
      <c r="L4149">
        <v>19.767600000000002</v>
      </c>
      <c r="M4149">
        <v>0.2</v>
      </c>
      <c r="N4149">
        <v>33.721200000000003</v>
      </c>
    </row>
    <row r="4150" spans="1:14" hidden="1">
      <c r="A4150">
        <v>3804</v>
      </c>
      <c r="B4150" t="s">
        <v>4499</v>
      </c>
      <c r="C4150" s="4">
        <v>42657</v>
      </c>
      <c r="D4150" s="4">
        <v>42663</v>
      </c>
      <c r="E4150" t="s">
        <v>15</v>
      </c>
      <c r="F4150" t="s">
        <v>1133</v>
      </c>
      <c r="G4150" t="s">
        <v>21</v>
      </c>
      <c r="H4150">
        <v>28540</v>
      </c>
      <c r="I4150" t="s">
        <v>143</v>
      </c>
      <c r="J4150">
        <v>12.768000000000001</v>
      </c>
      <c r="K4150">
        <v>2</v>
      </c>
      <c r="L4150">
        <v>5.6657999999999999</v>
      </c>
      <c r="M4150">
        <v>0.2</v>
      </c>
      <c r="N4150">
        <v>1.4363999999999999</v>
      </c>
    </row>
    <row r="4151" spans="1:14" hidden="1">
      <c r="A4151">
        <v>3805</v>
      </c>
      <c r="B4151" t="s">
        <v>4499</v>
      </c>
      <c r="C4151" s="4">
        <v>42657</v>
      </c>
      <c r="D4151" s="4">
        <v>42663</v>
      </c>
      <c r="E4151" t="s">
        <v>15</v>
      </c>
      <c r="F4151" t="s">
        <v>1133</v>
      </c>
      <c r="G4151" t="s">
        <v>21</v>
      </c>
      <c r="H4151">
        <v>28540</v>
      </c>
      <c r="I4151" t="s">
        <v>1549</v>
      </c>
      <c r="J4151">
        <v>35.008000000000003</v>
      </c>
      <c r="K4151">
        <v>4</v>
      </c>
      <c r="L4151">
        <v>5.47</v>
      </c>
      <c r="M4151">
        <v>0.2</v>
      </c>
      <c r="N4151">
        <v>13.128</v>
      </c>
    </row>
    <row r="4152" spans="1:14" hidden="1">
      <c r="A4152">
        <v>3806</v>
      </c>
      <c r="B4152" t="s">
        <v>4499</v>
      </c>
      <c r="C4152" s="4">
        <v>42657</v>
      </c>
      <c r="D4152" s="4">
        <v>42663</v>
      </c>
      <c r="E4152" t="s">
        <v>15</v>
      </c>
      <c r="F4152" t="s">
        <v>1133</v>
      </c>
      <c r="G4152" t="s">
        <v>21</v>
      </c>
      <c r="H4152">
        <v>28540</v>
      </c>
      <c r="I4152" t="s">
        <v>958</v>
      </c>
      <c r="J4152">
        <v>39.152000000000001</v>
      </c>
      <c r="K4152">
        <v>1</v>
      </c>
      <c r="L4152">
        <v>24.47</v>
      </c>
      <c r="M4152">
        <v>0.2</v>
      </c>
      <c r="N4152">
        <v>14.682</v>
      </c>
    </row>
    <row r="4153" spans="1:14" hidden="1">
      <c r="A4153">
        <v>9505</v>
      </c>
      <c r="B4153" t="s">
        <v>4501</v>
      </c>
      <c r="C4153" s="4">
        <v>42657</v>
      </c>
      <c r="D4153" s="4">
        <v>42661</v>
      </c>
      <c r="E4153" t="s">
        <v>15</v>
      </c>
      <c r="F4153" t="s">
        <v>1237</v>
      </c>
      <c r="G4153" t="s">
        <v>27</v>
      </c>
      <c r="H4153">
        <v>10009</v>
      </c>
      <c r="I4153" t="s">
        <v>1387</v>
      </c>
      <c r="J4153">
        <v>1091.93</v>
      </c>
      <c r="K4153">
        <v>7</v>
      </c>
      <c r="L4153">
        <v>116.99250000000001</v>
      </c>
      <c r="M4153">
        <v>0</v>
      </c>
      <c r="N4153">
        <v>272.98250000000002</v>
      </c>
    </row>
    <row r="4154" spans="1:14" hidden="1">
      <c r="A4154">
        <v>9506</v>
      </c>
      <c r="B4154" t="s">
        <v>4501</v>
      </c>
      <c r="C4154" s="4">
        <v>42657</v>
      </c>
      <c r="D4154" s="4">
        <v>42661</v>
      </c>
      <c r="E4154" t="s">
        <v>15</v>
      </c>
      <c r="F4154" t="s">
        <v>1237</v>
      </c>
      <c r="G4154" t="s">
        <v>27</v>
      </c>
      <c r="H4154">
        <v>10009</v>
      </c>
      <c r="I4154" t="s">
        <v>300</v>
      </c>
      <c r="J4154">
        <v>111.96</v>
      </c>
      <c r="K4154">
        <v>2</v>
      </c>
      <c r="L4154">
        <v>28.549800000000001</v>
      </c>
      <c r="M4154">
        <v>0</v>
      </c>
      <c r="N4154">
        <v>54.860399999999998</v>
      </c>
    </row>
    <row r="4155" spans="1:14" hidden="1">
      <c r="A4155">
        <v>9514</v>
      </c>
      <c r="B4155" t="s">
        <v>4502</v>
      </c>
      <c r="C4155" s="4">
        <v>42657</v>
      </c>
      <c r="D4155" s="4">
        <v>42662</v>
      </c>
      <c r="E4155" t="s">
        <v>15</v>
      </c>
      <c r="F4155" t="s">
        <v>2108</v>
      </c>
      <c r="G4155" t="s">
        <v>21</v>
      </c>
      <c r="H4155">
        <v>54915</v>
      </c>
      <c r="I4155" t="s">
        <v>1849</v>
      </c>
      <c r="J4155">
        <v>1649.75</v>
      </c>
      <c r="K4155">
        <v>5</v>
      </c>
      <c r="L4155">
        <v>221.06649999999999</v>
      </c>
      <c r="M4155">
        <v>0</v>
      </c>
      <c r="N4155">
        <v>544.41750000000002</v>
      </c>
    </row>
    <row r="4156" spans="1:14" hidden="1">
      <c r="A4156">
        <v>134</v>
      </c>
      <c r="B4156" t="s">
        <v>4503</v>
      </c>
      <c r="C4156" s="4">
        <v>42656</v>
      </c>
      <c r="D4156" s="4">
        <v>42662</v>
      </c>
      <c r="E4156" t="s">
        <v>15</v>
      </c>
      <c r="F4156" t="s">
        <v>422</v>
      </c>
      <c r="G4156" t="s">
        <v>21</v>
      </c>
      <c r="H4156">
        <v>95661</v>
      </c>
      <c r="I4156" t="s">
        <v>3437</v>
      </c>
      <c r="J4156">
        <v>20.04</v>
      </c>
      <c r="K4156">
        <v>3</v>
      </c>
      <c r="L4156">
        <v>3.4735999999999998</v>
      </c>
      <c r="M4156">
        <v>0</v>
      </c>
      <c r="N4156">
        <v>9.6191999999999993</v>
      </c>
    </row>
    <row r="4157" spans="1:14" hidden="1">
      <c r="A4157">
        <v>135</v>
      </c>
      <c r="B4157" t="s">
        <v>4503</v>
      </c>
      <c r="C4157" s="4">
        <v>42656</v>
      </c>
      <c r="D4157" s="4">
        <v>42662</v>
      </c>
      <c r="E4157" t="s">
        <v>15</v>
      </c>
      <c r="F4157" t="s">
        <v>422</v>
      </c>
      <c r="G4157" t="s">
        <v>21</v>
      </c>
      <c r="H4157">
        <v>95661</v>
      </c>
      <c r="I4157" t="s">
        <v>3285</v>
      </c>
      <c r="J4157">
        <v>35.44</v>
      </c>
      <c r="K4157">
        <v>1</v>
      </c>
      <c r="L4157">
        <v>18.783200000000001</v>
      </c>
      <c r="M4157">
        <v>0</v>
      </c>
      <c r="N4157">
        <v>16.6568</v>
      </c>
    </row>
    <row r="4158" spans="1:14" hidden="1">
      <c r="A4158">
        <v>136</v>
      </c>
      <c r="B4158" t="s">
        <v>4503</v>
      </c>
      <c r="C4158" s="4">
        <v>42656</v>
      </c>
      <c r="D4158" s="4">
        <v>42662</v>
      </c>
      <c r="E4158" t="s">
        <v>15</v>
      </c>
      <c r="F4158" t="s">
        <v>422</v>
      </c>
      <c r="G4158" t="s">
        <v>21</v>
      </c>
      <c r="H4158">
        <v>95661</v>
      </c>
      <c r="I4158" t="s">
        <v>2426</v>
      </c>
      <c r="J4158">
        <v>11.52</v>
      </c>
      <c r="K4158">
        <v>4</v>
      </c>
      <c r="L4158">
        <v>2.016</v>
      </c>
      <c r="M4158">
        <v>0</v>
      </c>
      <c r="N4158">
        <v>3.456</v>
      </c>
    </row>
    <row r="4159" spans="1:14" hidden="1">
      <c r="A4159">
        <v>137</v>
      </c>
      <c r="B4159" t="s">
        <v>4503</v>
      </c>
      <c r="C4159" s="4">
        <v>42656</v>
      </c>
      <c r="D4159" s="4">
        <v>42662</v>
      </c>
      <c r="E4159" t="s">
        <v>15</v>
      </c>
      <c r="F4159" t="s">
        <v>422</v>
      </c>
      <c r="G4159" t="s">
        <v>21</v>
      </c>
      <c r="H4159">
        <v>95661</v>
      </c>
      <c r="I4159" t="s">
        <v>40</v>
      </c>
      <c r="J4159">
        <v>4.0199999999999996</v>
      </c>
      <c r="K4159">
        <v>2</v>
      </c>
      <c r="L4159">
        <v>1.0250999999999999</v>
      </c>
      <c r="M4159">
        <v>0</v>
      </c>
      <c r="N4159">
        <v>1.9698</v>
      </c>
    </row>
    <row r="4160" spans="1:14" hidden="1">
      <c r="A4160">
        <v>138</v>
      </c>
      <c r="B4160" t="s">
        <v>4503</v>
      </c>
      <c r="C4160" s="4">
        <v>42656</v>
      </c>
      <c r="D4160" s="4">
        <v>42662</v>
      </c>
      <c r="E4160" t="s">
        <v>15</v>
      </c>
      <c r="F4160" t="s">
        <v>422</v>
      </c>
      <c r="G4160" t="s">
        <v>21</v>
      </c>
      <c r="H4160">
        <v>95661</v>
      </c>
      <c r="I4160" t="s">
        <v>3945</v>
      </c>
      <c r="J4160">
        <v>76.176000000000002</v>
      </c>
      <c r="K4160">
        <v>3</v>
      </c>
      <c r="L4160">
        <v>16.504799999999999</v>
      </c>
      <c r="M4160">
        <v>0.2</v>
      </c>
      <c r="N4160">
        <v>26.6616</v>
      </c>
    </row>
    <row r="4161" spans="1:14" hidden="1">
      <c r="A4161">
        <v>139</v>
      </c>
      <c r="B4161" t="s">
        <v>4503</v>
      </c>
      <c r="C4161" s="4">
        <v>42656</v>
      </c>
      <c r="D4161" s="4">
        <v>42662</v>
      </c>
      <c r="E4161" t="s">
        <v>15</v>
      </c>
      <c r="F4161" t="s">
        <v>422</v>
      </c>
      <c r="G4161" t="s">
        <v>21</v>
      </c>
      <c r="H4161">
        <v>95661</v>
      </c>
      <c r="I4161" t="s">
        <v>2139</v>
      </c>
      <c r="J4161">
        <v>65.88</v>
      </c>
      <c r="K4161">
        <v>6</v>
      </c>
      <c r="L4161">
        <v>7.9055999999999997</v>
      </c>
      <c r="M4161">
        <v>0</v>
      </c>
      <c r="N4161">
        <v>18.446400000000001</v>
      </c>
    </row>
    <row r="4162" spans="1:14" hidden="1">
      <c r="A4162">
        <v>140</v>
      </c>
      <c r="B4162" t="s">
        <v>4503</v>
      </c>
      <c r="C4162" s="4">
        <v>42656</v>
      </c>
      <c r="D4162" s="4">
        <v>42662</v>
      </c>
      <c r="E4162" t="s">
        <v>15</v>
      </c>
      <c r="F4162" t="s">
        <v>422</v>
      </c>
      <c r="G4162" t="s">
        <v>21</v>
      </c>
      <c r="H4162">
        <v>95661</v>
      </c>
      <c r="I4162" t="s">
        <v>2022</v>
      </c>
      <c r="J4162">
        <v>43.12</v>
      </c>
      <c r="K4162">
        <v>14</v>
      </c>
      <c r="L4162">
        <v>1.6015999999999999</v>
      </c>
      <c r="M4162">
        <v>0</v>
      </c>
      <c r="N4162">
        <v>20.697600000000001</v>
      </c>
    </row>
    <row r="4163" spans="1:14" hidden="1">
      <c r="A4163">
        <v>1864</v>
      </c>
      <c r="B4163" t="s">
        <v>4504</v>
      </c>
      <c r="C4163" s="4">
        <v>42656</v>
      </c>
      <c r="D4163" s="4">
        <v>42660</v>
      </c>
      <c r="E4163" t="s">
        <v>15</v>
      </c>
      <c r="F4163" t="s">
        <v>3131</v>
      </c>
      <c r="G4163" t="s">
        <v>27</v>
      </c>
      <c r="H4163">
        <v>80013</v>
      </c>
      <c r="I4163" t="s">
        <v>1444</v>
      </c>
      <c r="J4163">
        <v>727.45</v>
      </c>
      <c r="K4163">
        <v>5</v>
      </c>
      <c r="L4163">
        <v>238.6036</v>
      </c>
      <c r="M4163">
        <v>0.5</v>
      </c>
      <c r="N4163">
        <v>-465.56799999999998</v>
      </c>
    </row>
    <row r="4164" spans="1:14" hidden="1">
      <c r="A4164">
        <v>1865</v>
      </c>
      <c r="B4164" t="s">
        <v>4504</v>
      </c>
      <c r="C4164" s="4">
        <v>42656</v>
      </c>
      <c r="D4164" s="4">
        <v>42660</v>
      </c>
      <c r="E4164" t="s">
        <v>15</v>
      </c>
      <c r="F4164" t="s">
        <v>3131</v>
      </c>
      <c r="G4164" t="s">
        <v>27</v>
      </c>
      <c r="H4164">
        <v>80013</v>
      </c>
      <c r="I4164" t="s">
        <v>4505</v>
      </c>
      <c r="J4164">
        <v>24.96</v>
      </c>
      <c r="K4164">
        <v>3</v>
      </c>
      <c r="L4164">
        <v>6.8639999999999999</v>
      </c>
      <c r="M4164">
        <v>0.2</v>
      </c>
      <c r="N4164">
        <v>4.3680000000000003</v>
      </c>
    </row>
    <row r="4165" spans="1:14" hidden="1">
      <c r="A4165">
        <v>2164</v>
      </c>
      <c r="B4165" t="s">
        <v>4506</v>
      </c>
      <c r="C4165" s="4">
        <v>42656</v>
      </c>
      <c r="D4165" s="4">
        <v>42662</v>
      </c>
      <c r="E4165" t="s">
        <v>15</v>
      </c>
      <c r="F4165" t="s">
        <v>489</v>
      </c>
      <c r="G4165" t="s">
        <v>21</v>
      </c>
      <c r="H4165">
        <v>78041</v>
      </c>
      <c r="I4165" t="s">
        <v>1983</v>
      </c>
      <c r="J4165">
        <v>191.976</v>
      </c>
      <c r="K4165">
        <v>3</v>
      </c>
      <c r="L4165">
        <v>55.993000000000002</v>
      </c>
      <c r="M4165">
        <v>0.2</v>
      </c>
      <c r="N4165">
        <v>23.997</v>
      </c>
    </row>
    <row r="4166" spans="1:14" hidden="1">
      <c r="A4166">
        <v>2165</v>
      </c>
      <c r="B4166" t="s">
        <v>4506</v>
      </c>
      <c r="C4166" s="4">
        <v>42656</v>
      </c>
      <c r="D4166" s="4">
        <v>42662</v>
      </c>
      <c r="E4166" t="s">
        <v>15</v>
      </c>
      <c r="F4166" t="s">
        <v>489</v>
      </c>
      <c r="G4166" t="s">
        <v>21</v>
      </c>
      <c r="H4166">
        <v>78041</v>
      </c>
      <c r="I4166" t="s">
        <v>2089</v>
      </c>
      <c r="J4166">
        <v>8.2880000000000003</v>
      </c>
      <c r="K4166">
        <v>2</v>
      </c>
      <c r="L4166">
        <v>2.6417999999999999</v>
      </c>
      <c r="M4166">
        <v>0.2</v>
      </c>
      <c r="N4166">
        <v>3.0044</v>
      </c>
    </row>
    <row r="4167" spans="1:14" hidden="1">
      <c r="A4167">
        <v>2166</v>
      </c>
      <c r="B4167" t="s">
        <v>4506</v>
      </c>
      <c r="C4167" s="4">
        <v>42656</v>
      </c>
      <c r="D4167" s="4">
        <v>42662</v>
      </c>
      <c r="E4167" t="s">
        <v>15</v>
      </c>
      <c r="F4167" t="s">
        <v>489</v>
      </c>
      <c r="G4167" t="s">
        <v>21</v>
      </c>
      <c r="H4167">
        <v>78041</v>
      </c>
      <c r="I4167" t="s">
        <v>840</v>
      </c>
      <c r="J4167">
        <v>139.91999999999999</v>
      </c>
      <c r="K4167">
        <v>5</v>
      </c>
      <c r="L4167">
        <v>58.066800000000001</v>
      </c>
      <c r="M4167">
        <v>0.6</v>
      </c>
      <c r="N4167">
        <v>-150.41399999999999</v>
      </c>
    </row>
    <row r="4168" spans="1:14" hidden="1">
      <c r="A4168">
        <v>2167</v>
      </c>
      <c r="B4168" t="s">
        <v>4506</v>
      </c>
      <c r="C4168" s="4">
        <v>42656</v>
      </c>
      <c r="D4168" s="4">
        <v>42662</v>
      </c>
      <c r="E4168" t="s">
        <v>15</v>
      </c>
      <c r="F4168" t="s">
        <v>489</v>
      </c>
      <c r="G4168" t="s">
        <v>21</v>
      </c>
      <c r="H4168">
        <v>78041</v>
      </c>
      <c r="I4168" t="s">
        <v>2012</v>
      </c>
      <c r="J4168">
        <v>15.872</v>
      </c>
      <c r="K4168">
        <v>1</v>
      </c>
      <c r="L4168">
        <v>14.6816</v>
      </c>
      <c r="M4168">
        <v>0.2</v>
      </c>
      <c r="N4168">
        <v>1.1903999999999999</v>
      </c>
    </row>
    <row r="4169" spans="1:14" hidden="1">
      <c r="A4169">
        <v>2168</v>
      </c>
      <c r="B4169" t="s">
        <v>4506</v>
      </c>
      <c r="C4169" s="4">
        <v>42656</v>
      </c>
      <c r="D4169" s="4">
        <v>42662</v>
      </c>
      <c r="E4169" t="s">
        <v>15</v>
      </c>
      <c r="F4169" t="s">
        <v>489</v>
      </c>
      <c r="G4169" t="s">
        <v>21</v>
      </c>
      <c r="H4169">
        <v>78041</v>
      </c>
      <c r="I4169" t="s">
        <v>2314</v>
      </c>
      <c r="J4169">
        <v>6.2859999999999996</v>
      </c>
      <c r="K4169">
        <v>7</v>
      </c>
      <c r="L4169">
        <v>2.4695</v>
      </c>
      <c r="M4169">
        <v>0.8</v>
      </c>
      <c r="N4169">
        <v>-11.000500000000001</v>
      </c>
    </row>
    <row r="4170" spans="1:14" hidden="1">
      <c r="A4170">
        <v>6441</v>
      </c>
      <c r="B4170" t="s">
        <v>4507</v>
      </c>
      <c r="C4170" s="4">
        <v>42656</v>
      </c>
      <c r="D4170" s="4">
        <v>42663</v>
      </c>
      <c r="E4170" t="s">
        <v>15</v>
      </c>
      <c r="F4170" t="s">
        <v>2524</v>
      </c>
      <c r="G4170" t="s">
        <v>27</v>
      </c>
      <c r="H4170">
        <v>10024</v>
      </c>
      <c r="I4170" t="s">
        <v>544</v>
      </c>
      <c r="J4170">
        <v>34.700000000000003</v>
      </c>
      <c r="K4170">
        <v>5</v>
      </c>
      <c r="L4170">
        <v>4.4416000000000002</v>
      </c>
      <c r="M4170">
        <v>0</v>
      </c>
      <c r="N4170">
        <v>12.492000000000001</v>
      </c>
    </row>
    <row r="4171" spans="1:14" hidden="1">
      <c r="A4171">
        <v>6442</v>
      </c>
      <c r="B4171" t="s">
        <v>4507</v>
      </c>
      <c r="C4171" s="4">
        <v>42656</v>
      </c>
      <c r="D4171" s="4">
        <v>42663</v>
      </c>
      <c r="E4171" t="s">
        <v>15</v>
      </c>
      <c r="F4171" t="s">
        <v>2524</v>
      </c>
      <c r="G4171" t="s">
        <v>27</v>
      </c>
      <c r="H4171">
        <v>10024</v>
      </c>
      <c r="I4171" t="s">
        <v>1003</v>
      </c>
      <c r="J4171">
        <v>99.87</v>
      </c>
      <c r="K4171">
        <v>3</v>
      </c>
      <c r="L4171">
        <v>25.3004</v>
      </c>
      <c r="M4171">
        <v>0</v>
      </c>
      <c r="N4171">
        <v>23.968800000000002</v>
      </c>
    </row>
    <row r="4172" spans="1:14" hidden="1">
      <c r="A4172">
        <v>6443</v>
      </c>
      <c r="B4172" t="s">
        <v>4507</v>
      </c>
      <c r="C4172" s="4">
        <v>42656</v>
      </c>
      <c r="D4172" s="4">
        <v>42663</v>
      </c>
      <c r="E4172" t="s">
        <v>15</v>
      </c>
      <c r="F4172" t="s">
        <v>2524</v>
      </c>
      <c r="G4172" t="s">
        <v>27</v>
      </c>
      <c r="H4172">
        <v>10024</v>
      </c>
      <c r="I4172" t="s">
        <v>1894</v>
      </c>
      <c r="J4172">
        <v>37.94</v>
      </c>
      <c r="K4172">
        <v>2</v>
      </c>
      <c r="L4172">
        <v>9.8643999999999998</v>
      </c>
      <c r="M4172">
        <v>0</v>
      </c>
      <c r="N4172">
        <v>18.211200000000002</v>
      </c>
    </row>
    <row r="4173" spans="1:14" hidden="1">
      <c r="A4173">
        <v>6444</v>
      </c>
      <c r="B4173" t="s">
        <v>4507</v>
      </c>
      <c r="C4173" s="4">
        <v>42656</v>
      </c>
      <c r="D4173" s="4">
        <v>42663</v>
      </c>
      <c r="E4173" t="s">
        <v>15</v>
      </c>
      <c r="F4173" t="s">
        <v>2524</v>
      </c>
      <c r="G4173" t="s">
        <v>27</v>
      </c>
      <c r="H4173">
        <v>10024</v>
      </c>
      <c r="I4173" t="s">
        <v>4025</v>
      </c>
      <c r="J4173">
        <v>24.9</v>
      </c>
      <c r="K4173">
        <v>5</v>
      </c>
      <c r="L4173">
        <v>2.6892</v>
      </c>
      <c r="M4173">
        <v>0</v>
      </c>
      <c r="N4173">
        <v>11.454000000000001</v>
      </c>
    </row>
    <row r="4174" spans="1:14" hidden="1">
      <c r="A4174">
        <v>6445</v>
      </c>
      <c r="B4174" t="s">
        <v>4507</v>
      </c>
      <c r="C4174" s="4">
        <v>42656</v>
      </c>
      <c r="D4174" s="4">
        <v>42663</v>
      </c>
      <c r="E4174" t="s">
        <v>15</v>
      </c>
      <c r="F4174" t="s">
        <v>2524</v>
      </c>
      <c r="G4174" t="s">
        <v>27</v>
      </c>
      <c r="H4174">
        <v>10024</v>
      </c>
      <c r="I4174" t="s">
        <v>1048</v>
      </c>
      <c r="J4174">
        <v>82.26</v>
      </c>
      <c r="K4174">
        <v>3</v>
      </c>
      <c r="L4174">
        <v>16.177800000000001</v>
      </c>
      <c r="M4174">
        <v>0</v>
      </c>
      <c r="N4174">
        <v>33.726599999999998</v>
      </c>
    </row>
    <row r="4175" spans="1:14" hidden="1">
      <c r="A4175">
        <v>9751</v>
      </c>
      <c r="B4175" t="s">
        <v>4508</v>
      </c>
      <c r="C4175" s="4">
        <v>42654</v>
      </c>
      <c r="D4175" s="4">
        <v>42658</v>
      </c>
      <c r="E4175" t="s">
        <v>15</v>
      </c>
      <c r="F4175" t="s">
        <v>328</v>
      </c>
      <c r="G4175" t="s">
        <v>21</v>
      </c>
      <c r="H4175">
        <v>60610</v>
      </c>
      <c r="I4175" t="s">
        <v>333</v>
      </c>
      <c r="J4175">
        <v>5.3440000000000003</v>
      </c>
      <c r="K4175">
        <v>2</v>
      </c>
      <c r="L4175">
        <v>2.3380000000000001</v>
      </c>
      <c r="M4175">
        <v>0.2</v>
      </c>
      <c r="N4175">
        <v>0.66799999999999904</v>
      </c>
    </row>
    <row r="4176" spans="1:14" hidden="1">
      <c r="A4176">
        <v>9752</v>
      </c>
      <c r="B4176" t="s">
        <v>4508</v>
      </c>
      <c r="C4176" s="4">
        <v>42654</v>
      </c>
      <c r="D4176" s="4">
        <v>42658</v>
      </c>
      <c r="E4176" t="s">
        <v>15</v>
      </c>
      <c r="F4176" t="s">
        <v>328</v>
      </c>
      <c r="G4176" t="s">
        <v>21</v>
      </c>
      <c r="H4176">
        <v>60610</v>
      </c>
      <c r="I4176" t="s">
        <v>745</v>
      </c>
      <c r="J4176">
        <v>27.72</v>
      </c>
      <c r="K4176">
        <v>3</v>
      </c>
      <c r="L4176">
        <v>8.0850000000000009</v>
      </c>
      <c r="M4176">
        <v>0.2</v>
      </c>
      <c r="N4176">
        <v>3.4649999999999999</v>
      </c>
    </row>
    <row r="4177" spans="1:14" hidden="1">
      <c r="A4177">
        <v>7273</v>
      </c>
      <c r="B4177" t="s">
        <v>4509</v>
      </c>
      <c r="C4177" s="4">
        <v>42653</v>
      </c>
      <c r="D4177" s="4">
        <v>42657</v>
      </c>
      <c r="E4177" t="s">
        <v>15</v>
      </c>
      <c r="F4177" t="s">
        <v>26</v>
      </c>
      <c r="G4177" t="s">
        <v>27</v>
      </c>
      <c r="H4177">
        <v>27405</v>
      </c>
      <c r="I4177" t="s">
        <v>3226</v>
      </c>
      <c r="J4177">
        <v>20.608000000000001</v>
      </c>
      <c r="K4177">
        <v>2</v>
      </c>
      <c r="L4177">
        <v>12.493600000000001</v>
      </c>
      <c r="M4177">
        <v>0.2</v>
      </c>
      <c r="N4177">
        <v>-4.3792</v>
      </c>
    </row>
    <row r="4178" spans="1:14" hidden="1">
      <c r="A4178">
        <v>7274</v>
      </c>
      <c r="B4178" t="s">
        <v>4509</v>
      </c>
      <c r="C4178" s="4">
        <v>42653</v>
      </c>
      <c r="D4178" s="4">
        <v>42657</v>
      </c>
      <c r="E4178" t="s">
        <v>15</v>
      </c>
      <c r="F4178" t="s">
        <v>26</v>
      </c>
      <c r="G4178" t="s">
        <v>27</v>
      </c>
      <c r="H4178">
        <v>27405</v>
      </c>
      <c r="I4178" t="s">
        <v>3155</v>
      </c>
      <c r="J4178">
        <v>4.0949999999999998</v>
      </c>
      <c r="K4178">
        <v>3</v>
      </c>
      <c r="L4178">
        <v>2.2749999999999999</v>
      </c>
      <c r="M4178">
        <v>0.7</v>
      </c>
      <c r="N4178">
        <v>-2.73</v>
      </c>
    </row>
    <row r="4179" spans="1:14" hidden="1">
      <c r="A4179">
        <v>7968</v>
      </c>
      <c r="B4179" t="s">
        <v>4510</v>
      </c>
      <c r="C4179" s="4">
        <v>42653</v>
      </c>
      <c r="D4179" s="4">
        <v>42655</v>
      </c>
      <c r="E4179" t="s">
        <v>38</v>
      </c>
      <c r="F4179" t="s">
        <v>934</v>
      </c>
      <c r="G4179" t="s">
        <v>27</v>
      </c>
      <c r="H4179">
        <v>80219</v>
      </c>
      <c r="I4179" t="s">
        <v>4511</v>
      </c>
      <c r="J4179">
        <v>90.882000000000005</v>
      </c>
      <c r="K4179">
        <v>3</v>
      </c>
      <c r="L4179">
        <v>93.9114</v>
      </c>
      <c r="M4179">
        <v>0.7</v>
      </c>
      <c r="N4179">
        <v>-190.85220000000001</v>
      </c>
    </row>
    <row r="4180" spans="1:14" hidden="1">
      <c r="A4180">
        <v>7969</v>
      </c>
      <c r="B4180" t="s">
        <v>4510</v>
      </c>
      <c r="C4180" s="4">
        <v>42653</v>
      </c>
      <c r="D4180" s="4">
        <v>42655</v>
      </c>
      <c r="E4180" t="s">
        <v>38</v>
      </c>
      <c r="F4180" t="s">
        <v>934</v>
      </c>
      <c r="G4180" t="s">
        <v>27</v>
      </c>
      <c r="H4180">
        <v>80219</v>
      </c>
      <c r="I4180" t="s">
        <v>1214</v>
      </c>
      <c r="J4180">
        <v>15.992000000000001</v>
      </c>
      <c r="K4180">
        <v>1</v>
      </c>
      <c r="L4180">
        <v>18.990500000000001</v>
      </c>
      <c r="M4180">
        <v>0.2</v>
      </c>
      <c r="N4180">
        <v>-2.9984999999999999</v>
      </c>
    </row>
    <row r="4181" spans="1:14" hidden="1">
      <c r="A4181">
        <v>7970</v>
      </c>
      <c r="B4181" t="s">
        <v>4510</v>
      </c>
      <c r="C4181" s="4">
        <v>42653</v>
      </c>
      <c r="D4181" s="4">
        <v>42655</v>
      </c>
      <c r="E4181" t="s">
        <v>38</v>
      </c>
      <c r="F4181" t="s">
        <v>934</v>
      </c>
      <c r="G4181" t="s">
        <v>27</v>
      </c>
      <c r="H4181">
        <v>80219</v>
      </c>
      <c r="I4181" t="s">
        <v>3953</v>
      </c>
      <c r="J4181">
        <v>120.78400000000001</v>
      </c>
      <c r="K4181">
        <v>1</v>
      </c>
      <c r="L4181">
        <v>107.19580000000001</v>
      </c>
      <c r="M4181">
        <v>0.2</v>
      </c>
      <c r="N4181">
        <v>13.588200000000001</v>
      </c>
    </row>
    <row r="4182" spans="1:14" hidden="1">
      <c r="A4182">
        <v>9835</v>
      </c>
      <c r="B4182" t="s">
        <v>4512</v>
      </c>
      <c r="C4182" s="4">
        <v>42653</v>
      </c>
      <c r="D4182" s="4">
        <v>42655</v>
      </c>
      <c r="E4182" t="s">
        <v>38</v>
      </c>
      <c r="F4182" t="s">
        <v>519</v>
      </c>
      <c r="G4182" t="s">
        <v>21</v>
      </c>
      <c r="H4182">
        <v>77571</v>
      </c>
      <c r="I4182" t="s">
        <v>149</v>
      </c>
      <c r="J4182">
        <v>14</v>
      </c>
      <c r="K4182">
        <v>4</v>
      </c>
      <c r="L4182">
        <v>5.0750000000000002</v>
      </c>
      <c r="M4182">
        <v>0.6</v>
      </c>
      <c r="N4182">
        <v>-6.3</v>
      </c>
    </row>
    <row r="4183" spans="1:14" hidden="1">
      <c r="A4183">
        <v>9836</v>
      </c>
      <c r="B4183" t="s">
        <v>4512</v>
      </c>
      <c r="C4183" s="4">
        <v>42653</v>
      </c>
      <c r="D4183" s="4">
        <v>42655</v>
      </c>
      <c r="E4183" t="s">
        <v>38</v>
      </c>
      <c r="F4183" t="s">
        <v>519</v>
      </c>
      <c r="G4183" t="s">
        <v>21</v>
      </c>
      <c r="H4183">
        <v>77571</v>
      </c>
      <c r="I4183" t="s">
        <v>145</v>
      </c>
      <c r="J4183">
        <v>16.391999999999999</v>
      </c>
      <c r="K4183">
        <v>2</v>
      </c>
      <c r="L4183">
        <v>21.3096</v>
      </c>
      <c r="M4183">
        <v>0.8</v>
      </c>
      <c r="N4183">
        <v>-26.2272</v>
      </c>
    </row>
    <row r="4184" spans="1:14" hidden="1">
      <c r="A4184">
        <v>2785</v>
      </c>
      <c r="B4184" t="s">
        <v>4513</v>
      </c>
      <c r="C4184" s="4">
        <v>42652</v>
      </c>
      <c r="D4184" s="4">
        <v>42658</v>
      </c>
      <c r="E4184" t="s">
        <v>15</v>
      </c>
      <c r="F4184" t="s">
        <v>1746</v>
      </c>
      <c r="G4184" t="s">
        <v>27</v>
      </c>
      <c r="H4184">
        <v>45373</v>
      </c>
      <c r="I4184" t="s">
        <v>3552</v>
      </c>
      <c r="J4184">
        <v>23.975999999999999</v>
      </c>
      <c r="K4184">
        <v>4</v>
      </c>
      <c r="L4184">
        <v>9.8901000000000003</v>
      </c>
      <c r="M4184">
        <v>0.4</v>
      </c>
      <c r="N4184">
        <v>-15.5844</v>
      </c>
    </row>
    <row r="4185" spans="1:14" hidden="1">
      <c r="A4185">
        <v>6507</v>
      </c>
      <c r="B4185" t="s">
        <v>4514</v>
      </c>
      <c r="C4185" s="4">
        <v>42652</v>
      </c>
      <c r="D4185" s="4">
        <v>42654</v>
      </c>
      <c r="E4185" t="s">
        <v>52</v>
      </c>
      <c r="F4185" t="s">
        <v>3803</v>
      </c>
      <c r="G4185" t="s">
        <v>27</v>
      </c>
      <c r="H4185">
        <v>19143</v>
      </c>
      <c r="I4185" t="s">
        <v>833</v>
      </c>
      <c r="J4185">
        <v>19.135999999999999</v>
      </c>
      <c r="K4185">
        <v>4</v>
      </c>
      <c r="L4185">
        <v>3.2890000000000001</v>
      </c>
      <c r="M4185">
        <v>0.2</v>
      </c>
      <c r="N4185">
        <v>5.98</v>
      </c>
    </row>
    <row r="4186" spans="1:14" hidden="1">
      <c r="A4186">
        <v>6508</v>
      </c>
      <c r="B4186" t="s">
        <v>4514</v>
      </c>
      <c r="C4186" s="4">
        <v>42652</v>
      </c>
      <c r="D4186" s="4">
        <v>42654</v>
      </c>
      <c r="E4186" t="s">
        <v>52</v>
      </c>
      <c r="F4186" t="s">
        <v>3803</v>
      </c>
      <c r="G4186" t="s">
        <v>27</v>
      </c>
      <c r="H4186">
        <v>19143</v>
      </c>
      <c r="I4186" t="s">
        <v>3244</v>
      </c>
      <c r="J4186">
        <v>332.83199999999999</v>
      </c>
      <c r="K4186">
        <v>4</v>
      </c>
      <c r="L4186">
        <v>89.448599999999999</v>
      </c>
      <c r="M4186">
        <v>0.2</v>
      </c>
      <c r="N4186">
        <v>-24.962399999999999</v>
      </c>
    </row>
    <row r="4187" spans="1:14" hidden="1">
      <c r="A4187">
        <v>7357</v>
      </c>
      <c r="B4187" t="s">
        <v>4515</v>
      </c>
      <c r="C4187" s="4">
        <v>42652</v>
      </c>
      <c r="D4187" s="4">
        <v>42657</v>
      </c>
      <c r="E4187" t="s">
        <v>15</v>
      </c>
      <c r="F4187" t="s">
        <v>872</v>
      </c>
      <c r="G4187" t="s">
        <v>17</v>
      </c>
      <c r="H4187">
        <v>85023</v>
      </c>
      <c r="I4187" t="s">
        <v>335</v>
      </c>
      <c r="J4187">
        <v>1.4079999999999999</v>
      </c>
      <c r="K4187">
        <v>1</v>
      </c>
      <c r="L4187">
        <v>1.2496</v>
      </c>
      <c r="M4187">
        <v>0.2</v>
      </c>
      <c r="N4187">
        <v>0.15840000000000001</v>
      </c>
    </row>
    <row r="4188" spans="1:14" hidden="1">
      <c r="A4188">
        <v>7358</v>
      </c>
      <c r="B4188" t="s">
        <v>4515</v>
      </c>
      <c r="C4188" s="4">
        <v>42652</v>
      </c>
      <c r="D4188" s="4">
        <v>42657</v>
      </c>
      <c r="E4188" t="s">
        <v>15</v>
      </c>
      <c r="F4188" t="s">
        <v>872</v>
      </c>
      <c r="G4188" t="s">
        <v>17</v>
      </c>
      <c r="H4188">
        <v>85023</v>
      </c>
      <c r="I4188" t="s">
        <v>785</v>
      </c>
      <c r="J4188">
        <v>169.56800000000001</v>
      </c>
      <c r="K4188">
        <v>2</v>
      </c>
      <c r="L4188">
        <v>84.784000000000006</v>
      </c>
      <c r="M4188">
        <v>0.2</v>
      </c>
      <c r="N4188">
        <v>0</v>
      </c>
    </row>
    <row r="4189" spans="1:14" hidden="1">
      <c r="A4189">
        <v>2557</v>
      </c>
      <c r="B4189" t="s">
        <v>4516</v>
      </c>
      <c r="C4189" s="4">
        <v>42651</v>
      </c>
      <c r="D4189" s="4">
        <v>42657</v>
      </c>
      <c r="E4189" t="s">
        <v>15</v>
      </c>
      <c r="F4189" t="s">
        <v>2524</v>
      </c>
      <c r="G4189" t="s">
        <v>27</v>
      </c>
      <c r="H4189">
        <v>77070</v>
      </c>
      <c r="I4189" t="s">
        <v>1030</v>
      </c>
      <c r="J4189">
        <v>51.712000000000003</v>
      </c>
      <c r="K4189">
        <v>8</v>
      </c>
      <c r="L4189">
        <v>10.504</v>
      </c>
      <c r="M4189">
        <v>0.6</v>
      </c>
      <c r="N4189">
        <v>-32.32</v>
      </c>
    </row>
    <row r="4190" spans="1:14" hidden="1">
      <c r="A4190">
        <v>5507</v>
      </c>
      <c r="B4190" t="s">
        <v>4517</v>
      </c>
      <c r="C4190" s="4">
        <v>42651</v>
      </c>
      <c r="D4190" s="4">
        <v>42651</v>
      </c>
      <c r="E4190" t="s">
        <v>98</v>
      </c>
      <c r="F4190" t="s">
        <v>1383</v>
      </c>
      <c r="G4190" t="s">
        <v>21</v>
      </c>
      <c r="H4190">
        <v>90036</v>
      </c>
      <c r="I4190" t="s">
        <v>3046</v>
      </c>
      <c r="J4190">
        <v>61.96</v>
      </c>
      <c r="K4190">
        <v>2</v>
      </c>
      <c r="L4190">
        <v>17.039000000000001</v>
      </c>
      <c r="M4190">
        <v>0</v>
      </c>
      <c r="N4190">
        <v>27.882000000000001</v>
      </c>
    </row>
    <row r="4191" spans="1:14" hidden="1">
      <c r="A4191">
        <v>5767</v>
      </c>
      <c r="B4191" t="s">
        <v>4518</v>
      </c>
      <c r="C4191" s="4">
        <v>42651</v>
      </c>
      <c r="D4191" s="4">
        <v>42658</v>
      </c>
      <c r="E4191" t="s">
        <v>15</v>
      </c>
      <c r="F4191" t="s">
        <v>1386</v>
      </c>
      <c r="G4191" t="s">
        <v>17</v>
      </c>
      <c r="H4191">
        <v>78207</v>
      </c>
      <c r="I4191" t="s">
        <v>3319</v>
      </c>
      <c r="J4191">
        <v>60.143999999999998</v>
      </c>
      <c r="K4191">
        <v>6</v>
      </c>
      <c r="L4191">
        <v>6.6409000000000002</v>
      </c>
      <c r="M4191">
        <v>0.2</v>
      </c>
      <c r="N4191">
        <v>20.2986</v>
      </c>
    </row>
    <row r="4192" spans="1:14" hidden="1">
      <c r="A4192">
        <v>5975</v>
      </c>
      <c r="B4192" t="s">
        <v>4519</v>
      </c>
      <c r="C4192" s="4">
        <v>42651</v>
      </c>
      <c r="D4192" s="4">
        <v>42656</v>
      </c>
      <c r="E4192" t="s">
        <v>15</v>
      </c>
      <c r="F4192" t="s">
        <v>907</v>
      </c>
      <c r="G4192" t="s">
        <v>21</v>
      </c>
      <c r="H4192">
        <v>28205</v>
      </c>
      <c r="I4192" t="s">
        <v>4127</v>
      </c>
      <c r="J4192">
        <v>387.72</v>
      </c>
      <c r="K4192">
        <v>5</v>
      </c>
      <c r="L4192">
        <v>91.114199999999997</v>
      </c>
      <c r="M4192">
        <v>0.2</v>
      </c>
      <c r="N4192">
        <v>-67.850999999999999</v>
      </c>
    </row>
    <row r="4193" spans="1:14" hidden="1">
      <c r="A4193">
        <v>3449</v>
      </c>
      <c r="B4193" t="s">
        <v>4520</v>
      </c>
      <c r="C4193" s="4">
        <v>42650</v>
      </c>
      <c r="D4193" s="4">
        <v>42656</v>
      </c>
      <c r="E4193" t="s">
        <v>15</v>
      </c>
      <c r="F4193" t="s">
        <v>3886</v>
      </c>
      <c r="G4193" t="s">
        <v>21</v>
      </c>
      <c r="H4193">
        <v>90049</v>
      </c>
      <c r="I4193" t="s">
        <v>2429</v>
      </c>
      <c r="J4193">
        <v>27.263999999999999</v>
      </c>
      <c r="K4193">
        <v>2</v>
      </c>
      <c r="L4193">
        <v>9.2015999999999991</v>
      </c>
      <c r="M4193">
        <v>0.2</v>
      </c>
      <c r="N4193">
        <v>8.8607999999999993</v>
      </c>
    </row>
    <row r="4194" spans="1:14" hidden="1">
      <c r="A4194">
        <v>4751</v>
      </c>
      <c r="B4194" t="s">
        <v>4521</v>
      </c>
      <c r="C4194" s="4">
        <v>42650</v>
      </c>
      <c r="D4194" s="4">
        <v>42652</v>
      </c>
      <c r="E4194" t="s">
        <v>38</v>
      </c>
      <c r="F4194" t="s">
        <v>1796</v>
      </c>
      <c r="G4194" t="s">
        <v>27</v>
      </c>
      <c r="H4194">
        <v>99207</v>
      </c>
      <c r="I4194" t="s">
        <v>4522</v>
      </c>
      <c r="J4194">
        <v>837.6</v>
      </c>
      <c r="K4194">
        <v>3</v>
      </c>
      <c r="L4194">
        <v>258.26</v>
      </c>
      <c r="M4194">
        <v>0.2</v>
      </c>
      <c r="N4194">
        <v>62.8200000000001</v>
      </c>
    </row>
    <row r="4195" spans="1:14" hidden="1">
      <c r="A4195">
        <v>5004</v>
      </c>
      <c r="B4195" t="s">
        <v>4523</v>
      </c>
      <c r="C4195" s="4">
        <v>42650</v>
      </c>
      <c r="D4195" s="4">
        <v>42655</v>
      </c>
      <c r="E4195" t="s">
        <v>15</v>
      </c>
      <c r="F4195" t="s">
        <v>1055</v>
      </c>
      <c r="G4195" t="s">
        <v>21</v>
      </c>
      <c r="H4195">
        <v>90032</v>
      </c>
      <c r="I4195" t="s">
        <v>1436</v>
      </c>
      <c r="J4195">
        <v>10.56</v>
      </c>
      <c r="K4195">
        <v>2</v>
      </c>
      <c r="L4195">
        <v>2.7456</v>
      </c>
      <c r="M4195">
        <v>0</v>
      </c>
      <c r="N4195">
        <v>5.0688000000000004</v>
      </c>
    </row>
    <row r="4196" spans="1:14" hidden="1">
      <c r="A4196">
        <v>6377</v>
      </c>
      <c r="B4196" t="s">
        <v>4524</v>
      </c>
      <c r="C4196" s="4">
        <v>42650</v>
      </c>
      <c r="D4196" s="4">
        <v>42653</v>
      </c>
      <c r="E4196" t="s">
        <v>38</v>
      </c>
      <c r="F4196" t="s">
        <v>1241</v>
      </c>
      <c r="G4196" t="s">
        <v>17</v>
      </c>
      <c r="H4196">
        <v>19143</v>
      </c>
      <c r="I4196" t="s">
        <v>1646</v>
      </c>
      <c r="J4196">
        <v>4.9279999999999999</v>
      </c>
      <c r="K4196">
        <v>2</v>
      </c>
      <c r="L4196">
        <v>1.6015999999999999</v>
      </c>
      <c r="M4196">
        <v>0.2</v>
      </c>
      <c r="N4196">
        <v>1.7248000000000001</v>
      </c>
    </row>
    <row r="4197" spans="1:14" hidden="1">
      <c r="A4197">
        <v>8007</v>
      </c>
      <c r="B4197" t="s">
        <v>4525</v>
      </c>
      <c r="C4197" s="4">
        <v>42650</v>
      </c>
      <c r="D4197" s="4">
        <v>42654</v>
      </c>
      <c r="E4197" t="s">
        <v>15</v>
      </c>
      <c r="F4197" t="s">
        <v>1118</v>
      </c>
      <c r="G4197" t="s">
        <v>21</v>
      </c>
      <c r="H4197">
        <v>98270</v>
      </c>
      <c r="I4197" t="s">
        <v>4526</v>
      </c>
      <c r="J4197">
        <v>93.36</v>
      </c>
      <c r="K4197">
        <v>12</v>
      </c>
      <c r="L4197">
        <v>7.7022000000000004</v>
      </c>
      <c r="M4197">
        <v>0</v>
      </c>
      <c r="N4197">
        <v>0.93359999999999799</v>
      </c>
    </row>
    <row r="4198" spans="1:14" hidden="1">
      <c r="A4198">
        <v>6265</v>
      </c>
      <c r="B4198" t="s">
        <v>4527</v>
      </c>
      <c r="C4198" s="4">
        <v>42649</v>
      </c>
      <c r="D4198" s="4">
        <v>42649</v>
      </c>
      <c r="E4198" t="s">
        <v>98</v>
      </c>
      <c r="F4198" t="s">
        <v>1094</v>
      </c>
      <c r="G4198" t="s">
        <v>21</v>
      </c>
      <c r="H4198">
        <v>74133</v>
      </c>
      <c r="I4198" t="s">
        <v>2965</v>
      </c>
      <c r="J4198">
        <v>28.85</v>
      </c>
      <c r="K4198">
        <v>5</v>
      </c>
      <c r="L4198">
        <v>2.8849999999999998</v>
      </c>
      <c r="M4198">
        <v>0</v>
      </c>
      <c r="N4198">
        <v>14.425000000000001</v>
      </c>
    </row>
    <row r="4199" spans="1:14" hidden="1">
      <c r="A4199">
        <v>7642</v>
      </c>
      <c r="B4199" t="s">
        <v>4528</v>
      </c>
      <c r="C4199" s="4">
        <v>42649</v>
      </c>
      <c r="D4199" s="4">
        <v>42650</v>
      </c>
      <c r="E4199" t="s">
        <v>38</v>
      </c>
      <c r="F4199" t="s">
        <v>2744</v>
      </c>
      <c r="G4199" t="s">
        <v>17</v>
      </c>
      <c r="H4199">
        <v>81001</v>
      </c>
      <c r="I4199" t="s">
        <v>4529</v>
      </c>
      <c r="J4199">
        <v>703.71</v>
      </c>
      <c r="K4199">
        <v>6</v>
      </c>
      <c r="L4199">
        <v>273.66500000000002</v>
      </c>
      <c r="M4199">
        <v>0.7</v>
      </c>
      <c r="N4199">
        <v>-938.28</v>
      </c>
    </row>
    <row r="4200" spans="1:14" hidden="1">
      <c r="A4200">
        <v>7643</v>
      </c>
      <c r="B4200" t="s">
        <v>4528</v>
      </c>
      <c r="C4200" s="4">
        <v>42649</v>
      </c>
      <c r="D4200" s="4">
        <v>42650</v>
      </c>
      <c r="E4200" t="s">
        <v>38</v>
      </c>
      <c r="F4200" t="s">
        <v>2744</v>
      </c>
      <c r="G4200" t="s">
        <v>17</v>
      </c>
      <c r="H4200">
        <v>81001</v>
      </c>
      <c r="I4200" t="s">
        <v>2621</v>
      </c>
      <c r="J4200">
        <v>17.904</v>
      </c>
      <c r="K4200">
        <v>4</v>
      </c>
      <c r="L4200">
        <v>8.2059999999999995</v>
      </c>
      <c r="M4200">
        <v>0.7</v>
      </c>
      <c r="N4200">
        <v>-14.92</v>
      </c>
    </row>
    <row r="4201" spans="1:14" hidden="1">
      <c r="A4201">
        <v>7644</v>
      </c>
      <c r="B4201" t="s">
        <v>4528</v>
      </c>
      <c r="C4201" s="4">
        <v>42649</v>
      </c>
      <c r="D4201" s="4">
        <v>42650</v>
      </c>
      <c r="E4201" t="s">
        <v>38</v>
      </c>
      <c r="F4201" t="s">
        <v>2744</v>
      </c>
      <c r="G4201" t="s">
        <v>17</v>
      </c>
      <c r="H4201">
        <v>81001</v>
      </c>
      <c r="I4201" t="s">
        <v>1910</v>
      </c>
      <c r="J4201">
        <v>11.976000000000001</v>
      </c>
      <c r="K4201">
        <v>4</v>
      </c>
      <c r="L4201">
        <v>5.2893999999999997</v>
      </c>
      <c r="M4201">
        <v>0.7</v>
      </c>
      <c r="N4201">
        <v>-9.1815999999999995</v>
      </c>
    </row>
    <row r="4202" spans="1:14" hidden="1">
      <c r="A4202">
        <v>7645</v>
      </c>
      <c r="B4202" t="s">
        <v>4528</v>
      </c>
      <c r="C4202" s="4">
        <v>42649</v>
      </c>
      <c r="D4202" s="4">
        <v>42650</v>
      </c>
      <c r="E4202" t="s">
        <v>38</v>
      </c>
      <c r="F4202" t="s">
        <v>2744</v>
      </c>
      <c r="G4202" t="s">
        <v>17</v>
      </c>
      <c r="H4202">
        <v>81001</v>
      </c>
      <c r="I4202" t="s">
        <v>1526</v>
      </c>
      <c r="J4202">
        <v>67.959999999999994</v>
      </c>
      <c r="K4202">
        <v>5</v>
      </c>
      <c r="L4202">
        <v>13.4221</v>
      </c>
      <c r="M4202">
        <v>0.2</v>
      </c>
      <c r="N4202">
        <v>0.84950000000000303</v>
      </c>
    </row>
    <row r="4203" spans="1:14" hidden="1">
      <c r="A4203">
        <v>4304</v>
      </c>
      <c r="B4203" t="s">
        <v>4530</v>
      </c>
      <c r="C4203" s="4">
        <v>42647</v>
      </c>
      <c r="D4203" s="4">
        <v>42647</v>
      </c>
      <c r="E4203" t="s">
        <v>98</v>
      </c>
      <c r="F4203" t="s">
        <v>1764</v>
      </c>
      <c r="G4203" t="s">
        <v>21</v>
      </c>
      <c r="H4203">
        <v>75056</v>
      </c>
      <c r="I4203" t="s">
        <v>3716</v>
      </c>
      <c r="J4203">
        <v>59.752000000000002</v>
      </c>
      <c r="K4203">
        <v>7</v>
      </c>
      <c r="L4203">
        <v>5.7618</v>
      </c>
      <c r="M4203">
        <v>0.2</v>
      </c>
      <c r="N4203">
        <v>19.4194</v>
      </c>
    </row>
    <row r="4204" spans="1:14" hidden="1">
      <c r="A4204">
        <v>7666</v>
      </c>
      <c r="B4204" t="s">
        <v>4531</v>
      </c>
      <c r="C4204" s="4">
        <v>42647</v>
      </c>
      <c r="D4204" s="4">
        <v>42651</v>
      </c>
      <c r="E4204" t="s">
        <v>15</v>
      </c>
      <c r="F4204" t="s">
        <v>1364</v>
      </c>
      <c r="G4204" t="s">
        <v>17</v>
      </c>
      <c r="H4204">
        <v>2908</v>
      </c>
      <c r="I4204" t="s">
        <v>1330</v>
      </c>
      <c r="J4204">
        <v>30.4</v>
      </c>
      <c r="K4204">
        <v>1</v>
      </c>
      <c r="L4204">
        <v>16.416</v>
      </c>
      <c r="M4204">
        <v>0</v>
      </c>
      <c r="N4204">
        <v>13.984</v>
      </c>
    </row>
    <row r="4205" spans="1:14" hidden="1">
      <c r="A4205">
        <v>7667</v>
      </c>
      <c r="B4205" t="s">
        <v>4531</v>
      </c>
      <c r="C4205" s="4">
        <v>42647</v>
      </c>
      <c r="D4205" s="4">
        <v>42651</v>
      </c>
      <c r="E4205" t="s">
        <v>15</v>
      </c>
      <c r="F4205" t="s">
        <v>1364</v>
      </c>
      <c r="G4205" t="s">
        <v>17</v>
      </c>
      <c r="H4205">
        <v>2908</v>
      </c>
      <c r="I4205" t="s">
        <v>174</v>
      </c>
      <c r="J4205">
        <v>5399.91</v>
      </c>
      <c r="K4205">
        <v>9</v>
      </c>
      <c r="L4205">
        <v>311.9948</v>
      </c>
      <c r="M4205">
        <v>0</v>
      </c>
      <c r="N4205">
        <v>2591.9567999999999</v>
      </c>
    </row>
    <row r="4206" spans="1:14" hidden="1">
      <c r="A4206">
        <v>7668</v>
      </c>
      <c r="B4206" t="s">
        <v>4531</v>
      </c>
      <c r="C4206" s="4">
        <v>42647</v>
      </c>
      <c r="D4206" s="4">
        <v>42651</v>
      </c>
      <c r="E4206" t="s">
        <v>15</v>
      </c>
      <c r="F4206" t="s">
        <v>1364</v>
      </c>
      <c r="G4206" t="s">
        <v>17</v>
      </c>
      <c r="H4206">
        <v>2908</v>
      </c>
      <c r="I4206" t="s">
        <v>2811</v>
      </c>
      <c r="J4206">
        <v>119.1</v>
      </c>
      <c r="K4206">
        <v>3</v>
      </c>
      <c r="L4206">
        <v>28.187000000000001</v>
      </c>
      <c r="M4206">
        <v>0</v>
      </c>
      <c r="N4206">
        <v>34.539000000000001</v>
      </c>
    </row>
    <row r="4207" spans="1:14" hidden="1">
      <c r="A4207">
        <v>8157</v>
      </c>
      <c r="B4207" t="s">
        <v>4532</v>
      </c>
      <c r="C4207" s="4">
        <v>42647</v>
      </c>
      <c r="D4207" s="4">
        <v>42652</v>
      </c>
      <c r="E4207" t="s">
        <v>15</v>
      </c>
      <c r="F4207" t="s">
        <v>4533</v>
      </c>
      <c r="G4207" t="s">
        <v>21</v>
      </c>
      <c r="H4207">
        <v>21215</v>
      </c>
      <c r="I4207" t="s">
        <v>1127</v>
      </c>
      <c r="J4207">
        <v>239.37200000000001</v>
      </c>
      <c r="K4207">
        <v>2</v>
      </c>
      <c r="L4207">
        <v>131.65459999999999</v>
      </c>
      <c r="M4207">
        <v>0.3</v>
      </c>
      <c r="N4207">
        <v>-23.937200000000001</v>
      </c>
    </row>
    <row r="4208" spans="1:14" hidden="1">
      <c r="A4208">
        <v>8922</v>
      </c>
      <c r="B4208" t="s">
        <v>4534</v>
      </c>
      <c r="C4208" s="4">
        <v>42647</v>
      </c>
      <c r="D4208" s="4">
        <v>42651</v>
      </c>
      <c r="E4208" t="s">
        <v>15</v>
      </c>
      <c r="F4208" t="s">
        <v>4293</v>
      </c>
      <c r="G4208" t="s">
        <v>27</v>
      </c>
      <c r="H4208">
        <v>33134</v>
      </c>
      <c r="I4208" t="s">
        <v>415</v>
      </c>
      <c r="J4208">
        <v>52.68</v>
      </c>
      <c r="K4208">
        <v>3</v>
      </c>
      <c r="L4208">
        <v>10.975</v>
      </c>
      <c r="M4208">
        <v>0.2</v>
      </c>
      <c r="N4208">
        <v>19.754999999999999</v>
      </c>
    </row>
    <row r="4209" spans="1:14" hidden="1">
      <c r="A4209">
        <v>8923</v>
      </c>
      <c r="B4209" t="s">
        <v>4534</v>
      </c>
      <c r="C4209" s="4">
        <v>42647</v>
      </c>
      <c r="D4209" s="4">
        <v>42651</v>
      </c>
      <c r="E4209" t="s">
        <v>15</v>
      </c>
      <c r="F4209" t="s">
        <v>4293</v>
      </c>
      <c r="G4209" t="s">
        <v>27</v>
      </c>
      <c r="H4209">
        <v>33134</v>
      </c>
      <c r="I4209" t="s">
        <v>827</v>
      </c>
      <c r="J4209">
        <v>11.568</v>
      </c>
      <c r="K4209">
        <v>3</v>
      </c>
      <c r="L4209">
        <v>2.9883999999999999</v>
      </c>
      <c r="M4209">
        <v>0.2</v>
      </c>
      <c r="N4209">
        <v>2.6027999999999998</v>
      </c>
    </row>
    <row r="4210" spans="1:14" hidden="1">
      <c r="A4210">
        <v>897</v>
      </c>
      <c r="B4210" t="s">
        <v>4535</v>
      </c>
      <c r="C4210" s="4">
        <v>42646</v>
      </c>
      <c r="D4210" s="4">
        <v>42649</v>
      </c>
      <c r="E4210" t="s">
        <v>52</v>
      </c>
      <c r="F4210" t="s">
        <v>1176</v>
      </c>
      <c r="G4210" t="s">
        <v>21</v>
      </c>
      <c r="H4210">
        <v>77095</v>
      </c>
      <c r="I4210" t="s">
        <v>4536</v>
      </c>
      <c r="J4210">
        <v>15.648</v>
      </c>
      <c r="K4210">
        <v>2</v>
      </c>
      <c r="L4210">
        <v>5.2812000000000001</v>
      </c>
      <c r="M4210">
        <v>0.2</v>
      </c>
      <c r="N4210">
        <v>5.0856000000000003</v>
      </c>
    </row>
    <row r="4211" spans="1:14" hidden="1">
      <c r="A4211">
        <v>981</v>
      </c>
      <c r="B4211" t="s">
        <v>4537</v>
      </c>
      <c r="C4211" s="4">
        <v>42646</v>
      </c>
      <c r="D4211" s="4">
        <v>42651</v>
      </c>
      <c r="E4211" t="s">
        <v>15</v>
      </c>
      <c r="F4211" t="s">
        <v>2145</v>
      </c>
      <c r="G4211" t="s">
        <v>21</v>
      </c>
      <c r="H4211">
        <v>10035</v>
      </c>
      <c r="I4211" t="s">
        <v>2301</v>
      </c>
      <c r="J4211">
        <v>599.29200000000003</v>
      </c>
      <c r="K4211">
        <v>6</v>
      </c>
      <c r="L4211">
        <v>84.344800000000006</v>
      </c>
      <c r="M4211">
        <v>0.1</v>
      </c>
      <c r="N4211">
        <v>93.223200000000006</v>
      </c>
    </row>
    <row r="4212" spans="1:14" hidden="1">
      <c r="A4212">
        <v>6370</v>
      </c>
      <c r="B4212" t="s">
        <v>4538</v>
      </c>
      <c r="C4212" s="4">
        <v>42646</v>
      </c>
      <c r="D4212" s="4">
        <v>42650</v>
      </c>
      <c r="E4212" t="s">
        <v>15</v>
      </c>
      <c r="F4212" t="s">
        <v>3890</v>
      </c>
      <c r="G4212" t="s">
        <v>27</v>
      </c>
      <c r="H4212">
        <v>75051</v>
      </c>
      <c r="I4212" t="s">
        <v>1302</v>
      </c>
      <c r="J4212">
        <v>38.08</v>
      </c>
      <c r="K4212">
        <v>5</v>
      </c>
      <c r="L4212">
        <v>13.5184</v>
      </c>
      <c r="M4212">
        <v>0.6</v>
      </c>
      <c r="N4212">
        <v>-29.512</v>
      </c>
    </row>
    <row r="4213" spans="1:14" hidden="1">
      <c r="A4213">
        <v>7872</v>
      </c>
      <c r="B4213" t="s">
        <v>4539</v>
      </c>
      <c r="C4213" s="4">
        <v>42646</v>
      </c>
      <c r="D4213" s="4">
        <v>42650</v>
      </c>
      <c r="E4213" t="s">
        <v>15</v>
      </c>
      <c r="F4213" t="s">
        <v>562</v>
      </c>
      <c r="G4213" t="s">
        <v>17</v>
      </c>
      <c r="H4213">
        <v>92630</v>
      </c>
      <c r="I4213" t="s">
        <v>3317</v>
      </c>
      <c r="J4213">
        <v>6.16</v>
      </c>
      <c r="K4213">
        <v>2</v>
      </c>
      <c r="L4213">
        <v>1.6015999999999999</v>
      </c>
      <c r="M4213">
        <v>0</v>
      </c>
      <c r="N4213">
        <v>2.9567999999999999</v>
      </c>
    </row>
    <row r="4214" spans="1:14" hidden="1">
      <c r="A4214">
        <v>7873</v>
      </c>
      <c r="B4214" t="s">
        <v>4539</v>
      </c>
      <c r="C4214" s="4">
        <v>42646</v>
      </c>
      <c r="D4214" s="4">
        <v>42650</v>
      </c>
      <c r="E4214" t="s">
        <v>15</v>
      </c>
      <c r="F4214" t="s">
        <v>562</v>
      </c>
      <c r="G4214" t="s">
        <v>17</v>
      </c>
      <c r="H4214">
        <v>92630</v>
      </c>
      <c r="I4214" t="s">
        <v>3584</v>
      </c>
      <c r="J4214">
        <v>915.13599999999997</v>
      </c>
      <c r="K4214">
        <v>4</v>
      </c>
      <c r="L4214">
        <v>203.04580000000001</v>
      </c>
      <c r="M4214">
        <v>0.2</v>
      </c>
      <c r="N4214">
        <v>102.9528</v>
      </c>
    </row>
    <row r="4215" spans="1:14" hidden="1">
      <c r="A4215">
        <v>7874</v>
      </c>
      <c r="B4215" t="s">
        <v>4539</v>
      </c>
      <c r="C4215" s="4">
        <v>42646</v>
      </c>
      <c r="D4215" s="4">
        <v>42650</v>
      </c>
      <c r="E4215" t="s">
        <v>15</v>
      </c>
      <c r="F4215" t="s">
        <v>562</v>
      </c>
      <c r="G4215" t="s">
        <v>17</v>
      </c>
      <c r="H4215">
        <v>92630</v>
      </c>
      <c r="I4215" t="s">
        <v>3656</v>
      </c>
      <c r="J4215">
        <v>8.56</v>
      </c>
      <c r="K4215">
        <v>2</v>
      </c>
      <c r="L4215">
        <v>2.3540000000000001</v>
      </c>
      <c r="M4215">
        <v>0</v>
      </c>
      <c r="N4215">
        <v>3.8519999999999999</v>
      </c>
    </row>
    <row r="4216" spans="1:14" hidden="1">
      <c r="A4216">
        <v>7875</v>
      </c>
      <c r="B4216" t="s">
        <v>4539</v>
      </c>
      <c r="C4216" s="4">
        <v>42646</v>
      </c>
      <c r="D4216" s="4">
        <v>42650</v>
      </c>
      <c r="E4216" t="s">
        <v>15</v>
      </c>
      <c r="F4216" t="s">
        <v>562</v>
      </c>
      <c r="G4216" t="s">
        <v>17</v>
      </c>
      <c r="H4216">
        <v>92630</v>
      </c>
      <c r="I4216" t="s">
        <v>2692</v>
      </c>
      <c r="J4216">
        <v>97.82</v>
      </c>
      <c r="K4216">
        <v>2</v>
      </c>
      <c r="L4216">
        <v>25.9223</v>
      </c>
      <c r="M4216">
        <v>0</v>
      </c>
      <c r="N4216">
        <v>45.9754</v>
      </c>
    </row>
    <row r="4217" spans="1:14" hidden="1">
      <c r="A4217">
        <v>2993</v>
      </c>
      <c r="B4217" t="s">
        <v>4540</v>
      </c>
      <c r="C4217" s="4">
        <v>42645</v>
      </c>
      <c r="D4217" s="4">
        <v>42649</v>
      </c>
      <c r="E4217" t="s">
        <v>15</v>
      </c>
      <c r="F4217" t="s">
        <v>4269</v>
      </c>
      <c r="G4217" t="s">
        <v>27</v>
      </c>
      <c r="H4217">
        <v>10024</v>
      </c>
      <c r="I4217" t="s">
        <v>646</v>
      </c>
      <c r="J4217">
        <v>61.44</v>
      </c>
      <c r="K4217">
        <v>3</v>
      </c>
      <c r="L4217">
        <v>14.9504</v>
      </c>
      <c r="M4217">
        <v>0</v>
      </c>
      <c r="N4217">
        <v>16.588799999999999</v>
      </c>
    </row>
    <row r="4218" spans="1:14" hidden="1">
      <c r="A4218">
        <v>4513</v>
      </c>
      <c r="B4218" t="s">
        <v>4541</v>
      </c>
      <c r="C4218" s="4">
        <v>42645</v>
      </c>
      <c r="D4218" s="4">
        <v>42646</v>
      </c>
      <c r="E4218" t="s">
        <v>38</v>
      </c>
      <c r="F4218" t="s">
        <v>293</v>
      </c>
      <c r="G4218" t="s">
        <v>21</v>
      </c>
      <c r="H4218">
        <v>85023</v>
      </c>
      <c r="I4218" t="s">
        <v>759</v>
      </c>
      <c r="J4218">
        <v>54.792000000000002</v>
      </c>
      <c r="K4218">
        <v>6</v>
      </c>
      <c r="L4218">
        <v>15.828799999999999</v>
      </c>
      <c r="M4218">
        <v>0.7</v>
      </c>
      <c r="N4218">
        <v>-40.180799999999998</v>
      </c>
    </row>
    <row r="4219" spans="1:14" hidden="1">
      <c r="A4219">
        <v>6826</v>
      </c>
      <c r="B4219" t="s">
        <v>4542</v>
      </c>
      <c r="C4219" s="4">
        <v>42645</v>
      </c>
      <c r="D4219" s="4">
        <v>42652</v>
      </c>
      <c r="E4219" t="s">
        <v>15</v>
      </c>
      <c r="F4219" t="s">
        <v>4194</v>
      </c>
      <c r="G4219" t="s">
        <v>27</v>
      </c>
      <c r="H4219">
        <v>47905</v>
      </c>
      <c r="I4219" t="s">
        <v>3617</v>
      </c>
      <c r="J4219">
        <v>32.479999999999997</v>
      </c>
      <c r="K4219">
        <v>2</v>
      </c>
      <c r="L4219">
        <v>13.804</v>
      </c>
      <c r="M4219">
        <v>0</v>
      </c>
      <c r="N4219">
        <v>4.8719999999999999</v>
      </c>
    </row>
    <row r="4220" spans="1:14" hidden="1">
      <c r="A4220">
        <v>6827</v>
      </c>
      <c r="B4220" t="s">
        <v>4542</v>
      </c>
      <c r="C4220" s="4">
        <v>42645</v>
      </c>
      <c r="D4220" s="4">
        <v>42652</v>
      </c>
      <c r="E4220" t="s">
        <v>15</v>
      </c>
      <c r="F4220" t="s">
        <v>4194</v>
      </c>
      <c r="G4220" t="s">
        <v>27</v>
      </c>
      <c r="H4220">
        <v>47905</v>
      </c>
      <c r="I4220" t="s">
        <v>1177</v>
      </c>
      <c r="J4220">
        <v>17499.95</v>
      </c>
      <c r="K4220">
        <v>5</v>
      </c>
      <c r="L4220">
        <v>1819.9947999999999</v>
      </c>
      <c r="M4220">
        <v>0</v>
      </c>
      <c r="N4220">
        <v>8399.9760000000006</v>
      </c>
    </row>
    <row r="4221" spans="1:14" hidden="1">
      <c r="A4221">
        <v>6828</v>
      </c>
      <c r="B4221" t="s">
        <v>4542</v>
      </c>
      <c r="C4221" s="4">
        <v>42645</v>
      </c>
      <c r="D4221" s="4">
        <v>42652</v>
      </c>
      <c r="E4221" t="s">
        <v>15</v>
      </c>
      <c r="F4221" t="s">
        <v>4194</v>
      </c>
      <c r="G4221" t="s">
        <v>27</v>
      </c>
      <c r="H4221">
        <v>47905</v>
      </c>
      <c r="I4221" t="s">
        <v>484</v>
      </c>
      <c r="J4221">
        <v>735.98</v>
      </c>
      <c r="K4221">
        <v>2</v>
      </c>
      <c r="L4221">
        <v>202.39449999999999</v>
      </c>
      <c r="M4221">
        <v>0</v>
      </c>
      <c r="N4221">
        <v>331.19099999999997</v>
      </c>
    </row>
    <row r="4222" spans="1:14" hidden="1">
      <c r="A4222">
        <v>6829</v>
      </c>
      <c r="B4222" t="s">
        <v>4542</v>
      </c>
      <c r="C4222" s="4">
        <v>42645</v>
      </c>
      <c r="D4222" s="4">
        <v>42652</v>
      </c>
      <c r="E4222" t="s">
        <v>15</v>
      </c>
      <c r="F4222" t="s">
        <v>4194</v>
      </c>
      <c r="G4222" t="s">
        <v>27</v>
      </c>
      <c r="H4222">
        <v>47905</v>
      </c>
      <c r="I4222" t="s">
        <v>2211</v>
      </c>
      <c r="J4222">
        <v>34.369999999999997</v>
      </c>
      <c r="K4222">
        <v>7</v>
      </c>
      <c r="L4222">
        <v>2.5041000000000002</v>
      </c>
      <c r="M4222">
        <v>0</v>
      </c>
      <c r="N4222">
        <v>16.8413</v>
      </c>
    </row>
    <row r="4223" spans="1:14" hidden="1">
      <c r="A4223">
        <v>6830</v>
      </c>
      <c r="B4223" t="s">
        <v>4542</v>
      </c>
      <c r="C4223" s="4">
        <v>42645</v>
      </c>
      <c r="D4223" s="4">
        <v>42652</v>
      </c>
      <c r="E4223" t="s">
        <v>15</v>
      </c>
      <c r="F4223" t="s">
        <v>4194</v>
      </c>
      <c r="G4223" t="s">
        <v>27</v>
      </c>
      <c r="H4223">
        <v>47905</v>
      </c>
      <c r="I4223" t="s">
        <v>70</v>
      </c>
      <c r="J4223">
        <v>33.96</v>
      </c>
      <c r="K4223">
        <v>2</v>
      </c>
      <c r="L4223">
        <v>12.2256</v>
      </c>
      <c r="M4223">
        <v>0</v>
      </c>
      <c r="N4223">
        <v>9.5088000000000008</v>
      </c>
    </row>
    <row r="4224" spans="1:14" hidden="1">
      <c r="A4224">
        <v>1068</v>
      </c>
      <c r="B4224" t="s">
        <v>4543</v>
      </c>
      <c r="C4224" s="4">
        <v>42644</v>
      </c>
      <c r="D4224" s="4">
        <v>42645</v>
      </c>
      <c r="E4224" t="s">
        <v>38</v>
      </c>
      <c r="F4224" t="s">
        <v>1689</v>
      </c>
      <c r="G4224" t="s">
        <v>21</v>
      </c>
      <c r="H4224">
        <v>94122</v>
      </c>
      <c r="I4224" t="s">
        <v>123</v>
      </c>
      <c r="J4224">
        <v>194.84800000000001</v>
      </c>
      <c r="K4224">
        <v>4</v>
      </c>
      <c r="L4224">
        <v>45.667499999999997</v>
      </c>
      <c r="M4224">
        <v>0.2</v>
      </c>
      <c r="N4224">
        <v>12.178000000000001</v>
      </c>
    </row>
    <row r="4225" spans="1:14" hidden="1">
      <c r="A4225">
        <v>1264</v>
      </c>
      <c r="B4225" t="s">
        <v>4544</v>
      </c>
      <c r="C4225" s="4">
        <v>42644</v>
      </c>
      <c r="D4225" s="4">
        <v>42645</v>
      </c>
      <c r="E4225" t="s">
        <v>38</v>
      </c>
      <c r="F4225" t="s">
        <v>499</v>
      </c>
      <c r="G4225" t="s">
        <v>21</v>
      </c>
      <c r="H4225">
        <v>46350</v>
      </c>
      <c r="I4225" t="s">
        <v>2163</v>
      </c>
      <c r="J4225">
        <v>69.900000000000006</v>
      </c>
      <c r="K4225">
        <v>2</v>
      </c>
      <c r="L4225">
        <v>25.513500000000001</v>
      </c>
      <c r="M4225">
        <v>0</v>
      </c>
      <c r="N4225">
        <v>18.873000000000001</v>
      </c>
    </row>
    <row r="4226" spans="1:14" hidden="1">
      <c r="A4226">
        <v>1265</v>
      </c>
      <c r="B4226" t="s">
        <v>4544</v>
      </c>
      <c r="C4226" s="4">
        <v>42644</v>
      </c>
      <c r="D4226" s="4">
        <v>42645</v>
      </c>
      <c r="E4226" t="s">
        <v>38</v>
      </c>
      <c r="F4226" t="s">
        <v>499</v>
      </c>
      <c r="G4226" t="s">
        <v>21</v>
      </c>
      <c r="H4226">
        <v>46350</v>
      </c>
      <c r="I4226" t="s">
        <v>3538</v>
      </c>
      <c r="J4226">
        <v>41.85</v>
      </c>
      <c r="K4226">
        <v>5</v>
      </c>
      <c r="L4226">
        <v>6.1938000000000004</v>
      </c>
      <c r="M4226">
        <v>0</v>
      </c>
      <c r="N4226">
        <v>10.881</v>
      </c>
    </row>
    <row r="4227" spans="1:14" hidden="1">
      <c r="A4227">
        <v>2229</v>
      </c>
      <c r="B4227" t="s">
        <v>4545</v>
      </c>
      <c r="C4227" s="4">
        <v>42644</v>
      </c>
      <c r="D4227" s="4">
        <v>42648</v>
      </c>
      <c r="E4227" t="s">
        <v>15</v>
      </c>
      <c r="F4227" t="s">
        <v>2741</v>
      </c>
      <c r="G4227" t="s">
        <v>21</v>
      </c>
      <c r="H4227">
        <v>10024</v>
      </c>
      <c r="I4227" t="s">
        <v>4472</v>
      </c>
      <c r="J4227">
        <v>330.58800000000002</v>
      </c>
      <c r="K4227">
        <v>1</v>
      </c>
      <c r="L4227">
        <v>446.29379999999998</v>
      </c>
      <c r="M4227">
        <v>0.4</v>
      </c>
      <c r="N4227">
        <v>-115.7058</v>
      </c>
    </row>
    <row r="4228" spans="1:14" hidden="1">
      <c r="A4228">
        <v>2667</v>
      </c>
      <c r="B4228" t="s">
        <v>4546</v>
      </c>
      <c r="C4228" s="4">
        <v>42644</v>
      </c>
      <c r="D4228" s="4">
        <v>42644</v>
      </c>
      <c r="E4228" t="s">
        <v>98</v>
      </c>
      <c r="F4228" t="s">
        <v>163</v>
      </c>
      <c r="G4228" t="s">
        <v>21</v>
      </c>
      <c r="H4228">
        <v>79109</v>
      </c>
      <c r="I4228" t="s">
        <v>648</v>
      </c>
      <c r="J4228">
        <v>79.512</v>
      </c>
      <c r="K4228">
        <v>3</v>
      </c>
      <c r="L4228">
        <v>19.546700000000001</v>
      </c>
      <c r="M4228">
        <v>0.2</v>
      </c>
      <c r="N4228">
        <v>20.8719</v>
      </c>
    </row>
    <row r="4229" spans="1:14" hidden="1">
      <c r="A4229">
        <v>2668</v>
      </c>
      <c r="B4229" t="s">
        <v>4546</v>
      </c>
      <c r="C4229" s="4">
        <v>42644</v>
      </c>
      <c r="D4229" s="4">
        <v>42644</v>
      </c>
      <c r="E4229" t="s">
        <v>98</v>
      </c>
      <c r="F4229" t="s">
        <v>163</v>
      </c>
      <c r="G4229" t="s">
        <v>21</v>
      </c>
      <c r="H4229">
        <v>79109</v>
      </c>
      <c r="I4229" t="s">
        <v>2208</v>
      </c>
      <c r="J4229">
        <v>28.352</v>
      </c>
      <c r="K4229">
        <v>1</v>
      </c>
      <c r="L4229">
        <v>18.783200000000001</v>
      </c>
      <c r="M4229">
        <v>0.2</v>
      </c>
      <c r="N4229">
        <v>9.5687999999999995</v>
      </c>
    </row>
    <row r="4230" spans="1:14" hidden="1">
      <c r="A4230">
        <v>7192</v>
      </c>
      <c r="B4230" t="s">
        <v>4547</v>
      </c>
      <c r="C4230" s="4">
        <v>42644</v>
      </c>
      <c r="D4230" s="4">
        <v>42649</v>
      </c>
      <c r="E4230" t="s">
        <v>52</v>
      </c>
      <c r="F4230" t="s">
        <v>1597</v>
      </c>
      <c r="G4230" t="s">
        <v>21</v>
      </c>
      <c r="H4230">
        <v>33012</v>
      </c>
      <c r="I4230" t="s">
        <v>2314</v>
      </c>
      <c r="J4230">
        <v>5.3879999999999999</v>
      </c>
      <c r="K4230">
        <v>4</v>
      </c>
      <c r="L4230">
        <v>2.4695</v>
      </c>
      <c r="M4230">
        <v>0.7</v>
      </c>
      <c r="N4230">
        <v>-4.49</v>
      </c>
    </row>
    <row r="4231" spans="1:14" hidden="1">
      <c r="A4231">
        <v>7193</v>
      </c>
      <c r="B4231" t="s">
        <v>4547</v>
      </c>
      <c r="C4231" s="4">
        <v>42644</v>
      </c>
      <c r="D4231" s="4">
        <v>42649</v>
      </c>
      <c r="E4231" t="s">
        <v>52</v>
      </c>
      <c r="F4231" t="s">
        <v>1597</v>
      </c>
      <c r="G4231" t="s">
        <v>21</v>
      </c>
      <c r="H4231">
        <v>33012</v>
      </c>
      <c r="I4231" t="s">
        <v>3870</v>
      </c>
      <c r="J4231">
        <v>30.975999999999999</v>
      </c>
      <c r="K4231">
        <v>8</v>
      </c>
      <c r="L4231">
        <v>3.2427999999999999</v>
      </c>
      <c r="M4231">
        <v>0.2</v>
      </c>
      <c r="N4231">
        <v>5.0335999999999999</v>
      </c>
    </row>
    <row r="4232" spans="1:14" hidden="1">
      <c r="A4232">
        <v>4225</v>
      </c>
      <c r="B4232" t="s">
        <v>4548</v>
      </c>
      <c r="C4232" s="4">
        <v>42643</v>
      </c>
      <c r="D4232" s="4">
        <v>42646</v>
      </c>
      <c r="E4232" t="s">
        <v>38</v>
      </c>
      <c r="F4232" t="s">
        <v>816</v>
      </c>
      <c r="G4232" t="s">
        <v>21</v>
      </c>
      <c r="H4232">
        <v>62301</v>
      </c>
      <c r="I4232" t="s">
        <v>2160</v>
      </c>
      <c r="J4232">
        <v>1.964</v>
      </c>
      <c r="K4232">
        <v>2</v>
      </c>
      <c r="L4232">
        <v>2.6023000000000001</v>
      </c>
      <c r="M4232">
        <v>0.8</v>
      </c>
      <c r="N4232">
        <v>-3.2406000000000001</v>
      </c>
    </row>
    <row r="4233" spans="1:14" hidden="1">
      <c r="A4233">
        <v>6946</v>
      </c>
      <c r="B4233" t="s">
        <v>4549</v>
      </c>
      <c r="C4233" s="4">
        <v>42643</v>
      </c>
      <c r="D4233" s="4">
        <v>42647</v>
      </c>
      <c r="E4233" t="s">
        <v>15</v>
      </c>
      <c r="F4233" t="s">
        <v>2741</v>
      </c>
      <c r="G4233" t="s">
        <v>21</v>
      </c>
      <c r="H4233">
        <v>10011</v>
      </c>
      <c r="I4233" t="s">
        <v>1635</v>
      </c>
      <c r="J4233">
        <v>523.91999999999996</v>
      </c>
      <c r="K4233">
        <v>5</v>
      </c>
      <c r="L4233">
        <v>110.0232</v>
      </c>
      <c r="M4233">
        <v>0.2</v>
      </c>
      <c r="N4233">
        <v>-26.196000000000002</v>
      </c>
    </row>
    <row r="4234" spans="1:14" hidden="1">
      <c r="A4234">
        <v>868</v>
      </c>
      <c r="B4234" t="s">
        <v>4550</v>
      </c>
      <c r="C4234" s="4">
        <v>42642</v>
      </c>
      <c r="D4234" s="4">
        <v>42645</v>
      </c>
      <c r="E4234" t="s">
        <v>38</v>
      </c>
      <c r="F4234" t="s">
        <v>2917</v>
      </c>
      <c r="G4234" t="s">
        <v>27</v>
      </c>
      <c r="H4234">
        <v>19140</v>
      </c>
      <c r="I4234" t="s">
        <v>843</v>
      </c>
      <c r="J4234">
        <v>15.936</v>
      </c>
      <c r="K4234">
        <v>4</v>
      </c>
      <c r="L4234">
        <v>2.6892</v>
      </c>
      <c r="M4234">
        <v>0.2</v>
      </c>
      <c r="N4234">
        <v>5.1791999999999998</v>
      </c>
    </row>
    <row r="4235" spans="1:14" hidden="1">
      <c r="A4235">
        <v>1077</v>
      </c>
      <c r="B4235" t="s">
        <v>4551</v>
      </c>
      <c r="C4235" s="4">
        <v>42642</v>
      </c>
      <c r="D4235" s="4">
        <v>42643</v>
      </c>
      <c r="E4235" t="s">
        <v>38</v>
      </c>
      <c r="F4235" t="s">
        <v>4552</v>
      </c>
      <c r="G4235" t="s">
        <v>17</v>
      </c>
      <c r="H4235">
        <v>47201</v>
      </c>
      <c r="I4235" t="s">
        <v>1207</v>
      </c>
      <c r="J4235">
        <v>40.880000000000003</v>
      </c>
      <c r="K4235">
        <v>7</v>
      </c>
      <c r="L4235">
        <v>4.3216000000000001</v>
      </c>
      <c r="M4235">
        <v>0</v>
      </c>
      <c r="N4235">
        <v>10.6288</v>
      </c>
    </row>
    <row r="4236" spans="1:14" hidden="1">
      <c r="A4236">
        <v>1683</v>
      </c>
      <c r="B4236" t="s">
        <v>4553</v>
      </c>
      <c r="C4236" s="4">
        <v>42642</v>
      </c>
      <c r="D4236" s="4">
        <v>42644</v>
      </c>
      <c r="E4236" t="s">
        <v>52</v>
      </c>
      <c r="F4236" t="s">
        <v>2271</v>
      </c>
      <c r="G4236" t="s">
        <v>21</v>
      </c>
      <c r="H4236">
        <v>90008</v>
      </c>
      <c r="I4236" t="s">
        <v>248</v>
      </c>
      <c r="J4236">
        <v>18.97</v>
      </c>
      <c r="K4236">
        <v>1</v>
      </c>
      <c r="L4236">
        <v>9.8643999999999998</v>
      </c>
      <c r="M4236">
        <v>0</v>
      </c>
      <c r="N4236">
        <v>9.1056000000000008</v>
      </c>
    </row>
    <row r="4237" spans="1:14" hidden="1">
      <c r="A4237">
        <v>3500</v>
      </c>
      <c r="B4237" t="s">
        <v>4554</v>
      </c>
      <c r="C4237" s="4">
        <v>42642</v>
      </c>
      <c r="D4237" s="4">
        <v>42646</v>
      </c>
      <c r="E4237" t="s">
        <v>15</v>
      </c>
      <c r="F4237" t="s">
        <v>1888</v>
      </c>
      <c r="G4237" t="s">
        <v>21</v>
      </c>
      <c r="H4237">
        <v>36608</v>
      </c>
      <c r="I4237" t="s">
        <v>4223</v>
      </c>
      <c r="J4237">
        <v>209.97</v>
      </c>
      <c r="K4237">
        <v>3</v>
      </c>
      <c r="L4237">
        <v>46.193399999999997</v>
      </c>
      <c r="M4237">
        <v>0</v>
      </c>
      <c r="N4237">
        <v>71.389799999999994</v>
      </c>
    </row>
    <row r="4238" spans="1:14" hidden="1">
      <c r="A4238">
        <v>3501</v>
      </c>
      <c r="B4238" t="s">
        <v>4554</v>
      </c>
      <c r="C4238" s="4">
        <v>42642</v>
      </c>
      <c r="D4238" s="4">
        <v>42646</v>
      </c>
      <c r="E4238" t="s">
        <v>15</v>
      </c>
      <c r="F4238" t="s">
        <v>1888</v>
      </c>
      <c r="G4238" t="s">
        <v>21</v>
      </c>
      <c r="H4238">
        <v>36608</v>
      </c>
      <c r="I4238" t="s">
        <v>911</v>
      </c>
      <c r="J4238">
        <v>62.94</v>
      </c>
      <c r="K4238">
        <v>3</v>
      </c>
      <c r="L4238">
        <v>10.909599999999999</v>
      </c>
      <c r="M4238">
        <v>0</v>
      </c>
      <c r="N4238">
        <v>30.211200000000002</v>
      </c>
    </row>
    <row r="4239" spans="1:14" hidden="1">
      <c r="A4239">
        <v>3502</v>
      </c>
      <c r="B4239" t="s">
        <v>4554</v>
      </c>
      <c r="C4239" s="4">
        <v>42642</v>
      </c>
      <c r="D4239" s="4">
        <v>42646</v>
      </c>
      <c r="E4239" t="s">
        <v>15</v>
      </c>
      <c r="F4239" t="s">
        <v>1888</v>
      </c>
      <c r="G4239" t="s">
        <v>21</v>
      </c>
      <c r="H4239">
        <v>36608</v>
      </c>
      <c r="I4239" t="s">
        <v>2426</v>
      </c>
      <c r="J4239">
        <v>25.92</v>
      </c>
      <c r="K4239">
        <v>9</v>
      </c>
      <c r="L4239">
        <v>2.016</v>
      </c>
      <c r="M4239">
        <v>0</v>
      </c>
      <c r="N4239">
        <v>7.7759999999999998</v>
      </c>
    </row>
    <row r="4240" spans="1:14" hidden="1">
      <c r="A4240">
        <v>5357</v>
      </c>
      <c r="B4240" t="s">
        <v>4555</v>
      </c>
      <c r="C4240" s="4">
        <v>42642</v>
      </c>
      <c r="D4240" s="4">
        <v>42646</v>
      </c>
      <c r="E4240" t="s">
        <v>15</v>
      </c>
      <c r="F4240" t="s">
        <v>157</v>
      </c>
      <c r="G4240" t="s">
        <v>21</v>
      </c>
      <c r="H4240">
        <v>94109</v>
      </c>
      <c r="I4240" t="s">
        <v>1400</v>
      </c>
      <c r="J4240">
        <v>27.24</v>
      </c>
      <c r="K4240">
        <v>5</v>
      </c>
      <c r="L4240">
        <v>3.5411999999999999</v>
      </c>
      <c r="M4240">
        <v>0.2</v>
      </c>
      <c r="N4240">
        <v>9.5340000000000007</v>
      </c>
    </row>
    <row r="4241" spans="1:14" hidden="1">
      <c r="A4241">
        <v>8088</v>
      </c>
      <c r="B4241" t="s">
        <v>4556</v>
      </c>
      <c r="C4241" s="4">
        <v>42642</v>
      </c>
      <c r="D4241" s="4">
        <v>42644</v>
      </c>
      <c r="E4241" t="s">
        <v>52</v>
      </c>
      <c r="F4241" t="s">
        <v>2403</v>
      </c>
      <c r="G4241" t="s">
        <v>27</v>
      </c>
      <c r="H4241">
        <v>85364</v>
      </c>
      <c r="I4241" t="s">
        <v>3120</v>
      </c>
      <c r="J4241">
        <v>10.496</v>
      </c>
      <c r="K4241">
        <v>4</v>
      </c>
      <c r="L4241">
        <v>2.3288000000000002</v>
      </c>
      <c r="M4241">
        <v>0.2</v>
      </c>
      <c r="N4241">
        <v>1.1808000000000001</v>
      </c>
    </row>
    <row r="4242" spans="1:14" hidden="1">
      <c r="A4242">
        <v>9332</v>
      </c>
      <c r="B4242" t="s">
        <v>4557</v>
      </c>
      <c r="C4242" s="4">
        <v>42642</v>
      </c>
      <c r="D4242" s="4">
        <v>42646</v>
      </c>
      <c r="E4242" t="s">
        <v>15</v>
      </c>
      <c r="F4242" t="s">
        <v>789</v>
      </c>
      <c r="G4242" t="s">
        <v>27</v>
      </c>
      <c r="H4242">
        <v>97477</v>
      </c>
      <c r="I4242" t="s">
        <v>1563</v>
      </c>
      <c r="J4242">
        <v>859.2</v>
      </c>
      <c r="K4242">
        <v>3</v>
      </c>
      <c r="L4242">
        <v>261.33999999999997</v>
      </c>
      <c r="M4242">
        <v>0.2</v>
      </c>
      <c r="N4242">
        <v>75.180000000000106</v>
      </c>
    </row>
    <row r="4243" spans="1:14" hidden="1">
      <c r="A4243">
        <v>9987</v>
      </c>
      <c r="B4243" t="s">
        <v>4558</v>
      </c>
      <c r="C4243" s="4">
        <v>42642</v>
      </c>
      <c r="D4243" s="4">
        <v>42646</v>
      </c>
      <c r="E4243" t="s">
        <v>15</v>
      </c>
      <c r="F4243" t="s">
        <v>1432</v>
      </c>
      <c r="G4243" t="s">
        <v>21</v>
      </c>
      <c r="H4243">
        <v>90008</v>
      </c>
      <c r="I4243" t="s">
        <v>4559</v>
      </c>
      <c r="J4243">
        <v>36.24</v>
      </c>
      <c r="K4243">
        <v>1</v>
      </c>
      <c r="L4243">
        <v>21.019200000000001</v>
      </c>
      <c r="M4243">
        <v>0</v>
      </c>
      <c r="N4243">
        <v>15.220800000000001</v>
      </c>
    </row>
    <row r="4244" spans="1:14" hidden="1">
      <c r="A4244">
        <v>377</v>
      </c>
      <c r="B4244" t="s">
        <v>4560</v>
      </c>
      <c r="C4244" s="4">
        <v>42641</v>
      </c>
      <c r="D4244" s="4">
        <v>42644</v>
      </c>
      <c r="E4244" t="s">
        <v>38</v>
      </c>
      <c r="F4244" t="s">
        <v>1898</v>
      </c>
      <c r="G4244" t="s">
        <v>27</v>
      </c>
      <c r="H4244">
        <v>62301</v>
      </c>
      <c r="I4244" t="s">
        <v>651</v>
      </c>
      <c r="J4244">
        <v>99.135999999999996</v>
      </c>
      <c r="K4244">
        <v>4</v>
      </c>
      <c r="L4244">
        <v>17.039000000000001</v>
      </c>
      <c r="M4244">
        <v>0.2</v>
      </c>
      <c r="N4244">
        <v>30.98</v>
      </c>
    </row>
    <row r="4245" spans="1:14" hidden="1">
      <c r="A4245">
        <v>2404</v>
      </c>
      <c r="B4245" t="s">
        <v>4561</v>
      </c>
      <c r="C4245" s="4">
        <v>42640</v>
      </c>
      <c r="D4245" s="4">
        <v>42646</v>
      </c>
      <c r="E4245" t="s">
        <v>15</v>
      </c>
      <c r="F4245" t="s">
        <v>73</v>
      </c>
      <c r="G4245" t="s">
        <v>27</v>
      </c>
      <c r="H4245">
        <v>77340</v>
      </c>
      <c r="I4245" t="s">
        <v>995</v>
      </c>
      <c r="J4245">
        <v>956.66480000000001</v>
      </c>
      <c r="K4245">
        <v>7</v>
      </c>
      <c r="L4245">
        <v>168.82320000000001</v>
      </c>
      <c r="M4245">
        <v>0.32</v>
      </c>
      <c r="N4245">
        <v>-225.0976</v>
      </c>
    </row>
    <row r="4246" spans="1:14" hidden="1">
      <c r="A4246">
        <v>5399</v>
      </c>
      <c r="B4246" t="s">
        <v>4562</v>
      </c>
      <c r="C4246" s="4">
        <v>42640</v>
      </c>
      <c r="D4246" s="4">
        <v>42645</v>
      </c>
      <c r="E4246" t="s">
        <v>15</v>
      </c>
      <c r="F4246" t="s">
        <v>901</v>
      </c>
      <c r="G4246" t="s">
        <v>27</v>
      </c>
      <c r="H4246">
        <v>43130</v>
      </c>
      <c r="I4246" t="s">
        <v>810</v>
      </c>
      <c r="J4246">
        <v>2.907</v>
      </c>
      <c r="K4246">
        <v>3</v>
      </c>
      <c r="L4246">
        <v>1.6473</v>
      </c>
      <c r="M4246">
        <v>0.7</v>
      </c>
      <c r="N4246">
        <v>-2.0348999999999999</v>
      </c>
    </row>
    <row r="4247" spans="1:14" hidden="1">
      <c r="A4247">
        <v>6908</v>
      </c>
      <c r="B4247" t="s">
        <v>4563</v>
      </c>
      <c r="C4247" s="4">
        <v>42640</v>
      </c>
      <c r="D4247" s="4">
        <v>42646</v>
      </c>
      <c r="E4247" t="s">
        <v>15</v>
      </c>
      <c r="F4247" t="s">
        <v>2816</v>
      </c>
      <c r="G4247" t="s">
        <v>21</v>
      </c>
      <c r="H4247">
        <v>98103</v>
      </c>
      <c r="I4247" t="s">
        <v>2949</v>
      </c>
      <c r="J4247">
        <v>1001.5839999999999</v>
      </c>
      <c r="K4247">
        <v>2</v>
      </c>
      <c r="L4247">
        <v>438.19299999999998</v>
      </c>
      <c r="M4247">
        <v>0.2</v>
      </c>
      <c r="N4247">
        <v>125.19799999999999</v>
      </c>
    </row>
    <row r="4248" spans="1:14" hidden="1">
      <c r="A4248">
        <v>7126</v>
      </c>
      <c r="B4248" t="s">
        <v>4564</v>
      </c>
      <c r="C4248" s="4">
        <v>42640</v>
      </c>
      <c r="D4248" s="4">
        <v>42642</v>
      </c>
      <c r="E4248" t="s">
        <v>52</v>
      </c>
      <c r="F4248" t="s">
        <v>34</v>
      </c>
      <c r="G4248" t="s">
        <v>21</v>
      </c>
      <c r="H4248">
        <v>30318</v>
      </c>
      <c r="I4248" t="s">
        <v>4565</v>
      </c>
      <c r="J4248">
        <v>17.940000000000001</v>
      </c>
      <c r="K4248">
        <v>3</v>
      </c>
      <c r="L4248">
        <v>3.0497999999999998</v>
      </c>
      <c r="M4248">
        <v>0</v>
      </c>
      <c r="N4248">
        <v>8.7905999999999995</v>
      </c>
    </row>
    <row r="4249" spans="1:14" hidden="1">
      <c r="A4249">
        <v>7127</v>
      </c>
      <c r="B4249" t="s">
        <v>4564</v>
      </c>
      <c r="C4249" s="4">
        <v>42640</v>
      </c>
      <c r="D4249" s="4">
        <v>42642</v>
      </c>
      <c r="E4249" t="s">
        <v>52</v>
      </c>
      <c r="F4249" t="s">
        <v>34</v>
      </c>
      <c r="G4249" t="s">
        <v>21</v>
      </c>
      <c r="H4249">
        <v>30318</v>
      </c>
      <c r="I4249" t="s">
        <v>1546</v>
      </c>
      <c r="J4249">
        <v>13.89</v>
      </c>
      <c r="K4249">
        <v>3</v>
      </c>
      <c r="L4249">
        <v>3.1021000000000001</v>
      </c>
      <c r="M4249">
        <v>0</v>
      </c>
      <c r="N4249">
        <v>4.5837000000000003</v>
      </c>
    </row>
    <row r="4250" spans="1:14" hidden="1">
      <c r="A4250">
        <v>458</v>
      </c>
      <c r="B4250" t="s">
        <v>4566</v>
      </c>
      <c r="C4250" s="4">
        <v>42639</v>
      </c>
      <c r="D4250" s="4">
        <v>42644</v>
      </c>
      <c r="E4250" t="s">
        <v>15</v>
      </c>
      <c r="F4250" t="s">
        <v>1851</v>
      </c>
      <c r="G4250" t="s">
        <v>21</v>
      </c>
      <c r="H4250">
        <v>62521</v>
      </c>
      <c r="I4250" t="s">
        <v>2525</v>
      </c>
      <c r="J4250">
        <v>747.55799999999999</v>
      </c>
      <c r="K4250">
        <v>3</v>
      </c>
      <c r="L4250">
        <v>281.2242</v>
      </c>
      <c r="M4250">
        <v>0.3</v>
      </c>
      <c r="N4250">
        <v>-96.114600000000095</v>
      </c>
    </row>
    <row r="4251" spans="1:14" hidden="1">
      <c r="A4251">
        <v>459</v>
      </c>
      <c r="B4251" t="s">
        <v>4566</v>
      </c>
      <c r="C4251" s="4">
        <v>42639</v>
      </c>
      <c r="D4251" s="4">
        <v>42644</v>
      </c>
      <c r="E4251" t="s">
        <v>15</v>
      </c>
      <c r="F4251" t="s">
        <v>1851</v>
      </c>
      <c r="G4251" t="s">
        <v>21</v>
      </c>
      <c r="H4251">
        <v>62521</v>
      </c>
      <c r="I4251" t="s">
        <v>1123</v>
      </c>
      <c r="J4251">
        <v>8.9280000000000008</v>
      </c>
      <c r="K4251">
        <v>2</v>
      </c>
      <c r="L4251">
        <v>2.79</v>
      </c>
      <c r="M4251">
        <v>0.2</v>
      </c>
      <c r="N4251">
        <v>3.3479999999999999</v>
      </c>
    </row>
    <row r="4252" spans="1:14" hidden="1">
      <c r="A4252">
        <v>2651</v>
      </c>
      <c r="B4252" t="s">
        <v>4567</v>
      </c>
      <c r="C4252" s="4">
        <v>42639</v>
      </c>
      <c r="D4252" s="4">
        <v>42644</v>
      </c>
      <c r="E4252" t="s">
        <v>15</v>
      </c>
      <c r="F4252" t="s">
        <v>836</v>
      </c>
      <c r="G4252" t="s">
        <v>27</v>
      </c>
      <c r="H4252">
        <v>92345</v>
      </c>
      <c r="I4252" t="s">
        <v>1609</v>
      </c>
      <c r="J4252">
        <v>424.95749999999998</v>
      </c>
      <c r="K4252">
        <v>5</v>
      </c>
      <c r="L4252">
        <v>80.991900000000001</v>
      </c>
      <c r="M4252">
        <v>0.15</v>
      </c>
      <c r="N4252">
        <v>19.998000000000001</v>
      </c>
    </row>
    <row r="4253" spans="1:14" hidden="1">
      <c r="A4253">
        <v>4032</v>
      </c>
      <c r="B4253" t="s">
        <v>4568</v>
      </c>
      <c r="C4253" s="4">
        <v>42639</v>
      </c>
      <c r="D4253" s="4">
        <v>42643</v>
      </c>
      <c r="E4253" t="s">
        <v>15</v>
      </c>
      <c r="F4253" t="s">
        <v>1826</v>
      </c>
      <c r="G4253" t="s">
        <v>17</v>
      </c>
      <c r="H4253">
        <v>98042</v>
      </c>
      <c r="I4253" t="s">
        <v>1970</v>
      </c>
      <c r="J4253">
        <v>236.88</v>
      </c>
      <c r="K4253">
        <v>6</v>
      </c>
      <c r="L4253">
        <v>28.425599999999999</v>
      </c>
      <c r="M4253">
        <v>0</v>
      </c>
      <c r="N4253">
        <v>66.326400000000007</v>
      </c>
    </row>
    <row r="4254" spans="1:14" hidden="1">
      <c r="A4254">
        <v>4033</v>
      </c>
      <c r="B4254" t="s">
        <v>4568</v>
      </c>
      <c r="C4254" s="4">
        <v>42639</v>
      </c>
      <c r="D4254" s="4">
        <v>42643</v>
      </c>
      <c r="E4254" t="s">
        <v>15</v>
      </c>
      <c r="F4254" t="s">
        <v>1826</v>
      </c>
      <c r="G4254" t="s">
        <v>17</v>
      </c>
      <c r="H4254">
        <v>98042</v>
      </c>
      <c r="I4254" t="s">
        <v>4154</v>
      </c>
      <c r="J4254">
        <v>29.9</v>
      </c>
      <c r="K4254">
        <v>5</v>
      </c>
      <c r="L4254">
        <v>3.0497999999999998</v>
      </c>
      <c r="M4254">
        <v>0</v>
      </c>
      <c r="N4254">
        <v>14.651</v>
      </c>
    </row>
    <row r="4255" spans="1:14" hidden="1">
      <c r="A4255">
        <v>4034</v>
      </c>
      <c r="B4255" t="s">
        <v>4568</v>
      </c>
      <c r="C4255" s="4">
        <v>42639</v>
      </c>
      <c r="D4255" s="4">
        <v>42643</v>
      </c>
      <c r="E4255" t="s">
        <v>15</v>
      </c>
      <c r="F4255" t="s">
        <v>1826</v>
      </c>
      <c r="G4255" t="s">
        <v>17</v>
      </c>
      <c r="H4255">
        <v>98042</v>
      </c>
      <c r="I4255" t="s">
        <v>2900</v>
      </c>
      <c r="J4255">
        <v>100</v>
      </c>
      <c r="K4255">
        <v>4</v>
      </c>
      <c r="L4255">
        <v>19.75</v>
      </c>
      <c r="M4255">
        <v>0</v>
      </c>
      <c r="N4255">
        <v>21</v>
      </c>
    </row>
    <row r="4256" spans="1:14" hidden="1">
      <c r="A4256">
        <v>4190</v>
      </c>
      <c r="B4256" t="s">
        <v>4569</v>
      </c>
      <c r="C4256" s="4">
        <v>42639</v>
      </c>
      <c r="D4256" s="4">
        <v>42644</v>
      </c>
      <c r="E4256" t="s">
        <v>52</v>
      </c>
      <c r="F4256" t="s">
        <v>3313</v>
      </c>
      <c r="G4256" t="s">
        <v>27</v>
      </c>
      <c r="H4256">
        <v>52240</v>
      </c>
      <c r="I4256" t="s">
        <v>4570</v>
      </c>
      <c r="J4256">
        <v>9.99</v>
      </c>
      <c r="K4256">
        <v>1</v>
      </c>
      <c r="L4256">
        <v>5.4945000000000004</v>
      </c>
      <c r="M4256">
        <v>0</v>
      </c>
      <c r="N4256">
        <v>4.4954999999999998</v>
      </c>
    </row>
    <row r="4257" spans="1:14" hidden="1">
      <c r="A4257">
        <v>5213</v>
      </c>
      <c r="B4257" t="s">
        <v>4571</v>
      </c>
      <c r="C4257" s="4">
        <v>42639</v>
      </c>
      <c r="D4257" s="4">
        <v>42639</v>
      </c>
      <c r="E4257" t="s">
        <v>98</v>
      </c>
      <c r="F4257" t="s">
        <v>4482</v>
      </c>
      <c r="G4257" t="s">
        <v>21</v>
      </c>
      <c r="H4257">
        <v>92374</v>
      </c>
      <c r="I4257" t="s">
        <v>1675</v>
      </c>
      <c r="J4257">
        <v>51.45</v>
      </c>
      <c r="K4257">
        <v>3</v>
      </c>
      <c r="L4257">
        <v>12.519500000000001</v>
      </c>
      <c r="M4257">
        <v>0</v>
      </c>
      <c r="N4257">
        <v>13.891500000000001</v>
      </c>
    </row>
    <row r="4258" spans="1:14" hidden="1">
      <c r="A4258">
        <v>5214</v>
      </c>
      <c r="B4258" t="s">
        <v>4571</v>
      </c>
      <c r="C4258" s="4">
        <v>42639</v>
      </c>
      <c r="D4258" s="4">
        <v>42639</v>
      </c>
      <c r="E4258" t="s">
        <v>98</v>
      </c>
      <c r="F4258" t="s">
        <v>4482</v>
      </c>
      <c r="G4258" t="s">
        <v>21</v>
      </c>
      <c r="H4258">
        <v>92374</v>
      </c>
      <c r="I4258" t="s">
        <v>3553</v>
      </c>
      <c r="J4258">
        <v>7.83</v>
      </c>
      <c r="K4258">
        <v>3</v>
      </c>
      <c r="L4258">
        <v>1.4094</v>
      </c>
      <c r="M4258">
        <v>0</v>
      </c>
      <c r="N4258">
        <v>3.6017999999999999</v>
      </c>
    </row>
    <row r="4259" spans="1:14" hidden="1">
      <c r="A4259">
        <v>5215</v>
      </c>
      <c r="B4259" t="s">
        <v>4571</v>
      </c>
      <c r="C4259" s="4">
        <v>42639</v>
      </c>
      <c r="D4259" s="4">
        <v>42639</v>
      </c>
      <c r="E4259" t="s">
        <v>98</v>
      </c>
      <c r="F4259" t="s">
        <v>4482</v>
      </c>
      <c r="G4259" t="s">
        <v>21</v>
      </c>
      <c r="H4259">
        <v>92374</v>
      </c>
      <c r="I4259" t="s">
        <v>2175</v>
      </c>
      <c r="J4259">
        <v>35.4</v>
      </c>
      <c r="K4259">
        <v>5</v>
      </c>
      <c r="L4259">
        <v>4.3895999999999997</v>
      </c>
      <c r="M4259">
        <v>0</v>
      </c>
      <c r="N4259">
        <v>13.452</v>
      </c>
    </row>
    <row r="4260" spans="1:14" hidden="1">
      <c r="A4260">
        <v>5216</v>
      </c>
      <c r="B4260" t="s">
        <v>4571</v>
      </c>
      <c r="C4260" s="4">
        <v>42639</v>
      </c>
      <c r="D4260" s="4">
        <v>42639</v>
      </c>
      <c r="E4260" t="s">
        <v>98</v>
      </c>
      <c r="F4260" t="s">
        <v>4482</v>
      </c>
      <c r="G4260" t="s">
        <v>21</v>
      </c>
      <c r="H4260">
        <v>92374</v>
      </c>
      <c r="I4260" t="s">
        <v>1742</v>
      </c>
      <c r="J4260">
        <v>29.9</v>
      </c>
      <c r="K4260">
        <v>5</v>
      </c>
      <c r="L4260">
        <v>3.2890000000000001</v>
      </c>
      <c r="M4260">
        <v>0</v>
      </c>
      <c r="N4260">
        <v>13.455</v>
      </c>
    </row>
    <row r="4261" spans="1:14" hidden="1">
      <c r="A4261">
        <v>5724</v>
      </c>
      <c r="B4261" t="s">
        <v>4572</v>
      </c>
      <c r="C4261" s="4">
        <v>42639</v>
      </c>
      <c r="D4261" s="4">
        <v>42643</v>
      </c>
      <c r="E4261" t="s">
        <v>15</v>
      </c>
      <c r="F4261" t="s">
        <v>3372</v>
      </c>
      <c r="G4261" t="s">
        <v>27</v>
      </c>
      <c r="H4261">
        <v>94109</v>
      </c>
      <c r="I4261" t="s">
        <v>819</v>
      </c>
      <c r="J4261">
        <v>12.96</v>
      </c>
      <c r="K4261">
        <v>2</v>
      </c>
      <c r="L4261">
        <v>3.3696000000000002</v>
      </c>
      <c r="M4261">
        <v>0</v>
      </c>
      <c r="N4261">
        <v>6.2207999999999997</v>
      </c>
    </row>
    <row r="4262" spans="1:14" hidden="1">
      <c r="A4262">
        <v>7730</v>
      </c>
      <c r="B4262" t="s">
        <v>4573</v>
      </c>
      <c r="C4262" s="4">
        <v>42639</v>
      </c>
      <c r="D4262" s="4">
        <v>42644</v>
      </c>
      <c r="E4262" t="s">
        <v>15</v>
      </c>
      <c r="F4262" t="s">
        <v>1975</v>
      </c>
      <c r="G4262" t="s">
        <v>17</v>
      </c>
      <c r="H4262">
        <v>32303</v>
      </c>
      <c r="I4262" t="s">
        <v>4447</v>
      </c>
      <c r="J4262">
        <v>431.976</v>
      </c>
      <c r="K4262">
        <v>3</v>
      </c>
      <c r="L4262">
        <v>169.19059999999999</v>
      </c>
      <c r="M4262">
        <v>0.2</v>
      </c>
      <c r="N4262">
        <v>-75.595799999999997</v>
      </c>
    </row>
    <row r="4263" spans="1:14" hidden="1">
      <c r="A4263">
        <v>8322</v>
      </c>
      <c r="B4263" t="s">
        <v>4574</v>
      </c>
      <c r="C4263" s="4">
        <v>42639</v>
      </c>
      <c r="D4263" s="4">
        <v>42644</v>
      </c>
      <c r="E4263" t="s">
        <v>15</v>
      </c>
      <c r="F4263" t="s">
        <v>863</v>
      </c>
      <c r="G4263" t="s">
        <v>21</v>
      </c>
      <c r="H4263">
        <v>77095</v>
      </c>
      <c r="I4263" t="s">
        <v>3515</v>
      </c>
      <c r="J4263">
        <v>15.624000000000001</v>
      </c>
      <c r="K4263">
        <v>2</v>
      </c>
      <c r="L4263">
        <v>20.311199999999999</v>
      </c>
      <c r="M4263">
        <v>0.8</v>
      </c>
      <c r="N4263">
        <v>-24.9984</v>
      </c>
    </row>
    <row r="4264" spans="1:14" hidden="1">
      <c r="A4264">
        <v>9087</v>
      </c>
      <c r="B4264" t="s">
        <v>4575</v>
      </c>
      <c r="C4264" s="4">
        <v>42639</v>
      </c>
      <c r="D4264" s="4">
        <v>42643</v>
      </c>
      <c r="E4264" t="s">
        <v>15</v>
      </c>
      <c r="F4264" t="s">
        <v>2608</v>
      </c>
      <c r="G4264" t="s">
        <v>27</v>
      </c>
      <c r="H4264">
        <v>77041</v>
      </c>
      <c r="I4264" t="s">
        <v>3201</v>
      </c>
      <c r="J4264">
        <v>93.031999999999996</v>
      </c>
      <c r="K4264">
        <v>2</v>
      </c>
      <c r="L4264">
        <v>172.10919999999999</v>
      </c>
      <c r="M4264">
        <v>0.8</v>
      </c>
      <c r="N4264">
        <v>-251.18639999999999</v>
      </c>
    </row>
    <row r="4265" spans="1:14" hidden="1">
      <c r="A4265">
        <v>9088</v>
      </c>
      <c r="B4265" t="s">
        <v>4575</v>
      </c>
      <c r="C4265" s="4">
        <v>42639</v>
      </c>
      <c r="D4265" s="4">
        <v>42643</v>
      </c>
      <c r="E4265" t="s">
        <v>15</v>
      </c>
      <c r="F4265" t="s">
        <v>2608</v>
      </c>
      <c r="G4265" t="s">
        <v>27</v>
      </c>
      <c r="H4265">
        <v>77041</v>
      </c>
      <c r="I4265" t="s">
        <v>2838</v>
      </c>
      <c r="J4265">
        <v>454.96499999999997</v>
      </c>
      <c r="K4265">
        <v>5</v>
      </c>
      <c r="L4265">
        <v>118.29089999999999</v>
      </c>
      <c r="M4265">
        <v>0.3</v>
      </c>
      <c r="N4265">
        <v>-136.48949999999999</v>
      </c>
    </row>
    <row r="4266" spans="1:14" hidden="1">
      <c r="A4266">
        <v>9414</v>
      </c>
      <c r="B4266" t="s">
        <v>4576</v>
      </c>
      <c r="C4266" s="4">
        <v>42639</v>
      </c>
      <c r="D4266" s="4">
        <v>42640</v>
      </c>
      <c r="E4266" t="s">
        <v>38</v>
      </c>
      <c r="F4266" t="s">
        <v>2766</v>
      </c>
      <c r="G4266" t="s">
        <v>27</v>
      </c>
      <c r="H4266">
        <v>77041</v>
      </c>
      <c r="I4266" t="s">
        <v>2429</v>
      </c>
      <c r="J4266">
        <v>6.8159999999999998</v>
      </c>
      <c r="K4266">
        <v>2</v>
      </c>
      <c r="L4266">
        <v>9.2015999999999991</v>
      </c>
      <c r="M4266">
        <v>0.8</v>
      </c>
      <c r="N4266">
        <v>-11.587199999999999</v>
      </c>
    </row>
    <row r="4267" spans="1:14" hidden="1">
      <c r="A4267">
        <v>1410</v>
      </c>
      <c r="B4267" t="s">
        <v>4577</v>
      </c>
      <c r="C4267" s="4">
        <v>42638</v>
      </c>
      <c r="D4267" s="4">
        <v>42643</v>
      </c>
      <c r="E4267" t="s">
        <v>15</v>
      </c>
      <c r="F4267" t="s">
        <v>1115</v>
      </c>
      <c r="G4267" t="s">
        <v>21</v>
      </c>
      <c r="H4267">
        <v>85023</v>
      </c>
      <c r="I4267" t="s">
        <v>1705</v>
      </c>
      <c r="J4267">
        <v>393.16500000000002</v>
      </c>
      <c r="K4267">
        <v>3</v>
      </c>
      <c r="L4267">
        <v>199.20359999999999</v>
      </c>
      <c r="M4267">
        <v>0.5</v>
      </c>
      <c r="N4267">
        <v>-204.44579999999999</v>
      </c>
    </row>
    <row r="4268" spans="1:14" hidden="1">
      <c r="A4268">
        <v>1459</v>
      </c>
      <c r="B4268" t="s">
        <v>4578</v>
      </c>
      <c r="C4268" s="4">
        <v>42638</v>
      </c>
      <c r="D4268" s="4">
        <v>42644</v>
      </c>
      <c r="E4268" t="s">
        <v>15</v>
      </c>
      <c r="F4268" t="s">
        <v>3006</v>
      </c>
      <c r="G4268" t="s">
        <v>27</v>
      </c>
      <c r="H4268">
        <v>75061</v>
      </c>
      <c r="I4268" t="s">
        <v>1990</v>
      </c>
      <c r="J4268">
        <v>15.936</v>
      </c>
      <c r="K4268">
        <v>4</v>
      </c>
      <c r="L4268">
        <v>2.6892</v>
      </c>
      <c r="M4268">
        <v>0.2</v>
      </c>
      <c r="N4268">
        <v>5.1791999999999998</v>
      </c>
    </row>
    <row r="4269" spans="1:14" hidden="1">
      <c r="A4269">
        <v>4081</v>
      </c>
      <c r="B4269" t="s">
        <v>4579</v>
      </c>
      <c r="C4269" s="4">
        <v>42638</v>
      </c>
      <c r="D4269" s="4">
        <v>42642</v>
      </c>
      <c r="E4269" t="s">
        <v>15</v>
      </c>
      <c r="F4269" t="s">
        <v>705</v>
      </c>
      <c r="G4269" t="s">
        <v>27</v>
      </c>
      <c r="H4269">
        <v>97224</v>
      </c>
      <c r="I4269" t="s">
        <v>640</v>
      </c>
      <c r="J4269">
        <v>60.048000000000002</v>
      </c>
      <c r="K4269">
        <v>9</v>
      </c>
      <c r="L4269">
        <v>4.17</v>
      </c>
      <c r="M4269">
        <v>0.2</v>
      </c>
      <c r="N4269">
        <v>22.518000000000001</v>
      </c>
    </row>
    <row r="4270" spans="1:14" hidden="1">
      <c r="A4270">
        <v>4082</v>
      </c>
      <c r="B4270" t="s">
        <v>4579</v>
      </c>
      <c r="C4270" s="4">
        <v>42638</v>
      </c>
      <c r="D4270" s="4">
        <v>42642</v>
      </c>
      <c r="E4270" t="s">
        <v>15</v>
      </c>
      <c r="F4270" t="s">
        <v>705</v>
      </c>
      <c r="G4270" t="s">
        <v>27</v>
      </c>
      <c r="H4270">
        <v>97224</v>
      </c>
      <c r="I4270" t="s">
        <v>2134</v>
      </c>
      <c r="J4270">
        <v>5.0220000000000002</v>
      </c>
      <c r="K4270">
        <v>1</v>
      </c>
      <c r="L4270">
        <v>8.5373999999999999</v>
      </c>
      <c r="M4270">
        <v>0.7</v>
      </c>
      <c r="N4270">
        <v>-3.5154000000000001</v>
      </c>
    </row>
    <row r="4271" spans="1:14" hidden="1">
      <c r="A4271">
        <v>4519</v>
      </c>
      <c r="B4271" t="s">
        <v>4580</v>
      </c>
      <c r="C4271" s="4">
        <v>42638</v>
      </c>
      <c r="D4271" s="4">
        <v>42644</v>
      </c>
      <c r="E4271" t="s">
        <v>15</v>
      </c>
      <c r="F4271" t="s">
        <v>4581</v>
      </c>
      <c r="G4271" t="s">
        <v>21</v>
      </c>
      <c r="H4271">
        <v>94109</v>
      </c>
      <c r="I4271" t="s">
        <v>101</v>
      </c>
      <c r="J4271">
        <v>16.559999999999999</v>
      </c>
      <c r="K4271">
        <v>4</v>
      </c>
      <c r="L4271">
        <v>2.4011999999999998</v>
      </c>
      <c r="M4271">
        <v>0</v>
      </c>
      <c r="N4271">
        <v>6.9551999999999996</v>
      </c>
    </row>
    <row r="4272" spans="1:14" hidden="1">
      <c r="A4272">
        <v>5620</v>
      </c>
      <c r="B4272" t="s">
        <v>4582</v>
      </c>
      <c r="C4272" s="4">
        <v>42638</v>
      </c>
      <c r="D4272" s="4">
        <v>42643</v>
      </c>
      <c r="E4272" t="s">
        <v>15</v>
      </c>
      <c r="F4272" t="s">
        <v>1962</v>
      </c>
      <c r="G4272" t="s">
        <v>27</v>
      </c>
      <c r="H4272">
        <v>54601</v>
      </c>
      <c r="I4272" t="s">
        <v>2561</v>
      </c>
      <c r="J4272">
        <v>499.95</v>
      </c>
      <c r="K4272">
        <v>5</v>
      </c>
      <c r="L4272">
        <v>64.993499999999997</v>
      </c>
      <c r="M4272">
        <v>0</v>
      </c>
      <c r="N4272">
        <v>174.98249999999999</v>
      </c>
    </row>
    <row r="4273" spans="1:14" hidden="1">
      <c r="A4273">
        <v>5621</v>
      </c>
      <c r="B4273" t="s">
        <v>4582</v>
      </c>
      <c r="C4273" s="4">
        <v>42638</v>
      </c>
      <c r="D4273" s="4">
        <v>42643</v>
      </c>
      <c r="E4273" t="s">
        <v>15</v>
      </c>
      <c r="F4273" t="s">
        <v>1962</v>
      </c>
      <c r="G4273" t="s">
        <v>27</v>
      </c>
      <c r="H4273">
        <v>54601</v>
      </c>
      <c r="I4273" t="s">
        <v>776</v>
      </c>
      <c r="J4273">
        <v>3.04</v>
      </c>
      <c r="K4273">
        <v>1</v>
      </c>
      <c r="L4273">
        <v>2.0064000000000002</v>
      </c>
      <c r="M4273">
        <v>0</v>
      </c>
      <c r="N4273">
        <v>1.0336000000000001</v>
      </c>
    </row>
    <row r="4274" spans="1:14" hidden="1">
      <c r="A4274">
        <v>5622</v>
      </c>
      <c r="B4274" t="s">
        <v>4582</v>
      </c>
      <c r="C4274" s="4">
        <v>42638</v>
      </c>
      <c r="D4274" s="4">
        <v>42643</v>
      </c>
      <c r="E4274" t="s">
        <v>15</v>
      </c>
      <c r="F4274" t="s">
        <v>1962</v>
      </c>
      <c r="G4274" t="s">
        <v>27</v>
      </c>
      <c r="H4274">
        <v>54601</v>
      </c>
      <c r="I4274" t="s">
        <v>2835</v>
      </c>
      <c r="J4274">
        <v>201.96</v>
      </c>
      <c r="K4274">
        <v>2</v>
      </c>
      <c r="L4274">
        <v>75.734999999999999</v>
      </c>
      <c r="M4274">
        <v>0</v>
      </c>
      <c r="N4274">
        <v>50.49</v>
      </c>
    </row>
    <row r="4275" spans="1:14" hidden="1">
      <c r="A4275">
        <v>5623</v>
      </c>
      <c r="B4275" t="s">
        <v>4582</v>
      </c>
      <c r="C4275" s="4">
        <v>42638</v>
      </c>
      <c r="D4275" s="4">
        <v>42643</v>
      </c>
      <c r="E4275" t="s">
        <v>15</v>
      </c>
      <c r="F4275" t="s">
        <v>1962</v>
      </c>
      <c r="G4275" t="s">
        <v>27</v>
      </c>
      <c r="H4275">
        <v>54601</v>
      </c>
      <c r="I4275" t="s">
        <v>4583</v>
      </c>
      <c r="J4275">
        <v>68.64</v>
      </c>
      <c r="K4275">
        <v>11</v>
      </c>
      <c r="L4275">
        <v>4.68</v>
      </c>
      <c r="M4275">
        <v>0</v>
      </c>
      <c r="N4275">
        <v>17.16</v>
      </c>
    </row>
    <row r="4276" spans="1:14" hidden="1">
      <c r="A4276">
        <v>7725</v>
      </c>
      <c r="B4276" t="s">
        <v>4584</v>
      </c>
      <c r="C4276" s="4">
        <v>42638</v>
      </c>
      <c r="D4276" s="4">
        <v>42642</v>
      </c>
      <c r="E4276" t="s">
        <v>15</v>
      </c>
      <c r="F4276" t="s">
        <v>309</v>
      </c>
      <c r="G4276" t="s">
        <v>21</v>
      </c>
      <c r="H4276">
        <v>44105</v>
      </c>
      <c r="I4276" t="s">
        <v>1124</v>
      </c>
      <c r="J4276">
        <v>286.25599999999997</v>
      </c>
      <c r="K4276">
        <v>1</v>
      </c>
      <c r="L4276">
        <v>268.36500000000001</v>
      </c>
      <c r="M4276">
        <v>0.2</v>
      </c>
      <c r="N4276">
        <v>17.890999999999998</v>
      </c>
    </row>
    <row r="4277" spans="1:14" hidden="1">
      <c r="A4277">
        <v>7726</v>
      </c>
      <c r="B4277" t="s">
        <v>4584</v>
      </c>
      <c r="C4277" s="4">
        <v>42638</v>
      </c>
      <c r="D4277" s="4">
        <v>42642</v>
      </c>
      <c r="E4277" t="s">
        <v>15</v>
      </c>
      <c r="F4277" t="s">
        <v>309</v>
      </c>
      <c r="G4277" t="s">
        <v>21</v>
      </c>
      <c r="H4277">
        <v>44105</v>
      </c>
      <c r="I4277" t="s">
        <v>569</v>
      </c>
      <c r="J4277">
        <v>24.224</v>
      </c>
      <c r="K4277">
        <v>2</v>
      </c>
      <c r="L4277">
        <v>14.5344</v>
      </c>
      <c r="M4277">
        <v>0.2</v>
      </c>
      <c r="N4277">
        <v>-4.8448000000000002</v>
      </c>
    </row>
    <row r="4278" spans="1:14" hidden="1">
      <c r="A4278">
        <v>7727</v>
      </c>
      <c r="B4278" t="s">
        <v>4584</v>
      </c>
      <c r="C4278" s="4">
        <v>42638</v>
      </c>
      <c r="D4278" s="4">
        <v>42642</v>
      </c>
      <c r="E4278" t="s">
        <v>15</v>
      </c>
      <c r="F4278" t="s">
        <v>309</v>
      </c>
      <c r="G4278" t="s">
        <v>21</v>
      </c>
      <c r="H4278">
        <v>44105</v>
      </c>
      <c r="I4278" t="s">
        <v>1323</v>
      </c>
      <c r="J4278">
        <v>331.536</v>
      </c>
      <c r="K4278">
        <v>3</v>
      </c>
      <c r="L4278">
        <v>138.13999999999999</v>
      </c>
      <c r="M4278">
        <v>0.2</v>
      </c>
      <c r="N4278">
        <v>-82.884</v>
      </c>
    </row>
    <row r="4279" spans="1:14" hidden="1">
      <c r="A4279">
        <v>9538</v>
      </c>
      <c r="B4279" t="s">
        <v>4585</v>
      </c>
      <c r="C4279" s="4">
        <v>42638</v>
      </c>
      <c r="D4279" s="4">
        <v>42640</v>
      </c>
      <c r="E4279" t="s">
        <v>38</v>
      </c>
      <c r="F4279" t="s">
        <v>1928</v>
      </c>
      <c r="G4279" t="s">
        <v>27</v>
      </c>
      <c r="H4279">
        <v>94110</v>
      </c>
      <c r="I4279" t="s">
        <v>2849</v>
      </c>
      <c r="J4279">
        <v>477.666</v>
      </c>
      <c r="K4279">
        <v>2</v>
      </c>
      <c r="L4279">
        <v>196.68600000000001</v>
      </c>
      <c r="M4279">
        <v>0.15</v>
      </c>
      <c r="N4279">
        <v>84.293999999999997</v>
      </c>
    </row>
    <row r="4280" spans="1:14" hidden="1">
      <c r="A4280">
        <v>9837</v>
      </c>
      <c r="B4280" t="s">
        <v>4586</v>
      </c>
      <c r="C4280" s="4">
        <v>42638</v>
      </c>
      <c r="D4280" s="4">
        <v>42644</v>
      </c>
      <c r="E4280" t="s">
        <v>15</v>
      </c>
      <c r="F4280" t="s">
        <v>2150</v>
      </c>
      <c r="G4280" t="s">
        <v>21</v>
      </c>
      <c r="H4280">
        <v>90805</v>
      </c>
      <c r="I4280" t="s">
        <v>2583</v>
      </c>
      <c r="J4280">
        <v>10.9</v>
      </c>
      <c r="K4280">
        <v>5</v>
      </c>
      <c r="L4280">
        <v>1.1554</v>
      </c>
      <c r="M4280">
        <v>0</v>
      </c>
      <c r="N4280">
        <v>5.1230000000000002</v>
      </c>
    </row>
    <row r="4281" spans="1:14" hidden="1">
      <c r="A4281">
        <v>9838</v>
      </c>
      <c r="B4281" t="s">
        <v>4586</v>
      </c>
      <c r="C4281" s="4">
        <v>42638</v>
      </c>
      <c r="D4281" s="4">
        <v>42644</v>
      </c>
      <c r="E4281" t="s">
        <v>15</v>
      </c>
      <c r="F4281" t="s">
        <v>2150</v>
      </c>
      <c r="G4281" t="s">
        <v>21</v>
      </c>
      <c r="H4281">
        <v>90805</v>
      </c>
      <c r="I4281" t="s">
        <v>1481</v>
      </c>
      <c r="J4281">
        <v>29.6</v>
      </c>
      <c r="K4281">
        <v>2</v>
      </c>
      <c r="L4281">
        <v>7.4</v>
      </c>
      <c r="M4281">
        <v>0</v>
      </c>
      <c r="N4281">
        <v>14.8</v>
      </c>
    </row>
    <row r="4282" spans="1:14" hidden="1">
      <c r="A4282">
        <v>9839</v>
      </c>
      <c r="B4282" t="s">
        <v>4586</v>
      </c>
      <c r="C4282" s="4">
        <v>42638</v>
      </c>
      <c r="D4282" s="4">
        <v>42644</v>
      </c>
      <c r="E4282" t="s">
        <v>15</v>
      </c>
      <c r="F4282" t="s">
        <v>2150</v>
      </c>
      <c r="G4282" t="s">
        <v>21</v>
      </c>
      <c r="H4282">
        <v>90805</v>
      </c>
      <c r="I4282" t="s">
        <v>1511</v>
      </c>
      <c r="J4282">
        <v>4.9800000000000004</v>
      </c>
      <c r="K4282">
        <v>1</v>
      </c>
      <c r="L4282">
        <v>2.6892</v>
      </c>
      <c r="M4282">
        <v>0</v>
      </c>
      <c r="N4282">
        <v>2.2907999999999999</v>
      </c>
    </row>
    <row r="4283" spans="1:14" hidden="1">
      <c r="A4283">
        <v>9840</v>
      </c>
      <c r="B4283" t="s">
        <v>4586</v>
      </c>
      <c r="C4283" s="4">
        <v>42638</v>
      </c>
      <c r="D4283" s="4">
        <v>42644</v>
      </c>
      <c r="E4283" t="s">
        <v>15</v>
      </c>
      <c r="F4283" t="s">
        <v>2150</v>
      </c>
      <c r="G4283" t="s">
        <v>21</v>
      </c>
      <c r="H4283">
        <v>90805</v>
      </c>
      <c r="I4283" t="s">
        <v>2370</v>
      </c>
      <c r="J4283">
        <v>479.976</v>
      </c>
      <c r="K4283">
        <v>3</v>
      </c>
      <c r="L4283">
        <v>105.99469999999999</v>
      </c>
      <c r="M4283">
        <v>0.2</v>
      </c>
      <c r="N4283">
        <v>161.99189999999999</v>
      </c>
    </row>
    <row r="4284" spans="1:14" hidden="1">
      <c r="A4284">
        <v>9841</v>
      </c>
      <c r="B4284" t="s">
        <v>4586</v>
      </c>
      <c r="C4284" s="4">
        <v>42638</v>
      </c>
      <c r="D4284" s="4">
        <v>42644</v>
      </c>
      <c r="E4284" t="s">
        <v>15</v>
      </c>
      <c r="F4284" t="s">
        <v>2150</v>
      </c>
      <c r="G4284" t="s">
        <v>21</v>
      </c>
      <c r="H4284">
        <v>90805</v>
      </c>
      <c r="I4284" t="s">
        <v>4307</v>
      </c>
      <c r="J4284">
        <v>44.735999999999997</v>
      </c>
      <c r="K4284">
        <v>8</v>
      </c>
      <c r="L4284">
        <v>5.0327999999999999</v>
      </c>
      <c r="M4284">
        <v>0.2</v>
      </c>
      <c r="N4284">
        <v>4.4736000000000002</v>
      </c>
    </row>
    <row r="4285" spans="1:14" hidden="1">
      <c r="A4285">
        <v>9842</v>
      </c>
      <c r="B4285" t="s">
        <v>4586</v>
      </c>
      <c r="C4285" s="4">
        <v>42638</v>
      </c>
      <c r="D4285" s="4">
        <v>42644</v>
      </c>
      <c r="E4285" t="s">
        <v>15</v>
      </c>
      <c r="F4285" t="s">
        <v>2150</v>
      </c>
      <c r="G4285" t="s">
        <v>21</v>
      </c>
      <c r="H4285">
        <v>90805</v>
      </c>
      <c r="I4285" t="s">
        <v>3153</v>
      </c>
      <c r="J4285">
        <v>5.76</v>
      </c>
      <c r="K4285">
        <v>2</v>
      </c>
      <c r="L4285">
        <v>2.0448</v>
      </c>
      <c r="M4285">
        <v>0</v>
      </c>
      <c r="N4285">
        <v>1.6704000000000001</v>
      </c>
    </row>
    <row r="4286" spans="1:14" hidden="1">
      <c r="A4286">
        <v>9843</v>
      </c>
      <c r="B4286" t="s">
        <v>4586</v>
      </c>
      <c r="C4286" s="4">
        <v>42638</v>
      </c>
      <c r="D4286" s="4">
        <v>42644</v>
      </c>
      <c r="E4286" t="s">
        <v>15</v>
      </c>
      <c r="F4286" t="s">
        <v>2150</v>
      </c>
      <c r="G4286" t="s">
        <v>21</v>
      </c>
      <c r="H4286">
        <v>90805</v>
      </c>
      <c r="I4286" t="s">
        <v>2063</v>
      </c>
      <c r="J4286">
        <v>483.13600000000002</v>
      </c>
      <c r="K4286">
        <v>4</v>
      </c>
      <c r="L4286">
        <v>105.68600000000001</v>
      </c>
      <c r="M4286">
        <v>0.2</v>
      </c>
      <c r="N4286">
        <v>60.391999999999904</v>
      </c>
    </row>
    <row r="4287" spans="1:14" hidden="1">
      <c r="A4287">
        <v>1314</v>
      </c>
      <c r="B4287" t="s">
        <v>4587</v>
      </c>
      <c r="C4287" s="4">
        <v>42637</v>
      </c>
      <c r="D4287" s="4">
        <v>42644</v>
      </c>
      <c r="E4287" t="s">
        <v>15</v>
      </c>
      <c r="F4287" t="s">
        <v>287</v>
      </c>
      <c r="G4287" t="s">
        <v>21</v>
      </c>
      <c r="H4287">
        <v>43229</v>
      </c>
      <c r="I4287" t="s">
        <v>2301</v>
      </c>
      <c r="J4287">
        <v>155.37200000000001</v>
      </c>
      <c r="K4287">
        <v>2</v>
      </c>
      <c r="L4287">
        <v>84.344800000000006</v>
      </c>
      <c r="M4287">
        <v>0.3</v>
      </c>
      <c r="N4287">
        <v>-13.317600000000001</v>
      </c>
    </row>
    <row r="4288" spans="1:14" hidden="1">
      <c r="A4288">
        <v>2331</v>
      </c>
      <c r="B4288" t="s">
        <v>4588</v>
      </c>
      <c r="C4288" s="4">
        <v>42637</v>
      </c>
      <c r="D4288" s="4">
        <v>42639</v>
      </c>
      <c r="E4288" t="s">
        <v>52</v>
      </c>
      <c r="F4288" t="s">
        <v>2759</v>
      </c>
      <c r="G4288" t="s">
        <v>27</v>
      </c>
      <c r="H4288">
        <v>90004</v>
      </c>
      <c r="I4288" t="s">
        <v>799</v>
      </c>
      <c r="J4288">
        <v>41.96</v>
      </c>
      <c r="K4288">
        <v>2</v>
      </c>
      <c r="L4288">
        <v>19.511399999999998</v>
      </c>
      <c r="M4288">
        <v>0</v>
      </c>
      <c r="N4288">
        <v>2.9371999999999998</v>
      </c>
    </row>
    <row r="4289" spans="1:14" hidden="1">
      <c r="A4289">
        <v>2332</v>
      </c>
      <c r="B4289" t="s">
        <v>4588</v>
      </c>
      <c r="C4289" s="4">
        <v>42637</v>
      </c>
      <c r="D4289" s="4">
        <v>42639</v>
      </c>
      <c r="E4289" t="s">
        <v>52</v>
      </c>
      <c r="F4289" t="s">
        <v>2759</v>
      </c>
      <c r="G4289" t="s">
        <v>27</v>
      </c>
      <c r="H4289">
        <v>90004</v>
      </c>
      <c r="I4289" t="s">
        <v>640</v>
      </c>
      <c r="J4289">
        <v>41.7</v>
      </c>
      <c r="K4289">
        <v>5</v>
      </c>
      <c r="L4289">
        <v>4.17</v>
      </c>
      <c r="M4289">
        <v>0</v>
      </c>
      <c r="N4289">
        <v>20.85</v>
      </c>
    </row>
    <row r="4290" spans="1:14" hidden="1">
      <c r="A4290">
        <v>5397</v>
      </c>
      <c r="B4290" t="s">
        <v>4589</v>
      </c>
      <c r="C4290" s="4">
        <v>42637</v>
      </c>
      <c r="D4290" s="4">
        <v>42637</v>
      </c>
      <c r="E4290" t="s">
        <v>98</v>
      </c>
      <c r="F4290" t="s">
        <v>956</v>
      </c>
      <c r="G4290" t="s">
        <v>27</v>
      </c>
      <c r="H4290">
        <v>94110</v>
      </c>
      <c r="I4290" t="s">
        <v>46</v>
      </c>
      <c r="J4290">
        <v>63.2</v>
      </c>
      <c r="K4290">
        <v>5</v>
      </c>
      <c r="L4290">
        <v>7.9631999999999996</v>
      </c>
      <c r="M4290">
        <v>0</v>
      </c>
      <c r="N4290">
        <v>23.384</v>
      </c>
    </row>
    <row r="4291" spans="1:14" hidden="1">
      <c r="A4291">
        <v>5662</v>
      </c>
      <c r="B4291" t="s">
        <v>4590</v>
      </c>
      <c r="C4291" s="4">
        <v>42637</v>
      </c>
      <c r="D4291" s="4">
        <v>42644</v>
      </c>
      <c r="E4291" t="s">
        <v>15</v>
      </c>
      <c r="F4291" t="s">
        <v>2234</v>
      </c>
      <c r="G4291" t="s">
        <v>17</v>
      </c>
      <c r="H4291">
        <v>80013</v>
      </c>
      <c r="I4291" t="s">
        <v>4125</v>
      </c>
      <c r="J4291">
        <v>21.44</v>
      </c>
      <c r="K4291">
        <v>2</v>
      </c>
      <c r="L4291">
        <v>6.968</v>
      </c>
      <c r="M4291">
        <v>0.2</v>
      </c>
      <c r="N4291">
        <v>7.5039999999999996</v>
      </c>
    </row>
    <row r="4292" spans="1:14" hidden="1">
      <c r="A4292">
        <v>5663</v>
      </c>
      <c r="B4292" t="s">
        <v>4590</v>
      </c>
      <c r="C4292" s="4">
        <v>42637</v>
      </c>
      <c r="D4292" s="4">
        <v>42644</v>
      </c>
      <c r="E4292" t="s">
        <v>15</v>
      </c>
      <c r="F4292" t="s">
        <v>2234</v>
      </c>
      <c r="G4292" t="s">
        <v>17</v>
      </c>
      <c r="H4292">
        <v>80013</v>
      </c>
      <c r="I4292" t="s">
        <v>2277</v>
      </c>
      <c r="J4292">
        <v>511.05599999999998</v>
      </c>
      <c r="K4292">
        <v>9</v>
      </c>
      <c r="L4292">
        <v>67.430999999999997</v>
      </c>
      <c r="M4292">
        <v>0.2</v>
      </c>
      <c r="N4292">
        <v>-95.823000000000107</v>
      </c>
    </row>
    <row r="4293" spans="1:14" hidden="1">
      <c r="A4293">
        <v>5681</v>
      </c>
      <c r="B4293" t="s">
        <v>4591</v>
      </c>
      <c r="C4293" s="4">
        <v>42637</v>
      </c>
      <c r="D4293" s="4">
        <v>42643</v>
      </c>
      <c r="E4293" t="s">
        <v>15</v>
      </c>
      <c r="F4293" t="s">
        <v>1045</v>
      </c>
      <c r="G4293" t="s">
        <v>21</v>
      </c>
      <c r="H4293">
        <v>74012</v>
      </c>
      <c r="I4293" t="s">
        <v>4592</v>
      </c>
      <c r="J4293">
        <v>6.38</v>
      </c>
      <c r="K4293">
        <v>1</v>
      </c>
      <c r="L4293">
        <v>3.4451999999999998</v>
      </c>
      <c r="M4293">
        <v>0</v>
      </c>
      <c r="N4293">
        <v>2.9348000000000001</v>
      </c>
    </row>
    <row r="4294" spans="1:14" hidden="1">
      <c r="A4294">
        <v>5682</v>
      </c>
      <c r="B4294" t="s">
        <v>4591</v>
      </c>
      <c r="C4294" s="4">
        <v>42637</v>
      </c>
      <c r="D4294" s="4">
        <v>42643</v>
      </c>
      <c r="E4294" t="s">
        <v>15</v>
      </c>
      <c r="F4294" t="s">
        <v>1045</v>
      </c>
      <c r="G4294" t="s">
        <v>21</v>
      </c>
      <c r="H4294">
        <v>74012</v>
      </c>
      <c r="I4294" t="s">
        <v>4593</v>
      </c>
      <c r="J4294">
        <v>6.48</v>
      </c>
      <c r="K4294">
        <v>1</v>
      </c>
      <c r="L4294">
        <v>3.3696000000000002</v>
      </c>
      <c r="M4294">
        <v>0</v>
      </c>
      <c r="N4294">
        <v>3.1103999999999998</v>
      </c>
    </row>
    <row r="4295" spans="1:14" hidden="1">
      <c r="A4295">
        <v>5872</v>
      </c>
      <c r="B4295" t="s">
        <v>4594</v>
      </c>
      <c r="C4295" s="4">
        <v>42637</v>
      </c>
      <c r="D4295" s="4">
        <v>42641</v>
      </c>
      <c r="E4295" t="s">
        <v>15</v>
      </c>
      <c r="F4295" t="s">
        <v>2382</v>
      </c>
      <c r="G4295" t="s">
        <v>21</v>
      </c>
      <c r="H4295">
        <v>47401</v>
      </c>
      <c r="I4295" t="s">
        <v>3556</v>
      </c>
      <c r="J4295">
        <v>127.95</v>
      </c>
      <c r="K4295">
        <v>3</v>
      </c>
      <c r="L4295">
        <v>35.399500000000003</v>
      </c>
      <c r="M4295">
        <v>0</v>
      </c>
      <c r="N4295">
        <v>21.7515</v>
      </c>
    </row>
    <row r="4296" spans="1:14" hidden="1">
      <c r="A4296">
        <v>6263</v>
      </c>
      <c r="B4296" t="s">
        <v>4595</v>
      </c>
      <c r="C4296" s="4">
        <v>42637</v>
      </c>
      <c r="D4296" s="4">
        <v>42639</v>
      </c>
      <c r="E4296" t="s">
        <v>38</v>
      </c>
      <c r="F4296" t="s">
        <v>751</v>
      </c>
      <c r="G4296" t="s">
        <v>27</v>
      </c>
      <c r="H4296">
        <v>61107</v>
      </c>
      <c r="I4296" t="s">
        <v>3795</v>
      </c>
      <c r="J4296">
        <v>442.37200000000001</v>
      </c>
      <c r="K4296">
        <v>7</v>
      </c>
      <c r="L4296">
        <v>167.46940000000001</v>
      </c>
      <c r="M4296">
        <v>0.8</v>
      </c>
      <c r="N4296">
        <v>-729.91380000000004</v>
      </c>
    </row>
    <row r="4297" spans="1:14" hidden="1">
      <c r="A4297">
        <v>6284</v>
      </c>
      <c r="B4297" t="s">
        <v>4596</v>
      </c>
      <c r="C4297" s="4">
        <v>42637</v>
      </c>
      <c r="D4297" s="4">
        <v>42641</v>
      </c>
      <c r="E4297" t="s">
        <v>15</v>
      </c>
      <c r="F4297" t="s">
        <v>2635</v>
      </c>
      <c r="G4297" t="s">
        <v>27</v>
      </c>
      <c r="H4297">
        <v>90049</v>
      </c>
      <c r="I4297" t="s">
        <v>211</v>
      </c>
      <c r="J4297">
        <v>304.89999999999998</v>
      </c>
      <c r="K4297">
        <v>5</v>
      </c>
      <c r="L4297">
        <v>32.319400000000002</v>
      </c>
      <c r="M4297">
        <v>0</v>
      </c>
      <c r="N4297">
        <v>143.303</v>
      </c>
    </row>
    <row r="4298" spans="1:14" hidden="1">
      <c r="A4298">
        <v>6285</v>
      </c>
      <c r="B4298" t="s">
        <v>4596</v>
      </c>
      <c r="C4298" s="4">
        <v>42637</v>
      </c>
      <c r="D4298" s="4">
        <v>42641</v>
      </c>
      <c r="E4298" t="s">
        <v>15</v>
      </c>
      <c r="F4298" t="s">
        <v>2635</v>
      </c>
      <c r="G4298" t="s">
        <v>27</v>
      </c>
      <c r="H4298">
        <v>90049</v>
      </c>
      <c r="I4298" t="s">
        <v>2817</v>
      </c>
      <c r="J4298">
        <v>563.24</v>
      </c>
      <c r="K4298">
        <v>5</v>
      </c>
      <c r="L4298">
        <v>101.3832</v>
      </c>
      <c r="M4298">
        <v>0.2</v>
      </c>
      <c r="N4298">
        <v>56.323999999999998</v>
      </c>
    </row>
    <row r="4299" spans="1:14" hidden="1">
      <c r="A4299">
        <v>2369</v>
      </c>
      <c r="B4299" t="s">
        <v>4597</v>
      </c>
      <c r="C4299" s="4">
        <v>42636</v>
      </c>
      <c r="D4299" s="4">
        <v>42640</v>
      </c>
      <c r="E4299" t="s">
        <v>15</v>
      </c>
      <c r="F4299" t="s">
        <v>418</v>
      </c>
      <c r="G4299" t="s">
        <v>27</v>
      </c>
      <c r="H4299">
        <v>45014</v>
      </c>
      <c r="I4299" t="s">
        <v>426</v>
      </c>
      <c r="J4299">
        <v>532.70399999999995</v>
      </c>
      <c r="K4299">
        <v>6</v>
      </c>
      <c r="L4299">
        <v>93.223200000000006</v>
      </c>
      <c r="M4299">
        <v>0.2</v>
      </c>
      <c r="N4299">
        <v>-26.635200000000001</v>
      </c>
    </row>
    <row r="4300" spans="1:14" hidden="1">
      <c r="A4300">
        <v>2370</v>
      </c>
      <c r="B4300" t="s">
        <v>4597</v>
      </c>
      <c r="C4300" s="4">
        <v>42636</v>
      </c>
      <c r="D4300" s="4">
        <v>42640</v>
      </c>
      <c r="E4300" t="s">
        <v>15</v>
      </c>
      <c r="F4300" t="s">
        <v>418</v>
      </c>
      <c r="G4300" t="s">
        <v>27</v>
      </c>
      <c r="H4300">
        <v>45014</v>
      </c>
      <c r="I4300" t="s">
        <v>1308</v>
      </c>
      <c r="J4300">
        <v>4.9119999999999999</v>
      </c>
      <c r="K4300">
        <v>2</v>
      </c>
      <c r="L4300">
        <v>2.3025000000000002</v>
      </c>
      <c r="M4300">
        <v>0.2</v>
      </c>
      <c r="N4300">
        <v>0.307</v>
      </c>
    </row>
    <row r="4301" spans="1:14" hidden="1">
      <c r="A4301">
        <v>3746</v>
      </c>
      <c r="B4301" t="s">
        <v>4598</v>
      </c>
      <c r="C4301" s="4">
        <v>42636</v>
      </c>
      <c r="D4301" s="4">
        <v>42641</v>
      </c>
      <c r="E4301" t="s">
        <v>52</v>
      </c>
      <c r="F4301" t="s">
        <v>314</v>
      </c>
      <c r="G4301" t="s">
        <v>21</v>
      </c>
      <c r="H4301">
        <v>31907</v>
      </c>
      <c r="I4301" t="s">
        <v>95</v>
      </c>
      <c r="J4301">
        <v>118.25</v>
      </c>
      <c r="K4301">
        <v>5</v>
      </c>
      <c r="L4301">
        <v>16.791499999999999</v>
      </c>
      <c r="M4301">
        <v>0</v>
      </c>
      <c r="N4301">
        <v>34.292499999999997</v>
      </c>
    </row>
    <row r="4302" spans="1:14" hidden="1">
      <c r="A4302">
        <v>3747</v>
      </c>
      <c r="B4302" t="s">
        <v>4598</v>
      </c>
      <c r="C4302" s="4">
        <v>42636</v>
      </c>
      <c r="D4302" s="4">
        <v>42641</v>
      </c>
      <c r="E4302" t="s">
        <v>52</v>
      </c>
      <c r="F4302" t="s">
        <v>314</v>
      </c>
      <c r="G4302" t="s">
        <v>21</v>
      </c>
      <c r="H4302">
        <v>31907</v>
      </c>
      <c r="I4302" t="s">
        <v>2857</v>
      </c>
      <c r="J4302">
        <v>368.97</v>
      </c>
      <c r="K4302">
        <v>3</v>
      </c>
      <c r="L4302">
        <v>95.932199999999995</v>
      </c>
      <c r="M4302">
        <v>0</v>
      </c>
      <c r="N4302">
        <v>81.173400000000001</v>
      </c>
    </row>
    <row r="4303" spans="1:14" hidden="1">
      <c r="A4303">
        <v>5242</v>
      </c>
      <c r="B4303" t="s">
        <v>4599</v>
      </c>
      <c r="C4303" s="4">
        <v>42636</v>
      </c>
      <c r="D4303" s="4">
        <v>42639</v>
      </c>
      <c r="E4303" t="s">
        <v>52</v>
      </c>
      <c r="F4303" t="s">
        <v>2598</v>
      </c>
      <c r="G4303" t="s">
        <v>27</v>
      </c>
      <c r="H4303">
        <v>98115</v>
      </c>
      <c r="I4303" t="s">
        <v>4600</v>
      </c>
      <c r="J4303">
        <v>13.68</v>
      </c>
      <c r="K4303">
        <v>2</v>
      </c>
      <c r="L4303">
        <v>4.9931999999999999</v>
      </c>
      <c r="M4303">
        <v>0</v>
      </c>
      <c r="N4303">
        <v>3.6936</v>
      </c>
    </row>
    <row r="4304" spans="1:14" hidden="1">
      <c r="A4304">
        <v>5299</v>
      </c>
      <c r="B4304" t="s">
        <v>4601</v>
      </c>
      <c r="C4304" s="4">
        <v>42636</v>
      </c>
      <c r="D4304" s="4">
        <v>42639</v>
      </c>
      <c r="E4304" t="s">
        <v>38</v>
      </c>
      <c r="F4304" t="s">
        <v>471</v>
      </c>
      <c r="G4304" t="s">
        <v>27</v>
      </c>
      <c r="H4304">
        <v>92037</v>
      </c>
      <c r="I4304" t="s">
        <v>2392</v>
      </c>
      <c r="J4304">
        <v>4.08</v>
      </c>
      <c r="K4304">
        <v>2</v>
      </c>
      <c r="L4304">
        <v>1.0811999999999999</v>
      </c>
      <c r="M4304">
        <v>0</v>
      </c>
      <c r="N4304">
        <v>1.9176</v>
      </c>
    </row>
    <row r="4305" spans="1:14" hidden="1">
      <c r="A4305">
        <v>5300</v>
      </c>
      <c r="B4305" t="s">
        <v>4601</v>
      </c>
      <c r="C4305" s="4">
        <v>42636</v>
      </c>
      <c r="D4305" s="4">
        <v>42639</v>
      </c>
      <c r="E4305" t="s">
        <v>38</v>
      </c>
      <c r="F4305" t="s">
        <v>471</v>
      </c>
      <c r="G4305" t="s">
        <v>27</v>
      </c>
      <c r="H4305">
        <v>92037</v>
      </c>
      <c r="I4305" t="s">
        <v>4602</v>
      </c>
      <c r="J4305">
        <v>18.899999999999999</v>
      </c>
      <c r="K4305">
        <v>3</v>
      </c>
      <c r="L4305">
        <v>3.4020000000000001</v>
      </c>
      <c r="M4305">
        <v>0</v>
      </c>
      <c r="N4305">
        <v>8.6940000000000008</v>
      </c>
    </row>
    <row r="4306" spans="1:14" hidden="1">
      <c r="A4306">
        <v>5634</v>
      </c>
      <c r="B4306" t="s">
        <v>4603</v>
      </c>
      <c r="C4306" s="4">
        <v>42636</v>
      </c>
      <c r="D4306" s="4">
        <v>42641</v>
      </c>
      <c r="E4306" t="s">
        <v>52</v>
      </c>
      <c r="F4306" t="s">
        <v>1528</v>
      </c>
      <c r="G4306" t="s">
        <v>17</v>
      </c>
      <c r="H4306">
        <v>10009</v>
      </c>
      <c r="I4306" t="s">
        <v>755</v>
      </c>
      <c r="J4306">
        <v>10.528</v>
      </c>
      <c r="K4306">
        <v>7</v>
      </c>
      <c r="L4306">
        <v>0.97760000000000002</v>
      </c>
      <c r="M4306">
        <v>0.2</v>
      </c>
      <c r="N4306">
        <v>3.6848000000000001</v>
      </c>
    </row>
    <row r="4307" spans="1:14" hidden="1">
      <c r="A4307">
        <v>6053</v>
      </c>
      <c r="B4307" t="s">
        <v>4604</v>
      </c>
      <c r="C4307" s="4">
        <v>42636</v>
      </c>
      <c r="D4307" s="4">
        <v>42639</v>
      </c>
      <c r="E4307" t="s">
        <v>52</v>
      </c>
      <c r="F4307" t="s">
        <v>4605</v>
      </c>
      <c r="G4307" t="s">
        <v>17</v>
      </c>
      <c r="H4307">
        <v>43130</v>
      </c>
      <c r="I4307" t="s">
        <v>2319</v>
      </c>
      <c r="J4307">
        <v>11.952</v>
      </c>
      <c r="K4307">
        <v>3</v>
      </c>
      <c r="L4307">
        <v>2.6394000000000002</v>
      </c>
      <c r="M4307">
        <v>0.2</v>
      </c>
      <c r="N4307">
        <v>4.0338000000000003</v>
      </c>
    </row>
    <row r="4308" spans="1:14" hidden="1">
      <c r="A4308">
        <v>6054</v>
      </c>
      <c r="B4308" t="s">
        <v>4604</v>
      </c>
      <c r="C4308" s="4">
        <v>42636</v>
      </c>
      <c r="D4308" s="4">
        <v>42639</v>
      </c>
      <c r="E4308" t="s">
        <v>52</v>
      </c>
      <c r="F4308" t="s">
        <v>4605</v>
      </c>
      <c r="G4308" t="s">
        <v>17</v>
      </c>
      <c r="H4308">
        <v>43130</v>
      </c>
      <c r="I4308" t="s">
        <v>149</v>
      </c>
      <c r="J4308">
        <v>28</v>
      </c>
      <c r="K4308">
        <v>4</v>
      </c>
      <c r="L4308">
        <v>5.0750000000000002</v>
      </c>
      <c r="M4308">
        <v>0.2</v>
      </c>
      <c r="N4308">
        <v>7.7</v>
      </c>
    </row>
    <row r="4309" spans="1:14" hidden="1">
      <c r="A4309">
        <v>6055</v>
      </c>
      <c r="B4309" t="s">
        <v>4604</v>
      </c>
      <c r="C4309" s="4">
        <v>42636</v>
      </c>
      <c r="D4309" s="4">
        <v>42639</v>
      </c>
      <c r="E4309" t="s">
        <v>52</v>
      </c>
      <c r="F4309" t="s">
        <v>4605</v>
      </c>
      <c r="G4309" t="s">
        <v>17</v>
      </c>
      <c r="H4309">
        <v>43130</v>
      </c>
      <c r="I4309" t="s">
        <v>669</v>
      </c>
      <c r="J4309">
        <v>12.201000000000001</v>
      </c>
      <c r="K4309">
        <v>7</v>
      </c>
      <c r="L4309">
        <v>3.1374</v>
      </c>
      <c r="M4309">
        <v>0.7</v>
      </c>
      <c r="N4309">
        <v>-9.7607999999999997</v>
      </c>
    </row>
    <row r="4310" spans="1:14" hidden="1">
      <c r="A4310">
        <v>9351</v>
      </c>
      <c r="B4310" t="s">
        <v>4606</v>
      </c>
      <c r="C4310" s="4">
        <v>42636</v>
      </c>
      <c r="D4310" s="4">
        <v>42640</v>
      </c>
      <c r="E4310" t="s">
        <v>15</v>
      </c>
      <c r="F4310" t="s">
        <v>184</v>
      </c>
      <c r="G4310" t="s">
        <v>27</v>
      </c>
      <c r="H4310">
        <v>98115</v>
      </c>
      <c r="I4310" t="s">
        <v>2479</v>
      </c>
      <c r="J4310">
        <v>13.215999999999999</v>
      </c>
      <c r="K4310">
        <v>4</v>
      </c>
      <c r="L4310">
        <v>2.1888999999999998</v>
      </c>
      <c r="M4310">
        <v>0.2</v>
      </c>
      <c r="N4310">
        <v>4.4603999999999999</v>
      </c>
    </row>
    <row r="4311" spans="1:14" hidden="1">
      <c r="A4311">
        <v>9352</v>
      </c>
      <c r="B4311" t="s">
        <v>4606</v>
      </c>
      <c r="C4311" s="4">
        <v>42636</v>
      </c>
      <c r="D4311" s="4">
        <v>42640</v>
      </c>
      <c r="E4311" t="s">
        <v>15</v>
      </c>
      <c r="F4311" t="s">
        <v>184</v>
      </c>
      <c r="G4311" t="s">
        <v>27</v>
      </c>
      <c r="H4311">
        <v>98115</v>
      </c>
      <c r="I4311" t="s">
        <v>615</v>
      </c>
      <c r="J4311">
        <v>184.75200000000001</v>
      </c>
      <c r="K4311">
        <v>3</v>
      </c>
      <c r="L4311">
        <v>68.512200000000007</v>
      </c>
      <c r="M4311">
        <v>0.2</v>
      </c>
      <c r="N4311">
        <v>-20.784600000000001</v>
      </c>
    </row>
    <row r="4312" spans="1:14" hidden="1">
      <c r="A4312">
        <v>3621</v>
      </c>
      <c r="B4312" t="s">
        <v>4607</v>
      </c>
      <c r="C4312" s="4">
        <v>42635</v>
      </c>
      <c r="D4312" s="4">
        <v>42642</v>
      </c>
      <c r="E4312" t="s">
        <v>15</v>
      </c>
      <c r="F4312" t="s">
        <v>836</v>
      </c>
      <c r="G4312" t="s">
        <v>27</v>
      </c>
      <c r="H4312">
        <v>37167</v>
      </c>
      <c r="I4312" t="s">
        <v>1958</v>
      </c>
      <c r="J4312">
        <v>40.776000000000003</v>
      </c>
      <c r="K4312">
        <v>3</v>
      </c>
      <c r="L4312">
        <v>12.062900000000001</v>
      </c>
      <c r="M4312">
        <v>0.2</v>
      </c>
      <c r="N4312">
        <v>4.5872999999999902</v>
      </c>
    </row>
    <row r="4313" spans="1:14" hidden="1">
      <c r="A4313">
        <v>3622</v>
      </c>
      <c r="B4313" t="s">
        <v>4607</v>
      </c>
      <c r="C4313" s="4">
        <v>42635</v>
      </c>
      <c r="D4313" s="4">
        <v>42642</v>
      </c>
      <c r="E4313" t="s">
        <v>15</v>
      </c>
      <c r="F4313" t="s">
        <v>836</v>
      </c>
      <c r="G4313" t="s">
        <v>27</v>
      </c>
      <c r="H4313">
        <v>37167</v>
      </c>
      <c r="I4313" t="s">
        <v>957</v>
      </c>
      <c r="J4313">
        <v>63.936</v>
      </c>
      <c r="K4313">
        <v>8</v>
      </c>
      <c r="L4313">
        <v>7.2927</v>
      </c>
      <c r="M4313">
        <v>0.2</v>
      </c>
      <c r="N4313">
        <v>5.5944000000000003</v>
      </c>
    </row>
    <row r="4314" spans="1:14" hidden="1">
      <c r="A4314">
        <v>3965</v>
      </c>
      <c r="B4314" t="s">
        <v>4608</v>
      </c>
      <c r="C4314" s="4">
        <v>42635</v>
      </c>
      <c r="D4314" s="4">
        <v>42641</v>
      </c>
      <c r="E4314" t="s">
        <v>15</v>
      </c>
      <c r="F4314" t="s">
        <v>4609</v>
      </c>
      <c r="G4314" t="s">
        <v>21</v>
      </c>
      <c r="H4314">
        <v>19140</v>
      </c>
      <c r="I4314" t="s">
        <v>3321</v>
      </c>
      <c r="J4314">
        <v>7.8719999999999999</v>
      </c>
      <c r="K4314">
        <v>3</v>
      </c>
      <c r="L4314">
        <v>2.3288000000000002</v>
      </c>
      <c r="M4314">
        <v>0.2</v>
      </c>
      <c r="N4314">
        <v>0.88559999999999905</v>
      </c>
    </row>
    <row r="4315" spans="1:14" hidden="1">
      <c r="A4315">
        <v>4665</v>
      </c>
      <c r="B4315" t="s">
        <v>4610</v>
      </c>
      <c r="C4315" s="4">
        <v>42635</v>
      </c>
      <c r="D4315" s="4">
        <v>42639</v>
      </c>
      <c r="E4315" t="s">
        <v>15</v>
      </c>
      <c r="F4315" t="s">
        <v>306</v>
      </c>
      <c r="G4315" t="s">
        <v>21</v>
      </c>
      <c r="H4315">
        <v>33024</v>
      </c>
      <c r="I4315" t="s">
        <v>2438</v>
      </c>
      <c r="J4315">
        <v>7.5060000000000002</v>
      </c>
      <c r="K4315">
        <v>9</v>
      </c>
      <c r="L4315">
        <v>1.5012000000000001</v>
      </c>
      <c r="M4315">
        <v>0.7</v>
      </c>
      <c r="N4315">
        <v>-6.0048000000000004</v>
      </c>
    </row>
    <row r="4316" spans="1:14" hidden="1">
      <c r="A4316">
        <v>4666</v>
      </c>
      <c r="B4316" t="s">
        <v>4610</v>
      </c>
      <c r="C4316" s="4">
        <v>42635</v>
      </c>
      <c r="D4316" s="4">
        <v>42639</v>
      </c>
      <c r="E4316" t="s">
        <v>15</v>
      </c>
      <c r="F4316" t="s">
        <v>306</v>
      </c>
      <c r="G4316" t="s">
        <v>21</v>
      </c>
      <c r="H4316">
        <v>33024</v>
      </c>
      <c r="I4316" t="s">
        <v>2036</v>
      </c>
      <c r="J4316">
        <v>16.559999999999999</v>
      </c>
      <c r="K4316">
        <v>2</v>
      </c>
      <c r="L4316">
        <v>5.3819999999999997</v>
      </c>
      <c r="M4316">
        <v>0.2</v>
      </c>
      <c r="N4316">
        <v>5.7960000000000003</v>
      </c>
    </row>
    <row r="4317" spans="1:14" hidden="1">
      <c r="A4317">
        <v>6465</v>
      </c>
      <c r="B4317" t="s">
        <v>4611</v>
      </c>
      <c r="C4317" s="4">
        <v>42635</v>
      </c>
      <c r="D4317" s="4">
        <v>42641</v>
      </c>
      <c r="E4317" t="s">
        <v>15</v>
      </c>
      <c r="F4317" t="s">
        <v>1989</v>
      </c>
      <c r="G4317" t="s">
        <v>17</v>
      </c>
      <c r="H4317">
        <v>40214</v>
      </c>
      <c r="I4317" t="s">
        <v>87</v>
      </c>
      <c r="J4317">
        <v>13.28</v>
      </c>
      <c r="K4317">
        <v>2</v>
      </c>
      <c r="L4317">
        <v>3.4527999999999999</v>
      </c>
      <c r="M4317">
        <v>0</v>
      </c>
      <c r="N4317">
        <v>6.3743999999999996</v>
      </c>
    </row>
    <row r="4318" spans="1:14" hidden="1">
      <c r="A4318">
        <v>7354</v>
      </c>
      <c r="B4318" t="s">
        <v>4612</v>
      </c>
      <c r="C4318" s="4">
        <v>42635</v>
      </c>
      <c r="D4318" s="4">
        <v>42642</v>
      </c>
      <c r="E4318" t="s">
        <v>15</v>
      </c>
      <c r="F4318" t="s">
        <v>2388</v>
      </c>
      <c r="G4318" t="s">
        <v>17</v>
      </c>
      <c r="H4318">
        <v>19134</v>
      </c>
      <c r="I4318" t="s">
        <v>1505</v>
      </c>
      <c r="J4318">
        <v>16.52</v>
      </c>
      <c r="K4318">
        <v>5</v>
      </c>
      <c r="L4318">
        <v>2.2302</v>
      </c>
      <c r="M4318">
        <v>0.2</v>
      </c>
      <c r="N4318">
        <v>5.3689999999999998</v>
      </c>
    </row>
    <row r="4319" spans="1:14" hidden="1">
      <c r="A4319">
        <v>8177</v>
      </c>
      <c r="B4319" t="s">
        <v>4613</v>
      </c>
      <c r="C4319" s="4">
        <v>42635</v>
      </c>
      <c r="D4319" s="4">
        <v>42638</v>
      </c>
      <c r="E4319" t="s">
        <v>38</v>
      </c>
      <c r="F4319" t="s">
        <v>951</v>
      </c>
      <c r="G4319" t="s">
        <v>17</v>
      </c>
      <c r="H4319">
        <v>10035</v>
      </c>
      <c r="I4319" t="s">
        <v>2526</v>
      </c>
      <c r="J4319">
        <v>128.34</v>
      </c>
      <c r="K4319">
        <v>6</v>
      </c>
      <c r="L4319">
        <v>15.1869</v>
      </c>
      <c r="M4319">
        <v>0</v>
      </c>
      <c r="N4319">
        <v>37.218600000000002</v>
      </c>
    </row>
    <row r="4320" spans="1:14" hidden="1">
      <c r="A4320">
        <v>9447</v>
      </c>
      <c r="B4320" t="s">
        <v>4614</v>
      </c>
      <c r="C4320" s="4">
        <v>42635</v>
      </c>
      <c r="D4320" s="4">
        <v>42641</v>
      </c>
      <c r="E4320" t="s">
        <v>15</v>
      </c>
      <c r="F4320" t="s">
        <v>3611</v>
      </c>
      <c r="G4320" t="s">
        <v>21</v>
      </c>
      <c r="H4320">
        <v>46226</v>
      </c>
      <c r="I4320" t="s">
        <v>465</v>
      </c>
      <c r="J4320">
        <v>35.880000000000003</v>
      </c>
      <c r="K4320">
        <v>6</v>
      </c>
      <c r="L4320">
        <v>3.2890000000000001</v>
      </c>
      <c r="M4320">
        <v>0</v>
      </c>
      <c r="N4320">
        <v>16.146000000000001</v>
      </c>
    </row>
    <row r="4321" spans="1:14" hidden="1">
      <c r="A4321">
        <v>9554</v>
      </c>
      <c r="B4321" t="s">
        <v>4615</v>
      </c>
      <c r="C4321" s="4">
        <v>42635</v>
      </c>
      <c r="D4321" s="4">
        <v>42640</v>
      </c>
      <c r="E4321" t="s">
        <v>15</v>
      </c>
      <c r="F4321" t="s">
        <v>656</v>
      </c>
      <c r="G4321" t="s">
        <v>27</v>
      </c>
      <c r="H4321">
        <v>80020</v>
      </c>
      <c r="I4321" t="s">
        <v>2094</v>
      </c>
      <c r="J4321">
        <v>68.432000000000002</v>
      </c>
      <c r="K4321">
        <v>7</v>
      </c>
      <c r="L4321">
        <v>8.5540000000000003</v>
      </c>
      <c r="M4321">
        <v>0.2</v>
      </c>
      <c r="N4321">
        <v>8.5539999999999896</v>
      </c>
    </row>
    <row r="4322" spans="1:14" hidden="1">
      <c r="A4322">
        <v>9721</v>
      </c>
      <c r="B4322" t="s">
        <v>4616</v>
      </c>
      <c r="C4322" s="4">
        <v>42635</v>
      </c>
      <c r="D4322" s="4">
        <v>42639</v>
      </c>
      <c r="E4322" t="s">
        <v>15</v>
      </c>
      <c r="F4322" t="s">
        <v>698</v>
      </c>
      <c r="G4322" t="s">
        <v>27</v>
      </c>
      <c r="H4322">
        <v>54302</v>
      </c>
      <c r="I4322" t="s">
        <v>381</v>
      </c>
      <c r="J4322">
        <v>18.96</v>
      </c>
      <c r="K4322">
        <v>2</v>
      </c>
      <c r="L4322">
        <v>5.6879999999999997</v>
      </c>
      <c r="M4322">
        <v>0</v>
      </c>
      <c r="N4322">
        <v>7.5839999999999996</v>
      </c>
    </row>
    <row r="4323" spans="1:14" hidden="1">
      <c r="A4323">
        <v>9875</v>
      </c>
      <c r="B4323" t="s">
        <v>4617</v>
      </c>
      <c r="C4323" s="4">
        <v>42635</v>
      </c>
      <c r="D4323" s="4">
        <v>42637</v>
      </c>
      <c r="E4323" t="s">
        <v>52</v>
      </c>
      <c r="F4323" t="s">
        <v>4266</v>
      </c>
      <c r="G4323" t="s">
        <v>17</v>
      </c>
      <c r="H4323">
        <v>44134</v>
      </c>
      <c r="I4323" t="s">
        <v>895</v>
      </c>
      <c r="J4323">
        <v>63.968000000000004</v>
      </c>
      <c r="K4323">
        <v>2</v>
      </c>
      <c r="L4323">
        <v>21.989000000000001</v>
      </c>
      <c r="M4323">
        <v>0.2</v>
      </c>
      <c r="N4323">
        <v>19.989999999999998</v>
      </c>
    </row>
    <row r="4324" spans="1:14" hidden="1">
      <c r="A4324">
        <v>9983</v>
      </c>
      <c r="B4324" t="s">
        <v>4618</v>
      </c>
      <c r="C4324" s="4">
        <v>42635</v>
      </c>
      <c r="D4324" s="4">
        <v>42641</v>
      </c>
      <c r="E4324" t="s">
        <v>15</v>
      </c>
      <c r="F4324" t="s">
        <v>2290</v>
      </c>
      <c r="G4324" t="s">
        <v>21</v>
      </c>
      <c r="H4324">
        <v>49505</v>
      </c>
      <c r="I4324" t="s">
        <v>1720</v>
      </c>
      <c r="J4324">
        <v>35.56</v>
      </c>
      <c r="K4324">
        <v>7</v>
      </c>
      <c r="L4324">
        <v>2.6924000000000001</v>
      </c>
      <c r="M4324">
        <v>0</v>
      </c>
      <c r="N4324">
        <v>16.713200000000001</v>
      </c>
    </row>
    <row r="4325" spans="1:14" hidden="1">
      <c r="A4325">
        <v>9984</v>
      </c>
      <c r="B4325" t="s">
        <v>4618</v>
      </c>
      <c r="C4325" s="4">
        <v>42635</v>
      </c>
      <c r="D4325" s="4">
        <v>42641</v>
      </c>
      <c r="E4325" t="s">
        <v>15</v>
      </c>
      <c r="F4325" t="s">
        <v>2290</v>
      </c>
      <c r="G4325" t="s">
        <v>21</v>
      </c>
      <c r="H4325">
        <v>49505</v>
      </c>
      <c r="I4325" t="s">
        <v>1034</v>
      </c>
      <c r="J4325">
        <v>97.98</v>
      </c>
      <c r="K4325">
        <v>2</v>
      </c>
      <c r="L4325">
        <v>35.272799999999997</v>
      </c>
      <c r="M4325">
        <v>0</v>
      </c>
      <c r="N4325">
        <v>27.4344</v>
      </c>
    </row>
    <row r="4326" spans="1:14" hidden="1">
      <c r="A4326">
        <v>3411</v>
      </c>
      <c r="B4326" t="s">
        <v>4619</v>
      </c>
      <c r="C4326" s="4">
        <v>42633</v>
      </c>
      <c r="D4326" s="4">
        <v>42637</v>
      </c>
      <c r="E4326" t="s">
        <v>15</v>
      </c>
      <c r="F4326" t="s">
        <v>2419</v>
      </c>
      <c r="G4326" t="s">
        <v>27</v>
      </c>
      <c r="H4326">
        <v>94122</v>
      </c>
      <c r="I4326" t="s">
        <v>4046</v>
      </c>
      <c r="J4326">
        <v>65.790000000000006</v>
      </c>
      <c r="K4326">
        <v>9</v>
      </c>
      <c r="L4326">
        <v>3.9474</v>
      </c>
      <c r="M4326">
        <v>0</v>
      </c>
      <c r="N4326">
        <v>30.263400000000001</v>
      </c>
    </row>
    <row r="4327" spans="1:14" hidden="1">
      <c r="A4327">
        <v>3412</v>
      </c>
      <c r="B4327" t="s">
        <v>4619</v>
      </c>
      <c r="C4327" s="4">
        <v>42633</v>
      </c>
      <c r="D4327" s="4">
        <v>42637</v>
      </c>
      <c r="E4327" t="s">
        <v>15</v>
      </c>
      <c r="F4327" t="s">
        <v>2419</v>
      </c>
      <c r="G4327" t="s">
        <v>27</v>
      </c>
      <c r="H4327">
        <v>94122</v>
      </c>
      <c r="I4327" t="s">
        <v>2746</v>
      </c>
      <c r="J4327">
        <v>271.98399999999998</v>
      </c>
      <c r="K4327">
        <v>2</v>
      </c>
      <c r="L4327">
        <v>91.794600000000003</v>
      </c>
      <c r="M4327">
        <v>0.2</v>
      </c>
      <c r="N4327">
        <v>88.394800000000004</v>
      </c>
    </row>
    <row r="4328" spans="1:14" hidden="1">
      <c r="A4328">
        <v>3413</v>
      </c>
      <c r="B4328" t="s">
        <v>4619</v>
      </c>
      <c r="C4328" s="4">
        <v>42633</v>
      </c>
      <c r="D4328" s="4">
        <v>42637</v>
      </c>
      <c r="E4328" t="s">
        <v>15</v>
      </c>
      <c r="F4328" t="s">
        <v>2419</v>
      </c>
      <c r="G4328" t="s">
        <v>27</v>
      </c>
      <c r="H4328">
        <v>94122</v>
      </c>
      <c r="I4328" t="s">
        <v>1839</v>
      </c>
      <c r="J4328">
        <v>11.76</v>
      </c>
      <c r="K4328">
        <v>4</v>
      </c>
      <c r="L4328">
        <v>2.1461999999999999</v>
      </c>
      <c r="M4328">
        <v>0</v>
      </c>
      <c r="N4328">
        <v>3.1751999999999998</v>
      </c>
    </row>
    <row r="4329" spans="1:14" hidden="1">
      <c r="A4329">
        <v>3414</v>
      </c>
      <c r="B4329" t="s">
        <v>4619</v>
      </c>
      <c r="C4329" s="4">
        <v>42633</v>
      </c>
      <c r="D4329" s="4">
        <v>42637</v>
      </c>
      <c r="E4329" t="s">
        <v>15</v>
      </c>
      <c r="F4329" t="s">
        <v>2419</v>
      </c>
      <c r="G4329" t="s">
        <v>27</v>
      </c>
      <c r="H4329">
        <v>94122</v>
      </c>
      <c r="I4329" t="s">
        <v>4500</v>
      </c>
      <c r="J4329">
        <v>77.52</v>
      </c>
      <c r="K4329">
        <v>2</v>
      </c>
      <c r="L4329">
        <v>19.767600000000002</v>
      </c>
      <c r="M4329">
        <v>0</v>
      </c>
      <c r="N4329">
        <v>37.9848</v>
      </c>
    </row>
    <row r="4330" spans="1:14" hidden="1">
      <c r="A4330">
        <v>3415</v>
      </c>
      <c r="B4330" t="s">
        <v>4619</v>
      </c>
      <c r="C4330" s="4">
        <v>42633</v>
      </c>
      <c r="D4330" s="4">
        <v>42637</v>
      </c>
      <c r="E4330" t="s">
        <v>15</v>
      </c>
      <c r="F4330" t="s">
        <v>2419</v>
      </c>
      <c r="G4330" t="s">
        <v>27</v>
      </c>
      <c r="H4330">
        <v>94122</v>
      </c>
      <c r="I4330" t="s">
        <v>1330</v>
      </c>
      <c r="J4330">
        <v>48.64</v>
      </c>
      <c r="K4330">
        <v>2</v>
      </c>
      <c r="L4330">
        <v>16.416</v>
      </c>
      <c r="M4330">
        <v>0.2</v>
      </c>
      <c r="N4330">
        <v>15.808</v>
      </c>
    </row>
    <row r="4331" spans="1:14" hidden="1">
      <c r="A4331">
        <v>5606</v>
      </c>
      <c r="B4331" t="s">
        <v>4620</v>
      </c>
      <c r="C4331" s="4">
        <v>42633</v>
      </c>
      <c r="D4331" s="4">
        <v>42638</v>
      </c>
      <c r="E4331" t="s">
        <v>15</v>
      </c>
      <c r="F4331" t="s">
        <v>194</v>
      </c>
      <c r="G4331" t="s">
        <v>27</v>
      </c>
      <c r="H4331">
        <v>27405</v>
      </c>
      <c r="I4331" t="s">
        <v>3098</v>
      </c>
      <c r="J4331">
        <v>17.088000000000001</v>
      </c>
      <c r="K4331">
        <v>2</v>
      </c>
      <c r="L4331">
        <v>8.01</v>
      </c>
      <c r="M4331">
        <v>0.2</v>
      </c>
      <c r="N4331">
        <v>1.0680000000000001</v>
      </c>
    </row>
    <row r="4332" spans="1:14" hidden="1">
      <c r="A4332">
        <v>5607</v>
      </c>
      <c r="B4332" t="s">
        <v>4620</v>
      </c>
      <c r="C4332" s="4">
        <v>42633</v>
      </c>
      <c r="D4332" s="4">
        <v>42638</v>
      </c>
      <c r="E4332" t="s">
        <v>15</v>
      </c>
      <c r="F4332" t="s">
        <v>194</v>
      </c>
      <c r="G4332" t="s">
        <v>27</v>
      </c>
      <c r="H4332">
        <v>27405</v>
      </c>
      <c r="I4332" t="s">
        <v>35</v>
      </c>
      <c r="J4332">
        <v>98.391999999999996</v>
      </c>
      <c r="K4332">
        <v>1</v>
      </c>
      <c r="L4332">
        <v>109.4611</v>
      </c>
      <c r="M4332">
        <v>0.2</v>
      </c>
      <c r="N4332">
        <v>-11.069100000000001</v>
      </c>
    </row>
    <row r="4333" spans="1:14" hidden="1">
      <c r="A4333">
        <v>8046</v>
      </c>
      <c r="B4333" t="s">
        <v>4621</v>
      </c>
      <c r="C4333" s="4">
        <v>42633</v>
      </c>
      <c r="D4333" s="4">
        <v>42637</v>
      </c>
      <c r="E4333" t="s">
        <v>15</v>
      </c>
      <c r="F4333" t="s">
        <v>1695</v>
      </c>
      <c r="G4333" t="s">
        <v>21</v>
      </c>
      <c r="H4333">
        <v>10035</v>
      </c>
      <c r="I4333" t="s">
        <v>2512</v>
      </c>
      <c r="J4333">
        <v>393.25</v>
      </c>
      <c r="K4333">
        <v>5</v>
      </c>
      <c r="L4333">
        <v>52.695500000000003</v>
      </c>
      <c r="M4333">
        <v>0</v>
      </c>
      <c r="N4333">
        <v>129.77250000000001</v>
      </c>
    </row>
    <row r="4334" spans="1:14" hidden="1">
      <c r="A4334">
        <v>8484</v>
      </c>
      <c r="B4334" t="s">
        <v>4622</v>
      </c>
      <c r="C4334" s="4">
        <v>42633</v>
      </c>
      <c r="D4334" s="4">
        <v>42637</v>
      </c>
      <c r="E4334" t="s">
        <v>15</v>
      </c>
      <c r="F4334" t="s">
        <v>3643</v>
      </c>
      <c r="G4334" t="s">
        <v>21</v>
      </c>
      <c r="H4334">
        <v>49505</v>
      </c>
      <c r="I4334" t="s">
        <v>2134</v>
      </c>
      <c r="J4334">
        <v>83.7</v>
      </c>
      <c r="K4334">
        <v>5</v>
      </c>
      <c r="L4334">
        <v>8.5373999999999999</v>
      </c>
      <c r="M4334">
        <v>0</v>
      </c>
      <c r="N4334">
        <v>41.012999999999998</v>
      </c>
    </row>
    <row r="4335" spans="1:14" hidden="1">
      <c r="A4335">
        <v>9281</v>
      </c>
      <c r="B4335" t="s">
        <v>4623</v>
      </c>
      <c r="C4335" s="4">
        <v>42633</v>
      </c>
      <c r="D4335" s="4">
        <v>42637</v>
      </c>
      <c r="E4335" t="s">
        <v>15</v>
      </c>
      <c r="F4335" t="s">
        <v>2570</v>
      </c>
      <c r="G4335" t="s">
        <v>17</v>
      </c>
      <c r="H4335">
        <v>98105</v>
      </c>
      <c r="I4335" t="s">
        <v>4118</v>
      </c>
      <c r="J4335">
        <v>163.88</v>
      </c>
      <c r="K4335">
        <v>2</v>
      </c>
      <c r="L4335">
        <v>61.454999999999998</v>
      </c>
      <c r="M4335">
        <v>0</v>
      </c>
      <c r="N4335">
        <v>40.97</v>
      </c>
    </row>
    <row r="4336" spans="1:14" hidden="1">
      <c r="A4336">
        <v>658</v>
      </c>
      <c r="B4336" t="s">
        <v>4624</v>
      </c>
      <c r="C4336" s="4">
        <v>42632</v>
      </c>
      <c r="D4336" s="4">
        <v>42632</v>
      </c>
      <c r="E4336" t="s">
        <v>98</v>
      </c>
      <c r="F4336" t="s">
        <v>2733</v>
      </c>
      <c r="G4336" t="s">
        <v>17</v>
      </c>
      <c r="H4336">
        <v>60505</v>
      </c>
      <c r="I4336" t="s">
        <v>1258</v>
      </c>
      <c r="J4336">
        <v>701.37199999999996</v>
      </c>
      <c r="K4336">
        <v>2</v>
      </c>
      <c r="L4336">
        <v>375.73500000000001</v>
      </c>
      <c r="M4336">
        <v>0.3</v>
      </c>
      <c r="N4336">
        <v>-50.097999999999999</v>
      </c>
    </row>
    <row r="4337" spans="1:14" hidden="1">
      <c r="A4337">
        <v>659</v>
      </c>
      <c r="B4337" t="s">
        <v>4624</v>
      </c>
      <c r="C4337" s="4">
        <v>42632</v>
      </c>
      <c r="D4337" s="4">
        <v>42632</v>
      </c>
      <c r="E4337" t="s">
        <v>98</v>
      </c>
      <c r="F4337" t="s">
        <v>2733</v>
      </c>
      <c r="G4337" t="s">
        <v>17</v>
      </c>
      <c r="H4337">
        <v>60505</v>
      </c>
      <c r="I4337" t="s">
        <v>2965</v>
      </c>
      <c r="J4337">
        <v>2.3079999999999998</v>
      </c>
      <c r="K4337">
        <v>2</v>
      </c>
      <c r="L4337">
        <v>2.8849999999999998</v>
      </c>
      <c r="M4337">
        <v>0.8</v>
      </c>
      <c r="N4337">
        <v>-3.4620000000000002</v>
      </c>
    </row>
    <row r="4338" spans="1:14" hidden="1">
      <c r="A4338">
        <v>2021</v>
      </c>
      <c r="B4338" t="s">
        <v>4625</v>
      </c>
      <c r="C4338" s="4">
        <v>42632</v>
      </c>
      <c r="D4338" s="4">
        <v>42634</v>
      </c>
      <c r="E4338" t="s">
        <v>38</v>
      </c>
      <c r="F4338" t="s">
        <v>4626</v>
      </c>
      <c r="G4338" t="s">
        <v>17</v>
      </c>
      <c r="H4338">
        <v>2908</v>
      </c>
      <c r="I4338" t="s">
        <v>2994</v>
      </c>
      <c r="J4338">
        <v>1606.23</v>
      </c>
      <c r="K4338">
        <v>9</v>
      </c>
      <c r="L4338">
        <v>124.929</v>
      </c>
      <c r="M4338">
        <v>0</v>
      </c>
      <c r="N4338">
        <v>481.86900000000003</v>
      </c>
    </row>
    <row r="4339" spans="1:14" hidden="1">
      <c r="A4339">
        <v>2022</v>
      </c>
      <c r="B4339" t="s">
        <v>4625</v>
      </c>
      <c r="C4339" s="4">
        <v>42632</v>
      </c>
      <c r="D4339" s="4">
        <v>42634</v>
      </c>
      <c r="E4339" t="s">
        <v>38</v>
      </c>
      <c r="F4339" t="s">
        <v>4626</v>
      </c>
      <c r="G4339" t="s">
        <v>17</v>
      </c>
      <c r="H4339">
        <v>2908</v>
      </c>
      <c r="I4339" t="s">
        <v>958</v>
      </c>
      <c r="J4339">
        <v>17.04</v>
      </c>
      <c r="K4339">
        <v>3</v>
      </c>
      <c r="L4339">
        <v>3.1240000000000001</v>
      </c>
      <c r="M4339">
        <v>0</v>
      </c>
      <c r="N4339">
        <v>7.6680000000000001</v>
      </c>
    </row>
    <row r="4340" spans="1:14" hidden="1">
      <c r="A4340">
        <v>2023</v>
      </c>
      <c r="B4340" t="s">
        <v>4625</v>
      </c>
      <c r="C4340" s="4">
        <v>42632</v>
      </c>
      <c r="D4340" s="4">
        <v>42634</v>
      </c>
      <c r="E4340" t="s">
        <v>38</v>
      </c>
      <c r="F4340" t="s">
        <v>4626</v>
      </c>
      <c r="G4340" t="s">
        <v>17</v>
      </c>
      <c r="H4340">
        <v>2908</v>
      </c>
      <c r="I4340" t="s">
        <v>1768</v>
      </c>
      <c r="J4340">
        <v>49.53</v>
      </c>
      <c r="K4340">
        <v>3</v>
      </c>
      <c r="L4340">
        <v>8.5852000000000004</v>
      </c>
      <c r="M4340">
        <v>0</v>
      </c>
      <c r="N4340">
        <v>23.7744</v>
      </c>
    </row>
    <row r="4341" spans="1:14" hidden="1">
      <c r="A4341">
        <v>2024</v>
      </c>
      <c r="B4341" t="s">
        <v>4625</v>
      </c>
      <c r="C4341" s="4">
        <v>42632</v>
      </c>
      <c r="D4341" s="4">
        <v>42634</v>
      </c>
      <c r="E4341" t="s">
        <v>38</v>
      </c>
      <c r="F4341" t="s">
        <v>4626</v>
      </c>
      <c r="G4341" t="s">
        <v>17</v>
      </c>
      <c r="H4341">
        <v>2908</v>
      </c>
      <c r="I4341" t="s">
        <v>1113</v>
      </c>
      <c r="J4341">
        <v>872.32</v>
      </c>
      <c r="K4341">
        <v>4</v>
      </c>
      <c r="L4341">
        <v>157.01759999999999</v>
      </c>
      <c r="M4341">
        <v>0</v>
      </c>
      <c r="N4341">
        <v>244.24959999999999</v>
      </c>
    </row>
    <row r="4342" spans="1:14" hidden="1">
      <c r="A4342">
        <v>2118</v>
      </c>
      <c r="B4342" t="s">
        <v>4627</v>
      </c>
      <c r="C4342" s="4">
        <v>42632</v>
      </c>
      <c r="D4342" s="4">
        <v>42636</v>
      </c>
      <c r="E4342" t="s">
        <v>15</v>
      </c>
      <c r="F4342" t="s">
        <v>1855</v>
      </c>
      <c r="G4342" t="s">
        <v>21</v>
      </c>
      <c r="H4342">
        <v>95207</v>
      </c>
      <c r="I4342" t="s">
        <v>342</v>
      </c>
      <c r="J4342">
        <v>159.88</v>
      </c>
      <c r="K4342">
        <v>7</v>
      </c>
      <c r="L4342">
        <v>12.333600000000001</v>
      </c>
      <c r="M4342">
        <v>0</v>
      </c>
      <c r="N4342">
        <v>73.544799999999995</v>
      </c>
    </row>
    <row r="4343" spans="1:14" hidden="1">
      <c r="A4343">
        <v>2881</v>
      </c>
      <c r="B4343" t="s">
        <v>4628</v>
      </c>
      <c r="C4343" s="4">
        <v>42632</v>
      </c>
      <c r="D4343" s="4">
        <v>42636</v>
      </c>
      <c r="E4343" t="s">
        <v>52</v>
      </c>
      <c r="F4343" t="s">
        <v>3086</v>
      </c>
      <c r="G4343" t="s">
        <v>17</v>
      </c>
      <c r="H4343">
        <v>7050</v>
      </c>
      <c r="I4343" t="s">
        <v>1409</v>
      </c>
      <c r="J4343">
        <v>25.44</v>
      </c>
      <c r="K4343">
        <v>6</v>
      </c>
      <c r="L4343">
        <v>2.12</v>
      </c>
      <c r="M4343">
        <v>0</v>
      </c>
      <c r="N4343">
        <v>12.72</v>
      </c>
    </row>
    <row r="4344" spans="1:14" hidden="1">
      <c r="A4344">
        <v>2882</v>
      </c>
      <c r="B4344" t="s">
        <v>4628</v>
      </c>
      <c r="C4344" s="4">
        <v>42632</v>
      </c>
      <c r="D4344" s="4">
        <v>42636</v>
      </c>
      <c r="E4344" t="s">
        <v>52</v>
      </c>
      <c r="F4344" t="s">
        <v>3086</v>
      </c>
      <c r="G4344" t="s">
        <v>17</v>
      </c>
      <c r="H4344">
        <v>7050</v>
      </c>
      <c r="I4344" t="s">
        <v>1309</v>
      </c>
      <c r="J4344">
        <v>27.93</v>
      </c>
      <c r="K4344">
        <v>3</v>
      </c>
      <c r="L4344">
        <v>6.6101000000000001</v>
      </c>
      <c r="M4344">
        <v>0</v>
      </c>
      <c r="N4344">
        <v>8.0997000000000003</v>
      </c>
    </row>
    <row r="4345" spans="1:14" hidden="1">
      <c r="A4345">
        <v>3718</v>
      </c>
      <c r="B4345" t="s">
        <v>4629</v>
      </c>
      <c r="C4345" s="4">
        <v>42632</v>
      </c>
      <c r="D4345" s="4">
        <v>42636</v>
      </c>
      <c r="E4345" t="s">
        <v>15</v>
      </c>
      <c r="F4345" t="s">
        <v>226</v>
      </c>
      <c r="G4345" t="s">
        <v>21</v>
      </c>
      <c r="H4345">
        <v>31907</v>
      </c>
      <c r="I4345" t="s">
        <v>4630</v>
      </c>
      <c r="J4345">
        <v>5.04</v>
      </c>
      <c r="K4345">
        <v>2</v>
      </c>
      <c r="L4345">
        <v>2.4443999999999999</v>
      </c>
      <c r="M4345">
        <v>0</v>
      </c>
      <c r="N4345">
        <v>0.1512</v>
      </c>
    </row>
    <row r="4346" spans="1:14" hidden="1">
      <c r="A4346">
        <v>3719</v>
      </c>
      <c r="B4346" t="s">
        <v>4629</v>
      </c>
      <c r="C4346" s="4">
        <v>42632</v>
      </c>
      <c r="D4346" s="4">
        <v>42636</v>
      </c>
      <c r="E4346" t="s">
        <v>15</v>
      </c>
      <c r="F4346" t="s">
        <v>226</v>
      </c>
      <c r="G4346" t="s">
        <v>21</v>
      </c>
      <c r="H4346">
        <v>31907</v>
      </c>
      <c r="I4346" t="s">
        <v>2120</v>
      </c>
      <c r="J4346">
        <v>249.95</v>
      </c>
      <c r="K4346">
        <v>5</v>
      </c>
      <c r="L4346">
        <v>28.494299999999999</v>
      </c>
      <c r="M4346">
        <v>0</v>
      </c>
      <c r="N4346">
        <v>107.4785</v>
      </c>
    </row>
    <row r="4347" spans="1:14" hidden="1">
      <c r="A4347">
        <v>4582</v>
      </c>
      <c r="B4347" t="s">
        <v>4631</v>
      </c>
      <c r="C4347" s="4">
        <v>42632</v>
      </c>
      <c r="D4347" s="4">
        <v>42635</v>
      </c>
      <c r="E4347" t="s">
        <v>38</v>
      </c>
      <c r="F4347" t="s">
        <v>1141</v>
      </c>
      <c r="G4347" t="s">
        <v>17</v>
      </c>
      <c r="H4347">
        <v>19140</v>
      </c>
      <c r="I4347" t="s">
        <v>3662</v>
      </c>
      <c r="J4347">
        <v>25.632000000000001</v>
      </c>
      <c r="K4347">
        <v>3</v>
      </c>
      <c r="L4347">
        <v>7.2624000000000004</v>
      </c>
      <c r="M4347">
        <v>0.2</v>
      </c>
      <c r="N4347">
        <v>3.8448000000000002</v>
      </c>
    </row>
    <row r="4348" spans="1:14" hidden="1">
      <c r="A4348">
        <v>4770</v>
      </c>
      <c r="B4348" t="s">
        <v>4632</v>
      </c>
      <c r="C4348" s="4">
        <v>42632</v>
      </c>
      <c r="D4348" s="4">
        <v>42637</v>
      </c>
      <c r="E4348" t="s">
        <v>52</v>
      </c>
      <c r="F4348" t="s">
        <v>16</v>
      </c>
      <c r="G4348" t="s">
        <v>17</v>
      </c>
      <c r="H4348">
        <v>94109</v>
      </c>
      <c r="I4348" t="s">
        <v>2696</v>
      </c>
      <c r="J4348">
        <v>11.952</v>
      </c>
      <c r="K4348">
        <v>3</v>
      </c>
      <c r="L4348">
        <v>2.5895999999999999</v>
      </c>
      <c r="M4348">
        <v>0.2</v>
      </c>
      <c r="N4348">
        <v>4.1832000000000003</v>
      </c>
    </row>
    <row r="4349" spans="1:14" hidden="1">
      <c r="A4349">
        <v>4771</v>
      </c>
      <c r="B4349" t="s">
        <v>4632</v>
      </c>
      <c r="C4349" s="4">
        <v>42632</v>
      </c>
      <c r="D4349" s="4">
        <v>42637</v>
      </c>
      <c r="E4349" t="s">
        <v>52</v>
      </c>
      <c r="F4349" t="s">
        <v>16</v>
      </c>
      <c r="G4349" t="s">
        <v>17</v>
      </c>
      <c r="H4349">
        <v>94109</v>
      </c>
      <c r="I4349" t="s">
        <v>3379</v>
      </c>
      <c r="J4349">
        <v>6.24</v>
      </c>
      <c r="K4349">
        <v>3</v>
      </c>
      <c r="L4349">
        <v>1.456</v>
      </c>
      <c r="M4349">
        <v>0</v>
      </c>
      <c r="N4349">
        <v>1.8720000000000001</v>
      </c>
    </row>
    <row r="4350" spans="1:14" hidden="1">
      <c r="A4350">
        <v>7166</v>
      </c>
      <c r="B4350" t="s">
        <v>4633</v>
      </c>
      <c r="C4350" s="4">
        <v>42632</v>
      </c>
      <c r="D4350" s="4">
        <v>42635</v>
      </c>
      <c r="E4350" t="s">
        <v>38</v>
      </c>
      <c r="F4350" t="s">
        <v>1186</v>
      </c>
      <c r="G4350" t="s">
        <v>21</v>
      </c>
      <c r="H4350">
        <v>2908</v>
      </c>
      <c r="I4350" t="s">
        <v>852</v>
      </c>
      <c r="J4350">
        <v>69.52</v>
      </c>
      <c r="K4350">
        <v>2</v>
      </c>
      <c r="L4350">
        <v>26.07</v>
      </c>
      <c r="M4350">
        <v>0</v>
      </c>
      <c r="N4350">
        <v>17.38</v>
      </c>
    </row>
    <row r="4351" spans="1:14" hidden="1">
      <c r="A4351">
        <v>8468</v>
      </c>
      <c r="B4351" t="s">
        <v>4634</v>
      </c>
      <c r="C4351" s="4">
        <v>42632</v>
      </c>
      <c r="D4351" s="4">
        <v>42636</v>
      </c>
      <c r="E4351" t="s">
        <v>15</v>
      </c>
      <c r="F4351" t="s">
        <v>1026</v>
      </c>
      <c r="G4351" t="s">
        <v>27</v>
      </c>
      <c r="H4351">
        <v>94122</v>
      </c>
      <c r="I4351" t="s">
        <v>4635</v>
      </c>
      <c r="J4351">
        <v>8.9280000000000008</v>
      </c>
      <c r="K4351">
        <v>2</v>
      </c>
      <c r="L4351">
        <v>2.9016000000000002</v>
      </c>
      <c r="M4351">
        <v>0.2</v>
      </c>
      <c r="N4351">
        <v>3.1248</v>
      </c>
    </row>
    <row r="4352" spans="1:14" hidden="1">
      <c r="A4352">
        <v>71</v>
      </c>
      <c r="B4352" t="s">
        <v>4636</v>
      </c>
      <c r="C4352" s="4">
        <v>42631</v>
      </c>
      <c r="D4352" s="4">
        <v>42636</v>
      </c>
      <c r="E4352" t="s">
        <v>15</v>
      </c>
      <c r="F4352" t="s">
        <v>3412</v>
      </c>
      <c r="G4352" t="s">
        <v>21</v>
      </c>
      <c r="H4352">
        <v>10009</v>
      </c>
      <c r="I4352" t="s">
        <v>2965</v>
      </c>
      <c r="J4352">
        <v>4.6159999999999997</v>
      </c>
      <c r="K4352">
        <v>1</v>
      </c>
      <c r="L4352">
        <v>2.8849999999999998</v>
      </c>
      <c r="M4352">
        <v>0.2</v>
      </c>
      <c r="N4352">
        <v>1.7310000000000001</v>
      </c>
    </row>
    <row r="4353" spans="1:14" hidden="1">
      <c r="A4353">
        <v>756</v>
      </c>
      <c r="B4353" t="s">
        <v>4637</v>
      </c>
      <c r="C4353" s="4">
        <v>42631</v>
      </c>
      <c r="D4353" s="4">
        <v>42635</v>
      </c>
      <c r="E4353" t="s">
        <v>15</v>
      </c>
      <c r="F4353" t="s">
        <v>480</v>
      </c>
      <c r="G4353" t="s">
        <v>27</v>
      </c>
      <c r="H4353">
        <v>32216</v>
      </c>
      <c r="I4353" t="s">
        <v>1529</v>
      </c>
      <c r="J4353">
        <v>383.43799999999999</v>
      </c>
      <c r="K4353">
        <v>4</v>
      </c>
      <c r="L4353">
        <v>137.6891</v>
      </c>
      <c r="M4353">
        <v>0.45</v>
      </c>
      <c r="N4353">
        <v>-167.3184</v>
      </c>
    </row>
    <row r="4354" spans="1:14" hidden="1">
      <c r="A4354">
        <v>2014</v>
      </c>
      <c r="B4354" t="s">
        <v>4638</v>
      </c>
      <c r="C4354" s="4">
        <v>42631</v>
      </c>
      <c r="D4354" s="4">
        <v>42636</v>
      </c>
      <c r="E4354" t="s">
        <v>15</v>
      </c>
      <c r="F4354" t="s">
        <v>2813</v>
      </c>
      <c r="G4354" t="s">
        <v>21</v>
      </c>
      <c r="H4354">
        <v>36830</v>
      </c>
      <c r="I4354" t="s">
        <v>773</v>
      </c>
      <c r="J4354">
        <v>350.98</v>
      </c>
      <c r="K4354">
        <v>1</v>
      </c>
      <c r="L4354">
        <v>266.7448</v>
      </c>
      <c r="M4354">
        <v>0</v>
      </c>
      <c r="N4354">
        <v>84.235200000000006</v>
      </c>
    </row>
    <row r="4355" spans="1:14" hidden="1">
      <c r="A4355">
        <v>2015</v>
      </c>
      <c r="B4355" t="s">
        <v>4638</v>
      </c>
      <c r="C4355" s="4">
        <v>42631</v>
      </c>
      <c r="D4355" s="4">
        <v>42636</v>
      </c>
      <c r="E4355" t="s">
        <v>15</v>
      </c>
      <c r="F4355" t="s">
        <v>2813</v>
      </c>
      <c r="G4355" t="s">
        <v>21</v>
      </c>
      <c r="H4355">
        <v>36830</v>
      </c>
      <c r="I4355" t="s">
        <v>4639</v>
      </c>
      <c r="J4355">
        <v>13.08</v>
      </c>
      <c r="K4355">
        <v>2</v>
      </c>
      <c r="L4355">
        <v>3.5316000000000001</v>
      </c>
      <c r="M4355">
        <v>0</v>
      </c>
      <c r="N4355">
        <v>6.0167999999999999</v>
      </c>
    </row>
    <row r="4356" spans="1:14" hidden="1">
      <c r="A4356">
        <v>2016</v>
      </c>
      <c r="B4356" t="s">
        <v>4638</v>
      </c>
      <c r="C4356" s="4">
        <v>42631</v>
      </c>
      <c r="D4356" s="4">
        <v>42636</v>
      </c>
      <c r="E4356" t="s">
        <v>15</v>
      </c>
      <c r="F4356" t="s">
        <v>2813</v>
      </c>
      <c r="G4356" t="s">
        <v>21</v>
      </c>
      <c r="H4356">
        <v>36830</v>
      </c>
      <c r="I4356" t="s">
        <v>1256</v>
      </c>
      <c r="J4356">
        <v>900.08</v>
      </c>
      <c r="K4356">
        <v>4</v>
      </c>
      <c r="L4356">
        <v>195.76740000000001</v>
      </c>
      <c r="M4356">
        <v>0</v>
      </c>
      <c r="N4356">
        <v>117.0104</v>
      </c>
    </row>
    <row r="4357" spans="1:14" hidden="1">
      <c r="A4357">
        <v>3542</v>
      </c>
      <c r="B4357" t="s">
        <v>4640</v>
      </c>
      <c r="C4357" s="4">
        <v>42631</v>
      </c>
      <c r="D4357" s="4">
        <v>42633</v>
      </c>
      <c r="E4357" t="s">
        <v>38</v>
      </c>
      <c r="F4357" t="s">
        <v>2157</v>
      </c>
      <c r="G4357" t="s">
        <v>21</v>
      </c>
      <c r="H4357">
        <v>43229</v>
      </c>
      <c r="I4357" t="s">
        <v>4641</v>
      </c>
      <c r="J4357">
        <v>5.3520000000000003</v>
      </c>
      <c r="K4357">
        <v>3</v>
      </c>
      <c r="L4357">
        <v>1.2487999999999999</v>
      </c>
      <c r="M4357">
        <v>0.2</v>
      </c>
      <c r="N4357">
        <v>1.6055999999999999</v>
      </c>
    </row>
    <row r="4358" spans="1:14" hidden="1">
      <c r="A4358">
        <v>3543</v>
      </c>
      <c r="B4358" t="s">
        <v>4640</v>
      </c>
      <c r="C4358" s="4">
        <v>42631</v>
      </c>
      <c r="D4358" s="4">
        <v>42633</v>
      </c>
      <c r="E4358" t="s">
        <v>38</v>
      </c>
      <c r="F4358" t="s">
        <v>2157</v>
      </c>
      <c r="G4358" t="s">
        <v>21</v>
      </c>
      <c r="H4358">
        <v>43229</v>
      </c>
      <c r="I4358" t="s">
        <v>251</v>
      </c>
      <c r="J4358">
        <v>99.372</v>
      </c>
      <c r="K4358">
        <v>2</v>
      </c>
      <c r="L4358">
        <v>53.234999999999999</v>
      </c>
      <c r="M4358">
        <v>0.3</v>
      </c>
      <c r="N4358">
        <v>-7.0979999999999901</v>
      </c>
    </row>
    <row r="4359" spans="1:14" hidden="1">
      <c r="A4359">
        <v>3544</v>
      </c>
      <c r="B4359" t="s">
        <v>4640</v>
      </c>
      <c r="C4359" s="4">
        <v>42631</v>
      </c>
      <c r="D4359" s="4">
        <v>42633</v>
      </c>
      <c r="E4359" t="s">
        <v>38</v>
      </c>
      <c r="F4359" t="s">
        <v>2157</v>
      </c>
      <c r="G4359" t="s">
        <v>21</v>
      </c>
      <c r="H4359">
        <v>43229</v>
      </c>
      <c r="I4359" t="s">
        <v>1729</v>
      </c>
      <c r="J4359">
        <v>2.6720000000000002</v>
      </c>
      <c r="K4359">
        <v>1</v>
      </c>
      <c r="L4359">
        <v>2.3046000000000002</v>
      </c>
      <c r="M4359">
        <v>0.2</v>
      </c>
      <c r="N4359">
        <v>0.3674</v>
      </c>
    </row>
    <row r="4360" spans="1:14" hidden="1">
      <c r="A4360">
        <v>4347</v>
      </c>
      <c r="B4360" t="s">
        <v>4642</v>
      </c>
      <c r="C4360" s="4">
        <v>42631</v>
      </c>
      <c r="D4360" s="4">
        <v>42638</v>
      </c>
      <c r="E4360" t="s">
        <v>15</v>
      </c>
      <c r="F4360" t="s">
        <v>2854</v>
      </c>
      <c r="G4360" t="s">
        <v>21</v>
      </c>
      <c r="H4360">
        <v>10801</v>
      </c>
      <c r="I4360" t="s">
        <v>179</v>
      </c>
      <c r="J4360">
        <v>631.78200000000004</v>
      </c>
      <c r="K4360">
        <v>2</v>
      </c>
      <c r="L4360">
        <v>245.69300000000001</v>
      </c>
      <c r="M4360">
        <v>0.1</v>
      </c>
      <c r="N4360">
        <v>140.39599999999999</v>
      </c>
    </row>
    <row r="4361" spans="1:14" hidden="1">
      <c r="A4361">
        <v>4348</v>
      </c>
      <c r="B4361" t="s">
        <v>4642</v>
      </c>
      <c r="C4361" s="4">
        <v>42631</v>
      </c>
      <c r="D4361" s="4">
        <v>42638</v>
      </c>
      <c r="E4361" t="s">
        <v>15</v>
      </c>
      <c r="F4361" t="s">
        <v>2854</v>
      </c>
      <c r="G4361" t="s">
        <v>21</v>
      </c>
      <c r="H4361">
        <v>10801</v>
      </c>
      <c r="I4361" t="s">
        <v>739</v>
      </c>
      <c r="J4361">
        <v>60.72</v>
      </c>
      <c r="K4361">
        <v>3</v>
      </c>
      <c r="L4361">
        <v>11.536799999999999</v>
      </c>
      <c r="M4361">
        <v>0</v>
      </c>
      <c r="N4361">
        <v>26.1096</v>
      </c>
    </row>
    <row r="4362" spans="1:14" hidden="1">
      <c r="A4362">
        <v>4664</v>
      </c>
      <c r="B4362" t="s">
        <v>4643</v>
      </c>
      <c r="C4362" s="4">
        <v>42631</v>
      </c>
      <c r="D4362" s="4">
        <v>42635</v>
      </c>
      <c r="E4362" t="s">
        <v>15</v>
      </c>
      <c r="F4362" t="s">
        <v>103</v>
      </c>
      <c r="G4362" t="s">
        <v>21</v>
      </c>
      <c r="H4362">
        <v>32216</v>
      </c>
      <c r="I4362" t="s">
        <v>2749</v>
      </c>
      <c r="J4362">
        <v>3</v>
      </c>
      <c r="K4362">
        <v>1</v>
      </c>
      <c r="L4362">
        <v>1.95</v>
      </c>
      <c r="M4362">
        <v>0.2</v>
      </c>
      <c r="N4362">
        <v>1.05</v>
      </c>
    </row>
    <row r="4363" spans="1:14" hidden="1">
      <c r="A4363">
        <v>5881</v>
      </c>
      <c r="B4363" t="s">
        <v>4644</v>
      </c>
      <c r="C4363" s="4">
        <v>42631</v>
      </c>
      <c r="D4363" s="4">
        <v>42635</v>
      </c>
      <c r="E4363" t="s">
        <v>15</v>
      </c>
      <c r="F4363" t="s">
        <v>1145</v>
      </c>
      <c r="G4363" t="s">
        <v>27</v>
      </c>
      <c r="H4363">
        <v>92105</v>
      </c>
      <c r="I4363" t="s">
        <v>1258</v>
      </c>
      <c r="J4363">
        <v>801.56799999999998</v>
      </c>
      <c r="K4363">
        <v>2</v>
      </c>
      <c r="L4363">
        <v>375.73500000000001</v>
      </c>
      <c r="M4363">
        <v>0.2</v>
      </c>
      <c r="N4363">
        <v>50.097999999999999</v>
      </c>
    </row>
    <row r="4364" spans="1:14" hidden="1">
      <c r="A4364">
        <v>5882</v>
      </c>
      <c r="B4364" t="s">
        <v>4644</v>
      </c>
      <c r="C4364" s="4">
        <v>42631</v>
      </c>
      <c r="D4364" s="4">
        <v>42635</v>
      </c>
      <c r="E4364" t="s">
        <v>15</v>
      </c>
      <c r="F4364" t="s">
        <v>1145</v>
      </c>
      <c r="G4364" t="s">
        <v>27</v>
      </c>
      <c r="H4364">
        <v>92105</v>
      </c>
      <c r="I4364" t="s">
        <v>2518</v>
      </c>
      <c r="J4364">
        <v>368.91</v>
      </c>
      <c r="K4364">
        <v>9</v>
      </c>
      <c r="L4364">
        <v>20.904900000000001</v>
      </c>
      <c r="M4364">
        <v>0</v>
      </c>
      <c r="N4364">
        <v>180.76589999999999</v>
      </c>
    </row>
    <row r="4365" spans="1:14" hidden="1">
      <c r="A4365">
        <v>5883</v>
      </c>
      <c r="B4365" t="s">
        <v>4644</v>
      </c>
      <c r="C4365" s="4">
        <v>42631</v>
      </c>
      <c r="D4365" s="4">
        <v>42635</v>
      </c>
      <c r="E4365" t="s">
        <v>15</v>
      </c>
      <c r="F4365" t="s">
        <v>1145</v>
      </c>
      <c r="G4365" t="s">
        <v>27</v>
      </c>
      <c r="H4365">
        <v>92105</v>
      </c>
      <c r="I4365" t="s">
        <v>35</v>
      </c>
      <c r="J4365">
        <v>885.52800000000002</v>
      </c>
      <c r="K4365">
        <v>9</v>
      </c>
      <c r="L4365">
        <v>109.4611</v>
      </c>
      <c r="M4365">
        <v>0.2</v>
      </c>
      <c r="N4365">
        <v>-99.621900000000096</v>
      </c>
    </row>
    <row r="4366" spans="1:14" hidden="1">
      <c r="A4366">
        <v>9613</v>
      </c>
      <c r="B4366" t="s">
        <v>4645</v>
      </c>
      <c r="C4366" s="4">
        <v>42631</v>
      </c>
      <c r="D4366" s="4">
        <v>42635</v>
      </c>
      <c r="E4366" t="s">
        <v>15</v>
      </c>
      <c r="F4366" t="s">
        <v>910</v>
      </c>
      <c r="G4366" t="s">
        <v>21</v>
      </c>
      <c r="H4366">
        <v>95695</v>
      </c>
      <c r="I4366" t="s">
        <v>4646</v>
      </c>
      <c r="J4366">
        <v>239.98400000000001</v>
      </c>
      <c r="K4366">
        <v>2</v>
      </c>
      <c r="L4366">
        <v>107.9928</v>
      </c>
      <c r="M4366">
        <v>0.2</v>
      </c>
      <c r="N4366">
        <v>23.9984</v>
      </c>
    </row>
    <row r="4367" spans="1:14" hidden="1">
      <c r="A4367">
        <v>90</v>
      </c>
      <c r="B4367" t="s">
        <v>4647</v>
      </c>
      <c r="C4367" s="4">
        <v>42630</v>
      </c>
      <c r="D4367" s="4">
        <v>42635</v>
      </c>
      <c r="E4367" t="s">
        <v>15</v>
      </c>
      <c r="F4367" t="s">
        <v>1155</v>
      </c>
      <c r="G4367" t="s">
        <v>27</v>
      </c>
      <c r="H4367">
        <v>90036</v>
      </c>
      <c r="I4367" t="s">
        <v>4648</v>
      </c>
      <c r="J4367">
        <v>20.100000000000001</v>
      </c>
      <c r="K4367">
        <v>3</v>
      </c>
      <c r="L4367">
        <v>4.4889999999999999</v>
      </c>
      <c r="M4367">
        <v>0</v>
      </c>
      <c r="N4367">
        <v>6.633</v>
      </c>
    </row>
    <row r="4368" spans="1:14" hidden="1">
      <c r="A4368">
        <v>91</v>
      </c>
      <c r="B4368" t="s">
        <v>4647</v>
      </c>
      <c r="C4368" s="4">
        <v>42630</v>
      </c>
      <c r="D4368" s="4">
        <v>42635</v>
      </c>
      <c r="E4368" t="s">
        <v>15</v>
      </c>
      <c r="F4368" t="s">
        <v>1155</v>
      </c>
      <c r="G4368" t="s">
        <v>27</v>
      </c>
      <c r="H4368">
        <v>90036</v>
      </c>
      <c r="I4368" t="s">
        <v>2312</v>
      </c>
      <c r="J4368">
        <v>73.584000000000003</v>
      </c>
      <c r="K4368">
        <v>2</v>
      </c>
      <c r="L4368">
        <v>32.652900000000002</v>
      </c>
      <c r="M4368">
        <v>0.2</v>
      </c>
      <c r="N4368">
        <v>8.2782</v>
      </c>
    </row>
    <row r="4369" spans="1:14" hidden="1">
      <c r="A4369">
        <v>92</v>
      </c>
      <c r="B4369" t="s">
        <v>4647</v>
      </c>
      <c r="C4369" s="4">
        <v>42630</v>
      </c>
      <c r="D4369" s="4">
        <v>42635</v>
      </c>
      <c r="E4369" t="s">
        <v>15</v>
      </c>
      <c r="F4369" t="s">
        <v>1155</v>
      </c>
      <c r="G4369" t="s">
        <v>27</v>
      </c>
      <c r="H4369">
        <v>90036</v>
      </c>
      <c r="I4369" t="s">
        <v>625</v>
      </c>
      <c r="J4369">
        <v>6.48</v>
      </c>
      <c r="K4369">
        <v>1</v>
      </c>
      <c r="L4369">
        <v>3.3696000000000002</v>
      </c>
      <c r="M4369">
        <v>0</v>
      </c>
      <c r="N4369">
        <v>3.1103999999999998</v>
      </c>
    </row>
    <row r="4370" spans="1:14" hidden="1">
      <c r="A4370">
        <v>1508</v>
      </c>
      <c r="B4370" t="s">
        <v>4649</v>
      </c>
      <c r="C4370" s="4">
        <v>42630</v>
      </c>
      <c r="D4370" s="4">
        <v>42636</v>
      </c>
      <c r="E4370" t="s">
        <v>15</v>
      </c>
      <c r="F4370" t="s">
        <v>1569</v>
      </c>
      <c r="G4370" t="s">
        <v>21</v>
      </c>
      <c r="H4370">
        <v>31907</v>
      </c>
      <c r="I4370" t="s">
        <v>4650</v>
      </c>
      <c r="J4370">
        <v>396</v>
      </c>
      <c r="K4370">
        <v>4</v>
      </c>
      <c r="L4370">
        <v>51.48</v>
      </c>
      <c r="M4370">
        <v>0</v>
      </c>
      <c r="N4370">
        <v>190.08</v>
      </c>
    </row>
    <row r="4371" spans="1:14" hidden="1">
      <c r="A4371">
        <v>2256</v>
      </c>
      <c r="B4371" t="s">
        <v>4651</v>
      </c>
      <c r="C4371" s="4">
        <v>42630</v>
      </c>
      <c r="D4371" s="4">
        <v>42635</v>
      </c>
      <c r="E4371" t="s">
        <v>15</v>
      </c>
      <c r="F4371" t="s">
        <v>2759</v>
      </c>
      <c r="G4371" t="s">
        <v>27</v>
      </c>
      <c r="H4371">
        <v>4401</v>
      </c>
      <c r="I4371" t="s">
        <v>2071</v>
      </c>
      <c r="J4371">
        <v>437.85</v>
      </c>
      <c r="K4371">
        <v>3</v>
      </c>
      <c r="L4371">
        <v>102.16500000000001</v>
      </c>
      <c r="M4371">
        <v>0</v>
      </c>
      <c r="N4371">
        <v>131.35499999999999</v>
      </c>
    </row>
    <row r="4372" spans="1:14" hidden="1">
      <c r="A4372">
        <v>2257</v>
      </c>
      <c r="B4372" t="s">
        <v>4651</v>
      </c>
      <c r="C4372" s="4">
        <v>42630</v>
      </c>
      <c r="D4372" s="4">
        <v>42635</v>
      </c>
      <c r="E4372" t="s">
        <v>15</v>
      </c>
      <c r="F4372" t="s">
        <v>2759</v>
      </c>
      <c r="G4372" t="s">
        <v>27</v>
      </c>
      <c r="H4372">
        <v>4401</v>
      </c>
      <c r="I4372" t="s">
        <v>589</v>
      </c>
      <c r="J4372">
        <v>109.48</v>
      </c>
      <c r="K4372">
        <v>2</v>
      </c>
      <c r="L4372">
        <v>37.770600000000002</v>
      </c>
      <c r="M4372">
        <v>0</v>
      </c>
      <c r="N4372">
        <v>33.938800000000001</v>
      </c>
    </row>
    <row r="4373" spans="1:14" hidden="1">
      <c r="A4373">
        <v>3249</v>
      </c>
      <c r="B4373" t="s">
        <v>4652</v>
      </c>
      <c r="C4373" s="4">
        <v>42630</v>
      </c>
      <c r="D4373" s="4">
        <v>42634</v>
      </c>
      <c r="E4373" t="s">
        <v>15</v>
      </c>
      <c r="F4373" t="s">
        <v>2027</v>
      </c>
      <c r="G4373" t="s">
        <v>17</v>
      </c>
      <c r="H4373">
        <v>98103</v>
      </c>
      <c r="I4373" t="s">
        <v>1294</v>
      </c>
      <c r="J4373">
        <v>113.88800000000001</v>
      </c>
      <c r="K4373">
        <v>2</v>
      </c>
      <c r="L4373">
        <v>51.961399999999998</v>
      </c>
      <c r="M4373">
        <v>0.2</v>
      </c>
      <c r="N4373">
        <v>9.9651999999999994</v>
      </c>
    </row>
    <row r="4374" spans="1:14" hidden="1">
      <c r="A4374">
        <v>3250</v>
      </c>
      <c r="B4374" t="s">
        <v>4652</v>
      </c>
      <c r="C4374" s="4">
        <v>42630</v>
      </c>
      <c r="D4374" s="4">
        <v>42634</v>
      </c>
      <c r="E4374" t="s">
        <v>15</v>
      </c>
      <c r="F4374" t="s">
        <v>2027</v>
      </c>
      <c r="G4374" t="s">
        <v>17</v>
      </c>
      <c r="H4374">
        <v>98103</v>
      </c>
      <c r="I4374" t="s">
        <v>1847</v>
      </c>
      <c r="J4374">
        <v>105.584</v>
      </c>
      <c r="K4374">
        <v>2</v>
      </c>
      <c r="L4374">
        <v>48.832599999999999</v>
      </c>
      <c r="M4374">
        <v>0.2</v>
      </c>
      <c r="N4374">
        <v>7.9188000000000001</v>
      </c>
    </row>
    <row r="4375" spans="1:14" hidden="1">
      <c r="A4375">
        <v>3311</v>
      </c>
      <c r="B4375" t="s">
        <v>4653</v>
      </c>
      <c r="C4375" s="4">
        <v>42630</v>
      </c>
      <c r="D4375" s="4">
        <v>42635</v>
      </c>
      <c r="E4375" t="s">
        <v>15</v>
      </c>
      <c r="F4375" t="s">
        <v>575</v>
      </c>
      <c r="G4375" t="s">
        <v>21</v>
      </c>
      <c r="H4375">
        <v>10035</v>
      </c>
      <c r="I4375" t="s">
        <v>3515</v>
      </c>
      <c r="J4375">
        <v>232.4</v>
      </c>
      <c r="K4375">
        <v>5</v>
      </c>
      <c r="L4375">
        <v>30.792999999999999</v>
      </c>
      <c r="M4375">
        <v>0.2</v>
      </c>
      <c r="N4375">
        <v>78.435000000000002</v>
      </c>
    </row>
    <row r="4376" spans="1:14" hidden="1">
      <c r="A4376">
        <v>3720</v>
      </c>
      <c r="B4376" t="s">
        <v>4654</v>
      </c>
      <c r="C4376" s="4">
        <v>42630</v>
      </c>
      <c r="D4376" s="4">
        <v>42636</v>
      </c>
      <c r="E4376" t="s">
        <v>15</v>
      </c>
      <c r="F4376" t="s">
        <v>973</v>
      </c>
      <c r="G4376" t="s">
        <v>27</v>
      </c>
      <c r="H4376">
        <v>47201</v>
      </c>
      <c r="I4376" t="s">
        <v>2761</v>
      </c>
      <c r="J4376">
        <v>33.4</v>
      </c>
      <c r="K4376">
        <v>5</v>
      </c>
      <c r="L4376">
        <v>4.2084000000000001</v>
      </c>
      <c r="M4376">
        <v>0</v>
      </c>
      <c r="N4376">
        <v>12.358000000000001</v>
      </c>
    </row>
    <row r="4377" spans="1:14" hidden="1">
      <c r="A4377">
        <v>9028</v>
      </c>
      <c r="B4377" t="s">
        <v>4655</v>
      </c>
      <c r="C4377" s="4">
        <v>42630</v>
      </c>
      <c r="D4377" s="4">
        <v>42635</v>
      </c>
      <c r="E4377" t="s">
        <v>15</v>
      </c>
      <c r="F4377" t="s">
        <v>20</v>
      </c>
      <c r="G4377" t="s">
        <v>21</v>
      </c>
      <c r="H4377">
        <v>1752</v>
      </c>
      <c r="I4377" t="s">
        <v>1148</v>
      </c>
      <c r="J4377">
        <v>14.82</v>
      </c>
      <c r="K4377">
        <v>3</v>
      </c>
      <c r="L4377">
        <v>2.8652000000000002</v>
      </c>
      <c r="M4377">
        <v>0</v>
      </c>
      <c r="N4377">
        <v>6.2244000000000002</v>
      </c>
    </row>
    <row r="4378" spans="1:14" hidden="1">
      <c r="A4378">
        <v>9029</v>
      </c>
      <c r="B4378" t="s">
        <v>4655</v>
      </c>
      <c r="C4378" s="4">
        <v>42630</v>
      </c>
      <c r="D4378" s="4">
        <v>42635</v>
      </c>
      <c r="E4378" t="s">
        <v>15</v>
      </c>
      <c r="F4378" t="s">
        <v>20</v>
      </c>
      <c r="G4378" t="s">
        <v>21</v>
      </c>
      <c r="H4378">
        <v>1752</v>
      </c>
      <c r="I4378" t="s">
        <v>1951</v>
      </c>
      <c r="J4378">
        <v>191.82</v>
      </c>
      <c r="K4378">
        <v>3</v>
      </c>
      <c r="L4378">
        <v>43.479199999999999</v>
      </c>
      <c r="M4378">
        <v>0</v>
      </c>
      <c r="N4378">
        <v>61.382399999999997</v>
      </c>
    </row>
    <row r="4379" spans="1:14" hidden="1">
      <c r="A4379">
        <v>9090</v>
      </c>
      <c r="B4379" t="s">
        <v>4656</v>
      </c>
      <c r="C4379" s="4">
        <v>42630</v>
      </c>
      <c r="D4379" s="4">
        <v>42633</v>
      </c>
      <c r="E4379" t="s">
        <v>52</v>
      </c>
      <c r="F4379" t="s">
        <v>1453</v>
      </c>
      <c r="G4379" t="s">
        <v>21</v>
      </c>
      <c r="H4379">
        <v>45503</v>
      </c>
      <c r="I4379" t="s">
        <v>433</v>
      </c>
      <c r="J4379">
        <v>295.39999999999998</v>
      </c>
      <c r="K4379">
        <v>5</v>
      </c>
      <c r="L4379">
        <v>71.634500000000003</v>
      </c>
      <c r="M4379">
        <v>0.2</v>
      </c>
      <c r="N4379">
        <v>-62.772500000000001</v>
      </c>
    </row>
    <row r="4380" spans="1:14" hidden="1">
      <c r="A4380">
        <v>9449</v>
      </c>
      <c r="B4380" t="s">
        <v>4657</v>
      </c>
      <c r="C4380" s="4">
        <v>42630</v>
      </c>
      <c r="D4380" s="4">
        <v>42636</v>
      </c>
      <c r="E4380" t="s">
        <v>15</v>
      </c>
      <c r="F4380" t="s">
        <v>16</v>
      </c>
      <c r="G4380" t="s">
        <v>17</v>
      </c>
      <c r="H4380">
        <v>98052</v>
      </c>
      <c r="I4380" t="s">
        <v>1488</v>
      </c>
      <c r="J4380">
        <v>12.32</v>
      </c>
      <c r="K4380">
        <v>4</v>
      </c>
      <c r="L4380">
        <v>1.6015999999999999</v>
      </c>
      <c r="M4380">
        <v>0</v>
      </c>
      <c r="N4380">
        <v>5.9135999999999997</v>
      </c>
    </row>
    <row r="4381" spans="1:14" hidden="1">
      <c r="A4381">
        <v>6999</v>
      </c>
      <c r="B4381" t="s">
        <v>4658</v>
      </c>
      <c r="C4381" s="4">
        <v>42629</v>
      </c>
      <c r="D4381" s="4">
        <v>42635</v>
      </c>
      <c r="E4381" t="s">
        <v>15</v>
      </c>
      <c r="F4381" t="s">
        <v>3104</v>
      </c>
      <c r="G4381" t="s">
        <v>17</v>
      </c>
      <c r="H4381">
        <v>92677</v>
      </c>
      <c r="I4381" t="s">
        <v>1720</v>
      </c>
      <c r="J4381">
        <v>12.96</v>
      </c>
      <c r="K4381">
        <v>2</v>
      </c>
      <c r="L4381">
        <v>3.3048000000000002</v>
      </c>
      <c r="M4381">
        <v>0</v>
      </c>
      <c r="N4381">
        <v>6.3503999999999996</v>
      </c>
    </row>
    <row r="4382" spans="1:14" hidden="1">
      <c r="A4382">
        <v>7271</v>
      </c>
      <c r="B4382" t="s">
        <v>4659</v>
      </c>
      <c r="C4382" s="4">
        <v>42629</v>
      </c>
      <c r="D4382" s="4">
        <v>42635</v>
      </c>
      <c r="E4382" t="s">
        <v>15</v>
      </c>
      <c r="F4382" t="s">
        <v>2347</v>
      </c>
      <c r="G4382" t="s">
        <v>27</v>
      </c>
      <c r="H4382">
        <v>95123</v>
      </c>
      <c r="I4382" t="s">
        <v>3587</v>
      </c>
      <c r="J4382">
        <v>273.666</v>
      </c>
      <c r="K4382">
        <v>2</v>
      </c>
      <c r="L4382">
        <v>143.2722</v>
      </c>
      <c r="M4382">
        <v>0.15</v>
      </c>
      <c r="N4382">
        <v>-12.878399999999999</v>
      </c>
    </row>
    <row r="4383" spans="1:14" hidden="1">
      <c r="A4383">
        <v>7272</v>
      </c>
      <c r="B4383" t="s">
        <v>4659</v>
      </c>
      <c r="C4383" s="4">
        <v>42629</v>
      </c>
      <c r="D4383" s="4">
        <v>42635</v>
      </c>
      <c r="E4383" t="s">
        <v>15</v>
      </c>
      <c r="F4383" t="s">
        <v>2347</v>
      </c>
      <c r="G4383" t="s">
        <v>27</v>
      </c>
      <c r="H4383">
        <v>95123</v>
      </c>
      <c r="I4383" t="s">
        <v>2820</v>
      </c>
      <c r="J4383">
        <v>17.48</v>
      </c>
      <c r="K4383">
        <v>4</v>
      </c>
      <c r="L4383">
        <v>3.2338</v>
      </c>
      <c r="M4383">
        <v>0</v>
      </c>
      <c r="N4383">
        <v>4.5448000000000004</v>
      </c>
    </row>
    <row r="4384" spans="1:14" hidden="1">
      <c r="A4384">
        <v>8892</v>
      </c>
      <c r="B4384" t="s">
        <v>4660</v>
      </c>
      <c r="C4384" s="4">
        <v>42629</v>
      </c>
      <c r="D4384" s="4">
        <v>42631</v>
      </c>
      <c r="E4384" t="s">
        <v>38</v>
      </c>
      <c r="F4384" t="s">
        <v>4661</v>
      </c>
      <c r="G4384" t="s">
        <v>17</v>
      </c>
      <c r="H4384">
        <v>31907</v>
      </c>
      <c r="I4384" t="s">
        <v>123</v>
      </c>
      <c r="J4384">
        <v>121.78</v>
      </c>
      <c r="K4384">
        <v>2</v>
      </c>
      <c r="L4384">
        <v>45.667499999999997</v>
      </c>
      <c r="M4384">
        <v>0</v>
      </c>
      <c r="N4384">
        <v>30.445</v>
      </c>
    </row>
    <row r="4385" spans="1:14" hidden="1">
      <c r="A4385">
        <v>817</v>
      </c>
      <c r="B4385" t="s">
        <v>4662</v>
      </c>
      <c r="C4385" s="4">
        <v>42628</v>
      </c>
      <c r="D4385" s="4">
        <v>42632</v>
      </c>
      <c r="E4385" t="s">
        <v>15</v>
      </c>
      <c r="F4385" t="s">
        <v>276</v>
      </c>
      <c r="G4385" t="s">
        <v>21</v>
      </c>
      <c r="H4385">
        <v>19140</v>
      </c>
      <c r="I4385" t="s">
        <v>595</v>
      </c>
      <c r="J4385">
        <v>5.3440000000000003</v>
      </c>
      <c r="K4385">
        <v>1</v>
      </c>
      <c r="L4385">
        <v>3.4735999999999998</v>
      </c>
      <c r="M4385">
        <v>0.2</v>
      </c>
      <c r="N4385">
        <v>1.8704000000000001</v>
      </c>
    </row>
    <row r="4386" spans="1:14" hidden="1">
      <c r="A4386">
        <v>925</v>
      </c>
      <c r="B4386" t="s">
        <v>4663</v>
      </c>
      <c r="C4386" s="4">
        <v>42628</v>
      </c>
      <c r="D4386" s="4">
        <v>42633</v>
      </c>
      <c r="E4386" t="s">
        <v>15</v>
      </c>
      <c r="F4386" t="s">
        <v>931</v>
      </c>
      <c r="G4386" t="s">
        <v>27</v>
      </c>
      <c r="H4386">
        <v>10011</v>
      </c>
      <c r="I4386" t="s">
        <v>762</v>
      </c>
      <c r="J4386">
        <v>841.56799999999998</v>
      </c>
      <c r="K4386">
        <v>2</v>
      </c>
      <c r="L4386">
        <v>273.50959999999998</v>
      </c>
      <c r="M4386">
        <v>0.2</v>
      </c>
      <c r="N4386">
        <v>294.54880000000003</v>
      </c>
    </row>
    <row r="4387" spans="1:14" hidden="1">
      <c r="A4387">
        <v>4517</v>
      </c>
      <c r="B4387" t="s">
        <v>4664</v>
      </c>
      <c r="C4387" s="4">
        <v>42628</v>
      </c>
      <c r="D4387" s="4">
        <v>42633</v>
      </c>
      <c r="E4387" t="s">
        <v>15</v>
      </c>
      <c r="F4387" t="s">
        <v>645</v>
      </c>
      <c r="G4387" t="s">
        <v>21</v>
      </c>
      <c r="H4387">
        <v>98105</v>
      </c>
      <c r="I4387" t="s">
        <v>2159</v>
      </c>
      <c r="J4387">
        <v>21.4</v>
      </c>
      <c r="K4387">
        <v>5</v>
      </c>
      <c r="L4387">
        <v>2.2684000000000002</v>
      </c>
      <c r="M4387">
        <v>0</v>
      </c>
      <c r="N4387">
        <v>10.058</v>
      </c>
    </row>
    <row r="4388" spans="1:14" hidden="1">
      <c r="A4388">
        <v>4518</v>
      </c>
      <c r="B4388" t="s">
        <v>4664</v>
      </c>
      <c r="C4388" s="4">
        <v>42628</v>
      </c>
      <c r="D4388" s="4">
        <v>42633</v>
      </c>
      <c r="E4388" t="s">
        <v>15</v>
      </c>
      <c r="F4388" t="s">
        <v>645</v>
      </c>
      <c r="G4388" t="s">
        <v>21</v>
      </c>
      <c r="H4388">
        <v>98105</v>
      </c>
      <c r="I4388" t="s">
        <v>28</v>
      </c>
      <c r="J4388">
        <v>48.664000000000001</v>
      </c>
      <c r="K4388">
        <v>7</v>
      </c>
      <c r="L4388">
        <v>4.6925999999999997</v>
      </c>
      <c r="M4388">
        <v>0.2</v>
      </c>
      <c r="N4388">
        <v>15.815799999999999</v>
      </c>
    </row>
    <row r="4389" spans="1:14" hidden="1">
      <c r="A4389">
        <v>8783</v>
      </c>
      <c r="B4389" t="s">
        <v>4665</v>
      </c>
      <c r="C4389" s="4">
        <v>42628</v>
      </c>
      <c r="D4389" s="4">
        <v>42633</v>
      </c>
      <c r="E4389" t="s">
        <v>15</v>
      </c>
      <c r="F4389" t="s">
        <v>1122</v>
      </c>
      <c r="G4389" t="s">
        <v>27</v>
      </c>
      <c r="H4389">
        <v>83301</v>
      </c>
      <c r="I4389" t="s">
        <v>4592</v>
      </c>
      <c r="J4389">
        <v>20.416</v>
      </c>
      <c r="K4389">
        <v>4</v>
      </c>
      <c r="L4389">
        <v>3.4451999999999998</v>
      </c>
      <c r="M4389">
        <v>0.2</v>
      </c>
      <c r="N4389">
        <v>6.6352000000000002</v>
      </c>
    </row>
    <row r="4390" spans="1:14" hidden="1">
      <c r="A4390">
        <v>8784</v>
      </c>
      <c r="B4390" t="s">
        <v>4665</v>
      </c>
      <c r="C4390" s="4">
        <v>42628</v>
      </c>
      <c r="D4390" s="4">
        <v>42633</v>
      </c>
      <c r="E4390" t="s">
        <v>15</v>
      </c>
      <c r="F4390" t="s">
        <v>1122</v>
      </c>
      <c r="G4390" t="s">
        <v>27</v>
      </c>
      <c r="H4390">
        <v>83301</v>
      </c>
      <c r="I4390" t="s">
        <v>436</v>
      </c>
      <c r="J4390">
        <v>1128.3900000000001</v>
      </c>
      <c r="K4390">
        <v>3</v>
      </c>
      <c r="L4390">
        <v>289.62009999999998</v>
      </c>
      <c r="M4390">
        <v>0</v>
      </c>
      <c r="N4390">
        <v>259.52969999999999</v>
      </c>
    </row>
    <row r="4391" spans="1:14" hidden="1">
      <c r="A4391">
        <v>9427</v>
      </c>
      <c r="B4391" t="s">
        <v>4666</v>
      </c>
      <c r="C4391" s="4">
        <v>42628</v>
      </c>
      <c r="D4391" s="4">
        <v>42633</v>
      </c>
      <c r="E4391" t="s">
        <v>15</v>
      </c>
      <c r="F4391" t="s">
        <v>548</v>
      </c>
      <c r="G4391" t="s">
        <v>21</v>
      </c>
      <c r="H4391">
        <v>98105</v>
      </c>
      <c r="I4391" t="s">
        <v>2175</v>
      </c>
      <c r="J4391">
        <v>35.4</v>
      </c>
      <c r="K4391">
        <v>5</v>
      </c>
      <c r="L4391">
        <v>4.3895999999999997</v>
      </c>
      <c r="M4391">
        <v>0</v>
      </c>
      <c r="N4391">
        <v>13.452</v>
      </c>
    </row>
    <row r="4392" spans="1:14" hidden="1">
      <c r="A4392">
        <v>2554</v>
      </c>
      <c r="B4392" t="s">
        <v>4667</v>
      </c>
      <c r="C4392" s="4">
        <v>42627</v>
      </c>
      <c r="D4392" s="4">
        <v>42631</v>
      </c>
      <c r="E4392" t="s">
        <v>15</v>
      </c>
      <c r="F4392" t="s">
        <v>858</v>
      </c>
      <c r="G4392" t="s">
        <v>17</v>
      </c>
      <c r="H4392">
        <v>29203</v>
      </c>
      <c r="I4392" t="s">
        <v>4668</v>
      </c>
      <c r="J4392">
        <v>25.92</v>
      </c>
      <c r="K4392">
        <v>4</v>
      </c>
      <c r="L4392">
        <v>3.3696000000000002</v>
      </c>
      <c r="M4392">
        <v>0</v>
      </c>
      <c r="N4392">
        <v>12.441599999999999</v>
      </c>
    </row>
    <row r="4393" spans="1:14" hidden="1">
      <c r="A4393">
        <v>9781</v>
      </c>
      <c r="B4393" t="s">
        <v>4669</v>
      </c>
      <c r="C4393" s="4">
        <v>42627</v>
      </c>
      <c r="D4393" s="4">
        <v>42631</v>
      </c>
      <c r="E4393" t="s">
        <v>15</v>
      </c>
      <c r="F4393" t="s">
        <v>3620</v>
      </c>
      <c r="G4393" t="s">
        <v>21</v>
      </c>
      <c r="H4393">
        <v>11561</v>
      </c>
      <c r="I4393" t="s">
        <v>2071</v>
      </c>
      <c r="J4393">
        <v>437.85</v>
      </c>
      <c r="K4393">
        <v>3</v>
      </c>
      <c r="L4393">
        <v>102.16500000000001</v>
      </c>
      <c r="M4393">
        <v>0</v>
      </c>
      <c r="N4393">
        <v>131.35499999999999</v>
      </c>
    </row>
    <row r="4394" spans="1:14" hidden="1">
      <c r="A4394">
        <v>9782</v>
      </c>
      <c r="B4394" t="s">
        <v>4669</v>
      </c>
      <c r="C4394" s="4">
        <v>42627</v>
      </c>
      <c r="D4394" s="4">
        <v>42631</v>
      </c>
      <c r="E4394" t="s">
        <v>15</v>
      </c>
      <c r="F4394" t="s">
        <v>3620</v>
      </c>
      <c r="G4394" t="s">
        <v>21</v>
      </c>
      <c r="H4394">
        <v>11561</v>
      </c>
      <c r="I4394" t="s">
        <v>2247</v>
      </c>
      <c r="J4394">
        <v>673.56799999999998</v>
      </c>
      <c r="K4394">
        <v>2</v>
      </c>
      <c r="L4394">
        <v>210.49</v>
      </c>
      <c r="M4394">
        <v>0.2</v>
      </c>
      <c r="N4394">
        <v>252.58799999999999</v>
      </c>
    </row>
    <row r="4395" spans="1:14" hidden="1">
      <c r="A4395">
        <v>7380</v>
      </c>
      <c r="B4395" t="s">
        <v>4670</v>
      </c>
      <c r="C4395" s="4">
        <v>42626</v>
      </c>
      <c r="D4395" s="4">
        <v>42631</v>
      </c>
      <c r="E4395" t="s">
        <v>15</v>
      </c>
      <c r="F4395" t="s">
        <v>3578</v>
      </c>
      <c r="G4395" t="s">
        <v>21</v>
      </c>
      <c r="H4395">
        <v>68104</v>
      </c>
      <c r="I4395" t="s">
        <v>2436</v>
      </c>
      <c r="J4395">
        <v>40.74</v>
      </c>
      <c r="K4395">
        <v>3</v>
      </c>
      <c r="L4395">
        <v>13.4442</v>
      </c>
      <c r="M4395">
        <v>0</v>
      </c>
      <c r="N4395">
        <v>0.40739999999999899</v>
      </c>
    </row>
    <row r="4396" spans="1:14" hidden="1">
      <c r="A4396">
        <v>7381</v>
      </c>
      <c r="B4396" t="s">
        <v>4670</v>
      </c>
      <c r="C4396" s="4">
        <v>42626</v>
      </c>
      <c r="D4396" s="4">
        <v>42631</v>
      </c>
      <c r="E4396" t="s">
        <v>15</v>
      </c>
      <c r="F4396" t="s">
        <v>3578</v>
      </c>
      <c r="G4396" t="s">
        <v>21</v>
      </c>
      <c r="H4396">
        <v>68104</v>
      </c>
      <c r="I4396" t="s">
        <v>443</v>
      </c>
      <c r="J4396">
        <v>14.4</v>
      </c>
      <c r="K4396">
        <v>5</v>
      </c>
      <c r="L4396">
        <v>1.4688000000000001</v>
      </c>
      <c r="M4396">
        <v>0</v>
      </c>
      <c r="N4396">
        <v>7.056</v>
      </c>
    </row>
    <row r="4397" spans="1:14" hidden="1">
      <c r="A4397">
        <v>7382</v>
      </c>
      <c r="B4397" t="s">
        <v>4670</v>
      </c>
      <c r="C4397" s="4">
        <v>42626</v>
      </c>
      <c r="D4397" s="4">
        <v>42631</v>
      </c>
      <c r="E4397" t="s">
        <v>15</v>
      </c>
      <c r="F4397" t="s">
        <v>3578</v>
      </c>
      <c r="G4397" t="s">
        <v>21</v>
      </c>
      <c r="H4397">
        <v>68104</v>
      </c>
      <c r="I4397" t="s">
        <v>4305</v>
      </c>
      <c r="J4397">
        <v>149.94999999999999</v>
      </c>
      <c r="K4397">
        <v>5</v>
      </c>
      <c r="L4397">
        <v>21.5928</v>
      </c>
      <c r="M4397">
        <v>0</v>
      </c>
      <c r="N4397">
        <v>41.985999999999997</v>
      </c>
    </row>
    <row r="4398" spans="1:14" hidden="1">
      <c r="A4398">
        <v>7383</v>
      </c>
      <c r="B4398" t="s">
        <v>4670</v>
      </c>
      <c r="C4398" s="4">
        <v>42626</v>
      </c>
      <c r="D4398" s="4">
        <v>42631</v>
      </c>
      <c r="E4398" t="s">
        <v>15</v>
      </c>
      <c r="F4398" t="s">
        <v>3578</v>
      </c>
      <c r="G4398" t="s">
        <v>21</v>
      </c>
      <c r="H4398">
        <v>68104</v>
      </c>
      <c r="I4398" t="s">
        <v>736</v>
      </c>
      <c r="J4398">
        <v>16.899999999999999</v>
      </c>
      <c r="K4398">
        <v>2</v>
      </c>
      <c r="L4398">
        <v>5.915</v>
      </c>
      <c r="M4398">
        <v>0</v>
      </c>
      <c r="N4398">
        <v>5.07</v>
      </c>
    </row>
    <row r="4399" spans="1:14" hidden="1">
      <c r="A4399">
        <v>7384</v>
      </c>
      <c r="B4399" t="s">
        <v>4670</v>
      </c>
      <c r="C4399" s="4">
        <v>42626</v>
      </c>
      <c r="D4399" s="4">
        <v>42631</v>
      </c>
      <c r="E4399" t="s">
        <v>15</v>
      </c>
      <c r="F4399" t="s">
        <v>3578</v>
      </c>
      <c r="G4399" t="s">
        <v>21</v>
      </c>
      <c r="H4399">
        <v>68104</v>
      </c>
      <c r="I4399" t="s">
        <v>1620</v>
      </c>
      <c r="J4399">
        <v>17.61</v>
      </c>
      <c r="K4399">
        <v>3</v>
      </c>
      <c r="L4399">
        <v>3.0524</v>
      </c>
      <c r="M4399">
        <v>0</v>
      </c>
      <c r="N4399">
        <v>8.4527999999999999</v>
      </c>
    </row>
    <row r="4400" spans="1:14" hidden="1">
      <c r="A4400">
        <v>7385</v>
      </c>
      <c r="B4400" t="s">
        <v>4670</v>
      </c>
      <c r="C4400" s="4">
        <v>42626</v>
      </c>
      <c r="D4400" s="4">
        <v>42631</v>
      </c>
      <c r="E4400" t="s">
        <v>15</v>
      </c>
      <c r="F4400" t="s">
        <v>3578</v>
      </c>
      <c r="G4400" t="s">
        <v>21</v>
      </c>
      <c r="H4400">
        <v>68104</v>
      </c>
      <c r="I4400" t="s">
        <v>554</v>
      </c>
      <c r="J4400">
        <v>378</v>
      </c>
      <c r="K4400">
        <v>2</v>
      </c>
      <c r="L4400">
        <v>120.96</v>
      </c>
      <c r="M4400">
        <v>0</v>
      </c>
      <c r="N4400">
        <v>136.08000000000001</v>
      </c>
    </row>
    <row r="4401" spans="1:14" hidden="1">
      <c r="A4401">
        <v>7386</v>
      </c>
      <c r="B4401" t="s">
        <v>4670</v>
      </c>
      <c r="C4401" s="4">
        <v>42626</v>
      </c>
      <c r="D4401" s="4">
        <v>42631</v>
      </c>
      <c r="E4401" t="s">
        <v>15</v>
      </c>
      <c r="F4401" t="s">
        <v>3578</v>
      </c>
      <c r="G4401" t="s">
        <v>21</v>
      </c>
      <c r="H4401">
        <v>68104</v>
      </c>
      <c r="I4401" t="s">
        <v>699</v>
      </c>
      <c r="J4401">
        <v>17.64</v>
      </c>
      <c r="K4401">
        <v>3</v>
      </c>
      <c r="L4401">
        <v>2.9988000000000001</v>
      </c>
      <c r="M4401">
        <v>0</v>
      </c>
      <c r="N4401">
        <v>8.6435999999999993</v>
      </c>
    </row>
    <row r="4402" spans="1:14" hidden="1">
      <c r="A4402">
        <v>7387</v>
      </c>
      <c r="B4402" t="s">
        <v>4670</v>
      </c>
      <c r="C4402" s="4">
        <v>42626</v>
      </c>
      <c r="D4402" s="4">
        <v>42631</v>
      </c>
      <c r="E4402" t="s">
        <v>15</v>
      </c>
      <c r="F4402" t="s">
        <v>3578</v>
      </c>
      <c r="G4402" t="s">
        <v>21</v>
      </c>
      <c r="H4402">
        <v>68104</v>
      </c>
      <c r="I4402" t="s">
        <v>285</v>
      </c>
      <c r="J4402">
        <v>373.08</v>
      </c>
      <c r="K4402">
        <v>6</v>
      </c>
      <c r="L4402">
        <v>45.391399999999997</v>
      </c>
      <c r="M4402">
        <v>0</v>
      </c>
      <c r="N4402">
        <v>100.7316</v>
      </c>
    </row>
    <row r="4403" spans="1:14" hidden="1">
      <c r="A4403">
        <v>7388</v>
      </c>
      <c r="B4403" t="s">
        <v>4670</v>
      </c>
      <c r="C4403" s="4">
        <v>42626</v>
      </c>
      <c r="D4403" s="4">
        <v>42631</v>
      </c>
      <c r="E4403" t="s">
        <v>15</v>
      </c>
      <c r="F4403" t="s">
        <v>3578</v>
      </c>
      <c r="G4403" t="s">
        <v>21</v>
      </c>
      <c r="H4403">
        <v>68104</v>
      </c>
      <c r="I4403" t="s">
        <v>3222</v>
      </c>
      <c r="J4403">
        <v>1336.44</v>
      </c>
      <c r="K4403">
        <v>14</v>
      </c>
      <c r="L4403">
        <v>67.776600000000002</v>
      </c>
      <c r="M4403">
        <v>0</v>
      </c>
      <c r="N4403">
        <v>387.56760000000003</v>
      </c>
    </row>
    <row r="4404" spans="1:14" hidden="1">
      <c r="A4404">
        <v>7389</v>
      </c>
      <c r="B4404" t="s">
        <v>4670</v>
      </c>
      <c r="C4404" s="4">
        <v>42626</v>
      </c>
      <c r="D4404" s="4">
        <v>42631</v>
      </c>
      <c r="E4404" t="s">
        <v>15</v>
      </c>
      <c r="F4404" t="s">
        <v>3578</v>
      </c>
      <c r="G4404" t="s">
        <v>21</v>
      </c>
      <c r="H4404">
        <v>68104</v>
      </c>
      <c r="I4404" t="s">
        <v>3552</v>
      </c>
      <c r="J4404">
        <v>29.97</v>
      </c>
      <c r="K4404">
        <v>3</v>
      </c>
      <c r="L4404">
        <v>9.8901000000000003</v>
      </c>
      <c r="M4404">
        <v>0</v>
      </c>
      <c r="N4404">
        <v>0.29970000000000002</v>
      </c>
    </row>
    <row r="4405" spans="1:14" hidden="1">
      <c r="A4405">
        <v>310</v>
      </c>
      <c r="B4405" t="s">
        <v>4671</v>
      </c>
      <c r="C4405" s="4">
        <v>42625</v>
      </c>
      <c r="D4405" s="4">
        <v>42627</v>
      </c>
      <c r="E4405" t="s">
        <v>52</v>
      </c>
      <c r="F4405" t="s">
        <v>45</v>
      </c>
      <c r="G4405" t="s">
        <v>27</v>
      </c>
      <c r="H4405">
        <v>80004</v>
      </c>
      <c r="I4405" t="s">
        <v>706</v>
      </c>
      <c r="J4405">
        <v>15.135999999999999</v>
      </c>
      <c r="K4405">
        <v>4</v>
      </c>
      <c r="L4405">
        <v>2.8853</v>
      </c>
      <c r="M4405">
        <v>0.2</v>
      </c>
      <c r="N4405">
        <v>3.5948000000000002</v>
      </c>
    </row>
    <row r="4406" spans="1:14" hidden="1">
      <c r="A4406">
        <v>311</v>
      </c>
      <c r="B4406" t="s">
        <v>4671</v>
      </c>
      <c r="C4406" s="4">
        <v>42625</v>
      </c>
      <c r="D4406" s="4">
        <v>42627</v>
      </c>
      <c r="E4406" t="s">
        <v>52</v>
      </c>
      <c r="F4406" t="s">
        <v>45</v>
      </c>
      <c r="G4406" t="s">
        <v>27</v>
      </c>
      <c r="H4406">
        <v>80004</v>
      </c>
      <c r="I4406" t="s">
        <v>2162</v>
      </c>
      <c r="J4406">
        <v>466.76799999999997</v>
      </c>
      <c r="K4406">
        <v>2</v>
      </c>
      <c r="L4406">
        <v>207.1283</v>
      </c>
      <c r="M4406">
        <v>0.2</v>
      </c>
      <c r="N4406">
        <v>52.511400000000002</v>
      </c>
    </row>
    <row r="4407" spans="1:14" hidden="1">
      <c r="A4407">
        <v>312</v>
      </c>
      <c r="B4407" t="s">
        <v>4671</v>
      </c>
      <c r="C4407" s="4">
        <v>42625</v>
      </c>
      <c r="D4407" s="4">
        <v>42627</v>
      </c>
      <c r="E4407" t="s">
        <v>52</v>
      </c>
      <c r="F4407" t="s">
        <v>45</v>
      </c>
      <c r="G4407" t="s">
        <v>27</v>
      </c>
      <c r="H4407">
        <v>80004</v>
      </c>
      <c r="I4407" t="s">
        <v>1302</v>
      </c>
      <c r="J4407">
        <v>15.231999999999999</v>
      </c>
      <c r="K4407">
        <v>1</v>
      </c>
      <c r="L4407">
        <v>13.5184</v>
      </c>
      <c r="M4407">
        <v>0.2</v>
      </c>
      <c r="N4407">
        <v>1.7136</v>
      </c>
    </row>
    <row r="4408" spans="1:14" hidden="1">
      <c r="A4408">
        <v>313</v>
      </c>
      <c r="B4408" t="s">
        <v>4671</v>
      </c>
      <c r="C4408" s="4">
        <v>42625</v>
      </c>
      <c r="D4408" s="4">
        <v>42627</v>
      </c>
      <c r="E4408" t="s">
        <v>52</v>
      </c>
      <c r="F4408" t="s">
        <v>45</v>
      </c>
      <c r="G4408" t="s">
        <v>27</v>
      </c>
      <c r="H4408">
        <v>80004</v>
      </c>
      <c r="I4408" t="s">
        <v>2856</v>
      </c>
      <c r="J4408">
        <v>6.2640000000000002</v>
      </c>
      <c r="K4408">
        <v>3</v>
      </c>
      <c r="L4408">
        <v>1.4094</v>
      </c>
      <c r="M4408">
        <v>0.2</v>
      </c>
      <c r="N4408">
        <v>2.0358000000000001</v>
      </c>
    </row>
    <row r="4409" spans="1:14" hidden="1">
      <c r="A4409">
        <v>6725</v>
      </c>
      <c r="B4409" t="s">
        <v>4672</v>
      </c>
      <c r="C4409" s="4">
        <v>42625</v>
      </c>
      <c r="D4409" s="4">
        <v>42629</v>
      </c>
      <c r="E4409" t="s">
        <v>15</v>
      </c>
      <c r="F4409" t="s">
        <v>1578</v>
      </c>
      <c r="G4409" t="s">
        <v>21</v>
      </c>
      <c r="H4409">
        <v>98103</v>
      </c>
      <c r="I4409" t="s">
        <v>65</v>
      </c>
      <c r="J4409">
        <v>10.47</v>
      </c>
      <c r="K4409">
        <v>3</v>
      </c>
      <c r="L4409">
        <v>1.8846000000000001</v>
      </c>
      <c r="M4409">
        <v>0</v>
      </c>
      <c r="N4409">
        <v>4.8162000000000003</v>
      </c>
    </row>
    <row r="4410" spans="1:14" hidden="1">
      <c r="A4410">
        <v>6726</v>
      </c>
      <c r="B4410" t="s">
        <v>4672</v>
      </c>
      <c r="C4410" s="4">
        <v>42625</v>
      </c>
      <c r="D4410" s="4">
        <v>42629</v>
      </c>
      <c r="E4410" t="s">
        <v>15</v>
      </c>
      <c r="F4410" t="s">
        <v>1578</v>
      </c>
      <c r="G4410" t="s">
        <v>21</v>
      </c>
      <c r="H4410">
        <v>98103</v>
      </c>
      <c r="I4410" t="s">
        <v>1167</v>
      </c>
      <c r="J4410">
        <v>11.07</v>
      </c>
      <c r="K4410">
        <v>3</v>
      </c>
      <c r="L4410">
        <v>1.9557</v>
      </c>
      <c r="M4410">
        <v>0</v>
      </c>
      <c r="N4410">
        <v>5.2028999999999996</v>
      </c>
    </row>
    <row r="4411" spans="1:14" hidden="1">
      <c r="A4411">
        <v>6727</v>
      </c>
      <c r="B4411" t="s">
        <v>4672</v>
      </c>
      <c r="C4411" s="4">
        <v>42625</v>
      </c>
      <c r="D4411" s="4">
        <v>42629</v>
      </c>
      <c r="E4411" t="s">
        <v>15</v>
      </c>
      <c r="F4411" t="s">
        <v>1578</v>
      </c>
      <c r="G4411" t="s">
        <v>21</v>
      </c>
      <c r="H4411">
        <v>98103</v>
      </c>
      <c r="I4411" t="s">
        <v>1725</v>
      </c>
      <c r="J4411">
        <v>20.704000000000001</v>
      </c>
      <c r="K4411">
        <v>4</v>
      </c>
      <c r="L4411">
        <v>3.2349999999999999</v>
      </c>
      <c r="M4411">
        <v>0.2</v>
      </c>
      <c r="N4411">
        <v>7.7640000000000002</v>
      </c>
    </row>
    <row r="4412" spans="1:14" hidden="1">
      <c r="A4412">
        <v>6842</v>
      </c>
      <c r="B4412" t="s">
        <v>4673</v>
      </c>
      <c r="C4412" s="4">
        <v>42625</v>
      </c>
      <c r="D4412" s="4">
        <v>42630</v>
      </c>
      <c r="E4412" t="s">
        <v>15</v>
      </c>
      <c r="F4412" t="s">
        <v>2847</v>
      </c>
      <c r="G4412" t="s">
        <v>27</v>
      </c>
      <c r="H4412">
        <v>22153</v>
      </c>
      <c r="I4412" t="s">
        <v>4101</v>
      </c>
      <c r="J4412">
        <v>20.7</v>
      </c>
      <c r="K4412">
        <v>3</v>
      </c>
      <c r="L4412">
        <v>6.3479999999999999</v>
      </c>
      <c r="M4412">
        <v>0</v>
      </c>
      <c r="N4412">
        <v>1.6559999999999999</v>
      </c>
    </row>
    <row r="4413" spans="1:14" hidden="1">
      <c r="A4413">
        <v>6843</v>
      </c>
      <c r="B4413" t="s">
        <v>4673</v>
      </c>
      <c r="C4413" s="4">
        <v>42625</v>
      </c>
      <c r="D4413" s="4">
        <v>42630</v>
      </c>
      <c r="E4413" t="s">
        <v>15</v>
      </c>
      <c r="F4413" t="s">
        <v>2847</v>
      </c>
      <c r="G4413" t="s">
        <v>27</v>
      </c>
      <c r="H4413">
        <v>22153</v>
      </c>
      <c r="I4413" t="s">
        <v>128</v>
      </c>
      <c r="J4413">
        <v>11.34</v>
      </c>
      <c r="K4413">
        <v>3</v>
      </c>
      <c r="L4413">
        <v>2.0411999999999999</v>
      </c>
      <c r="M4413">
        <v>0</v>
      </c>
      <c r="N4413">
        <v>5.2164000000000001</v>
      </c>
    </row>
    <row r="4414" spans="1:14" hidden="1">
      <c r="A4414">
        <v>6844</v>
      </c>
      <c r="B4414" t="s">
        <v>4673</v>
      </c>
      <c r="C4414" s="4">
        <v>42625</v>
      </c>
      <c r="D4414" s="4">
        <v>42630</v>
      </c>
      <c r="E4414" t="s">
        <v>15</v>
      </c>
      <c r="F4414" t="s">
        <v>2847</v>
      </c>
      <c r="G4414" t="s">
        <v>27</v>
      </c>
      <c r="H4414">
        <v>22153</v>
      </c>
      <c r="I4414" t="s">
        <v>2436</v>
      </c>
      <c r="J4414">
        <v>67.900000000000006</v>
      </c>
      <c r="K4414">
        <v>5</v>
      </c>
      <c r="L4414">
        <v>13.4442</v>
      </c>
      <c r="M4414">
        <v>0</v>
      </c>
      <c r="N4414">
        <v>0.67899999999999805</v>
      </c>
    </row>
    <row r="4415" spans="1:14" hidden="1">
      <c r="A4415">
        <v>6845</v>
      </c>
      <c r="B4415" t="s">
        <v>4673</v>
      </c>
      <c r="C4415" s="4">
        <v>42625</v>
      </c>
      <c r="D4415" s="4">
        <v>42630</v>
      </c>
      <c r="E4415" t="s">
        <v>15</v>
      </c>
      <c r="F4415" t="s">
        <v>2847</v>
      </c>
      <c r="G4415" t="s">
        <v>27</v>
      </c>
      <c r="H4415">
        <v>22153</v>
      </c>
      <c r="I4415" t="s">
        <v>2663</v>
      </c>
      <c r="J4415">
        <v>1059.1199999999999</v>
      </c>
      <c r="K4415">
        <v>4</v>
      </c>
      <c r="L4415">
        <v>187.99379999999999</v>
      </c>
      <c r="M4415">
        <v>0</v>
      </c>
      <c r="N4415">
        <v>307.14479999999998</v>
      </c>
    </row>
    <row r="4416" spans="1:14" hidden="1">
      <c r="A4416">
        <v>7253</v>
      </c>
      <c r="B4416" t="s">
        <v>4674</v>
      </c>
      <c r="C4416" s="4">
        <v>42625</v>
      </c>
      <c r="D4416" s="4">
        <v>42631</v>
      </c>
      <c r="E4416" t="s">
        <v>15</v>
      </c>
      <c r="F4416" t="s">
        <v>1962</v>
      </c>
      <c r="G4416" t="s">
        <v>27</v>
      </c>
      <c r="H4416">
        <v>48066</v>
      </c>
      <c r="I4416" t="s">
        <v>2731</v>
      </c>
      <c r="J4416">
        <v>68.52</v>
      </c>
      <c r="K4416">
        <v>3</v>
      </c>
      <c r="L4416">
        <v>12.333600000000001</v>
      </c>
      <c r="M4416">
        <v>0</v>
      </c>
      <c r="N4416">
        <v>31.519200000000001</v>
      </c>
    </row>
    <row r="4417" spans="1:14" hidden="1">
      <c r="A4417">
        <v>8770</v>
      </c>
      <c r="B4417" t="s">
        <v>4675</v>
      </c>
      <c r="C4417" s="4">
        <v>42625</v>
      </c>
      <c r="D4417" s="4">
        <v>42626</v>
      </c>
      <c r="E4417" t="s">
        <v>98</v>
      </c>
      <c r="F4417" t="s">
        <v>2798</v>
      </c>
      <c r="G4417" t="s">
        <v>17</v>
      </c>
      <c r="H4417">
        <v>80027</v>
      </c>
      <c r="I4417" t="s">
        <v>4676</v>
      </c>
      <c r="J4417">
        <v>146.952</v>
      </c>
      <c r="K4417">
        <v>3</v>
      </c>
      <c r="L4417">
        <v>45.922499999999999</v>
      </c>
      <c r="M4417">
        <v>0.2</v>
      </c>
      <c r="N4417">
        <v>9.1844999999999892</v>
      </c>
    </row>
    <row r="4418" spans="1:14" hidden="1">
      <c r="A4418">
        <v>8771</v>
      </c>
      <c r="B4418" t="s">
        <v>4675</v>
      </c>
      <c r="C4418" s="4">
        <v>42625</v>
      </c>
      <c r="D4418" s="4">
        <v>42626</v>
      </c>
      <c r="E4418" t="s">
        <v>98</v>
      </c>
      <c r="F4418" t="s">
        <v>2798</v>
      </c>
      <c r="G4418" t="s">
        <v>17</v>
      </c>
      <c r="H4418">
        <v>80027</v>
      </c>
      <c r="I4418" t="s">
        <v>1827</v>
      </c>
      <c r="J4418">
        <v>83.135999999999996</v>
      </c>
      <c r="K4418">
        <v>4</v>
      </c>
      <c r="L4418">
        <v>19.484999999999999</v>
      </c>
      <c r="M4418">
        <v>0.2</v>
      </c>
      <c r="N4418">
        <v>5.1959999999999997</v>
      </c>
    </row>
    <row r="4419" spans="1:14" hidden="1">
      <c r="A4419">
        <v>8807</v>
      </c>
      <c r="B4419" t="s">
        <v>4677</v>
      </c>
      <c r="C4419" s="4">
        <v>42625</v>
      </c>
      <c r="D4419" s="4">
        <v>42629</v>
      </c>
      <c r="E4419" t="s">
        <v>15</v>
      </c>
      <c r="F4419" t="s">
        <v>1377</v>
      </c>
      <c r="G4419" t="s">
        <v>27</v>
      </c>
      <c r="H4419">
        <v>13501</v>
      </c>
      <c r="I4419" t="s">
        <v>4301</v>
      </c>
      <c r="J4419">
        <v>40.479999999999997</v>
      </c>
      <c r="K4419">
        <v>2</v>
      </c>
      <c r="L4419">
        <v>12.9536</v>
      </c>
      <c r="M4419">
        <v>0</v>
      </c>
      <c r="N4419">
        <v>14.572800000000001</v>
      </c>
    </row>
    <row r="4420" spans="1:14" hidden="1">
      <c r="A4420">
        <v>251</v>
      </c>
      <c r="B4420" t="s">
        <v>4678</v>
      </c>
      <c r="C4420" s="4">
        <v>42624</v>
      </c>
      <c r="D4420" s="4">
        <v>42630</v>
      </c>
      <c r="E4420" t="s">
        <v>15</v>
      </c>
      <c r="F4420" t="s">
        <v>2059</v>
      </c>
      <c r="G4420" t="s">
        <v>21</v>
      </c>
      <c r="H4420">
        <v>92037</v>
      </c>
      <c r="I4420" t="s">
        <v>406</v>
      </c>
      <c r="J4420">
        <v>7.61</v>
      </c>
      <c r="K4420">
        <v>1</v>
      </c>
      <c r="L4420">
        <v>4.0332999999999997</v>
      </c>
      <c r="M4420">
        <v>0</v>
      </c>
      <c r="N4420">
        <v>3.5767000000000002</v>
      </c>
    </row>
    <row r="4421" spans="1:14" hidden="1">
      <c r="A4421">
        <v>252</v>
      </c>
      <c r="B4421" t="s">
        <v>4678</v>
      </c>
      <c r="C4421" s="4">
        <v>42624</v>
      </c>
      <c r="D4421" s="4">
        <v>42630</v>
      </c>
      <c r="E4421" t="s">
        <v>15</v>
      </c>
      <c r="F4421" t="s">
        <v>2059</v>
      </c>
      <c r="G4421" t="s">
        <v>21</v>
      </c>
      <c r="H4421">
        <v>92037</v>
      </c>
      <c r="I4421" t="s">
        <v>648</v>
      </c>
      <c r="J4421">
        <v>3347.37</v>
      </c>
      <c r="K4421">
        <v>13</v>
      </c>
      <c r="L4421">
        <v>208.5669</v>
      </c>
      <c r="M4421">
        <v>0</v>
      </c>
      <c r="N4421">
        <v>636.00030000000004</v>
      </c>
    </row>
    <row r="4422" spans="1:14" hidden="1">
      <c r="A4422">
        <v>613</v>
      </c>
      <c r="B4422" t="s">
        <v>4679</v>
      </c>
      <c r="C4422" s="4">
        <v>42624</v>
      </c>
      <c r="D4422" s="4">
        <v>42626</v>
      </c>
      <c r="E4422" t="s">
        <v>52</v>
      </c>
      <c r="F4422" t="s">
        <v>139</v>
      </c>
      <c r="G4422" t="s">
        <v>27</v>
      </c>
      <c r="H4422">
        <v>19143</v>
      </c>
      <c r="I4422" t="s">
        <v>1056</v>
      </c>
      <c r="J4422">
        <v>8.4480000000000004</v>
      </c>
      <c r="K4422">
        <v>2</v>
      </c>
      <c r="L4422">
        <v>2.9039999999999999</v>
      </c>
      <c r="M4422">
        <v>0.2</v>
      </c>
      <c r="N4422">
        <v>2.64</v>
      </c>
    </row>
    <row r="4423" spans="1:14" hidden="1">
      <c r="A4423">
        <v>614</v>
      </c>
      <c r="B4423" t="s">
        <v>4679</v>
      </c>
      <c r="C4423" s="4">
        <v>42624</v>
      </c>
      <c r="D4423" s="4">
        <v>42626</v>
      </c>
      <c r="E4423" t="s">
        <v>52</v>
      </c>
      <c r="F4423" t="s">
        <v>139</v>
      </c>
      <c r="G4423" t="s">
        <v>27</v>
      </c>
      <c r="H4423">
        <v>19143</v>
      </c>
      <c r="I4423" t="s">
        <v>2592</v>
      </c>
      <c r="J4423">
        <v>728.94600000000003</v>
      </c>
      <c r="K4423">
        <v>9</v>
      </c>
      <c r="L4423">
        <v>98.542699999999996</v>
      </c>
      <c r="M4423">
        <v>0.4</v>
      </c>
      <c r="N4423">
        <v>-157.9383</v>
      </c>
    </row>
    <row r="4424" spans="1:14" hidden="1">
      <c r="A4424">
        <v>3594</v>
      </c>
      <c r="B4424" t="s">
        <v>4680</v>
      </c>
      <c r="C4424" s="4">
        <v>42624</v>
      </c>
      <c r="D4424" s="4">
        <v>42630</v>
      </c>
      <c r="E4424" t="s">
        <v>15</v>
      </c>
      <c r="F4424" t="s">
        <v>1891</v>
      </c>
      <c r="G4424" t="s">
        <v>17</v>
      </c>
      <c r="H4424">
        <v>43615</v>
      </c>
      <c r="I4424" t="s">
        <v>1027</v>
      </c>
      <c r="J4424">
        <v>22.428000000000001</v>
      </c>
      <c r="K4424">
        <v>3</v>
      </c>
      <c r="L4424">
        <v>13.456799999999999</v>
      </c>
      <c r="M4424">
        <v>0.7</v>
      </c>
      <c r="N4424">
        <v>-17.942399999999999</v>
      </c>
    </row>
    <row r="4425" spans="1:14" hidden="1">
      <c r="A4425">
        <v>3595</v>
      </c>
      <c r="B4425" t="s">
        <v>4680</v>
      </c>
      <c r="C4425" s="4">
        <v>42624</v>
      </c>
      <c r="D4425" s="4">
        <v>42630</v>
      </c>
      <c r="E4425" t="s">
        <v>15</v>
      </c>
      <c r="F4425" t="s">
        <v>1891</v>
      </c>
      <c r="G4425" t="s">
        <v>17</v>
      </c>
      <c r="H4425">
        <v>43615</v>
      </c>
      <c r="I4425" t="s">
        <v>3897</v>
      </c>
      <c r="J4425">
        <v>37.520000000000003</v>
      </c>
      <c r="K4425">
        <v>5</v>
      </c>
      <c r="L4425">
        <v>6.7535999999999996</v>
      </c>
      <c r="M4425">
        <v>0.2</v>
      </c>
      <c r="N4425">
        <v>3.7519999999999998</v>
      </c>
    </row>
    <row r="4426" spans="1:14" hidden="1">
      <c r="A4426">
        <v>4640</v>
      </c>
      <c r="B4426" t="s">
        <v>4681</v>
      </c>
      <c r="C4426" s="4">
        <v>42624</v>
      </c>
      <c r="D4426" s="4">
        <v>42629</v>
      </c>
      <c r="E4426" t="s">
        <v>15</v>
      </c>
      <c r="F4426" t="s">
        <v>1423</v>
      </c>
      <c r="G4426" t="s">
        <v>21</v>
      </c>
      <c r="H4426">
        <v>23602</v>
      </c>
      <c r="I4426" t="s">
        <v>2370</v>
      </c>
      <c r="J4426">
        <v>1599.92</v>
      </c>
      <c r="K4426">
        <v>8</v>
      </c>
      <c r="L4426">
        <v>105.99469999999999</v>
      </c>
      <c r="M4426">
        <v>0</v>
      </c>
      <c r="N4426">
        <v>751.9624</v>
      </c>
    </row>
    <row r="4427" spans="1:14" hidden="1">
      <c r="A4427">
        <v>4641</v>
      </c>
      <c r="B4427" t="s">
        <v>4681</v>
      </c>
      <c r="C4427" s="4">
        <v>42624</v>
      </c>
      <c r="D4427" s="4">
        <v>42629</v>
      </c>
      <c r="E4427" t="s">
        <v>15</v>
      </c>
      <c r="F4427" t="s">
        <v>1423</v>
      </c>
      <c r="G4427" t="s">
        <v>21</v>
      </c>
      <c r="H4427">
        <v>23602</v>
      </c>
      <c r="I4427" t="s">
        <v>2295</v>
      </c>
      <c r="J4427">
        <v>11.09</v>
      </c>
      <c r="K4427">
        <v>1</v>
      </c>
      <c r="L4427">
        <v>5.6558999999999999</v>
      </c>
      <c r="M4427">
        <v>0</v>
      </c>
      <c r="N4427">
        <v>5.4340999999999999</v>
      </c>
    </row>
    <row r="4428" spans="1:14" hidden="1">
      <c r="A4428">
        <v>5240</v>
      </c>
      <c r="B4428" t="s">
        <v>4682</v>
      </c>
      <c r="C4428" s="4">
        <v>42624</v>
      </c>
      <c r="D4428" s="4">
        <v>42630</v>
      </c>
      <c r="E4428" t="s">
        <v>15</v>
      </c>
      <c r="F4428" t="s">
        <v>2363</v>
      </c>
      <c r="G4428" t="s">
        <v>21</v>
      </c>
      <c r="H4428">
        <v>95123</v>
      </c>
      <c r="I4428" t="s">
        <v>4683</v>
      </c>
      <c r="J4428">
        <v>332.94</v>
      </c>
      <c r="K4428">
        <v>3</v>
      </c>
      <c r="L4428">
        <v>108.7604</v>
      </c>
      <c r="M4428">
        <v>0</v>
      </c>
      <c r="N4428">
        <v>6.6588000000000003</v>
      </c>
    </row>
    <row r="4429" spans="1:14" hidden="1">
      <c r="A4429">
        <v>5241</v>
      </c>
      <c r="B4429" t="s">
        <v>4682</v>
      </c>
      <c r="C4429" s="4">
        <v>42624</v>
      </c>
      <c r="D4429" s="4">
        <v>42630</v>
      </c>
      <c r="E4429" t="s">
        <v>15</v>
      </c>
      <c r="F4429" t="s">
        <v>2363</v>
      </c>
      <c r="G4429" t="s">
        <v>21</v>
      </c>
      <c r="H4429">
        <v>95123</v>
      </c>
      <c r="I4429" t="s">
        <v>1027</v>
      </c>
      <c r="J4429">
        <v>39.872</v>
      </c>
      <c r="K4429">
        <v>2</v>
      </c>
      <c r="L4429">
        <v>13.456799999999999</v>
      </c>
      <c r="M4429">
        <v>0.2</v>
      </c>
      <c r="N4429">
        <v>12.958399999999999</v>
      </c>
    </row>
    <row r="4430" spans="1:14" hidden="1">
      <c r="A4430">
        <v>5414</v>
      </c>
      <c r="B4430" t="s">
        <v>4684</v>
      </c>
      <c r="C4430" s="4">
        <v>42624</v>
      </c>
      <c r="D4430" s="4">
        <v>42627</v>
      </c>
      <c r="E4430" t="s">
        <v>38</v>
      </c>
      <c r="F4430" t="s">
        <v>877</v>
      </c>
      <c r="G4430" t="s">
        <v>21</v>
      </c>
      <c r="H4430">
        <v>67212</v>
      </c>
      <c r="I4430" t="s">
        <v>1212</v>
      </c>
      <c r="J4430">
        <v>224.75</v>
      </c>
      <c r="K4430">
        <v>5</v>
      </c>
      <c r="L4430">
        <v>32.363999999999997</v>
      </c>
      <c r="M4430">
        <v>0</v>
      </c>
      <c r="N4430">
        <v>62.93</v>
      </c>
    </row>
    <row r="4431" spans="1:14" hidden="1">
      <c r="A4431">
        <v>6109</v>
      </c>
      <c r="B4431" t="s">
        <v>4685</v>
      </c>
      <c r="C4431" s="4">
        <v>42624</v>
      </c>
      <c r="D4431" s="4">
        <v>42629</v>
      </c>
      <c r="E4431" t="s">
        <v>15</v>
      </c>
      <c r="F4431" t="s">
        <v>744</v>
      </c>
      <c r="G4431" t="s">
        <v>21</v>
      </c>
      <c r="H4431">
        <v>60653</v>
      </c>
      <c r="I4431" t="s">
        <v>1617</v>
      </c>
      <c r="J4431">
        <v>6</v>
      </c>
      <c r="K4431">
        <v>2</v>
      </c>
      <c r="L4431">
        <v>1.95</v>
      </c>
      <c r="M4431">
        <v>0.2</v>
      </c>
      <c r="N4431">
        <v>2.1</v>
      </c>
    </row>
    <row r="4432" spans="1:14" hidden="1">
      <c r="A4432">
        <v>6110</v>
      </c>
      <c r="B4432" t="s">
        <v>4685</v>
      </c>
      <c r="C4432" s="4">
        <v>42624</v>
      </c>
      <c r="D4432" s="4">
        <v>42629</v>
      </c>
      <c r="E4432" t="s">
        <v>15</v>
      </c>
      <c r="F4432" t="s">
        <v>744</v>
      </c>
      <c r="G4432" t="s">
        <v>21</v>
      </c>
      <c r="H4432">
        <v>60653</v>
      </c>
      <c r="I4432" t="s">
        <v>2146</v>
      </c>
      <c r="J4432">
        <v>1.9079999999999999</v>
      </c>
      <c r="K4432">
        <v>3</v>
      </c>
      <c r="L4432">
        <v>1.7172000000000001</v>
      </c>
      <c r="M4432">
        <v>0.8</v>
      </c>
      <c r="N4432">
        <v>-3.2435999999999998</v>
      </c>
    </row>
    <row r="4433" spans="1:14" hidden="1">
      <c r="A4433">
        <v>7208</v>
      </c>
      <c r="B4433" t="s">
        <v>4686</v>
      </c>
      <c r="C4433" s="4">
        <v>42624</v>
      </c>
      <c r="D4433" s="4">
        <v>42626</v>
      </c>
      <c r="E4433" t="s">
        <v>38</v>
      </c>
      <c r="F4433" t="s">
        <v>1112</v>
      </c>
      <c r="G4433" t="s">
        <v>27</v>
      </c>
      <c r="H4433">
        <v>85023</v>
      </c>
      <c r="I4433" t="s">
        <v>993</v>
      </c>
      <c r="J4433">
        <v>2.9119999999999999</v>
      </c>
      <c r="K4433">
        <v>2</v>
      </c>
      <c r="L4433">
        <v>1.0009999999999999</v>
      </c>
      <c r="M4433">
        <v>0.2</v>
      </c>
      <c r="N4433">
        <v>0.91</v>
      </c>
    </row>
    <row r="4434" spans="1:14" hidden="1">
      <c r="A4434">
        <v>7209</v>
      </c>
      <c r="B4434" t="s">
        <v>4686</v>
      </c>
      <c r="C4434" s="4">
        <v>42624</v>
      </c>
      <c r="D4434" s="4">
        <v>42626</v>
      </c>
      <c r="E4434" t="s">
        <v>38</v>
      </c>
      <c r="F4434" t="s">
        <v>1112</v>
      </c>
      <c r="G4434" t="s">
        <v>27</v>
      </c>
      <c r="H4434">
        <v>85023</v>
      </c>
      <c r="I4434" t="s">
        <v>4687</v>
      </c>
      <c r="J4434">
        <v>20.736000000000001</v>
      </c>
      <c r="K4434">
        <v>4</v>
      </c>
      <c r="L4434">
        <v>3.3696000000000002</v>
      </c>
      <c r="M4434">
        <v>0.2</v>
      </c>
      <c r="N4434">
        <v>7.2576000000000001</v>
      </c>
    </row>
    <row r="4435" spans="1:14" hidden="1">
      <c r="A4435">
        <v>7210</v>
      </c>
      <c r="B4435" t="s">
        <v>4686</v>
      </c>
      <c r="C4435" s="4">
        <v>42624</v>
      </c>
      <c r="D4435" s="4">
        <v>42626</v>
      </c>
      <c r="E4435" t="s">
        <v>38</v>
      </c>
      <c r="F4435" t="s">
        <v>1112</v>
      </c>
      <c r="G4435" t="s">
        <v>27</v>
      </c>
      <c r="H4435">
        <v>85023</v>
      </c>
      <c r="I4435" t="s">
        <v>1742</v>
      </c>
      <c r="J4435">
        <v>9.5679999999999996</v>
      </c>
      <c r="K4435">
        <v>2</v>
      </c>
      <c r="L4435">
        <v>3.2890000000000001</v>
      </c>
      <c r="M4435">
        <v>0.2</v>
      </c>
      <c r="N4435">
        <v>2.99</v>
      </c>
    </row>
    <row r="4436" spans="1:14" hidden="1">
      <c r="A4436">
        <v>9973</v>
      </c>
      <c r="B4436" t="s">
        <v>4688</v>
      </c>
      <c r="C4436" s="4">
        <v>42624</v>
      </c>
      <c r="D4436" s="4">
        <v>42630</v>
      </c>
      <c r="E4436" t="s">
        <v>15</v>
      </c>
      <c r="F4436" t="s">
        <v>2290</v>
      </c>
      <c r="G4436" t="s">
        <v>21</v>
      </c>
      <c r="H4436">
        <v>77041</v>
      </c>
      <c r="I4436" t="s">
        <v>4689</v>
      </c>
      <c r="J4436">
        <v>99.567999999999998</v>
      </c>
      <c r="K4436">
        <v>2</v>
      </c>
      <c r="L4436">
        <v>32.981900000000003</v>
      </c>
      <c r="M4436">
        <v>0.2</v>
      </c>
      <c r="N4436">
        <v>33.604199999999999</v>
      </c>
    </row>
    <row r="4437" spans="1:14" hidden="1">
      <c r="A4437">
        <v>1619</v>
      </c>
      <c r="B4437" t="s">
        <v>4690</v>
      </c>
      <c r="C4437" s="4">
        <v>42623</v>
      </c>
      <c r="D4437" s="4">
        <v>42627</v>
      </c>
      <c r="E4437" t="s">
        <v>52</v>
      </c>
      <c r="F4437" t="s">
        <v>858</v>
      </c>
      <c r="G4437" t="s">
        <v>17</v>
      </c>
      <c r="H4437">
        <v>10011</v>
      </c>
      <c r="I4437" t="s">
        <v>1723</v>
      </c>
      <c r="J4437">
        <v>59.48</v>
      </c>
      <c r="K4437">
        <v>2</v>
      </c>
      <c r="L4437">
        <v>25.279</v>
      </c>
      <c r="M4437">
        <v>0</v>
      </c>
      <c r="N4437">
        <v>8.9220000000000006</v>
      </c>
    </row>
    <row r="4438" spans="1:14" hidden="1">
      <c r="A4438">
        <v>1620</v>
      </c>
      <c r="B4438" t="s">
        <v>4690</v>
      </c>
      <c r="C4438" s="4">
        <v>42623</v>
      </c>
      <c r="D4438" s="4">
        <v>42627</v>
      </c>
      <c r="E4438" t="s">
        <v>52</v>
      </c>
      <c r="F4438" t="s">
        <v>858</v>
      </c>
      <c r="G4438" t="s">
        <v>17</v>
      </c>
      <c r="H4438">
        <v>10011</v>
      </c>
      <c r="I4438" t="s">
        <v>539</v>
      </c>
      <c r="J4438">
        <v>6.69</v>
      </c>
      <c r="K4438">
        <v>1</v>
      </c>
      <c r="L4438">
        <v>3.6126</v>
      </c>
      <c r="M4438">
        <v>0</v>
      </c>
      <c r="N4438">
        <v>3.0773999999999999</v>
      </c>
    </row>
    <row r="4439" spans="1:14" hidden="1">
      <c r="A4439">
        <v>2206</v>
      </c>
      <c r="B4439" t="s">
        <v>4691</v>
      </c>
      <c r="C4439" s="4">
        <v>42623</v>
      </c>
      <c r="D4439" s="4">
        <v>42625</v>
      </c>
      <c r="E4439" t="s">
        <v>52</v>
      </c>
      <c r="F4439" t="s">
        <v>1336</v>
      </c>
      <c r="G4439" t="s">
        <v>17</v>
      </c>
      <c r="H4439">
        <v>37620</v>
      </c>
      <c r="I4439" t="s">
        <v>4692</v>
      </c>
      <c r="J4439">
        <v>67.56</v>
      </c>
      <c r="K4439">
        <v>3</v>
      </c>
      <c r="L4439">
        <v>19.704999999999998</v>
      </c>
      <c r="M4439">
        <v>0.2</v>
      </c>
      <c r="N4439">
        <v>8.4449999999999896</v>
      </c>
    </row>
    <row r="4440" spans="1:14" hidden="1">
      <c r="A4440">
        <v>2494</v>
      </c>
      <c r="B4440" t="s">
        <v>4693</v>
      </c>
      <c r="C4440" s="4">
        <v>42623</v>
      </c>
      <c r="D4440" s="4">
        <v>42627</v>
      </c>
      <c r="E4440" t="s">
        <v>52</v>
      </c>
      <c r="F4440" t="s">
        <v>2143</v>
      </c>
      <c r="G4440" t="s">
        <v>21</v>
      </c>
      <c r="H4440">
        <v>77095</v>
      </c>
      <c r="I4440" t="s">
        <v>1921</v>
      </c>
      <c r="J4440">
        <v>300.93</v>
      </c>
      <c r="K4440">
        <v>5</v>
      </c>
      <c r="L4440">
        <v>67.064400000000006</v>
      </c>
      <c r="M4440">
        <v>0.3</v>
      </c>
      <c r="N4440">
        <v>-34.392000000000003</v>
      </c>
    </row>
    <row r="4441" spans="1:14" hidden="1">
      <c r="A4441">
        <v>2495</v>
      </c>
      <c r="B4441" t="s">
        <v>4693</v>
      </c>
      <c r="C4441" s="4">
        <v>42623</v>
      </c>
      <c r="D4441" s="4">
        <v>42627</v>
      </c>
      <c r="E4441" t="s">
        <v>52</v>
      </c>
      <c r="F4441" t="s">
        <v>2143</v>
      </c>
      <c r="G4441" t="s">
        <v>21</v>
      </c>
      <c r="H4441">
        <v>77095</v>
      </c>
      <c r="I4441" t="s">
        <v>1704</v>
      </c>
      <c r="J4441">
        <v>719.96</v>
      </c>
      <c r="K4441">
        <v>5</v>
      </c>
      <c r="L4441">
        <v>133.1926</v>
      </c>
      <c r="M4441">
        <v>0.2</v>
      </c>
      <c r="N4441">
        <v>53.997</v>
      </c>
    </row>
    <row r="4442" spans="1:14" hidden="1">
      <c r="A4442">
        <v>6707</v>
      </c>
      <c r="B4442" t="s">
        <v>4694</v>
      </c>
      <c r="C4442" s="4">
        <v>42623</v>
      </c>
      <c r="D4442" s="4">
        <v>42628</v>
      </c>
      <c r="E4442" t="s">
        <v>15</v>
      </c>
      <c r="F4442" t="s">
        <v>1962</v>
      </c>
      <c r="G4442" t="s">
        <v>27</v>
      </c>
      <c r="H4442">
        <v>33311</v>
      </c>
      <c r="I4442" t="s">
        <v>1599</v>
      </c>
      <c r="J4442">
        <v>519.67999999999995</v>
      </c>
      <c r="K4442">
        <v>7</v>
      </c>
      <c r="L4442">
        <v>65.888000000000005</v>
      </c>
      <c r="M4442">
        <v>0.2</v>
      </c>
      <c r="N4442">
        <v>58.463999999999999</v>
      </c>
    </row>
    <row r="4443" spans="1:14" hidden="1">
      <c r="A4443">
        <v>8615</v>
      </c>
      <c r="B4443" t="s">
        <v>4695</v>
      </c>
      <c r="C4443" s="4">
        <v>42623</v>
      </c>
      <c r="D4443" s="4">
        <v>42627</v>
      </c>
      <c r="E4443" t="s">
        <v>15</v>
      </c>
      <c r="F4443" t="s">
        <v>3801</v>
      </c>
      <c r="G4443" t="s">
        <v>21</v>
      </c>
      <c r="H4443">
        <v>98026</v>
      </c>
      <c r="I4443" t="s">
        <v>1167</v>
      </c>
      <c r="J4443">
        <v>7.38</v>
      </c>
      <c r="K4443">
        <v>2</v>
      </c>
      <c r="L4443">
        <v>1.9557</v>
      </c>
      <c r="M4443">
        <v>0</v>
      </c>
      <c r="N4443">
        <v>3.4685999999999999</v>
      </c>
    </row>
    <row r="4444" spans="1:14" hidden="1">
      <c r="A4444">
        <v>8616</v>
      </c>
      <c r="B4444" t="s">
        <v>4695</v>
      </c>
      <c r="C4444" s="4">
        <v>42623</v>
      </c>
      <c r="D4444" s="4">
        <v>42627</v>
      </c>
      <c r="E4444" t="s">
        <v>15</v>
      </c>
      <c r="F4444" t="s">
        <v>3801</v>
      </c>
      <c r="G4444" t="s">
        <v>21</v>
      </c>
      <c r="H4444">
        <v>98026</v>
      </c>
      <c r="I4444" t="s">
        <v>676</v>
      </c>
      <c r="J4444">
        <v>14.256</v>
      </c>
      <c r="K4444">
        <v>3</v>
      </c>
      <c r="L4444">
        <v>3.2669999999999999</v>
      </c>
      <c r="M4444">
        <v>0.2</v>
      </c>
      <c r="N4444">
        <v>4.4550000000000001</v>
      </c>
    </row>
    <row r="4445" spans="1:14" hidden="1">
      <c r="A4445">
        <v>8617</v>
      </c>
      <c r="B4445" t="s">
        <v>4695</v>
      </c>
      <c r="C4445" s="4">
        <v>42623</v>
      </c>
      <c r="D4445" s="4">
        <v>42627</v>
      </c>
      <c r="E4445" t="s">
        <v>15</v>
      </c>
      <c r="F4445" t="s">
        <v>3801</v>
      </c>
      <c r="G4445" t="s">
        <v>21</v>
      </c>
      <c r="H4445">
        <v>98026</v>
      </c>
      <c r="I4445" t="s">
        <v>2518</v>
      </c>
      <c r="J4445">
        <v>81.98</v>
      </c>
      <c r="K4445">
        <v>2</v>
      </c>
      <c r="L4445">
        <v>20.904900000000001</v>
      </c>
      <c r="M4445">
        <v>0</v>
      </c>
      <c r="N4445">
        <v>40.170200000000001</v>
      </c>
    </row>
    <row r="4446" spans="1:14" hidden="1">
      <c r="A4446">
        <v>8618</v>
      </c>
      <c r="B4446" t="s">
        <v>4695</v>
      </c>
      <c r="C4446" s="4">
        <v>42623</v>
      </c>
      <c r="D4446" s="4">
        <v>42627</v>
      </c>
      <c r="E4446" t="s">
        <v>15</v>
      </c>
      <c r="F4446" t="s">
        <v>3801</v>
      </c>
      <c r="G4446" t="s">
        <v>21</v>
      </c>
      <c r="H4446">
        <v>98026</v>
      </c>
      <c r="I4446" t="s">
        <v>1768</v>
      </c>
      <c r="J4446">
        <v>39.624000000000002</v>
      </c>
      <c r="K4446">
        <v>3</v>
      </c>
      <c r="L4446">
        <v>8.5852000000000004</v>
      </c>
      <c r="M4446">
        <v>0.2</v>
      </c>
      <c r="N4446">
        <v>13.868399999999999</v>
      </c>
    </row>
    <row r="4447" spans="1:14" hidden="1">
      <c r="A4447">
        <v>9086</v>
      </c>
      <c r="B4447" t="s">
        <v>4696</v>
      </c>
      <c r="C4447" s="4">
        <v>42623</v>
      </c>
      <c r="D4447" s="4">
        <v>42625</v>
      </c>
      <c r="E4447" t="s">
        <v>52</v>
      </c>
      <c r="F4447" t="s">
        <v>807</v>
      </c>
      <c r="G4447" t="s">
        <v>21</v>
      </c>
      <c r="H4447">
        <v>90049</v>
      </c>
      <c r="I4447" t="s">
        <v>2125</v>
      </c>
      <c r="J4447">
        <v>276.78399999999999</v>
      </c>
      <c r="K4447">
        <v>2</v>
      </c>
      <c r="L4447">
        <v>93.414599999999993</v>
      </c>
      <c r="M4447">
        <v>0.2</v>
      </c>
      <c r="N4447">
        <v>89.954800000000006</v>
      </c>
    </row>
    <row r="4448" spans="1:14" hidden="1">
      <c r="A4448">
        <v>992</v>
      </c>
      <c r="B4448" t="s">
        <v>4697</v>
      </c>
      <c r="C4448" s="4">
        <v>42622</v>
      </c>
      <c r="D4448" s="4">
        <v>42624</v>
      </c>
      <c r="E4448" t="s">
        <v>38</v>
      </c>
      <c r="F4448" t="s">
        <v>1453</v>
      </c>
      <c r="G4448" t="s">
        <v>21</v>
      </c>
      <c r="H4448">
        <v>10024</v>
      </c>
      <c r="I4448" t="s">
        <v>1354</v>
      </c>
      <c r="J4448">
        <v>14.624000000000001</v>
      </c>
      <c r="K4448">
        <v>2</v>
      </c>
      <c r="L4448">
        <v>4.57</v>
      </c>
      <c r="M4448">
        <v>0.2</v>
      </c>
      <c r="N4448">
        <v>5.484</v>
      </c>
    </row>
    <row r="4449" spans="1:14" hidden="1">
      <c r="A4449">
        <v>2995</v>
      </c>
      <c r="B4449" t="s">
        <v>4698</v>
      </c>
      <c r="C4449" s="4">
        <v>42622</v>
      </c>
      <c r="D4449" s="4">
        <v>42626</v>
      </c>
      <c r="E4449" t="s">
        <v>52</v>
      </c>
      <c r="F4449" t="s">
        <v>370</v>
      </c>
      <c r="G4449" t="s">
        <v>21</v>
      </c>
      <c r="H4449">
        <v>95207</v>
      </c>
      <c r="I4449" t="s">
        <v>2965</v>
      </c>
      <c r="J4449">
        <v>55.36</v>
      </c>
      <c r="K4449">
        <v>4</v>
      </c>
      <c r="L4449">
        <v>9.1690000000000005</v>
      </c>
      <c r="M4449">
        <v>0.2</v>
      </c>
      <c r="N4449">
        <v>18.684000000000001</v>
      </c>
    </row>
    <row r="4450" spans="1:14" hidden="1">
      <c r="A4450">
        <v>3568</v>
      </c>
      <c r="B4450" t="s">
        <v>4699</v>
      </c>
      <c r="C4450" s="4">
        <v>42622</v>
      </c>
      <c r="D4450" s="4">
        <v>42627</v>
      </c>
      <c r="E4450" t="s">
        <v>52</v>
      </c>
      <c r="F4450" t="s">
        <v>562</v>
      </c>
      <c r="G4450" t="s">
        <v>17</v>
      </c>
      <c r="H4450">
        <v>75220</v>
      </c>
      <c r="I4450" t="s">
        <v>2228</v>
      </c>
      <c r="J4450">
        <v>15.007999999999999</v>
      </c>
      <c r="K4450">
        <v>4</v>
      </c>
      <c r="L4450">
        <v>6.7535999999999996</v>
      </c>
      <c r="M4450">
        <v>0.6</v>
      </c>
      <c r="N4450">
        <v>-12.006399999999999</v>
      </c>
    </row>
    <row r="4451" spans="1:14" hidden="1">
      <c r="A4451">
        <v>399</v>
      </c>
      <c r="B4451" t="s">
        <v>4700</v>
      </c>
      <c r="C4451" s="4">
        <v>42621</v>
      </c>
      <c r="D4451" s="4">
        <v>42623</v>
      </c>
      <c r="E4451" t="s">
        <v>52</v>
      </c>
      <c r="F4451" t="s">
        <v>2067</v>
      </c>
      <c r="G4451" t="s">
        <v>21</v>
      </c>
      <c r="H4451">
        <v>77036</v>
      </c>
      <c r="I4451" t="s">
        <v>1559</v>
      </c>
      <c r="J4451">
        <v>35.951999999999998</v>
      </c>
      <c r="K4451">
        <v>3</v>
      </c>
      <c r="L4451">
        <v>10.785600000000001</v>
      </c>
      <c r="M4451">
        <v>0.2</v>
      </c>
      <c r="N4451">
        <v>3.5952000000000002</v>
      </c>
    </row>
    <row r="4452" spans="1:14" hidden="1">
      <c r="A4452">
        <v>400</v>
      </c>
      <c r="B4452" t="s">
        <v>4700</v>
      </c>
      <c r="C4452" s="4">
        <v>42621</v>
      </c>
      <c r="D4452" s="4">
        <v>42623</v>
      </c>
      <c r="E4452" t="s">
        <v>52</v>
      </c>
      <c r="F4452" t="s">
        <v>2067</v>
      </c>
      <c r="G4452" t="s">
        <v>21</v>
      </c>
      <c r="H4452">
        <v>77036</v>
      </c>
      <c r="I4452" t="s">
        <v>3141</v>
      </c>
      <c r="J4452">
        <v>2396.2656000000002</v>
      </c>
      <c r="K4452">
        <v>4</v>
      </c>
      <c r="L4452">
        <v>678.3546</v>
      </c>
      <c r="M4452">
        <v>0.32</v>
      </c>
      <c r="N4452">
        <v>-317.15280000000001</v>
      </c>
    </row>
    <row r="4453" spans="1:14" hidden="1">
      <c r="A4453">
        <v>401</v>
      </c>
      <c r="B4453" t="s">
        <v>4700</v>
      </c>
      <c r="C4453" s="4">
        <v>42621</v>
      </c>
      <c r="D4453" s="4">
        <v>42623</v>
      </c>
      <c r="E4453" t="s">
        <v>52</v>
      </c>
      <c r="F4453" t="s">
        <v>2067</v>
      </c>
      <c r="G4453" t="s">
        <v>21</v>
      </c>
      <c r="H4453">
        <v>77036</v>
      </c>
      <c r="I4453" t="s">
        <v>2254</v>
      </c>
      <c r="J4453">
        <v>131.136</v>
      </c>
      <c r="K4453">
        <v>4</v>
      </c>
      <c r="L4453">
        <v>40.98</v>
      </c>
      <c r="M4453">
        <v>0.2</v>
      </c>
      <c r="N4453">
        <v>-32.783999999999999</v>
      </c>
    </row>
    <row r="4454" spans="1:14" hidden="1">
      <c r="A4454">
        <v>402</v>
      </c>
      <c r="B4454" t="s">
        <v>4700</v>
      </c>
      <c r="C4454" s="4">
        <v>42621</v>
      </c>
      <c r="D4454" s="4">
        <v>42623</v>
      </c>
      <c r="E4454" t="s">
        <v>52</v>
      </c>
      <c r="F4454" t="s">
        <v>2067</v>
      </c>
      <c r="G4454" t="s">
        <v>21</v>
      </c>
      <c r="H4454">
        <v>77036</v>
      </c>
      <c r="I4454" t="s">
        <v>579</v>
      </c>
      <c r="J4454">
        <v>57.584000000000003</v>
      </c>
      <c r="K4454">
        <v>2</v>
      </c>
      <c r="L4454">
        <v>28.432099999999998</v>
      </c>
      <c r="M4454">
        <v>0.2</v>
      </c>
      <c r="N4454">
        <v>0.719799999999999</v>
      </c>
    </row>
    <row r="4455" spans="1:14" hidden="1">
      <c r="A4455">
        <v>2027</v>
      </c>
      <c r="B4455" t="s">
        <v>4701</v>
      </c>
      <c r="C4455" s="4">
        <v>42621</v>
      </c>
      <c r="D4455" s="4">
        <v>42623</v>
      </c>
      <c r="E4455" t="s">
        <v>52</v>
      </c>
      <c r="F4455" t="s">
        <v>1414</v>
      </c>
      <c r="G4455" t="s">
        <v>17</v>
      </c>
      <c r="H4455">
        <v>93534</v>
      </c>
      <c r="I4455" t="s">
        <v>2458</v>
      </c>
      <c r="J4455">
        <v>33.024000000000001</v>
      </c>
      <c r="K4455">
        <v>2</v>
      </c>
      <c r="L4455">
        <v>10.732799999999999</v>
      </c>
      <c r="M4455">
        <v>0.2</v>
      </c>
      <c r="N4455">
        <v>11.558400000000001</v>
      </c>
    </row>
    <row r="4456" spans="1:14" hidden="1">
      <c r="A4456">
        <v>2028</v>
      </c>
      <c r="B4456" t="s">
        <v>4701</v>
      </c>
      <c r="C4456" s="4">
        <v>42621</v>
      </c>
      <c r="D4456" s="4">
        <v>42623</v>
      </c>
      <c r="E4456" t="s">
        <v>52</v>
      </c>
      <c r="F4456" t="s">
        <v>1414</v>
      </c>
      <c r="G4456" t="s">
        <v>17</v>
      </c>
      <c r="H4456">
        <v>93534</v>
      </c>
      <c r="I4456" t="s">
        <v>911</v>
      </c>
      <c r="J4456">
        <v>67.135999999999996</v>
      </c>
      <c r="K4456">
        <v>4</v>
      </c>
      <c r="L4456">
        <v>10.909599999999999</v>
      </c>
      <c r="M4456">
        <v>0.2</v>
      </c>
      <c r="N4456">
        <v>23.497599999999998</v>
      </c>
    </row>
    <row r="4457" spans="1:14" hidden="1">
      <c r="A4457">
        <v>2544</v>
      </c>
      <c r="B4457" t="s">
        <v>4702</v>
      </c>
      <c r="C4457" s="4">
        <v>42621</v>
      </c>
      <c r="D4457" s="4">
        <v>42627</v>
      </c>
      <c r="E4457" t="s">
        <v>15</v>
      </c>
      <c r="F4457" t="s">
        <v>1141</v>
      </c>
      <c r="G4457" t="s">
        <v>17</v>
      </c>
      <c r="H4457">
        <v>2148</v>
      </c>
      <c r="I4457" t="s">
        <v>4104</v>
      </c>
      <c r="J4457">
        <v>173.94</v>
      </c>
      <c r="K4457">
        <v>3</v>
      </c>
      <c r="L4457">
        <v>53.3416</v>
      </c>
      <c r="M4457">
        <v>0</v>
      </c>
      <c r="N4457">
        <v>13.9152</v>
      </c>
    </row>
    <row r="4458" spans="1:14" hidden="1">
      <c r="A4458">
        <v>2545</v>
      </c>
      <c r="B4458" t="s">
        <v>4702</v>
      </c>
      <c r="C4458" s="4">
        <v>42621</v>
      </c>
      <c r="D4458" s="4">
        <v>42627</v>
      </c>
      <c r="E4458" t="s">
        <v>15</v>
      </c>
      <c r="F4458" t="s">
        <v>1141</v>
      </c>
      <c r="G4458" t="s">
        <v>17</v>
      </c>
      <c r="H4458">
        <v>2148</v>
      </c>
      <c r="I4458" t="s">
        <v>673</v>
      </c>
      <c r="J4458">
        <v>14.76</v>
      </c>
      <c r="K4458">
        <v>4</v>
      </c>
      <c r="L4458">
        <v>1.9557</v>
      </c>
      <c r="M4458">
        <v>0</v>
      </c>
      <c r="N4458">
        <v>6.9371999999999998</v>
      </c>
    </row>
    <row r="4459" spans="1:14" hidden="1">
      <c r="A4459">
        <v>2591</v>
      </c>
      <c r="B4459" t="s">
        <v>4703</v>
      </c>
      <c r="C4459" s="4">
        <v>42621</v>
      </c>
      <c r="D4459" s="4">
        <v>42627</v>
      </c>
      <c r="E4459" t="s">
        <v>15</v>
      </c>
      <c r="F4459" t="s">
        <v>284</v>
      </c>
      <c r="G4459" t="s">
        <v>21</v>
      </c>
      <c r="H4459">
        <v>60090</v>
      </c>
      <c r="I4459" t="s">
        <v>1427</v>
      </c>
      <c r="J4459">
        <v>14.135999999999999</v>
      </c>
      <c r="K4459">
        <v>2</v>
      </c>
      <c r="L4459">
        <v>10.955399999999999</v>
      </c>
      <c r="M4459">
        <v>0.6</v>
      </c>
      <c r="N4459">
        <v>-7.7747999999999999</v>
      </c>
    </row>
    <row r="4460" spans="1:14" hidden="1">
      <c r="A4460">
        <v>2592</v>
      </c>
      <c r="B4460" t="s">
        <v>4703</v>
      </c>
      <c r="C4460" s="4">
        <v>42621</v>
      </c>
      <c r="D4460" s="4">
        <v>42627</v>
      </c>
      <c r="E4460" t="s">
        <v>15</v>
      </c>
      <c r="F4460" t="s">
        <v>284</v>
      </c>
      <c r="G4460" t="s">
        <v>21</v>
      </c>
      <c r="H4460">
        <v>60090</v>
      </c>
      <c r="I4460" t="s">
        <v>4704</v>
      </c>
      <c r="J4460">
        <v>601.47</v>
      </c>
      <c r="K4460">
        <v>3</v>
      </c>
      <c r="L4460">
        <v>300.73500000000001</v>
      </c>
      <c r="M4460">
        <v>0.5</v>
      </c>
      <c r="N4460">
        <v>-300.73500000000001</v>
      </c>
    </row>
    <row r="4461" spans="1:14" hidden="1">
      <c r="A4461">
        <v>3005</v>
      </c>
      <c r="B4461" t="s">
        <v>4705</v>
      </c>
      <c r="C4461" s="4">
        <v>42621</v>
      </c>
      <c r="D4461" s="4">
        <v>42623</v>
      </c>
      <c r="E4461" t="s">
        <v>38</v>
      </c>
      <c r="F4461" t="s">
        <v>2410</v>
      </c>
      <c r="G4461" t="s">
        <v>17</v>
      </c>
      <c r="H4461">
        <v>10011</v>
      </c>
      <c r="I4461" t="s">
        <v>856</v>
      </c>
      <c r="J4461">
        <v>207.48</v>
      </c>
      <c r="K4461">
        <v>1</v>
      </c>
      <c r="L4461">
        <v>145.23599999999999</v>
      </c>
      <c r="M4461">
        <v>0</v>
      </c>
      <c r="N4461">
        <v>62.244</v>
      </c>
    </row>
    <row r="4462" spans="1:14" hidden="1">
      <c r="A4462">
        <v>4393</v>
      </c>
      <c r="B4462" t="s">
        <v>4706</v>
      </c>
      <c r="C4462" s="4">
        <v>42621</v>
      </c>
      <c r="D4462" s="4">
        <v>42625</v>
      </c>
      <c r="E4462" t="s">
        <v>15</v>
      </c>
      <c r="F4462" t="s">
        <v>3293</v>
      </c>
      <c r="G4462" t="s">
        <v>27</v>
      </c>
      <c r="H4462">
        <v>75081</v>
      </c>
      <c r="I4462" t="s">
        <v>2669</v>
      </c>
      <c r="J4462">
        <v>70.367999999999995</v>
      </c>
      <c r="K4462">
        <v>2</v>
      </c>
      <c r="L4462">
        <v>32.105400000000003</v>
      </c>
      <c r="M4462">
        <v>0.2</v>
      </c>
      <c r="N4462">
        <v>6.1571999999999996</v>
      </c>
    </row>
    <row r="4463" spans="1:14" hidden="1">
      <c r="A4463">
        <v>4394</v>
      </c>
      <c r="B4463" t="s">
        <v>4706</v>
      </c>
      <c r="C4463" s="4">
        <v>42621</v>
      </c>
      <c r="D4463" s="4">
        <v>42625</v>
      </c>
      <c r="E4463" t="s">
        <v>15</v>
      </c>
      <c r="F4463" t="s">
        <v>3293</v>
      </c>
      <c r="G4463" t="s">
        <v>27</v>
      </c>
      <c r="H4463">
        <v>75081</v>
      </c>
      <c r="I4463" t="s">
        <v>814</v>
      </c>
      <c r="J4463">
        <v>59.96</v>
      </c>
      <c r="K4463">
        <v>5</v>
      </c>
      <c r="L4463">
        <v>7.6448999999999998</v>
      </c>
      <c r="M4463">
        <v>0.2</v>
      </c>
      <c r="N4463">
        <v>21.735499999999998</v>
      </c>
    </row>
    <row r="4464" spans="1:14" hidden="1">
      <c r="A4464">
        <v>5083</v>
      </c>
      <c r="B4464" t="s">
        <v>4707</v>
      </c>
      <c r="C4464" s="4">
        <v>42621</v>
      </c>
      <c r="D4464" s="4">
        <v>42625</v>
      </c>
      <c r="E4464" t="s">
        <v>15</v>
      </c>
      <c r="F4464" t="s">
        <v>31</v>
      </c>
      <c r="G4464" t="s">
        <v>21</v>
      </c>
      <c r="H4464">
        <v>28110</v>
      </c>
      <c r="I4464" t="s">
        <v>4708</v>
      </c>
      <c r="J4464">
        <v>35.167999999999999</v>
      </c>
      <c r="K4464">
        <v>4</v>
      </c>
      <c r="L4464">
        <v>6.7039</v>
      </c>
      <c r="M4464">
        <v>0.2</v>
      </c>
      <c r="N4464">
        <v>8.3523999999999994</v>
      </c>
    </row>
    <row r="4465" spans="1:14" hidden="1">
      <c r="A4465">
        <v>5084</v>
      </c>
      <c r="B4465" t="s">
        <v>4707</v>
      </c>
      <c r="C4465" s="4">
        <v>42621</v>
      </c>
      <c r="D4465" s="4">
        <v>42625</v>
      </c>
      <c r="E4465" t="s">
        <v>15</v>
      </c>
      <c r="F4465" t="s">
        <v>31</v>
      </c>
      <c r="G4465" t="s">
        <v>21</v>
      </c>
      <c r="H4465">
        <v>28110</v>
      </c>
      <c r="I4465" t="s">
        <v>4709</v>
      </c>
      <c r="J4465">
        <v>64.703999999999994</v>
      </c>
      <c r="K4465">
        <v>3</v>
      </c>
      <c r="L4465">
        <v>13.749599999999999</v>
      </c>
      <c r="M4465">
        <v>0.2</v>
      </c>
      <c r="N4465">
        <v>23.455200000000001</v>
      </c>
    </row>
    <row r="4466" spans="1:14" hidden="1">
      <c r="A4466">
        <v>6834</v>
      </c>
      <c r="B4466" t="s">
        <v>4710</v>
      </c>
      <c r="C4466" s="4">
        <v>42621</v>
      </c>
      <c r="D4466" s="4">
        <v>42621</v>
      </c>
      <c r="E4466" t="s">
        <v>98</v>
      </c>
      <c r="F4466" t="s">
        <v>2630</v>
      </c>
      <c r="G4466" t="s">
        <v>21</v>
      </c>
      <c r="H4466">
        <v>92704</v>
      </c>
      <c r="I4466" t="s">
        <v>253</v>
      </c>
      <c r="J4466">
        <v>146.04</v>
      </c>
      <c r="K4466">
        <v>1</v>
      </c>
      <c r="L4466">
        <v>158.8185</v>
      </c>
      <c r="M4466">
        <v>0.2</v>
      </c>
      <c r="N4466">
        <v>-12.778499999999999</v>
      </c>
    </row>
    <row r="4467" spans="1:14" hidden="1">
      <c r="A4467">
        <v>7401</v>
      </c>
      <c r="B4467" t="s">
        <v>4711</v>
      </c>
      <c r="C4467" s="4">
        <v>42621</v>
      </c>
      <c r="D4467" s="4">
        <v>42626</v>
      </c>
      <c r="E4467" t="s">
        <v>15</v>
      </c>
      <c r="F4467" t="s">
        <v>3024</v>
      </c>
      <c r="G4467" t="s">
        <v>21</v>
      </c>
      <c r="H4467">
        <v>98103</v>
      </c>
      <c r="I4467" t="s">
        <v>2291</v>
      </c>
      <c r="J4467">
        <v>43.13</v>
      </c>
      <c r="K4467">
        <v>1</v>
      </c>
      <c r="L4467">
        <v>28.465800000000002</v>
      </c>
      <c r="M4467">
        <v>0</v>
      </c>
      <c r="N4467">
        <v>14.664199999999999</v>
      </c>
    </row>
    <row r="4468" spans="1:14" hidden="1">
      <c r="A4468">
        <v>7402</v>
      </c>
      <c r="B4468" t="s">
        <v>4711</v>
      </c>
      <c r="C4468" s="4">
        <v>42621</v>
      </c>
      <c r="D4468" s="4">
        <v>42626</v>
      </c>
      <c r="E4468" t="s">
        <v>15</v>
      </c>
      <c r="F4468" t="s">
        <v>3024</v>
      </c>
      <c r="G4468" t="s">
        <v>21</v>
      </c>
      <c r="H4468">
        <v>98103</v>
      </c>
      <c r="I4468" t="s">
        <v>353</v>
      </c>
      <c r="J4468">
        <v>30.87</v>
      </c>
      <c r="K4468">
        <v>7</v>
      </c>
      <c r="L4468">
        <v>2.3814000000000002</v>
      </c>
      <c r="M4468">
        <v>0</v>
      </c>
      <c r="N4468">
        <v>14.200200000000001</v>
      </c>
    </row>
    <row r="4469" spans="1:14" hidden="1">
      <c r="A4469">
        <v>7464</v>
      </c>
      <c r="B4469" t="s">
        <v>4712</v>
      </c>
      <c r="C4469" s="4">
        <v>42621</v>
      </c>
      <c r="D4469" s="4">
        <v>42628</v>
      </c>
      <c r="E4469" t="s">
        <v>15</v>
      </c>
      <c r="F4469" t="s">
        <v>293</v>
      </c>
      <c r="G4469" t="s">
        <v>21</v>
      </c>
      <c r="H4469">
        <v>93277</v>
      </c>
      <c r="I4469" t="s">
        <v>2328</v>
      </c>
      <c r="J4469">
        <v>14.88</v>
      </c>
      <c r="K4469">
        <v>2</v>
      </c>
      <c r="L4469">
        <v>5.58</v>
      </c>
      <c r="M4469">
        <v>0</v>
      </c>
      <c r="N4469">
        <v>3.72</v>
      </c>
    </row>
    <row r="4470" spans="1:14" hidden="1">
      <c r="A4470">
        <v>7465</v>
      </c>
      <c r="B4470" t="s">
        <v>4712</v>
      </c>
      <c r="C4470" s="4">
        <v>42621</v>
      </c>
      <c r="D4470" s="4">
        <v>42628</v>
      </c>
      <c r="E4470" t="s">
        <v>15</v>
      </c>
      <c r="F4470" t="s">
        <v>293</v>
      </c>
      <c r="G4470" t="s">
        <v>21</v>
      </c>
      <c r="H4470">
        <v>93277</v>
      </c>
      <c r="I4470" t="s">
        <v>3656</v>
      </c>
      <c r="J4470">
        <v>34.24</v>
      </c>
      <c r="K4470">
        <v>8</v>
      </c>
      <c r="L4470">
        <v>2.3540000000000001</v>
      </c>
      <c r="M4470">
        <v>0</v>
      </c>
      <c r="N4470">
        <v>15.407999999999999</v>
      </c>
    </row>
    <row r="4471" spans="1:14" hidden="1">
      <c r="A4471">
        <v>7466</v>
      </c>
      <c r="B4471" t="s">
        <v>4712</v>
      </c>
      <c r="C4471" s="4">
        <v>42621</v>
      </c>
      <c r="D4471" s="4">
        <v>42628</v>
      </c>
      <c r="E4471" t="s">
        <v>15</v>
      </c>
      <c r="F4471" t="s">
        <v>293</v>
      </c>
      <c r="G4471" t="s">
        <v>21</v>
      </c>
      <c r="H4471">
        <v>93277</v>
      </c>
      <c r="I4471" t="s">
        <v>2212</v>
      </c>
      <c r="J4471">
        <v>261.74</v>
      </c>
      <c r="K4471">
        <v>2</v>
      </c>
      <c r="L4471">
        <v>98.152500000000003</v>
      </c>
      <c r="M4471">
        <v>0</v>
      </c>
      <c r="N4471">
        <v>65.435000000000002</v>
      </c>
    </row>
    <row r="4472" spans="1:14" hidden="1">
      <c r="A4472">
        <v>99</v>
      </c>
      <c r="B4472" t="s">
        <v>4713</v>
      </c>
      <c r="C4472" s="4">
        <v>42619</v>
      </c>
      <c r="D4472" s="4">
        <v>42624</v>
      </c>
      <c r="E4472" t="s">
        <v>15</v>
      </c>
      <c r="F4472" t="s">
        <v>4398</v>
      </c>
      <c r="G4472" t="s">
        <v>27</v>
      </c>
      <c r="H4472">
        <v>55106</v>
      </c>
      <c r="I4472" t="s">
        <v>809</v>
      </c>
      <c r="J4472">
        <v>77.88</v>
      </c>
      <c r="K4472">
        <v>6</v>
      </c>
      <c r="L4472">
        <v>9.2157999999999998</v>
      </c>
      <c r="M4472">
        <v>0</v>
      </c>
      <c r="N4472">
        <v>22.5852</v>
      </c>
    </row>
    <row r="4473" spans="1:14" hidden="1">
      <c r="A4473">
        <v>1042</v>
      </c>
      <c r="B4473" t="s">
        <v>4714</v>
      </c>
      <c r="C4473" s="4">
        <v>42619</v>
      </c>
      <c r="D4473" s="4">
        <v>42622</v>
      </c>
      <c r="E4473" t="s">
        <v>52</v>
      </c>
      <c r="F4473" t="s">
        <v>1764</v>
      </c>
      <c r="G4473" t="s">
        <v>21</v>
      </c>
      <c r="H4473">
        <v>10035</v>
      </c>
      <c r="I4473" t="s">
        <v>4715</v>
      </c>
      <c r="J4473">
        <v>31.86</v>
      </c>
      <c r="K4473">
        <v>2</v>
      </c>
      <c r="L4473">
        <v>10.3545</v>
      </c>
      <c r="M4473">
        <v>0</v>
      </c>
      <c r="N4473">
        <v>11.151</v>
      </c>
    </row>
    <row r="4474" spans="1:14" hidden="1">
      <c r="A4474">
        <v>1043</v>
      </c>
      <c r="B4474" t="s">
        <v>4714</v>
      </c>
      <c r="C4474" s="4">
        <v>42619</v>
      </c>
      <c r="D4474" s="4">
        <v>42622</v>
      </c>
      <c r="E4474" t="s">
        <v>52</v>
      </c>
      <c r="F4474" t="s">
        <v>1764</v>
      </c>
      <c r="G4474" t="s">
        <v>21</v>
      </c>
      <c r="H4474">
        <v>10035</v>
      </c>
      <c r="I4474" t="s">
        <v>2102</v>
      </c>
      <c r="J4474">
        <v>722.35199999999998</v>
      </c>
      <c r="K4474">
        <v>3</v>
      </c>
      <c r="L4474">
        <v>210.68600000000001</v>
      </c>
      <c r="M4474">
        <v>0.2</v>
      </c>
      <c r="N4474">
        <v>90.293999999999897</v>
      </c>
    </row>
    <row r="4475" spans="1:14" hidden="1">
      <c r="A4475">
        <v>2686</v>
      </c>
      <c r="B4475" t="s">
        <v>4716</v>
      </c>
      <c r="C4475" s="4">
        <v>42619</v>
      </c>
      <c r="D4475" s="4">
        <v>42624</v>
      </c>
      <c r="E4475" t="s">
        <v>15</v>
      </c>
      <c r="F4475" t="s">
        <v>3696</v>
      </c>
      <c r="G4475" t="s">
        <v>21</v>
      </c>
      <c r="H4475">
        <v>27360</v>
      </c>
      <c r="I4475" t="s">
        <v>895</v>
      </c>
      <c r="J4475">
        <v>95.951999999999998</v>
      </c>
      <c r="K4475">
        <v>3</v>
      </c>
      <c r="L4475">
        <v>21.989000000000001</v>
      </c>
      <c r="M4475">
        <v>0.2</v>
      </c>
      <c r="N4475">
        <v>29.984999999999999</v>
      </c>
    </row>
    <row r="4476" spans="1:14" hidden="1">
      <c r="A4476">
        <v>2687</v>
      </c>
      <c r="B4476" t="s">
        <v>4716</v>
      </c>
      <c r="C4476" s="4">
        <v>42619</v>
      </c>
      <c r="D4476" s="4">
        <v>42624</v>
      </c>
      <c r="E4476" t="s">
        <v>15</v>
      </c>
      <c r="F4476" t="s">
        <v>3696</v>
      </c>
      <c r="G4476" t="s">
        <v>21</v>
      </c>
      <c r="H4476">
        <v>27360</v>
      </c>
      <c r="I4476" t="s">
        <v>1866</v>
      </c>
      <c r="J4476">
        <v>3.2040000000000002</v>
      </c>
      <c r="K4476">
        <v>2</v>
      </c>
      <c r="L4476">
        <v>2.8302</v>
      </c>
      <c r="M4476">
        <v>0.7</v>
      </c>
      <c r="N4476">
        <v>-2.4563999999999999</v>
      </c>
    </row>
    <row r="4477" spans="1:14" hidden="1">
      <c r="A4477">
        <v>4514</v>
      </c>
      <c r="B4477" t="s">
        <v>4717</v>
      </c>
      <c r="C4477" s="4">
        <v>42619</v>
      </c>
      <c r="D4477" s="4">
        <v>42621</v>
      </c>
      <c r="E4477" t="s">
        <v>38</v>
      </c>
      <c r="F4477" t="s">
        <v>1536</v>
      </c>
      <c r="G4477" t="s">
        <v>21</v>
      </c>
      <c r="H4477">
        <v>77070</v>
      </c>
      <c r="I4477" t="s">
        <v>2132</v>
      </c>
      <c r="J4477">
        <v>10.784000000000001</v>
      </c>
      <c r="K4477">
        <v>1</v>
      </c>
      <c r="L4477">
        <v>9.9751999999999992</v>
      </c>
      <c r="M4477">
        <v>0.2</v>
      </c>
      <c r="N4477">
        <v>0.80879999999999896</v>
      </c>
    </row>
    <row r="4478" spans="1:14" hidden="1">
      <c r="A4478">
        <v>5352</v>
      </c>
      <c r="B4478" t="s">
        <v>4718</v>
      </c>
      <c r="C4478" s="4">
        <v>42619</v>
      </c>
      <c r="D4478" s="4">
        <v>42625</v>
      </c>
      <c r="E4478" t="s">
        <v>15</v>
      </c>
      <c r="F4478" t="s">
        <v>109</v>
      </c>
      <c r="G4478" t="s">
        <v>27</v>
      </c>
      <c r="H4478">
        <v>75217</v>
      </c>
      <c r="I4478" t="s">
        <v>4719</v>
      </c>
      <c r="J4478">
        <v>41.92</v>
      </c>
      <c r="K4478">
        <v>4</v>
      </c>
      <c r="L4478">
        <v>6.681</v>
      </c>
      <c r="M4478">
        <v>0.2</v>
      </c>
      <c r="N4478">
        <v>15.196</v>
      </c>
    </row>
    <row r="4479" spans="1:14" hidden="1">
      <c r="A4479">
        <v>5353</v>
      </c>
      <c r="B4479" t="s">
        <v>4718</v>
      </c>
      <c r="C4479" s="4">
        <v>42619</v>
      </c>
      <c r="D4479" s="4">
        <v>42625</v>
      </c>
      <c r="E4479" t="s">
        <v>15</v>
      </c>
      <c r="F4479" t="s">
        <v>109</v>
      </c>
      <c r="G4479" t="s">
        <v>27</v>
      </c>
      <c r="H4479">
        <v>75217</v>
      </c>
      <c r="I4479" t="s">
        <v>2197</v>
      </c>
      <c r="J4479">
        <v>329.584</v>
      </c>
      <c r="K4479">
        <v>2</v>
      </c>
      <c r="L4479">
        <v>146.25290000000001</v>
      </c>
      <c r="M4479">
        <v>0.2</v>
      </c>
      <c r="N4479">
        <v>37.078200000000002</v>
      </c>
    </row>
    <row r="4480" spans="1:14" hidden="1">
      <c r="A4480">
        <v>141</v>
      </c>
      <c r="B4480" t="s">
        <v>4720</v>
      </c>
      <c r="C4480" s="4">
        <v>42618</v>
      </c>
      <c r="D4480" s="4">
        <v>42620</v>
      </c>
      <c r="E4480" t="s">
        <v>52</v>
      </c>
      <c r="F4480" t="s">
        <v>4165</v>
      </c>
      <c r="G4480" t="s">
        <v>27</v>
      </c>
      <c r="H4480">
        <v>19140</v>
      </c>
      <c r="I4480" t="s">
        <v>2007</v>
      </c>
      <c r="J4480">
        <v>82.8</v>
      </c>
      <c r="K4480">
        <v>2</v>
      </c>
      <c r="L4480">
        <v>36.225000000000001</v>
      </c>
      <c r="M4480">
        <v>0.2</v>
      </c>
      <c r="N4480">
        <v>10.35</v>
      </c>
    </row>
    <row r="4481" spans="1:14" hidden="1">
      <c r="A4481">
        <v>441</v>
      </c>
      <c r="B4481" t="s">
        <v>4721</v>
      </c>
      <c r="C4481" s="4">
        <v>42618</v>
      </c>
      <c r="D4481" s="4">
        <v>42620</v>
      </c>
      <c r="E4481" t="s">
        <v>52</v>
      </c>
      <c r="F4481" t="s">
        <v>287</v>
      </c>
      <c r="G4481" t="s">
        <v>21</v>
      </c>
      <c r="H4481">
        <v>48227</v>
      </c>
      <c r="I4481" t="s">
        <v>2094</v>
      </c>
      <c r="J4481">
        <v>12.22</v>
      </c>
      <c r="K4481">
        <v>1</v>
      </c>
      <c r="L4481">
        <v>8.5540000000000003</v>
      </c>
      <c r="M4481">
        <v>0</v>
      </c>
      <c r="N4481">
        <v>3.6659999999999999</v>
      </c>
    </row>
    <row r="4482" spans="1:14" hidden="1">
      <c r="A4482">
        <v>442</v>
      </c>
      <c r="B4482" t="s">
        <v>4721</v>
      </c>
      <c r="C4482" s="4">
        <v>42618</v>
      </c>
      <c r="D4482" s="4">
        <v>42620</v>
      </c>
      <c r="E4482" t="s">
        <v>52</v>
      </c>
      <c r="F4482" t="s">
        <v>287</v>
      </c>
      <c r="G4482" t="s">
        <v>21</v>
      </c>
      <c r="H4482">
        <v>48227</v>
      </c>
      <c r="I4482" t="s">
        <v>505</v>
      </c>
      <c r="J4482">
        <v>194.94</v>
      </c>
      <c r="K4482">
        <v>3</v>
      </c>
      <c r="L4482">
        <v>57.182400000000001</v>
      </c>
      <c r="M4482">
        <v>0</v>
      </c>
      <c r="N4482">
        <v>23.392800000000001</v>
      </c>
    </row>
    <row r="4483" spans="1:14" hidden="1">
      <c r="A4483">
        <v>443</v>
      </c>
      <c r="B4483" t="s">
        <v>4721</v>
      </c>
      <c r="C4483" s="4">
        <v>42618</v>
      </c>
      <c r="D4483" s="4">
        <v>42620</v>
      </c>
      <c r="E4483" t="s">
        <v>52</v>
      </c>
      <c r="F4483" t="s">
        <v>287</v>
      </c>
      <c r="G4483" t="s">
        <v>21</v>
      </c>
      <c r="H4483">
        <v>48227</v>
      </c>
      <c r="I4483" t="s">
        <v>95</v>
      </c>
      <c r="J4483">
        <v>70.95</v>
      </c>
      <c r="K4483">
        <v>3</v>
      </c>
      <c r="L4483">
        <v>16.791499999999999</v>
      </c>
      <c r="M4483">
        <v>0</v>
      </c>
      <c r="N4483">
        <v>20.575500000000002</v>
      </c>
    </row>
    <row r="4484" spans="1:14" hidden="1">
      <c r="A4484">
        <v>444</v>
      </c>
      <c r="B4484" t="s">
        <v>4721</v>
      </c>
      <c r="C4484" s="4">
        <v>42618</v>
      </c>
      <c r="D4484" s="4">
        <v>42620</v>
      </c>
      <c r="E4484" t="s">
        <v>52</v>
      </c>
      <c r="F4484" t="s">
        <v>287</v>
      </c>
      <c r="G4484" t="s">
        <v>21</v>
      </c>
      <c r="H4484">
        <v>48227</v>
      </c>
      <c r="I4484" t="s">
        <v>342</v>
      </c>
      <c r="J4484">
        <v>91.36</v>
      </c>
      <c r="K4484">
        <v>4</v>
      </c>
      <c r="L4484">
        <v>12.333600000000001</v>
      </c>
      <c r="M4484">
        <v>0</v>
      </c>
      <c r="N4484">
        <v>42.025599999999997</v>
      </c>
    </row>
    <row r="4485" spans="1:14" hidden="1">
      <c r="A4485">
        <v>445</v>
      </c>
      <c r="B4485" t="s">
        <v>4721</v>
      </c>
      <c r="C4485" s="4">
        <v>42618</v>
      </c>
      <c r="D4485" s="4">
        <v>42620</v>
      </c>
      <c r="E4485" t="s">
        <v>52</v>
      </c>
      <c r="F4485" t="s">
        <v>287</v>
      </c>
      <c r="G4485" t="s">
        <v>21</v>
      </c>
      <c r="H4485">
        <v>48227</v>
      </c>
      <c r="I4485" t="s">
        <v>1878</v>
      </c>
      <c r="J4485">
        <v>242.94</v>
      </c>
      <c r="K4485">
        <v>3</v>
      </c>
      <c r="L4485">
        <v>71.2624</v>
      </c>
      <c r="M4485">
        <v>0</v>
      </c>
      <c r="N4485">
        <v>29.152799999999999</v>
      </c>
    </row>
    <row r="4486" spans="1:14" hidden="1">
      <c r="A4486">
        <v>446</v>
      </c>
      <c r="B4486" t="s">
        <v>4721</v>
      </c>
      <c r="C4486" s="4">
        <v>42618</v>
      </c>
      <c r="D4486" s="4">
        <v>42620</v>
      </c>
      <c r="E4486" t="s">
        <v>52</v>
      </c>
      <c r="F4486" t="s">
        <v>287</v>
      </c>
      <c r="G4486" t="s">
        <v>21</v>
      </c>
      <c r="H4486">
        <v>48227</v>
      </c>
      <c r="I4486" t="s">
        <v>710</v>
      </c>
      <c r="J4486">
        <v>22.05</v>
      </c>
      <c r="K4486">
        <v>7</v>
      </c>
      <c r="L4486">
        <v>1.6379999999999999</v>
      </c>
      <c r="M4486">
        <v>0</v>
      </c>
      <c r="N4486">
        <v>10.584</v>
      </c>
    </row>
    <row r="4487" spans="1:14" hidden="1">
      <c r="A4487">
        <v>1281</v>
      </c>
      <c r="B4487" t="s">
        <v>4722</v>
      </c>
      <c r="C4487" s="4">
        <v>42618</v>
      </c>
      <c r="D4487" s="4">
        <v>42619</v>
      </c>
      <c r="E4487" t="s">
        <v>38</v>
      </c>
      <c r="F4487" t="s">
        <v>3024</v>
      </c>
      <c r="G4487" t="s">
        <v>21</v>
      </c>
      <c r="H4487">
        <v>52402</v>
      </c>
      <c r="I4487" t="s">
        <v>1599</v>
      </c>
      <c r="J4487">
        <v>278.39999999999998</v>
      </c>
      <c r="K4487">
        <v>3</v>
      </c>
      <c r="L4487">
        <v>65.888000000000005</v>
      </c>
      <c r="M4487">
        <v>0</v>
      </c>
      <c r="N4487">
        <v>80.736000000000004</v>
      </c>
    </row>
    <row r="4488" spans="1:14" hidden="1">
      <c r="A4488">
        <v>1795</v>
      </c>
      <c r="B4488" t="s">
        <v>4723</v>
      </c>
      <c r="C4488" s="4">
        <v>42618</v>
      </c>
      <c r="D4488" s="4">
        <v>42623</v>
      </c>
      <c r="E4488" t="s">
        <v>15</v>
      </c>
      <c r="F4488" t="s">
        <v>3460</v>
      </c>
      <c r="G4488" t="s">
        <v>17</v>
      </c>
      <c r="H4488">
        <v>66062</v>
      </c>
      <c r="I4488" t="s">
        <v>770</v>
      </c>
      <c r="J4488">
        <v>107.94</v>
      </c>
      <c r="K4488">
        <v>3</v>
      </c>
      <c r="L4488">
        <v>26.984999999999999</v>
      </c>
      <c r="M4488">
        <v>0</v>
      </c>
      <c r="N4488">
        <v>26.984999999999999</v>
      </c>
    </row>
    <row r="4489" spans="1:14" hidden="1">
      <c r="A4489">
        <v>3145</v>
      </c>
      <c r="B4489" t="s">
        <v>4724</v>
      </c>
      <c r="C4489" s="4">
        <v>42618</v>
      </c>
      <c r="D4489" s="4">
        <v>42624</v>
      </c>
      <c r="E4489" t="s">
        <v>15</v>
      </c>
      <c r="F4489" t="s">
        <v>1566</v>
      </c>
      <c r="G4489" t="s">
        <v>27</v>
      </c>
      <c r="H4489">
        <v>78745</v>
      </c>
      <c r="I4489" t="s">
        <v>251</v>
      </c>
      <c r="J4489">
        <v>347.80200000000002</v>
      </c>
      <c r="K4489">
        <v>7</v>
      </c>
      <c r="L4489">
        <v>53.234999999999999</v>
      </c>
      <c r="M4489">
        <v>0.3</v>
      </c>
      <c r="N4489">
        <v>-24.843</v>
      </c>
    </row>
    <row r="4490" spans="1:14" hidden="1">
      <c r="A4490">
        <v>3524</v>
      </c>
      <c r="B4490" t="s">
        <v>4725</v>
      </c>
      <c r="C4490" s="4">
        <v>42618</v>
      </c>
      <c r="D4490" s="4">
        <v>42623</v>
      </c>
      <c r="E4490" t="s">
        <v>15</v>
      </c>
      <c r="F4490" t="s">
        <v>1699</v>
      </c>
      <c r="G4490" t="s">
        <v>27</v>
      </c>
      <c r="H4490">
        <v>92105</v>
      </c>
      <c r="I4490" t="s">
        <v>1516</v>
      </c>
      <c r="J4490">
        <v>116</v>
      </c>
      <c r="K4490">
        <v>8</v>
      </c>
      <c r="L4490">
        <v>10.875</v>
      </c>
      <c r="M4490">
        <v>0</v>
      </c>
      <c r="N4490">
        <v>29</v>
      </c>
    </row>
    <row r="4491" spans="1:14" hidden="1">
      <c r="A4491">
        <v>3617</v>
      </c>
      <c r="B4491" t="s">
        <v>4726</v>
      </c>
      <c r="C4491" s="4">
        <v>42618</v>
      </c>
      <c r="D4491" s="4">
        <v>42622</v>
      </c>
      <c r="E4491" t="s">
        <v>15</v>
      </c>
      <c r="F4491" t="s">
        <v>2379</v>
      </c>
      <c r="G4491" t="s">
        <v>21</v>
      </c>
      <c r="H4491">
        <v>19120</v>
      </c>
      <c r="I4491" t="s">
        <v>3626</v>
      </c>
      <c r="J4491">
        <v>9.5549999999999997</v>
      </c>
      <c r="K4491">
        <v>5</v>
      </c>
      <c r="L4491">
        <v>3.3761000000000001</v>
      </c>
      <c r="M4491">
        <v>0.7</v>
      </c>
      <c r="N4491">
        <v>-7.3254999999999999</v>
      </c>
    </row>
    <row r="4492" spans="1:14" hidden="1">
      <c r="A4492">
        <v>3874</v>
      </c>
      <c r="B4492" t="s">
        <v>4727</v>
      </c>
      <c r="C4492" s="4">
        <v>42618</v>
      </c>
      <c r="D4492" s="4">
        <v>42620</v>
      </c>
      <c r="E4492" t="s">
        <v>52</v>
      </c>
      <c r="F4492" t="s">
        <v>1513</v>
      </c>
      <c r="G4492" t="s">
        <v>21</v>
      </c>
      <c r="H4492">
        <v>37604</v>
      </c>
      <c r="I4492" t="s">
        <v>4536</v>
      </c>
      <c r="J4492">
        <v>23.472000000000001</v>
      </c>
      <c r="K4492">
        <v>3</v>
      </c>
      <c r="L4492">
        <v>5.2812000000000001</v>
      </c>
      <c r="M4492">
        <v>0.2</v>
      </c>
      <c r="N4492">
        <v>7.6284000000000001</v>
      </c>
    </row>
    <row r="4493" spans="1:14" hidden="1">
      <c r="A4493">
        <v>3875</v>
      </c>
      <c r="B4493" t="s">
        <v>4727</v>
      </c>
      <c r="C4493" s="4">
        <v>42618</v>
      </c>
      <c r="D4493" s="4">
        <v>42620</v>
      </c>
      <c r="E4493" t="s">
        <v>52</v>
      </c>
      <c r="F4493" t="s">
        <v>1513</v>
      </c>
      <c r="G4493" t="s">
        <v>21</v>
      </c>
      <c r="H4493">
        <v>37604</v>
      </c>
      <c r="I4493" t="s">
        <v>145</v>
      </c>
      <c r="J4493">
        <v>86.058000000000007</v>
      </c>
      <c r="K4493">
        <v>7</v>
      </c>
      <c r="L4493">
        <v>21.3096</v>
      </c>
      <c r="M4493">
        <v>0.7</v>
      </c>
      <c r="N4493">
        <v>-63.109200000000001</v>
      </c>
    </row>
    <row r="4494" spans="1:14" hidden="1">
      <c r="A4494">
        <v>3876</v>
      </c>
      <c r="B4494" t="s">
        <v>4727</v>
      </c>
      <c r="C4494" s="4">
        <v>42618</v>
      </c>
      <c r="D4494" s="4">
        <v>42620</v>
      </c>
      <c r="E4494" t="s">
        <v>52</v>
      </c>
      <c r="F4494" t="s">
        <v>1513</v>
      </c>
      <c r="G4494" t="s">
        <v>21</v>
      </c>
      <c r="H4494">
        <v>37604</v>
      </c>
      <c r="I4494" t="s">
        <v>2723</v>
      </c>
      <c r="J4494">
        <v>108.78400000000001</v>
      </c>
      <c r="K4494">
        <v>2</v>
      </c>
      <c r="L4494">
        <v>50.9925</v>
      </c>
      <c r="M4494">
        <v>0.2</v>
      </c>
      <c r="N4494">
        <v>6.7990000000000101</v>
      </c>
    </row>
    <row r="4495" spans="1:14" hidden="1">
      <c r="A4495">
        <v>3877</v>
      </c>
      <c r="B4495" t="s">
        <v>4727</v>
      </c>
      <c r="C4495" s="4">
        <v>42618</v>
      </c>
      <c r="D4495" s="4">
        <v>42620</v>
      </c>
      <c r="E4495" t="s">
        <v>52</v>
      </c>
      <c r="F4495" t="s">
        <v>1513</v>
      </c>
      <c r="G4495" t="s">
        <v>21</v>
      </c>
      <c r="H4495">
        <v>37604</v>
      </c>
      <c r="I4495" t="s">
        <v>1510</v>
      </c>
      <c r="J4495">
        <v>10.272</v>
      </c>
      <c r="K4495">
        <v>3</v>
      </c>
      <c r="L4495">
        <v>2.3540000000000001</v>
      </c>
      <c r="M4495">
        <v>0.2</v>
      </c>
      <c r="N4495">
        <v>3.21</v>
      </c>
    </row>
    <row r="4496" spans="1:14" hidden="1">
      <c r="A4496">
        <v>4615</v>
      </c>
      <c r="B4496" t="s">
        <v>4728</v>
      </c>
      <c r="C4496" s="4">
        <v>42618</v>
      </c>
      <c r="D4496" s="4">
        <v>42623</v>
      </c>
      <c r="E4496" t="s">
        <v>15</v>
      </c>
      <c r="F4496" t="s">
        <v>1785</v>
      </c>
      <c r="G4496" t="s">
        <v>17</v>
      </c>
      <c r="H4496">
        <v>77070</v>
      </c>
      <c r="I4496" t="s">
        <v>18</v>
      </c>
      <c r="J4496">
        <v>62.79</v>
      </c>
      <c r="K4496">
        <v>3</v>
      </c>
      <c r="L4496">
        <v>76.394499999999994</v>
      </c>
      <c r="M4496">
        <v>0.8</v>
      </c>
      <c r="N4496">
        <v>-166.39349999999999</v>
      </c>
    </row>
    <row r="4497" spans="1:14" hidden="1">
      <c r="A4497">
        <v>4616</v>
      </c>
      <c r="B4497" t="s">
        <v>4728</v>
      </c>
      <c r="C4497" s="4">
        <v>42618</v>
      </c>
      <c r="D4497" s="4">
        <v>42623</v>
      </c>
      <c r="E4497" t="s">
        <v>15</v>
      </c>
      <c r="F4497" t="s">
        <v>1785</v>
      </c>
      <c r="G4497" t="s">
        <v>17</v>
      </c>
      <c r="H4497">
        <v>77070</v>
      </c>
      <c r="I4497" t="s">
        <v>3713</v>
      </c>
      <c r="J4497">
        <v>28.44</v>
      </c>
      <c r="K4497">
        <v>9</v>
      </c>
      <c r="L4497">
        <v>2.6859999999999999</v>
      </c>
      <c r="M4497">
        <v>0.2</v>
      </c>
      <c r="N4497">
        <v>4.266</v>
      </c>
    </row>
    <row r="4498" spans="1:14" hidden="1">
      <c r="A4498">
        <v>4945</v>
      </c>
      <c r="B4498" t="s">
        <v>4729</v>
      </c>
      <c r="C4498" s="4">
        <v>42618</v>
      </c>
      <c r="D4498" s="4">
        <v>42619</v>
      </c>
      <c r="E4498" t="s">
        <v>38</v>
      </c>
      <c r="F4498" t="s">
        <v>798</v>
      </c>
      <c r="G4498" t="s">
        <v>21</v>
      </c>
      <c r="H4498">
        <v>90278</v>
      </c>
      <c r="I4498" t="s">
        <v>131</v>
      </c>
      <c r="J4498">
        <v>96.08</v>
      </c>
      <c r="K4498">
        <v>2</v>
      </c>
      <c r="L4498">
        <v>24.980799999999999</v>
      </c>
      <c r="M4498">
        <v>0</v>
      </c>
      <c r="N4498">
        <v>46.118400000000001</v>
      </c>
    </row>
    <row r="4499" spans="1:14" hidden="1">
      <c r="A4499">
        <v>4946</v>
      </c>
      <c r="B4499" t="s">
        <v>4729</v>
      </c>
      <c r="C4499" s="4">
        <v>42618</v>
      </c>
      <c r="D4499" s="4">
        <v>42619</v>
      </c>
      <c r="E4499" t="s">
        <v>38</v>
      </c>
      <c r="F4499" t="s">
        <v>798</v>
      </c>
      <c r="G4499" t="s">
        <v>21</v>
      </c>
      <c r="H4499">
        <v>90278</v>
      </c>
      <c r="I4499" t="s">
        <v>447</v>
      </c>
      <c r="J4499">
        <v>11.68</v>
      </c>
      <c r="K4499">
        <v>2</v>
      </c>
      <c r="L4499">
        <v>3.8690000000000002</v>
      </c>
      <c r="M4499">
        <v>0.2</v>
      </c>
      <c r="N4499">
        <v>3.9420000000000002</v>
      </c>
    </row>
    <row r="4500" spans="1:14" hidden="1">
      <c r="A4500">
        <v>4947</v>
      </c>
      <c r="B4500" t="s">
        <v>4729</v>
      </c>
      <c r="C4500" s="4">
        <v>42618</v>
      </c>
      <c r="D4500" s="4">
        <v>42619</v>
      </c>
      <c r="E4500" t="s">
        <v>38</v>
      </c>
      <c r="F4500" t="s">
        <v>798</v>
      </c>
      <c r="G4500" t="s">
        <v>21</v>
      </c>
      <c r="H4500">
        <v>90278</v>
      </c>
      <c r="I4500" t="s">
        <v>2161</v>
      </c>
      <c r="J4500">
        <v>4.3600000000000003</v>
      </c>
      <c r="K4500">
        <v>2</v>
      </c>
      <c r="L4500">
        <v>1.2862</v>
      </c>
      <c r="M4500">
        <v>0</v>
      </c>
      <c r="N4500">
        <v>1.7876000000000001</v>
      </c>
    </row>
    <row r="4501" spans="1:14" hidden="1">
      <c r="A4501">
        <v>5382</v>
      </c>
      <c r="B4501" t="s">
        <v>4730</v>
      </c>
      <c r="C4501" s="4">
        <v>42618</v>
      </c>
      <c r="D4501" s="4">
        <v>42620</v>
      </c>
      <c r="E4501" t="s">
        <v>52</v>
      </c>
      <c r="F4501" t="s">
        <v>4731</v>
      </c>
      <c r="G4501" t="s">
        <v>27</v>
      </c>
      <c r="H4501">
        <v>77070</v>
      </c>
      <c r="I4501" t="s">
        <v>1470</v>
      </c>
      <c r="J4501">
        <v>25.92</v>
      </c>
      <c r="K4501">
        <v>5</v>
      </c>
      <c r="L4501">
        <v>3.3696000000000002</v>
      </c>
      <c r="M4501">
        <v>0.2</v>
      </c>
      <c r="N4501">
        <v>9.0719999999999992</v>
      </c>
    </row>
    <row r="4502" spans="1:14" hidden="1">
      <c r="A4502">
        <v>5383</v>
      </c>
      <c r="B4502" t="s">
        <v>4730</v>
      </c>
      <c r="C4502" s="4">
        <v>42618</v>
      </c>
      <c r="D4502" s="4">
        <v>42620</v>
      </c>
      <c r="E4502" t="s">
        <v>52</v>
      </c>
      <c r="F4502" t="s">
        <v>4731</v>
      </c>
      <c r="G4502" t="s">
        <v>27</v>
      </c>
      <c r="H4502">
        <v>77070</v>
      </c>
      <c r="I4502" t="s">
        <v>2442</v>
      </c>
      <c r="J4502">
        <v>15.808</v>
      </c>
      <c r="K4502">
        <v>8</v>
      </c>
      <c r="L4502">
        <v>1.3090999999999999</v>
      </c>
      <c r="M4502">
        <v>0.2</v>
      </c>
      <c r="N4502">
        <v>5.3352000000000004</v>
      </c>
    </row>
    <row r="4503" spans="1:14" hidden="1">
      <c r="A4503">
        <v>5384</v>
      </c>
      <c r="B4503" t="s">
        <v>4730</v>
      </c>
      <c r="C4503" s="4">
        <v>42618</v>
      </c>
      <c r="D4503" s="4">
        <v>42620</v>
      </c>
      <c r="E4503" t="s">
        <v>52</v>
      </c>
      <c r="F4503" t="s">
        <v>4731</v>
      </c>
      <c r="G4503" t="s">
        <v>27</v>
      </c>
      <c r="H4503">
        <v>77070</v>
      </c>
      <c r="I4503" t="s">
        <v>2356</v>
      </c>
      <c r="J4503">
        <v>10.368</v>
      </c>
      <c r="K4503">
        <v>2</v>
      </c>
      <c r="L4503">
        <v>3.3048000000000002</v>
      </c>
      <c r="M4503">
        <v>0.2</v>
      </c>
      <c r="N4503">
        <v>3.7584</v>
      </c>
    </row>
    <row r="4504" spans="1:14" hidden="1">
      <c r="A4504">
        <v>5880</v>
      </c>
      <c r="B4504" t="s">
        <v>4732</v>
      </c>
      <c r="C4504" s="4">
        <v>42618</v>
      </c>
      <c r="D4504" s="4">
        <v>42624</v>
      </c>
      <c r="E4504" t="s">
        <v>15</v>
      </c>
      <c r="F4504" t="s">
        <v>726</v>
      </c>
      <c r="G4504" t="s">
        <v>21</v>
      </c>
      <c r="H4504">
        <v>10011</v>
      </c>
      <c r="I4504" t="s">
        <v>3065</v>
      </c>
      <c r="J4504">
        <v>192.16</v>
      </c>
      <c r="K4504">
        <v>4</v>
      </c>
      <c r="L4504">
        <v>24.980799999999999</v>
      </c>
      <c r="M4504">
        <v>0</v>
      </c>
      <c r="N4504">
        <v>92.236800000000002</v>
      </c>
    </row>
    <row r="4505" spans="1:14" hidden="1">
      <c r="A4505">
        <v>6777</v>
      </c>
      <c r="B4505" t="s">
        <v>4733</v>
      </c>
      <c r="C4505" s="4">
        <v>42618</v>
      </c>
      <c r="D4505" s="4">
        <v>42624</v>
      </c>
      <c r="E4505" t="s">
        <v>15</v>
      </c>
      <c r="F4505" t="s">
        <v>1737</v>
      </c>
      <c r="G4505" t="s">
        <v>21</v>
      </c>
      <c r="H4505">
        <v>78207</v>
      </c>
      <c r="I4505" t="s">
        <v>4365</v>
      </c>
      <c r="J4505">
        <v>93.456000000000003</v>
      </c>
      <c r="K4505">
        <v>3</v>
      </c>
      <c r="L4505">
        <v>36.993000000000002</v>
      </c>
      <c r="M4505">
        <v>0.2</v>
      </c>
      <c r="N4505">
        <v>-17.523</v>
      </c>
    </row>
    <row r="4506" spans="1:14" hidden="1">
      <c r="A4506">
        <v>6876</v>
      </c>
      <c r="B4506" t="s">
        <v>4734</v>
      </c>
      <c r="C4506" s="4">
        <v>42618</v>
      </c>
      <c r="D4506" s="4">
        <v>42623</v>
      </c>
      <c r="E4506" t="s">
        <v>15</v>
      </c>
      <c r="F4506" t="s">
        <v>197</v>
      </c>
      <c r="G4506" t="s">
        <v>21</v>
      </c>
      <c r="H4506">
        <v>23320</v>
      </c>
      <c r="I4506" t="s">
        <v>3319</v>
      </c>
      <c r="J4506">
        <v>25.06</v>
      </c>
      <c r="K4506">
        <v>2</v>
      </c>
      <c r="L4506">
        <v>6.6409000000000002</v>
      </c>
      <c r="M4506">
        <v>0</v>
      </c>
      <c r="N4506">
        <v>11.7782</v>
      </c>
    </row>
    <row r="4507" spans="1:14" hidden="1">
      <c r="A4507">
        <v>6877</v>
      </c>
      <c r="B4507" t="s">
        <v>4734</v>
      </c>
      <c r="C4507" s="4">
        <v>42618</v>
      </c>
      <c r="D4507" s="4">
        <v>42623</v>
      </c>
      <c r="E4507" t="s">
        <v>15</v>
      </c>
      <c r="F4507" t="s">
        <v>197</v>
      </c>
      <c r="G4507" t="s">
        <v>21</v>
      </c>
      <c r="H4507">
        <v>23320</v>
      </c>
      <c r="I4507" t="s">
        <v>4472</v>
      </c>
      <c r="J4507">
        <v>1652.94</v>
      </c>
      <c r="K4507">
        <v>3</v>
      </c>
      <c r="L4507">
        <v>446.29379999999998</v>
      </c>
      <c r="M4507">
        <v>0</v>
      </c>
      <c r="N4507">
        <v>314.05860000000001</v>
      </c>
    </row>
    <row r="4508" spans="1:14" hidden="1">
      <c r="A4508">
        <v>7071</v>
      </c>
      <c r="B4508" t="s">
        <v>4735</v>
      </c>
      <c r="C4508" s="4">
        <v>42618</v>
      </c>
      <c r="D4508" s="4">
        <v>42623</v>
      </c>
      <c r="E4508" t="s">
        <v>52</v>
      </c>
      <c r="F4508" t="s">
        <v>508</v>
      </c>
      <c r="G4508" t="s">
        <v>17</v>
      </c>
      <c r="H4508">
        <v>60653</v>
      </c>
      <c r="I4508" t="s">
        <v>3485</v>
      </c>
      <c r="J4508">
        <v>9.2479999999999993</v>
      </c>
      <c r="K4508">
        <v>2</v>
      </c>
      <c r="L4508">
        <v>2.9478</v>
      </c>
      <c r="M4508">
        <v>0.2</v>
      </c>
      <c r="N4508">
        <v>3.3523999999999998</v>
      </c>
    </row>
    <row r="4509" spans="1:14" hidden="1">
      <c r="A4509">
        <v>7522</v>
      </c>
      <c r="B4509" t="s">
        <v>4736</v>
      </c>
      <c r="C4509" s="4">
        <v>42618</v>
      </c>
      <c r="D4509" s="4">
        <v>42624</v>
      </c>
      <c r="E4509" t="s">
        <v>15</v>
      </c>
      <c r="F4509" t="s">
        <v>2428</v>
      </c>
      <c r="G4509" t="s">
        <v>21</v>
      </c>
      <c r="H4509">
        <v>43130</v>
      </c>
      <c r="I4509" t="s">
        <v>2621</v>
      </c>
      <c r="J4509">
        <v>8.952</v>
      </c>
      <c r="K4509">
        <v>2</v>
      </c>
      <c r="L4509">
        <v>8.2059999999999995</v>
      </c>
      <c r="M4509">
        <v>0.7</v>
      </c>
      <c r="N4509">
        <v>-7.46</v>
      </c>
    </row>
    <row r="4510" spans="1:14" hidden="1">
      <c r="A4510">
        <v>7523</v>
      </c>
      <c r="B4510" t="s">
        <v>4736</v>
      </c>
      <c r="C4510" s="4">
        <v>42618</v>
      </c>
      <c r="D4510" s="4">
        <v>42624</v>
      </c>
      <c r="E4510" t="s">
        <v>15</v>
      </c>
      <c r="F4510" t="s">
        <v>2428</v>
      </c>
      <c r="G4510" t="s">
        <v>21</v>
      </c>
      <c r="H4510">
        <v>43130</v>
      </c>
      <c r="I4510" t="s">
        <v>2449</v>
      </c>
      <c r="J4510">
        <v>8.8559999999999999</v>
      </c>
      <c r="K4510">
        <v>6</v>
      </c>
      <c r="L4510">
        <v>2.5583999999999998</v>
      </c>
      <c r="M4510">
        <v>0.7</v>
      </c>
      <c r="N4510">
        <v>-6.4943999999999997</v>
      </c>
    </row>
    <row r="4511" spans="1:14" hidden="1">
      <c r="A4511">
        <v>7524</v>
      </c>
      <c r="B4511" t="s">
        <v>4736</v>
      </c>
      <c r="C4511" s="4">
        <v>42618</v>
      </c>
      <c r="D4511" s="4">
        <v>42624</v>
      </c>
      <c r="E4511" t="s">
        <v>15</v>
      </c>
      <c r="F4511" t="s">
        <v>2428</v>
      </c>
      <c r="G4511" t="s">
        <v>21</v>
      </c>
      <c r="H4511">
        <v>43130</v>
      </c>
      <c r="I4511" t="s">
        <v>4162</v>
      </c>
      <c r="J4511">
        <v>85.245999999999995</v>
      </c>
      <c r="K4511">
        <v>2</v>
      </c>
      <c r="L4511">
        <v>43.231900000000003</v>
      </c>
      <c r="M4511">
        <v>0.3</v>
      </c>
      <c r="N4511">
        <v>-1.2178</v>
      </c>
    </row>
    <row r="4512" spans="1:14" hidden="1">
      <c r="A4512">
        <v>7550</v>
      </c>
      <c r="B4512" t="s">
        <v>4737</v>
      </c>
      <c r="C4512" s="4">
        <v>42618</v>
      </c>
      <c r="D4512" s="4">
        <v>42620</v>
      </c>
      <c r="E4512" t="s">
        <v>38</v>
      </c>
      <c r="F4512" t="s">
        <v>1463</v>
      </c>
      <c r="G4512" t="s">
        <v>27</v>
      </c>
      <c r="H4512">
        <v>77036</v>
      </c>
      <c r="I4512" t="s">
        <v>1427</v>
      </c>
      <c r="J4512">
        <v>21.204000000000001</v>
      </c>
      <c r="K4512">
        <v>3</v>
      </c>
      <c r="L4512">
        <v>10.955399999999999</v>
      </c>
      <c r="M4512">
        <v>0.6</v>
      </c>
      <c r="N4512">
        <v>-11.6622</v>
      </c>
    </row>
    <row r="4513" spans="1:14" hidden="1">
      <c r="A4513">
        <v>7591</v>
      </c>
      <c r="B4513" t="s">
        <v>4738</v>
      </c>
      <c r="C4513" s="4">
        <v>42618</v>
      </c>
      <c r="D4513" s="4">
        <v>42622</v>
      </c>
      <c r="E4513" t="s">
        <v>15</v>
      </c>
      <c r="F4513" t="s">
        <v>276</v>
      </c>
      <c r="G4513" t="s">
        <v>21</v>
      </c>
      <c r="H4513">
        <v>19134</v>
      </c>
      <c r="I4513" t="s">
        <v>524</v>
      </c>
      <c r="J4513">
        <v>58.247999999999998</v>
      </c>
      <c r="K4513">
        <v>9</v>
      </c>
      <c r="L4513">
        <v>5.1776</v>
      </c>
      <c r="M4513">
        <v>0.2</v>
      </c>
      <c r="N4513">
        <v>11.6496</v>
      </c>
    </row>
    <row r="4514" spans="1:14" hidden="1">
      <c r="A4514">
        <v>7592</v>
      </c>
      <c r="B4514" t="s">
        <v>4738</v>
      </c>
      <c r="C4514" s="4">
        <v>42618</v>
      </c>
      <c r="D4514" s="4">
        <v>42622</v>
      </c>
      <c r="E4514" t="s">
        <v>15</v>
      </c>
      <c r="F4514" t="s">
        <v>276</v>
      </c>
      <c r="G4514" t="s">
        <v>21</v>
      </c>
      <c r="H4514">
        <v>19134</v>
      </c>
      <c r="I4514" t="s">
        <v>123</v>
      </c>
      <c r="J4514">
        <v>71.245999999999995</v>
      </c>
      <c r="K4514">
        <v>2</v>
      </c>
      <c r="L4514">
        <v>45.292099999999998</v>
      </c>
      <c r="M4514">
        <v>0.3</v>
      </c>
      <c r="N4514">
        <v>-19.338200000000001</v>
      </c>
    </row>
    <row r="4515" spans="1:14" hidden="1">
      <c r="A4515">
        <v>7593</v>
      </c>
      <c r="B4515" t="s">
        <v>4738</v>
      </c>
      <c r="C4515" s="4">
        <v>42618</v>
      </c>
      <c r="D4515" s="4">
        <v>42622</v>
      </c>
      <c r="E4515" t="s">
        <v>15</v>
      </c>
      <c r="F4515" t="s">
        <v>276</v>
      </c>
      <c r="G4515" t="s">
        <v>21</v>
      </c>
      <c r="H4515">
        <v>19134</v>
      </c>
      <c r="I4515" t="s">
        <v>4739</v>
      </c>
      <c r="J4515">
        <v>7.8719999999999999</v>
      </c>
      <c r="K4515">
        <v>3</v>
      </c>
      <c r="L4515">
        <v>2.4272</v>
      </c>
      <c r="M4515">
        <v>0.2</v>
      </c>
      <c r="N4515">
        <v>0.59039999999999904</v>
      </c>
    </row>
    <row r="4516" spans="1:14" hidden="1">
      <c r="A4516">
        <v>7594</v>
      </c>
      <c r="B4516" t="s">
        <v>4738</v>
      </c>
      <c r="C4516" s="4">
        <v>42618</v>
      </c>
      <c r="D4516" s="4">
        <v>42622</v>
      </c>
      <c r="E4516" t="s">
        <v>15</v>
      </c>
      <c r="F4516" t="s">
        <v>276</v>
      </c>
      <c r="G4516" t="s">
        <v>21</v>
      </c>
      <c r="H4516">
        <v>19134</v>
      </c>
      <c r="I4516" t="s">
        <v>3875</v>
      </c>
      <c r="J4516">
        <v>887.27099999999996</v>
      </c>
      <c r="K4516">
        <v>3</v>
      </c>
      <c r="L4516">
        <v>316.88249999999999</v>
      </c>
      <c r="M4516">
        <v>0.3</v>
      </c>
      <c r="N4516">
        <v>-63.3765</v>
      </c>
    </row>
    <row r="4517" spans="1:14" hidden="1">
      <c r="A4517">
        <v>9142</v>
      </c>
      <c r="B4517" t="s">
        <v>4740</v>
      </c>
      <c r="C4517" s="4">
        <v>42618</v>
      </c>
      <c r="D4517" s="4">
        <v>42620</v>
      </c>
      <c r="E4517" t="s">
        <v>38</v>
      </c>
      <c r="F4517" t="s">
        <v>3921</v>
      </c>
      <c r="G4517" t="s">
        <v>27</v>
      </c>
      <c r="H4517">
        <v>10011</v>
      </c>
      <c r="I4517" t="s">
        <v>1267</v>
      </c>
      <c r="J4517">
        <v>43.6</v>
      </c>
      <c r="K4517">
        <v>4</v>
      </c>
      <c r="L4517">
        <v>7.8479999999999999</v>
      </c>
      <c r="M4517">
        <v>0</v>
      </c>
      <c r="N4517">
        <v>12.208</v>
      </c>
    </row>
    <row r="4518" spans="1:14" hidden="1">
      <c r="A4518">
        <v>3788</v>
      </c>
      <c r="B4518" t="s">
        <v>4741</v>
      </c>
      <c r="C4518" s="4">
        <v>42617</v>
      </c>
      <c r="D4518" s="4">
        <v>42622</v>
      </c>
      <c r="E4518" t="s">
        <v>15</v>
      </c>
      <c r="F4518" t="s">
        <v>2682</v>
      </c>
      <c r="G4518" t="s">
        <v>21</v>
      </c>
      <c r="H4518">
        <v>77041</v>
      </c>
      <c r="I4518" t="s">
        <v>3396</v>
      </c>
      <c r="J4518">
        <v>3.9119999999999999</v>
      </c>
      <c r="K4518">
        <v>1</v>
      </c>
      <c r="L4518">
        <v>2.8851</v>
      </c>
      <c r="M4518">
        <v>0.2</v>
      </c>
      <c r="N4518">
        <v>1.0268999999999999</v>
      </c>
    </row>
    <row r="4519" spans="1:14" hidden="1">
      <c r="A4519">
        <v>3789</v>
      </c>
      <c r="B4519" t="s">
        <v>4741</v>
      </c>
      <c r="C4519" s="4">
        <v>42617</v>
      </c>
      <c r="D4519" s="4">
        <v>42622</v>
      </c>
      <c r="E4519" t="s">
        <v>15</v>
      </c>
      <c r="F4519" t="s">
        <v>2682</v>
      </c>
      <c r="G4519" t="s">
        <v>21</v>
      </c>
      <c r="H4519">
        <v>77041</v>
      </c>
      <c r="I4519" t="s">
        <v>854</v>
      </c>
      <c r="J4519">
        <v>62.375999999999998</v>
      </c>
      <c r="K4519">
        <v>3</v>
      </c>
      <c r="L4519">
        <v>18.4529</v>
      </c>
      <c r="M4519">
        <v>0.2</v>
      </c>
      <c r="N4519">
        <v>7.0172999999999996</v>
      </c>
    </row>
    <row r="4520" spans="1:14" hidden="1">
      <c r="A4520">
        <v>5331</v>
      </c>
      <c r="B4520" t="s">
        <v>4742</v>
      </c>
      <c r="C4520" s="4">
        <v>42617</v>
      </c>
      <c r="D4520" s="4">
        <v>42621</v>
      </c>
      <c r="E4520" t="s">
        <v>15</v>
      </c>
      <c r="F4520" t="s">
        <v>3458</v>
      </c>
      <c r="G4520" t="s">
        <v>21</v>
      </c>
      <c r="H4520">
        <v>10011</v>
      </c>
      <c r="I4520" t="s">
        <v>4115</v>
      </c>
      <c r="J4520">
        <v>63.94</v>
      </c>
      <c r="K4520">
        <v>1</v>
      </c>
      <c r="L4520">
        <v>39.003399999999999</v>
      </c>
      <c r="M4520">
        <v>0</v>
      </c>
      <c r="N4520">
        <v>24.936599999999999</v>
      </c>
    </row>
    <row r="4521" spans="1:14" hidden="1">
      <c r="A4521">
        <v>5332</v>
      </c>
      <c r="B4521" t="s">
        <v>4742</v>
      </c>
      <c r="C4521" s="4">
        <v>42617</v>
      </c>
      <c r="D4521" s="4">
        <v>42621</v>
      </c>
      <c r="E4521" t="s">
        <v>15</v>
      </c>
      <c r="F4521" t="s">
        <v>3458</v>
      </c>
      <c r="G4521" t="s">
        <v>21</v>
      </c>
      <c r="H4521">
        <v>10011</v>
      </c>
      <c r="I4521" t="s">
        <v>2180</v>
      </c>
      <c r="J4521">
        <v>60.6</v>
      </c>
      <c r="K4521">
        <v>5</v>
      </c>
      <c r="L4521">
        <v>8.0295000000000005</v>
      </c>
      <c r="M4521">
        <v>0.2</v>
      </c>
      <c r="N4521">
        <v>20.452500000000001</v>
      </c>
    </row>
    <row r="4522" spans="1:14" hidden="1">
      <c r="A4522">
        <v>5333</v>
      </c>
      <c r="B4522" t="s">
        <v>4742</v>
      </c>
      <c r="C4522" s="4">
        <v>42617</v>
      </c>
      <c r="D4522" s="4">
        <v>42621</v>
      </c>
      <c r="E4522" t="s">
        <v>15</v>
      </c>
      <c r="F4522" t="s">
        <v>3458</v>
      </c>
      <c r="G4522" t="s">
        <v>21</v>
      </c>
      <c r="H4522">
        <v>10011</v>
      </c>
      <c r="I4522" t="s">
        <v>2553</v>
      </c>
      <c r="J4522">
        <v>22.72</v>
      </c>
      <c r="K4522">
        <v>4</v>
      </c>
      <c r="L4522">
        <v>4.0327999999999999</v>
      </c>
      <c r="M4522">
        <v>0</v>
      </c>
      <c r="N4522">
        <v>6.5888</v>
      </c>
    </row>
    <row r="4523" spans="1:14" hidden="1">
      <c r="A4523">
        <v>5807</v>
      </c>
      <c r="B4523" t="s">
        <v>4743</v>
      </c>
      <c r="C4523" s="4">
        <v>42617</v>
      </c>
      <c r="D4523" s="4">
        <v>42620</v>
      </c>
      <c r="E4523" t="s">
        <v>52</v>
      </c>
      <c r="F4523" t="s">
        <v>588</v>
      </c>
      <c r="G4523" t="s">
        <v>21</v>
      </c>
      <c r="H4523">
        <v>37918</v>
      </c>
      <c r="I4523" t="s">
        <v>1720</v>
      </c>
      <c r="J4523">
        <v>12.192</v>
      </c>
      <c r="K4523">
        <v>3</v>
      </c>
      <c r="L4523">
        <v>2.6924000000000001</v>
      </c>
      <c r="M4523">
        <v>0.2</v>
      </c>
      <c r="N4523">
        <v>4.1147999999999998</v>
      </c>
    </row>
    <row r="4524" spans="1:14" hidden="1">
      <c r="A4524">
        <v>5808</v>
      </c>
      <c r="B4524" t="s">
        <v>4743</v>
      </c>
      <c r="C4524" s="4">
        <v>42617</v>
      </c>
      <c r="D4524" s="4">
        <v>42620</v>
      </c>
      <c r="E4524" t="s">
        <v>52</v>
      </c>
      <c r="F4524" t="s">
        <v>588</v>
      </c>
      <c r="G4524" t="s">
        <v>21</v>
      </c>
      <c r="H4524">
        <v>37918</v>
      </c>
      <c r="I4524" t="s">
        <v>908</v>
      </c>
      <c r="J4524">
        <v>87.168000000000006</v>
      </c>
      <c r="K4524">
        <v>2</v>
      </c>
      <c r="L4524">
        <v>39.2256</v>
      </c>
      <c r="M4524">
        <v>0.2</v>
      </c>
      <c r="N4524">
        <v>8.7168000000000099</v>
      </c>
    </row>
    <row r="4525" spans="1:14" hidden="1">
      <c r="A4525">
        <v>5809</v>
      </c>
      <c r="B4525" t="s">
        <v>4743</v>
      </c>
      <c r="C4525" s="4">
        <v>42617</v>
      </c>
      <c r="D4525" s="4">
        <v>42620</v>
      </c>
      <c r="E4525" t="s">
        <v>52</v>
      </c>
      <c r="F4525" t="s">
        <v>588</v>
      </c>
      <c r="G4525" t="s">
        <v>21</v>
      </c>
      <c r="H4525">
        <v>37918</v>
      </c>
      <c r="I4525" t="s">
        <v>429</v>
      </c>
      <c r="J4525">
        <v>31.744</v>
      </c>
      <c r="K4525">
        <v>2</v>
      </c>
      <c r="L4525">
        <v>11.7056</v>
      </c>
      <c r="M4525">
        <v>0.2</v>
      </c>
      <c r="N4525">
        <v>8.3328000000000007</v>
      </c>
    </row>
    <row r="4526" spans="1:14" hidden="1">
      <c r="A4526">
        <v>6037</v>
      </c>
      <c r="B4526" t="s">
        <v>4744</v>
      </c>
      <c r="C4526" s="4">
        <v>42617</v>
      </c>
      <c r="D4526" s="4">
        <v>42621</v>
      </c>
      <c r="E4526" t="s">
        <v>15</v>
      </c>
      <c r="F4526" t="s">
        <v>1466</v>
      </c>
      <c r="G4526" t="s">
        <v>21</v>
      </c>
      <c r="H4526">
        <v>40324</v>
      </c>
      <c r="I4526" t="s">
        <v>1022</v>
      </c>
      <c r="J4526">
        <v>42.6</v>
      </c>
      <c r="K4526">
        <v>3</v>
      </c>
      <c r="L4526">
        <v>8.6620000000000008</v>
      </c>
      <c r="M4526">
        <v>0</v>
      </c>
      <c r="N4526">
        <v>16.614000000000001</v>
      </c>
    </row>
    <row r="4527" spans="1:14" hidden="1">
      <c r="A4527">
        <v>6038</v>
      </c>
      <c r="B4527" t="s">
        <v>4744</v>
      </c>
      <c r="C4527" s="4">
        <v>42617</v>
      </c>
      <c r="D4527" s="4">
        <v>42621</v>
      </c>
      <c r="E4527" t="s">
        <v>15</v>
      </c>
      <c r="F4527" t="s">
        <v>1466</v>
      </c>
      <c r="G4527" t="s">
        <v>21</v>
      </c>
      <c r="H4527">
        <v>40324</v>
      </c>
      <c r="I4527" t="s">
        <v>3274</v>
      </c>
      <c r="J4527">
        <v>113.94</v>
      </c>
      <c r="K4527">
        <v>6</v>
      </c>
      <c r="L4527">
        <v>9.8748000000000005</v>
      </c>
      <c r="M4527">
        <v>0</v>
      </c>
      <c r="N4527">
        <v>54.691200000000002</v>
      </c>
    </row>
    <row r="4528" spans="1:14" hidden="1">
      <c r="A4528">
        <v>6039</v>
      </c>
      <c r="B4528" t="s">
        <v>4744</v>
      </c>
      <c r="C4528" s="4">
        <v>42617</v>
      </c>
      <c r="D4528" s="4">
        <v>42621</v>
      </c>
      <c r="E4528" t="s">
        <v>15</v>
      </c>
      <c r="F4528" t="s">
        <v>1466</v>
      </c>
      <c r="G4528" t="s">
        <v>21</v>
      </c>
      <c r="H4528">
        <v>40324</v>
      </c>
      <c r="I4528" t="s">
        <v>1298</v>
      </c>
      <c r="J4528">
        <v>129.91999999999999</v>
      </c>
      <c r="K4528">
        <v>4</v>
      </c>
      <c r="L4528">
        <v>31.180800000000001</v>
      </c>
      <c r="M4528">
        <v>0</v>
      </c>
      <c r="N4528">
        <v>5.1967999999999996</v>
      </c>
    </row>
    <row r="4529" spans="1:14" hidden="1">
      <c r="A4529">
        <v>6040</v>
      </c>
      <c r="B4529" t="s">
        <v>4744</v>
      </c>
      <c r="C4529" s="4">
        <v>42617</v>
      </c>
      <c r="D4529" s="4">
        <v>42621</v>
      </c>
      <c r="E4529" t="s">
        <v>15</v>
      </c>
      <c r="F4529" t="s">
        <v>1466</v>
      </c>
      <c r="G4529" t="s">
        <v>21</v>
      </c>
      <c r="H4529">
        <v>40324</v>
      </c>
      <c r="I4529" t="s">
        <v>1550</v>
      </c>
      <c r="J4529">
        <v>5.28</v>
      </c>
      <c r="K4529">
        <v>3</v>
      </c>
      <c r="L4529">
        <v>0.91520000000000001</v>
      </c>
      <c r="M4529">
        <v>0</v>
      </c>
      <c r="N4529">
        <v>2.5344000000000002</v>
      </c>
    </row>
    <row r="4530" spans="1:14" hidden="1">
      <c r="A4530">
        <v>8737</v>
      </c>
      <c r="B4530" t="s">
        <v>4745</v>
      </c>
      <c r="C4530" s="4">
        <v>42617</v>
      </c>
      <c r="D4530" s="4">
        <v>42622</v>
      </c>
      <c r="E4530" t="s">
        <v>15</v>
      </c>
      <c r="F4530" t="s">
        <v>775</v>
      </c>
      <c r="G4530" t="s">
        <v>27</v>
      </c>
      <c r="H4530">
        <v>55125</v>
      </c>
      <c r="I4530" t="s">
        <v>2994</v>
      </c>
      <c r="J4530">
        <v>535.41</v>
      </c>
      <c r="K4530">
        <v>3</v>
      </c>
      <c r="L4530">
        <v>124.929</v>
      </c>
      <c r="M4530">
        <v>0</v>
      </c>
      <c r="N4530">
        <v>160.62299999999999</v>
      </c>
    </row>
    <row r="4531" spans="1:14" hidden="1">
      <c r="A4531">
        <v>9073</v>
      </c>
      <c r="B4531" t="s">
        <v>4746</v>
      </c>
      <c r="C4531" s="4">
        <v>42617</v>
      </c>
      <c r="D4531" s="4">
        <v>42621</v>
      </c>
      <c r="E4531" t="s">
        <v>15</v>
      </c>
      <c r="F4531" t="s">
        <v>1216</v>
      </c>
      <c r="G4531" t="s">
        <v>21</v>
      </c>
      <c r="H4531">
        <v>65807</v>
      </c>
      <c r="I4531" t="s">
        <v>3736</v>
      </c>
      <c r="J4531">
        <v>16.559999999999999</v>
      </c>
      <c r="K4531">
        <v>2</v>
      </c>
      <c r="L4531">
        <v>4.3883999999999999</v>
      </c>
      <c r="M4531">
        <v>0</v>
      </c>
      <c r="N4531">
        <v>7.7831999999999999</v>
      </c>
    </row>
    <row r="4532" spans="1:14" hidden="1">
      <c r="A4532">
        <v>9074</v>
      </c>
      <c r="B4532" t="s">
        <v>4746</v>
      </c>
      <c r="C4532" s="4">
        <v>42617</v>
      </c>
      <c r="D4532" s="4">
        <v>42621</v>
      </c>
      <c r="E4532" t="s">
        <v>15</v>
      </c>
      <c r="F4532" t="s">
        <v>1216</v>
      </c>
      <c r="G4532" t="s">
        <v>21</v>
      </c>
      <c r="H4532">
        <v>65807</v>
      </c>
      <c r="I4532" t="s">
        <v>2178</v>
      </c>
      <c r="J4532">
        <v>279.95</v>
      </c>
      <c r="K4532">
        <v>5</v>
      </c>
      <c r="L4532">
        <v>42.552399999999999</v>
      </c>
      <c r="M4532">
        <v>0</v>
      </c>
      <c r="N4532">
        <v>67.188000000000002</v>
      </c>
    </row>
    <row r="4533" spans="1:14" hidden="1">
      <c r="A4533">
        <v>9602</v>
      </c>
      <c r="B4533" t="s">
        <v>4747</v>
      </c>
      <c r="C4533" s="4">
        <v>42617</v>
      </c>
      <c r="D4533" s="4">
        <v>42622</v>
      </c>
      <c r="E4533" t="s">
        <v>15</v>
      </c>
      <c r="F4533" t="s">
        <v>223</v>
      </c>
      <c r="G4533" t="s">
        <v>21</v>
      </c>
      <c r="H4533">
        <v>72401</v>
      </c>
      <c r="I4533" t="s">
        <v>1900</v>
      </c>
      <c r="J4533">
        <v>239.5</v>
      </c>
      <c r="K4533">
        <v>5</v>
      </c>
      <c r="L4533">
        <v>24.908000000000001</v>
      </c>
      <c r="M4533">
        <v>0</v>
      </c>
      <c r="N4533">
        <v>114.96</v>
      </c>
    </row>
    <row r="4534" spans="1:14" hidden="1">
      <c r="A4534">
        <v>9929</v>
      </c>
      <c r="B4534" t="s">
        <v>4748</v>
      </c>
      <c r="C4534" s="4">
        <v>42617</v>
      </c>
      <c r="D4534" s="4">
        <v>42617</v>
      </c>
      <c r="E4534" t="s">
        <v>98</v>
      </c>
      <c r="F4534" t="s">
        <v>4289</v>
      </c>
      <c r="G4534" t="s">
        <v>21</v>
      </c>
      <c r="H4534">
        <v>94122</v>
      </c>
      <c r="I4534" t="s">
        <v>524</v>
      </c>
      <c r="J4534">
        <v>24.27</v>
      </c>
      <c r="K4534">
        <v>3</v>
      </c>
      <c r="L4534">
        <v>5.1776</v>
      </c>
      <c r="M4534">
        <v>0</v>
      </c>
      <c r="N4534">
        <v>8.7371999999999996</v>
      </c>
    </row>
    <row r="4535" spans="1:14" hidden="1">
      <c r="A4535">
        <v>9930</v>
      </c>
      <c r="B4535" t="s">
        <v>4748</v>
      </c>
      <c r="C4535" s="4">
        <v>42617</v>
      </c>
      <c r="D4535" s="4">
        <v>42617</v>
      </c>
      <c r="E4535" t="s">
        <v>98</v>
      </c>
      <c r="F4535" t="s">
        <v>4289</v>
      </c>
      <c r="G4535" t="s">
        <v>21</v>
      </c>
      <c r="H4535">
        <v>94122</v>
      </c>
      <c r="I4535" t="s">
        <v>4749</v>
      </c>
      <c r="J4535">
        <v>2799.96</v>
      </c>
      <c r="K4535">
        <v>5</v>
      </c>
      <c r="L4535">
        <v>370.99470000000002</v>
      </c>
      <c r="M4535">
        <v>0.2</v>
      </c>
      <c r="N4535">
        <v>944.98649999999998</v>
      </c>
    </row>
    <row r="4536" spans="1:14" hidden="1">
      <c r="A4536">
        <v>870</v>
      </c>
      <c r="B4536" t="s">
        <v>4750</v>
      </c>
      <c r="C4536" s="4">
        <v>42616</v>
      </c>
      <c r="D4536" s="4">
        <v>42618</v>
      </c>
      <c r="E4536" t="s">
        <v>38</v>
      </c>
      <c r="F4536" t="s">
        <v>4751</v>
      </c>
      <c r="G4536" t="s">
        <v>17</v>
      </c>
      <c r="H4536">
        <v>19143</v>
      </c>
      <c r="I4536" t="s">
        <v>3905</v>
      </c>
      <c r="J4536">
        <v>1141.47</v>
      </c>
      <c r="K4536">
        <v>5</v>
      </c>
      <c r="L4536">
        <v>380.49</v>
      </c>
      <c r="M4536">
        <v>0.7</v>
      </c>
      <c r="N4536">
        <v>-760.98</v>
      </c>
    </row>
    <row r="4537" spans="1:14" hidden="1">
      <c r="A4537">
        <v>871</v>
      </c>
      <c r="B4537" t="s">
        <v>4750</v>
      </c>
      <c r="C4537" s="4">
        <v>42616</v>
      </c>
      <c r="D4537" s="4">
        <v>42618</v>
      </c>
      <c r="E4537" t="s">
        <v>38</v>
      </c>
      <c r="F4537" t="s">
        <v>4751</v>
      </c>
      <c r="G4537" t="s">
        <v>17</v>
      </c>
      <c r="H4537">
        <v>19143</v>
      </c>
      <c r="I4537" t="s">
        <v>621</v>
      </c>
      <c r="J4537">
        <v>280.78199999999998</v>
      </c>
      <c r="K4537">
        <v>3</v>
      </c>
      <c r="L4537">
        <v>109.193</v>
      </c>
      <c r="M4537">
        <v>0.4</v>
      </c>
      <c r="N4537">
        <v>-46.796999999999997</v>
      </c>
    </row>
    <row r="4538" spans="1:14" hidden="1">
      <c r="A4538">
        <v>1382</v>
      </c>
      <c r="B4538" t="s">
        <v>4752</v>
      </c>
      <c r="C4538" s="4">
        <v>42616</v>
      </c>
      <c r="D4538" s="4">
        <v>42622</v>
      </c>
      <c r="E4538" t="s">
        <v>15</v>
      </c>
      <c r="F4538" t="s">
        <v>2447</v>
      </c>
      <c r="G4538" t="s">
        <v>17</v>
      </c>
      <c r="H4538">
        <v>60505</v>
      </c>
      <c r="I4538" t="s">
        <v>840</v>
      </c>
      <c r="J4538">
        <v>83.951999999999998</v>
      </c>
      <c r="K4538">
        <v>3</v>
      </c>
      <c r="L4538">
        <v>58.066800000000001</v>
      </c>
      <c r="M4538">
        <v>0.6</v>
      </c>
      <c r="N4538">
        <v>-90.248400000000004</v>
      </c>
    </row>
    <row r="4539" spans="1:14" hidden="1">
      <c r="A4539">
        <v>2160</v>
      </c>
      <c r="B4539" t="s">
        <v>4753</v>
      </c>
      <c r="C4539" s="4">
        <v>42616</v>
      </c>
      <c r="D4539" s="4">
        <v>42622</v>
      </c>
      <c r="E4539" t="s">
        <v>15</v>
      </c>
      <c r="F4539" t="s">
        <v>664</v>
      </c>
      <c r="G4539" t="s">
        <v>21</v>
      </c>
      <c r="H4539">
        <v>60610</v>
      </c>
      <c r="I4539" t="s">
        <v>566</v>
      </c>
      <c r="J4539">
        <v>8.8079999999999998</v>
      </c>
      <c r="K4539">
        <v>3</v>
      </c>
      <c r="L4539">
        <v>7.9272</v>
      </c>
      <c r="M4539">
        <v>0.8</v>
      </c>
      <c r="N4539">
        <v>-14.973599999999999</v>
      </c>
    </row>
    <row r="4540" spans="1:14" hidden="1">
      <c r="A4540">
        <v>2283</v>
      </c>
      <c r="B4540" t="s">
        <v>4754</v>
      </c>
      <c r="C4540" s="4">
        <v>42616</v>
      </c>
      <c r="D4540" s="4">
        <v>42618</v>
      </c>
      <c r="E4540" t="s">
        <v>38</v>
      </c>
      <c r="F4540" t="s">
        <v>194</v>
      </c>
      <c r="G4540" t="s">
        <v>27</v>
      </c>
      <c r="H4540">
        <v>6457</v>
      </c>
      <c r="I4540" t="s">
        <v>609</v>
      </c>
      <c r="J4540">
        <v>48.16</v>
      </c>
      <c r="K4540">
        <v>7</v>
      </c>
      <c r="L4540">
        <v>3.7151999999999998</v>
      </c>
      <c r="M4540">
        <v>0</v>
      </c>
      <c r="N4540">
        <v>22.153600000000001</v>
      </c>
    </row>
    <row r="4541" spans="1:14" hidden="1">
      <c r="A4541">
        <v>2772</v>
      </c>
      <c r="B4541" t="s">
        <v>4755</v>
      </c>
      <c r="C4541" s="4">
        <v>42616</v>
      </c>
      <c r="D4541" s="4">
        <v>42623</v>
      </c>
      <c r="E4541" t="s">
        <v>15</v>
      </c>
      <c r="F4541" t="s">
        <v>4756</v>
      </c>
      <c r="G4541" t="s">
        <v>21</v>
      </c>
      <c r="H4541">
        <v>53186</v>
      </c>
      <c r="I4541" t="s">
        <v>265</v>
      </c>
      <c r="J4541">
        <v>54.5</v>
      </c>
      <c r="K4541">
        <v>5</v>
      </c>
      <c r="L4541">
        <v>8.0660000000000007</v>
      </c>
      <c r="M4541">
        <v>0</v>
      </c>
      <c r="N4541">
        <v>14.17</v>
      </c>
    </row>
    <row r="4542" spans="1:14" hidden="1">
      <c r="A4542">
        <v>5354</v>
      </c>
      <c r="B4542" t="s">
        <v>4757</v>
      </c>
      <c r="C4542" s="4">
        <v>42616</v>
      </c>
      <c r="D4542" s="4">
        <v>42619</v>
      </c>
      <c r="E4542" t="s">
        <v>38</v>
      </c>
      <c r="F4542" t="s">
        <v>1588</v>
      </c>
      <c r="G4542" t="s">
        <v>27</v>
      </c>
      <c r="H4542">
        <v>71203</v>
      </c>
      <c r="I4542" t="s">
        <v>520</v>
      </c>
      <c r="J4542">
        <v>87.28</v>
      </c>
      <c r="K4542">
        <v>8</v>
      </c>
      <c r="L4542">
        <v>5.7823000000000002</v>
      </c>
      <c r="M4542">
        <v>0</v>
      </c>
      <c r="N4542">
        <v>41.021599999999999</v>
      </c>
    </row>
    <row r="4543" spans="1:14" hidden="1">
      <c r="A4543">
        <v>6779</v>
      </c>
      <c r="B4543" t="s">
        <v>4758</v>
      </c>
      <c r="C4543" s="4">
        <v>42616</v>
      </c>
      <c r="D4543" s="4">
        <v>42621</v>
      </c>
      <c r="E4543" t="s">
        <v>52</v>
      </c>
      <c r="F4543" t="s">
        <v>538</v>
      </c>
      <c r="G4543" t="s">
        <v>21</v>
      </c>
      <c r="H4543">
        <v>21215</v>
      </c>
      <c r="I4543" t="s">
        <v>608</v>
      </c>
      <c r="J4543">
        <v>344.94</v>
      </c>
      <c r="K4543">
        <v>3</v>
      </c>
      <c r="L4543">
        <v>104.6318</v>
      </c>
      <c r="M4543">
        <v>0</v>
      </c>
      <c r="N4543">
        <v>31.044599999999999</v>
      </c>
    </row>
    <row r="4544" spans="1:14" hidden="1">
      <c r="A4544">
        <v>6780</v>
      </c>
      <c r="B4544" t="s">
        <v>4758</v>
      </c>
      <c r="C4544" s="4">
        <v>42616</v>
      </c>
      <c r="D4544" s="4">
        <v>42621</v>
      </c>
      <c r="E4544" t="s">
        <v>52</v>
      </c>
      <c r="F4544" t="s">
        <v>538</v>
      </c>
      <c r="G4544" t="s">
        <v>21</v>
      </c>
      <c r="H4544">
        <v>21215</v>
      </c>
      <c r="I4544" t="s">
        <v>517</v>
      </c>
      <c r="J4544">
        <v>14.76</v>
      </c>
      <c r="K4544">
        <v>2</v>
      </c>
      <c r="L4544">
        <v>5.2397999999999998</v>
      </c>
      <c r="M4544">
        <v>0</v>
      </c>
      <c r="N4544">
        <v>4.2804000000000002</v>
      </c>
    </row>
    <row r="4545" spans="1:14" hidden="1">
      <c r="A4545">
        <v>6781</v>
      </c>
      <c r="B4545" t="s">
        <v>4758</v>
      </c>
      <c r="C4545" s="4">
        <v>42616</v>
      </c>
      <c r="D4545" s="4">
        <v>42621</v>
      </c>
      <c r="E4545" t="s">
        <v>52</v>
      </c>
      <c r="F4545" t="s">
        <v>538</v>
      </c>
      <c r="G4545" t="s">
        <v>21</v>
      </c>
      <c r="H4545">
        <v>21215</v>
      </c>
      <c r="I4545" t="s">
        <v>2837</v>
      </c>
      <c r="J4545">
        <v>12.76</v>
      </c>
      <c r="K4545">
        <v>2</v>
      </c>
      <c r="L4545">
        <v>3.4451999999999998</v>
      </c>
      <c r="M4545">
        <v>0</v>
      </c>
      <c r="N4545">
        <v>5.8696000000000002</v>
      </c>
    </row>
    <row r="4546" spans="1:14" hidden="1">
      <c r="A4546">
        <v>6782</v>
      </c>
      <c r="B4546" t="s">
        <v>4758</v>
      </c>
      <c r="C4546" s="4">
        <v>42616</v>
      </c>
      <c r="D4546" s="4">
        <v>42621</v>
      </c>
      <c r="E4546" t="s">
        <v>52</v>
      </c>
      <c r="F4546" t="s">
        <v>538</v>
      </c>
      <c r="G4546" t="s">
        <v>21</v>
      </c>
      <c r="H4546">
        <v>21215</v>
      </c>
      <c r="I4546" t="s">
        <v>2660</v>
      </c>
      <c r="J4546">
        <v>58.48</v>
      </c>
      <c r="K4546">
        <v>8</v>
      </c>
      <c r="L4546">
        <v>3.8742999999999999</v>
      </c>
      <c r="M4546">
        <v>0</v>
      </c>
      <c r="N4546">
        <v>27.485600000000002</v>
      </c>
    </row>
    <row r="4547" spans="1:14" hidden="1">
      <c r="A4547">
        <v>7563</v>
      </c>
      <c r="B4547" t="s">
        <v>4759</v>
      </c>
      <c r="C4547" s="4">
        <v>42616</v>
      </c>
      <c r="D4547" s="4">
        <v>42620</v>
      </c>
      <c r="E4547" t="s">
        <v>15</v>
      </c>
      <c r="F4547" t="s">
        <v>645</v>
      </c>
      <c r="G4547" t="s">
        <v>21</v>
      </c>
      <c r="H4547">
        <v>60610</v>
      </c>
      <c r="I4547" t="s">
        <v>3548</v>
      </c>
      <c r="J4547">
        <v>198.744</v>
      </c>
      <c r="K4547">
        <v>4</v>
      </c>
      <c r="L4547">
        <v>49.686</v>
      </c>
      <c r="M4547">
        <v>0.3</v>
      </c>
      <c r="N4547">
        <v>0</v>
      </c>
    </row>
    <row r="4548" spans="1:14" hidden="1">
      <c r="A4548">
        <v>8660</v>
      </c>
      <c r="B4548" t="s">
        <v>4760</v>
      </c>
      <c r="C4548" s="4">
        <v>42616</v>
      </c>
      <c r="D4548" s="4">
        <v>42621</v>
      </c>
      <c r="E4548" t="s">
        <v>15</v>
      </c>
      <c r="F4548" t="s">
        <v>2766</v>
      </c>
      <c r="G4548" t="s">
        <v>27</v>
      </c>
      <c r="H4548">
        <v>45231</v>
      </c>
      <c r="I4548" t="s">
        <v>735</v>
      </c>
      <c r="J4548">
        <v>30.96</v>
      </c>
      <c r="K4548">
        <v>6</v>
      </c>
      <c r="L4548">
        <v>3.2894999999999999</v>
      </c>
      <c r="M4548">
        <v>0.2</v>
      </c>
      <c r="N4548">
        <v>11.223000000000001</v>
      </c>
    </row>
    <row r="4549" spans="1:14" hidden="1">
      <c r="A4549">
        <v>1408</v>
      </c>
      <c r="B4549" t="s">
        <v>4761</v>
      </c>
      <c r="C4549" s="4">
        <v>42615</v>
      </c>
      <c r="D4549" s="4">
        <v>42619</v>
      </c>
      <c r="E4549" t="s">
        <v>15</v>
      </c>
      <c r="F4549" t="s">
        <v>4762</v>
      </c>
      <c r="G4549" t="s">
        <v>21</v>
      </c>
      <c r="H4549">
        <v>10024</v>
      </c>
      <c r="I4549" t="s">
        <v>4474</v>
      </c>
      <c r="J4549">
        <v>75.48</v>
      </c>
      <c r="K4549">
        <v>2</v>
      </c>
      <c r="L4549">
        <v>27.927600000000002</v>
      </c>
      <c r="M4549">
        <v>0</v>
      </c>
      <c r="N4549">
        <v>19.6248</v>
      </c>
    </row>
    <row r="4550" spans="1:14" hidden="1">
      <c r="A4550">
        <v>1409</v>
      </c>
      <c r="B4550" t="s">
        <v>4761</v>
      </c>
      <c r="C4550" s="4">
        <v>42615</v>
      </c>
      <c r="D4550" s="4">
        <v>42619</v>
      </c>
      <c r="E4550" t="s">
        <v>15</v>
      </c>
      <c r="F4550" t="s">
        <v>4762</v>
      </c>
      <c r="G4550" t="s">
        <v>21</v>
      </c>
      <c r="H4550">
        <v>10024</v>
      </c>
      <c r="I4550" t="s">
        <v>1107</v>
      </c>
      <c r="J4550">
        <v>39.979999999999997</v>
      </c>
      <c r="K4550">
        <v>2</v>
      </c>
      <c r="L4550">
        <v>14.9925</v>
      </c>
      <c r="M4550">
        <v>0</v>
      </c>
      <c r="N4550">
        <v>9.9949999999999992</v>
      </c>
    </row>
    <row r="4551" spans="1:14" hidden="1">
      <c r="A4551">
        <v>3416</v>
      </c>
      <c r="B4551" t="s">
        <v>4763</v>
      </c>
      <c r="C4551" s="4">
        <v>42615</v>
      </c>
      <c r="D4551" s="4">
        <v>42615</v>
      </c>
      <c r="E4551" t="s">
        <v>98</v>
      </c>
      <c r="F4551" t="s">
        <v>4451</v>
      </c>
      <c r="G4551" t="s">
        <v>21</v>
      </c>
      <c r="H4551">
        <v>53711</v>
      </c>
      <c r="I4551" t="s">
        <v>3427</v>
      </c>
      <c r="J4551">
        <v>1.81</v>
      </c>
      <c r="K4551">
        <v>1</v>
      </c>
      <c r="L4551">
        <v>1.1584000000000001</v>
      </c>
      <c r="M4551">
        <v>0</v>
      </c>
      <c r="N4551">
        <v>0.65159999999999996</v>
      </c>
    </row>
    <row r="4552" spans="1:14" hidden="1">
      <c r="A4552">
        <v>3417</v>
      </c>
      <c r="B4552" t="s">
        <v>4763</v>
      </c>
      <c r="C4552" s="4">
        <v>42615</v>
      </c>
      <c r="D4552" s="4">
        <v>42615</v>
      </c>
      <c r="E4552" t="s">
        <v>98</v>
      </c>
      <c r="F4552" t="s">
        <v>4451</v>
      </c>
      <c r="G4552" t="s">
        <v>21</v>
      </c>
      <c r="H4552">
        <v>53711</v>
      </c>
      <c r="I4552" t="s">
        <v>2479</v>
      </c>
      <c r="J4552">
        <v>8.26</v>
      </c>
      <c r="K4552">
        <v>2</v>
      </c>
      <c r="L4552">
        <v>2.1888999999999998</v>
      </c>
      <c r="M4552">
        <v>0</v>
      </c>
      <c r="N4552">
        <v>3.8822000000000001</v>
      </c>
    </row>
    <row r="4553" spans="1:14" hidden="1">
      <c r="A4553">
        <v>5429</v>
      </c>
      <c r="B4553" t="s">
        <v>4764</v>
      </c>
      <c r="C4553" s="4">
        <v>42615</v>
      </c>
      <c r="D4553" s="4">
        <v>42617</v>
      </c>
      <c r="E4553" t="s">
        <v>38</v>
      </c>
      <c r="F4553" t="s">
        <v>951</v>
      </c>
      <c r="G4553" t="s">
        <v>17</v>
      </c>
      <c r="H4553">
        <v>94122</v>
      </c>
      <c r="I4553" t="s">
        <v>2866</v>
      </c>
      <c r="J4553">
        <v>46.53</v>
      </c>
      <c r="K4553">
        <v>3</v>
      </c>
      <c r="L4553">
        <v>11.477399999999999</v>
      </c>
      <c r="M4553">
        <v>0</v>
      </c>
      <c r="N4553">
        <v>12.097799999999999</v>
      </c>
    </row>
    <row r="4554" spans="1:14" hidden="1">
      <c r="A4554">
        <v>6763</v>
      </c>
      <c r="B4554" t="s">
        <v>4765</v>
      </c>
      <c r="C4554" s="4">
        <v>42615</v>
      </c>
      <c r="D4554" s="4">
        <v>42621</v>
      </c>
      <c r="E4554" t="s">
        <v>15</v>
      </c>
      <c r="F4554" t="s">
        <v>2517</v>
      </c>
      <c r="G4554" t="s">
        <v>21</v>
      </c>
      <c r="H4554">
        <v>60623</v>
      </c>
      <c r="I4554" t="s">
        <v>3300</v>
      </c>
      <c r="J4554">
        <v>29.24</v>
      </c>
      <c r="K4554">
        <v>5</v>
      </c>
      <c r="L4554">
        <v>3.8742999999999999</v>
      </c>
      <c r="M4554">
        <v>0.2</v>
      </c>
      <c r="N4554">
        <v>9.8684999999999992</v>
      </c>
    </row>
    <row r="4555" spans="1:14" hidden="1">
      <c r="A4555">
        <v>6764</v>
      </c>
      <c r="B4555" t="s">
        <v>4765</v>
      </c>
      <c r="C4555" s="4">
        <v>42615</v>
      </c>
      <c r="D4555" s="4">
        <v>42621</v>
      </c>
      <c r="E4555" t="s">
        <v>15</v>
      </c>
      <c r="F4555" t="s">
        <v>2517</v>
      </c>
      <c r="G4555" t="s">
        <v>21</v>
      </c>
      <c r="H4555">
        <v>60623</v>
      </c>
      <c r="I4555" t="s">
        <v>1492</v>
      </c>
      <c r="J4555">
        <v>35.167999999999999</v>
      </c>
      <c r="K4555">
        <v>2</v>
      </c>
      <c r="L4555">
        <v>21.760200000000001</v>
      </c>
      <c r="M4555">
        <v>0.2</v>
      </c>
      <c r="N4555">
        <v>-8.3523999999999994</v>
      </c>
    </row>
    <row r="4556" spans="1:14" hidden="1">
      <c r="A4556">
        <v>6765</v>
      </c>
      <c r="B4556" t="s">
        <v>4765</v>
      </c>
      <c r="C4556" s="4">
        <v>42615</v>
      </c>
      <c r="D4556" s="4">
        <v>42621</v>
      </c>
      <c r="E4556" t="s">
        <v>15</v>
      </c>
      <c r="F4556" t="s">
        <v>2517</v>
      </c>
      <c r="G4556" t="s">
        <v>21</v>
      </c>
      <c r="H4556">
        <v>60623</v>
      </c>
      <c r="I4556" t="s">
        <v>4766</v>
      </c>
      <c r="J4556">
        <v>1362.9</v>
      </c>
      <c r="K4556">
        <v>3</v>
      </c>
      <c r="L4556">
        <v>460.79</v>
      </c>
      <c r="M4556">
        <v>0.3</v>
      </c>
      <c r="N4556">
        <v>-19.470000000000098</v>
      </c>
    </row>
    <row r="4557" spans="1:14" hidden="1">
      <c r="A4557">
        <v>6937</v>
      </c>
      <c r="B4557" t="s">
        <v>4767</v>
      </c>
      <c r="C4557" s="4">
        <v>42615</v>
      </c>
      <c r="D4557" s="4">
        <v>42617</v>
      </c>
      <c r="E4557" t="s">
        <v>38</v>
      </c>
      <c r="F4557" t="s">
        <v>1681</v>
      </c>
      <c r="G4557" t="s">
        <v>17</v>
      </c>
      <c r="H4557">
        <v>60653</v>
      </c>
      <c r="I4557" t="s">
        <v>1678</v>
      </c>
      <c r="J4557">
        <v>84.272000000000006</v>
      </c>
      <c r="K4557">
        <v>2</v>
      </c>
      <c r="L4557">
        <v>80.058400000000006</v>
      </c>
      <c r="M4557">
        <v>0.6</v>
      </c>
      <c r="N4557">
        <v>-75.844800000000006</v>
      </c>
    </row>
    <row r="4558" spans="1:14" hidden="1">
      <c r="A4558">
        <v>7078</v>
      </c>
      <c r="B4558" t="s">
        <v>4768</v>
      </c>
      <c r="C4558" s="4">
        <v>42615</v>
      </c>
      <c r="D4558" s="4">
        <v>42619</v>
      </c>
      <c r="E4558" t="s">
        <v>15</v>
      </c>
      <c r="F4558" t="s">
        <v>1244</v>
      </c>
      <c r="G4558" t="s">
        <v>21</v>
      </c>
      <c r="H4558">
        <v>28205</v>
      </c>
      <c r="I4558" t="s">
        <v>520</v>
      </c>
      <c r="J4558">
        <v>22.911000000000001</v>
      </c>
      <c r="K4558">
        <v>7</v>
      </c>
      <c r="L4558">
        <v>5.7823000000000002</v>
      </c>
      <c r="M4558">
        <v>0.7</v>
      </c>
      <c r="N4558">
        <v>-17.565100000000001</v>
      </c>
    </row>
    <row r="4559" spans="1:14" hidden="1">
      <c r="A4559">
        <v>7079</v>
      </c>
      <c r="B4559" t="s">
        <v>4768</v>
      </c>
      <c r="C4559" s="4">
        <v>42615</v>
      </c>
      <c r="D4559" s="4">
        <v>42619</v>
      </c>
      <c r="E4559" t="s">
        <v>15</v>
      </c>
      <c r="F4559" t="s">
        <v>1244</v>
      </c>
      <c r="G4559" t="s">
        <v>21</v>
      </c>
      <c r="H4559">
        <v>28205</v>
      </c>
      <c r="I4559" t="s">
        <v>567</v>
      </c>
      <c r="J4559">
        <v>309.45600000000002</v>
      </c>
      <c r="K4559">
        <v>9</v>
      </c>
      <c r="L4559">
        <v>30.515799999999999</v>
      </c>
      <c r="M4559">
        <v>0.2</v>
      </c>
      <c r="N4559">
        <v>34.813799999999901</v>
      </c>
    </row>
    <row r="4560" spans="1:14" hidden="1">
      <c r="A4560">
        <v>7080</v>
      </c>
      <c r="B4560" t="s">
        <v>4768</v>
      </c>
      <c r="C4560" s="4">
        <v>42615</v>
      </c>
      <c r="D4560" s="4">
        <v>42619</v>
      </c>
      <c r="E4560" t="s">
        <v>15</v>
      </c>
      <c r="F4560" t="s">
        <v>1244</v>
      </c>
      <c r="G4560" t="s">
        <v>21</v>
      </c>
      <c r="H4560">
        <v>28205</v>
      </c>
      <c r="I4560" t="s">
        <v>2574</v>
      </c>
      <c r="J4560">
        <v>19.456</v>
      </c>
      <c r="K4560">
        <v>4</v>
      </c>
      <c r="L4560">
        <v>4.0128000000000004</v>
      </c>
      <c r="M4560">
        <v>0.2</v>
      </c>
      <c r="N4560">
        <v>3.4047999999999998</v>
      </c>
    </row>
    <row r="4561" spans="1:14" hidden="1">
      <c r="A4561">
        <v>7081</v>
      </c>
      <c r="B4561" t="s">
        <v>4768</v>
      </c>
      <c r="C4561" s="4">
        <v>42615</v>
      </c>
      <c r="D4561" s="4">
        <v>42619</v>
      </c>
      <c r="E4561" t="s">
        <v>15</v>
      </c>
      <c r="F4561" t="s">
        <v>1244</v>
      </c>
      <c r="G4561" t="s">
        <v>21</v>
      </c>
      <c r="H4561">
        <v>28205</v>
      </c>
      <c r="I4561" t="s">
        <v>2586</v>
      </c>
      <c r="J4561">
        <v>472.51799999999997</v>
      </c>
      <c r="K4561">
        <v>3</v>
      </c>
      <c r="L4561">
        <v>207.38290000000001</v>
      </c>
      <c r="M4561">
        <v>0.4</v>
      </c>
      <c r="N4561">
        <v>-149.63069999999999</v>
      </c>
    </row>
    <row r="4562" spans="1:14" hidden="1">
      <c r="A4562">
        <v>7082</v>
      </c>
      <c r="B4562" t="s">
        <v>4768</v>
      </c>
      <c r="C4562" s="4">
        <v>42615</v>
      </c>
      <c r="D4562" s="4">
        <v>42619</v>
      </c>
      <c r="E4562" t="s">
        <v>15</v>
      </c>
      <c r="F4562" t="s">
        <v>1244</v>
      </c>
      <c r="G4562" t="s">
        <v>21</v>
      </c>
      <c r="H4562">
        <v>28205</v>
      </c>
      <c r="I4562" t="s">
        <v>1882</v>
      </c>
      <c r="J4562">
        <v>1012.68</v>
      </c>
      <c r="K4562">
        <v>3</v>
      </c>
      <c r="L4562">
        <v>236.292</v>
      </c>
      <c r="M4562">
        <v>0.2</v>
      </c>
      <c r="N4562">
        <v>303.80399999999997</v>
      </c>
    </row>
    <row r="4563" spans="1:14" hidden="1">
      <c r="A4563">
        <v>7083</v>
      </c>
      <c r="B4563" t="s">
        <v>4768</v>
      </c>
      <c r="C4563" s="4">
        <v>42615</v>
      </c>
      <c r="D4563" s="4">
        <v>42619</v>
      </c>
      <c r="E4563" t="s">
        <v>15</v>
      </c>
      <c r="F4563" t="s">
        <v>1244</v>
      </c>
      <c r="G4563" t="s">
        <v>21</v>
      </c>
      <c r="H4563">
        <v>28205</v>
      </c>
      <c r="I4563" t="s">
        <v>3016</v>
      </c>
      <c r="J4563">
        <v>17.22</v>
      </c>
      <c r="K4563">
        <v>5</v>
      </c>
      <c r="L4563">
        <v>5.9695999999999998</v>
      </c>
      <c r="M4563">
        <v>0.7</v>
      </c>
      <c r="N4563">
        <v>-12.628</v>
      </c>
    </row>
    <row r="4564" spans="1:14" hidden="1">
      <c r="A4564">
        <v>8179</v>
      </c>
      <c r="B4564" t="s">
        <v>4769</v>
      </c>
      <c r="C4564" s="4">
        <v>42615</v>
      </c>
      <c r="D4564" s="4">
        <v>42621</v>
      </c>
      <c r="E4564" t="s">
        <v>15</v>
      </c>
      <c r="F4564" t="s">
        <v>3839</v>
      </c>
      <c r="G4564" t="s">
        <v>21</v>
      </c>
      <c r="H4564">
        <v>98198</v>
      </c>
      <c r="I4564" t="s">
        <v>1220</v>
      </c>
      <c r="J4564">
        <v>999.98</v>
      </c>
      <c r="K4564">
        <v>2</v>
      </c>
      <c r="L4564">
        <v>274.99450000000002</v>
      </c>
      <c r="M4564">
        <v>0</v>
      </c>
      <c r="N4564">
        <v>449.99099999999999</v>
      </c>
    </row>
    <row r="4565" spans="1:14" hidden="1">
      <c r="A4565">
        <v>8679</v>
      </c>
      <c r="B4565" t="s">
        <v>4770</v>
      </c>
      <c r="C4565" s="4">
        <v>42615</v>
      </c>
      <c r="D4565" s="4">
        <v>42620</v>
      </c>
      <c r="E4565" t="s">
        <v>52</v>
      </c>
      <c r="F4565" t="s">
        <v>386</v>
      </c>
      <c r="G4565" t="s">
        <v>17</v>
      </c>
      <c r="H4565">
        <v>77070</v>
      </c>
      <c r="I4565" t="s">
        <v>2182</v>
      </c>
      <c r="J4565">
        <v>8.6080000000000005</v>
      </c>
      <c r="K4565">
        <v>8</v>
      </c>
      <c r="L4565">
        <v>2.7437999999999998</v>
      </c>
      <c r="M4565">
        <v>0.8</v>
      </c>
      <c r="N4565">
        <v>-13.3424</v>
      </c>
    </row>
    <row r="4566" spans="1:14" hidden="1">
      <c r="A4566">
        <v>8680</v>
      </c>
      <c r="B4566" t="s">
        <v>4770</v>
      </c>
      <c r="C4566" s="4">
        <v>42615</v>
      </c>
      <c r="D4566" s="4">
        <v>42620</v>
      </c>
      <c r="E4566" t="s">
        <v>52</v>
      </c>
      <c r="F4566" t="s">
        <v>386</v>
      </c>
      <c r="G4566" t="s">
        <v>17</v>
      </c>
      <c r="H4566">
        <v>77070</v>
      </c>
      <c r="I4566" t="s">
        <v>1915</v>
      </c>
      <c r="J4566">
        <v>159.56</v>
      </c>
      <c r="K4566">
        <v>5</v>
      </c>
      <c r="L4566">
        <v>25.130700000000001</v>
      </c>
      <c r="M4566">
        <v>0.2</v>
      </c>
      <c r="N4566">
        <v>33.906500000000001</v>
      </c>
    </row>
    <row r="4567" spans="1:14" hidden="1">
      <c r="A4567">
        <v>9069</v>
      </c>
      <c r="B4567" t="s">
        <v>4771</v>
      </c>
      <c r="C4567" s="4">
        <v>42615</v>
      </c>
      <c r="D4567" s="4">
        <v>42618</v>
      </c>
      <c r="E4567" t="s">
        <v>52</v>
      </c>
      <c r="F4567" t="s">
        <v>3743</v>
      </c>
      <c r="G4567" t="s">
        <v>21</v>
      </c>
      <c r="H4567">
        <v>98198</v>
      </c>
      <c r="I4567" t="s">
        <v>1375</v>
      </c>
      <c r="J4567">
        <v>215.976</v>
      </c>
      <c r="K4567">
        <v>3</v>
      </c>
      <c r="L4567">
        <v>72.891900000000007</v>
      </c>
      <c r="M4567">
        <v>0.2</v>
      </c>
      <c r="N4567">
        <v>-2.69970000000004</v>
      </c>
    </row>
    <row r="4568" spans="1:14" hidden="1">
      <c r="A4568">
        <v>9070</v>
      </c>
      <c r="B4568" t="s">
        <v>4771</v>
      </c>
      <c r="C4568" s="4">
        <v>42615</v>
      </c>
      <c r="D4568" s="4">
        <v>42618</v>
      </c>
      <c r="E4568" t="s">
        <v>52</v>
      </c>
      <c r="F4568" t="s">
        <v>3743</v>
      </c>
      <c r="G4568" t="s">
        <v>21</v>
      </c>
      <c r="H4568">
        <v>98198</v>
      </c>
      <c r="I4568" t="s">
        <v>4772</v>
      </c>
      <c r="J4568">
        <v>65.94</v>
      </c>
      <c r="K4568">
        <v>3</v>
      </c>
      <c r="L4568">
        <v>11.6494</v>
      </c>
      <c r="M4568">
        <v>0</v>
      </c>
      <c r="N4568">
        <v>30.991800000000001</v>
      </c>
    </row>
    <row r="4569" spans="1:14" hidden="1">
      <c r="A4569">
        <v>9233</v>
      </c>
      <c r="B4569" t="s">
        <v>4773</v>
      </c>
      <c r="C4569" s="4">
        <v>42615</v>
      </c>
      <c r="D4569" s="4">
        <v>42619</v>
      </c>
      <c r="E4569" t="s">
        <v>15</v>
      </c>
      <c r="F4569" t="s">
        <v>692</v>
      </c>
      <c r="G4569" t="s">
        <v>21</v>
      </c>
      <c r="H4569">
        <v>90036</v>
      </c>
      <c r="I4569" t="s">
        <v>4185</v>
      </c>
      <c r="J4569">
        <v>94.68</v>
      </c>
      <c r="K4569">
        <v>9</v>
      </c>
      <c r="L4569">
        <v>7.0484</v>
      </c>
      <c r="M4569">
        <v>0</v>
      </c>
      <c r="N4569">
        <v>31.244399999999999</v>
      </c>
    </row>
    <row r="4570" spans="1:14" hidden="1">
      <c r="A4570">
        <v>9234</v>
      </c>
      <c r="B4570" t="s">
        <v>4773</v>
      </c>
      <c r="C4570" s="4">
        <v>42615</v>
      </c>
      <c r="D4570" s="4">
        <v>42619</v>
      </c>
      <c r="E4570" t="s">
        <v>15</v>
      </c>
      <c r="F4570" t="s">
        <v>692</v>
      </c>
      <c r="G4570" t="s">
        <v>21</v>
      </c>
      <c r="H4570">
        <v>90036</v>
      </c>
      <c r="I4570" t="s">
        <v>2177</v>
      </c>
      <c r="J4570">
        <v>23.67</v>
      </c>
      <c r="K4570">
        <v>3</v>
      </c>
      <c r="L4570">
        <v>7.5743999999999998</v>
      </c>
      <c r="M4570">
        <v>0</v>
      </c>
      <c r="N4570">
        <v>0.94679999999999698</v>
      </c>
    </row>
    <row r="4571" spans="1:14" hidden="1">
      <c r="A4571">
        <v>9235</v>
      </c>
      <c r="B4571" t="s">
        <v>4773</v>
      </c>
      <c r="C4571" s="4">
        <v>42615</v>
      </c>
      <c r="D4571" s="4">
        <v>42619</v>
      </c>
      <c r="E4571" t="s">
        <v>15</v>
      </c>
      <c r="F4571" t="s">
        <v>692</v>
      </c>
      <c r="G4571" t="s">
        <v>21</v>
      </c>
      <c r="H4571">
        <v>90036</v>
      </c>
      <c r="I4571" t="s">
        <v>4774</v>
      </c>
      <c r="J4571">
        <v>1091.1679999999999</v>
      </c>
      <c r="K4571">
        <v>4</v>
      </c>
      <c r="L4571">
        <v>255.74250000000001</v>
      </c>
      <c r="M4571">
        <v>0.2</v>
      </c>
      <c r="N4571">
        <v>68.197999999999993</v>
      </c>
    </row>
    <row r="4572" spans="1:14" hidden="1">
      <c r="A4572">
        <v>9236</v>
      </c>
      <c r="B4572" t="s">
        <v>4773</v>
      </c>
      <c r="C4572" s="4">
        <v>42615</v>
      </c>
      <c r="D4572" s="4">
        <v>42619</v>
      </c>
      <c r="E4572" t="s">
        <v>15</v>
      </c>
      <c r="F4572" t="s">
        <v>692</v>
      </c>
      <c r="G4572" t="s">
        <v>21</v>
      </c>
      <c r="H4572">
        <v>90036</v>
      </c>
      <c r="I4572" t="s">
        <v>3340</v>
      </c>
      <c r="J4572">
        <v>18.690000000000001</v>
      </c>
      <c r="K4572">
        <v>7</v>
      </c>
      <c r="L4572">
        <v>1.9224000000000001</v>
      </c>
      <c r="M4572">
        <v>0</v>
      </c>
      <c r="N4572">
        <v>5.2332000000000001</v>
      </c>
    </row>
    <row r="4573" spans="1:14" hidden="1">
      <c r="A4573">
        <v>9237</v>
      </c>
      <c r="B4573" t="s">
        <v>4773</v>
      </c>
      <c r="C4573" s="4">
        <v>42615</v>
      </c>
      <c r="D4573" s="4">
        <v>42619</v>
      </c>
      <c r="E4573" t="s">
        <v>15</v>
      </c>
      <c r="F4573" t="s">
        <v>692</v>
      </c>
      <c r="G4573" t="s">
        <v>21</v>
      </c>
      <c r="H4573">
        <v>90036</v>
      </c>
      <c r="I4573" t="s">
        <v>1639</v>
      </c>
      <c r="J4573">
        <v>568.72799999999995</v>
      </c>
      <c r="K4573">
        <v>3</v>
      </c>
      <c r="L4573">
        <v>180.09719999999999</v>
      </c>
      <c r="M4573">
        <v>0.2</v>
      </c>
      <c r="N4573">
        <v>28.4363999999999</v>
      </c>
    </row>
    <row r="4574" spans="1:14" hidden="1">
      <c r="A4574">
        <v>9238</v>
      </c>
      <c r="B4574" t="s">
        <v>4773</v>
      </c>
      <c r="C4574" s="4">
        <v>42615</v>
      </c>
      <c r="D4574" s="4">
        <v>42619</v>
      </c>
      <c r="E4574" t="s">
        <v>15</v>
      </c>
      <c r="F4574" t="s">
        <v>692</v>
      </c>
      <c r="G4574" t="s">
        <v>21</v>
      </c>
      <c r="H4574">
        <v>90036</v>
      </c>
      <c r="I4574" t="s">
        <v>709</v>
      </c>
      <c r="J4574">
        <v>7.3120000000000003</v>
      </c>
      <c r="K4574">
        <v>1</v>
      </c>
      <c r="L4574">
        <v>4.7527999999999997</v>
      </c>
      <c r="M4574">
        <v>0.2</v>
      </c>
      <c r="N4574">
        <v>2.5592000000000001</v>
      </c>
    </row>
    <row r="4575" spans="1:14" hidden="1">
      <c r="A4575">
        <v>350</v>
      </c>
      <c r="B4575" t="s">
        <v>4775</v>
      </c>
      <c r="C4575" s="4">
        <v>42614</v>
      </c>
      <c r="D4575" s="4">
        <v>42616</v>
      </c>
      <c r="E4575" t="s">
        <v>38</v>
      </c>
      <c r="F4575" t="s">
        <v>1443</v>
      </c>
      <c r="G4575" t="s">
        <v>17</v>
      </c>
      <c r="H4575">
        <v>10009</v>
      </c>
      <c r="I4575" t="s">
        <v>804</v>
      </c>
      <c r="J4575">
        <v>6.79</v>
      </c>
      <c r="K4575">
        <v>1</v>
      </c>
      <c r="L4575">
        <v>4.4813999999999998</v>
      </c>
      <c r="M4575">
        <v>0</v>
      </c>
      <c r="N4575">
        <v>2.3086000000000002</v>
      </c>
    </row>
    <row r="4576" spans="1:14" hidden="1">
      <c r="A4576">
        <v>351</v>
      </c>
      <c r="B4576" t="s">
        <v>4775</v>
      </c>
      <c r="C4576" s="4">
        <v>42614</v>
      </c>
      <c r="D4576" s="4">
        <v>42616</v>
      </c>
      <c r="E4576" t="s">
        <v>38</v>
      </c>
      <c r="F4576" t="s">
        <v>1443</v>
      </c>
      <c r="G4576" t="s">
        <v>17</v>
      </c>
      <c r="H4576">
        <v>10009</v>
      </c>
      <c r="I4576" t="s">
        <v>300</v>
      </c>
      <c r="J4576">
        <v>24.56</v>
      </c>
      <c r="K4576">
        <v>2</v>
      </c>
      <c r="L4576">
        <v>6.5084</v>
      </c>
      <c r="M4576">
        <v>0</v>
      </c>
      <c r="N4576">
        <v>11.543200000000001</v>
      </c>
    </row>
    <row r="4577" spans="1:14" hidden="1">
      <c r="A4577">
        <v>352</v>
      </c>
      <c r="B4577" t="s">
        <v>4775</v>
      </c>
      <c r="C4577" s="4">
        <v>42614</v>
      </c>
      <c r="D4577" s="4">
        <v>42616</v>
      </c>
      <c r="E4577" t="s">
        <v>38</v>
      </c>
      <c r="F4577" t="s">
        <v>1443</v>
      </c>
      <c r="G4577" t="s">
        <v>17</v>
      </c>
      <c r="H4577">
        <v>10009</v>
      </c>
      <c r="I4577" t="s">
        <v>4776</v>
      </c>
      <c r="J4577">
        <v>3.048</v>
      </c>
      <c r="K4577">
        <v>1</v>
      </c>
      <c r="L4577">
        <v>1.9812000000000001</v>
      </c>
      <c r="M4577">
        <v>0.2</v>
      </c>
      <c r="N4577">
        <v>1.0668</v>
      </c>
    </row>
    <row r="4578" spans="1:14" hidden="1">
      <c r="A4578">
        <v>353</v>
      </c>
      <c r="B4578" t="s">
        <v>4775</v>
      </c>
      <c r="C4578" s="4">
        <v>42614</v>
      </c>
      <c r="D4578" s="4">
        <v>42616</v>
      </c>
      <c r="E4578" t="s">
        <v>38</v>
      </c>
      <c r="F4578" t="s">
        <v>1443</v>
      </c>
      <c r="G4578" t="s">
        <v>17</v>
      </c>
      <c r="H4578">
        <v>10009</v>
      </c>
      <c r="I4578" t="s">
        <v>300</v>
      </c>
      <c r="J4578">
        <v>49.12</v>
      </c>
      <c r="K4578">
        <v>4</v>
      </c>
      <c r="L4578">
        <v>6.5084</v>
      </c>
      <c r="M4578">
        <v>0</v>
      </c>
      <c r="N4578">
        <v>23.086400000000001</v>
      </c>
    </row>
    <row r="4579" spans="1:14" hidden="1">
      <c r="A4579">
        <v>354</v>
      </c>
      <c r="B4579" t="s">
        <v>4775</v>
      </c>
      <c r="C4579" s="4">
        <v>42614</v>
      </c>
      <c r="D4579" s="4">
        <v>42616</v>
      </c>
      <c r="E4579" t="s">
        <v>38</v>
      </c>
      <c r="F4579" t="s">
        <v>1443</v>
      </c>
      <c r="G4579" t="s">
        <v>17</v>
      </c>
      <c r="H4579">
        <v>10009</v>
      </c>
      <c r="I4579" t="s">
        <v>1757</v>
      </c>
      <c r="J4579">
        <v>4355.1679999999997</v>
      </c>
      <c r="K4579">
        <v>4</v>
      </c>
      <c r="L4579">
        <v>734.93460000000005</v>
      </c>
      <c r="M4579">
        <v>0.2</v>
      </c>
      <c r="N4579">
        <v>1415.4295999999999</v>
      </c>
    </row>
    <row r="4580" spans="1:14" hidden="1">
      <c r="A4580">
        <v>963</v>
      </c>
      <c r="B4580" t="s">
        <v>4777</v>
      </c>
      <c r="C4580" s="4">
        <v>42614</v>
      </c>
      <c r="D4580" s="4">
        <v>42617</v>
      </c>
      <c r="E4580" t="s">
        <v>38</v>
      </c>
      <c r="F4580" t="s">
        <v>115</v>
      </c>
      <c r="G4580" t="s">
        <v>27</v>
      </c>
      <c r="H4580">
        <v>94110</v>
      </c>
      <c r="I4580" t="s">
        <v>1549</v>
      </c>
      <c r="J4580">
        <v>21.88</v>
      </c>
      <c r="K4580">
        <v>2</v>
      </c>
      <c r="L4580">
        <v>5.47</v>
      </c>
      <c r="M4580">
        <v>0</v>
      </c>
      <c r="N4580">
        <v>10.94</v>
      </c>
    </row>
    <row r="4581" spans="1:14" hidden="1">
      <c r="A4581">
        <v>2143</v>
      </c>
      <c r="B4581" t="s">
        <v>4778</v>
      </c>
      <c r="C4581" s="4">
        <v>42614</v>
      </c>
      <c r="D4581" s="4">
        <v>42618</v>
      </c>
      <c r="E4581" t="s">
        <v>15</v>
      </c>
      <c r="F4581" t="s">
        <v>295</v>
      </c>
      <c r="G4581" t="s">
        <v>27</v>
      </c>
      <c r="H4581">
        <v>19140</v>
      </c>
      <c r="I4581" t="s">
        <v>2265</v>
      </c>
      <c r="J4581">
        <v>30.48</v>
      </c>
      <c r="K4581">
        <v>6</v>
      </c>
      <c r="L4581">
        <v>3.4289999999999998</v>
      </c>
      <c r="M4581">
        <v>0.2</v>
      </c>
      <c r="N4581">
        <v>9.9060000000000006</v>
      </c>
    </row>
    <row r="4582" spans="1:14" hidden="1">
      <c r="A4582">
        <v>2144</v>
      </c>
      <c r="B4582" t="s">
        <v>4778</v>
      </c>
      <c r="C4582" s="4">
        <v>42614</v>
      </c>
      <c r="D4582" s="4">
        <v>42618</v>
      </c>
      <c r="E4582" t="s">
        <v>15</v>
      </c>
      <c r="F4582" t="s">
        <v>295</v>
      </c>
      <c r="G4582" t="s">
        <v>27</v>
      </c>
      <c r="H4582">
        <v>19140</v>
      </c>
      <c r="I4582" t="s">
        <v>2919</v>
      </c>
      <c r="J4582">
        <v>23.988</v>
      </c>
      <c r="K4582">
        <v>2</v>
      </c>
      <c r="L4582">
        <v>14.392799999999999</v>
      </c>
      <c r="M4582">
        <v>0.4</v>
      </c>
      <c r="N4582">
        <v>-4.7976000000000001</v>
      </c>
    </row>
    <row r="4583" spans="1:14" hidden="1">
      <c r="A4583">
        <v>2145</v>
      </c>
      <c r="B4583" t="s">
        <v>4778</v>
      </c>
      <c r="C4583" s="4">
        <v>42614</v>
      </c>
      <c r="D4583" s="4">
        <v>42618</v>
      </c>
      <c r="E4583" t="s">
        <v>15</v>
      </c>
      <c r="F4583" t="s">
        <v>295</v>
      </c>
      <c r="G4583" t="s">
        <v>27</v>
      </c>
      <c r="H4583">
        <v>19140</v>
      </c>
      <c r="I4583" t="s">
        <v>1918</v>
      </c>
      <c r="J4583">
        <v>16.687999999999999</v>
      </c>
      <c r="K4583">
        <v>7</v>
      </c>
      <c r="L4583">
        <v>1.6092</v>
      </c>
      <c r="M4583">
        <v>0.2</v>
      </c>
      <c r="N4583">
        <v>5.4236000000000004</v>
      </c>
    </row>
    <row r="4584" spans="1:14" hidden="1">
      <c r="A4584">
        <v>6077</v>
      </c>
      <c r="B4584" t="s">
        <v>4779</v>
      </c>
      <c r="C4584" s="4">
        <v>42614</v>
      </c>
      <c r="D4584" s="4">
        <v>42620</v>
      </c>
      <c r="E4584" t="s">
        <v>15</v>
      </c>
      <c r="F4584" t="s">
        <v>997</v>
      </c>
      <c r="G4584" t="s">
        <v>21</v>
      </c>
      <c r="H4584">
        <v>10011</v>
      </c>
      <c r="I4584" t="s">
        <v>1458</v>
      </c>
      <c r="J4584">
        <v>468.9</v>
      </c>
      <c r="K4584">
        <v>6</v>
      </c>
      <c r="L4584">
        <v>43.764000000000003</v>
      </c>
      <c r="M4584">
        <v>0</v>
      </c>
      <c r="N4584">
        <v>206.316</v>
      </c>
    </row>
    <row r="4585" spans="1:14" hidden="1">
      <c r="A4585">
        <v>6078</v>
      </c>
      <c r="B4585" t="s">
        <v>4779</v>
      </c>
      <c r="C4585" s="4">
        <v>42614</v>
      </c>
      <c r="D4585" s="4">
        <v>42620</v>
      </c>
      <c r="E4585" t="s">
        <v>15</v>
      </c>
      <c r="F4585" t="s">
        <v>997</v>
      </c>
      <c r="G4585" t="s">
        <v>21</v>
      </c>
      <c r="H4585">
        <v>10011</v>
      </c>
      <c r="I4585" t="s">
        <v>4559</v>
      </c>
      <c r="J4585">
        <v>72.48</v>
      </c>
      <c r="K4585">
        <v>2</v>
      </c>
      <c r="L4585">
        <v>21.019200000000001</v>
      </c>
      <c r="M4585">
        <v>0</v>
      </c>
      <c r="N4585">
        <v>30.441600000000001</v>
      </c>
    </row>
    <row r="4586" spans="1:14" hidden="1">
      <c r="A4586">
        <v>6079</v>
      </c>
      <c r="B4586" t="s">
        <v>4779</v>
      </c>
      <c r="C4586" s="4">
        <v>42614</v>
      </c>
      <c r="D4586" s="4">
        <v>42620</v>
      </c>
      <c r="E4586" t="s">
        <v>15</v>
      </c>
      <c r="F4586" t="s">
        <v>997</v>
      </c>
      <c r="G4586" t="s">
        <v>21</v>
      </c>
      <c r="H4586">
        <v>10011</v>
      </c>
      <c r="I4586" t="s">
        <v>2090</v>
      </c>
      <c r="J4586">
        <v>10.95</v>
      </c>
      <c r="K4586">
        <v>3</v>
      </c>
      <c r="L4586">
        <v>2.5550000000000002</v>
      </c>
      <c r="M4586">
        <v>0</v>
      </c>
      <c r="N4586">
        <v>3.2850000000000001</v>
      </c>
    </row>
    <row r="4587" spans="1:14" hidden="1">
      <c r="A4587">
        <v>6080</v>
      </c>
      <c r="B4587" t="s">
        <v>4779</v>
      </c>
      <c r="C4587" s="4">
        <v>42614</v>
      </c>
      <c r="D4587" s="4">
        <v>42620</v>
      </c>
      <c r="E4587" t="s">
        <v>15</v>
      </c>
      <c r="F4587" t="s">
        <v>997</v>
      </c>
      <c r="G4587" t="s">
        <v>21</v>
      </c>
      <c r="H4587">
        <v>10011</v>
      </c>
      <c r="I4587" t="s">
        <v>1951</v>
      </c>
      <c r="J4587">
        <v>191.82</v>
      </c>
      <c r="K4587">
        <v>3</v>
      </c>
      <c r="L4587">
        <v>43.479199999999999</v>
      </c>
      <c r="M4587">
        <v>0</v>
      </c>
      <c r="N4587">
        <v>61.382399999999997</v>
      </c>
    </row>
    <row r="4588" spans="1:14" hidden="1">
      <c r="A4588">
        <v>6983</v>
      </c>
      <c r="B4588" t="s">
        <v>4780</v>
      </c>
      <c r="C4588" s="4">
        <v>42614</v>
      </c>
      <c r="D4588" s="4">
        <v>42618</v>
      </c>
      <c r="E4588" t="s">
        <v>15</v>
      </c>
      <c r="F4588" t="s">
        <v>2001</v>
      </c>
      <c r="G4588" t="s">
        <v>21</v>
      </c>
      <c r="H4588">
        <v>48227</v>
      </c>
      <c r="I4588" t="s">
        <v>1380</v>
      </c>
      <c r="J4588">
        <v>24.1</v>
      </c>
      <c r="K4588">
        <v>5</v>
      </c>
      <c r="L4588">
        <v>2.6027999999999998</v>
      </c>
      <c r="M4588">
        <v>0</v>
      </c>
      <c r="N4588">
        <v>11.086</v>
      </c>
    </row>
    <row r="4589" spans="1:14" hidden="1">
      <c r="A4589">
        <v>6984</v>
      </c>
      <c r="B4589" t="s">
        <v>4780</v>
      </c>
      <c r="C4589" s="4">
        <v>42614</v>
      </c>
      <c r="D4589" s="4">
        <v>42618</v>
      </c>
      <c r="E4589" t="s">
        <v>15</v>
      </c>
      <c r="F4589" t="s">
        <v>2001</v>
      </c>
      <c r="G4589" t="s">
        <v>21</v>
      </c>
      <c r="H4589">
        <v>48227</v>
      </c>
      <c r="I4589" t="s">
        <v>4781</v>
      </c>
      <c r="J4589">
        <v>8.7799999999999994</v>
      </c>
      <c r="K4589">
        <v>1</v>
      </c>
      <c r="L4589">
        <v>6.4972000000000003</v>
      </c>
      <c r="M4589">
        <v>0</v>
      </c>
      <c r="N4589">
        <v>2.2827999999999999</v>
      </c>
    </row>
    <row r="4590" spans="1:14" hidden="1">
      <c r="A4590">
        <v>6985</v>
      </c>
      <c r="B4590" t="s">
        <v>4780</v>
      </c>
      <c r="C4590" s="4">
        <v>42614</v>
      </c>
      <c r="D4590" s="4">
        <v>42618</v>
      </c>
      <c r="E4590" t="s">
        <v>15</v>
      </c>
      <c r="F4590" t="s">
        <v>2001</v>
      </c>
      <c r="G4590" t="s">
        <v>21</v>
      </c>
      <c r="H4590">
        <v>48227</v>
      </c>
      <c r="I4590" t="s">
        <v>18</v>
      </c>
      <c r="J4590">
        <v>376.74</v>
      </c>
      <c r="K4590">
        <v>4</v>
      </c>
      <c r="L4590">
        <v>76.394499999999994</v>
      </c>
      <c r="M4590">
        <v>0.1</v>
      </c>
      <c r="N4590">
        <v>71.162000000000006</v>
      </c>
    </row>
    <row r="4591" spans="1:14" hidden="1">
      <c r="A4591">
        <v>6986</v>
      </c>
      <c r="B4591" t="s">
        <v>4780</v>
      </c>
      <c r="C4591" s="4">
        <v>42614</v>
      </c>
      <c r="D4591" s="4">
        <v>42618</v>
      </c>
      <c r="E4591" t="s">
        <v>15</v>
      </c>
      <c r="F4591" t="s">
        <v>2001</v>
      </c>
      <c r="G4591" t="s">
        <v>21</v>
      </c>
      <c r="H4591">
        <v>48227</v>
      </c>
      <c r="I4591" t="s">
        <v>356</v>
      </c>
      <c r="J4591">
        <v>29.52</v>
      </c>
      <c r="K4591">
        <v>4</v>
      </c>
      <c r="L4591">
        <v>3.7637999999999998</v>
      </c>
      <c r="M4591">
        <v>0</v>
      </c>
      <c r="N4591">
        <v>14.4648</v>
      </c>
    </row>
    <row r="4592" spans="1:14" hidden="1">
      <c r="A4592">
        <v>6987</v>
      </c>
      <c r="B4592" t="s">
        <v>4780</v>
      </c>
      <c r="C4592" s="4">
        <v>42614</v>
      </c>
      <c r="D4592" s="4">
        <v>42618</v>
      </c>
      <c r="E4592" t="s">
        <v>15</v>
      </c>
      <c r="F4592" t="s">
        <v>2001</v>
      </c>
      <c r="G4592" t="s">
        <v>21</v>
      </c>
      <c r="H4592">
        <v>48227</v>
      </c>
      <c r="I4592" t="s">
        <v>4340</v>
      </c>
      <c r="J4592">
        <v>11.96</v>
      </c>
      <c r="K4592">
        <v>2</v>
      </c>
      <c r="L4592">
        <v>4.4850000000000003</v>
      </c>
      <c r="M4592">
        <v>0</v>
      </c>
      <c r="N4592">
        <v>2.99</v>
      </c>
    </row>
    <row r="4593" spans="1:14" hidden="1">
      <c r="A4593">
        <v>6988</v>
      </c>
      <c r="B4593" t="s">
        <v>4780</v>
      </c>
      <c r="C4593" s="4">
        <v>42614</v>
      </c>
      <c r="D4593" s="4">
        <v>42618</v>
      </c>
      <c r="E4593" t="s">
        <v>15</v>
      </c>
      <c r="F4593" t="s">
        <v>2001</v>
      </c>
      <c r="G4593" t="s">
        <v>21</v>
      </c>
      <c r="H4593">
        <v>48227</v>
      </c>
      <c r="I4593" t="s">
        <v>146</v>
      </c>
      <c r="J4593">
        <v>26.4</v>
      </c>
      <c r="K4593">
        <v>5</v>
      </c>
      <c r="L4593">
        <v>2.7456</v>
      </c>
      <c r="M4593">
        <v>0</v>
      </c>
      <c r="N4593">
        <v>12.672000000000001</v>
      </c>
    </row>
    <row r="4594" spans="1:14" hidden="1">
      <c r="A4594">
        <v>7482</v>
      </c>
      <c r="B4594" t="s">
        <v>4782</v>
      </c>
      <c r="C4594" s="4">
        <v>42614</v>
      </c>
      <c r="D4594" s="4">
        <v>42616</v>
      </c>
      <c r="E4594" t="s">
        <v>52</v>
      </c>
      <c r="F4594" t="s">
        <v>2744</v>
      </c>
      <c r="G4594" t="s">
        <v>17</v>
      </c>
      <c r="H4594">
        <v>92646</v>
      </c>
      <c r="I4594" t="s">
        <v>1683</v>
      </c>
      <c r="J4594">
        <v>12.78</v>
      </c>
      <c r="K4594">
        <v>1</v>
      </c>
      <c r="L4594">
        <v>7.0289999999999999</v>
      </c>
      <c r="M4594">
        <v>0</v>
      </c>
      <c r="N4594">
        <v>5.7510000000000003</v>
      </c>
    </row>
    <row r="4595" spans="1:14" hidden="1">
      <c r="A4595">
        <v>5774</v>
      </c>
      <c r="B4595" t="s">
        <v>4783</v>
      </c>
      <c r="C4595" s="4">
        <v>42613</v>
      </c>
      <c r="D4595" s="4">
        <v>42619</v>
      </c>
      <c r="E4595" t="s">
        <v>15</v>
      </c>
      <c r="F4595" t="s">
        <v>226</v>
      </c>
      <c r="G4595" t="s">
        <v>21</v>
      </c>
      <c r="H4595">
        <v>76706</v>
      </c>
      <c r="I4595" t="s">
        <v>1559</v>
      </c>
      <c r="J4595">
        <v>23.968</v>
      </c>
      <c r="K4595">
        <v>2</v>
      </c>
      <c r="L4595">
        <v>10.785600000000001</v>
      </c>
      <c r="M4595">
        <v>0.2</v>
      </c>
      <c r="N4595">
        <v>2.3967999999999998</v>
      </c>
    </row>
    <row r="4596" spans="1:14" hidden="1">
      <c r="A4596">
        <v>327</v>
      </c>
      <c r="B4596" t="s">
        <v>4784</v>
      </c>
      <c r="C4596" s="4">
        <v>42612</v>
      </c>
      <c r="D4596" s="4">
        <v>42614</v>
      </c>
      <c r="E4596" t="s">
        <v>38</v>
      </c>
      <c r="F4596" t="s">
        <v>103</v>
      </c>
      <c r="G4596" t="s">
        <v>21</v>
      </c>
      <c r="H4596">
        <v>19143</v>
      </c>
      <c r="I4596" t="s">
        <v>2683</v>
      </c>
      <c r="J4596">
        <v>290.89800000000002</v>
      </c>
      <c r="K4596">
        <v>3</v>
      </c>
      <c r="L4596">
        <v>119.59139999999999</v>
      </c>
      <c r="M4596">
        <v>0.4</v>
      </c>
      <c r="N4596">
        <v>-67.876199999999997</v>
      </c>
    </row>
    <row r="4597" spans="1:14" hidden="1">
      <c r="A4597">
        <v>328</v>
      </c>
      <c r="B4597" t="s">
        <v>4784</v>
      </c>
      <c r="C4597" s="4">
        <v>42612</v>
      </c>
      <c r="D4597" s="4">
        <v>42614</v>
      </c>
      <c r="E4597" t="s">
        <v>38</v>
      </c>
      <c r="F4597" t="s">
        <v>103</v>
      </c>
      <c r="G4597" t="s">
        <v>21</v>
      </c>
      <c r="H4597">
        <v>19143</v>
      </c>
      <c r="I4597" t="s">
        <v>1119</v>
      </c>
      <c r="J4597">
        <v>54.223999999999997</v>
      </c>
      <c r="K4597">
        <v>2</v>
      </c>
      <c r="L4597">
        <v>25.4175</v>
      </c>
      <c r="M4597">
        <v>0.2</v>
      </c>
      <c r="N4597">
        <v>3.3889999999999998</v>
      </c>
    </row>
    <row r="4598" spans="1:14" hidden="1">
      <c r="A4598">
        <v>329</v>
      </c>
      <c r="B4598" t="s">
        <v>4784</v>
      </c>
      <c r="C4598" s="4">
        <v>42612</v>
      </c>
      <c r="D4598" s="4">
        <v>42614</v>
      </c>
      <c r="E4598" t="s">
        <v>38</v>
      </c>
      <c r="F4598" t="s">
        <v>103</v>
      </c>
      <c r="G4598" t="s">
        <v>21</v>
      </c>
      <c r="H4598">
        <v>19143</v>
      </c>
      <c r="I4598" t="s">
        <v>1356</v>
      </c>
      <c r="J4598">
        <v>786.74400000000003</v>
      </c>
      <c r="K4598">
        <v>4</v>
      </c>
      <c r="L4598">
        <v>261.31139999999999</v>
      </c>
      <c r="M4598">
        <v>0.3</v>
      </c>
      <c r="N4598">
        <v>-258.5016</v>
      </c>
    </row>
    <row r="4599" spans="1:14" hidden="1">
      <c r="A4599">
        <v>330</v>
      </c>
      <c r="B4599" t="s">
        <v>4784</v>
      </c>
      <c r="C4599" s="4">
        <v>42612</v>
      </c>
      <c r="D4599" s="4">
        <v>42614</v>
      </c>
      <c r="E4599" t="s">
        <v>38</v>
      </c>
      <c r="F4599" t="s">
        <v>103</v>
      </c>
      <c r="G4599" t="s">
        <v>21</v>
      </c>
      <c r="H4599">
        <v>19143</v>
      </c>
      <c r="I4599" t="s">
        <v>899</v>
      </c>
      <c r="J4599">
        <v>100.24</v>
      </c>
      <c r="K4599">
        <v>10</v>
      </c>
      <c r="L4599">
        <v>6.6409000000000002</v>
      </c>
      <c r="M4599">
        <v>0.2</v>
      </c>
      <c r="N4599">
        <v>33.831000000000003</v>
      </c>
    </row>
    <row r="4600" spans="1:14" hidden="1">
      <c r="A4600">
        <v>331</v>
      </c>
      <c r="B4600" t="s">
        <v>4784</v>
      </c>
      <c r="C4600" s="4">
        <v>42612</v>
      </c>
      <c r="D4600" s="4">
        <v>42614</v>
      </c>
      <c r="E4600" t="s">
        <v>38</v>
      </c>
      <c r="F4600" t="s">
        <v>103</v>
      </c>
      <c r="G4600" t="s">
        <v>21</v>
      </c>
      <c r="H4600">
        <v>19143</v>
      </c>
      <c r="I4600" t="s">
        <v>301</v>
      </c>
      <c r="J4600">
        <v>37.764000000000003</v>
      </c>
      <c r="K4600">
        <v>6</v>
      </c>
      <c r="L4600">
        <v>10.909599999999999</v>
      </c>
      <c r="M4600">
        <v>0.7</v>
      </c>
      <c r="N4600">
        <v>-27.6936</v>
      </c>
    </row>
    <row r="4601" spans="1:14" hidden="1">
      <c r="A4601">
        <v>6337</v>
      </c>
      <c r="B4601" t="s">
        <v>4785</v>
      </c>
      <c r="C4601" s="4">
        <v>42612</v>
      </c>
      <c r="D4601" s="4">
        <v>42619</v>
      </c>
      <c r="E4601" t="s">
        <v>15</v>
      </c>
      <c r="F4601" t="s">
        <v>1536</v>
      </c>
      <c r="G4601" t="s">
        <v>21</v>
      </c>
      <c r="H4601">
        <v>90008</v>
      </c>
      <c r="I4601" t="s">
        <v>3947</v>
      </c>
      <c r="J4601">
        <v>47.04</v>
      </c>
      <c r="K4601">
        <v>4</v>
      </c>
      <c r="L4601">
        <v>7.7615999999999996</v>
      </c>
      <c r="M4601">
        <v>0</v>
      </c>
      <c r="N4601">
        <v>15.993600000000001</v>
      </c>
    </row>
    <row r="4602" spans="1:14" hidden="1">
      <c r="A4602">
        <v>6338</v>
      </c>
      <c r="B4602" t="s">
        <v>4785</v>
      </c>
      <c r="C4602" s="4">
        <v>42612</v>
      </c>
      <c r="D4602" s="4">
        <v>42619</v>
      </c>
      <c r="E4602" t="s">
        <v>15</v>
      </c>
      <c r="F4602" t="s">
        <v>1536</v>
      </c>
      <c r="G4602" t="s">
        <v>21</v>
      </c>
      <c r="H4602">
        <v>90008</v>
      </c>
      <c r="I4602" t="s">
        <v>1299</v>
      </c>
      <c r="J4602">
        <v>339.96</v>
      </c>
      <c r="K4602">
        <v>5</v>
      </c>
      <c r="L4602">
        <v>59.493000000000002</v>
      </c>
      <c r="M4602">
        <v>0.2</v>
      </c>
      <c r="N4602">
        <v>42.494999999999898</v>
      </c>
    </row>
    <row r="4603" spans="1:14" hidden="1">
      <c r="A4603">
        <v>100</v>
      </c>
      <c r="B4603" t="s">
        <v>4786</v>
      </c>
      <c r="C4603" s="4">
        <v>42611</v>
      </c>
      <c r="D4603" s="4">
        <v>42615</v>
      </c>
      <c r="E4603" t="s">
        <v>15</v>
      </c>
      <c r="F4603" t="s">
        <v>290</v>
      </c>
      <c r="G4603" t="s">
        <v>17</v>
      </c>
      <c r="H4603">
        <v>60610</v>
      </c>
      <c r="I4603" t="s">
        <v>2745</v>
      </c>
      <c r="J4603">
        <v>64.623999999999995</v>
      </c>
      <c r="K4603">
        <v>7</v>
      </c>
      <c r="L4603">
        <v>6.0007999999999999</v>
      </c>
      <c r="M4603">
        <v>0.2</v>
      </c>
      <c r="N4603">
        <v>22.618400000000001</v>
      </c>
    </row>
    <row r="4604" spans="1:14" hidden="1">
      <c r="A4604">
        <v>101</v>
      </c>
      <c r="B4604" t="s">
        <v>4786</v>
      </c>
      <c r="C4604" s="4">
        <v>42611</v>
      </c>
      <c r="D4604" s="4">
        <v>42615</v>
      </c>
      <c r="E4604" t="s">
        <v>15</v>
      </c>
      <c r="F4604" t="s">
        <v>290</v>
      </c>
      <c r="G4604" t="s">
        <v>17</v>
      </c>
      <c r="H4604">
        <v>60610</v>
      </c>
      <c r="I4604" t="s">
        <v>875</v>
      </c>
      <c r="J4604">
        <v>95.975999999999999</v>
      </c>
      <c r="K4604">
        <v>3</v>
      </c>
      <c r="L4604">
        <v>35.591099999999997</v>
      </c>
      <c r="M4604">
        <v>0.2</v>
      </c>
      <c r="N4604">
        <v>-10.7973</v>
      </c>
    </row>
    <row r="4605" spans="1:14" hidden="1">
      <c r="A4605">
        <v>102</v>
      </c>
      <c r="B4605" t="s">
        <v>4786</v>
      </c>
      <c r="C4605" s="4">
        <v>42611</v>
      </c>
      <c r="D4605" s="4">
        <v>42615</v>
      </c>
      <c r="E4605" t="s">
        <v>15</v>
      </c>
      <c r="F4605" t="s">
        <v>290</v>
      </c>
      <c r="G4605" t="s">
        <v>17</v>
      </c>
      <c r="H4605">
        <v>60610</v>
      </c>
      <c r="I4605" t="s">
        <v>3747</v>
      </c>
      <c r="J4605">
        <v>1.788</v>
      </c>
      <c r="K4605">
        <v>3</v>
      </c>
      <c r="L4605">
        <v>1.6092</v>
      </c>
      <c r="M4605">
        <v>0.8</v>
      </c>
      <c r="N4605">
        <v>-3.0396000000000001</v>
      </c>
    </row>
    <row r="4606" spans="1:14" hidden="1">
      <c r="A4606">
        <v>1176</v>
      </c>
      <c r="B4606" t="s">
        <v>4787</v>
      </c>
      <c r="C4606" s="4">
        <v>42611</v>
      </c>
      <c r="D4606" s="4">
        <v>42616</v>
      </c>
      <c r="E4606" t="s">
        <v>15</v>
      </c>
      <c r="F4606" t="s">
        <v>1443</v>
      </c>
      <c r="G4606" t="s">
        <v>17</v>
      </c>
      <c r="H4606">
        <v>3301</v>
      </c>
      <c r="I4606" t="s">
        <v>1309</v>
      </c>
      <c r="J4606">
        <v>27.93</v>
      </c>
      <c r="K4606">
        <v>3</v>
      </c>
      <c r="L4606">
        <v>6.6101000000000001</v>
      </c>
      <c r="M4606">
        <v>0</v>
      </c>
      <c r="N4606">
        <v>8.0997000000000003</v>
      </c>
    </row>
    <row r="4607" spans="1:14" hidden="1">
      <c r="A4607">
        <v>1242</v>
      </c>
      <c r="B4607" t="s">
        <v>4788</v>
      </c>
      <c r="C4607" s="4">
        <v>42611</v>
      </c>
      <c r="D4607" s="4">
        <v>42617</v>
      </c>
      <c r="E4607" t="s">
        <v>15</v>
      </c>
      <c r="F4607" t="s">
        <v>2207</v>
      </c>
      <c r="G4607" t="s">
        <v>17</v>
      </c>
      <c r="H4607">
        <v>10024</v>
      </c>
      <c r="I4607" t="s">
        <v>1279</v>
      </c>
      <c r="J4607">
        <v>22</v>
      </c>
      <c r="K4607">
        <v>4</v>
      </c>
      <c r="L4607">
        <v>4.125</v>
      </c>
      <c r="M4607">
        <v>0</v>
      </c>
      <c r="N4607">
        <v>5.5</v>
      </c>
    </row>
    <row r="4608" spans="1:14" hidden="1">
      <c r="A4608">
        <v>4684</v>
      </c>
      <c r="B4608" t="s">
        <v>4789</v>
      </c>
      <c r="C4608" s="4">
        <v>42611</v>
      </c>
      <c r="D4608" s="4">
        <v>42616</v>
      </c>
      <c r="E4608" t="s">
        <v>15</v>
      </c>
      <c r="F4608" t="s">
        <v>1619</v>
      </c>
      <c r="G4608" t="s">
        <v>27</v>
      </c>
      <c r="H4608">
        <v>19120</v>
      </c>
      <c r="I4608" t="s">
        <v>3082</v>
      </c>
      <c r="J4608">
        <v>241.92</v>
      </c>
      <c r="K4608">
        <v>4</v>
      </c>
      <c r="L4608">
        <v>74.591999999999999</v>
      </c>
      <c r="M4608">
        <v>0.4</v>
      </c>
      <c r="N4608">
        <v>-56.448</v>
      </c>
    </row>
    <row r="4609" spans="1:14" hidden="1">
      <c r="A4609">
        <v>4685</v>
      </c>
      <c r="B4609" t="s">
        <v>4789</v>
      </c>
      <c r="C4609" s="4">
        <v>42611</v>
      </c>
      <c r="D4609" s="4">
        <v>42616</v>
      </c>
      <c r="E4609" t="s">
        <v>15</v>
      </c>
      <c r="F4609" t="s">
        <v>1619</v>
      </c>
      <c r="G4609" t="s">
        <v>27</v>
      </c>
      <c r="H4609">
        <v>19120</v>
      </c>
      <c r="I4609" t="s">
        <v>4118</v>
      </c>
      <c r="J4609">
        <v>163.88</v>
      </c>
      <c r="K4609">
        <v>4</v>
      </c>
      <c r="L4609">
        <v>61.454999999999998</v>
      </c>
      <c r="M4609">
        <v>0.5</v>
      </c>
      <c r="N4609">
        <v>-81.94</v>
      </c>
    </row>
    <row r="4610" spans="1:14" hidden="1">
      <c r="A4610">
        <v>4686</v>
      </c>
      <c r="B4610" t="s">
        <v>4789</v>
      </c>
      <c r="C4610" s="4">
        <v>42611</v>
      </c>
      <c r="D4610" s="4">
        <v>42616</v>
      </c>
      <c r="E4610" t="s">
        <v>15</v>
      </c>
      <c r="F4610" t="s">
        <v>1619</v>
      </c>
      <c r="G4610" t="s">
        <v>27</v>
      </c>
      <c r="H4610">
        <v>19120</v>
      </c>
      <c r="I4610" t="s">
        <v>669</v>
      </c>
      <c r="J4610">
        <v>3.4860000000000002</v>
      </c>
      <c r="K4610">
        <v>2</v>
      </c>
      <c r="L4610">
        <v>3.1374</v>
      </c>
      <c r="M4610">
        <v>0.7</v>
      </c>
      <c r="N4610">
        <v>-2.7888000000000002</v>
      </c>
    </row>
    <row r="4611" spans="1:14" hidden="1">
      <c r="A4611">
        <v>4687</v>
      </c>
      <c r="B4611" t="s">
        <v>4789</v>
      </c>
      <c r="C4611" s="4">
        <v>42611</v>
      </c>
      <c r="D4611" s="4">
        <v>42616</v>
      </c>
      <c r="E4611" t="s">
        <v>15</v>
      </c>
      <c r="F4611" t="s">
        <v>1619</v>
      </c>
      <c r="G4611" t="s">
        <v>27</v>
      </c>
      <c r="H4611">
        <v>19120</v>
      </c>
      <c r="I4611" t="s">
        <v>3848</v>
      </c>
      <c r="J4611">
        <v>10.584</v>
      </c>
      <c r="K4611">
        <v>7</v>
      </c>
      <c r="L4611">
        <v>1.8522000000000001</v>
      </c>
      <c r="M4611">
        <v>0.2</v>
      </c>
      <c r="N4611">
        <v>-2.3814000000000002</v>
      </c>
    </row>
    <row r="4612" spans="1:14" hidden="1">
      <c r="A4612">
        <v>2692</v>
      </c>
      <c r="B4612" t="s">
        <v>4790</v>
      </c>
      <c r="C4612" s="4">
        <v>42610</v>
      </c>
      <c r="D4612" s="4">
        <v>42615</v>
      </c>
      <c r="E4612" t="s">
        <v>15</v>
      </c>
      <c r="F4612" t="s">
        <v>4791</v>
      </c>
      <c r="G4612" t="s">
        <v>21</v>
      </c>
      <c r="H4612">
        <v>80112</v>
      </c>
      <c r="I4612" t="s">
        <v>735</v>
      </c>
      <c r="J4612">
        <v>15.48</v>
      </c>
      <c r="K4612">
        <v>3</v>
      </c>
      <c r="L4612">
        <v>3.2894999999999999</v>
      </c>
      <c r="M4612">
        <v>0.2</v>
      </c>
      <c r="N4612">
        <v>5.6115000000000004</v>
      </c>
    </row>
    <row r="4613" spans="1:14" hidden="1">
      <c r="A4613">
        <v>2693</v>
      </c>
      <c r="B4613" t="s">
        <v>4790</v>
      </c>
      <c r="C4613" s="4">
        <v>42610</v>
      </c>
      <c r="D4613" s="4">
        <v>42615</v>
      </c>
      <c r="E4613" t="s">
        <v>15</v>
      </c>
      <c r="F4613" t="s">
        <v>4791</v>
      </c>
      <c r="G4613" t="s">
        <v>21</v>
      </c>
      <c r="H4613">
        <v>80112</v>
      </c>
      <c r="I4613" t="s">
        <v>133</v>
      </c>
      <c r="J4613">
        <v>108.57599999999999</v>
      </c>
      <c r="K4613">
        <v>3</v>
      </c>
      <c r="L4613">
        <v>33.477600000000002</v>
      </c>
      <c r="M4613">
        <v>0.2</v>
      </c>
      <c r="N4613">
        <v>8.1432000000000002</v>
      </c>
    </row>
    <row r="4614" spans="1:14" hidden="1">
      <c r="A4614">
        <v>4070</v>
      </c>
      <c r="B4614" t="s">
        <v>4792</v>
      </c>
      <c r="C4614" s="4">
        <v>42610</v>
      </c>
      <c r="D4614" s="4">
        <v>42613</v>
      </c>
      <c r="E4614" t="s">
        <v>38</v>
      </c>
      <c r="F4614" t="s">
        <v>2204</v>
      </c>
      <c r="G4614" t="s">
        <v>21</v>
      </c>
      <c r="H4614">
        <v>75081</v>
      </c>
      <c r="I4614" t="s">
        <v>447</v>
      </c>
      <c r="J4614">
        <v>13.14</v>
      </c>
      <c r="K4614">
        <v>9</v>
      </c>
      <c r="L4614">
        <v>3.8690000000000002</v>
      </c>
      <c r="M4614">
        <v>0.8</v>
      </c>
      <c r="N4614">
        <v>-21.681000000000001</v>
      </c>
    </row>
    <row r="4615" spans="1:14" hidden="1">
      <c r="A4615">
        <v>4071</v>
      </c>
      <c r="B4615" t="s">
        <v>4792</v>
      </c>
      <c r="C4615" s="4">
        <v>42610</v>
      </c>
      <c r="D4615" s="4">
        <v>42613</v>
      </c>
      <c r="E4615" t="s">
        <v>38</v>
      </c>
      <c r="F4615" t="s">
        <v>2204</v>
      </c>
      <c r="G4615" t="s">
        <v>21</v>
      </c>
      <c r="H4615">
        <v>75081</v>
      </c>
      <c r="I4615" t="s">
        <v>55</v>
      </c>
      <c r="J4615">
        <v>10.023999999999999</v>
      </c>
      <c r="K4615">
        <v>4</v>
      </c>
      <c r="L4615">
        <v>6.6409000000000002</v>
      </c>
      <c r="M4615">
        <v>0.8</v>
      </c>
      <c r="N4615">
        <v>-16.5396</v>
      </c>
    </row>
    <row r="4616" spans="1:14" hidden="1">
      <c r="A4616">
        <v>4072</v>
      </c>
      <c r="B4616" t="s">
        <v>4792</v>
      </c>
      <c r="C4616" s="4">
        <v>42610</v>
      </c>
      <c r="D4616" s="4">
        <v>42613</v>
      </c>
      <c r="E4616" t="s">
        <v>38</v>
      </c>
      <c r="F4616" t="s">
        <v>2204</v>
      </c>
      <c r="G4616" t="s">
        <v>21</v>
      </c>
      <c r="H4616">
        <v>75081</v>
      </c>
      <c r="I4616" t="s">
        <v>608</v>
      </c>
      <c r="J4616">
        <v>156.37280000000001</v>
      </c>
      <c r="K4616">
        <v>2</v>
      </c>
      <c r="L4616">
        <v>104.6318</v>
      </c>
      <c r="M4616">
        <v>0.32</v>
      </c>
      <c r="N4616">
        <v>-52.890799999999999</v>
      </c>
    </row>
    <row r="4617" spans="1:14" hidden="1">
      <c r="A4617">
        <v>8426</v>
      </c>
      <c r="B4617" t="s">
        <v>4793</v>
      </c>
      <c r="C4617" s="4">
        <v>42610</v>
      </c>
      <c r="D4617" s="4">
        <v>42612</v>
      </c>
      <c r="E4617" t="s">
        <v>38</v>
      </c>
      <c r="F4617" t="s">
        <v>956</v>
      </c>
      <c r="G4617" t="s">
        <v>27</v>
      </c>
      <c r="H4617">
        <v>45231</v>
      </c>
      <c r="I4617" t="s">
        <v>1365</v>
      </c>
      <c r="J4617">
        <v>18.431999999999999</v>
      </c>
      <c r="K4617">
        <v>8</v>
      </c>
      <c r="L4617">
        <v>3.84</v>
      </c>
      <c r="M4617">
        <v>0.7</v>
      </c>
      <c r="N4617">
        <v>-12.288</v>
      </c>
    </row>
    <row r="4618" spans="1:14" hidden="1">
      <c r="A4618">
        <v>743</v>
      </c>
      <c r="B4618" t="s">
        <v>4794</v>
      </c>
      <c r="C4618" s="4">
        <v>42609</v>
      </c>
      <c r="D4618" s="4">
        <v>42614</v>
      </c>
      <c r="E4618" t="s">
        <v>15</v>
      </c>
      <c r="F4618" t="s">
        <v>2504</v>
      </c>
      <c r="G4618" t="s">
        <v>21</v>
      </c>
      <c r="H4618">
        <v>75220</v>
      </c>
      <c r="I4618" t="s">
        <v>3226</v>
      </c>
      <c r="J4618">
        <v>51.52</v>
      </c>
      <c r="K4618">
        <v>5</v>
      </c>
      <c r="L4618">
        <v>12.493600000000001</v>
      </c>
      <c r="M4618">
        <v>0.2</v>
      </c>
      <c r="N4618">
        <v>-10.948</v>
      </c>
    </row>
    <row r="4619" spans="1:14" hidden="1">
      <c r="A4619">
        <v>744</v>
      </c>
      <c r="B4619" t="s">
        <v>4794</v>
      </c>
      <c r="C4619" s="4">
        <v>42609</v>
      </c>
      <c r="D4619" s="4">
        <v>42614</v>
      </c>
      <c r="E4619" t="s">
        <v>15</v>
      </c>
      <c r="F4619" t="s">
        <v>2504</v>
      </c>
      <c r="G4619" t="s">
        <v>21</v>
      </c>
      <c r="H4619">
        <v>75220</v>
      </c>
      <c r="I4619" t="s">
        <v>353</v>
      </c>
      <c r="J4619">
        <v>3.528</v>
      </c>
      <c r="K4619">
        <v>1</v>
      </c>
      <c r="L4619">
        <v>2.3814000000000002</v>
      </c>
      <c r="M4619">
        <v>0.2</v>
      </c>
      <c r="N4619">
        <v>1.1466000000000001</v>
      </c>
    </row>
    <row r="4620" spans="1:14" hidden="1">
      <c r="A4620">
        <v>745</v>
      </c>
      <c r="B4620" t="s">
        <v>4794</v>
      </c>
      <c r="C4620" s="4">
        <v>42609</v>
      </c>
      <c r="D4620" s="4">
        <v>42614</v>
      </c>
      <c r="E4620" t="s">
        <v>15</v>
      </c>
      <c r="F4620" t="s">
        <v>2504</v>
      </c>
      <c r="G4620" t="s">
        <v>21</v>
      </c>
      <c r="H4620">
        <v>75220</v>
      </c>
      <c r="I4620" t="s">
        <v>3485</v>
      </c>
      <c r="J4620">
        <v>4.6239999999999997</v>
      </c>
      <c r="K4620">
        <v>1</v>
      </c>
      <c r="L4620">
        <v>2.9478</v>
      </c>
      <c r="M4620">
        <v>0.2</v>
      </c>
      <c r="N4620">
        <v>1.6761999999999999</v>
      </c>
    </row>
    <row r="4621" spans="1:14" hidden="1">
      <c r="A4621">
        <v>746</v>
      </c>
      <c r="B4621" t="s">
        <v>4794</v>
      </c>
      <c r="C4621" s="4">
        <v>42609</v>
      </c>
      <c r="D4621" s="4">
        <v>42614</v>
      </c>
      <c r="E4621" t="s">
        <v>15</v>
      </c>
      <c r="F4621" t="s">
        <v>2504</v>
      </c>
      <c r="G4621" t="s">
        <v>21</v>
      </c>
      <c r="H4621">
        <v>75220</v>
      </c>
      <c r="I4621" t="s">
        <v>2198</v>
      </c>
      <c r="J4621">
        <v>55.167999999999999</v>
      </c>
      <c r="K4621">
        <v>4</v>
      </c>
      <c r="L4621">
        <v>12.240399999999999</v>
      </c>
      <c r="M4621">
        <v>0.2</v>
      </c>
      <c r="N4621">
        <v>6.2063999999999897</v>
      </c>
    </row>
    <row r="4622" spans="1:14" hidden="1">
      <c r="A4622">
        <v>3342</v>
      </c>
      <c r="B4622" t="s">
        <v>4795</v>
      </c>
      <c r="C4622" s="4">
        <v>42609</v>
      </c>
      <c r="D4622" s="4">
        <v>42614</v>
      </c>
      <c r="E4622" t="s">
        <v>52</v>
      </c>
      <c r="F4622" t="s">
        <v>2486</v>
      </c>
      <c r="G4622" t="s">
        <v>21</v>
      </c>
      <c r="H4622">
        <v>2169</v>
      </c>
      <c r="I4622" t="s">
        <v>1000</v>
      </c>
      <c r="J4622">
        <v>122.97</v>
      </c>
      <c r="K4622">
        <v>3</v>
      </c>
      <c r="L4622">
        <v>20.904900000000001</v>
      </c>
      <c r="M4622">
        <v>0</v>
      </c>
      <c r="N4622">
        <v>60.255299999999998</v>
      </c>
    </row>
    <row r="4623" spans="1:14" hidden="1">
      <c r="A4623">
        <v>3343</v>
      </c>
      <c r="B4623" t="s">
        <v>4795</v>
      </c>
      <c r="C4623" s="4">
        <v>42609</v>
      </c>
      <c r="D4623" s="4">
        <v>42614</v>
      </c>
      <c r="E4623" t="s">
        <v>52</v>
      </c>
      <c r="F4623" t="s">
        <v>2486</v>
      </c>
      <c r="G4623" t="s">
        <v>21</v>
      </c>
      <c r="H4623">
        <v>2169</v>
      </c>
      <c r="I4623" t="s">
        <v>3400</v>
      </c>
      <c r="J4623">
        <v>244.61500000000001</v>
      </c>
      <c r="K4623">
        <v>1</v>
      </c>
      <c r="L4623">
        <v>223.648</v>
      </c>
      <c r="M4623">
        <v>0.3</v>
      </c>
      <c r="N4623">
        <v>20.966999999999999</v>
      </c>
    </row>
    <row r="4624" spans="1:14" hidden="1">
      <c r="A4624">
        <v>3344</v>
      </c>
      <c r="B4624" t="s">
        <v>4795</v>
      </c>
      <c r="C4624" s="4">
        <v>42609</v>
      </c>
      <c r="D4624" s="4">
        <v>42614</v>
      </c>
      <c r="E4624" t="s">
        <v>52</v>
      </c>
      <c r="F4624" t="s">
        <v>2486</v>
      </c>
      <c r="G4624" t="s">
        <v>21</v>
      </c>
      <c r="H4624">
        <v>2169</v>
      </c>
      <c r="I4624" t="s">
        <v>1228</v>
      </c>
      <c r="J4624">
        <v>59.97</v>
      </c>
      <c r="K4624">
        <v>3</v>
      </c>
      <c r="L4624">
        <v>10.3948</v>
      </c>
      <c r="M4624">
        <v>0</v>
      </c>
      <c r="N4624">
        <v>28.785599999999999</v>
      </c>
    </row>
    <row r="4625" spans="1:14" hidden="1">
      <c r="A4625">
        <v>3345</v>
      </c>
      <c r="B4625" t="s">
        <v>4795</v>
      </c>
      <c r="C4625" s="4">
        <v>42609</v>
      </c>
      <c r="D4625" s="4">
        <v>42614</v>
      </c>
      <c r="E4625" t="s">
        <v>52</v>
      </c>
      <c r="F4625" t="s">
        <v>2486</v>
      </c>
      <c r="G4625" t="s">
        <v>21</v>
      </c>
      <c r="H4625">
        <v>2169</v>
      </c>
      <c r="I4625" t="s">
        <v>2128</v>
      </c>
      <c r="J4625">
        <v>81.540000000000006</v>
      </c>
      <c r="K4625">
        <v>9</v>
      </c>
      <c r="L4625">
        <v>4.9829999999999997</v>
      </c>
      <c r="M4625">
        <v>0</v>
      </c>
      <c r="N4625">
        <v>36.692999999999998</v>
      </c>
    </row>
    <row r="4626" spans="1:14" hidden="1">
      <c r="A4626">
        <v>3346</v>
      </c>
      <c r="B4626" t="s">
        <v>4795</v>
      </c>
      <c r="C4626" s="4">
        <v>42609</v>
      </c>
      <c r="D4626" s="4">
        <v>42614</v>
      </c>
      <c r="E4626" t="s">
        <v>52</v>
      </c>
      <c r="F4626" t="s">
        <v>2486</v>
      </c>
      <c r="G4626" t="s">
        <v>21</v>
      </c>
      <c r="H4626">
        <v>2169</v>
      </c>
      <c r="I4626" t="s">
        <v>1662</v>
      </c>
      <c r="J4626">
        <v>11.68</v>
      </c>
      <c r="K4626">
        <v>4</v>
      </c>
      <c r="L4626">
        <v>1.6060000000000001</v>
      </c>
      <c r="M4626">
        <v>0</v>
      </c>
      <c r="N4626">
        <v>5.2560000000000002</v>
      </c>
    </row>
    <row r="4627" spans="1:14" hidden="1">
      <c r="A4627">
        <v>3347</v>
      </c>
      <c r="B4627" t="s">
        <v>4795</v>
      </c>
      <c r="C4627" s="4">
        <v>42609</v>
      </c>
      <c r="D4627" s="4">
        <v>42614</v>
      </c>
      <c r="E4627" t="s">
        <v>52</v>
      </c>
      <c r="F4627" t="s">
        <v>2486</v>
      </c>
      <c r="G4627" t="s">
        <v>21</v>
      </c>
      <c r="H4627">
        <v>2169</v>
      </c>
      <c r="I4627" t="s">
        <v>411</v>
      </c>
      <c r="J4627">
        <v>29</v>
      </c>
      <c r="K4627">
        <v>5</v>
      </c>
      <c r="L4627">
        <v>3.016</v>
      </c>
      <c r="M4627">
        <v>0</v>
      </c>
      <c r="N4627">
        <v>13.92</v>
      </c>
    </row>
    <row r="4628" spans="1:14" hidden="1">
      <c r="A4628">
        <v>5603</v>
      </c>
      <c r="B4628" t="s">
        <v>4796</v>
      </c>
      <c r="C4628" s="4">
        <v>42609</v>
      </c>
      <c r="D4628" s="4">
        <v>42611</v>
      </c>
      <c r="E4628" t="s">
        <v>52</v>
      </c>
      <c r="F4628" t="s">
        <v>2701</v>
      </c>
      <c r="G4628" t="s">
        <v>27</v>
      </c>
      <c r="H4628">
        <v>77041</v>
      </c>
      <c r="I4628" t="s">
        <v>4797</v>
      </c>
      <c r="J4628">
        <v>14.16</v>
      </c>
      <c r="K4628">
        <v>1</v>
      </c>
      <c r="L4628">
        <v>13.098000000000001</v>
      </c>
      <c r="M4628">
        <v>0.2</v>
      </c>
      <c r="N4628">
        <v>1.0620000000000001</v>
      </c>
    </row>
    <row r="4629" spans="1:14" hidden="1">
      <c r="A4629">
        <v>5604</v>
      </c>
      <c r="B4629" t="s">
        <v>4796</v>
      </c>
      <c r="C4629" s="4">
        <v>42609</v>
      </c>
      <c r="D4629" s="4">
        <v>42611</v>
      </c>
      <c r="E4629" t="s">
        <v>52</v>
      </c>
      <c r="F4629" t="s">
        <v>2701</v>
      </c>
      <c r="G4629" t="s">
        <v>27</v>
      </c>
      <c r="H4629">
        <v>77041</v>
      </c>
      <c r="I4629" t="s">
        <v>2842</v>
      </c>
      <c r="J4629">
        <v>79.92</v>
      </c>
      <c r="K4629">
        <v>5</v>
      </c>
      <c r="L4629">
        <v>10.3896</v>
      </c>
      <c r="M4629">
        <v>0.2</v>
      </c>
      <c r="N4629">
        <v>27.972000000000001</v>
      </c>
    </row>
    <row r="4630" spans="1:14" hidden="1">
      <c r="A4630">
        <v>7252</v>
      </c>
      <c r="B4630" t="s">
        <v>4798</v>
      </c>
      <c r="C4630" s="4">
        <v>42609</v>
      </c>
      <c r="D4630" s="4">
        <v>42615</v>
      </c>
      <c r="E4630" t="s">
        <v>15</v>
      </c>
      <c r="F4630" t="s">
        <v>1463</v>
      </c>
      <c r="G4630" t="s">
        <v>27</v>
      </c>
      <c r="H4630">
        <v>33021</v>
      </c>
      <c r="I4630" t="s">
        <v>4799</v>
      </c>
      <c r="J4630">
        <v>9.2159999999999993</v>
      </c>
      <c r="K4630">
        <v>4</v>
      </c>
      <c r="L4630">
        <v>1.4688000000000001</v>
      </c>
      <c r="M4630">
        <v>0.2</v>
      </c>
      <c r="N4630">
        <v>3.3408000000000002</v>
      </c>
    </row>
    <row r="4631" spans="1:14" hidden="1">
      <c r="A4631">
        <v>993</v>
      </c>
      <c r="B4631" t="s">
        <v>4800</v>
      </c>
      <c r="C4631" s="4">
        <v>42608</v>
      </c>
      <c r="D4631" s="4">
        <v>42609</v>
      </c>
      <c r="E4631" t="s">
        <v>38</v>
      </c>
      <c r="F4631" t="s">
        <v>1938</v>
      </c>
      <c r="G4631" t="s">
        <v>21</v>
      </c>
      <c r="H4631">
        <v>95123</v>
      </c>
      <c r="I4631" t="s">
        <v>4249</v>
      </c>
      <c r="J4631">
        <v>10.23</v>
      </c>
      <c r="K4631">
        <v>3</v>
      </c>
      <c r="L4631">
        <v>1.7732000000000001</v>
      </c>
      <c r="M4631">
        <v>0</v>
      </c>
      <c r="N4631">
        <v>4.9104000000000001</v>
      </c>
    </row>
    <row r="4632" spans="1:14" hidden="1">
      <c r="A4632">
        <v>994</v>
      </c>
      <c r="B4632" t="s">
        <v>4800</v>
      </c>
      <c r="C4632" s="4">
        <v>42608</v>
      </c>
      <c r="D4632" s="4">
        <v>42609</v>
      </c>
      <c r="E4632" t="s">
        <v>38</v>
      </c>
      <c r="F4632" t="s">
        <v>1938</v>
      </c>
      <c r="G4632" t="s">
        <v>21</v>
      </c>
      <c r="H4632">
        <v>95123</v>
      </c>
      <c r="I4632" t="s">
        <v>4801</v>
      </c>
      <c r="J4632">
        <v>154.9</v>
      </c>
      <c r="K4632">
        <v>5</v>
      </c>
      <c r="L4632">
        <v>17.039000000000001</v>
      </c>
      <c r="M4632">
        <v>0</v>
      </c>
      <c r="N4632">
        <v>69.704999999999998</v>
      </c>
    </row>
    <row r="4633" spans="1:14" hidden="1">
      <c r="A4633">
        <v>1463</v>
      </c>
      <c r="B4633" t="s">
        <v>4802</v>
      </c>
      <c r="C4633" s="4">
        <v>42608</v>
      </c>
      <c r="D4633" s="4">
        <v>42610</v>
      </c>
      <c r="E4633" t="s">
        <v>38</v>
      </c>
      <c r="F4633" t="s">
        <v>1112</v>
      </c>
      <c r="G4633" t="s">
        <v>27</v>
      </c>
      <c r="H4633">
        <v>77506</v>
      </c>
      <c r="I4633" t="s">
        <v>1994</v>
      </c>
      <c r="J4633">
        <v>159.98400000000001</v>
      </c>
      <c r="K4633">
        <v>2</v>
      </c>
      <c r="L4633">
        <v>57.994199999999999</v>
      </c>
      <c r="M4633">
        <v>0.2</v>
      </c>
      <c r="N4633">
        <v>43.995600000000003</v>
      </c>
    </row>
    <row r="4634" spans="1:14" hidden="1">
      <c r="A4634">
        <v>1464</v>
      </c>
      <c r="B4634" t="s">
        <v>4802</v>
      </c>
      <c r="C4634" s="4">
        <v>42608</v>
      </c>
      <c r="D4634" s="4">
        <v>42610</v>
      </c>
      <c r="E4634" t="s">
        <v>38</v>
      </c>
      <c r="F4634" t="s">
        <v>1112</v>
      </c>
      <c r="G4634" t="s">
        <v>27</v>
      </c>
      <c r="H4634">
        <v>77506</v>
      </c>
      <c r="I4634" t="s">
        <v>970</v>
      </c>
      <c r="J4634">
        <v>1024.7159999999999</v>
      </c>
      <c r="K4634">
        <v>6</v>
      </c>
      <c r="L4634">
        <v>175.66560000000001</v>
      </c>
      <c r="M4634">
        <v>0.3</v>
      </c>
      <c r="N4634">
        <v>-29.2775999999999</v>
      </c>
    </row>
    <row r="4635" spans="1:14" hidden="1">
      <c r="A4635">
        <v>1870</v>
      </c>
      <c r="B4635" t="s">
        <v>4803</v>
      </c>
      <c r="C4635" s="4">
        <v>42608</v>
      </c>
      <c r="D4635" s="4">
        <v>42611</v>
      </c>
      <c r="E4635" t="s">
        <v>52</v>
      </c>
      <c r="F4635" t="s">
        <v>2256</v>
      </c>
      <c r="G4635" t="s">
        <v>21</v>
      </c>
      <c r="H4635">
        <v>98103</v>
      </c>
      <c r="I4635" t="s">
        <v>246</v>
      </c>
      <c r="J4635">
        <v>6.48</v>
      </c>
      <c r="K4635">
        <v>1</v>
      </c>
      <c r="L4635">
        <v>3.3696000000000002</v>
      </c>
      <c r="M4635">
        <v>0</v>
      </c>
      <c r="N4635">
        <v>3.1103999999999998</v>
      </c>
    </row>
    <row r="4636" spans="1:14" hidden="1">
      <c r="A4636">
        <v>2857</v>
      </c>
      <c r="B4636" t="s">
        <v>4804</v>
      </c>
      <c r="C4636" s="4">
        <v>42608</v>
      </c>
      <c r="D4636" s="4">
        <v>42611</v>
      </c>
      <c r="E4636" t="s">
        <v>38</v>
      </c>
      <c r="F4636" t="s">
        <v>1318</v>
      </c>
      <c r="G4636" t="s">
        <v>27</v>
      </c>
      <c r="H4636">
        <v>92037</v>
      </c>
      <c r="I4636" t="s">
        <v>1258</v>
      </c>
      <c r="J4636">
        <v>1603.136</v>
      </c>
      <c r="K4636">
        <v>4</v>
      </c>
      <c r="L4636">
        <v>375.73500000000001</v>
      </c>
      <c r="M4636">
        <v>0.2</v>
      </c>
      <c r="N4636">
        <v>100.196</v>
      </c>
    </row>
    <row r="4637" spans="1:14" hidden="1">
      <c r="A4637">
        <v>3932</v>
      </c>
      <c r="B4637" t="s">
        <v>4805</v>
      </c>
      <c r="C4637" s="4">
        <v>42608</v>
      </c>
      <c r="D4637" s="4">
        <v>42615</v>
      </c>
      <c r="E4637" t="s">
        <v>15</v>
      </c>
      <c r="F4637" t="s">
        <v>3639</v>
      </c>
      <c r="G4637" t="s">
        <v>27</v>
      </c>
      <c r="H4637">
        <v>19140</v>
      </c>
      <c r="I4637" t="s">
        <v>4806</v>
      </c>
      <c r="J4637">
        <v>5.4720000000000004</v>
      </c>
      <c r="K4637">
        <v>3</v>
      </c>
      <c r="L4637">
        <v>1.2767999999999999</v>
      </c>
      <c r="M4637">
        <v>0.2</v>
      </c>
      <c r="N4637">
        <v>1.6415999999999999</v>
      </c>
    </row>
    <row r="4638" spans="1:14" hidden="1">
      <c r="A4638">
        <v>3933</v>
      </c>
      <c r="B4638" t="s">
        <v>4805</v>
      </c>
      <c r="C4638" s="4">
        <v>42608</v>
      </c>
      <c r="D4638" s="4">
        <v>42615</v>
      </c>
      <c r="E4638" t="s">
        <v>15</v>
      </c>
      <c r="F4638" t="s">
        <v>3639</v>
      </c>
      <c r="G4638" t="s">
        <v>27</v>
      </c>
      <c r="H4638">
        <v>19140</v>
      </c>
      <c r="I4638" t="s">
        <v>2218</v>
      </c>
      <c r="J4638">
        <v>47.984000000000002</v>
      </c>
      <c r="K4638">
        <v>2</v>
      </c>
      <c r="L4638">
        <v>17.394200000000001</v>
      </c>
      <c r="M4638">
        <v>0.2</v>
      </c>
      <c r="N4638">
        <v>13.195600000000001</v>
      </c>
    </row>
    <row r="4639" spans="1:14" hidden="1">
      <c r="A4639">
        <v>4584</v>
      </c>
      <c r="B4639" t="s">
        <v>4807</v>
      </c>
      <c r="C4639" s="4">
        <v>42608</v>
      </c>
      <c r="D4639" s="4">
        <v>42610</v>
      </c>
      <c r="E4639" t="s">
        <v>52</v>
      </c>
      <c r="F4639" t="s">
        <v>2878</v>
      </c>
      <c r="G4639" t="s">
        <v>27</v>
      </c>
      <c r="H4639">
        <v>90045</v>
      </c>
      <c r="I4639" t="s">
        <v>1019</v>
      </c>
      <c r="J4639">
        <v>8.26</v>
      </c>
      <c r="K4639">
        <v>2</v>
      </c>
      <c r="L4639">
        <v>2.2302</v>
      </c>
      <c r="M4639">
        <v>0</v>
      </c>
      <c r="N4639">
        <v>3.7995999999999999</v>
      </c>
    </row>
    <row r="4640" spans="1:14" hidden="1">
      <c r="A4640">
        <v>5447</v>
      </c>
      <c r="B4640" t="s">
        <v>4808</v>
      </c>
      <c r="C4640" s="4">
        <v>42608</v>
      </c>
      <c r="D4640" s="4">
        <v>42613</v>
      </c>
      <c r="E4640" t="s">
        <v>15</v>
      </c>
      <c r="F4640" t="s">
        <v>99</v>
      </c>
      <c r="G4640" t="s">
        <v>27</v>
      </c>
      <c r="H4640">
        <v>10035</v>
      </c>
      <c r="I4640" t="s">
        <v>1279</v>
      </c>
      <c r="J4640">
        <v>33</v>
      </c>
      <c r="K4640">
        <v>6</v>
      </c>
      <c r="L4640">
        <v>4.125</v>
      </c>
      <c r="M4640">
        <v>0</v>
      </c>
      <c r="N4640">
        <v>8.25</v>
      </c>
    </row>
    <row r="4641" spans="1:14" hidden="1">
      <c r="A4641">
        <v>5448</v>
      </c>
      <c r="B4641" t="s">
        <v>4808</v>
      </c>
      <c r="C4641" s="4">
        <v>42608</v>
      </c>
      <c r="D4641" s="4">
        <v>42613</v>
      </c>
      <c r="E4641" t="s">
        <v>15</v>
      </c>
      <c r="F4641" t="s">
        <v>99</v>
      </c>
      <c r="G4641" t="s">
        <v>27</v>
      </c>
      <c r="H4641">
        <v>10035</v>
      </c>
      <c r="I4641" t="s">
        <v>3836</v>
      </c>
      <c r="J4641">
        <v>249.95</v>
      </c>
      <c r="K4641">
        <v>5</v>
      </c>
      <c r="L4641">
        <v>32.493499999999997</v>
      </c>
      <c r="M4641">
        <v>0</v>
      </c>
      <c r="N4641">
        <v>87.482500000000002</v>
      </c>
    </row>
    <row r="4642" spans="1:14" hidden="1">
      <c r="A4642">
        <v>6695</v>
      </c>
      <c r="B4642" t="s">
        <v>4809</v>
      </c>
      <c r="C4642" s="4">
        <v>42608</v>
      </c>
      <c r="D4642" s="4">
        <v>42612</v>
      </c>
      <c r="E4642" t="s">
        <v>15</v>
      </c>
      <c r="F4642" t="s">
        <v>4810</v>
      </c>
      <c r="G4642" t="s">
        <v>17</v>
      </c>
      <c r="H4642">
        <v>53132</v>
      </c>
      <c r="I4642" t="s">
        <v>734</v>
      </c>
      <c r="J4642">
        <v>47.97</v>
      </c>
      <c r="K4642">
        <v>3</v>
      </c>
      <c r="L4642">
        <v>11.033099999999999</v>
      </c>
      <c r="M4642">
        <v>0</v>
      </c>
      <c r="N4642">
        <v>14.870699999999999</v>
      </c>
    </row>
    <row r="4643" spans="1:14" hidden="1">
      <c r="A4643">
        <v>7703</v>
      </c>
      <c r="B4643" t="s">
        <v>4811</v>
      </c>
      <c r="C4643" s="4">
        <v>42608</v>
      </c>
      <c r="D4643" s="4">
        <v>42615</v>
      </c>
      <c r="E4643" t="s">
        <v>15</v>
      </c>
      <c r="F4643" t="s">
        <v>3474</v>
      </c>
      <c r="G4643" t="s">
        <v>21</v>
      </c>
      <c r="H4643">
        <v>48234</v>
      </c>
      <c r="I4643" t="s">
        <v>2864</v>
      </c>
      <c r="J4643">
        <v>11.56</v>
      </c>
      <c r="K4643">
        <v>2</v>
      </c>
      <c r="L4643">
        <v>2.9478</v>
      </c>
      <c r="M4643">
        <v>0</v>
      </c>
      <c r="N4643">
        <v>5.6643999999999997</v>
      </c>
    </row>
    <row r="4644" spans="1:14" hidden="1">
      <c r="A4644">
        <v>7704</v>
      </c>
      <c r="B4644" t="s">
        <v>4811</v>
      </c>
      <c r="C4644" s="4">
        <v>42608</v>
      </c>
      <c r="D4644" s="4">
        <v>42615</v>
      </c>
      <c r="E4644" t="s">
        <v>15</v>
      </c>
      <c r="F4644" t="s">
        <v>3474</v>
      </c>
      <c r="G4644" t="s">
        <v>21</v>
      </c>
      <c r="H4644">
        <v>48234</v>
      </c>
      <c r="I4644" t="s">
        <v>2225</v>
      </c>
      <c r="J4644">
        <v>209.97</v>
      </c>
      <c r="K4644">
        <v>3</v>
      </c>
      <c r="L4644">
        <v>50.392800000000001</v>
      </c>
      <c r="M4644">
        <v>0</v>
      </c>
      <c r="N4644">
        <v>58.791600000000003</v>
      </c>
    </row>
    <row r="4645" spans="1:14" hidden="1">
      <c r="A4645">
        <v>7705</v>
      </c>
      <c r="B4645" t="s">
        <v>4811</v>
      </c>
      <c r="C4645" s="4">
        <v>42608</v>
      </c>
      <c r="D4645" s="4">
        <v>42615</v>
      </c>
      <c r="E4645" t="s">
        <v>15</v>
      </c>
      <c r="F4645" t="s">
        <v>3474</v>
      </c>
      <c r="G4645" t="s">
        <v>21</v>
      </c>
      <c r="H4645">
        <v>48234</v>
      </c>
      <c r="I4645" t="s">
        <v>4142</v>
      </c>
      <c r="J4645">
        <v>447.84</v>
      </c>
      <c r="K4645">
        <v>4</v>
      </c>
      <c r="L4645">
        <v>87.328800000000001</v>
      </c>
      <c r="M4645">
        <v>0</v>
      </c>
      <c r="N4645">
        <v>98.524799999999999</v>
      </c>
    </row>
    <row r="4646" spans="1:14" hidden="1">
      <c r="A4646">
        <v>7706</v>
      </c>
      <c r="B4646" t="s">
        <v>4811</v>
      </c>
      <c r="C4646" s="4">
        <v>42608</v>
      </c>
      <c r="D4646" s="4">
        <v>42615</v>
      </c>
      <c r="E4646" t="s">
        <v>15</v>
      </c>
      <c r="F4646" t="s">
        <v>3474</v>
      </c>
      <c r="G4646" t="s">
        <v>21</v>
      </c>
      <c r="H4646">
        <v>48234</v>
      </c>
      <c r="I4646" t="s">
        <v>1456</v>
      </c>
      <c r="J4646">
        <v>479.97</v>
      </c>
      <c r="K4646">
        <v>3</v>
      </c>
      <c r="L4646">
        <v>105.5934</v>
      </c>
      <c r="M4646">
        <v>0</v>
      </c>
      <c r="N4646">
        <v>163.18979999999999</v>
      </c>
    </row>
    <row r="4647" spans="1:14" hidden="1">
      <c r="A4647">
        <v>7707</v>
      </c>
      <c r="B4647" t="s">
        <v>4811</v>
      </c>
      <c r="C4647" s="4">
        <v>42608</v>
      </c>
      <c r="D4647" s="4">
        <v>42615</v>
      </c>
      <c r="E4647" t="s">
        <v>15</v>
      </c>
      <c r="F4647" t="s">
        <v>3474</v>
      </c>
      <c r="G4647" t="s">
        <v>21</v>
      </c>
      <c r="H4647">
        <v>48234</v>
      </c>
      <c r="I4647" t="s">
        <v>338</v>
      </c>
      <c r="J4647">
        <v>8.64</v>
      </c>
      <c r="K4647">
        <v>3</v>
      </c>
      <c r="L4647">
        <v>2.0448</v>
      </c>
      <c r="M4647">
        <v>0</v>
      </c>
      <c r="N4647">
        <v>2.5055999999999998</v>
      </c>
    </row>
    <row r="4648" spans="1:14" hidden="1">
      <c r="A4648">
        <v>8357</v>
      </c>
      <c r="B4648" t="s">
        <v>4812</v>
      </c>
      <c r="C4648" s="4">
        <v>42608</v>
      </c>
      <c r="D4648" s="4">
        <v>42612</v>
      </c>
      <c r="E4648" t="s">
        <v>15</v>
      </c>
      <c r="F4648" t="s">
        <v>1171</v>
      </c>
      <c r="G4648" t="s">
        <v>21</v>
      </c>
      <c r="H4648">
        <v>30605</v>
      </c>
      <c r="I4648" t="s">
        <v>373</v>
      </c>
      <c r="J4648">
        <v>186.54</v>
      </c>
      <c r="K4648">
        <v>3</v>
      </c>
      <c r="L4648">
        <v>48.500399999999999</v>
      </c>
      <c r="M4648">
        <v>0</v>
      </c>
      <c r="N4648">
        <v>41.038800000000002</v>
      </c>
    </row>
    <row r="4649" spans="1:14" hidden="1">
      <c r="A4649">
        <v>9311</v>
      </c>
      <c r="B4649" t="s">
        <v>4813</v>
      </c>
      <c r="C4649" s="4">
        <v>42608</v>
      </c>
      <c r="D4649" s="4">
        <v>42613</v>
      </c>
      <c r="E4649" t="s">
        <v>15</v>
      </c>
      <c r="F4649" t="s">
        <v>3664</v>
      </c>
      <c r="G4649" t="s">
        <v>27</v>
      </c>
      <c r="H4649">
        <v>10024</v>
      </c>
      <c r="I4649" t="s">
        <v>304</v>
      </c>
      <c r="J4649">
        <v>146.68799999999999</v>
      </c>
      <c r="K4649">
        <v>8</v>
      </c>
      <c r="L4649">
        <v>12.606</v>
      </c>
      <c r="M4649">
        <v>0.2</v>
      </c>
      <c r="N4649">
        <v>45.84</v>
      </c>
    </row>
    <row r="4650" spans="1:14" hidden="1">
      <c r="A4650">
        <v>9586</v>
      </c>
      <c r="B4650" t="s">
        <v>4814</v>
      </c>
      <c r="C4650" s="4">
        <v>42608</v>
      </c>
      <c r="D4650" s="4">
        <v>42610</v>
      </c>
      <c r="E4650" t="s">
        <v>38</v>
      </c>
      <c r="F4650" t="s">
        <v>1800</v>
      </c>
      <c r="G4650" t="s">
        <v>27</v>
      </c>
      <c r="H4650">
        <v>33142</v>
      </c>
      <c r="I4650" t="s">
        <v>4500</v>
      </c>
      <c r="J4650">
        <v>31.007999999999999</v>
      </c>
      <c r="K4650">
        <v>1</v>
      </c>
      <c r="L4650">
        <v>19.767600000000002</v>
      </c>
      <c r="M4650">
        <v>0.2</v>
      </c>
      <c r="N4650">
        <v>11.240399999999999</v>
      </c>
    </row>
    <row r="4651" spans="1:14" hidden="1">
      <c r="A4651">
        <v>3017</v>
      </c>
      <c r="B4651" t="s">
        <v>4815</v>
      </c>
      <c r="C4651" s="4">
        <v>42605</v>
      </c>
      <c r="D4651" s="4">
        <v>42612</v>
      </c>
      <c r="E4651" t="s">
        <v>15</v>
      </c>
      <c r="F4651" t="s">
        <v>130</v>
      </c>
      <c r="G4651" t="s">
        <v>17</v>
      </c>
      <c r="H4651">
        <v>78577</v>
      </c>
      <c r="I4651" t="s">
        <v>1709</v>
      </c>
      <c r="J4651">
        <v>727.29600000000005</v>
      </c>
      <c r="K4651">
        <v>8</v>
      </c>
      <c r="L4651">
        <v>112.50360000000001</v>
      </c>
      <c r="M4651">
        <v>0.2</v>
      </c>
      <c r="N4651">
        <v>-172.7328</v>
      </c>
    </row>
    <row r="4652" spans="1:14" hidden="1">
      <c r="A4652">
        <v>3018</v>
      </c>
      <c r="B4652" t="s">
        <v>4815</v>
      </c>
      <c r="C4652" s="4">
        <v>42605</v>
      </c>
      <c r="D4652" s="4">
        <v>42612</v>
      </c>
      <c r="E4652" t="s">
        <v>15</v>
      </c>
      <c r="F4652" t="s">
        <v>130</v>
      </c>
      <c r="G4652" t="s">
        <v>17</v>
      </c>
      <c r="H4652">
        <v>78577</v>
      </c>
      <c r="I4652" t="s">
        <v>2563</v>
      </c>
      <c r="J4652">
        <v>22.608000000000001</v>
      </c>
      <c r="K4652">
        <v>3</v>
      </c>
      <c r="L4652">
        <v>10.927199999999999</v>
      </c>
      <c r="M4652">
        <v>0.6</v>
      </c>
      <c r="N4652">
        <v>-10.1736</v>
      </c>
    </row>
    <row r="4653" spans="1:14" hidden="1">
      <c r="A4653">
        <v>3019</v>
      </c>
      <c r="B4653" t="s">
        <v>4815</v>
      </c>
      <c r="C4653" s="4">
        <v>42605</v>
      </c>
      <c r="D4653" s="4">
        <v>42612</v>
      </c>
      <c r="E4653" t="s">
        <v>15</v>
      </c>
      <c r="F4653" t="s">
        <v>130</v>
      </c>
      <c r="G4653" t="s">
        <v>17</v>
      </c>
      <c r="H4653">
        <v>78577</v>
      </c>
      <c r="I4653" t="s">
        <v>1833</v>
      </c>
      <c r="J4653">
        <v>666.4</v>
      </c>
      <c r="K4653">
        <v>7</v>
      </c>
      <c r="L4653">
        <v>99.96</v>
      </c>
      <c r="M4653">
        <v>0.2</v>
      </c>
      <c r="N4653">
        <v>-33.32</v>
      </c>
    </row>
    <row r="4654" spans="1:14" hidden="1">
      <c r="A4654">
        <v>3113</v>
      </c>
      <c r="B4654" t="s">
        <v>4816</v>
      </c>
      <c r="C4654" s="4">
        <v>42605</v>
      </c>
      <c r="D4654" s="4">
        <v>42612</v>
      </c>
      <c r="E4654" t="s">
        <v>15</v>
      </c>
      <c r="F4654" t="s">
        <v>2530</v>
      </c>
      <c r="G4654" t="s">
        <v>21</v>
      </c>
      <c r="H4654">
        <v>98105</v>
      </c>
      <c r="I4654" t="s">
        <v>4522</v>
      </c>
      <c r="J4654">
        <v>837.6</v>
      </c>
      <c r="K4654">
        <v>3</v>
      </c>
      <c r="L4654">
        <v>258.26</v>
      </c>
      <c r="M4654">
        <v>0.2</v>
      </c>
      <c r="N4654">
        <v>62.8200000000001</v>
      </c>
    </row>
    <row r="4655" spans="1:14" hidden="1">
      <c r="A4655">
        <v>3114</v>
      </c>
      <c r="B4655" t="s">
        <v>4816</v>
      </c>
      <c r="C4655" s="4">
        <v>42605</v>
      </c>
      <c r="D4655" s="4">
        <v>42612</v>
      </c>
      <c r="E4655" t="s">
        <v>15</v>
      </c>
      <c r="F4655" t="s">
        <v>2530</v>
      </c>
      <c r="G4655" t="s">
        <v>21</v>
      </c>
      <c r="H4655">
        <v>98105</v>
      </c>
      <c r="I4655" t="s">
        <v>3326</v>
      </c>
      <c r="J4655">
        <v>135.9</v>
      </c>
      <c r="K4655">
        <v>5</v>
      </c>
      <c r="L4655">
        <v>14.4054</v>
      </c>
      <c r="M4655">
        <v>0</v>
      </c>
      <c r="N4655">
        <v>63.872999999999998</v>
      </c>
    </row>
    <row r="4656" spans="1:14" hidden="1">
      <c r="A4656">
        <v>3115</v>
      </c>
      <c r="B4656" t="s">
        <v>4816</v>
      </c>
      <c r="C4656" s="4">
        <v>42605</v>
      </c>
      <c r="D4656" s="4">
        <v>42612</v>
      </c>
      <c r="E4656" t="s">
        <v>15</v>
      </c>
      <c r="F4656" t="s">
        <v>2530</v>
      </c>
      <c r="G4656" t="s">
        <v>21</v>
      </c>
      <c r="H4656">
        <v>98105</v>
      </c>
      <c r="I4656" t="s">
        <v>1293</v>
      </c>
      <c r="J4656">
        <v>34.68</v>
      </c>
      <c r="K4656">
        <v>6</v>
      </c>
      <c r="L4656">
        <v>2.9478</v>
      </c>
      <c r="M4656">
        <v>0</v>
      </c>
      <c r="N4656">
        <v>16.993200000000002</v>
      </c>
    </row>
    <row r="4657" spans="1:14" hidden="1">
      <c r="A4657">
        <v>3116</v>
      </c>
      <c r="B4657" t="s">
        <v>4816</v>
      </c>
      <c r="C4657" s="4">
        <v>42605</v>
      </c>
      <c r="D4657" s="4">
        <v>42612</v>
      </c>
      <c r="E4657" t="s">
        <v>15</v>
      </c>
      <c r="F4657" t="s">
        <v>2530</v>
      </c>
      <c r="G4657" t="s">
        <v>21</v>
      </c>
      <c r="H4657">
        <v>98105</v>
      </c>
      <c r="I4657" t="s">
        <v>1110</v>
      </c>
      <c r="J4657">
        <v>532.70399999999995</v>
      </c>
      <c r="K4657">
        <v>6</v>
      </c>
      <c r="L4657">
        <v>95.442800000000005</v>
      </c>
      <c r="M4657">
        <v>0.2</v>
      </c>
      <c r="N4657">
        <v>-39.952800000000003</v>
      </c>
    </row>
    <row r="4658" spans="1:14" hidden="1">
      <c r="A4658">
        <v>3117</v>
      </c>
      <c r="B4658" t="s">
        <v>4816</v>
      </c>
      <c r="C4658" s="4">
        <v>42605</v>
      </c>
      <c r="D4658" s="4">
        <v>42612</v>
      </c>
      <c r="E4658" t="s">
        <v>15</v>
      </c>
      <c r="F4658" t="s">
        <v>2530</v>
      </c>
      <c r="G4658" t="s">
        <v>21</v>
      </c>
      <c r="H4658">
        <v>98105</v>
      </c>
      <c r="I4658" t="s">
        <v>1052</v>
      </c>
      <c r="J4658">
        <v>43.1</v>
      </c>
      <c r="K4658">
        <v>5</v>
      </c>
      <c r="L4658">
        <v>6.3788</v>
      </c>
      <c r="M4658">
        <v>0</v>
      </c>
      <c r="N4658">
        <v>11.206</v>
      </c>
    </row>
    <row r="4659" spans="1:14" hidden="1">
      <c r="A4659">
        <v>3118</v>
      </c>
      <c r="B4659" t="s">
        <v>4816</v>
      </c>
      <c r="C4659" s="4">
        <v>42605</v>
      </c>
      <c r="D4659" s="4">
        <v>42612</v>
      </c>
      <c r="E4659" t="s">
        <v>15</v>
      </c>
      <c r="F4659" t="s">
        <v>2530</v>
      </c>
      <c r="G4659" t="s">
        <v>21</v>
      </c>
      <c r="H4659">
        <v>98105</v>
      </c>
      <c r="I4659" t="s">
        <v>4817</v>
      </c>
      <c r="J4659">
        <v>15.88</v>
      </c>
      <c r="K4659">
        <v>4</v>
      </c>
      <c r="L4659">
        <v>3.9302999999999999</v>
      </c>
      <c r="M4659">
        <v>0</v>
      </c>
      <c r="N4659">
        <v>0.158799999999999</v>
      </c>
    </row>
    <row r="4660" spans="1:14" hidden="1">
      <c r="A4660">
        <v>5615</v>
      </c>
      <c r="B4660" t="s">
        <v>4818</v>
      </c>
      <c r="C4660" s="4">
        <v>42605</v>
      </c>
      <c r="D4660" s="4">
        <v>42609</v>
      </c>
      <c r="E4660" t="s">
        <v>15</v>
      </c>
      <c r="F4660" t="s">
        <v>1039</v>
      </c>
      <c r="G4660" t="s">
        <v>27</v>
      </c>
      <c r="H4660">
        <v>10035</v>
      </c>
      <c r="I4660" t="s">
        <v>3073</v>
      </c>
      <c r="J4660">
        <v>21.3</v>
      </c>
      <c r="K4660">
        <v>5</v>
      </c>
      <c r="L4660">
        <v>2.5133999999999999</v>
      </c>
      <c r="M4660">
        <v>0</v>
      </c>
      <c r="N4660">
        <v>8.7330000000000005</v>
      </c>
    </row>
    <row r="4661" spans="1:14" hidden="1">
      <c r="A4661">
        <v>5616</v>
      </c>
      <c r="B4661" t="s">
        <v>4818</v>
      </c>
      <c r="C4661" s="4">
        <v>42605</v>
      </c>
      <c r="D4661" s="4">
        <v>42609</v>
      </c>
      <c r="E4661" t="s">
        <v>15</v>
      </c>
      <c r="F4661" t="s">
        <v>1039</v>
      </c>
      <c r="G4661" t="s">
        <v>27</v>
      </c>
      <c r="H4661">
        <v>10035</v>
      </c>
      <c r="I4661" t="s">
        <v>1424</v>
      </c>
      <c r="J4661">
        <v>1040.8</v>
      </c>
      <c r="K4661">
        <v>5</v>
      </c>
      <c r="L4661">
        <v>151.95679999999999</v>
      </c>
      <c r="M4661">
        <v>0</v>
      </c>
      <c r="N4661">
        <v>281.01600000000002</v>
      </c>
    </row>
    <row r="4662" spans="1:14" hidden="1">
      <c r="A4662">
        <v>5617</v>
      </c>
      <c r="B4662" t="s">
        <v>4818</v>
      </c>
      <c r="C4662" s="4">
        <v>42605</v>
      </c>
      <c r="D4662" s="4">
        <v>42609</v>
      </c>
      <c r="E4662" t="s">
        <v>15</v>
      </c>
      <c r="F4662" t="s">
        <v>1039</v>
      </c>
      <c r="G4662" t="s">
        <v>27</v>
      </c>
      <c r="H4662">
        <v>10035</v>
      </c>
      <c r="I4662" t="s">
        <v>3071</v>
      </c>
      <c r="J4662">
        <v>29.34</v>
      </c>
      <c r="K4662">
        <v>6</v>
      </c>
      <c r="L4662">
        <v>3.5697000000000001</v>
      </c>
      <c r="M4662">
        <v>0</v>
      </c>
      <c r="N4662">
        <v>7.9218000000000002</v>
      </c>
    </row>
    <row r="4663" spans="1:14" hidden="1">
      <c r="A4663">
        <v>7988</v>
      </c>
      <c r="B4663" t="s">
        <v>4819</v>
      </c>
      <c r="C4663" s="4">
        <v>42605</v>
      </c>
      <c r="D4663" s="4">
        <v>42611</v>
      </c>
      <c r="E4663" t="s">
        <v>15</v>
      </c>
      <c r="F4663" t="s">
        <v>1631</v>
      </c>
      <c r="G4663" t="s">
        <v>17</v>
      </c>
      <c r="H4663">
        <v>53081</v>
      </c>
      <c r="I4663" t="s">
        <v>3997</v>
      </c>
      <c r="J4663">
        <v>25.2</v>
      </c>
      <c r="K4663">
        <v>4</v>
      </c>
      <c r="L4663">
        <v>3.4020000000000001</v>
      </c>
      <c r="M4663">
        <v>0</v>
      </c>
      <c r="N4663">
        <v>11.592000000000001</v>
      </c>
    </row>
    <row r="4664" spans="1:14" hidden="1">
      <c r="A4664">
        <v>7989</v>
      </c>
      <c r="B4664" t="s">
        <v>4819</v>
      </c>
      <c r="C4664" s="4">
        <v>42605</v>
      </c>
      <c r="D4664" s="4">
        <v>42611</v>
      </c>
      <c r="E4664" t="s">
        <v>15</v>
      </c>
      <c r="F4664" t="s">
        <v>1631</v>
      </c>
      <c r="G4664" t="s">
        <v>17</v>
      </c>
      <c r="H4664">
        <v>53081</v>
      </c>
      <c r="I4664" t="s">
        <v>3710</v>
      </c>
      <c r="J4664">
        <v>37.590000000000003</v>
      </c>
      <c r="K4664">
        <v>3</v>
      </c>
      <c r="L4664">
        <v>6.6409000000000002</v>
      </c>
      <c r="M4664">
        <v>0</v>
      </c>
      <c r="N4664">
        <v>17.667300000000001</v>
      </c>
    </row>
    <row r="4665" spans="1:14" hidden="1">
      <c r="A4665">
        <v>7990</v>
      </c>
      <c r="B4665" t="s">
        <v>4819</v>
      </c>
      <c r="C4665" s="4">
        <v>42605</v>
      </c>
      <c r="D4665" s="4">
        <v>42611</v>
      </c>
      <c r="E4665" t="s">
        <v>15</v>
      </c>
      <c r="F4665" t="s">
        <v>1631</v>
      </c>
      <c r="G4665" t="s">
        <v>17</v>
      </c>
      <c r="H4665">
        <v>53081</v>
      </c>
      <c r="I4665" t="s">
        <v>4465</v>
      </c>
      <c r="J4665">
        <v>14.97</v>
      </c>
      <c r="K4665">
        <v>1</v>
      </c>
      <c r="L4665">
        <v>10.7784</v>
      </c>
      <c r="M4665">
        <v>0</v>
      </c>
      <c r="N4665">
        <v>4.1916000000000002</v>
      </c>
    </row>
    <row r="4666" spans="1:14" hidden="1">
      <c r="A4666">
        <v>7991</v>
      </c>
      <c r="B4666" t="s">
        <v>4819</v>
      </c>
      <c r="C4666" s="4">
        <v>42605</v>
      </c>
      <c r="D4666" s="4">
        <v>42611</v>
      </c>
      <c r="E4666" t="s">
        <v>15</v>
      </c>
      <c r="F4666" t="s">
        <v>1631</v>
      </c>
      <c r="G4666" t="s">
        <v>17</v>
      </c>
      <c r="H4666">
        <v>53081</v>
      </c>
      <c r="I4666" t="s">
        <v>1091</v>
      </c>
      <c r="J4666">
        <v>1.98</v>
      </c>
      <c r="K4666">
        <v>2</v>
      </c>
      <c r="L4666">
        <v>0.54449999999999998</v>
      </c>
      <c r="M4666">
        <v>0</v>
      </c>
      <c r="N4666">
        <v>0.89100000000000001</v>
      </c>
    </row>
    <row r="4667" spans="1:14" hidden="1">
      <c r="A4667">
        <v>655</v>
      </c>
      <c r="B4667" t="s">
        <v>4820</v>
      </c>
      <c r="C4667" s="4">
        <v>42604</v>
      </c>
      <c r="D4667" s="4">
        <v>42610</v>
      </c>
      <c r="E4667" t="s">
        <v>15</v>
      </c>
      <c r="F4667" t="s">
        <v>1817</v>
      </c>
      <c r="G4667" t="s">
        <v>21</v>
      </c>
      <c r="H4667">
        <v>43229</v>
      </c>
      <c r="I4667" t="s">
        <v>2520</v>
      </c>
      <c r="J4667">
        <v>113.55200000000001</v>
      </c>
      <c r="K4667">
        <v>2</v>
      </c>
      <c r="L4667">
        <v>52.517800000000001</v>
      </c>
      <c r="M4667">
        <v>0.2</v>
      </c>
      <c r="N4667">
        <v>8.5163999999999902</v>
      </c>
    </row>
    <row r="4668" spans="1:14" hidden="1">
      <c r="A4668">
        <v>656</v>
      </c>
      <c r="B4668" t="s">
        <v>4820</v>
      </c>
      <c r="C4668" s="4">
        <v>42604</v>
      </c>
      <c r="D4668" s="4">
        <v>42610</v>
      </c>
      <c r="E4668" t="s">
        <v>15</v>
      </c>
      <c r="F4668" t="s">
        <v>1817</v>
      </c>
      <c r="G4668" t="s">
        <v>21</v>
      </c>
      <c r="H4668">
        <v>43229</v>
      </c>
      <c r="I4668" t="s">
        <v>1426</v>
      </c>
      <c r="J4668">
        <v>3.3180000000000001</v>
      </c>
      <c r="K4668">
        <v>2</v>
      </c>
      <c r="L4668">
        <v>2.9862000000000002</v>
      </c>
      <c r="M4668">
        <v>0.7</v>
      </c>
      <c r="N4668">
        <v>-2.6543999999999999</v>
      </c>
    </row>
    <row r="4669" spans="1:14" hidden="1">
      <c r="A4669">
        <v>657</v>
      </c>
      <c r="B4669" t="s">
        <v>4820</v>
      </c>
      <c r="C4669" s="4">
        <v>42604</v>
      </c>
      <c r="D4669" s="4">
        <v>42610</v>
      </c>
      <c r="E4669" t="s">
        <v>15</v>
      </c>
      <c r="F4669" t="s">
        <v>1817</v>
      </c>
      <c r="G4669" t="s">
        <v>21</v>
      </c>
      <c r="H4669">
        <v>43229</v>
      </c>
      <c r="I4669" t="s">
        <v>3864</v>
      </c>
      <c r="J4669">
        <v>134.28800000000001</v>
      </c>
      <c r="K4669">
        <v>2</v>
      </c>
      <c r="L4669">
        <v>44.482900000000001</v>
      </c>
      <c r="M4669">
        <v>0.2</v>
      </c>
      <c r="N4669">
        <v>45.322200000000002</v>
      </c>
    </row>
    <row r="4670" spans="1:14" hidden="1">
      <c r="A4670">
        <v>4107</v>
      </c>
      <c r="B4670" t="s">
        <v>4821</v>
      </c>
      <c r="C4670" s="4">
        <v>42604</v>
      </c>
      <c r="D4670" s="4">
        <v>42608</v>
      </c>
      <c r="E4670" t="s">
        <v>15</v>
      </c>
      <c r="F4670" t="s">
        <v>1130</v>
      </c>
      <c r="G4670" t="s">
        <v>21</v>
      </c>
      <c r="H4670">
        <v>77041</v>
      </c>
      <c r="I4670" t="s">
        <v>1957</v>
      </c>
      <c r="J4670">
        <v>4.3120000000000003</v>
      </c>
      <c r="K4670">
        <v>2</v>
      </c>
      <c r="L4670">
        <v>5.6055999999999999</v>
      </c>
      <c r="M4670">
        <v>0.8</v>
      </c>
      <c r="N4670">
        <v>-6.8992000000000004</v>
      </c>
    </row>
    <row r="4671" spans="1:14" hidden="1">
      <c r="A4671">
        <v>4900</v>
      </c>
      <c r="B4671" t="s">
        <v>4822</v>
      </c>
      <c r="C4671" s="4">
        <v>42604</v>
      </c>
      <c r="D4671" s="4">
        <v>42609</v>
      </c>
      <c r="E4671" t="s">
        <v>15</v>
      </c>
      <c r="F4671" t="s">
        <v>2945</v>
      </c>
      <c r="G4671" t="s">
        <v>21</v>
      </c>
      <c r="H4671">
        <v>97030</v>
      </c>
      <c r="I4671" t="s">
        <v>576</v>
      </c>
      <c r="J4671">
        <v>26.352</v>
      </c>
      <c r="K4671">
        <v>8</v>
      </c>
      <c r="L4671">
        <v>5.5998000000000001</v>
      </c>
      <c r="M4671">
        <v>0.7</v>
      </c>
      <c r="N4671">
        <v>-18.446400000000001</v>
      </c>
    </row>
    <row r="4672" spans="1:14" hidden="1">
      <c r="A4672">
        <v>7736</v>
      </c>
      <c r="B4672" t="s">
        <v>4823</v>
      </c>
      <c r="C4672" s="4">
        <v>42604</v>
      </c>
      <c r="D4672" s="4">
        <v>42608</v>
      </c>
      <c r="E4672" t="s">
        <v>15</v>
      </c>
      <c r="F4672" t="s">
        <v>893</v>
      </c>
      <c r="G4672" t="s">
        <v>27</v>
      </c>
      <c r="H4672">
        <v>98105</v>
      </c>
      <c r="I4672" t="s">
        <v>1470</v>
      </c>
      <c r="J4672">
        <v>19.440000000000001</v>
      </c>
      <c r="K4672">
        <v>3</v>
      </c>
      <c r="L4672">
        <v>3.3696000000000002</v>
      </c>
      <c r="M4672">
        <v>0</v>
      </c>
      <c r="N4672">
        <v>9.3312000000000008</v>
      </c>
    </row>
    <row r="4673" spans="1:14" hidden="1">
      <c r="A4673">
        <v>9023</v>
      </c>
      <c r="B4673" t="s">
        <v>4824</v>
      </c>
      <c r="C4673" s="4">
        <v>42604</v>
      </c>
      <c r="D4673" s="4">
        <v>42605</v>
      </c>
      <c r="E4673" t="s">
        <v>38</v>
      </c>
      <c r="F4673" t="s">
        <v>2751</v>
      </c>
      <c r="G4673" t="s">
        <v>17</v>
      </c>
      <c r="H4673">
        <v>80525</v>
      </c>
      <c r="I4673" t="s">
        <v>2018</v>
      </c>
      <c r="J4673">
        <v>98.328000000000003</v>
      </c>
      <c r="K4673">
        <v>3</v>
      </c>
      <c r="L4673">
        <v>29.4984</v>
      </c>
      <c r="M4673">
        <v>0.2</v>
      </c>
      <c r="N4673">
        <v>9.8328000000000095</v>
      </c>
    </row>
    <row r="4674" spans="1:14" hidden="1">
      <c r="A4674">
        <v>9617</v>
      </c>
      <c r="B4674" t="s">
        <v>4825</v>
      </c>
      <c r="C4674" s="4">
        <v>42604</v>
      </c>
      <c r="D4674" s="4">
        <v>42611</v>
      </c>
      <c r="E4674" t="s">
        <v>15</v>
      </c>
      <c r="F4674" t="s">
        <v>1237</v>
      </c>
      <c r="G4674" t="s">
        <v>27</v>
      </c>
      <c r="H4674">
        <v>90049</v>
      </c>
      <c r="I4674" t="s">
        <v>3153</v>
      </c>
      <c r="J4674">
        <v>5.76</v>
      </c>
      <c r="K4674">
        <v>2</v>
      </c>
      <c r="L4674">
        <v>2.0448</v>
      </c>
      <c r="M4674">
        <v>0</v>
      </c>
      <c r="N4674">
        <v>1.6704000000000001</v>
      </c>
    </row>
    <row r="4675" spans="1:14" hidden="1">
      <c r="A4675">
        <v>5312</v>
      </c>
      <c r="B4675" t="s">
        <v>4826</v>
      </c>
      <c r="C4675" s="4">
        <v>42603</v>
      </c>
      <c r="D4675" s="4">
        <v>42609</v>
      </c>
      <c r="E4675" t="s">
        <v>15</v>
      </c>
      <c r="F4675" t="s">
        <v>508</v>
      </c>
      <c r="G4675" t="s">
        <v>17</v>
      </c>
      <c r="H4675">
        <v>27834</v>
      </c>
      <c r="I4675" t="s">
        <v>443</v>
      </c>
      <c r="J4675">
        <v>9.2159999999999993</v>
      </c>
      <c r="K4675">
        <v>4</v>
      </c>
      <c r="L4675">
        <v>1.4688000000000001</v>
      </c>
      <c r="M4675">
        <v>0.2</v>
      </c>
      <c r="N4675">
        <v>3.3408000000000002</v>
      </c>
    </row>
    <row r="4676" spans="1:14" hidden="1">
      <c r="A4676">
        <v>5313</v>
      </c>
      <c r="B4676" t="s">
        <v>4826</v>
      </c>
      <c r="C4676" s="4">
        <v>42603</v>
      </c>
      <c r="D4676" s="4">
        <v>42609</v>
      </c>
      <c r="E4676" t="s">
        <v>15</v>
      </c>
      <c r="F4676" t="s">
        <v>508</v>
      </c>
      <c r="G4676" t="s">
        <v>17</v>
      </c>
      <c r="H4676">
        <v>27834</v>
      </c>
      <c r="I4676" t="s">
        <v>1615</v>
      </c>
      <c r="J4676">
        <v>28.047999999999998</v>
      </c>
      <c r="K4676">
        <v>2</v>
      </c>
      <c r="L4676">
        <v>12.271000000000001</v>
      </c>
      <c r="M4676">
        <v>0.2</v>
      </c>
      <c r="N4676">
        <v>3.5059999999999998</v>
      </c>
    </row>
    <row r="4677" spans="1:14" hidden="1">
      <c r="A4677">
        <v>5630</v>
      </c>
      <c r="B4677" t="s">
        <v>4827</v>
      </c>
      <c r="C4677" s="4">
        <v>42603</v>
      </c>
      <c r="D4677" s="4">
        <v>42605</v>
      </c>
      <c r="E4677" t="s">
        <v>52</v>
      </c>
      <c r="F4677" t="s">
        <v>290</v>
      </c>
      <c r="G4677" t="s">
        <v>17</v>
      </c>
      <c r="H4677">
        <v>19143</v>
      </c>
      <c r="I4677" t="s">
        <v>3091</v>
      </c>
      <c r="J4677">
        <v>815.29200000000003</v>
      </c>
      <c r="K4677">
        <v>9</v>
      </c>
      <c r="L4677">
        <v>128.333</v>
      </c>
      <c r="M4677">
        <v>0.4</v>
      </c>
      <c r="N4677">
        <v>-339.70499999999998</v>
      </c>
    </row>
    <row r="4678" spans="1:14" hidden="1">
      <c r="A4678">
        <v>6865</v>
      </c>
      <c r="B4678" t="s">
        <v>4828</v>
      </c>
      <c r="C4678" s="4">
        <v>42603</v>
      </c>
      <c r="D4678" s="4">
        <v>42610</v>
      </c>
      <c r="E4678" t="s">
        <v>15</v>
      </c>
      <c r="F4678" t="s">
        <v>2717</v>
      </c>
      <c r="G4678" t="s">
        <v>27</v>
      </c>
      <c r="H4678">
        <v>90004</v>
      </c>
      <c r="I4678" t="s">
        <v>990</v>
      </c>
      <c r="J4678">
        <v>12.672000000000001</v>
      </c>
      <c r="K4678">
        <v>2</v>
      </c>
      <c r="L4678">
        <v>3.96</v>
      </c>
      <c r="M4678">
        <v>0.2</v>
      </c>
      <c r="N4678">
        <v>4.7519999999999998</v>
      </c>
    </row>
    <row r="4679" spans="1:14" hidden="1">
      <c r="A4679">
        <v>6866</v>
      </c>
      <c r="B4679" t="s">
        <v>4828</v>
      </c>
      <c r="C4679" s="4">
        <v>42603</v>
      </c>
      <c r="D4679" s="4">
        <v>42610</v>
      </c>
      <c r="E4679" t="s">
        <v>15</v>
      </c>
      <c r="F4679" t="s">
        <v>2717</v>
      </c>
      <c r="G4679" t="s">
        <v>27</v>
      </c>
      <c r="H4679">
        <v>90004</v>
      </c>
      <c r="I4679" t="s">
        <v>473</v>
      </c>
      <c r="J4679">
        <v>91.96</v>
      </c>
      <c r="K4679">
        <v>5</v>
      </c>
      <c r="L4679">
        <v>22.530200000000001</v>
      </c>
      <c r="M4679">
        <v>0.2</v>
      </c>
      <c r="N4679">
        <v>-20.690999999999999</v>
      </c>
    </row>
    <row r="4680" spans="1:14" hidden="1">
      <c r="A4680">
        <v>6867</v>
      </c>
      <c r="B4680" t="s">
        <v>4828</v>
      </c>
      <c r="C4680" s="4">
        <v>42603</v>
      </c>
      <c r="D4680" s="4">
        <v>42610</v>
      </c>
      <c r="E4680" t="s">
        <v>15</v>
      </c>
      <c r="F4680" t="s">
        <v>2717</v>
      </c>
      <c r="G4680" t="s">
        <v>27</v>
      </c>
      <c r="H4680">
        <v>90004</v>
      </c>
      <c r="I4680" t="s">
        <v>229</v>
      </c>
      <c r="J4680">
        <v>254.97</v>
      </c>
      <c r="K4680">
        <v>3</v>
      </c>
      <c r="L4680">
        <v>54.393599999999999</v>
      </c>
      <c r="M4680">
        <v>0</v>
      </c>
      <c r="N4680">
        <v>91.789199999999994</v>
      </c>
    </row>
    <row r="4681" spans="1:14" hidden="1">
      <c r="A4681">
        <v>6868</v>
      </c>
      <c r="B4681" t="s">
        <v>4828</v>
      </c>
      <c r="C4681" s="4">
        <v>42603</v>
      </c>
      <c r="D4681" s="4">
        <v>42610</v>
      </c>
      <c r="E4681" t="s">
        <v>15</v>
      </c>
      <c r="F4681" t="s">
        <v>2717</v>
      </c>
      <c r="G4681" t="s">
        <v>27</v>
      </c>
      <c r="H4681">
        <v>90004</v>
      </c>
      <c r="I4681" t="s">
        <v>1822</v>
      </c>
      <c r="J4681">
        <v>31.984000000000002</v>
      </c>
      <c r="K4681">
        <v>2</v>
      </c>
      <c r="L4681">
        <v>19.989999999999998</v>
      </c>
      <c r="M4681">
        <v>0.2</v>
      </c>
      <c r="N4681">
        <v>-7.9960000000000004</v>
      </c>
    </row>
    <row r="4682" spans="1:14" hidden="1">
      <c r="A4682">
        <v>6869</v>
      </c>
      <c r="B4682" t="s">
        <v>4828</v>
      </c>
      <c r="C4682" s="4">
        <v>42603</v>
      </c>
      <c r="D4682" s="4">
        <v>42610</v>
      </c>
      <c r="E4682" t="s">
        <v>15</v>
      </c>
      <c r="F4682" t="s">
        <v>2717</v>
      </c>
      <c r="G4682" t="s">
        <v>27</v>
      </c>
      <c r="H4682">
        <v>90004</v>
      </c>
      <c r="I4682" t="s">
        <v>4704</v>
      </c>
      <c r="J4682">
        <v>2887.056</v>
      </c>
      <c r="K4682">
        <v>9</v>
      </c>
      <c r="L4682">
        <v>300.73500000000001</v>
      </c>
      <c r="M4682">
        <v>0.2</v>
      </c>
      <c r="N4682">
        <v>180.441</v>
      </c>
    </row>
    <row r="4683" spans="1:14" hidden="1">
      <c r="A4683">
        <v>6870</v>
      </c>
      <c r="B4683" t="s">
        <v>4828</v>
      </c>
      <c r="C4683" s="4">
        <v>42603</v>
      </c>
      <c r="D4683" s="4">
        <v>42610</v>
      </c>
      <c r="E4683" t="s">
        <v>15</v>
      </c>
      <c r="F4683" t="s">
        <v>2717</v>
      </c>
      <c r="G4683" t="s">
        <v>27</v>
      </c>
      <c r="H4683">
        <v>90004</v>
      </c>
      <c r="I4683" t="s">
        <v>2196</v>
      </c>
      <c r="J4683">
        <v>12.96</v>
      </c>
      <c r="K4683">
        <v>2</v>
      </c>
      <c r="L4683">
        <v>3.3696000000000002</v>
      </c>
      <c r="M4683">
        <v>0</v>
      </c>
      <c r="N4683">
        <v>6.2207999999999997</v>
      </c>
    </row>
    <row r="4684" spans="1:14" hidden="1">
      <c r="A4684">
        <v>6871</v>
      </c>
      <c r="B4684" t="s">
        <v>4828</v>
      </c>
      <c r="C4684" s="4">
        <v>42603</v>
      </c>
      <c r="D4684" s="4">
        <v>42610</v>
      </c>
      <c r="E4684" t="s">
        <v>15</v>
      </c>
      <c r="F4684" t="s">
        <v>2717</v>
      </c>
      <c r="G4684" t="s">
        <v>27</v>
      </c>
      <c r="H4684">
        <v>90004</v>
      </c>
      <c r="I4684" t="s">
        <v>1996</v>
      </c>
      <c r="J4684">
        <v>47.52</v>
      </c>
      <c r="K4684">
        <v>9</v>
      </c>
      <c r="L4684">
        <v>2.9039999999999999</v>
      </c>
      <c r="M4684">
        <v>0</v>
      </c>
      <c r="N4684">
        <v>21.384</v>
      </c>
    </row>
    <row r="4685" spans="1:14" hidden="1">
      <c r="A4685">
        <v>8831</v>
      </c>
      <c r="B4685" t="s">
        <v>4829</v>
      </c>
      <c r="C4685" s="4">
        <v>42603</v>
      </c>
      <c r="D4685" s="4">
        <v>42606</v>
      </c>
      <c r="E4685" t="s">
        <v>52</v>
      </c>
      <c r="F4685" t="s">
        <v>4830</v>
      </c>
      <c r="G4685" t="s">
        <v>27</v>
      </c>
      <c r="H4685">
        <v>98115</v>
      </c>
      <c r="I4685" t="s">
        <v>3893</v>
      </c>
      <c r="J4685">
        <v>33.44</v>
      </c>
      <c r="K4685">
        <v>10</v>
      </c>
      <c r="L4685">
        <v>2.1736</v>
      </c>
      <c r="M4685">
        <v>0.2</v>
      </c>
      <c r="N4685">
        <v>11.704000000000001</v>
      </c>
    </row>
    <row r="4686" spans="1:14" hidden="1">
      <c r="A4686">
        <v>9880</v>
      </c>
      <c r="B4686" t="s">
        <v>4831</v>
      </c>
      <c r="C4686" s="4">
        <v>42603</v>
      </c>
      <c r="D4686" s="4">
        <v>42607</v>
      </c>
      <c r="E4686" t="s">
        <v>15</v>
      </c>
      <c r="F4686" t="s">
        <v>1203</v>
      </c>
      <c r="G4686" t="s">
        <v>21</v>
      </c>
      <c r="H4686">
        <v>10035</v>
      </c>
      <c r="I4686" t="s">
        <v>450</v>
      </c>
      <c r="J4686">
        <v>573.17399999999998</v>
      </c>
      <c r="K4686">
        <v>7</v>
      </c>
      <c r="L4686">
        <v>72.784000000000006</v>
      </c>
      <c r="M4686">
        <v>0.1</v>
      </c>
      <c r="N4686">
        <v>63.686</v>
      </c>
    </row>
    <row r="4687" spans="1:14" hidden="1">
      <c r="A4687">
        <v>1902</v>
      </c>
      <c r="B4687" t="s">
        <v>4832</v>
      </c>
      <c r="C4687" s="4">
        <v>42602</v>
      </c>
      <c r="D4687" s="4">
        <v>42605</v>
      </c>
      <c r="E4687" t="s">
        <v>38</v>
      </c>
      <c r="F4687" t="s">
        <v>3214</v>
      </c>
      <c r="G4687" t="s">
        <v>17</v>
      </c>
      <c r="H4687">
        <v>48205</v>
      </c>
      <c r="I4687" t="s">
        <v>4833</v>
      </c>
      <c r="J4687">
        <v>14.78</v>
      </c>
      <c r="K4687">
        <v>2</v>
      </c>
      <c r="L4687">
        <v>5.3947000000000003</v>
      </c>
      <c r="M4687">
        <v>0</v>
      </c>
      <c r="N4687">
        <v>3.9906000000000001</v>
      </c>
    </row>
    <row r="4688" spans="1:14" hidden="1">
      <c r="A4688">
        <v>7096</v>
      </c>
      <c r="B4688" t="s">
        <v>4834</v>
      </c>
      <c r="C4688" s="4">
        <v>42601</v>
      </c>
      <c r="D4688" s="4">
        <v>42602</v>
      </c>
      <c r="E4688" t="s">
        <v>38</v>
      </c>
      <c r="F4688" t="s">
        <v>916</v>
      </c>
      <c r="G4688" t="s">
        <v>21</v>
      </c>
      <c r="H4688">
        <v>10009</v>
      </c>
      <c r="I4688" t="s">
        <v>1297</v>
      </c>
      <c r="J4688">
        <v>146.68799999999999</v>
      </c>
      <c r="K4688">
        <v>6</v>
      </c>
      <c r="L4688">
        <v>15.28</v>
      </c>
      <c r="M4688">
        <v>0.2</v>
      </c>
      <c r="N4688">
        <v>55.008000000000003</v>
      </c>
    </row>
    <row r="4689" spans="1:14" hidden="1">
      <c r="A4689">
        <v>7097</v>
      </c>
      <c r="B4689" t="s">
        <v>4834</v>
      </c>
      <c r="C4689" s="4">
        <v>42601</v>
      </c>
      <c r="D4689" s="4">
        <v>42602</v>
      </c>
      <c r="E4689" t="s">
        <v>38</v>
      </c>
      <c r="F4689" t="s">
        <v>916</v>
      </c>
      <c r="G4689" t="s">
        <v>21</v>
      </c>
      <c r="H4689">
        <v>10009</v>
      </c>
      <c r="I4689" t="s">
        <v>2125</v>
      </c>
      <c r="J4689">
        <v>276.78399999999999</v>
      </c>
      <c r="K4689">
        <v>2</v>
      </c>
      <c r="L4689">
        <v>93.414599999999993</v>
      </c>
      <c r="M4689">
        <v>0.2</v>
      </c>
      <c r="N4689">
        <v>89.954800000000006</v>
      </c>
    </row>
    <row r="4690" spans="1:14" hidden="1">
      <c r="A4690">
        <v>7098</v>
      </c>
      <c r="B4690" t="s">
        <v>4834</v>
      </c>
      <c r="C4690" s="4">
        <v>42601</v>
      </c>
      <c r="D4690" s="4">
        <v>42602</v>
      </c>
      <c r="E4690" t="s">
        <v>38</v>
      </c>
      <c r="F4690" t="s">
        <v>916</v>
      </c>
      <c r="G4690" t="s">
        <v>21</v>
      </c>
      <c r="H4690">
        <v>10009</v>
      </c>
      <c r="I4690" t="s">
        <v>247</v>
      </c>
      <c r="J4690">
        <v>25.32</v>
      </c>
      <c r="K4690">
        <v>5</v>
      </c>
      <c r="L4690">
        <v>3.2282999999999999</v>
      </c>
      <c r="M4690">
        <v>0.2</v>
      </c>
      <c r="N4690">
        <v>9.1784999999999997</v>
      </c>
    </row>
    <row r="4691" spans="1:14" hidden="1">
      <c r="A4691">
        <v>803</v>
      </c>
      <c r="B4691" t="s">
        <v>4835</v>
      </c>
      <c r="C4691" s="4">
        <v>42600</v>
      </c>
      <c r="D4691" s="4">
        <v>42605</v>
      </c>
      <c r="E4691" t="s">
        <v>52</v>
      </c>
      <c r="F4691" t="s">
        <v>2424</v>
      </c>
      <c r="G4691" t="s">
        <v>27</v>
      </c>
      <c r="H4691">
        <v>10024</v>
      </c>
      <c r="I4691" t="s">
        <v>1970</v>
      </c>
      <c r="J4691">
        <v>355.32</v>
      </c>
      <c r="K4691">
        <v>9</v>
      </c>
      <c r="L4691">
        <v>28.425599999999999</v>
      </c>
      <c r="M4691">
        <v>0</v>
      </c>
      <c r="N4691">
        <v>99.489599999999996</v>
      </c>
    </row>
    <row r="4692" spans="1:14" hidden="1">
      <c r="A4692">
        <v>2956</v>
      </c>
      <c r="B4692" t="s">
        <v>4836</v>
      </c>
      <c r="C4692" s="4">
        <v>42600</v>
      </c>
      <c r="D4692" s="4">
        <v>42606</v>
      </c>
      <c r="E4692" t="s">
        <v>15</v>
      </c>
      <c r="F4692" t="s">
        <v>1182</v>
      </c>
      <c r="G4692" t="s">
        <v>27</v>
      </c>
      <c r="H4692">
        <v>10035</v>
      </c>
      <c r="I4692" t="s">
        <v>2243</v>
      </c>
      <c r="J4692">
        <v>39.99</v>
      </c>
      <c r="K4692">
        <v>1</v>
      </c>
      <c r="L4692">
        <v>28.392900000000001</v>
      </c>
      <c r="M4692">
        <v>0</v>
      </c>
      <c r="N4692">
        <v>11.597099999999999</v>
      </c>
    </row>
    <row r="4693" spans="1:14" hidden="1">
      <c r="A4693">
        <v>6056</v>
      </c>
      <c r="B4693" t="s">
        <v>4837</v>
      </c>
      <c r="C4693" s="4">
        <v>42600</v>
      </c>
      <c r="D4693" s="4">
        <v>42602</v>
      </c>
      <c r="E4693" t="s">
        <v>38</v>
      </c>
      <c r="F4693" t="s">
        <v>1851</v>
      </c>
      <c r="G4693" t="s">
        <v>21</v>
      </c>
      <c r="H4693">
        <v>78539</v>
      </c>
      <c r="I4693" t="s">
        <v>372</v>
      </c>
      <c r="J4693">
        <v>2.0680000000000001</v>
      </c>
      <c r="K4693">
        <v>1</v>
      </c>
      <c r="L4693">
        <v>5.4802</v>
      </c>
      <c r="M4693">
        <v>0.8</v>
      </c>
      <c r="N4693">
        <v>-3.4121999999999999</v>
      </c>
    </row>
    <row r="4694" spans="1:14" hidden="1">
      <c r="A4694">
        <v>6057</v>
      </c>
      <c r="B4694" t="s">
        <v>4837</v>
      </c>
      <c r="C4694" s="4">
        <v>42600</v>
      </c>
      <c r="D4694" s="4">
        <v>42602</v>
      </c>
      <c r="E4694" t="s">
        <v>38</v>
      </c>
      <c r="F4694" t="s">
        <v>1851</v>
      </c>
      <c r="G4694" t="s">
        <v>21</v>
      </c>
      <c r="H4694">
        <v>78539</v>
      </c>
      <c r="I4694" t="s">
        <v>4719</v>
      </c>
      <c r="J4694">
        <v>83.84</v>
      </c>
      <c r="K4694">
        <v>8</v>
      </c>
      <c r="L4694">
        <v>6.681</v>
      </c>
      <c r="M4694">
        <v>0.2</v>
      </c>
      <c r="N4694">
        <v>30.391999999999999</v>
      </c>
    </row>
    <row r="4695" spans="1:14" hidden="1">
      <c r="A4695">
        <v>9125</v>
      </c>
      <c r="B4695" t="s">
        <v>4838</v>
      </c>
      <c r="C4695" s="4">
        <v>42600</v>
      </c>
      <c r="D4695" s="4">
        <v>42602</v>
      </c>
      <c r="E4695" t="s">
        <v>52</v>
      </c>
      <c r="F4695" t="s">
        <v>1631</v>
      </c>
      <c r="G4695" t="s">
        <v>17</v>
      </c>
      <c r="H4695">
        <v>77070</v>
      </c>
      <c r="I4695" t="s">
        <v>291</v>
      </c>
      <c r="J4695">
        <v>9.5519999999999996</v>
      </c>
      <c r="K4695">
        <v>3</v>
      </c>
      <c r="L4695">
        <v>4.4576000000000002</v>
      </c>
      <c r="M4695">
        <v>0.6</v>
      </c>
      <c r="N4695">
        <v>-3.8208000000000002</v>
      </c>
    </row>
    <row r="4696" spans="1:14" hidden="1">
      <c r="A4696">
        <v>9126</v>
      </c>
      <c r="B4696" t="s">
        <v>4838</v>
      </c>
      <c r="C4696" s="4">
        <v>42600</v>
      </c>
      <c r="D4696" s="4">
        <v>42602</v>
      </c>
      <c r="E4696" t="s">
        <v>52</v>
      </c>
      <c r="F4696" t="s">
        <v>1631</v>
      </c>
      <c r="G4696" t="s">
        <v>17</v>
      </c>
      <c r="H4696">
        <v>77070</v>
      </c>
      <c r="I4696" t="s">
        <v>310</v>
      </c>
      <c r="J4696">
        <v>5.3440000000000003</v>
      </c>
      <c r="K4696">
        <v>4</v>
      </c>
      <c r="L4696">
        <v>1.8704000000000001</v>
      </c>
      <c r="M4696">
        <v>0.6</v>
      </c>
      <c r="N4696">
        <v>-2.1375999999999999</v>
      </c>
    </row>
    <row r="4697" spans="1:14" hidden="1">
      <c r="A4697">
        <v>3350</v>
      </c>
      <c r="B4697" t="s">
        <v>4839</v>
      </c>
      <c r="C4697" s="4">
        <v>42599</v>
      </c>
      <c r="D4697" s="4">
        <v>42603</v>
      </c>
      <c r="E4697" t="s">
        <v>15</v>
      </c>
      <c r="F4697" t="s">
        <v>3389</v>
      </c>
      <c r="G4697" t="s">
        <v>21</v>
      </c>
      <c r="H4697">
        <v>98105</v>
      </c>
      <c r="I4697" t="s">
        <v>2211</v>
      </c>
      <c r="J4697">
        <v>15.712</v>
      </c>
      <c r="K4697">
        <v>4</v>
      </c>
      <c r="L4697">
        <v>2.5041000000000002</v>
      </c>
      <c r="M4697">
        <v>0.2</v>
      </c>
      <c r="N4697">
        <v>5.6955999999999998</v>
      </c>
    </row>
    <row r="4698" spans="1:14" hidden="1">
      <c r="A4698">
        <v>2659</v>
      </c>
      <c r="B4698" t="s">
        <v>4840</v>
      </c>
      <c r="C4698" s="4">
        <v>42598</v>
      </c>
      <c r="D4698" s="4">
        <v>42602</v>
      </c>
      <c r="E4698" t="s">
        <v>15</v>
      </c>
      <c r="F4698" t="s">
        <v>287</v>
      </c>
      <c r="G4698" t="s">
        <v>21</v>
      </c>
      <c r="H4698">
        <v>94110</v>
      </c>
      <c r="I4698" t="s">
        <v>500</v>
      </c>
      <c r="J4698">
        <v>10.86</v>
      </c>
      <c r="K4698">
        <v>3</v>
      </c>
      <c r="L4698">
        <v>1.9186000000000001</v>
      </c>
      <c r="M4698">
        <v>0</v>
      </c>
      <c r="N4698">
        <v>5.1041999999999996</v>
      </c>
    </row>
    <row r="4699" spans="1:14" hidden="1">
      <c r="A4699">
        <v>6134</v>
      </c>
      <c r="B4699" t="s">
        <v>4841</v>
      </c>
      <c r="C4699" s="4">
        <v>42598</v>
      </c>
      <c r="D4699" s="4">
        <v>42601</v>
      </c>
      <c r="E4699" t="s">
        <v>38</v>
      </c>
      <c r="F4699" t="s">
        <v>4842</v>
      </c>
      <c r="G4699" t="s">
        <v>27</v>
      </c>
      <c r="H4699">
        <v>90045</v>
      </c>
      <c r="I4699" t="s">
        <v>3082</v>
      </c>
      <c r="J4699">
        <v>161.28</v>
      </c>
      <c r="K4699">
        <v>2</v>
      </c>
      <c r="L4699">
        <v>74.591999999999999</v>
      </c>
      <c r="M4699">
        <v>0.2</v>
      </c>
      <c r="N4699">
        <v>12.096</v>
      </c>
    </row>
    <row r="4700" spans="1:14" hidden="1">
      <c r="A4700">
        <v>7889</v>
      </c>
      <c r="B4700" t="s">
        <v>4843</v>
      </c>
      <c r="C4700" s="4">
        <v>42598</v>
      </c>
      <c r="D4700" s="4">
        <v>42604</v>
      </c>
      <c r="E4700" t="s">
        <v>15</v>
      </c>
      <c r="F4700" t="s">
        <v>223</v>
      </c>
      <c r="G4700" t="s">
        <v>21</v>
      </c>
      <c r="H4700">
        <v>95616</v>
      </c>
      <c r="I4700" t="s">
        <v>246</v>
      </c>
      <c r="J4700">
        <v>32.4</v>
      </c>
      <c r="K4700">
        <v>5</v>
      </c>
      <c r="L4700">
        <v>3.3696000000000002</v>
      </c>
      <c r="M4700">
        <v>0</v>
      </c>
      <c r="N4700">
        <v>15.552</v>
      </c>
    </row>
    <row r="4701" spans="1:14" hidden="1">
      <c r="A4701">
        <v>637</v>
      </c>
      <c r="B4701" t="s">
        <v>4844</v>
      </c>
      <c r="C4701" s="4">
        <v>42597</v>
      </c>
      <c r="D4701" s="4">
        <v>42603</v>
      </c>
      <c r="E4701" t="s">
        <v>15</v>
      </c>
      <c r="F4701" t="s">
        <v>772</v>
      </c>
      <c r="G4701" t="s">
        <v>21</v>
      </c>
      <c r="H4701">
        <v>80013</v>
      </c>
      <c r="I4701" t="s">
        <v>911</v>
      </c>
      <c r="J4701">
        <v>18.882000000000001</v>
      </c>
      <c r="K4701">
        <v>3</v>
      </c>
      <c r="L4701">
        <v>10.909599999999999</v>
      </c>
      <c r="M4701">
        <v>0.7</v>
      </c>
      <c r="N4701">
        <v>-13.8468</v>
      </c>
    </row>
    <row r="4702" spans="1:14" hidden="1">
      <c r="A4702">
        <v>638</v>
      </c>
      <c r="B4702" t="s">
        <v>4844</v>
      </c>
      <c r="C4702" s="4">
        <v>42597</v>
      </c>
      <c r="D4702" s="4">
        <v>42603</v>
      </c>
      <c r="E4702" t="s">
        <v>15</v>
      </c>
      <c r="F4702" t="s">
        <v>772</v>
      </c>
      <c r="G4702" t="s">
        <v>21</v>
      </c>
      <c r="H4702">
        <v>80013</v>
      </c>
      <c r="I4702" t="s">
        <v>3744</v>
      </c>
      <c r="J4702">
        <v>122.328</v>
      </c>
      <c r="K4702">
        <v>3</v>
      </c>
      <c r="L4702">
        <v>36.698399999999999</v>
      </c>
      <c r="M4702">
        <v>0.2</v>
      </c>
      <c r="N4702">
        <v>12.232799999999999</v>
      </c>
    </row>
    <row r="4703" spans="1:14" hidden="1">
      <c r="A4703">
        <v>1088</v>
      </c>
      <c r="B4703" t="s">
        <v>4845</v>
      </c>
      <c r="C4703" s="4">
        <v>42597</v>
      </c>
      <c r="D4703" s="4">
        <v>42602</v>
      </c>
      <c r="E4703" t="s">
        <v>52</v>
      </c>
      <c r="F4703" t="s">
        <v>1588</v>
      </c>
      <c r="G4703" t="s">
        <v>27</v>
      </c>
      <c r="H4703">
        <v>94601</v>
      </c>
      <c r="I4703" t="s">
        <v>3588</v>
      </c>
      <c r="J4703">
        <v>71.975999999999999</v>
      </c>
      <c r="K4703">
        <v>3</v>
      </c>
      <c r="L4703">
        <v>21.5928</v>
      </c>
      <c r="M4703">
        <v>0.2</v>
      </c>
      <c r="N4703">
        <v>7.1976000000000004</v>
      </c>
    </row>
    <row r="4704" spans="1:14" hidden="1">
      <c r="A4704">
        <v>1089</v>
      </c>
      <c r="B4704" t="s">
        <v>4845</v>
      </c>
      <c r="C4704" s="4">
        <v>42597</v>
      </c>
      <c r="D4704" s="4">
        <v>42602</v>
      </c>
      <c r="E4704" t="s">
        <v>52</v>
      </c>
      <c r="F4704" t="s">
        <v>1588</v>
      </c>
      <c r="G4704" t="s">
        <v>27</v>
      </c>
      <c r="H4704">
        <v>94601</v>
      </c>
      <c r="I4704" t="s">
        <v>4846</v>
      </c>
      <c r="J4704">
        <v>3.15</v>
      </c>
      <c r="K4704">
        <v>1</v>
      </c>
      <c r="L4704">
        <v>1.6379999999999999</v>
      </c>
      <c r="M4704">
        <v>0</v>
      </c>
      <c r="N4704">
        <v>1.512</v>
      </c>
    </row>
    <row r="4705" spans="1:14" hidden="1">
      <c r="A4705">
        <v>2555</v>
      </c>
      <c r="B4705" t="s">
        <v>4847</v>
      </c>
      <c r="C4705" s="4">
        <v>42597</v>
      </c>
      <c r="D4705" s="4">
        <v>42602</v>
      </c>
      <c r="E4705" t="s">
        <v>15</v>
      </c>
      <c r="F4705" t="s">
        <v>2782</v>
      </c>
      <c r="G4705" t="s">
        <v>21</v>
      </c>
      <c r="H4705">
        <v>32303</v>
      </c>
      <c r="I4705" t="s">
        <v>4848</v>
      </c>
      <c r="J4705">
        <v>705.54399999999998</v>
      </c>
      <c r="K4705">
        <v>7</v>
      </c>
      <c r="L4705">
        <v>90.712800000000001</v>
      </c>
      <c r="M4705">
        <v>0.2</v>
      </c>
      <c r="N4705">
        <v>70.554400000000101</v>
      </c>
    </row>
    <row r="4706" spans="1:14" hidden="1">
      <c r="A4706">
        <v>2858</v>
      </c>
      <c r="B4706" t="s">
        <v>4849</v>
      </c>
      <c r="C4706" s="4">
        <v>42597</v>
      </c>
      <c r="D4706" s="4">
        <v>42599</v>
      </c>
      <c r="E4706" t="s">
        <v>52</v>
      </c>
      <c r="F4706" t="s">
        <v>1190</v>
      </c>
      <c r="G4706" t="s">
        <v>21</v>
      </c>
      <c r="H4706">
        <v>28314</v>
      </c>
      <c r="I4706" t="s">
        <v>2817</v>
      </c>
      <c r="J4706">
        <v>225.29599999999999</v>
      </c>
      <c r="K4706">
        <v>2</v>
      </c>
      <c r="L4706">
        <v>101.3832</v>
      </c>
      <c r="M4706">
        <v>0.2</v>
      </c>
      <c r="N4706">
        <v>22.529599999999999</v>
      </c>
    </row>
    <row r="4707" spans="1:14" hidden="1">
      <c r="A4707">
        <v>8895</v>
      </c>
      <c r="B4707" t="s">
        <v>4850</v>
      </c>
      <c r="C4707" s="4">
        <v>42597</v>
      </c>
      <c r="D4707" s="4">
        <v>42604</v>
      </c>
      <c r="E4707" t="s">
        <v>15</v>
      </c>
      <c r="F4707" t="s">
        <v>910</v>
      </c>
      <c r="G4707" t="s">
        <v>21</v>
      </c>
      <c r="H4707">
        <v>90004</v>
      </c>
      <c r="I4707" t="s">
        <v>3244</v>
      </c>
      <c r="J4707">
        <v>312.02999999999997</v>
      </c>
      <c r="K4707">
        <v>3</v>
      </c>
      <c r="L4707">
        <v>89.448599999999999</v>
      </c>
      <c r="M4707">
        <v>0</v>
      </c>
      <c r="N4707">
        <v>43.684199999999997</v>
      </c>
    </row>
    <row r="4708" spans="1:14" hidden="1">
      <c r="A4708">
        <v>8896</v>
      </c>
      <c r="B4708" t="s">
        <v>4850</v>
      </c>
      <c r="C4708" s="4">
        <v>42597</v>
      </c>
      <c r="D4708" s="4">
        <v>42604</v>
      </c>
      <c r="E4708" t="s">
        <v>15</v>
      </c>
      <c r="F4708" t="s">
        <v>910</v>
      </c>
      <c r="G4708" t="s">
        <v>21</v>
      </c>
      <c r="H4708">
        <v>90004</v>
      </c>
      <c r="I4708" t="s">
        <v>4851</v>
      </c>
      <c r="J4708">
        <v>17.940000000000001</v>
      </c>
      <c r="K4708">
        <v>3</v>
      </c>
      <c r="L4708">
        <v>4.9634</v>
      </c>
      <c r="M4708">
        <v>0</v>
      </c>
      <c r="N4708">
        <v>3.0497999999999998</v>
      </c>
    </row>
    <row r="4709" spans="1:14" hidden="1">
      <c r="A4709">
        <v>8897</v>
      </c>
      <c r="B4709" t="s">
        <v>4850</v>
      </c>
      <c r="C4709" s="4">
        <v>42597</v>
      </c>
      <c r="D4709" s="4">
        <v>42604</v>
      </c>
      <c r="E4709" t="s">
        <v>15</v>
      </c>
      <c r="F4709" t="s">
        <v>910</v>
      </c>
      <c r="G4709" t="s">
        <v>21</v>
      </c>
      <c r="H4709">
        <v>90004</v>
      </c>
      <c r="I4709" t="s">
        <v>3429</v>
      </c>
      <c r="J4709">
        <v>165.6</v>
      </c>
      <c r="K4709">
        <v>3</v>
      </c>
      <c r="L4709">
        <v>51.75</v>
      </c>
      <c r="M4709">
        <v>0.2</v>
      </c>
      <c r="N4709">
        <v>10.35</v>
      </c>
    </row>
    <row r="4710" spans="1:14" hidden="1">
      <c r="A4710">
        <v>8898</v>
      </c>
      <c r="B4710" t="s">
        <v>4850</v>
      </c>
      <c r="C4710" s="4">
        <v>42597</v>
      </c>
      <c r="D4710" s="4">
        <v>42604</v>
      </c>
      <c r="E4710" t="s">
        <v>15</v>
      </c>
      <c r="F4710" t="s">
        <v>910</v>
      </c>
      <c r="G4710" t="s">
        <v>21</v>
      </c>
      <c r="H4710">
        <v>90004</v>
      </c>
      <c r="I4710" t="s">
        <v>2325</v>
      </c>
      <c r="J4710">
        <v>37.520000000000003</v>
      </c>
      <c r="K4710">
        <v>4</v>
      </c>
      <c r="L4710">
        <v>4.8776000000000002</v>
      </c>
      <c r="M4710">
        <v>0</v>
      </c>
      <c r="N4710">
        <v>18.009599999999999</v>
      </c>
    </row>
    <row r="4711" spans="1:14" hidden="1">
      <c r="A4711">
        <v>5380</v>
      </c>
      <c r="B4711" t="s">
        <v>4852</v>
      </c>
      <c r="C4711" s="4">
        <v>42596</v>
      </c>
      <c r="D4711" s="4">
        <v>42600</v>
      </c>
      <c r="E4711" t="s">
        <v>15</v>
      </c>
      <c r="F4711" t="s">
        <v>31</v>
      </c>
      <c r="G4711" t="s">
        <v>21</v>
      </c>
      <c r="H4711">
        <v>90045</v>
      </c>
      <c r="I4711" t="s">
        <v>2089</v>
      </c>
      <c r="J4711">
        <v>15.54</v>
      </c>
      <c r="K4711">
        <v>3</v>
      </c>
      <c r="L4711">
        <v>2.6417999999999999</v>
      </c>
      <c r="M4711">
        <v>0</v>
      </c>
      <c r="N4711">
        <v>7.6146000000000003</v>
      </c>
    </row>
    <row r="4712" spans="1:14" hidden="1">
      <c r="A4712">
        <v>5381</v>
      </c>
      <c r="B4712" t="s">
        <v>4852</v>
      </c>
      <c r="C4712" s="4">
        <v>42596</v>
      </c>
      <c r="D4712" s="4">
        <v>42600</v>
      </c>
      <c r="E4712" t="s">
        <v>15</v>
      </c>
      <c r="F4712" t="s">
        <v>31</v>
      </c>
      <c r="G4712" t="s">
        <v>21</v>
      </c>
      <c r="H4712">
        <v>90045</v>
      </c>
      <c r="I4712" t="s">
        <v>4853</v>
      </c>
      <c r="J4712">
        <v>105.55200000000001</v>
      </c>
      <c r="K4712">
        <v>6</v>
      </c>
      <c r="L4712">
        <v>11.6547</v>
      </c>
      <c r="M4712">
        <v>0.2</v>
      </c>
      <c r="N4712">
        <v>35.623800000000003</v>
      </c>
    </row>
    <row r="4713" spans="1:14" hidden="1">
      <c r="A4713">
        <v>7049</v>
      </c>
      <c r="B4713" t="s">
        <v>4854</v>
      </c>
      <c r="C4713" s="4">
        <v>42596</v>
      </c>
      <c r="D4713" s="4">
        <v>42598</v>
      </c>
      <c r="E4713" t="s">
        <v>38</v>
      </c>
      <c r="F4713" t="s">
        <v>3024</v>
      </c>
      <c r="G4713" t="s">
        <v>21</v>
      </c>
      <c r="H4713">
        <v>37211</v>
      </c>
      <c r="I4713" t="s">
        <v>2615</v>
      </c>
      <c r="J4713">
        <v>15.552</v>
      </c>
      <c r="K4713">
        <v>3</v>
      </c>
      <c r="L4713">
        <v>3.3696000000000002</v>
      </c>
      <c r="M4713">
        <v>0.2</v>
      </c>
      <c r="N4713">
        <v>5.4432</v>
      </c>
    </row>
    <row r="4714" spans="1:14" hidden="1">
      <c r="A4714">
        <v>8691</v>
      </c>
      <c r="B4714" t="s">
        <v>4855</v>
      </c>
      <c r="C4714" s="4">
        <v>42596</v>
      </c>
      <c r="D4714" s="4">
        <v>42600</v>
      </c>
      <c r="E4714" t="s">
        <v>15</v>
      </c>
      <c r="F4714" t="s">
        <v>4090</v>
      </c>
      <c r="G4714" t="s">
        <v>27</v>
      </c>
      <c r="H4714">
        <v>44312</v>
      </c>
      <c r="I4714" t="s">
        <v>2333</v>
      </c>
      <c r="J4714">
        <v>259.89600000000002</v>
      </c>
      <c r="K4714">
        <v>2</v>
      </c>
      <c r="L4714">
        <v>158.10339999999999</v>
      </c>
      <c r="M4714">
        <v>0.4</v>
      </c>
      <c r="N4714">
        <v>-56.3108</v>
      </c>
    </row>
    <row r="4715" spans="1:14" hidden="1">
      <c r="A4715">
        <v>8692</v>
      </c>
      <c r="B4715" t="s">
        <v>4855</v>
      </c>
      <c r="C4715" s="4">
        <v>42596</v>
      </c>
      <c r="D4715" s="4">
        <v>42600</v>
      </c>
      <c r="E4715" t="s">
        <v>15</v>
      </c>
      <c r="F4715" t="s">
        <v>4090</v>
      </c>
      <c r="G4715" t="s">
        <v>27</v>
      </c>
      <c r="H4715">
        <v>44312</v>
      </c>
      <c r="I4715" t="s">
        <v>4774</v>
      </c>
      <c r="J4715">
        <v>247.18799999999999</v>
      </c>
      <c r="K4715">
        <v>2</v>
      </c>
      <c r="L4715">
        <v>148.31280000000001</v>
      </c>
      <c r="M4715">
        <v>0.4</v>
      </c>
      <c r="N4715">
        <v>-49.437600000000003</v>
      </c>
    </row>
    <row r="4716" spans="1:14" hidden="1">
      <c r="A4716">
        <v>8693</v>
      </c>
      <c r="B4716" t="s">
        <v>4855</v>
      </c>
      <c r="C4716" s="4">
        <v>42596</v>
      </c>
      <c r="D4716" s="4">
        <v>42600</v>
      </c>
      <c r="E4716" t="s">
        <v>15</v>
      </c>
      <c r="F4716" t="s">
        <v>4090</v>
      </c>
      <c r="G4716" t="s">
        <v>27</v>
      </c>
      <c r="H4716">
        <v>44312</v>
      </c>
      <c r="I4716" t="s">
        <v>4223</v>
      </c>
      <c r="J4716">
        <v>279.95999999999998</v>
      </c>
      <c r="K4716">
        <v>5</v>
      </c>
      <c r="L4716">
        <v>46.193399999999997</v>
      </c>
      <c r="M4716">
        <v>0.2</v>
      </c>
      <c r="N4716">
        <v>48.993000000000002</v>
      </c>
    </row>
    <row r="4717" spans="1:14" hidden="1">
      <c r="A4717">
        <v>1747</v>
      </c>
      <c r="B4717" t="s">
        <v>4856</v>
      </c>
      <c r="C4717" s="4">
        <v>42595</v>
      </c>
      <c r="D4717" s="4">
        <v>42599</v>
      </c>
      <c r="E4717" t="s">
        <v>52</v>
      </c>
      <c r="F4717" t="s">
        <v>1270</v>
      </c>
      <c r="G4717" t="s">
        <v>21</v>
      </c>
      <c r="H4717">
        <v>28540</v>
      </c>
      <c r="I4717" t="s">
        <v>2494</v>
      </c>
      <c r="J4717">
        <v>11.231999999999999</v>
      </c>
      <c r="K4717">
        <v>8</v>
      </c>
      <c r="L4717">
        <v>2.4336000000000002</v>
      </c>
      <c r="M4717">
        <v>0.7</v>
      </c>
      <c r="N4717">
        <v>-8.2368000000000006</v>
      </c>
    </row>
    <row r="4718" spans="1:14" hidden="1">
      <c r="A4718">
        <v>1748</v>
      </c>
      <c r="B4718" t="s">
        <v>4856</v>
      </c>
      <c r="C4718" s="4">
        <v>42595</v>
      </c>
      <c r="D4718" s="4">
        <v>42599</v>
      </c>
      <c r="E4718" t="s">
        <v>52</v>
      </c>
      <c r="F4718" t="s">
        <v>1270</v>
      </c>
      <c r="G4718" t="s">
        <v>21</v>
      </c>
      <c r="H4718">
        <v>28540</v>
      </c>
      <c r="I4718" t="s">
        <v>4857</v>
      </c>
      <c r="J4718">
        <v>10.272</v>
      </c>
      <c r="K4718">
        <v>3</v>
      </c>
      <c r="L4718">
        <v>2.3540000000000001</v>
      </c>
      <c r="M4718">
        <v>0.2</v>
      </c>
      <c r="N4718">
        <v>3.21</v>
      </c>
    </row>
    <row r="4719" spans="1:14" hidden="1">
      <c r="A4719">
        <v>3763</v>
      </c>
      <c r="B4719" t="s">
        <v>4858</v>
      </c>
      <c r="C4719" s="4">
        <v>42595</v>
      </c>
      <c r="D4719" s="4">
        <v>42600</v>
      </c>
      <c r="E4719" t="s">
        <v>52</v>
      </c>
      <c r="F4719" t="s">
        <v>4859</v>
      </c>
      <c r="G4719" t="s">
        <v>27</v>
      </c>
      <c r="H4719">
        <v>53214</v>
      </c>
      <c r="I4719" t="s">
        <v>3116</v>
      </c>
      <c r="J4719">
        <v>241.96</v>
      </c>
      <c r="K4719">
        <v>2</v>
      </c>
      <c r="L4719">
        <v>108.88200000000001</v>
      </c>
      <c r="M4719">
        <v>0</v>
      </c>
      <c r="N4719">
        <v>24.196000000000002</v>
      </c>
    </row>
    <row r="4720" spans="1:14" hidden="1">
      <c r="A4720">
        <v>3764</v>
      </c>
      <c r="B4720" t="s">
        <v>4858</v>
      </c>
      <c r="C4720" s="4">
        <v>42595</v>
      </c>
      <c r="D4720" s="4">
        <v>42600</v>
      </c>
      <c r="E4720" t="s">
        <v>52</v>
      </c>
      <c r="F4720" t="s">
        <v>4859</v>
      </c>
      <c r="G4720" t="s">
        <v>27</v>
      </c>
      <c r="H4720">
        <v>53214</v>
      </c>
      <c r="I4720" t="s">
        <v>4860</v>
      </c>
      <c r="J4720">
        <v>8.52</v>
      </c>
      <c r="K4720">
        <v>3</v>
      </c>
      <c r="L4720">
        <v>1.4483999999999999</v>
      </c>
      <c r="M4720">
        <v>0</v>
      </c>
      <c r="N4720">
        <v>4.1748000000000003</v>
      </c>
    </row>
    <row r="4721" spans="1:14" hidden="1">
      <c r="A4721">
        <v>6021</v>
      </c>
      <c r="B4721" t="s">
        <v>4861</v>
      </c>
      <c r="C4721" s="4">
        <v>42595</v>
      </c>
      <c r="D4721" s="4">
        <v>42595</v>
      </c>
      <c r="E4721" t="s">
        <v>98</v>
      </c>
      <c r="F4721" t="s">
        <v>163</v>
      </c>
      <c r="G4721" t="s">
        <v>21</v>
      </c>
      <c r="H4721">
        <v>70065</v>
      </c>
      <c r="I4721" t="s">
        <v>3554</v>
      </c>
      <c r="J4721">
        <v>17.34</v>
      </c>
      <c r="K4721">
        <v>2</v>
      </c>
      <c r="L4721">
        <v>6.3291000000000004</v>
      </c>
      <c r="M4721">
        <v>0</v>
      </c>
      <c r="N4721">
        <v>4.6818</v>
      </c>
    </row>
    <row r="4722" spans="1:14" hidden="1">
      <c r="A4722">
        <v>6022</v>
      </c>
      <c r="B4722" t="s">
        <v>4861</v>
      </c>
      <c r="C4722" s="4">
        <v>42595</v>
      </c>
      <c r="D4722" s="4">
        <v>42595</v>
      </c>
      <c r="E4722" t="s">
        <v>98</v>
      </c>
      <c r="F4722" t="s">
        <v>163</v>
      </c>
      <c r="G4722" t="s">
        <v>21</v>
      </c>
      <c r="H4722">
        <v>70065</v>
      </c>
      <c r="I4722" t="s">
        <v>579</v>
      </c>
      <c r="J4722">
        <v>71.98</v>
      </c>
      <c r="K4722">
        <v>2</v>
      </c>
      <c r="L4722">
        <v>28.432099999999998</v>
      </c>
      <c r="M4722">
        <v>0</v>
      </c>
      <c r="N4722">
        <v>15.1158</v>
      </c>
    </row>
    <row r="4723" spans="1:14" hidden="1">
      <c r="A4723">
        <v>7925</v>
      </c>
      <c r="B4723" t="s">
        <v>4862</v>
      </c>
      <c r="C4723" s="4">
        <v>42595</v>
      </c>
      <c r="D4723" s="4">
        <v>42598</v>
      </c>
      <c r="E4723" t="s">
        <v>38</v>
      </c>
      <c r="F4723" t="s">
        <v>154</v>
      </c>
      <c r="G4723" t="s">
        <v>21</v>
      </c>
      <c r="H4723">
        <v>22153</v>
      </c>
      <c r="I4723" t="s">
        <v>4635</v>
      </c>
      <c r="J4723">
        <v>22.32</v>
      </c>
      <c r="K4723">
        <v>4</v>
      </c>
      <c r="L4723">
        <v>2.9016000000000002</v>
      </c>
      <c r="M4723">
        <v>0</v>
      </c>
      <c r="N4723">
        <v>10.7136</v>
      </c>
    </row>
    <row r="4724" spans="1:14" hidden="1">
      <c r="A4724">
        <v>7926</v>
      </c>
      <c r="B4724" t="s">
        <v>4862</v>
      </c>
      <c r="C4724" s="4">
        <v>42595</v>
      </c>
      <c r="D4724" s="4">
        <v>42598</v>
      </c>
      <c r="E4724" t="s">
        <v>38</v>
      </c>
      <c r="F4724" t="s">
        <v>154</v>
      </c>
      <c r="G4724" t="s">
        <v>21</v>
      </c>
      <c r="H4724">
        <v>22153</v>
      </c>
      <c r="I4724" t="s">
        <v>1481</v>
      </c>
      <c r="J4724">
        <v>103.6</v>
      </c>
      <c r="K4724">
        <v>7</v>
      </c>
      <c r="L4724">
        <v>7.4</v>
      </c>
      <c r="M4724">
        <v>0</v>
      </c>
      <c r="N4724">
        <v>51.8</v>
      </c>
    </row>
    <row r="4725" spans="1:14" hidden="1">
      <c r="A4725">
        <v>8876</v>
      </c>
      <c r="B4725" t="s">
        <v>4863</v>
      </c>
      <c r="C4725" s="4">
        <v>42595</v>
      </c>
      <c r="D4725" s="4">
        <v>42601</v>
      </c>
      <c r="E4725" t="s">
        <v>15</v>
      </c>
      <c r="F4725" t="s">
        <v>2039</v>
      </c>
      <c r="G4725" t="s">
        <v>21</v>
      </c>
      <c r="H4725">
        <v>75061</v>
      </c>
      <c r="I4725" t="s">
        <v>242</v>
      </c>
      <c r="J4725">
        <v>185.376</v>
      </c>
      <c r="K4725">
        <v>2</v>
      </c>
      <c r="L4725">
        <v>110.06699999999999</v>
      </c>
      <c r="M4725">
        <v>0.2</v>
      </c>
      <c r="N4725">
        <v>-34.758000000000003</v>
      </c>
    </row>
    <row r="4726" spans="1:14" hidden="1">
      <c r="A4726">
        <v>8877</v>
      </c>
      <c r="B4726" t="s">
        <v>4863</v>
      </c>
      <c r="C4726" s="4">
        <v>42595</v>
      </c>
      <c r="D4726" s="4">
        <v>42601</v>
      </c>
      <c r="E4726" t="s">
        <v>15</v>
      </c>
      <c r="F4726" t="s">
        <v>2039</v>
      </c>
      <c r="G4726" t="s">
        <v>21</v>
      </c>
      <c r="H4726">
        <v>75061</v>
      </c>
      <c r="I4726" t="s">
        <v>748</v>
      </c>
      <c r="J4726">
        <v>58.923999999999999</v>
      </c>
      <c r="K4726">
        <v>1</v>
      </c>
      <c r="L4726">
        <v>212.12639999999999</v>
      </c>
      <c r="M4726">
        <v>0.8</v>
      </c>
      <c r="N4726">
        <v>-153.20240000000001</v>
      </c>
    </row>
    <row r="4727" spans="1:14" hidden="1">
      <c r="A4727">
        <v>1087</v>
      </c>
      <c r="B4727" t="s">
        <v>4864</v>
      </c>
      <c r="C4727" s="4">
        <v>42594</v>
      </c>
      <c r="D4727" s="4">
        <v>42594</v>
      </c>
      <c r="E4727" t="s">
        <v>98</v>
      </c>
      <c r="F4727" t="s">
        <v>732</v>
      </c>
      <c r="G4727" t="s">
        <v>21</v>
      </c>
      <c r="H4727">
        <v>50315</v>
      </c>
      <c r="I4727" t="s">
        <v>4668</v>
      </c>
      <c r="J4727">
        <v>6.48</v>
      </c>
      <c r="K4727">
        <v>1</v>
      </c>
      <c r="L4727">
        <v>3.3696000000000002</v>
      </c>
      <c r="M4727">
        <v>0</v>
      </c>
      <c r="N4727">
        <v>3.1103999999999998</v>
      </c>
    </row>
    <row r="4728" spans="1:14" hidden="1">
      <c r="A4728">
        <v>2573</v>
      </c>
      <c r="B4728" t="s">
        <v>4865</v>
      </c>
      <c r="C4728" s="4">
        <v>42594</v>
      </c>
      <c r="D4728" s="4">
        <v>42597</v>
      </c>
      <c r="E4728" t="s">
        <v>52</v>
      </c>
      <c r="F4728" t="s">
        <v>4077</v>
      </c>
      <c r="G4728" t="s">
        <v>21</v>
      </c>
      <c r="H4728">
        <v>75007</v>
      </c>
      <c r="I4728" t="s">
        <v>1558</v>
      </c>
      <c r="J4728">
        <v>1399.944</v>
      </c>
      <c r="K4728">
        <v>7</v>
      </c>
      <c r="L4728">
        <v>192.4923</v>
      </c>
      <c r="M4728">
        <v>0.2</v>
      </c>
      <c r="N4728">
        <v>52.497900000000001</v>
      </c>
    </row>
    <row r="4729" spans="1:14" hidden="1">
      <c r="A4729">
        <v>4646</v>
      </c>
      <c r="B4729" t="s">
        <v>4866</v>
      </c>
      <c r="C4729" s="4">
        <v>42594</v>
      </c>
      <c r="D4729" s="4">
        <v>42598</v>
      </c>
      <c r="E4729" t="s">
        <v>15</v>
      </c>
      <c r="F4729" t="s">
        <v>3104</v>
      </c>
      <c r="G4729" t="s">
        <v>17</v>
      </c>
      <c r="H4729">
        <v>10011</v>
      </c>
      <c r="I4729" t="s">
        <v>474</v>
      </c>
      <c r="J4729">
        <v>145.76400000000001</v>
      </c>
      <c r="K4729">
        <v>2</v>
      </c>
      <c r="L4729">
        <v>76.930999999999997</v>
      </c>
      <c r="M4729">
        <v>0.1</v>
      </c>
      <c r="N4729">
        <v>-8.0980000000000203</v>
      </c>
    </row>
    <row r="4730" spans="1:14" hidden="1">
      <c r="A4730">
        <v>8137</v>
      </c>
      <c r="B4730" t="s">
        <v>4867</v>
      </c>
      <c r="C4730" s="4">
        <v>42594</v>
      </c>
      <c r="D4730" s="4">
        <v>42598</v>
      </c>
      <c r="E4730" t="s">
        <v>15</v>
      </c>
      <c r="F4730" t="s">
        <v>4416</v>
      </c>
      <c r="G4730" t="s">
        <v>27</v>
      </c>
      <c r="H4730">
        <v>33801</v>
      </c>
      <c r="I4730" t="s">
        <v>1095</v>
      </c>
      <c r="J4730">
        <v>562.29250000000002</v>
      </c>
      <c r="K4730">
        <v>7</v>
      </c>
      <c r="L4730">
        <v>116.84</v>
      </c>
      <c r="M4730">
        <v>0.45</v>
      </c>
      <c r="N4730">
        <v>-255.58750000000001</v>
      </c>
    </row>
    <row r="4731" spans="1:14" hidden="1">
      <c r="A4731">
        <v>9403</v>
      </c>
      <c r="B4731" t="s">
        <v>4868</v>
      </c>
      <c r="C4731" s="4">
        <v>42594</v>
      </c>
      <c r="D4731" s="4">
        <v>42599</v>
      </c>
      <c r="E4731" t="s">
        <v>52</v>
      </c>
      <c r="F4731" t="s">
        <v>2655</v>
      </c>
      <c r="G4731" t="s">
        <v>21</v>
      </c>
      <c r="H4731">
        <v>10024</v>
      </c>
      <c r="I4731" t="s">
        <v>1529</v>
      </c>
      <c r="J4731">
        <v>209.148</v>
      </c>
      <c r="K4731">
        <v>2</v>
      </c>
      <c r="L4731">
        <v>137.6891</v>
      </c>
      <c r="M4731">
        <v>0.4</v>
      </c>
      <c r="N4731">
        <v>-66.230199999999996</v>
      </c>
    </row>
    <row r="4732" spans="1:14" hidden="1">
      <c r="A4732">
        <v>9404</v>
      </c>
      <c r="B4732" t="s">
        <v>4868</v>
      </c>
      <c r="C4732" s="4">
        <v>42594</v>
      </c>
      <c r="D4732" s="4">
        <v>42599</v>
      </c>
      <c r="E4732" t="s">
        <v>52</v>
      </c>
      <c r="F4732" t="s">
        <v>2655</v>
      </c>
      <c r="G4732" t="s">
        <v>21</v>
      </c>
      <c r="H4732">
        <v>10024</v>
      </c>
      <c r="I4732" t="s">
        <v>3303</v>
      </c>
      <c r="J4732">
        <v>1591.02</v>
      </c>
      <c r="K4732">
        <v>6</v>
      </c>
      <c r="L4732">
        <v>217.43940000000001</v>
      </c>
      <c r="M4732">
        <v>0</v>
      </c>
      <c r="N4732">
        <v>286.3836</v>
      </c>
    </row>
    <row r="4733" spans="1:14" hidden="1">
      <c r="A4733">
        <v>9717</v>
      </c>
      <c r="B4733" t="s">
        <v>4869</v>
      </c>
      <c r="C4733" s="4">
        <v>42594</v>
      </c>
      <c r="D4733" s="4">
        <v>42596</v>
      </c>
      <c r="E4733" t="s">
        <v>52</v>
      </c>
      <c r="F4733" t="s">
        <v>1393</v>
      </c>
      <c r="G4733" t="s">
        <v>17</v>
      </c>
      <c r="H4733">
        <v>19134</v>
      </c>
      <c r="I4733" t="s">
        <v>2172</v>
      </c>
      <c r="J4733">
        <v>37.311999999999998</v>
      </c>
      <c r="K4733">
        <v>4</v>
      </c>
      <c r="L4733">
        <v>8.6283999999999992</v>
      </c>
      <c r="M4733">
        <v>0.2</v>
      </c>
      <c r="N4733">
        <v>2.7984</v>
      </c>
    </row>
    <row r="4734" spans="1:14" hidden="1">
      <c r="A4734">
        <v>8306</v>
      </c>
      <c r="B4734" t="s">
        <v>4870</v>
      </c>
      <c r="C4734" s="4">
        <v>42593</v>
      </c>
      <c r="D4734" s="4">
        <v>42598</v>
      </c>
      <c r="E4734" t="s">
        <v>15</v>
      </c>
      <c r="F4734" t="s">
        <v>3115</v>
      </c>
      <c r="G4734" t="s">
        <v>17</v>
      </c>
      <c r="H4734">
        <v>74133</v>
      </c>
      <c r="I4734" t="s">
        <v>1470</v>
      </c>
      <c r="J4734">
        <v>32.4</v>
      </c>
      <c r="K4734">
        <v>5</v>
      </c>
      <c r="L4734">
        <v>3.3696000000000002</v>
      </c>
      <c r="M4734">
        <v>0</v>
      </c>
      <c r="N4734">
        <v>15.552</v>
      </c>
    </row>
    <row r="4735" spans="1:14" hidden="1">
      <c r="A4735">
        <v>8307</v>
      </c>
      <c r="B4735" t="s">
        <v>4870</v>
      </c>
      <c r="C4735" s="4">
        <v>42593</v>
      </c>
      <c r="D4735" s="4">
        <v>42598</v>
      </c>
      <c r="E4735" t="s">
        <v>15</v>
      </c>
      <c r="F4735" t="s">
        <v>3115</v>
      </c>
      <c r="G4735" t="s">
        <v>17</v>
      </c>
      <c r="H4735">
        <v>74133</v>
      </c>
      <c r="I4735" t="s">
        <v>4262</v>
      </c>
      <c r="J4735">
        <v>41.86</v>
      </c>
      <c r="K4735">
        <v>7</v>
      </c>
      <c r="L4735">
        <v>3.2292000000000001</v>
      </c>
      <c r="M4735">
        <v>0</v>
      </c>
      <c r="N4735">
        <v>19.255600000000001</v>
      </c>
    </row>
    <row r="4736" spans="1:14" hidden="1">
      <c r="A4736">
        <v>8308</v>
      </c>
      <c r="B4736" t="s">
        <v>4870</v>
      </c>
      <c r="C4736" s="4">
        <v>42593</v>
      </c>
      <c r="D4736" s="4">
        <v>42598</v>
      </c>
      <c r="E4736" t="s">
        <v>15</v>
      </c>
      <c r="F4736" t="s">
        <v>3115</v>
      </c>
      <c r="G4736" t="s">
        <v>17</v>
      </c>
      <c r="H4736">
        <v>74133</v>
      </c>
      <c r="I4736" t="s">
        <v>1653</v>
      </c>
      <c r="J4736">
        <v>77.56</v>
      </c>
      <c r="K4736">
        <v>2</v>
      </c>
      <c r="L4736">
        <v>20.941199999999998</v>
      </c>
      <c r="M4736">
        <v>0</v>
      </c>
      <c r="N4736">
        <v>35.677599999999998</v>
      </c>
    </row>
    <row r="4737" spans="1:14" hidden="1">
      <c r="A4737">
        <v>3517</v>
      </c>
      <c r="B4737" t="s">
        <v>4871</v>
      </c>
      <c r="C4737" s="4">
        <v>42591</v>
      </c>
      <c r="D4737" s="4">
        <v>42594</v>
      </c>
      <c r="E4737" t="s">
        <v>38</v>
      </c>
      <c r="F4737" t="s">
        <v>489</v>
      </c>
      <c r="G4737" t="s">
        <v>21</v>
      </c>
      <c r="H4737">
        <v>28314</v>
      </c>
      <c r="I4737" t="s">
        <v>2575</v>
      </c>
      <c r="J4737">
        <v>30.815999999999999</v>
      </c>
      <c r="K4737">
        <v>9</v>
      </c>
      <c r="L4737">
        <v>2.3540000000000001</v>
      </c>
      <c r="M4737">
        <v>0.2</v>
      </c>
      <c r="N4737">
        <v>9.6300000000000008</v>
      </c>
    </row>
    <row r="4738" spans="1:14" hidden="1">
      <c r="A4738">
        <v>3518</v>
      </c>
      <c r="B4738" t="s">
        <v>4871</v>
      </c>
      <c r="C4738" s="4">
        <v>42591</v>
      </c>
      <c r="D4738" s="4">
        <v>42594</v>
      </c>
      <c r="E4738" t="s">
        <v>38</v>
      </c>
      <c r="F4738" t="s">
        <v>489</v>
      </c>
      <c r="G4738" t="s">
        <v>21</v>
      </c>
      <c r="H4738">
        <v>28314</v>
      </c>
      <c r="I4738" t="s">
        <v>3275</v>
      </c>
      <c r="J4738">
        <v>44.783999999999999</v>
      </c>
      <c r="K4738">
        <v>2</v>
      </c>
      <c r="L4738">
        <v>20.152799999999999</v>
      </c>
      <c r="M4738">
        <v>0.2</v>
      </c>
      <c r="N4738">
        <v>4.4783999999999997</v>
      </c>
    </row>
    <row r="4739" spans="1:14" hidden="1">
      <c r="A4739">
        <v>3519</v>
      </c>
      <c r="B4739" t="s">
        <v>4871</v>
      </c>
      <c r="C4739" s="4">
        <v>42591</v>
      </c>
      <c r="D4739" s="4">
        <v>42594</v>
      </c>
      <c r="E4739" t="s">
        <v>38</v>
      </c>
      <c r="F4739" t="s">
        <v>489</v>
      </c>
      <c r="G4739" t="s">
        <v>21</v>
      </c>
      <c r="H4739">
        <v>28314</v>
      </c>
      <c r="I4739" t="s">
        <v>3764</v>
      </c>
      <c r="J4739">
        <v>569.53599999999994</v>
      </c>
      <c r="K4739">
        <v>4</v>
      </c>
      <c r="L4739">
        <v>126.36579999999999</v>
      </c>
      <c r="M4739">
        <v>0.2</v>
      </c>
      <c r="N4739">
        <v>64.072799999999901</v>
      </c>
    </row>
    <row r="4740" spans="1:14" hidden="1">
      <c r="A4740">
        <v>9160</v>
      </c>
      <c r="B4740" t="s">
        <v>4872</v>
      </c>
      <c r="C4740" s="4">
        <v>42591</v>
      </c>
      <c r="D4740" s="4">
        <v>42596</v>
      </c>
      <c r="E4740" t="s">
        <v>15</v>
      </c>
      <c r="F4740" t="s">
        <v>1785</v>
      </c>
      <c r="G4740" t="s">
        <v>17</v>
      </c>
      <c r="H4740">
        <v>37075</v>
      </c>
      <c r="I4740" t="s">
        <v>140</v>
      </c>
      <c r="J4740">
        <v>4.3380000000000001</v>
      </c>
      <c r="K4740">
        <v>3</v>
      </c>
      <c r="L4740">
        <v>2.4582000000000002</v>
      </c>
      <c r="M4740">
        <v>0.7</v>
      </c>
      <c r="N4740">
        <v>-3.0366</v>
      </c>
    </row>
    <row r="4741" spans="1:14" hidden="1">
      <c r="A4741">
        <v>9161</v>
      </c>
      <c r="B4741" t="s">
        <v>4872</v>
      </c>
      <c r="C4741" s="4">
        <v>42591</v>
      </c>
      <c r="D4741" s="4">
        <v>42596</v>
      </c>
      <c r="E4741" t="s">
        <v>15</v>
      </c>
      <c r="F4741" t="s">
        <v>1785</v>
      </c>
      <c r="G4741" t="s">
        <v>17</v>
      </c>
      <c r="H4741">
        <v>37075</v>
      </c>
      <c r="I4741" t="s">
        <v>990</v>
      </c>
      <c r="J4741">
        <v>11.88</v>
      </c>
      <c r="K4741">
        <v>5</v>
      </c>
      <c r="L4741">
        <v>3.96</v>
      </c>
      <c r="M4741">
        <v>0.7</v>
      </c>
      <c r="N4741">
        <v>-7.92</v>
      </c>
    </row>
    <row r="4742" spans="1:14" hidden="1">
      <c r="A4742">
        <v>1800</v>
      </c>
      <c r="B4742" t="s">
        <v>4873</v>
      </c>
      <c r="C4742" s="4">
        <v>42590</v>
      </c>
      <c r="D4742" s="4">
        <v>42592</v>
      </c>
      <c r="E4742" t="s">
        <v>52</v>
      </c>
      <c r="F4742" t="s">
        <v>1423</v>
      </c>
      <c r="G4742" t="s">
        <v>21</v>
      </c>
      <c r="H4742">
        <v>75081</v>
      </c>
      <c r="I4742" t="s">
        <v>65</v>
      </c>
      <c r="J4742">
        <v>11.167999999999999</v>
      </c>
      <c r="K4742">
        <v>4</v>
      </c>
      <c r="L4742">
        <v>1.8846000000000001</v>
      </c>
      <c r="M4742">
        <v>0.2</v>
      </c>
      <c r="N4742">
        <v>3.6295999999999999</v>
      </c>
    </row>
    <row r="4743" spans="1:14" hidden="1">
      <c r="A4743">
        <v>1801</v>
      </c>
      <c r="B4743" t="s">
        <v>4873</v>
      </c>
      <c r="C4743" s="4">
        <v>42590</v>
      </c>
      <c r="D4743" s="4">
        <v>42592</v>
      </c>
      <c r="E4743" t="s">
        <v>52</v>
      </c>
      <c r="F4743" t="s">
        <v>1423</v>
      </c>
      <c r="G4743" t="s">
        <v>21</v>
      </c>
      <c r="H4743">
        <v>75081</v>
      </c>
      <c r="I4743" t="s">
        <v>210</v>
      </c>
      <c r="J4743">
        <v>53.951999999999998</v>
      </c>
      <c r="K4743">
        <v>3</v>
      </c>
      <c r="L4743">
        <v>12.139200000000001</v>
      </c>
      <c r="M4743">
        <v>0.2</v>
      </c>
      <c r="N4743">
        <v>17.534400000000002</v>
      </c>
    </row>
    <row r="4744" spans="1:14" hidden="1">
      <c r="A4744">
        <v>3196</v>
      </c>
      <c r="B4744" t="s">
        <v>4874</v>
      </c>
      <c r="C4744" s="4">
        <v>42590</v>
      </c>
      <c r="D4744" s="4">
        <v>42595</v>
      </c>
      <c r="E4744" t="s">
        <v>15</v>
      </c>
      <c r="F4744" t="s">
        <v>723</v>
      </c>
      <c r="G4744" t="s">
        <v>17</v>
      </c>
      <c r="H4744">
        <v>39212</v>
      </c>
      <c r="I4744" t="s">
        <v>4526</v>
      </c>
      <c r="J4744">
        <v>23.34</v>
      </c>
      <c r="K4744">
        <v>3</v>
      </c>
      <c r="L4744">
        <v>7.7022000000000004</v>
      </c>
      <c r="M4744">
        <v>0</v>
      </c>
      <c r="N4744">
        <v>0.2334</v>
      </c>
    </row>
    <row r="4745" spans="1:14" hidden="1">
      <c r="A4745">
        <v>3497</v>
      </c>
      <c r="B4745" t="s">
        <v>4875</v>
      </c>
      <c r="C4745" s="4">
        <v>42590</v>
      </c>
      <c r="D4745" s="4">
        <v>42597</v>
      </c>
      <c r="E4745" t="s">
        <v>15</v>
      </c>
      <c r="F4745" t="s">
        <v>4228</v>
      </c>
      <c r="G4745" t="s">
        <v>17</v>
      </c>
      <c r="H4745">
        <v>90036</v>
      </c>
      <c r="I4745" t="s">
        <v>1852</v>
      </c>
      <c r="J4745">
        <v>513.024</v>
      </c>
      <c r="K4745">
        <v>2</v>
      </c>
      <c r="L4745">
        <v>250.0992</v>
      </c>
      <c r="M4745">
        <v>0.2</v>
      </c>
      <c r="N4745">
        <v>12.8256</v>
      </c>
    </row>
    <row r="4746" spans="1:14" hidden="1">
      <c r="A4746">
        <v>3498</v>
      </c>
      <c r="B4746" t="s">
        <v>4875</v>
      </c>
      <c r="C4746" s="4">
        <v>42590</v>
      </c>
      <c r="D4746" s="4">
        <v>42597</v>
      </c>
      <c r="E4746" t="s">
        <v>15</v>
      </c>
      <c r="F4746" t="s">
        <v>4228</v>
      </c>
      <c r="G4746" t="s">
        <v>17</v>
      </c>
      <c r="H4746">
        <v>90036</v>
      </c>
      <c r="I4746" t="s">
        <v>343</v>
      </c>
      <c r="J4746">
        <v>487.92</v>
      </c>
      <c r="K4746">
        <v>6</v>
      </c>
      <c r="L4746">
        <v>58.550400000000003</v>
      </c>
      <c r="M4746">
        <v>0</v>
      </c>
      <c r="N4746">
        <v>136.61760000000001</v>
      </c>
    </row>
    <row r="4747" spans="1:14" hidden="1">
      <c r="A4747">
        <v>3499</v>
      </c>
      <c r="B4747" t="s">
        <v>4875</v>
      </c>
      <c r="C4747" s="4">
        <v>42590</v>
      </c>
      <c r="D4747" s="4">
        <v>42597</v>
      </c>
      <c r="E4747" t="s">
        <v>15</v>
      </c>
      <c r="F4747" t="s">
        <v>4228</v>
      </c>
      <c r="G4747" t="s">
        <v>17</v>
      </c>
      <c r="H4747">
        <v>90036</v>
      </c>
      <c r="I4747" t="s">
        <v>4776</v>
      </c>
      <c r="J4747">
        <v>15.24</v>
      </c>
      <c r="K4747">
        <v>5</v>
      </c>
      <c r="L4747">
        <v>1.9812000000000001</v>
      </c>
      <c r="M4747">
        <v>0.2</v>
      </c>
      <c r="N4747">
        <v>5.3339999999999996</v>
      </c>
    </row>
    <row r="4748" spans="1:14" hidden="1">
      <c r="A4748">
        <v>5257</v>
      </c>
      <c r="B4748" t="s">
        <v>4876</v>
      </c>
      <c r="C4748" s="4">
        <v>42590</v>
      </c>
      <c r="D4748" s="4">
        <v>42596</v>
      </c>
      <c r="E4748" t="s">
        <v>15</v>
      </c>
      <c r="F4748" t="s">
        <v>2256</v>
      </c>
      <c r="G4748" t="s">
        <v>21</v>
      </c>
      <c r="H4748">
        <v>73120</v>
      </c>
      <c r="I4748" t="s">
        <v>4877</v>
      </c>
      <c r="J4748">
        <v>10.56</v>
      </c>
      <c r="K4748">
        <v>2</v>
      </c>
      <c r="L4748">
        <v>2.9039999999999999</v>
      </c>
      <c r="M4748">
        <v>0</v>
      </c>
      <c r="N4748">
        <v>4.7519999999999998</v>
      </c>
    </row>
    <row r="4749" spans="1:14" hidden="1">
      <c r="A4749">
        <v>6583</v>
      </c>
      <c r="B4749" t="s">
        <v>4878</v>
      </c>
      <c r="C4749" s="4">
        <v>42589</v>
      </c>
      <c r="D4749" s="4">
        <v>42593</v>
      </c>
      <c r="E4749" t="s">
        <v>15</v>
      </c>
      <c r="F4749" t="s">
        <v>3372</v>
      </c>
      <c r="G4749" t="s">
        <v>27</v>
      </c>
      <c r="H4749">
        <v>98026</v>
      </c>
      <c r="I4749" t="s">
        <v>317</v>
      </c>
      <c r="J4749">
        <v>179.97</v>
      </c>
      <c r="K4749">
        <v>3</v>
      </c>
      <c r="L4749">
        <v>31.194800000000001</v>
      </c>
      <c r="M4749">
        <v>0</v>
      </c>
      <c r="N4749">
        <v>86.385599999999997</v>
      </c>
    </row>
    <row r="4750" spans="1:14" hidden="1">
      <c r="A4750">
        <v>3447</v>
      </c>
      <c r="B4750" t="s">
        <v>4879</v>
      </c>
      <c r="C4750" s="4">
        <v>42588</v>
      </c>
      <c r="D4750" s="4">
        <v>42589</v>
      </c>
      <c r="E4750" t="s">
        <v>38</v>
      </c>
      <c r="F4750" t="s">
        <v>4293</v>
      </c>
      <c r="G4750" t="s">
        <v>27</v>
      </c>
      <c r="H4750">
        <v>10024</v>
      </c>
      <c r="I4750" t="s">
        <v>2208</v>
      </c>
      <c r="J4750">
        <v>70.88</v>
      </c>
      <c r="K4750">
        <v>2</v>
      </c>
      <c r="L4750">
        <v>18.783200000000001</v>
      </c>
      <c r="M4750">
        <v>0</v>
      </c>
      <c r="N4750">
        <v>33.313600000000001</v>
      </c>
    </row>
    <row r="4751" spans="1:14" hidden="1">
      <c r="A4751">
        <v>5943</v>
      </c>
      <c r="B4751" t="s">
        <v>4880</v>
      </c>
      <c r="C4751" s="4">
        <v>42588</v>
      </c>
      <c r="D4751" s="4">
        <v>42595</v>
      </c>
      <c r="E4751" t="s">
        <v>15</v>
      </c>
      <c r="F4751" t="s">
        <v>2764</v>
      </c>
      <c r="G4751" t="s">
        <v>21</v>
      </c>
      <c r="H4751">
        <v>90032</v>
      </c>
      <c r="I4751" t="s">
        <v>800</v>
      </c>
      <c r="J4751">
        <v>211.16800000000001</v>
      </c>
      <c r="K4751">
        <v>4</v>
      </c>
      <c r="L4751">
        <v>48.172699999999999</v>
      </c>
      <c r="M4751">
        <v>0.2</v>
      </c>
      <c r="N4751">
        <v>18.4772</v>
      </c>
    </row>
    <row r="4752" spans="1:14" hidden="1">
      <c r="A4752">
        <v>9511</v>
      </c>
      <c r="B4752" t="s">
        <v>4881</v>
      </c>
      <c r="C4752" s="4">
        <v>42588</v>
      </c>
      <c r="D4752" s="4">
        <v>42593</v>
      </c>
      <c r="E4752" t="s">
        <v>15</v>
      </c>
      <c r="F4752" t="s">
        <v>4130</v>
      </c>
      <c r="G4752" t="s">
        <v>21</v>
      </c>
      <c r="H4752">
        <v>10024</v>
      </c>
      <c r="I4752" t="s">
        <v>3073</v>
      </c>
      <c r="J4752">
        <v>38.340000000000003</v>
      </c>
      <c r="K4752">
        <v>9</v>
      </c>
      <c r="L4752">
        <v>2.5133999999999999</v>
      </c>
      <c r="M4752">
        <v>0</v>
      </c>
      <c r="N4752">
        <v>15.7194</v>
      </c>
    </row>
    <row r="4753" spans="1:14" hidden="1">
      <c r="A4753">
        <v>9490</v>
      </c>
      <c r="B4753" t="s">
        <v>4882</v>
      </c>
      <c r="C4753" s="4">
        <v>42587</v>
      </c>
      <c r="D4753" s="4">
        <v>42593</v>
      </c>
      <c r="E4753" t="s">
        <v>15</v>
      </c>
      <c r="F4753" t="s">
        <v>4394</v>
      </c>
      <c r="G4753" t="s">
        <v>27</v>
      </c>
      <c r="H4753">
        <v>35810</v>
      </c>
      <c r="I4753" t="s">
        <v>4692</v>
      </c>
      <c r="J4753">
        <v>197.05</v>
      </c>
      <c r="K4753">
        <v>7</v>
      </c>
      <c r="L4753">
        <v>19.704999999999998</v>
      </c>
      <c r="M4753">
        <v>0</v>
      </c>
      <c r="N4753">
        <v>59.115000000000002</v>
      </c>
    </row>
    <row r="4754" spans="1:14" hidden="1">
      <c r="A4754">
        <v>1764</v>
      </c>
      <c r="B4754" t="s">
        <v>4883</v>
      </c>
      <c r="C4754" s="4">
        <v>42586</v>
      </c>
      <c r="D4754" s="4">
        <v>42590</v>
      </c>
      <c r="E4754" t="s">
        <v>15</v>
      </c>
      <c r="F4754" t="s">
        <v>839</v>
      </c>
      <c r="G4754" t="s">
        <v>17</v>
      </c>
      <c r="H4754">
        <v>23434</v>
      </c>
      <c r="I4754" t="s">
        <v>1615</v>
      </c>
      <c r="J4754">
        <v>35.06</v>
      </c>
      <c r="K4754">
        <v>2</v>
      </c>
      <c r="L4754">
        <v>12.271000000000001</v>
      </c>
      <c r="M4754">
        <v>0</v>
      </c>
      <c r="N4754">
        <v>10.518000000000001</v>
      </c>
    </row>
    <row r="4755" spans="1:14" hidden="1">
      <c r="A4755">
        <v>1765</v>
      </c>
      <c r="B4755" t="s">
        <v>4883</v>
      </c>
      <c r="C4755" s="4">
        <v>42586</v>
      </c>
      <c r="D4755" s="4">
        <v>42590</v>
      </c>
      <c r="E4755" t="s">
        <v>15</v>
      </c>
      <c r="F4755" t="s">
        <v>839</v>
      </c>
      <c r="G4755" t="s">
        <v>17</v>
      </c>
      <c r="H4755">
        <v>23434</v>
      </c>
      <c r="I4755" t="s">
        <v>1505</v>
      </c>
      <c r="J4755">
        <v>4.13</v>
      </c>
      <c r="K4755">
        <v>1</v>
      </c>
      <c r="L4755">
        <v>2.2302</v>
      </c>
      <c r="M4755">
        <v>0</v>
      </c>
      <c r="N4755">
        <v>1.8997999999999999</v>
      </c>
    </row>
    <row r="4756" spans="1:14" hidden="1">
      <c r="A4756">
        <v>1766</v>
      </c>
      <c r="B4756" t="s">
        <v>4883</v>
      </c>
      <c r="C4756" s="4">
        <v>42586</v>
      </c>
      <c r="D4756" s="4">
        <v>42590</v>
      </c>
      <c r="E4756" t="s">
        <v>15</v>
      </c>
      <c r="F4756" t="s">
        <v>839</v>
      </c>
      <c r="G4756" t="s">
        <v>17</v>
      </c>
      <c r="H4756">
        <v>23434</v>
      </c>
      <c r="I4756" t="s">
        <v>2953</v>
      </c>
      <c r="J4756">
        <v>109.8</v>
      </c>
      <c r="K4756">
        <v>9</v>
      </c>
      <c r="L4756">
        <v>7.0759999999999996</v>
      </c>
      <c r="M4756">
        <v>0</v>
      </c>
      <c r="N4756">
        <v>46.116</v>
      </c>
    </row>
    <row r="4757" spans="1:14" hidden="1">
      <c r="A4757">
        <v>1767</v>
      </c>
      <c r="B4757" t="s">
        <v>4883</v>
      </c>
      <c r="C4757" s="4">
        <v>42586</v>
      </c>
      <c r="D4757" s="4">
        <v>42590</v>
      </c>
      <c r="E4757" t="s">
        <v>15</v>
      </c>
      <c r="F4757" t="s">
        <v>839</v>
      </c>
      <c r="G4757" t="s">
        <v>17</v>
      </c>
      <c r="H4757">
        <v>23434</v>
      </c>
      <c r="I4757" t="s">
        <v>1735</v>
      </c>
      <c r="J4757">
        <v>9.82</v>
      </c>
      <c r="K4757">
        <v>2</v>
      </c>
      <c r="L4757">
        <v>2.5041000000000002</v>
      </c>
      <c r="M4757">
        <v>0</v>
      </c>
      <c r="N4757">
        <v>4.8117999999999999</v>
      </c>
    </row>
    <row r="4758" spans="1:14" hidden="1">
      <c r="A4758">
        <v>2688</v>
      </c>
      <c r="B4758" t="s">
        <v>4884</v>
      </c>
      <c r="C4758" s="4">
        <v>42586</v>
      </c>
      <c r="D4758" s="4">
        <v>42587</v>
      </c>
      <c r="E4758" t="s">
        <v>38</v>
      </c>
      <c r="F4758" t="s">
        <v>118</v>
      </c>
      <c r="G4758" t="s">
        <v>21</v>
      </c>
      <c r="H4758">
        <v>61604</v>
      </c>
      <c r="I4758" t="s">
        <v>288</v>
      </c>
      <c r="J4758">
        <v>3.98</v>
      </c>
      <c r="K4758">
        <v>5</v>
      </c>
      <c r="L4758">
        <v>2.1093999999999999</v>
      </c>
      <c r="M4758">
        <v>0.8</v>
      </c>
      <c r="N4758">
        <v>-6.5670000000000002</v>
      </c>
    </row>
    <row r="4759" spans="1:14" hidden="1">
      <c r="A4759">
        <v>4086</v>
      </c>
      <c r="B4759" t="s">
        <v>4885</v>
      </c>
      <c r="C4759" s="4">
        <v>42586</v>
      </c>
      <c r="D4759" s="4">
        <v>42588</v>
      </c>
      <c r="E4759" t="s">
        <v>52</v>
      </c>
      <c r="F4759" t="s">
        <v>1112</v>
      </c>
      <c r="G4759" t="s">
        <v>27</v>
      </c>
      <c r="H4759">
        <v>95823</v>
      </c>
      <c r="I4759" t="s">
        <v>3825</v>
      </c>
      <c r="J4759">
        <v>302.38400000000001</v>
      </c>
      <c r="K4759">
        <v>2</v>
      </c>
      <c r="L4759">
        <v>136.0728</v>
      </c>
      <c r="M4759">
        <v>0.2</v>
      </c>
      <c r="N4759">
        <v>30.238399999999999</v>
      </c>
    </row>
    <row r="4760" spans="1:14" hidden="1">
      <c r="A4760">
        <v>4087</v>
      </c>
      <c r="B4760" t="s">
        <v>4885</v>
      </c>
      <c r="C4760" s="4">
        <v>42586</v>
      </c>
      <c r="D4760" s="4">
        <v>42588</v>
      </c>
      <c r="E4760" t="s">
        <v>52</v>
      </c>
      <c r="F4760" t="s">
        <v>1112</v>
      </c>
      <c r="G4760" t="s">
        <v>27</v>
      </c>
      <c r="H4760">
        <v>95823</v>
      </c>
      <c r="I4760" t="s">
        <v>297</v>
      </c>
      <c r="J4760">
        <v>20.952000000000002</v>
      </c>
      <c r="K4760">
        <v>3</v>
      </c>
      <c r="L4760">
        <v>4.6269</v>
      </c>
      <c r="M4760">
        <v>0.2</v>
      </c>
      <c r="N4760">
        <v>7.0712999999999999</v>
      </c>
    </row>
    <row r="4761" spans="1:14" hidden="1">
      <c r="A4761">
        <v>4088</v>
      </c>
      <c r="B4761" t="s">
        <v>4885</v>
      </c>
      <c r="C4761" s="4">
        <v>42586</v>
      </c>
      <c r="D4761" s="4">
        <v>42588</v>
      </c>
      <c r="E4761" t="s">
        <v>52</v>
      </c>
      <c r="F4761" t="s">
        <v>1112</v>
      </c>
      <c r="G4761" t="s">
        <v>27</v>
      </c>
      <c r="H4761">
        <v>95823</v>
      </c>
      <c r="I4761" t="s">
        <v>2160</v>
      </c>
      <c r="J4761">
        <v>11.784000000000001</v>
      </c>
      <c r="K4761">
        <v>3</v>
      </c>
      <c r="L4761">
        <v>2.6023000000000001</v>
      </c>
      <c r="M4761">
        <v>0.2</v>
      </c>
      <c r="N4761">
        <v>3.9771000000000001</v>
      </c>
    </row>
    <row r="4762" spans="1:14" hidden="1">
      <c r="A4762">
        <v>6158</v>
      </c>
      <c r="B4762" t="s">
        <v>4886</v>
      </c>
      <c r="C4762" s="4">
        <v>42585</v>
      </c>
      <c r="D4762" s="4">
        <v>42587</v>
      </c>
      <c r="E4762" t="s">
        <v>52</v>
      </c>
      <c r="F4762" t="s">
        <v>245</v>
      </c>
      <c r="G4762" t="s">
        <v>21</v>
      </c>
      <c r="H4762">
        <v>74133</v>
      </c>
      <c r="I4762" t="s">
        <v>3326</v>
      </c>
      <c r="J4762">
        <v>81.540000000000006</v>
      </c>
      <c r="K4762">
        <v>3</v>
      </c>
      <c r="L4762">
        <v>14.4054</v>
      </c>
      <c r="M4762">
        <v>0</v>
      </c>
      <c r="N4762">
        <v>38.323799999999999</v>
      </c>
    </row>
    <row r="4763" spans="1:14" hidden="1">
      <c r="A4763">
        <v>6159</v>
      </c>
      <c r="B4763" t="s">
        <v>4886</v>
      </c>
      <c r="C4763" s="4">
        <v>42585</v>
      </c>
      <c r="D4763" s="4">
        <v>42587</v>
      </c>
      <c r="E4763" t="s">
        <v>52</v>
      </c>
      <c r="F4763" t="s">
        <v>245</v>
      </c>
      <c r="G4763" t="s">
        <v>21</v>
      </c>
      <c r="H4763">
        <v>74133</v>
      </c>
      <c r="I4763" t="s">
        <v>2697</v>
      </c>
      <c r="J4763">
        <v>167.28</v>
      </c>
      <c r="K4763">
        <v>12</v>
      </c>
      <c r="L4763">
        <v>11.9884</v>
      </c>
      <c r="M4763">
        <v>0</v>
      </c>
      <c r="N4763">
        <v>23.4192</v>
      </c>
    </row>
    <row r="4764" spans="1:14" hidden="1">
      <c r="A4764">
        <v>5245</v>
      </c>
      <c r="B4764" t="s">
        <v>4887</v>
      </c>
      <c r="C4764" s="4">
        <v>42584</v>
      </c>
      <c r="D4764" s="4">
        <v>42586</v>
      </c>
      <c r="E4764" t="s">
        <v>52</v>
      </c>
      <c r="F4764" t="s">
        <v>1776</v>
      </c>
      <c r="G4764" t="s">
        <v>27</v>
      </c>
      <c r="H4764">
        <v>90032</v>
      </c>
      <c r="I4764" t="s">
        <v>4888</v>
      </c>
      <c r="J4764">
        <v>136.464</v>
      </c>
      <c r="K4764">
        <v>2</v>
      </c>
      <c r="L4764">
        <v>60.555900000000001</v>
      </c>
      <c r="M4764">
        <v>0.2</v>
      </c>
      <c r="N4764">
        <v>15.3522</v>
      </c>
    </row>
    <row r="4765" spans="1:14" hidden="1">
      <c r="A4765">
        <v>5246</v>
      </c>
      <c r="B4765" t="s">
        <v>4887</v>
      </c>
      <c r="C4765" s="4">
        <v>42584</v>
      </c>
      <c r="D4765" s="4">
        <v>42586</v>
      </c>
      <c r="E4765" t="s">
        <v>52</v>
      </c>
      <c r="F4765" t="s">
        <v>1776</v>
      </c>
      <c r="G4765" t="s">
        <v>27</v>
      </c>
      <c r="H4765">
        <v>90032</v>
      </c>
      <c r="I4765" t="s">
        <v>528</v>
      </c>
      <c r="J4765">
        <v>333.57600000000002</v>
      </c>
      <c r="K4765">
        <v>3</v>
      </c>
      <c r="L4765">
        <v>100.0728</v>
      </c>
      <c r="M4765">
        <v>0.2</v>
      </c>
      <c r="N4765">
        <v>33.357599999999998</v>
      </c>
    </row>
    <row r="4766" spans="1:14" hidden="1">
      <c r="A4766">
        <v>5247</v>
      </c>
      <c r="B4766" t="s">
        <v>4887</v>
      </c>
      <c r="C4766" s="4">
        <v>42584</v>
      </c>
      <c r="D4766" s="4">
        <v>42586</v>
      </c>
      <c r="E4766" t="s">
        <v>52</v>
      </c>
      <c r="F4766" t="s">
        <v>1776</v>
      </c>
      <c r="G4766" t="s">
        <v>27</v>
      </c>
      <c r="H4766">
        <v>90032</v>
      </c>
      <c r="I4766" t="s">
        <v>3436</v>
      </c>
      <c r="J4766">
        <v>12.544</v>
      </c>
      <c r="K4766">
        <v>2</v>
      </c>
      <c r="L4766">
        <v>3.92</v>
      </c>
      <c r="M4766">
        <v>0.2</v>
      </c>
      <c r="N4766">
        <v>4.7039999999999997</v>
      </c>
    </row>
    <row r="4767" spans="1:14" hidden="1">
      <c r="A4767">
        <v>7102</v>
      </c>
      <c r="B4767" t="s">
        <v>4889</v>
      </c>
      <c r="C4767" s="4">
        <v>42583</v>
      </c>
      <c r="D4767" s="4">
        <v>42587</v>
      </c>
      <c r="E4767" t="s">
        <v>52</v>
      </c>
      <c r="F4767" t="s">
        <v>3272</v>
      </c>
      <c r="G4767" t="s">
        <v>27</v>
      </c>
      <c r="H4767">
        <v>79109</v>
      </c>
      <c r="I4767" t="s">
        <v>1744</v>
      </c>
      <c r="J4767">
        <v>19.648</v>
      </c>
      <c r="K4767">
        <v>2</v>
      </c>
      <c r="L4767">
        <v>6.5084</v>
      </c>
      <c r="M4767">
        <v>0.2</v>
      </c>
      <c r="N4767">
        <v>6.6311999999999998</v>
      </c>
    </row>
    <row r="4768" spans="1:14" hidden="1">
      <c r="A4768">
        <v>7770</v>
      </c>
      <c r="B4768" t="s">
        <v>4890</v>
      </c>
      <c r="C4768" s="4">
        <v>42583</v>
      </c>
      <c r="D4768" s="4">
        <v>42583</v>
      </c>
      <c r="E4768" t="s">
        <v>98</v>
      </c>
      <c r="F4768" t="s">
        <v>3080</v>
      </c>
      <c r="G4768" t="s">
        <v>27</v>
      </c>
      <c r="H4768">
        <v>92503</v>
      </c>
      <c r="I4768" t="s">
        <v>2065</v>
      </c>
      <c r="J4768">
        <v>1039.7280000000001</v>
      </c>
      <c r="K4768">
        <v>2</v>
      </c>
      <c r="L4768">
        <v>474.3759</v>
      </c>
      <c r="M4768">
        <v>0.2</v>
      </c>
      <c r="N4768">
        <v>90.976200000000105</v>
      </c>
    </row>
    <row r="4769" spans="1:14" hidden="1">
      <c r="A4769">
        <v>7771</v>
      </c>
      <c r="B4769" t="s">
        <v>4890</v>
      </c>
      <c r="C4769" s="4">
        <v>42583</v>
      </c>
      <c r="D4769" s="4">
        <v>42583</v>
      </c>
      <c r="E4769" t="s">
        <v>98</v>
      </c>
      <c r="F4769" t="s">
        <v>3080</v>
      </c>
      <c r="G4769" t="s">
        <v>27</v>
      </c>
      <c r="H4769">
        <v>92503</v>
      </c>
      <c r="I4769" t="s">
        <v>4069</v>
      </c>
      <c r="J4769">
        <v>45.96</v>
      </c>
      <c r="K4769">
        <v>2</v>
      </c>
      <c r="L4769">
        <v>16.085999999999999</v>
      </c>
      <c r="M4769">
        <v>0</v>
      </c>
      <c r="N4769">
        <v>13.788</v>
      </c>
    </row>
    <row r="4770" spans="1:14" hidden="1">
      <c r="A4770">
        <v>9155</v>
      </c>
      <c r="B4770" t="s">
        <v>4891</v>
      </c>
      <c r="C4770" s="4">
        <v>42583</v>
      </c>
      <c r="D4770" s="4">
        <v>42585</v>
      </c>
      <c r="E4770" t="s">
        <v>52</v>
      </c>
      <c r="F4770" t="s">
        <v>405</v>
      </c>
      <c r="G4770" t="s">
        <v>21</v>
      </c>
      <c r="H4770">
        <v>19140</v>
      </c>
      <c r="I4770" t="s">
        <v>1951</v>
      </c>
      <c r="J4770">
        <v>19.312000000000001</v>
      </c>
      <c r="K4770">
        <v>2</v>
      </c>
      <c r="L4770">
        <v>8.0869</v>
      </c>
      <c r="M4770">
        <v>0.2</v>
      </c>
      <c r="N4770">
        <v>3.1381999999999999</v>
      </c>
    </row>
    <row r="4771" spans="1:14" hidden="1">
      <c r="A4771">
        <v>4672</v>
      </c>
      <c r="B4771" t="s">
        <v>4892</v>
      </c>
      <c r="C4771" s="4">
        <v>42582</v>
      </c>
      <c r="D4771" s="4">
        <v>42588</v>
      </c>
      <c r="E4771" t="s">
        <v>15</v>
      </c>
      <c r="F4771" t="s">
        <v>1278</v>
      </c>
      <c r="G4771" t="s">
        <v>21</v>
      </c>
      <c r="H4771">
        <v>48205</v>
      </c>
      <c r="I4771" t="s">
        <v>2512</v>
      </c>
      <c r="J4771">
        <v>283.14</v>
      </c>
      <c r="K4771">
        <v>4</v>
      </c>
      <c r="L4771">
        <v>52.695500000000003</v>
      </c>
      <c r="M4771">
        <v>0.1</v>
      </c>
      <c r="N4771">
        <v>72.358000000000004</v>
      </c>
    </row>
    <row r="4772" spans="1:14" hidden="1">
      <c r="A4772">
        <v>4673</v>
      </c>
      <c r="B4772" t="s">
        <v>4892</v>
      </c>
      <c r="C4772" s="4">
        <v>42582</v>
      </c>
      <c r="D4772" s="4">
        <v>42588</v>
      </c>
      <c r="E4772" t="s">
        <v>15</v>
      </c>
      <c r="F4772" t="s">
        <v>1278</v>
      </c>
      <c r="G4772" t="s">
        <v>21</v>
      </c>
      <c r="H4772">
        <v>48205</v>
      </c>
      <c r="I4772" t="s">
        <v>1589</v>
      </c>
      <c r="J4772">
        <v>635.96</v>
      </c>
      <c r="K4772">
        <v>4</v>
      </c>
      <c r="L4772">
        <v>117.65260000000001</v>
      </c>
      <c r="M4772">
        <v>0</v>
      </c>
      <c r="N4772">
        <v>165.34960000000001</v>
      </c>
    </row>
    <row r="4773" spans="1:14" hidden="1">
      <c r="A4773">
        <v>4674</v>
      </c>
      <c r="B4773" t="s">
        <v>4892</v>
      </c>
      <c r="C4773" s="4">
        <v>42582</v>
      </c>
      <c r="D4773" s="4">
        <v>42588</v>
      </c>
      <c r="E4773" t="s">
        <v>15</v>
      </c>
      <c r="F4773" t="s">
        <v>1278</v>
      </c>
      <c r="G4773" t="s">
        <v>21</v>
      </c>
      <c r="H4773">
        <v>48205</v>
      </c>
      <c r="I4773" t="s">
        <v>2742</v>
      </c>
      <c r="J4773">
        <v>118.99</v>
      </c>
      <c r="K4773">
        <v>1</v>
      </c>
      <c r="L4773">
        <v>85.672799999999995</v>
      </c>
      <c r="M4773">
        <v>0</v>
      </c>
      <c r="N4773">
        <v>33.3172</v>
      </c>
    </row>
    <row r="4774" spans="1:14" hidden="1">
      <c r="A4774">
        <v>4675</v>
      </c>
      <c r="B4774" t="s">
        <v>4892</v>
      </c>
      <c r="C4774" s="4">
        <v>42582</v>
      </c>
      <c r="D4774" s="4">
        <v>42588</v>
      </c>
      <c r="E4774" t="s">
        <v>15</v>
      </c>
      <c r="F4774" t="s">
        <v>1278</v>
      </c>
      <c r="G4774" t="s">
        <v>21</v>
      </c>
      <c r="H4774">
        <v>48205</v>
      </c>
      <c r="I4774" t="s">
        <v>4893</v>
      </c>
      <c r="J4774">
        <v>272.94</v>
      </c>
      <c r="K4774">
        <v>3</v>
      </c>
      <c r="L4774">
        <v>80.972200000000001</v>
      </c>
      <c r="M4774">
        <v>0</v>
      </c>
      <c r="N4774">
        <v>30.023399999999999</v>
      </c>
    </row>
    <row r="4775" spans="1:14" hidden="1">
      <c r="A4775">
        <v>8168</v>
      </c>
      <c r="B4775" t="s">
        <v>4894</v>
      </c>
      <c r="C4775" s="4">
        <v>42582</v>
      </c>
      <c r="D4775" s="4">
        <v>42587</v>
      </c>
      <c r="E4775" t="s">
        <v>15</v>
      </c>
      <c r="F4775" t="s">
        <v>4293</v>
      </c>
      <c r="G4775" t="s">
        <v>27</v>
      </c>
      <c r="H4775">
        <v>94122</v>
      </c>
      <c r="I4775" t="s">
        <v>4378</v>
      </c>
      <c r="J4775">
        <v>863.12800000000004</v>
      </c>
      <c r="K4775">
        <v>7</v>
      </c>
      <c r="L4775">
        <v>127.92789999999999</v>
      </c>
      <c r="M4775">
        <v>0.2</v>
      </c>
      <c r="N4775">
        <v>-32.3673000000001</v>
      </c>
    </row>
    <row r="4776" spans="1:14" hidden="1">
      <c r="A4776">
        <v>2174</v>
      </c>
      <c r="B4776" t="s">
        <v>4895</v>
      </c>
      <c r="C4776" s="4">
        <v>42581</v>
      </c>
      <c r="D4776" s="4">
        <v>42586</v>
      </c>
      <c r="E4776" t="s">
        <v>15</v>
      </c>
      <c r="F4776" t="s">
        <v>491</v>
      </c>
      <c r="G4776" t="s">
        <v>17</v>
      </c>
      <c r="H4776">
        <v>77070</v>
      </c>
      <c r="I4776" t="s">
        <v>3157</v>
      </c>
      <c r="J4776">
        <v>9.2639999999999993</v>
      </c>
      <c r="K4776">
        <v>3</v>
      </c>
      <c r="L4776">
        <v>7.72</v>
      </c>
      <c r="M4776">
        <v>0.8</v>
      </c>
      <c r="N4776">
        <v>-13.896000000000001</v>
      </c>
    </row>
    <row r="4777" spans="1:14" hidden="1">
      <c r="A4777">
        <v>7455</v>
      </c>
      <c r="B4777" t="s">
        <v>4896</v>
      </c>
      <c r="C4777" s="4">
        <v>42581</v>
      </c>
      <c r="D4777" s="4">
        <v>42586</v>
      </c>
      <c r="E4777" t="s">
        <v>15</v>
      </c>
      <c r="F4777" t="s">
        <v>53</v>
      </c>
      <c r="G4777" t="s">
        <v>21</v>
      </c>
      <c r="H4777">
        <v>60623</v>
      </c>
      <c r="I4777" t="s">
        <v>2778</v>
      </c>
      <c r="J4777">
        <v>9.2479999999999993</v>
      </c>
      <c r="K4777">
        <v>4</v>
      </c>
      <c r="L4777">
        <v>1.5317000000000001</v>
      </c>
      <c r="M4777">
        <v>0.2</v>
      </c>
      <c r="N4777">
        <v>3.1212</v>
      </c>
    </row>
    <row r="4778" spans="1:14" hidden="1">
      <c r="A4778">
        <v>7456</v>
      </c>
      <c r="B4778" t="s">
        <v>4896</v>
      </c>
      <c r="C4778" s="4">
        <v>42581</v>
      </c>
      <c r="D4778" s="4">
        <v>42586</v>
      </c>
      <c r="E4778" t="s">
        <v>15</v>
      </c>
      <c r="F4778" t="s">
        <v>53</v>
      </c>
      <c r="G4778" t="s">
        <v>21</v>
      </c>
      <c r="H4778">
        <v>60623</v>
      </c>
      <c r="I4778" t="s">
        <v>2962</v>
      </c>
      <c r="J4778">
        <v>1036.624</v>
      </c>
      <c r="K4778">
        <v>2</v>
      </c>
      <c r="L4778">
        <v>492.39640000000003</v>
      </c>
      <c r="M4778">
        <v>0.2</v>
      </c>
      <c r="N4778">
        <v>51.831200000000003</v>
      </c>
    </row>
    <row r="4779" spans="1:14" hidden="1">
      <c r="A4779">
        <v>7908</v>
      </c>
      <c r="B4779" t="s">
        <v>4897</v>
      </c>
      <c r="C4779" s="4">
        <v>42581</v>
      </c>
      <c r="D4779" s="4">
        <v>42584</v>
      </c>
      <c r="E4779" t="s">
        <v>38</v>
      </c>
      <c r="F4779" t="s">
        <v>1945</v>
      </c>
      <c r="G4779" t="s">
        <v>27</v>
      </c>
      <c r="H4779">
        <v>94122</v>
      </c>
      <c r="I4779" t="s">
        <v>1124</v>
      </c>
      <c r="J4779">
        <v>715.64</v>
      </c>
      <c r="K4779">
        <v>2</v>
      </c>
      <c r="L4779">
        <v>268.36500000000001</v>
      </c>
      <c r="M4779">
        <v>0</v>
      </c>
      <c r="N4779">
        <v>178.91</v>
      </c>
    </row>
    <row r="4780" spans="1:14" hidden="1">
      <c r="A4780">
        <v>3445</v>
      </c>
      <c r="B4780" t="s">
        <v>4898</v>
      </c>
      <c r="C4780" s="4">
        <v>42580</v>
      </c>
      <c r="D4780" s="4">
        <v>42584</v>
      </c>
      <c r="E4780" t="s">
        <v>15</v>
      </c>
      <c r="F4780" t="s">
        <v>1533</v>
      </c>
      <c r="G4780" t="s">
        <v>27</v>
      </c>
      <c r="H4780">
        <v>19140</v>
      </c>
      <c r="I4780" t="s">
        <v>4899</v>
      </c>
      <c r="J4780">
        <v>84.784000000000006</v>
      </c>
      <c r="K4780">
        <v>2</v>
      </c>
      <c r="L4780">
        <v>50.870399999999997</v>
      </c>
      <c r="M4780">
        <v>0.2</v>
      </c>
      <c r="N4780">
        <v>-16.956800000000001</v>
      </c>
    </row>
    <row r="4781" spans="1:14" hidden="1">
      <c r="A4781">
        <v>4879</v>
      </c>
      <c r="B4781" t="s">
        <v>4900</v>
      </c>
      <c r="C4781" s="4">
        <v>42580</v>
      </c>
      <c r="D4781" s="4">
        <v>42582</v>
      </c>
      <c r="E4781" t="s">
        <v>38</v>
      </c>
      <c r="F4781" t="s">
        <v>4609</v>
      </c>
      <c r="G4781" t="s">
        <v>21</v>
      </c>
      <c r="H4781">
        <v>32503</v>
      </c>
      <c r="I4781" t="s">
        <v>189</v>
      </c>
      <c r="J4781">
        <v>2.214</v>
      </c>
      <c r="K4781">
        <v>3</v>
      </c>
      <c r="L4781">
        <v>1.23</v>
      </c>
      <c r="M4781">
        <v>0.7</v>
      </c>
      <c r="N4781">
        <v>-1.476</v>
      </c>
    </row>
    <row r="4782" spans="1:14" hidden="1">
      <c r="A4782">
        <v>8649</v>
      </c>
      <c r="B4782" t="s">
        <v>4901</v>
      </c>
      <c r="C4782" s="4">
        <v>42580</v>
      </c>
      <c r="D4782" s="4">
        <v>42585</v>
      </c>
      <c r="E4782" t="s">
        <v>15</v>
      </c>
      <c r="F4782" t="s">
        <v>4902</v>
      </c>
      <c r="G4782" t="s">
        <v>21</v>
      </c>
      <c r="H4782">
        <v>28205</v>
      </c>
      <c r="I4782" t="s">
        <v>2473</v>
      </c>
      <c r="J4782">
        <v>704.76</v>
      </c>
      <c r="K4782">
        <v>5</v>
      </c>
      <c r="L4782">
        <v>135.66630000000001</v>
      </c>
      <c r="M4782">
        <v>0.2</v>
      </c>
      <c r="N4782">
        <v>26.4285</v>
      </c>
    </row>
    <row r="4783" spans="1:14" hidden="1">
      <c r="A4783">
        <v>8650</v>
      </c>
      <c r="B4783" t="s">
        <v>4901</v>
      </c>
      <c r="C4783" s="4">
        <v>42580</v>
      </c>
      <c r="D4783" s="4">
        <v>42585</v>
      </c>
      <c r="E4783" t="s">
        <v>15</v>
      </c>
      <c r="F4783" t="s">
        <v>4902</v>
      </c>
      <c r="G4783" t="s">
        <v>21</v>
      </c>
      <c r="H4783">
        <v>28205</v>
      </c>
      <c r="I4783" t="s">
        <v>759</v>
      </c>
      <c r="J4783">
        <v>27.396000000000001</v>
      </c>
      <c r="K4783">
        <v>3</v>
      </c>
      <c r="L4783">
        <v>15.828799999999999</v>
      </c>
      <c r="M4783">
        <v>0.7</v>
      </c>
      <c r="N4783">
        <v>-20.090399999999999</v>
      </c>
    </row>
    <row r="4784" spans="1:14" hidden="1">
      <c r="A4784">
        <v>5679</v>
      </c>
      <c r="B4784" t="s">
        <v>4903</v>
      </c>
      <c r="C4784" s="4">
        <v>42579</v>
      </c>
      <c r="D4784" s="4">
        <v>42585</v>
      </c>
      <c r="E4784" t="s">
        <v>15</v>
      </c>
      <c r="F4784" t="s">
        <v>2565</v>
      </c>
      <c r="G4784" t="s">
        <v>17</v>
      </c>
      <c r="H4784">
        <v>49423</v>
      </c>
      <c r="I4784" t="s">
        <v>1662</v>
      </c>
      <c r="J4784">
        <v>20.440000000000001</v>
      </c>
      <c r="K4784">
        <v>7</v>
      </c>
      <c r="L4784">
        <v>1.6060000000000001</v>
      </c>
      <c r="M4784">
        <v>0</v>
      </c>
      <c r="N4784">
        <v>9.1980000000000004</v>
      </c>
    </row>
    <row r="4785" spans="1:14" hidden="1">
      <c r="A4785">
        <v>5680</v>
      </c>
      <c r="B4785" t="s">
        <v>4903</v>
      </c>
      <c r="C4785" s="4">
        <v>42579</v>
      </c>
      <c r="D4785" s="4">
        <v>42585</v>
      </c>
      <c r="E4785" t="s">
        <v>15</v>
      </c>
      <c r="F4785" t="s">
        <v>2565</v>
      </c>
      <c r="G4785" t="s">
        <v>17</v>
      </c>
      <c r="H4785">
        <v>49423</v>
      </c>
      <c r="I4785" t="s">
        <v>4904</v>
      </c>
      <c r="J4785">
        <v>109.92</v>
      </c>
      <c r="K4785">
        <v>2</v>
      </c>
      <c r="L4785">
        <v>28.029599999999999</v>
      </c>
      <c r="M4785">
        <v>0</v>
      </c>
      <c r="N4785">
        <v>53.860799999999998</v>
      </c>
    </row>
    <row r="4786" spans="1:14" hidden="1">
      <c r="A4786">
        <v>6927</v>
      </c>
      <c r="B4786" t="s">
        <v>4905</v>
      </c>
      <c r="C4786" s="4">
        <v>42579</v>
      </c>
      <c r="D4786" s="4">
        <v>42585</v>
      </c>
      <c r="E4786" t="s">
        <v>15</v>
      </c>
      <c r="F4786" t="s">
        <v>405</v>
      </c>
      <c r="G4786" t="s">
        <v>21</v>
      </c>
      <c r="H4786">
        <v>90032</v>
      </c>
      <c r="I4786" t="s">
        <v>2653</v>
      </c>
      <c r="J4786">
        <v>18.899999999999999</v>
      </c>
      <c r="K4786">
        <v>3</v>
      </c>
      <c r="L4786">
        <v>3.4020000000000001</v>
      </c>
      <c r="M4786">
        <v>0</v>
      </c>
      <c r="N4786">
        <v>8.6940000000000008</v>
      </c>
    </row>
    <row r="4787" spans="1:14" hidden="1">
      <c r="A4787">
        <v>8632</v>
      </c>
      <c r="B4787" t="s">
        <v>4906</v>
      </c>
      <c r="C4787" s="4">
        <v>42579</v>
      </c>
      <c r="D4787" s="4">
        <v>42580</v>
      </c>
      <c r="E4787" t="s">
        <v>38</v>
      </c>
      <c r="F4787" t="s">
        <v>1648</v>
      </c>
      <c r="G4787" t="s">
        <v>21</v>
      </c>
      <c r="H4787">
        <v>18018</v>
      </c>
      <c r="I4787" t="s">
        <v>4907</v>
      </c>
      <c r="J4787">
        <v>177.45</v>
      </c>
      <c r="K4787">
        <v>5</v>
      </c>
      <c r="L4787">
        <v>51.105600000000003</v>
      </c>
      <c r="M4787">
        <v>0.5</v>
      </c>
      <c r="N4787">
        <v>-78.078000000000003</v>
      </c>
    </row>
    <row r="4788" spans="1:14" hidden="1">
      <c r="A4788">
        <v>8633</v>
      </c>
      <c r="B4788" t="s">
        <v>4906</v>
      </c>
      <c r="C4788" s="4">
        <v>42579</v>
      </c>
      <c r="D4788" s="4">
        <v>42580</v>
      </c>
      <c r="E4788" t="s">
        <v>38</v>
      </c>
      <c r="F4788" t="s">
        <v>1648</v>
      </c>
      <c r="G4788" t="s">
        <v>21</v>
      </c>
      <c r="H4788">
        <v>18018</v>
      </c>
      <c r="I4788" t="s">
        <v>3905</v>
      </c>
      <c r="J4788">
        <v>1369.7639999999999</v>
      </c>
      <c r="K4788">
        <v>6</v>
      </c>
      <c r="L4788">
        <v>380.49</v>
      </c>
      <c r="M4788">
        <v>0.7</v>
      </c>
      <c r="N4788">
        <v>-913.17600000000004</v>
      </c>
    </row>
    <row r="4789" spans="1:14" hidden="1">
      <c r="A4789">
        <v>8634</v>
      </c>
      <c r="B4789" t="s">
        <v>4906</v>
      </c>
      <c r="C4789" s="4">
        <v>42579</v>
      </c>
      <c r="D4789" s="4">
        <v>42580</v>
      </c>
      <c r="E4789" t="s">
        <v>38</v>
      </c>
      <c r="F4789" t="s">
        <v>1648</v>
      </c>
      <c r="G4789" t="s">
        <v>21</v>
      </c>
      <c r="H4789">
        <v>18018</v>
      </c>
      <c r="I4789" t="s">
        <v>1919</v>
      </c>
      <c r="J4789">
        <v>9.48</v>
      </c>
      <c r="K4789">
        <v>3</v>
      </c>
      <c r="L4789">
        <v>2.923</v>
      </c>
      <c r="M4789">
        <v>0.2</v>
      </c>
      <c r="N4789">
        <v>0.71099999999999997</v>
      </c>
    </row>
    <row r="4790" spans="1:14" hidden="1">
      <c r="A4790">
        <v>9592</v>
      </c>
      <c r="B4790" t="s">
        <v>4908</v>
      </c>
      <c r="C4790" s="4">
        <v>42579</v>
      </c>
      <c r="D4790" s="4">
        <v>42583</v>
      </c>
      <c r="E4790" t="s">
        <v>15</v>
      </c>
      <c r="F4790" t="s">
        <v>1050</v>
      </c>
      <c r="G4790" t="s">
        <v>17</v>
      </c>
      <c r="H4790">
        <v>77506</v>
      </c>
      <c r="I4790" t="s">
        <v>1953</v>
      </c>
      <c r="J4790">
        <v>24.7</v>
      </c>
      <c r="K4790">
        <v>5</v>
      </c>
      <c r="L4790">
        <v>6.9160000000000004</v>
      </c>
      <c r="M4790">
        <v>0.6</v>
      </c>
      <c r="N4790">
        <v>-9.8800000000000008</v>
      </c>
    </row>
    <row r="4791" spans="1:14" hidden="1">
      <c r="A4791">
        <v>9593</v>
      </c>
      <c r="B4791" t="s">
        <v>4908</v>
      </c>
      <c r="C4791" s="4">
        <v>42579</v>
      </c>
      <c r="D4791" s="4">
        <v>42583</v>
      </c>
      <c r="E4791" t="s">
        <v>15</v>
      </c>
      <c r="F4791" t="s">
        <v>1050</v>
      </c>
      <c r="G4791" t="s">
        <v>17</v>
      </c>
      <c r="H4791">
        <v>77506</v>
      </c>
      <c r="I4791" t="s">
        <v>4173</v>
      </c>
      <c r="J4791">
        <v>302.72000000000003</v>
      </c>
      <c r="K4791">
        <v>5</v>
      </c>
      <c r="L4791">
        <v>136.22399999999999</v>
      </c>
      <c r="M4791">
        <v>0.6</v>
      </c>
      <c r="N4791">
        <v>-378.4</v>
      </c>
    </row>
    <row r="4792" spans="1:14" hidden="1">
      <c r="A4792">
        <v>497</v>
      </c>
      <c r="B4792" t="s">
        <v>4909</v>
      </c>
      <c r="C4792" s="4">
        <v>42576</v>
      </c>
      <c r="D4792" s="4">
        <v>42582</v>
      </c>
      <c r="E4792" t="s">
        <v>15</v>
      </c>
      <c r="F4792" t="s">
        <v>3883</v>
      </c>
      <c r="G4792" t="s">
        <v>21</v>
      </c>
      <c r="H4792">
        <v>92627</v>
      </c>
      <c r="I4792" t="s">
        <v>464</v>
      </c>
      <c r="J4792">
        <v>119.616</v>
      </c>
      <c r="K4792">
        <v>8</v>
      </c>
      <c r="L4792">
        <v>9.9056999999999995</v>
      </c>
      <c r="M4792">
        <v>0.2</v>
      </c>
      <c r="N4792">
        <v>40.370399999999997</v>
      </c>
    </row>
    <row r="4793" spans="1:14" hidden="1">
      <c r="A4793">
        <v>498</v>
      </c>
      <c r="B4793" t="s">
        <v>4909</v>
      </c>
      <c r="C4793" s="4">
        <v>42576</v>
      </c>
      <c r="D4793" s="4">
        <v>42582</v>
      </c>
      <c r="E4793" t="s">
        <v>15</v>
      </c>
      <c r="F4793" t="s">
        <v>3883</v>
      </c>
      <c r="G4793" t="s">
        <v>21</v>
      </c>
      <c r="H4793">
        <v>92627</v>
      </c>
      <c r="I4793" t="s">
        <v>1951</v>
      </c>
      <c r="J4793">
        <v>255.76</v>
      </c>
      <c r="K4793">
        <v>4</v>
      </c>
      <c r="L4793">
        <v>43.479199999999999</v>
      </c>
      <c r="M4793">
        <v>0</v>
      </c>
      <c r="N4793">
        <v>81.843199999999996</v>
      </c>
    </row>
    <row r="4794" spans="1:14" hidden="1">
      <c r="A4794">
        <v>499</v>
      </c>
      <c r="B4794" t="s">
        <v>4909</v>
      </c>
      <c r="C4794" s="4">
        <v>42576</v>
      </c>
      <c r="D4794" s="4">
        <v>42582</v>
      </c>
      <c r="E4794" t="s">
        <v>15</v>
      </c>
      <c r="F4794" t="s">
        <v>3883</v>
      </c>
      <c r="G4794" t="s">
        <v>21</v>
      </c>
      <c r="H4794">
        <v>92627</v>
      </c>
      <c r="I4794" t="s">
        <v>54</v>
      </c>
      <c r="J4794">
        <v>241.56800000000001</v>
      </c>
      <c r="K4794">
        <v>2</v>
      </c>
      <c r="L4794">
        <v>111.7252</v>
      </c>
      <c r="M4794">
        <v>0.2</v>
      </c>
      <c r="N4794">
        <v>18.117599999999999</v>
      </c>
    </row>
    <row r="4795" spans="1:14" hidden="1">
      <c r="A4795">
        <v>500</v>
      </c>
      <c r="B4795" t="s">
        <v>4909</v>
      </c>
      <c r="C4795" s="4">
        <v>42576</v>
      </c>
      <c r="D4795" s="4">
        <v>42582</v>
      </c>
      <c r="E4795" t="s">
        <v>15</v>
      </c>
      <c r="F4795" t="s">
        <v>3883</v>
      </c>
      <c r="G4795" t="s">
        <v>21</v>
      </c>
      <c r="H4795">
        <v>92627</v>
      </c>
      <c r="I4795" t="s">
        <v>4910</v>
      </c>
      <c r="J4795">
        <v>69.3</v>
      </c>
      <c r="K4795">
        <v>9</v>
      </c>
      <c r="L4795">
        <v>5.1589999999999998</v>
      </c>
      <c r="M4795">
        <v>0</v>
      </c>
      <c r="N4795">
        <v>22.869</v>
      </c>
    </row>
    <row r="4796" spans="1:14" hidden="1">
      <c r="A4796">
        <v>1987</v>
      </c>
      <c r="B4796" t="s">
        <v>4911</v>
      </c>
      <c r="C4796" s="4">
        <v>42576</v>
      </c>
      <c r="D4796" s="4">
        <v>42578</v>
      </c>
      <c r="E4796" t="s">
        <v>38</v>
      </c>
      <c r="F4796" t="s">
        <v>686</v>
      </c>
      <c r="G4796" t="s">
        <v>21</v>
      </c>
      <c r="H4796">
        <v>43229</v>
      </c>
      <c r="I4796" t="s">
        <v>174</v>
      </c>
      <c r="J4796">
        <v>1439.9760000000001</v>
      </c>
      <c r="K4796">
        <v>4</v>
      </c>
      <c r="L4796">
        <v>311.9948</v>
      </c>
      <c r="M4796">
        <v>0.4</v>
      </c>
      <c r="N4796">
        <v>191.99680000000001</v>
      </c>
    </row>
    <row r="4797" spans="1:14" hidden="1">
      <c r="A4797">
        <v>2156</v>
      </c>
      <c r="B4797" t="s">
        <v>4912</v>
      </c>
      <c r="C4797" s="4">
        <v>42576</v>
      </c>
      <c r="D4797" s="4">
        <v>42578</v>
      </c>
      <c r="E4797" t="s">
        <v>52</v>
      </c>
      <c r="F4797" t="s">
        <v>1316</v>
      </c>
      <c r="G4797" t="s">
        <v>21</v>
      </c>
      <c r="H4797">
        <v>90032</v>
      </c>
      <c r="I4797" t="s">
        <v>1131</v>
      </c>
      <c r="J4797">
        <v>21.48</v>
      </c>
      <c r="K4797">
        <v>6</v>
      </c>
      <c r="L4797">
        <v>1.79</v>
      </c>
      <c r="M4797">
        <v>0</v>
      </c>
      <c r="N4797">
        <v>10.74</v>
      </c>
    </row>
    <row r="4798" spans="1:14" hidden="1">
      <c r="A4798">
        <v>3010</v>
      </c>
      <c r="B4798" t="s">
        <v>4913</v>
      </c>
      <c r="C4798" s="4">
        <v>42576</v>
      </c>
      <c r="D4798" s="4">
        <v>42580</v>
      </c>
      <c r="E4798" t="s">
        <v>15</v>
      </c>
      <c r="F4798" t="s">
        <v>2869</v>
      </c>
      <c r="G4798" t="s">
        <v>27</v>
      </c>
      <c r="H4798">
        <v>43615</v>
      </c>
      <c r="I4798" t="s">
        <v>501</v>
      </c>
      <c r="J4798">
        <v>243.88</v>
      </c>
      <c r="K4798">
        <v>5</v>
      </c>
      <c r="L4798">
        <v>43.288699999999999</v>
      </c>
      <c r="M4798">
        <v>0.2</v>
      </c>
      <c r="N4798">
        <v>27.436499999999999</v>
      </c>
    </row>
    <row r="4799" spans="1:14" hidden="1">
      <c r="A4799">
        <v>3106</v>
      </c>
      <c r="B4799" t="s">
        <v>4914</v>
      </c>
      <c r="C4799" s="4">
        <v>42576</v>
      </c>
      <c r="D4799" s="4">
        <v>42580</v>
      </c>
      <c r="E4799" t="s">
        <v>15</v>
      </c>
      <c r="F4799" t="s">
        <v>1543</v>
      </c>
      <c r="G4799" t="s">
        <v>27</v>
      </c>
      <c r="H4799">
        <v>77070</v>
      </c>
      <c r="I4799" t="s">
        <v>3769</v>
      </c>
      <c r="J4799">
        <v>15.712</v>
      </c>
      <c r="K4799">
        <v>4</v>
      </c>
      <c r="L4799">
        <v>2.5041000000000002</v>
      </c>
      <c r="M4799">
        <v>0.2</v>
      </c>
      <c r="N4799">
        <v>5.6955999999999998</v>
      </c>
    </row>
    <row r="4800" spans="1:14" hidden="1">
      <c r="A4800">
        <v>3579</v>
      </c>
      <c r="B4800" t="s">
        <v>4915</v>
      </c>
      <c r="C4800" s="4">
        <v>42576</v>
      </c>
      <c r="D4800" s="4">
        <v>42580</v>
      </c>
      <c r="E4800" t="s">
        <v>15</v>
      </c>
      <c r="F4800" t="s">
        <v>1338</v>
      </c>
      <c r="G4800" t="s">
        <v>21</v>
      </c>
      <c r="H4800">
        <v>39212</v>
      </c>
      <c r="I4800" t="s">
        <v>2177</v>
      </c>
      <c r="J4800">
        <v>7.89</v>
      </c>
      <c r="K4800">
        <v>1</v>
      </c>
      <c r="L4800">
        <v>7.5743999999999998</v>
      </c>
      <c r="M4800">
        <v>0</v>
      </c>
      <c r="N4800">
        <v>0.31559999999999899</v>
      </c>
    </row>
    <row r="4801" spans="1:14" hidden="1">
      <c r="A4801">
        <v>3580</v>
      </c>
      <c r="B4801" t="s">
        <v>4915</v>
      </c>
      <c r="C4801" s="4">
        <v>42576</v>
      </c>
      <c r="D4801" s="4">
        <v>42580</v>
      </c>
      <c r="E4801" t="s">
        <v>15</v>
      </c>
      <c r="F4801" t="s">
        <v>1338</v>
      </c>
      <c r="G4801" t="s">
        <v>21</v>
      </c>
      <c r="H4801">
        <v>39212</v>
      </c>
      <c r="I4801" t="s">
        <v>4719</v>
      </c>
      <c r="J4801">
        <v>65.5</v>
      </c>
      <c r="K4801">
        <v>5</v>
      </c>
      <c r="L4801">
        <v>6.681</v>
      </c>
      <c r="M4801">
        <v>0</v>
      </c>
      <c r="N4801">
        <v>32.094999999999999</v>
      </c>
    </row>
    <row r="4802" spans="1:14" hidden="1">
      <c r="A4802">
        <v>3581</v>
      </c>
      <c r="B4802" t="s">
        <v>4915</v>
      </c>
      <c r="C4802" s="4">
        <v>42576</v>
      </c>
      <c r="D4802" s="4">
        <v>42580</v>
      </c>
      <c r="E4802" t="s">
        <v>15</v>
      </c>
      <c r="F4802" t="s">
        <v>1338</v>
      </c>
      <c r="G4802" t="s">
        <v>21</v>
      </c>
      <c r="H4802">
        <v>39212</v>
      </c>
      <c r="I4802" t="s">
        <v>259</v>
      </c>
      <c r="J4802">
        <v>2430.08</v>
      </c>
      <c r="K4802">
        <v>8</v>
      </c>
      <c r="L4802">
        <v>255.1584</v>
      </c>
      <c r="M4802">
        <v>0</v>
      </c>
      <c r="N4802">
        <v>388.81279999999998</v>
      </c>
    </row>
    <row r="4803" spans="1:14" hidden="1">
      <c r="A4803">
        <v>5244</v>
      </c>
      <c r="B4803" t="s">
        <v>4916</v>
      </c>
      <c r="C4803" s="4">
        <v>42576</v>
      </c>
      <c r="D4803" s="4">
        <v>42577</v>
      </c>
      <c r="E4803" t="s">
        <v>38</v>
      </c>
      <c r="F4803" t="s">
        <v>1497</v>
      </c>
      <c r="G4803" t="s">
        <v>17</v>
      </c>
      <c r="H4803">
        <v>22204</v>
      </c>
      <c r="I4803" t="s">
        <v>3365</v>
      </c>
      <c r="J4803">
        <v>10.44</v>
      </c>
      <c r="K4803">
        <v>1</v>
      </c>
      <c r="L4803">
        <v>5.6375999999999999</v>
      </c>
      <c r="M4803">
        <v>0</v>
      </c>
      <c r="N4803">
        <v>4.8023999999999996</v>
      </c>
    </row>
    <row r="4804" spans="1:14" hidden="1">
      <c r="A4804">
        <v>5446</v>
      </c>
      <c r="B4804" t="s">
        <v>4917</v>
      </c>
      <c r="C4804" s="4">
        <v>42576</v>
      </c>
      <c r="D4804" s="4">
        <v>42580</v>
      </c>
      <c r="E4804" t="s">
        <v>15</v>
      </c>
      <c r="F4804" t="s">
        <v>2472</v>
      </c>
      <c r="G4804" t="s">
        <v>17</v>
      </c>
      <c r="H4804">
        <v>77041</v>
      </c>
      <c r="I4804" t="s">
        <v>813</v>
      </c>
      <c r="J4804">
        <v>20.936</v>
      </c>
      <c r="K4804">
        <v>1</v>
      </c>
      <c r="L4804">
        <v>13.870100000000001</v>
      </c>
      <c r="M4804">
        <v>0.2</v>
      </c>
      <c r="N4804">
        <v>7.0659000000000001</v>
      </c>
    </row>
    <row r="4805" spans="1:14" hidden="1">
      <c r="A4805">
        <v>8309</v>
      </c>
      <c r="B4805" t="s">
        <v>4918</v>
      </c>
      <c r="C4805" s="4">
        <v>42576</v>
      </c>
      <c r="D4805" s="4">
        <v>42576</v>
      </c>
      <c r="E4805" t="s">
        <v>98</v>
      </c>
      <c r="F4805" t="s">
        <v>3104</v>
      </c>
      <c r="G4805" t="s">
        <v>17</v>
      </c>
      <c r="H4805">
        <v>94122</v>
      </c>
      <c r="I4805" t="s">
        <v>266</v>
      </c>
      <c r="J4805">
        <v>37.17</v>
      </c>
      <c r="K4805">
        <v>9</v>
      </c>
      <c r="L4805">
        <v>2.891</v>
      </c>
      <c r="M4805">
        <v>0</v>
      </c>
      <c r="N4805">
        <v>11.151</v>
      </c>
    </row>
    <row r="4806" spans="1:14" hidden="1">
      <c r="A4806">
        <v>9891</v>
      </c>
      <c r="B4806" t="s">
        <v>4919</v>
      </c>
      <c r="C4806" s="4">
        <v>42576</v>
      </c>
      <c r="D4806" s="4">
        <v>42579</v>
      </c>
      <c r="E4806" t="s">
        <v>52</v>
      </c>
      <c r="F4806" t="s">
        <v>836</v>
      </c>
      <c r="G4806" t="s">
        <v>27</v>
      </c>
      <c r="H4806">
        <v>53209</v>
      </c>
      <c r="I4806" t="s">
        <v>2003</v>
      </c>
      <c r="J4806">
        <v>20.62</v>
      </c>
      <c r="K4806">
        <v>2</v>
      </c>
      <c r="L4806">
        <v>5.4642999999999997</v>
      </c>
      <c r="M4806">
        <v>0</v>
      </c>
      <c r="N4806">
        <v>9.6913999999999998</v>
      </c>
    </row>
    <row r="4807" spans="1:14" hidden="1">
      <c r="A4807">
        <v>9892</v>
      </c>
      <c r="B4807" t="s">
        <v>4919</v>
      </c>
      <c r="C4807" s="4">
        <v>42576</v>
      </c>
      <c r="D4807" s="4">
        <v>42579</v>
      </c>
      <c r="E4807" t="s">
        <v>52</v>
      </c>
      <c r="F4807" t="s">
        <v>836</v>
      </c>
      <c r="G4807" t="s">
        <v>27</v>
      </c>
      <c r="H4807">
        <v>53209</v>
      </c>
      <c r="I4807" t="s">
        <v>282</v>
      </c>
      <c r="J4807">
        <v>124.25</v>
      </c>
      <c r="K4807">
        <v>7</v>
      </c>
      <c r="L4807">
        <v>10.827500000000001</v>
      </c>
      <c r="M4807">
        <v>0</v>
      </c>
      <c r="N4807">
        <v>48.457500000000003</v>
      </c>
    </row>
    <row r="4808" spans="1:14" hidden="1">
      <c r="A4808">
        <v>9893</v>
      </c>
      <c r="B4808" t="s">
        <v>4919</v>
      </c>
      <c r="C4808" s="4">
        <v>42576</v>
      </c>
      <c r="D4808" s="4">
        <v>42579</v>
      </c>
      <c r="E4808" t="s">
        <v>52</v>
      </c>
      <c r="F4808" t="s">
        <v>836</v>
      </c>
      <c r="G4808" t="s">
        <v>27</v>
      </c>
      <c r="H4808">
        <v>53209</v>
      </c>
      <c r="I4808" t="s">
        <v>3530</v>
      </c>
      <c r="J4808">
        <v>297.55</v>
      </c>
      <c r="K4808">
        <v>5</v>
      </c>
      <c r="L4808">
        <v>42.847200000000001</v>
      </c>
      <c r="M4808">
        <v>0</v>
      </c>
      <c r="N4808">
        <v>83.313999999999993</v>
      </c>
    </row>
    <row r="4809" spans="1:14" hidden="1">
      <c r="A4809">
        <v>9894</v>
      </c>
      <c r="B4809" t="s">
        <v>4919</v>
      </c>
      <c r="C4809" s="4">
        <v>42576</v>
      </c>
      <c r="D4809" s="4">
        <v>42579</v>
      </c>
      <c r="E4809" t="s">
        <v>52</v>
      </c>
      <c r="F4809" t="s">
        <v>836</v>
      </c>
      <c r="G4809" t="s">
        <v>27</v>
      </c>
      <c r="H4809">
        <v>53209</v>
      </c>
      <c r="I4809" t="s">
        <v>2461</v>
      </c>
      <c r="J4809">
        <v>403.56</v>
      </c>
      <c r="K4809">
        <v>4</v>
      </c>
      <c r="L4809">
        <v>76.676400000000001</v>
      </c>
      <c r="M4809">
        <v>0</v>
      </c>
      <c r="N4809">
        <v>96.854399999999998</v>
      </c>
    </row>
    <row r="4810" spans="1:14" hidden="1">
      <c r="A4810">
        <v>9895</v>
      </c>
      <c r="B4810" t="s">
        <v>4919</v>
      </c>
      <c r="C4810" s="4">
        <v>42576</v>
      </c>
      <c r="D4810" s="4">
        <v>42579</v>
      </c>
      <c r="E4810" t="s">
        <v>52</v>
      </c>
      <c r="F4810" t="s">
        <v>836</v>
      </c>
      <c r="G4810" t="s">
        <v>27</v>
      </c>
      <c r="H4810">
        <v>53209</v>
      </c>
      <c r="I4810" t="s">
        <v>1302</v>
      </c>
      <c r="J4810">
        <v>95.2</v>
      </c>
      <c r="K4810">
        <v>5</v>
      </c>
      <c r="L4810">
        <v>13.5184</v>
      </c>
      <c r="M4810">
        <v>0</v>
      </c>
      <c r="N4810">
        <v>27.608000000000001</v>
      </c>
    </row>
    <row r="4811" spans="1:14" hidden="1">
      <c r="A4811">
        <v>6762</v>
      </c>
      <c r="B4811" t="s">
        <v>4920</v>
      </c>
      <c r="C4811" s="4">
        <v>42575</v>
      </c>
      <c r="D4811" s="4">
        <v>42577</v>
      </c>
      <c r="E4811" t="s">
        <v>52</v>
      </c>
      <c r="F4811" t="s">
        <v>3368</v>
      </c>
      <c r="G4811" t="s">
        <v>27</v>
      </c>
      <c r="H4811">
        <v>10035</v>
      </c>
      <c r="I4811" t="s">
        <v>321</v>
      </c>
      <c r="J4811">
        <v>253.76400000000001</v>
      </c>
      <c r="K4811">
        <v>2</v>
      </c>
      <c r="L4811">
        <v>111.3742</v>
      </c>
      <c r="M4811">
        <v>0.1</v>
      </c>
      <c r="N4811">
        <v>31.015599999999999</v>
      </c>
    </row>
    <row r="4812" spans="1:14" hidden="1">
      <c r="A4812">
        <v>8741</v>
      </c>
      <c r="B4812" t="s">
        <v>4921</v>
      </c>
      <c r="C4812" s="4">
        <v>42575</v>
      </c>
      <c r="D4812" s="4">
        <v>42576</v>
      </c>
      <c r="E4812" t="s">
        <v>38</v>
      </c>
      <c r="F4812" t="s">
        <v>34</v>
      </c>
      <c r="G4812" t="s">
        <v>21</v>
      </c>
      <c r="H4812">
        <v>70506</v>
      </c>
      <c r="I4812" t="s">
        <v>3324</v>
      </c>
      <c r="J4812">
        <v>73.2</v>
      </c>
      <c r="K4812">
        <v>5</v>
      </c>
      <c r="L4812">
        <v>10.394399999999999</v>
      </c>
      <c r="M4812">
        <v>0</v>
      </c>
      <c r="N4812">
        <v>21.228000000000002</v>
      </c>
    </row>
    <row r="4813" spans="1:14" hidden="1">
      <c r="A4813">
        <v>834</v>
      </c>
      <c r="B4813" t="s">
        <v>4922</v>
      </c>
      <c r="C4813" s="4">
        <v>42574</v>
      </c>
      <c r="D4813" s="4">
        <v>42578</v>
      </c>
      <c r="E4813" t="s">
        <v>15</v>
      </c>
      <c r="F4813" t="s">
        <v>213</v>
      </c>
      <c r="G4813" t="s">
        <v>27</v>
      </c>
      <c r="H4813">
        <v>33614</v>
      </c>
      <c r="I4813" t="s">
        <v>1749</v>
      </c>
      <c r="J4813">
        <v>35.216000000000001</v>
      </c>
      <c r="K4813">
        <v>2</v>
      </c>
      <c r="L4813">
        <v>16.287400000000002</v>
      </c>
      <c r="M4813">
        <v>0.2</v>
      </c>
      <c r="N4813">
        <v>2.6412</v>
      </c>
    </row>
    <row r="4814" spans="1:14" hidden="1">
      <c r="A4814">
        <v>835</v>
      </c>
      <c r="B4814" t="s">
        <v>4922</v>
      </c>
      <c r="C4814" s="4">
        <v>42574</v>
      </c>
      <c r="D4814" s="4">
        <v>42578</v>
      </c>
      <c r="E4814" t="s">
        <v>15</v>
      </c>
      <c r="F4814" t="s">
        <v>213</v>
      </c>
      <c r="G4814" t="s">
        <v>27</v>
      </c>
      <c r="H4814">
        <v>33614</v>
      </c>
      <c r="I4814" t="s">
        <v>267</v>
      </c>
      <c r="J4814">
        <v>23.696000000000002</v>
      </c>
      <c r="K4814">
        <v>2</v>
      </c>
      <c r="L4814">
        <v>8.5898000000000003</v>
      </c>
      <c r="M4814">
        <v>0.2</v>
      </c>
      <c r="N4814">
        <v>6.5164</v>
      </c>
    </row>
    <row r="4815" spans="1:14" hidden="1">
      <c r="A4815">
        <v>836</v>
      </c>
      <c r="B4815" t="s">
        <v>4922</v>
      </c>
      <c r="C4815" s="4">
        <v>42574</v>
      </c>
      <c r="D4815" s="4">
        <v>42578</v>
      </c>
      <c r="E4815" t="s">
        <v>15</v>
      </c>
      <c r="F4815" t="s">
        <v>213</v>
      </c>
      <c r="G4815" t="s">
        <v>27</v>
      </c>
      <c r="H4815">
        <v>33614</v>
      </c>
      <c r="I4815" t="s">
        <v>4923</v>
      </c>
      <c r="J4815">
        <v>265.47500000000002</v>
      </c>
      <c r="K4815">
        <v>1</v>
      </c>
      <c r="L4815">
        <v>376.97449999999998</v>
      </c>
      <c r="M4815">
        <v>0.5</v>
      </c>
      <c r="N4815">
        <v>-111.4995</v>
      </c>
    </row>
    <row r="4816" spans="1:14" hidden="1">
      <c r="A4816">
        <v>4237</v>
      </c>
      <c r="B4816" t="s">
        <v>4924</v>
      </c>
      <c r="C4816" s="4">
        <v>42574</v>
      </c>
      <c r="D4816" s="4">
        <v>42578</v>
      </c>
      <c r="E4816" t="s">
        <v>15</v>
      </c>
      <c r="F4816" t="s">
        <v>4925</v>
      </c>
      <c r="G4816" t="s">
        <v>17</v>
      </c>
      <c r="H4816">
        <v>61107</v>
      </c>
      <c r="I4816" t="s">
        <v>4012</v>
      </c>
      <c r="J4816">
        <v>11.416</v>
      </c>
      <c r="K4816">
        <v>4</v>
      </c>
      <c r="L4816">
        <v>7.5631000000000004</v>
      </c>
      <c r="M4816">
        <v>0.8</v>
      </c>
      <c r="N4816">
        <v>-18.836400000000001</v>
      </c>
    </row>
    <row r="4817" spans="1:14" hidden="1">
      <c r="A4817">
        <v>7072</v>
      </c>
      <c r="B4817" t="s">
        <v>4926</v>
      </c>
      <c r="C4817" s="4">
        <v>42574</v>
      </c>
      <c r="D4817" s="4">
        <v>42579</v>
      </c>
      <c r="E4817" t="s">
        <v>15</v>
      </c>
      <c r="F4817" t="s">
        <v>1063</v>
      </c>
      <c r="G4817" t="s">
        <v>21</v>
      </c>
      <c r="H4817">
        <v>78501</v>
      </c>
      <c r="I4817" t="s">
        <v>1429</v>
      </c>
      <c r="J4817">
        <v>4.4480000000000004</v>
      </c>
      <c r="K4817">
        <v>2</v>
      </c>
      <c r="L4817">
        <v>2.0571999999999999</v>
      </c>
      <c r="M4817">
        <v>0.2</v>
      </c>
      <c r="N4817">
        <v>0.33360000000000001</v>
      </c>
    </row>
    <row r="4818" spans="1:14" hidden="1">
      <c r="A4818">
        <v>7073</v>
      </c>
      <c r="B4818" t="s">
        <v>4926</v>
      </c>
      <c r="C4818" s="4">
        <v>42574</v>
      </c>
      <c r="D4818" s="4">
        <v>42579</v>
      </c>
      <c r="E4818" t="s">
        <v>15</v>
      </c>
      <c r="F4818" t="s">
        <v>1063</v>
      </c>
      <c r="G4818" t="s">
        <v>21</v>
      </c>
      <c r="H4818">
        <v>78501</v>
      </c>
      <c r="I4818" t="s">
        <v>1602</v>
      </c>
      <c r="J4818">
        <v>5.1840000000000002</v>
      </c>
      <c r="K4818">
        <v>1</v>
      </c>
      <c r="L4818">
        <v>3.3696000000000002</v>
      </c>
      <c r="M4818">
        <v>0.2</v>
      </c>
      <c r="N4818">
        <v>1.8144</v>
      </c>
    </row>
    <row r="4819" spans="1:14" hidden="1">
      <c r="A4819">
        <v>7074</v>
      </c>
      <c r="B4819" t="s">
        <v>4926</v>
      </c>
      <c r="C4819" s="4">
        <v>42574</v>
      </c>
      <c r="D4819" s="4">
        <v>42579</v>
      </c>
      <c r="E4819" t="s">
        <v>15</v>
      </c>
      <c r="F4819" t="s">
        <v>1063</v>
      </c>
      <c r="G4819" t="s">
        <v>21</v>
      </c>
      <c r="H4819">
        <v>78501</v>
      </c>
      <c r="I4819" t="s">
        <v>2669</v>
      </c>
      <c r="J4819">
        <v>175.92</v>
      </c>
      <c r="K4819">
        <v>5</v>
      </c>
      <c r="L4819">
        <v>32.105400000000003</v>
      </c>
      <c r="M4819">
        <v>0.2</v>
      </c>
      <c r="N4819">
        <v>15.393000000000001</v>
      </c>
    </row>
    <row r="4820" spans="1:14" hidden="1">
      <c r="A4820">
        <v>7075</v>
      </c>
      <c r="B4820" t="s">
        <v>4926</v>
      </c>
      <c r="C4820" s="4">
        <v>42574</v>
      </c>
      <c r="D4820" s="4">
        <v>42579</v>
      </c>
      <c r="E4820" t="s">
        <v>15</v>
      </c>
      <c r="F4820" t="s">
        <v>1063</v>
      </c>
      <c r="G4820" t="s">
        <v>21</v>
      </c>
      <c r="H4820">
        <v>78501</v>
      </c>
      <c r="I4820" t="s">
        <v>676</v>
      </c>
      <c r="J4820">
        <v>4.7519999999999998</v>
      </c>
      <c r="K4820">
        <v>4</v>
      </c>
      <c r="L4820">
        <v>3.2669999999999999</v>
      </c>
      <c r="M4820">
        <v>0.8</v>
      </c>
      <c r="N4820">
        <v>-8.3160000000000007</v>
      </c>
    </row>
    <row r="4821" spans="1:14" hidden="1">
      <c r="A4821">
        <v>7076</v>
      </c>
      <c r="B4821" t="s">
        <v>4926</v>
      </c>
      <c r="C4821" s="4">
        <v>42574</v>
      </c>
      <c r="D4821" s="4">
        <v>42579</v>
      </c>
      <c r="E4821" t="s">
        <v>15</v>
      </c>
      <c r="F4821" t="s">
        <v>1063</v>
      </c>
      <c r="G4821" t="s">
        <v>21</v>
      </c>
      <c r="H4821">
        <v>78501</v>
      </c>
      <c r="I4821" t="s">
        <v>1105</v>
      </c>
      <c r="J4821">
        <v>13.343999999999999</v>
      </c>
      <c r="K4821">
        <v>2</v>
      </c>
      <c r="L4821">
        <v>6.1715999999999998</v>
      </c>
      <c r="M4821">
        <v>0.2</v>
      </c>
      <c r="N4821">
        <v>1.0007999999999999</v>
      </c>
    </row>
    <row r="4822" spans="1:14" hidden="1">
      <c r="A4822">
        <v>8705</v>
      </c>
      <c r="B4822" t="s">
        <v>4927</v>
      </c>
      <c r="C4822" s="4">
        <v>42574</v>
      </c>
      <c r="D4822" s="4">
        <v>42577</v>
      </c>
      <c r="E4822" t="s">
        <v>38</v>
      </c>
      <c r="F4822" t="s">
        <v>2682</v>
      </c>
      <c r="G4822" t="s">
        <v>21</v>
      </c>
      <c r="H4822">
        <v>77041</v>
      </c>
      <c r="I4822" t="s">
        <v>914</v>
      </c>
      <c r="J4822">
        <v>115.136</v>
      </c>
      <c r="K4822">
        <v>8</v>
      </c>
      <c r="L4822">
        <v>12.9528</v>
      </c>
      <c r="M4822">
        <v>0.2</v>
      </c>
      <c r="N4822">
        <v>11.5136</v>
      </c>
    </row>
    <row r="4823" spans="1:14" hidden="1">
      <c r="A4823">
        <v>1117</v>
      </c>
      <c r="B4823" t="s">
        <v>4928</v>
      </c>
      <c r="C4823" s="4">
        <v>42573</v>
      </c>
      <c r="D4823" s="4">
        <v>42575</v>
      </c>
      <c r="E4823" t="s">
        <v>52</v>
      </c>
      <c r="F4823" t="s">
        <v>1796</v>
      </c>
      <c r="G4823" t="s">
        <v>27</v>
      </c>
      <c r="H4823">
        <v>94110</v>
      </c>
      <c r="I4823" t="s">
        <v>584</v>
      </c>
      <c r="J4823">
        <v>6.3</v>
      </c>
      <c r="K4823">
        <v>2</v>
      </c>
      <c r="L4823">
        <v>1.6379999999999999</v>
      </c>
      <c r="M4823">
        <v>0</v>
      </c>
      <c r="N4823">
        <v>3.024</v>
      </c>
    </row>
    <row r="4824" spans="1:14" hidden="1">
      <c r="A4824">
        <v>1527</v>
      </c>
      <c r="B4824" t="s">
        <v>4929</v>
      </c>
      <c r="C4824" s="4">
        <v>42573</v>
      </c>
      <c r="D4824" s="4">
        <v>42578</v>
      </c>
      <c r="E4824" t="s">
        <v>15</v>
      </c>
      <c r="F4824" t="s">
        <v>3004</v>
      </c>
      <c r="G4824" t="s">
        <v>21</v>
      </c>
      <c r="H4824">
        <v>18103</v>
      </c>
      <c r="I4824" t="s">
        <v>1367</v>
      </c>
      <c r="J4824">
        <v>4.16</v>
      </c>
      <c r="K4824">
        <v>2</v>
      </c>
      <c r="L4824">
        <v>1.8979999999999999</v>
      </c>
      <c r="M4824">
        <v>0.2</v>
      </c>
      <c r="N4824">
        <v>0.36399999999999999</v>
      </c>
    </row>
    <row r="4825" spans="1:14" hidden="1">
      <c r="A4825">
        <v>1528</v>
      </c>
      <c r="B4825" t="s">
        <v>4929</v>
      </c>
      <c r="C4825" s="4">
        <v>42573</v>
      </c>
      <c r="D4825" s="4">
        <v>42578</v>
      </c>
      <c r="E4825" t="s">
        <v>15</v>
      </c>
      <c r="F4825" t="s">
        <v>3004</v>
      </c>
      <c r="G4825" t="s">
        <v>21</v>
      </c>
      <c r="H4825">
        <v>18103</v>
      </c>
      <c r="I4825" t="s">
        <v>3270</v>
      </c>
      <c r="J4825">
        <v>11.648</v>
      </c>
      <c r="K4825">
        <v>2</v>
      </c>
      <c r="L4825">
        <v>4.1496000000000004</v>
      </c>
      <c r="M4825">
        <v>0.2</v>
      </c>
      <c r="N4825">
        <v>3.3488000000000002</v>
      </c>
    </row>
    <row r="4826" spans="1:14" hidden="1">
      <c r="A4826">
        <v>4441</v>
      </c>
      <c r="B4826" t="s">
        <v>4930</v>
      </c>
      <c r="C4826" s="4">
        <v>42573</v>
      </c>
      <c r="D4826" s="4">
        <v>42577</v>
      </c>
      <c r="E4826" t="s">
        <v>15</v>
      </c>
      <c r="F4826" t="s">
        <v>468</v>
      </c>
      <c r="G4826" t="s">
        <v>21</v>
      </c>
      <c r="H4826">
        <v>48185</v>
      </c>
      <c r="I4826" t="s">
        <v>1401</v>
      </c>
      <c r="J4826">
        <v>109.95</v>
      </c>
      <c r="K4826">
        <v>1</v>
      </c>
      <c r="L4826">
        <v>73.666499999999999</v>
      </c>
      <c r="M4826">
        <v>0</v>
      </c>
      <c r="N4826">
        <v>36.283499999999997</v>
      </c>
    </row>
    <row r="4827" spans="1:14" hidden="1">
      <c r="A4827">
        <v>4442</v>
      </c>
      <c r="B4827" t="s">
        <v>4930</v>
      </c>
      <c r="C4827" s="4">
        <v>42573</v>
      </c>
      <c r="D4827" s="4">
        <v>42577</v>
      </c>
      <c r="E4827" t="s">
        <v>15</v>
      </c>
      <c r="F4827" t="s">
        <v>468</v>
      </c>
      <c r="G4827" t="s">
        <v>21</v>
      </c>
      <c r="H4827">
        <v>48185</v>
      </c>
      <c r="I4827" t="s">
        <v>3345</v>
      </c>
      <c r="J4827">
        <v>965.85</v>
      </c>
      <c r="K4827">
        <v>5</v>
      </c>
      <c r="L4827">
        <v>166.12620000000001</v>
      </c>
      <c r="M4827">
        <v>0</v>
      </c>
      <c r="N4827">
        <v>135.21899999999999</v>
      </c>
    </row>
    <row r="4828" spans="1:14" hidden="1">
      <c r="A4828">
        <v>4443</v>
      </c>
      <c r="B4828" t="s">
        <v>4930</v>
      </c>
      <c r="C4828" s="4">
        <v>42573</v>
      </c>
      <c r="D4828" s="4">
        <v>42577</v>
      </c>
      <c r="E4828" t="s">
        <v>15</v>
      </c>
      <c r="F4828" t="s">
        <v>468</v>
      </c>
      <c r="G4828" t="s">
        <v>21</v>
      </c>
      <c r="H4828">
        <v>48185</v>
      </c>
      <c r="I4828" t="s">
        <v>971</v>
      </c>
      <c r="J4828">
        <v>29.2</v>
      </c>
      <c r="K4828">
        <v>5</v>
      </c>
      <c r="L4828">
        <v>3.7376</v>
      </c>
      <c r="M4828">
        <v>0</v>
      </c>
      <c r="N4828">
        <v>10.512</v>
      </c>
    </row>
    <row r="4829" spans="1:14" hidden="1">
      <c r="A4829">
        <v>4444</v>
      </c>
      <c r="B4829" t="s">
        <v>4930</v>
      </c>
      <c r="C4829" s="4">
        <v>42573</v>
      </c>
      <c r="D4829" s="4">
        <v>42577</v>
      </c>
      <c r="E4829" t="s">
        <v>15</v>
      </c>
      <c r="F4829" t="s">
        <v>468</v>
      </c>
      <c r="G4829" t="s">
        <v>21</v>
      </c>
      <c r="H4829">
        <v>48185</v>
      </c>
      <c r="I4829" t="s">
        <v>2306</v>
      </c>
      <c r="J4829">
        <v>32.4</v>
      </c>
      <c r="K4829">
        <v>5</v>
      </c>
      <c r="L4829">
        <v>3.3696000000000002</v>
      </c>
      <c r="M4829">
        <v>0</v>
      </c>
      <c r="N4829">
        <v>15.552</v>
      </c>
    </row>
    <row r="4830" spans="1:14" hidden="1">
      <c r="A4830">
        <v>5453</v>
      </c>
      <c r="B4830" t="s">
        <v>4931</v>
      </c>
      <c r="C4830" s="4">
        <v>42573</v>
      </c>
      <c r="D4830" s="4">
        <v>42580</v>
      </c>
      <c r="E4830" t="s">
        <v>15</v>
      </c>
      <c r="F4830" t="s">
        <v>2098</v>
      </c>
      <c r="G4830" t="s">
        <v>17</v>
      </c>
      <c r="H4830">
        <v>89431</v>
      </c>
      <c r="I4830" t="s">
        <v>2198</v>
      </c>
      <c r="J4830">
        <v>86.2</v>
      </c>
      <c r="K4830">
        <v>5</v>
      </c>
      <c r="L4830">
        <v>12.240399999999999</v>
      </c>
      <c r="M4830">
        <v>0</v>
      </c>
      <c r="N4830">
        <v>24.998000000000001</v>
      </c>
    </row>
    <row r="4831" spans="1:14" hidden="1">
      <c r="A4831">
        <v>8757</v>
      </c>
      <c r="B4831" t="s">
        <v>4932</v>
      </c>
      <c r="C4831" s="4">
        <v>42573</v>
      </c>
      <c r="D4831" s="4">
        <v>42577</v>
      </c>
      <c r="E4831" t="s">
        <v>15</v>
      </c>
      <c r="F4831" t="s">
        <v>4394</v>
      </c>
      <c r="G4831" t="s">
        <v>27</v>
      </c>
      <c r="H4831">
        <v>21044</v>
      </c>
      <c r="I4831" t="s">
        <v>719</v>
      </c>
      <c r="J4831">
        <v>37.68</v>
      </c>
      <c r="K4831">
        <v>2</v>
      </c>
      <c r="L4831">
        <v>13.5648</v>
      </c>
      <c r="M4831">
        <v>0</v>
      </c>
      <c r="N4831">
        <v>10.5504</v>
      </c>
    </row>
    <row r="4832" spans="1:14" hidden="1">
      <c r="A4832">
        <v>8758</v>
      </c>
      <c r="B4832" t="s">
        <v>4932</v>
      </c>
      <c r="C4832" s="4">
        <v>42573</v>
      </c>
      <c r="D4832" s="4">
        <v>42577</v>
      </c>
      <c r="E4832" t="s">
        <v>15</v>
      </c>
      <c r="F4832" t="s">
        <v>4394</v>
      </c>
      <c r="G4832" t="s">
        <v>27</v>
      </c>
      <c r="H4832">
        <v>21044</v>
      </c>
      <c r="I4832" t="s">
        <v>2784</v>
      </c>
      <c r="J4832">
        <v>51.84</v>
      </c>
      <c r="K4832">
        <v>8</v>
      </c>
      <c r="L4832">
        <v>3.3696000000000002</v>
      </c>
      <c r="M4832">
        <v>0</v>
      </c>
      <c r="N4832">
        <v>24.883199999999999</v>
      </c>
    </row>
    <row r="4833" spans="1:14" hidden="1">
      <c r="A4833">
        <v>8759</v>
      </c>
      <c r="B4833" t="s">
        <v>4932</v>
      </c>
      <c r="C4833" s="4">
        <v>42573</v>
      </c>
      <c r="D4833" s="4">
        <v>42577</v>
      </c>
      <c r="E4833" t="s">
        <v>15</v>
      </c>
      <c r="F4833" t="s">
        <v>4394</v>
      </c>
      <c r="G4833" t="s">
        <v>27</v>
      </c>
      <c r="H4833">
        <v>21044</v>
      </c>
      <c r="I4833" t="s">
        <v>3287</v>
      </c>
      <c r="J4833">
        <v>27.42</v>
      </c>
      <c r="K4833">
        <v>3</v>
      </c>
      <c r="L4833">
        <v>6.0324</v>
      </c>
      <c r="M4833">
        <v>0</v>
      </c>
      <c r="N4833">
        <v>9.3228000000000009</v>
      </c>
    </row>
    <row r="4834" spans="1:14" hidden="1">
      <c r="A4834">
        <v>8760</v>
      </c>
      <c r="B4834" t="s">
        <v>4932</v>
      </c>
      <c r="C4834" s="4">
        <v>42573</v>
      </c>
      <c r="D4834" s="4">
        <v>42577</v>
      </c>
      <c r="E4834" t="s">
        <v>15</v>
      </c>
      <c r="F4834" t="s">
        <v>4394</v>
      </c>
      <c r="G4834" t="s">
        <v>27</v>
      </c>
      <c r="H4834">
        <v>21044</v>
      </c>
      <c r="I4834" t="s">
        <v>478</v>
      </c>
      <c r="J4834">
        <v>5.4</v>
      </c>
      <c r="K4834">
        <v>3</v>
      </c>
      <c r="L4834">
        <v>0.93600000000000005</v>
      </c>
      <c r="M4834">
        <v>0</v>
      </c>
      <c r="N4834">
        <v>2.5920000000000001</v>
      </c>
    </row>
    <row r="4835" spans="1:14" hidden="1">
      <c r="A4835">
        <v>2071</v>
      </c>
      <c r="B4835" t="s">
        <v>4933</v>
      </c>
      <c r="C4835" s="4">
        <v>42572</v>
      </c>
      <c r="D4835" s="4">
        <v>42574</v>
      </c>
      <c r="E4835" t="s">
        <v>52</v>
      </c>
      <c r="F4835" t="s">
        <v>934</v>
      </c>
      <c r="G4835" t="s">
        <v>27</v>
      </c>
      <c r="H4835">
        <v>19134</v>
      </c>
      <c r="I4835" t="s">
        <v>1725</v>
      </c>
      <c r="J4835">
        <v>1.9410000000000001</v>
      </c>
      <c r="K4835">
        <v>1</v>
      </c>
      <c r="L4835">
        <v>3.2349999999999999</v>
      </c>
      <c r="M4835">
        <v>0.7</v>
      </c>
      <c r="N4835">
        <v>-1.294</v>
      </c>
    </row>
    <row r="4836" spans="1:14" hidden="1">
      <c r="A4836">
        <v>5664</v>
      </c>
      <c r="B4836" t="s">
        <v>4934</v>
      </c>
      <c r="C4836" s="4">
        <v>42572</v>
      </c>
      <c r="D4836" s="4">
        <v>42572</v>
      </c>
      <c r="E4836" t="s">
        <v>98</v>
      </c>
      <c r="F4836" t="s">
        <v>82</v>
      </c>
      <c r="G4836" t="s">
        <v>27</v>
      </c>
      <c r="H4836">
        <v>43055</v>
      </c>
      <c r="I4836" t="s">
        <v>2172</v>
      </c>
      <c r="J4836">
        <v>18.655999999999999</v>
      </c>
      <c r="K4836">
        <v>2</v>
      </c>
      <c r="L4836">
        <v>8.6283999999999992</v>
      </c>
      <c r="M4836">
        <v>0.2</v>
      </c>
      <c r="N4836">
        <v>1.3992</v>
      </c>
    </row>
    <row r="4837" spans="1:14" hidden="1">
      <c r="A4837">
        <v>5665</v>
      </c>
      <c r="B4837" t="s">
        <v>4934</v>
      </c>
      <c r="C4837" s="4">
        <v>42572</v>
      </c>
      <c r="D4837" s="4">
        <v>42572</v>
      </c>
      <c r="E4837" t="s">
        <v>98</v>
      </c>
      <c r="F4837" t="s">
        <v>82</v>
      </c>
      <c r="G4837" t="s">
        <v>27</v>
      </c>
      <c r="H4837">
        <v>43055</v>
      </c>
      <c r="I4837" t="s">
        <v>146</v>
      </c>
      <c r="J4837">
        <v>11.087999999999999</v>
      </c>
      <c r="K4837">
        <v>7</v>
      </c>
      <c r="L4837">
        <v>2.7456</v>
      </c>
      <c r="M4837">
        <v>0.7</v>
      </c>
      <c r="N4837">
        <v>-8.1311999999999998</v>
      </c>
    </row>
    <row r="4838" spans="1:14" hidden="1">
      <c r="A4838">
        <v>5666</v>
      </c>
      <c r="B4838" t="s">
        <v>4934</v>
      </c>
      <c r="C4838" s="4">
        <v>42572</v>
      </c>
      <c r="D4838" s="4">
        <v>42572</v>
      </c>
      <c r="E4838" t="s">
        <v>98</v>
      </c>
      <c r="F4838" t="s">
        <v>82</v>
      </c>
      <c r="G4838" t="s">
        <v>27</v>
      </c>
      <c r="H4838">
        <v>43055</v>
      </c>
      <c r="I4838" t="s">
        <v>371</v>
      </c>
      <c r="J4838">
        <v>66.688000000000002</v>
      </c>
      <c r="K4838">
        <v>1</v>
      </c>
      <c r="L4838">
        <v>62.52</v>
      </c>
      <c r="M4838">
        <v>0.2</v>
      </c>
      <c r="N4838">
        <v>4.1680000000000001</v>
      </c>
    </row>
    <row r="4839" spans="1:14" hidden="1">
      <c r="A4839">
        <v>5667</v>
      </c>
      <c r="B4839" t="s">
        <v>4934</v>
      </c>
      <c r="C4839" s="4">
        <v>42572</v>
      </c>
      <c r="D4839" s="4">
        <v>42572</v>
      </c>
      <c r="E4839" t="s">
        <v>98</v>
      </c>
      <c r="F4839" t="s">
        <v>82</v>
      </c>
      <c r="G4839" t="s">
        <v>27</v>
      </c>
      <c r="H4839">
        <v>43055</v>
      </c>
      <c r="I4839" t="s">
        <v>285</v>
      </c>
      <c r="J4839">
        <v>99.488</v>
      </c>
      <c r="K4839">
        <v>2</v>
      </c>
      <c r="L4839">
        <v>45.391399999999997</v>
      </c>
      <c r="M4839">
        <v>0.2</v>
      </c>
      <c r="N4839">
        <v>8.7051999999999996</v>
      </c>
    </row>
    <row r="4840" spans="1:14" hidden="1">
      <c r="A4840">
        <v>5833</v>
      </c>
      <c r="B4840" t="s">
        <v>4935</v>
      </c>
      <c r="C4840" s="4">
        <v>42572</v>
      </c>
      <c r="D4840" s="4">
        <v>42577</v>
      </c>
      <c r="E4840" t="s">
        <v>15</v>
      </c>
      <c r="F4840" t="s">
        <v>340</v>
      </c>
      <c r="G4840" t="s">
        <v>21</v>
      </c>
      <c r="H4840">
        <v>28027</v>
      </c>
      <c r="I4840" t="s">
        <v>3553</v>
      </c>
      <c r="J4840">
        <v>6.2640000000000002</v>
      </c>
      <c r="K4840">
        <v>3</v>
      </c>
      <c r="L4840">
        <v>1.4094</v>
      </c>
      <c r="M4840">
        <v>0.2</v>
      </c>
      <c r="N4840">
        <v>2.0358000000000001</v>
      </c>
    </row>
    <row r="4841" spans="1:14" hidden="1">
      <c r="A4841">
        <v>5834</v>
      </c>
      <c r="B4841" t="s">
        <v>4935</v>
      </c>
      <c r="C4841" s="4">
        <v>42572</v>
      </c>
      <c r="D4841" s="4">
        <v>42577</v>
      </c>
      <c r="E4841" t="s">
        <v>15</v>
      </c>
      <c r="F4841" t="s">
        <v>340</v>
      </c>
      <c r="G4841" t="s">
        <v>21</v>
      </c>
      <c r="H4841">
        <v>28027</v>
      </c>
      <c r="I4841" t="s">
        <v>450</v>
      </c>
      <c r="J4841">
        <v>363.92</v>
      </c>
      <c r="K4841">
        <v>5</v>
      </c>
      <c r="L4841">
        <v>72.784000000000006</v>
      </c>
      <c r="M4841">
        <v>0.2</v>
      </c>
      <c r="N4841">
        <v>0</v>
      </c>
    </row>
    <row r="4842" spans="1:14" hidden="1">
      <c r="A4842">
        <v>6560</v>
      </c>
      <c r="B4842" t="s">
        <v>4936</v>
      </c>
      <c r="C4842" s="4">
        <v>42572</v>
      </c>
      <c r="D4842" s="4">
        <v>42577</v>
      </c>
      <c r="E4842" t="s">
        <v>15</v>
      </c>
      <c r="F4842" t="s">
        <v>533</v>
      </c>
      <c r="G4842" t="s">
        <v>27</v>
      </c>
      <c r="H4842">
        <v>95661</v>
      </c>
      <c r="I4842" t="s">
        <v>994</v>
      </c>
      <c r="J4842">
        <v>419.9</v>
      </c>
      <c r="K4842">
        <v>5</v>
      </c>
      <c r="L4842">
        <v>44.509399999999999</v>
      </c>
      <c r="M4842">
        <v>0</v>
      </c>
      <c r="N4842">
        <v>197.35300000000001</v>
      </c>
    </row>
    <row r="4843" spans="1:14" hidden="1">
      <c r="A4843">
        <v>6561</v>
      </c>
      <c r="B4843" t="s">
        <v>4936</v>
      </c>
      <c r="C4843" s="4">
        <v>42572</v>
      </c>
      <c r="D4843" s="4">
        <v>42577</v>
      </c>
      <c r="E4843" t="s">
        <v>15</v>
      </c>
      <c r="F4843" t="s">
        <v>533</v>
      </c>
      <c r="G4843" t="s">
        <v>27</v>
      </c>
      <c r="H4843">
        <v>95661</v>
      </c>
      <c r="I4843" t="s">
        <v>584</v>
      </c>
      <c r="J4843">
        <v>3.15</v>
      </c>
      <c r="K4843">
        <v>1</v>
      </c>
      <c r="L4843">
        <v>1.6379999999999999</v>
      </c>
      <c r="M4843">
        <v>0</v>
      </c>
      <c r="N4843">
        <v>1.512</v>
      </c>
    </row>
    <row r="4844" spans="1:14" hidden="1">
      <c r="A4844">
        <v>7987</v>
      </c>
      <c r="B4844" t="s">
        <v>4937</v>
      </c>
      <c r="C4844" s="4">
        <v>42571</v>
      </c>
      <c r="D4844" s="4">
        <v>42574</v>
      </c>
      <c r="E4844" t="s">
        <v>52</v>
      </c>
      <c r="F4844" t="s">
        <v>2630</v>
      </c>
      <c r="G4844" t="s">
        <v>21</v>
      </c>
      <c r="H4844">
        <v>11561</v>
      </c>
      <c r="I4844" t="s">
        <v>2422</v>
      </c>
      <c r="J4844">
        <v>89.95</v>
      </c>
      <c r="K4844">
        <v>5</v>
      </c>
      <c r="L4844">
        <v>9.3547999999999991</v>
      </c>
      <c r="M4844">
        <v>0</v>
      </c>
      <c r="N4844">
        <v>43.176000000000002</v>
      </c>
    </row>
    <row r="4845" spans="1:14" hidden="1">
      <c r="A4845">
        <v>5985</v>
      </c>
      <c r="B4845" t="s">
        <v>4938</v>
      </c>
      <c r="C4845" s="4">
        <v>42570</v>
      </c>
      <c r="D4845" s="4">
        <v>42576</v>
      </c>
      <c r="E4845" t="s">
        <v>15</v>
      </c>
      <c r="F4845" t="s">
        <v>747</v>
      </c>
      <c r="G4845" t="s">
        <v>21</v>
      </c>
      <c r="H4845">
        <v>39401</v>
      </c>
      <c r="I4845" t="s">
        <v>3206</v>
      </c>
      <c r="J4845">
        <v>185.58</v>
      </c>
      <c r="K4845">
        <v>6</v>
      </c>
      <c r="L4845">
        <v>18.248699999999999</v>
      </c>
      <c r="M4845">
        <v>0</v>
      </c>
      <c r="N4845">
        <v>76.087800000000001</v>
      </c>
    </row>
    <row r="4846" spans="1:14" hidden="1">
      <c r="A4846">
        <v>5986</v>
      </c>
      <c r="B4846" t="s">
        <v>4938</v>
      </c>
      <c r="C4846" s="4">
        <v>42570</v>
      </c>
      <c r="D4846" s="4">
        <v>42576</v>
      </c>
      <c r="E4846" t="s">
        <v>15</v>
      </c>
      <c r="F4846" t="s">
        <v>747</v>
      </c>
      <c r="G4846" t="s">
        <v>21</v>
      </c>
      <c r="H4846">
        <v>39401</v>
      </c>
      <c r="I4846" t="s">
        <v>1653</v>
      </c>
      <c r="J4846">
        <v>77.56</v>
      </c>
      <c r="K4846">
        <v>2</v>
      </c>
      <c r="L4846">
        <v>20.941199999999998</v>
      </c>
      <c r="M4846">
        <v>0</v>
      </c>
      <c r="N4846">
        <v>35.677599999999998</v>
      </c>
    </row>
    <row r="4847" spans="1:14" hidden="1">
      <c r="A4847">
        <v>5987</v>
      </c>
      <c r="B4847" t="s">
        <v>4938</v>
      </c>
      <c r="C4847" s="4">
        <v>42570</v>
      </c>
      <c r="D4847" s="4">
        <v>42576</v>
      </c>
      <c r="E4847" t="s">
        <v>15</v>
      </c>
      <c r="F4847" t="s">
        <v>747</v>
      </c>
      <c r="G4847" t="s">
        <v>21</v>
      </c>
      <c r="H4847">
        <v>39401</v>
      </c>
      <c r="I4847" t="s">
        <v>1492</v>
      </c>
      <c r="J4847">
        <v>87.92</v>
      </c>
      <c r="K4847">
        <v>4</v>
      </c>
      <c r="L4847">
        <v>21.760200000000001</v>
      </c>
      <c r="M4847">
        <v>0</v>
      </c>
      <c r="N4847">
        <v>0.87919999999999698</v>
      </c>
    </row>
    <row r="4848" spans="1:14" hidden="1">
      <c r="A4848">
        <v>5988</v>
      </c>
      <c r="B4848" t="s">
        <v>4938</v>
      </c>
      <c r="C4848" s="4">
        <v>42570</v>
      </c>
      <c r="D4848" s="4">
        <v>42576</v>
      </c>
      <c r="E4848" t="s">
        <v>15</v>
      </c>
      <c r="F4848" t="s">
        <v>747</v>
      </c>
      <c r="G4848" t="s">
        <v>21</v>
      </c>
      <c r="H4848">
        <v>39401</v>
      </c>
      <c r="I4848" t="s">
        <v>1583</v>
      </c>
      <c r="J4848">
        <v>245.94</v>
      </c>
      <c r="K4848">
        <v>6</v>
      </c>
      <c r="L4848">
        <v>20.904900000000001</v>
      </c>
      <c r="M4848">
        <v>0</v>
      </c>
      <c r="N4848">
        <v>120.5106</v>
      </c>
    </row>
    <row r="4849" spans="1:14" hidden="1">
      <c r="A4849">
        <v>5989</v>
      </c>
      <c r="B4849" t="s">
        <v>4938</v>
      </c>
      <c r="C4849" s="4">
        <v>42570</v>
      </c>
      <c r="D4849" s="4">
        <v>42576</v>
      </c>
      <c r="E4849" t="s">
        <v>15</v>
      </c>
      <c r="F4849" t="s">
        <v>747</v>
      </c>
      <c r="G4849" t="s">
        <v>21</v>
      </c>
      <c r="H4849">
        <v>39401</v>
      </c>
      <c r="I4849" t="s">
        <v>1098</v>
      </c>
      <c r="J4849">
        <v>8.6</v>
      </c>
      <c r="K4849">
        <v>1</v>
      </c>
      <c r="L4849">
        <v>4.5579999999999998</v>
      </c>
      <c r="M4849">
        <v>0</v>
      </c>
      <c r="N4849">
        <v>4.0419999999999998</v>
      </c>
    </row>
    <row r="4850" spans="1:14" hidden="1">
      <c r="A4850">
        <v>5990</v>
      </c>
      <c r="B4850" t="s">
        <v>4938</v>
      </c>
      <c r="C4850" s="4">
        <v>42570</v>
      </c>
      <c r="D4850" s="4">
        <v>42576</v>
      </c>
      <c r="E4850" t="s">
        <v>15</v>
      </c>
      <c r="F4850" t="s">
        <v>747</v>
      </c>
      <c r="G4850" t="s">
        <v>21</v>
      </c>
      <c r="H4850">
        <v>39401</v>
      </c>
      <c r="I4850" t="s">
        <v>783</v>
      </c>
      <c r="J4850">
        <v>504.9</v>
      </c>
      <c r="K4850">
        <v>5</v>
      </c>
      <c r="L4850">
        <v>75.734999999999999</v>
      </c>
      <c r="M4850">
        <v>0</v>
      </c>
      <c r="N4850">
        <v>126.22499999999999</v>
      </c>
    </row>
    <row r="4851" spans="1:14" hidden="1">
      <c r="A4851">
        <v>7278</v>
      </c>
      <c r="B4851" t="s">
        <v>4939</v>
      </c>
      <c r="C4851" s="4">
        <v>42570</v>
      </c>
      <c r="D4851" s="4">
        <v>42572</v>
      </c>
      <c r="E4851" t="s">
        <v>38</v>
      </c>
      <c r="F4851" t="s">
        <v>106</v>
      </c>
      <c r="G4851" t="s">
        <v>17</v>
      </c>
      <c r="H4851">
        <v>94110</v>
      </c>
      <c r="I4851" t="s">
        <v>4940</v>
      </c>
      <c r="J4851">
        <v>35.984000000000002</v>
      </c>
      <c r="K4851">
        <v>2</v>
      </c>
      <c r="L4851">
        <v>15.743</v>
      </c>
      <c r="M4851">
        <v>0.2</v>
      </c>
      <c r="N4851">
        <v>4.4980000000000002</v>
      </c>
    </row>
    <row r="4852" spans="1:14" hidden="1">
      <c r="A4852">
        <v>7279</v>
      </c>
      <c r="B4852" t="s">
        <v>4939</v>
      </c>
      <c r="C4852" s="4">
        <v>42570</v>
      </c>
      <c r="D4852" s="4">
        <v>42572</v>
      </c>
      <c r="E4852" t="s">
        <v>38</v>
      </c>
      <c r="F4852" t="s">
        <v>106</v>
      </c>
      <c r="G4852" t="s">
        <v>17</v>
      </c>
      <c r="H4852">
        <v>94110</v>
      </c>
      <c r="I4852" t="s">
        <v>2828</v>
      </c>
      <c r="J4852">
        <v>389.97</v>
      </c>
      <c r="K4852">
        <v>3</v>
      </c>
      <c r="L4852">
        <v>85.793400000000005</v>
      </c>
      <c r="M4852">
        <v>0</v>
      </c>
      <c r="N4852">
        <v>132.5898</v>
      </c>
    </row>
    <row r="4853" spans="1:14" hidden="1">
      <c r="A4853">
        <v>1201</v>
      </c>
      <c r="B4853" t="s">
        <v>4941</v>
      </c>
      <c r="C4853" s="4">
        <v>42569</v>
      </c>
      <c r="D4853" s="4">
        <v>42575</v>
      </c>
      <c r="E4853" t="s">
        <v>15</v>
      </c>
      <c r="F4853" t="s">
        <v>2917</v>
      </c>
      <c r="G4853" t="s">
        <v>27</v>
      </c>
      <c r="H4853">
        <v>80219</v>
      </c>
      <c r="I4853" t="s">
        <v>228</v>
      </c>
      <c r="J4853">
        <v>544.00800000000004</v>
      </c>
      <c r="K4853">
        <v>3</v>
      </c>
      <c r="L4853">
        <v>167.73580000000001</v>
      </c>
      <c r="M4853">
        <v>0.2</v>
      </c>
      <c r="N4853">
        <v>40.800600000000003</v>
      </c>
    </row>
    <row r="4854" spans="1:14" hidden="1">
      <c r="A4854">
        <v>1202</v>
      </c>
      <c r="B4854" t="s">
        <v>4941</v>
      </c>
      <c r="C4854" s="4">
        <v>42569</v>
      </c>
      <c r="D4854" s="4">
        <v>42575</v>
      </c>
      <c r="E4854" t="s">
        <v>15</v>
      </c>
      <c r="F4854" t="s">
        <v>2917</v>
      </c>
      <c r="G4854" t="s">
        <v>27</v>
      </c>
      <c r="H4854">
        <v>80219</v>
      </c>
      <c r="I4854" t="s">
        <v>3970</v>
      </c>
      <c r="J4854">
        <v>1.8720000000000001</v>
      </c>
      <c r="K4854">
        <v>3</v>
      </c>
      <c r="L4854">
        <v>1.1024</v>
      </c>
      <c r="M4854">
        <v>0.7</v>
      </c>
      <c r="N4854">
        <v>-1.4352</v>
      </c>
    </row>
    <row r="4855" spans="1:14" hidden="1">
      <c r="A4855">
        <v>1203</v>
      </c>
      <c r="B4855" t="s">
        <v>4941</v>
      </c>
      <c r="C4855" s="4">
        <v>42569</v>
      </c>
      <c r="D4855" s="4">
        <v>42575</v>
      </c>
      <c r="E4855" t="s">
        <v>15</v>
      </c>
      <c r="F4855" t="s">
        <v>2917</v>
      </c>
      <c r="G4855" t="s">
        <v>27</v>
      </c>
      <c r="H4855">
        <v>80219</v>
      </c>
      <c r="I4855" t="s">
        <v>2525</v>
      </c>
      <c r="J4855">
        <v>854.35199999999998</v>
      </c>
      <c r="K4855">
        <v>3</v>
      </c>
      <c r="L4855">
        <v>281.2242</v>
      </c>
      <c r="M4855">
        <v>0.2</v>
      </c>
      <c r="N4855">
        <v>10.6793999999999</v>
      </c>
    </row>
    <row r="4856" spans="1:14" hidden="1">
      <c r="A4856">
        <v>1204</v>
      </c>
      <c r="B4856" t="s">
        <v>4941</v>
      </c>
      <c r="C4856" s="4">
        <v>42569</v>
      </c>
      <c r="D4856" s="4">
        <v>42575</v>
      </c>
      <c r="E4856" t="s">
        <v>15</v>
      </c>
      <c r="F4856" t="s">
        <v>2917</v>
      </c>
      <c r="G4856" t="s">
        <v>27</v>
      </c>
      <c r="H4856">
        <v>80219</v>
      </c>
      <c r="I4856" t="s">
        <v>4167</v>
      </c>
      <c r="J4856">
        <v>593.56799999999998</v>
      </c>
      <c r="K4856">
        <v>2</v>
      </c>
      <c r="L4856">
        <v>296.78399999999999</v>
      </c>
      <c r="M4856">
        <v>0.2</v>
      </c>
      <c r="N4856">
        <v>0</v>
      </c>
    </row>
    <row r="4857" spans="1:14" hidden="1">
      <c r="A4857">
        <v>1205</v>
      </c>
      <c r="B4857" t="s">
        <v>4941</v>
      </c>
      <c r="C4857" s="4">
        <v>42569</v>
      </c>
      <c r="D4857" s="4">
        <v>42575</v>
      </c>
      <c r="E4857" t="s">
        <v>15</v>
      </c>
      <c r="F4857" t="s">
        <v>2917</v>
      </c>
      <c r="G4857" t="s">
        <v>27</v>
      </c>
      <c r="H4857">
        <v>80219</v>
      </c>
      <c r="I4857" t="s">
        <v>4206</v>
      </c>
      <c r="J4857">
        <v>338.04</v>
      </c>
      <c r="K4857">
        <v>3</v>
      </c>
      <c r="L4857">
        <v>123.94799999999999</v>
      </c>
      <c r="M4857">
        <v>0.2</v>
      </c>
      <c r="N4857">
        <v>-33.804000000000002</v>
      </c>
    </row>
    <row r="4858" spans="1:14" hidden="1">
      <c r="A4858">
        <v>1842</v>
      </c>
      <c r="B4858" t="s">
        <v>4942</v>
      </c>
      <c r="C4858" s="4">
        <v>42569</v>
      </c>
      <c r="D4858" s="4">
        <v>42574</v>
      </c>
      <c r="E4858" t="s">
        <v>15</v>
      </c>
      <c r="F4858" t="s">
        <v>1090</v>
      </c>
      <c r="G4858" t="s">
        <v>27</v>
      </c>
      <c r="H4858">
        <v>42104</v>
      </c>
      <c r="I4858" t="s">
        <v>2817</v>
      </c>
      <c r="J4858">
        <v>140.81</v>
      </c>
      <c r="K4858">
        <v>1</v>
      </c>
      <c r="L4858">
        <v>101.3832</v>
      </c>
      <c r="M4858">
        <v>0</v>
      </c>
      <c r="N4858">
        <v>39.4268</v>
      </c>
    </row>
    <row r="4859" spans="1:14" hidden="1">
      <c r="A4859">
        <v>3661</v>
      </c>
      <c r="B4859" t="s">
        <v>4943</v>
      </c>
      <c r="C4859" s="4">
        <v>42569</v>
      </c>
      <c r="D4859" s="4">
        <v>42574</v>
      </c>
      <c r="E4859" t="s">
        <v>15</v>
      </c>
      <c r="F4859" t="s">
        <v>1039</v>
      </c>
      <c r="G4859" t="s">
        <v>27</v>
      </c>
      <c r="H4859">
        <v>85301</v>
      </c>
      <c r="I4859" t="s">
        <v>736</v>
      </c>
      <c r="J4859">
        <v>33.799999999999997</v>
      </c>
      <c r="K4859">
        <v>5</v>
      </c>
      <c r="L4859">
        <v>5.915</v>
      </c>
      <c r="M4859">
        <v>0.2</v>
      </c>
      <c r="N4859">
        <v>4.2249999999999996</v>
      </c>
    </row>
    <row r="4860" spans="1:14" hidden="1">
      <c r="A4860">
        <v>4730</v>
      </c>
      <c r="B4860" t="s">
        <v>4944</v>
      </c>
      <c r="C4860" s="4">
        <v>42569</v>
      </c>
      <c r="D4860" s="4">
        <v>42574</v>
      </c>
      <c r="E4860" t="s">
        <v>52</v>
      </c>
      <c r="F4860" t="s">
        <v>94</v>
      </c>
      <c r="G4860" t="s">
        <v>21</v>
      </c>
      <c r="H4860">
        <v>75217</v>
      </c>
      <c r="I4860" t="s">
        <v>4945</v>
      </c>
      <c r="J4860">
        <v>15.576000000000001</v>
      </c>
      <c r="K4860">
        <v>3</v>
      </c>
      <c r="L4860">
        <v>4.0887000000000002</v>
      </c>
      <c r="M4860">
        <v>0.2</v>
      </c>
      <c r="N4860">
        <v>3.3098999999999998</v>
      </c>
    </row>
    <row r="4861" spans="1:14" hidden="1">
      <c r="A4861">
        <v>6848</v>
      </c>
      <c r="B4861" t="s">
        <v>4946</v>
      </c>
      <c r="C4861" s="4">
        <v>42569</v>
      </c>
      <c r="D4861" s="4">
        <v>42573</v>
      </c>
      <c r="E4861" t="s">
        <v>15</v>
      </c>
      <c r="F4861" t="s">
        <v>1573</v>
      </c>
      <c r="G4861" t="s">
        <v>21</v>
      </c>
      <c r="H4861">
        <v>85023</v>
      </c>
      <c r="I4861" t="s">
        <v>618</v>
      </c>
      <c r="J4861">
        <v>55.991999999999997</v>
      </c>
      <c r="K4861">
        <v>1</v>
      </c>
      <c r="L4861">
        <v>52.4925</v>
      </c>
      <c r="M4861">
        <v>0.2</v>
      </c>
      <c r="N4861">
        <v>3.4994999999999998</v>
      </c>
    </row>
    <row r="4862" spans="1:14" hidden="1">
      <c r="A4862">
        <v>8139</v>
      </c>
      <c r="B4862" t="s">
        <v>4947</v>
      </c>
      <c r="C4862" s="4">
        <v>42569</v>
      </c>
      <c r="D4862" s="4">
        <v>42573</v>
      </c>
      <c r="E4862" t="s">
        <v>15</v>
      </c>
      <c r="F4862" t="s">
        <v>1711</v>
      </c>
      <c r="G4862" t="s">
        <v>17</v>
      </c>
      <c r="H4862">
        <v>19140</v>
      </c>
      <c r="I4862" t="s">
        <v>3534</v>
      </c>
      <c r="J4862">
        <v>11.263999999999999</v>
      </c>
      <c r="K4862">
        <v>8</v>
      </c>
      <c r="L4862">
        <v>1.2496</v>
      </c>
      <c r="M4862">
        <v>0.2</v>
      </c>
      <c r="N4862">
        <v>1.2672000000000001</v>
      </c>
    </row>
    <row r="4863" spans="1:14" hidden="1">
      <c r="A4863">
        <v>8140</v>
      </c>
      <c r="B4863" t="s">
        <v>4947</v>
      </c>
      <c r="C4863" s="4">
        <v>42569</v>
      </c>
      <c r="D4863" s="4">
        <v>42573</v>
      </c>
      <c r="E4863" t="s">
        <v>15</v>
      </c>
      <c r="F4863" t="s">
        <v>1711</v>
      </c>
      <c r="G4863" t="s">
        <v>17</v>
      </c>
      <c r="H4863">
        <v>19140</v>
      </c>
      <c r="I4863" t="s">
        <v>2049</v>
      </c>
      <c r="J4863">
        <v>284.08</v>
      </c>
      <c r="K4863">
        <v>10</v>
      </c>
      <c r="L4863">
        <v>25.9223</v>
      </c>
      <c r="M4863">
        <v>0.2</v>
      </c>
      <c r="N4863">
        <v>24.856999999999999</v>
      </c>
    </row>
    <row r="4864" spans="1:14" hidden="1">
      <c r="A4864">
        <v>8141</v>
      </c>
      <c r="B4864" t="s">
        <v>4947</v>
      </c>
      <c r="C4864" s="4">
        <v>42569</v>
      </c>
      <c r="D4864" s="4">
        <v>42573</v>
      </c>
      <c r="E4864" t="s">
        <v>15</v>
      </c>
      <c r="F4864" t="s">
        <v>1711</v>
      </c>
      <c r="G4864" t="s">
        <v>17</v>
      </c>
      <c r="H4864">
        <v>19140</v>
      </c>
      <c r="I4864" t="s">
        <v>3485</v>
      </c>
      <c r="J4864">
        <v>18.495999999999999</v>
      </c>
      <c r="K4864">
        <v>4</v>
      </c>
      <c r="L4864">
        <v>2.9478</v>
      </c>
      <c r="M4864">
        <v>0.2</v>
      </c>
      <c r="N4864">
        <v>6.7047999999999996</v>
      </c>
    </row>
    <row r="4865" spans="1:14" hidden="1">
      <c r="A4865">
        <v>43</v>
      </c>
      <c r="B4865" t="s">
        <v>4948</v>
      </c>
      <c r="C4865" s="4">
        <v>42568</v>
      </c>
      <c r="D4865" s="4">
        <v>42573</v>
      </c>
      <c r="E4865" t="s">
        <v>15</v>
      </c>
      <c r="F4865" t="s">
        <v>1193</v>
      </c>
      <c r="G4865" t="s">
        <v>27</v>
      </c>
      <c r="H4865">
        <v>90049</v>
      </c>
      <c r="I4865" t="s">
        <v>4365</v>
      </c>
      <c r="J4865">
        <v>77.88</v>
      </c>
      <c r="K4865">
        <v>2</v>
      </c>
      <c r="L4865">
        <v>36.993000000000002</v>
      </c>
      <c r="M4865">
        <v>0</v>
      </c>
      <c r="N4865">
        <v>3.8939999999999899</v>
      </c>
    </row>
    <row r="4866" spans="1:14" hidden="1">
      <c r="A4866">
        <v>2046</v>
      </c>
      <c r="B4866" t="s">
        <v>4949</v>
      </c>
      <c r="C4866" s="4">
        <v>42568</v>
      </c>
      <c r="D4866" s="4">
        <v>42572</v>
      </c>
      <c r="E4866" t="s">
        <v>15</v>
      </c>
      <c r="F4866" t="s">
        <v>1377</v>
      </c>
      <c r="G4866" t="s">
        <v>27</v>
      </c>
      <c r="H4866">
        <v>8861</v>
      </c>
      <c r="I4866" t="s">
        <v>343</v>
      </c>
      <c r="J4866">
        <v>162.63999999999999</v>
      </c>
      <c r="K4866">
        <v>2</v>
      </c>
      <c r="L4866">
        <v>58.550400000000003</v>
      </c>
      <c r="M4866">
        <v>0</v>
      </c>
      <c r="N4866">
        <v>45.539200000000001</v>
      </c>
    </row>
    <row r="4867" spans="1:14" hidden="1">
      <c r="A4867">
        <v>2047</v>
      </c>
      <c r="B4867" t="s">
        <v>4949</v>
      </c>
      <c r="C4867" s="4">
        <v>42568</v>
      </c>
      <c r="D4867" s="4">
        <v>42572</v>
      </c>
      <c r="E4867" t="s">
        <v>15</v>
      </c>
      <c r="F4867" t="s">
        <v>1377</v>
      </c>
      <c r="G4867" t="s">
        <v>27</v>
      </c>
      <c r="H4867">
        <v>8861</v>
      </c>
      <c r="I4867" t="s">
        <v>2987</v>
      </c>
      <c r="J4867">
        <v>597</v>
      </c>
      <c r="K4867">
        <v>3</v>
      </c>
      <c r="L4867">
        <v>105.47</v>
      </c>
      <c r="M4867">
        <v>0</v>
      </c>
      <c r="N4867">
        <v>280.58999999999997</v>
      </c>
    </row>
    <row r="4868" spans="1:14" hidden="1">
      <c r="A4868">
        <v>2048</v>
      </c>
      <c r="B4868" t="s">
        <v>4949</v>
      </c>
      <c r="C4868" s="4">
        <v>42568</v>
      </c>
      <c r="D4868" s="4">
        <v>42572</v>
      </c>
      <c r="E4868" t="s">
        <v>15</v>
      </c>
      <c r="F4868" t="s">
        <v>1377</v>
      </c>
      <c r="G4868" t="s">
        <v>27</v>
      </c>
      <c r="H4868">
        <v>8861</v>
      </c>
      <c r="I4868" t="s">
        <v>891</v>
      </c>
      <c r="J4868">
        <v>55.48</v>
      </c>
      <c r="K4868">
        <v>1</v>
      </c>
      <c r="L4868">
        <v>28.849599999999999</v>
      </c>
      <c r="M4868">
        <v>0</v>
      </c>
      <c r="N4868">
        <v>26.630400000000002</v>
      </c>
    </row>
    <row r="4869" spans="1:14" hidden="1">
      <c r="A4869">
        <v>3108</v>
      </c>
      <c r="B4869" t="s">
        <v>4950</v>
      </c>
      <c r="C4869" s="4">
        <v>42568</v>
      </c>
      <c r="D4869" s="4">
        <v>42573</v>
      </c>
      <c r="E4869" t="s">
        <v>15</v>
      </c>
      <c r="F4869" t="s">
        <v>3474</v>
      </c>
      <c r="G4869" t="s">
        <v>21</v>
      </c>
      <c r="H4869">
        <v>65807</v>
      </c>
      <c r="I4869" t="s">
        <v>4046</v>
      </c>
      <c r="J4869">
        <v>21.93</v>
      </c>
      <c r="K4869">
        <v>3</v>
      </c>
      <c r="L4869">
        <v>3.9474</v>
      </c>
      <c r="M4869">
        <v>0</v>
      </c>
      <c r="N4869">
        <v>10.0878</v>
      </c>
    </row>
    <row r="4870" spans="1:14" hidden="1">
      <c r="A4870">
        <v>3109</v>
      </c>
      <c r="B4870" t="s">
        <v>4950</v>
      </c>
      <c r="C4870" s="4">
        <v>42568</v>
      </c>
      <c r="D4870" s="4">
        <v>42573</v>
      </c>
      <c r="E4870" t="s">
        <v>15</v>
      </c>
      <c r="F4870" t="s">
        <v>3474</v>
      </c>
      <c r="G4870" t="s">
        <v>21</v>
      </c>
      <c r="H4870">
        <v>65807</v>
      </c>
      <c r="I4870" t="s">
        <v>1495</v>
      </c>
      <c r="J4870">
        <v>242.94</v>
      </c>
      <c r="K4870">
        <v>3</v>
      </c>
      <c r="L4870">
        <v>79.360399999999998</v>
      </c>
      <c r="M4870">
        <v>0</v>
      </c>
      <c r="N4870">
        <v>4.85880000000002</v>
      </c>
    </row>
    <row r="4871" spans="1:14" hidden="1">
      <c r="A4871">
        <v>3110</v>
      </c>
      <c r="B4871" t="s">
        <v>4950</v>
      </c>
      <c r="C4871" s="4">
        <v>42568</v>
      </c>
      <c r="D4871" s="4">
        <v>42573</v>
      </c>
      <c r="E4871" t="s">
        <v>15</v>
      </c>
      <c r="F4871" t="s">
        <v>3474</v>
      </c>
      <c r="G4871" t="s">
        <v>21</v>
      </c>
      <c r="H4871">
        <v>65807</v>
      </c>
      <c r="I4871" t="s">
        <v>721</v>
      </c>
      <c r="J4871">
        <v>7.64</v>
      </c>
      <c r="K4871">
        <v>1</v>
      </c>
      <c r="L4871">
        <v>3.8963999999999999</v>
      </c>
      <c r="M4871">
        <v>0</v>
      </c>
      <c r="N4871">
        <v>3.7435999999999998</v>
      </c>
    </row>
    <row r="4872" spans="1:14" hidden="1">
      <c r="A4872">
        <v>3111</v>
      </c>
      <c r="B4872" t="s">
        <v>4950</v>
      </c>
      <c r="C4872" s="4">
        <v>42568</v>
      </c>
      <c r="D4872" s="4">
        <v>42573</v>
      </c>
      <c r="E4872" t="s">
        <v>15</v>
      </c>
      <c r="F4872" t="s">
        <v>3474</v>
      </c>
      <c r="G4872" t="s">
        <v>21</v>
      </c>
      <c r="H4872">
        <v>65807</v>
      </c>
      <c r="I4872" t="s">
        <v>1848</v>
      </c>
      <c r="J4872">
        <v>51.84</v>
      </c>
      <c r="K4872">
        <v>8</v>
      </c>
      <c r="L4872">
        <v>3.3048000000000002</v>
      </c>
      <c r="M4872">
        <v>0</v>
      </c>
      <c r="N4872">
        <v>25.401599999999998</v>
      </c>
    </row>
    <row r="4873" spans="1:14" hidden="1">
      <c r="A4873">
        <v>3112</v>
      </c>
      <c r="B4873" t="s">
        <v>4950</v>
      </c>
      <c r="C4873" s="4">
        <v>42568</v>
      </c>
      <c r="D4873" s="4">
        <v>42573</v>
      </c>
      <c r="E4873" t="s">
        <v>15</v>
      </c>
      <c r="F4873" t="s">
        <v>3474</v>
      </c>
      <c r="G4873" t="s">
        <v>21</v>
      </c>
      <c r="H4873">
        <v>65807</v>
      </c>
      <c r="I4873" t="s">
        <v>3303</v>
      </c>
      <c r="J4873">
        <v>265.17</v>
      </c>
      <c r="K4873">
        <v>1</v>
      </c>
      <c r="L4873">
        <v>217.43940000000001</v>
      </c>
      <c r="M4873">
        <v>0</v>
      </c>
      <c r="N4873">
        <v>47.730600000000003</v>
      </c>
    </row>
    <row r="4874" spans="1:14" hidden="1">
      <c r="A4874">
        <v>6274</v>
      </c>
      <c r="B4874" t="s">
        <v>4951</v>
      </c>
      <c r="C4874" s="4">
        <v>42568</v>
      </c>
      <c r="D4874" s="4">
        <v>42573</v>
      </c>
      <c r="E4874" t="s">
        <v>52</v>
      </c>
      <c r="F4874" t="s">
        <v>468</v>
      </c>
      <c r="G4874" t="s">
        <v>21</v>
      </c>
      <c r="H4874">
        <v>98105</v>
      </c>
      <c r="I4874" t="s">
        <v>1223</v>
      </c>
      <c r="J4874">
        <v>12.42</v>
      </c>
      <c r="K4874">
        <v>3</v>
      </c>
      <c r="L4874">
        <v>2.6496</v>
      </c>
      <c r="M4874">
        <v>0</v>
      </c>
      <c r="N4874">
        <v>4.4711999999999996</v>
      </c>
    </row>
    <row r="4875" spans="1:14" hidden="1">
      <c r="A4875">
        <v>6275</v>
      </c>
      <c r="B4875" t="s">
        <v>4951</v>
      </c>
      <c r="C4875" s="4">
        <v>42568</v>
      </c>
      <c r="D4875" s="4">
        <v>42573</v>
      </c>
      <c r="E4875" t="s">
        <v>52</v>
      </c>
      <c r="F4875" t="s">
        <v>468</v>
      </c>
      <c r="G4875" t="s">
        <v>21</v>
      </c>
      <c r="H4875">
        <v>98105</v>
      </c>
      <c r="I4875" t="s">
        <v>689</v>
      </c>
      <c r="J4875">
        <v>428.4</v>
      </c>
      <c r="K4875">
        <v>3</v>
      </c>
      <c r="L4875">
        <v>112.812</v>
      </c>
      <c r="M4875">
        <v>0</v>
      </c>
      <c r="N4875">
        <v>89.963999999999999</v>
      </c>
    </row>
    <row r="4876" spans="1:14" hidden="1">
      <c r="A4876">
        <v>6276</v>
      </c>
      <c r="B4876" t="s">
        <v>4951</v>
      </c>
      <c r="C4876" s="4">
        <v>42568</v>
      </c>
      <c r="D4876" s="4">
        <v>42573</v>
      </c>
      <c r="E4876" t="s">
        <v>52</v>
      </c>
      <c r="F4876" t="s">
        <v>468</v>
      </c>
      <c r="G4876" t="s">
        <v>21</v>
      </c>
      <c r="H4876">
        <v>98105</v>
      </c>
      <c r="I4876" t="s">
        <v>3145</v>
      </c>
      <c r="J4876">
        <v>24.75</v>
      </c>
      <c r="K4876">
        <v>5</v>
      </c>
      <c r="L4876">
        <v>2.7719999999999998</v>
      </c>
      <c r="M4876">
        <v>0</v>
      </c>
      <c r="N4876">
        <v>10.89</v>
      </c>
    </row>
    <row r="4877" spans="1:14" hidden="1">
      <c r="A4877">
        <v>6277</v>
      </c>
      <c r="B4877" t="s">
        <v>4951</v>
      </c>
      <c r="C4877" s="4">
        <v>42568</v>
      </c>
      <c r="D4877" s="4">
        <v>42573</v>
      </c>
      <c r="E4877" t="s">
        <v>52</v>
      </c>
      <c r="F4877" t="s">
        <v>468</v>
      </c>
      <c r="G4877" t="s">
        <v>21</v>
      </c>
      <c r="H4877">
        <v>98105</v>
      </c>
      <c r="I4877" t="s">
        <v>899</v>
      </c>
      <c r="J4877">
        <v>87.71</v>
      </c>
      <c r="K4877">
        <v>7</v>
      </c>
      <c r="L4877">
        <v>6.6409000000000002</v>
      </c>
      <c r="M4877">
        <v>0</v>
      </c>
      <c r="N4877">
        <v>41.223700000000001</v>
      </c>
    </row>
    <row r="4878" spans="1:14" hidden="1">
      <c r="A4878">
        <v>6278</v>
      </c>
      <c r="B4878" t="s">
        <v>4951</v>
      </c>
      <c r="C4878" s="4">
        <v>42568</v>
      </c>
      <c r="D4878" s="4">
        <v>42573</v>
      </c>
      <c r="E4878" t="s">
        <v>52</v>
      </c>
      <c r="F4878" t="s">
        <v>468</v>
      </c>
      <c r="G4878" t="s">
        <v>21</v>
      </c>
      <c r="H4878">
        <v>98105</v>
      </c>
      <c r="I4878" t="s">
        <v>852</v>
      </c>
      <c r="J4878">
        <v>69.52</v>
      </c>
      <c r="K4878">
        <v>2</v>
      </c>
      <c r="L4878">
        <v>26.07</v>
      </c>
      <c r="M4878">
        <v>0</v>
      </c>
      <c r="N4878">
        <v>17.38</v>
      </c>
    </row>
    <row r="4879" spans="1:14" hidden="1">
      <c r="A4879">
        <v>6279</v>
      </c>
      <c r="B4879" t="s">
        <v>4951</v>
      </c>
      <c r="C4879" s="4">
        <v>42568</v>
      </c>
      <c r="D4879" s="4">
        <v>42573</v>
      </c>
      <c r="E4879" t="s">
        <v>52</v>
      </c>
      <c r="F4879" t="s">
        <v>468</v>
      </c>
      <c r="G4879" t="s">
        <v>21</v>
      </c>
      <c r="H4879">
        <v>98105</v>
      </c>
      <c r="I4879" t="s">
        <v>510</v>
      </c>
      <c r="J4879">
        <v>20.783999999999999</v>
      </c>
      <c r="K4879">
        <v>2</v>
      </c>
      <c r="L4879">
        <v>12.7302</v>
      </c>
      <c r="M4879">
        <v>0.2</v>
      </c>
      <c r="N4879">
        <v>-4.6764000000000001</v>
      </c>
    </row>
    <row r="4880" spans="1:14" hidden="1">
      <c r="A4880">
        <v>6280</v>
      </c>
      <c r="B4880" t="s">
        <v>4951</v>
      </c>
      <c r="C4880" s="4">
        <v>42568</v>
      </c>
      <c r="D4880" s="4">
        <v>42573</v>
      </c>
      <c r="E4880" t="s">
        <v>52</v>
      </c>
      <c r="F4880" t="s">
        <v>468</v>
      </c>
      <c r="G4880" t="s">
        <v>21</v>
      </c>
      <c r="H4880">
        <v>98105</v>
      </c>
      <c r="I4880" t="s">
        <v>4952</v>
      </c>
      <c r="J4880">
        <v>12.816000000000001</v>
      </c>
      <c r="K4880">
        <v>3</v>
      </c>
      <c r="L4880">
        <v>2.8835999999999999</v>
      </c>
      <c r="M4880">
        <v>0.2</v>
      </c>
      <c r="N4880">
        <v>4.1651999999999996</v>
      </c>
    </row>
    <row r="4881" spans="1:14" hidden="1">
      <c r="A4881">
        <v>7842</v>
      </c>
      <c r="B4881" t="s">
        <v>4953</v>
      </c>
      <c r="C4881" s="4">
        <v>42568</v>
      </c>
      <c r="D4881" s="4">
        <v>42573</v>
      </c>
      <c r="E4881" t="s">
        <v>15</v>
      </c>
      <c r="F4881" t="s">
        <v>370</v>
      </c>
      <c r="G4881" t="s">
        <v>21</v>
      </c>
      <c r="H4881">
        <v>10024</v>
      </c>
      <c r="I4881" t="s">
        <v>4069</v>
      </c>
      <c r="J4881">
        <v>45.96</v>
      </c>
      <c r="K4881">
        <v>2</v>
      </c>
      <c r="L4881">
        <v>16.085999999999999</v>
      </c>
      <c r="M4881">
        <v>0</v>
      </c>
      <c r="N4881">
        <v>13.788</v>
      </c>
    </row>
    <row r="4882" spans="1:14" hidden="1">
      <c r="A4882">
        <v>188</v>
      </c>
      <c r="B4882" t="s">
        <v>4954</v>
      </c>
      <c r="C4882" s="4">
        <v>42567</v>
      </c>
      <c r="D4882" s="4">
        <v>42573</v>
      </c>
      <c r="E4882" t="s">
        <v>15</v>
      </c>
      <c r="F4882" t="s">
        <v>754</v>
      </c>
      <c r="G4882" t="s">
        <v>27</v>
      </c>
      <c r="H4882">
        <v>75051</v>
      </c>
      <c r="I4882" t="s">
        <v>207</v>
      </c>
      <c r="J4882">
        <v>37.223999999999997</v>
      </c>
      <c r="K4882">
        <v>3</v>
      </c>
      <c r="L4882">
        <v>11.167199999999999</v>
      </c>
      <c r="M4882">
        <v>0.2</v>
      </c>
      <c r="N4882">
        <v>3.7223999999999999</v>
      </c>
    </row>
    <row r="4883" spans="1:14" hidden="1">
      <c r="A4883">
        <v>189</v>
      </c>
      <c r="B4883" t="s">
        <v>4954</v>
      </c>
      <c r="C4883" s="4">
        <v>42567</v>
      </c>
      <c r="D4883" s="4">
        <v>42573</v>
      </c>
      <c r="E4883" t="s">
        <v>15</v>
      </c>
      <c r="F4883" t="s">
        <v>754</v>
      </c>
      <c r="G4883" t="s">
        <v>27</v>
      </c>
      <c r="H4883">
        <v>75051</v>
      </c>
      <c r="I4883" t="s">
        <v>2602</v>
      </c>
      <c r="J4883">
        <v>20.015999999999998</v>
      </c>
      <c r="K4883">
        <v>3</v>
      </c>
      <c r="L4883">
        <v>4.5869999999999997</v>
      </c>
      <c r="M4883">
        <v>0.2</v>
      </c>
      <c r="N4883">
        <v>6.2549999999999999</v>
      </c>
    </row>
    <row r="4884" spans="1:14" hidden="1">
      <c r="A4884">
        <v>600</v>
      </c>
      <c r="B4884" t="s">
        <v>4955</v>
      </c>
      <c r="C4884" s="4">
        <v>42567</v>
      </c>
      <c r="D4884" s="4">
        <v>42572</v>
      </c>
      <c r="E4884" t="s">
        <v>15</v>
      </c>
      <c r="F4884" t="s">
        <v>1063</v>
      </c>
      <c r="G4884" t="s">
        <v>21</v>
      </c>
      <c r="H4884">
        <v>19120</v>
      </c>
      <c r="I4884" t="s">
        <v>2167</v>
      </c>
      <c r="J4884">
        <v>143.982</v>
      </c>
      <c r="K4884">
        <v>3</v>
      </c>
      <c r="L4884">
        <v>57.592799999999997</v>
      </c>
      <c r="M4884">
        <v>0.4</v>
      </c>
      <c r="N4884">
        <v>-28.796399999999998</v>
      </c>
    </row>
    <row r="4885" spans="1:14" hidden="1">
      <c r="A4885">
        <v>601</v>
      </c>
      <c r="B4885" t="s">
        <v>4955</v>
      </c>
      <c r="C4885" s="4">
        <v>42567</v>
      </c>
      <c r="D4885" s="4">
        <v>42572</v>
      </c>
      <c r="E4885" t="s">
        <v>15</v>
      </c>
      <c r="F4885" t="s">
        <v>1063</v>
      </c>
      <c r="G4885" t="s">
        <v>21</v>
      </c>
      <c r="H4885">
        <v>19120</v>
      </c>
      <c r="I4885" t="s">
        <v>4956</v>
      </c>
      <c r="J4885">
        <v>494.37599999999998</v>
      </c>
      <c r="K4885">
        <v>4</v>
      </c>
      <c r="L4885">
        <v>152.43260000000001</v>
      </c>
      <c r="M4885">
        <v>0.4</v>
      </c>
      <c r="N4885">
        <v>-115.3544</v>
      </c>
    </row>
    <row r="4886" spans="1:14" hidden="1">
      <c r="A4886">
        <v>602</v>
      </c>
      <c r="B4886" t="s">
        <v>4955</v>
      </c>
      <c r="C4886" s="4">
        <v>42567</v>
      </c>
      <c r="D4886" s="4">
        <v>42572</v>
      </c>
      <c r="E4886" t="s">
        <v>15</v>
      </c>
      <c r="F4886" t="s">
        <v>1063</v>
      </c>
      <c r="G4886" t="s">
        <v>21</v>
      </c>
      <c r="H4886">
        <v>19120</v>
      </c>
      <c r="I4886" t="s">
        <v>2090</v>
      </c>
      <c r="J4886">
        <v>5.84</v>
      </c>
      <c r="K4886">
        <v>2</v>
      </c>
      <c r="L4886">
        <v>2.5550000000000002</v>
      </c>
      <c r="M4886">
        <v>0.2</v>
      </c>
      <c r="N4886">
        <v>0.73</v>
      </c>
    </row>
    <row r="4887" spans="1:14" hidden="1">
      <c r="A4887">
        <v>3365</v>
      </c>
      <c r="B4887" t="s">
        <v>4957</v>
      </c>
      <c r="C4887" s="4">
        <v>42567</v>
      </c>
      <c r="D4887" s="4">
        <v>42569</v>
      </c>
      <c r="E4887" t="s">
        <v>52</v>
      </c>
      <c r="F4887" t="s">
        <v>4190</v>
      </c>
      <c r="G4887" t="s">
        <v>27</v>
      </c>
      <c r="H4887">
        <v>77036</v>
      </c>
      <c r="I4887" t="s">
        <v>291</v>
      </c>
      <c r="J4887">
        <v>9.5519999999999996</v>
      </c>
      <c r="K4887">
        <v>3</v>
      </c>
      <c r="L4887">
        <v>4.4576000000000002</v>
      </c>
      <c r="M4887">
        <v>0.6</v>
      </c>
      <c r="N4887">
        <v>-3.8208000000000002</v>
      </c>
    </row>
    <row r="4888" spans="1:14" hidden="1">
      <c r="A4888">
        <v>6963</v>
      </c>
      <c r="B4888" t="s">
        <v>4958</v>
      </c>
      <c r="C4888" s="4">
        <v>42567</v>
      </c>
      <c r="D4888" s="4">
        <v>42571</v>
      </c>
      <c r="E4888" t="s">
        <v>52</v>
      </c>
      <c r="F4888" t="s">
        <v>4165</v>
      </c>
      <c r="G4888" t="s">
        <v>27</v>
      </c>
      <c r="H4888">
        <v>29203</v>
      </c>
      <c r="I4888" t="s">
        <v>2392</v>
      </c>
      <c r="J4888">
        <v>10.199999999999999</v>
      </c>
      <c r="K4888">
        <v>5</v>
      </c>
      <c r="L4888">
        <v>1.0811999999999999</v>
      </c>
      <c r="M4888">
        <v>0</v>
      </c>
      <c r="N4888">
        <v>4.7939999999999996</v>
      </c>
    </row>
    <row r="4889" spans="1:14" hidden="1">
      <c r="A4889">
        <v>6964</v>
      </c>
      <c r="B4889" t="s">
        <v>4958</v>
      </c>
      <c r="C4889" s="4">
        <v>42567</v>
      </c>
      <c r="D4889" s="4">
        <v>42571</v>
      </c>
      <c r="E4889" t="s">
        <v>52</v>
      </c>
      <c r="F4889" t="s">
        <v>4165</v>
      </c>
      <c r="G4889" t="s">
        <v>27</v>
      </c>
      <c r="H4889">
        <v>29203</v>
      </c>
      <c r="I4889" t="s">
        <v>2328</v>
      </c>
      <c r="J4889">
        <v>22.32</v>
      </c>
      <c r="K4889">
        <v>3</v>
      </c>
      <c r="L4889">
        <v>5.58</v>
      </c>
      <c r="M4889">
        <v>0</v>
      </c>
      <c r="N4889">
        <v>5.58</v>
      </c>
    </row>
    <row r="4890" spans="1:14" hidden="1">
      <c r="A4890">
        <v>6965</v>
      </c>
      <c r="B4890" t="s">
        <v>4958</v>
      </c>
      <c r="C4890" s="4">
        <v>42567</v>
      </c>
      <c r="D4890" s="4">
        <v>42571</v>
      </c>
      <c r="E4890" t="s">
        <v>52</v>
      </c>
      <c r="F4890" t="s">
        <v>4165</v>
      </c>
      <c r="G4890" t="s">
        <v>27</v>
      </c>
      <c r="H4890">
        <v>29203</v>
      </c>
      <c r="I4890" t="s">
        <v>1380</v>
      </c>
      <c r="J4890">
        <v>24.1</v>
      </c>
      <c r="K4890">
        <v>5</v>
      </c>
      <c r="L4890">
        <v>2.6027999999999998</v>
      </c>
      <c r="M4890">
        <v>0</v>
      </c>
      <c r="N4890">
        <v>11.086</v>
      </c>
    </row>
    <row r="4891" spans="1:14" hidden="1">
      <c r="A4891">
        <v>6966</v>
      </c>
      <c r="B4891" t="s">
        <v>4958</v>
      </c>
      <c r="C4891" s="4">
        <v>42567</v>
      </c>
      <c r="D4891" s="4">
        <v>42571</v>
      </c>
      <c r="E4891" t="s">
        <v>52</v>
      </c>
      <c r="F4891" t="s">
        <v>4165</v>
      </c>
      <c r="G4891" t="s">
        <v>27</v>
      </c>
      <c r="H4891">
        <v>29203</v>
      </c>
      <c r="I4891" t="s">
        <v>394</v>
      </c>
      <c r="J4891">
        <v>75.98</v>
      </c>
      <c r="K4891">
        <v>2</v>
      </c>
      <c r="L4891">
        <v>28.872399999999999</v>
      </c>
      <c r="M4891">
        <v>0</v>
      </c>
      <c r="N4891">
        <v>18.235199999999999</v>
      </c>
    </row>
    <row r="4892" spans="1:14" hidden="1">
      <c r="A4892">
        <v>6967</v>
      </c>
      <c r="B4892" t="s">
        <v>4958</v>
      </c>
      <c r="C4892" s="4">
        <v>42567</v>
      </c>
      <c r="D4892" s="4">
        <v>42571</v>
      </c>
      <c r="E4892" t="s">
        <v>52</v>
      </c>
      <c r="F4892" t="s">
        <v>4165</v>
      </c>
      <c r="G4892" t="s">
        <v>27</v>
      </c>
      <c r="H4892">
        <v>29203</v>
      </c>
      <c r="I4892" t="s">
        <v>810</v>
      </c>
      <c r="J4892">
        <v>6.46</v>
      </c>
      <c r="K4892">
        <v>2</v>
      </c>
      <c r="L4892">
        <v>1.6473</v>
      </c>
      <c r="M4892">
        <v>0</v>
      </c>
      <c r="N4892">
        <v>3.1654</v>
      </c>
    </row>
    <row r="4893" spans="1:14" hidden="1">
      <c r="A4893">
        <v>6968</v>
      </c>
      <c r="B4893" t="s">
        <v>4958</v>
      </c>
      <c r="C4893" s="4">
        <v>42567</v>
      </c>
      <c r="D4893" s="4">
        <v>42571</v>
      </c>
      <c r="E4893" t="s">
        <v>52</v>
      </c>
      <c r="F4893" t="s">
        <v>4165</v>
      </c>
      <c r="G4893" t="s">
        <v>27</v>
      </c>
      <c r="H4893">
        <v>29203</v>
      </c>
      <c r="I4893" t="s">
        <v>2539</v>
      </c>
      <c r="J4893">
        <v>60.12</v>
      </c>
      <c r="K4893">
        <v>9</v>
      </c>
      <c r="L4893">
        <v>3.4735999999999998</v>
      </c>
      <c r="M4893">
        <v>0</v>
      </c>
      <c r="N4893">
        <v>28.857600000000001</v>
      </c>
    </row>
    <row r="4894" spans="1:14" hidden="1">
      <c r="A4894">
        <v>2238</v>
      </c>
      <c r="B4894" t="s">
        <v>4959</v>
      </c>
      <c r="C4894" s="4">
        <v>42566</v>
      </c>
      <c r="D4894" s="4">
        <v>42572</v>
      </c>
      <c r="E4894" t="s">
        <v>15</v>
      </c>
      <c r="F4894" t="s">
        <v>4626</v>
      </c>
      <c r="G4894" t="s">
        <v>17</v>
      </c>
      <c r="H4894">
        <v>84604</v>
      </c>
      <c r="I4894" t="s">
        <v>3967</v>
      </c>
      <c r="J4894">
        <v>44.4</v>
      </c>
      <c r="K4894">
        <v>5</v>
      </c>
      <c r="L4894">
        <v>6.3936000000000002</v>
      </c>
      <c r="M4894">
        <v>0</v>
      </c>
      <c r="N4894">
        <v>12.432</v>
      </c>
    </row>
    <row r="4895" spans="1:14" hidden="1">
      <c r="A4895">
        <v>7932</v>
      </c>
      <c r="B4895" t="s">
        <v>4960</v>
      </c>
      <c r="C4895" s="4">
        <v>42566</v>
      </c>
      <c r="D4895" s="4">
        <v>42571</v>
      </c>
      <c r="E4895" t="s">
        <v>15</v>
      </c>
      <c r="F4895" t="s">
        <v>4190</v>
      </c>
      <c r="G4895" t="s">
        <v>27</v>
      </c>
      <c r="H4895">
        <v>97206</v>
      </c>
      <c r="I4895" t="s">
        <v>2554</v>
      </c>
      <c r="J4895">
        <v>230.28</v>
      </c>
      <c r="K4895">
        <v>3</v>
      </c>
      <c r="L4895">
        <v>69.084000000000003</v>
      </c>
      <c r="M4895">
        <v>0.2</v>
      </c>
      <c r="N4895">
        <v>23.027999999999999</v>
      </c>
    </row>
    <row r="4896" spans="1:14" hidden="1">
      <c r="A4896">
        <v>7933</v>
      </c>
      <c r="B4896" t="s">
        <v>4960</v>
      </c>
      <c r="C4896" s="4">
        <v>42566</v>
      </c>
      <c r="D4896" s="4">
        <v>42571</v>
      </c>
      <c r="E4896" t="s">
        <v>15</v>
      </c>
      <c r="F4896" t="s">
        <v>4190</v>
      </c>
      <c r="G4896" t="s">
        <v>27</v>
      </c>
      <c r="H4896">
        <v>97206</v>
      </c>
      <c r="I4896" t="s">
        <v>921</v>
      </c>
      <c r="J4896">
        <v>105.52</v>
      </c>
      <c r="K4896">
        <v>5</v>
      </c>
      <c r="L4896">
        <v>14.245200000000001</v>
      </c>
      <c r="M4896">
        <v>0.2</v>
      </c>
      <c r="N4896">
        <v>34.293999999999997</v>
      </c>
    </row>
    <row r="4897" spans="1:14" hidden="1">
      <c r="A4897">
        <v>542</v>
      </c>
      <c r="B4897" t="s">
        <v>4961</v>
      </c>
      <c r="C4897" s="4">
        <v>42565</v>
      </c>
      <c r="D4897" s="4">
        <v>42568</v>
      </c>
      <c r="E4897" t="s">
        <v>38</v>
      </c>
      <c r="F4897" t="s">
        <v>789</v>
      </c>
      <c r="G4897" t="s">
        <v>27</v>
      </c>
      <c r="H4897">
        <v>85705</v>
      </c>
      <c r="I4897" t="s">
        <v>3530</v>
      </c>
      <c r="J4897">
        <v>380.86399999999998</v>
      </c>
      <c r="K4897">
        <v>8</v>
      </c>
      <c r="L4897">
        <v>42.847200000000001</v>
      </c>
      <c r="M4897">
        <v>0.2</v>
      </c>
      <c r="N4897">
        <v>38.086399999999998</v>
      </c>
    </row>
    <row r="4898" spans="1:14" hidden="1">
      <c r="A4898">
        <v>599</v>
      </c>
      <c r="B4898" t="s">
        <v>4962</v>
      </c>
      <c r="C4898" s="4">
        <v>42565</v>
      </c>
      <c r="D4898" s="4">
        <v>42567</v>
      </c>
      <c r="E4898" t="s">
        <v>38</v>
      </c>
      <c r="F4898" t="s">
        <v>226</v>
      </c>
      <c r="G4898" t="s">
        <v>21</v>
      </c>
      <c r="H4898">
        <v>19134</v>
      </c>
      <c r="I4898" t="s">
        <v>2541</v>
      </c>
      <c r="J4898">
        <v>11.632</v>
      </c>
      <c r="K4898">
        <v>2</v>
      </c>
      <c r="L4898">
        <v>5.3071000000000002</v>
      </c>
      <c r="M4898">
        <v>0.2</v>
      </c>
      <c r="N4898">
        <v>1.0178</v>
      </c>
    </row>
    <row r="4899" spans="1:14" hidden="1">
      <c r="A4899">
        <v>1207</v>
      </c>
      <c r="B4899" t="s">
        <v>4963</v>
      </c>
      <c r="C4899" s="4">
        <v>42565</v>
      </c>
      <c r="D4899" s="4">
        <v>42569</v>
      </c>
      <c r="E4899" t="s">
        <v>52</v>
      </c>
      <c r="F4899" t="s">
        <v>4964</v>
      </c>
      <c r="G4899" t="s">
        <v>27</v>
      </c>
      <c r="H4899">
        <v>10009</v>
      </c>
      <c r="I4899" t="s">
        <v>1271</v>
      </c>
      <c r="J4899">
        <v>11.21</v>
      </c>
      <c r="K4899">
        <v>1</v>
      </c>
      <c r="L4899">
        <v>7.8470000000000004</v>
      </c>
      <c r="M4899">
        <v>0</v>
      </c>
      <c r="N4899">
        <v>3.363</v>
      </c>
    </row>
    <row r="4900" spans="1:14" hidden="1">
      <c r="A4900">
        <v>1208</v>
      </c>
      <c r="B4900" t="s">
        <v>4963</v>
      </c>
      <c r="C4900" s="4">
        <v>42565</v>
      </c>
      <c r="D4900" s="4">
        <v>42569</v>
      </c>
      <c r="E4900" t="s">
        <v>52</v>
      </c>
      <c r="F4900" t="s">
        <v>4964</v>
      </c>
      <c r="G4900" t="s">
        <v>27</v>
      </c>
      <c r="H4900">
        <v>10009</v>
      </c>
      <c r="I4900" t="s">
        <v>4776</v>
      </c>
      <c r="J4900">
        <v>9.1440000000000001</v>
      </c>
      <c r="K4900">
        <v>3</v>
      </c>
      <c r="L4900">
        <v>1.9812000000000001</v>
      </c>
      <c r="M4900">
        <v>0.2</v>
      </c>
      <c r="N4900">
        <v>3.2004000000000001</v>
      </c>
    </row>
    <row r="4901" spans="1:14" hidden="1">
      <c r="A4901">
        <v>1209</v>
      </c>
      <c r="B4901" t="s">
        <v>4963</v>
      </c>
      <c r="C4901" s="4">
        <v>42565</v>
      </c>
      <c r="D4901" s="4">
        <v>42569</v>
      </c>
      <c r="E4901" t="s">
        <v>52</v>
      </c>
      <c r="F4901" t="s">
        <v>4964</v>
      </c>
      <c r="G4901" t="s">
        <v>27</v>
      </c>
      <c r="H4901">
        <v>10009</v>
      </c>
      <c r="I4901" t="s">
        <v>40</v>
      </c>
      <c r="J4901">
        <v>14.07</v>
      </c>
      <c r="K4901">
        <v>7</v>
      </c>
      <c r="L4901">
        <v>1.0250999999999999</v>
      </c>
      <c r="M4901">
        <v>0</v>
      </c>
      <c r="N4901">
        <v>6.8943000000000003</v>
      </c>
    </row>
    <row r="4902" spans="1:14" hidden="1">
      <c r="A4902">
        <v>1210</v>
      </c>
      <c r="B4902" t="s">
        <v>4963</v>
      </c>
      <c r="C4902" s="4">
        <v>42565</v>
      </c>
      <c r="D4902" s="4">
        <v>42569</v>
      </c>
      <c r="E4902" t="s">
        <v>52</v>
      </c>
      <c r="F4902" t="s">
        <v>4964</v>
      </c>
      <c r="G4902" t="s">
        <v>27</v>
      </c>
      <c r="H4902">
        <v>10009</v>
      </c>
      <c r="I4902" t="s">
        <v>4340</v>
      </c>
      <c r="J4902">
        <v>41.86</v>
      </c>
      <c r="K4902">
        <v>7</v>
      </c>
      <c r="L4902">
        <v>4.4850000000000003</v>
      </c>
      <c r="M4902">
        <v>0</v>
      </c>
      <c r="N4902">
        <v>10.465</v>
      </c>
    </row>
    <row r="4903" spans="1:14" hidden="1">
      <c r="A4903">
        <v>1211</v>
      </c>
      <c r="B4903" t="s">
        <v>4963</v>
      </c>
      <c r="C4903" s="4">
        <v>42565</v>
      </c>
      <c r="D4903" s="4">
        <v>42569</v>
      </c>
      <c r="E4903" t="s">
        <v>52</v>
      </c>
      <c r="F4903" t="s">
        <v>4964</v>
      </c>
      <c r="G4903" t="s">
        <v>27</v>
      </c>
      <c r="H4903">
        <v>10009</v>
      </c>
      <c r="I4903" t="s">
        <v>1866</v>
      </c>
      <c r="J4903">
        <v>8.5440000000000005</v>
      </c>
      <c r="K4903">
        <v>2</v>
      </c>
      <c r="L4903">
        <v>2.8302</v>
      </c>
      <c r="M4903">
        <v>0.2</v>
      </c>
      <c r="N4903">
        <v>2.8835999999999999</v>
      </c>
    </row>
    <row r="4904" spans="1:14" hidden="1">
      <c r="A4904">
        <v>1212</v>
      </c>
      <c r="B4904" t="s">
        <v>4963</v>
      </c>
      <c r="C4904" s="4">
        <v>42565</v>
      </c>
      <c r="D4904" s="4">
        <v>42569</v>
      </c>
      <c r="E4904" t="s">
        <v>52</v>
      </c>
      <c r="F4904" t="s">
        <v>4964</v>
      </c>
      <c r="G4904" t="s">
        <v>27</v>
      </c>
      <c r="H4904">
        <v>10009</v>
      </c>
      <c r="I4904" t="s">
        <v>3256</v>
      </c>
      <c r="J4904">
        <v>579.13599999999997</v>
      </c>
      <c r="K4904">
        <v>4</v>
      </c>
      <c r="L4904">
        <v>139.3546</v>
      </c>
      <c r="M4904">
        <v>0.2</v>
      </c>
      <c r="N4904">
        <v>21.717599999999901</v>
      </c>
    </row>
    <row r="4905" spans="1:14" hidden="1">
      <c r="A4905">
        <v>1306</v>
      </c>
      <c r="B4905" t="s">
        <v>4965</v>
      </c>
      <c r="C4905" s="4">
        <v>42565</v>
      </c>
      <c r="D4905" s="4">
        <v>42567</v>
      </c>
      <c r="E4905" t="s">
        <v>52</v>
      </c>
      <c r="F4905" t="s">
        <v>3228</v>
      </c>
      <c r="G4905" t="s">
        <v>21</v>
      </c>
      <c r="H4905">
        <v>77036</v>
      </c>
      <c r="I4905" t="s">
        <v>968</v>
      </c>
      <c r="J4905">
        <v>419.94400000000002</v>
      </c>
      <c r="K4905">
        <v>7</v>
      </c>
      <c r="L4905">
        <v>52.493000000000002</v>
      </c>
      <c r="M4905">
        <v>0.2</v>
      </c>
      <c r="N4905">
        <v>52.493000000000002</v>
      </c>
    </row>
    <row r="4906" spans="1:14" hidden="1">
      <c r="A4906">
        <v>2154</v>
      </c>
      <c r="B4906" t="s">
        <v>4966</v>
      </c>
      <c r="C4906" s="4">
        <v>42565</v>
      </c>
      <c r="D4906" s="4">
        <v>42569</v>
      </c>
      <c r="E4906" t="s">
        <v>15</v>
      </c>
      <c r="F4906" t="s">
        <v>99</v>
      </c>
      <c r="G4906" t="s">
        <v>27</v>
      </c>
      <c r="H4906">
        <v>10009</v>
      </c>
      <c r="I4906" t="s">
        <v>2025</v>
      </c>
      <c r="J4906">
        <v>14.16</v>
      </c>
      <c r="K4906">
        <v>2</v>
      </c>
      <c r="L4906">
        <v>4.5134999999999996</v>
      </c>
      <c r="M4906">
        <v>0.2</v>
      </c>
      <c r="N4906">
        <v>5.133</v>
      </c>
    </row>
    <row r="4907" spans="1:14" hidden="1">
      <c r="A4907">
        <v>2187</v>
      </c>
      <c r="B4907" t="s">
        <v>4967</v>
      </c>
      <c r="C4907" s="4">
        <v>42565</v>
      </c>
      <c r="D4907" s="4">
        <v>42565</v>
      </c>
      <c r="E4907" t="s">
        <v>98</v>
      </c>
      <c r="F4907" t="s">
        <v>4968</v>
      </c>
      <c r="G4907" t="s">
        <v>21</v>
      </c>
      <c r="H4907">
        <v>35810</v>
      </c>
      <c r="I4907" t="s">
        <v>1516</v>
      </c>
      <c r="J4907">
        <v>29</v>
      </c>
      <c r="K4907">
        <v>2</v>
      </c>
      <c r="L4907">
        <v>10.875</v>
      </c>
      <c r="M4907">
        <v>0</v>
      </c>
      <c r="N4907">
        <v>7.25</v>
      </c>
    </row>
    <row r="4908" spans="1:14" hidden="1">
      <c r="A4908">
        <v>4682</v>
      </c>
      <c r="B4908" t="s">
        <v>4969</v>
      </c>
      <c r="C4908" s="4">
        <v>42565</v>
      </c>
      <c r="D4908" s="4">
        <v>42569</v>
      </c>
      <c r="E4908" t="s">
        <v>52</v>
      </c>
      <c r="F4908" t="s">
        <v>3726</v>
      </c>
      <c r="G4908" t="s">
        <v>21</v>
      </c>
      <c r="H4908">
        <v>13021</v>
      </c>
      <c r="I4908" t="s">
        <v>2298</v>
      </c>
      <c r="J4908">
        <v>29.61</v>
      </c>
      <c r="K4908">
        <v>9</v>
      </c>
      <c r="L4908">
        <v>1.8095000000000001</v>
      </c>
      <c r="M4908">
        <v>0</v>
      </c>
      <c r="N4908">
        <v>13.3245</v>
      </c>
    </row>
    <row r="4909" spans="1:14" hidden="1">
      <c r="A4909">
        <v>6666</v>
      </c>
      <c r="B4909" t="s">
        <v>4970</v>
      </c>
      <c r="C4909" s="4">
        <v>42565</v>
      </c>
      <c r="D4909" s="4">
        <v>42569</v>
      </c>
      <c r="E4909" t="s">
        <v>52</v>
      </c>
      <c r="F4909" t="s">
        <v>4971</v>
      </c>
      <c r="G4909" t="s">
        <v>21</v>
      </c>
      <c r="H4909">
        <v>75061</v>
      </c>
      <c r="I4909" t="s">
        <v>2893</v>
      </c>
      <c r="J4909">
        <v>219.84</v>
      </c>
      <c r="K4909">
        <v>5</v>
      </c>
      <c r="L4909">
        <v>28.029599999999999</v>
      </c>
      <c r="M4909">
        <v>0.2</v>
      </c>
      <c r="N4909">
        <v>79.691999999999993</v>
      </c>
    </row>
    <row r="4910" spans="1:14" hidden="1">
      <c r="A4910">
        <v>6957</v>
      </c>
      <c r="B4910" t="s">
        <v>4972</v>
      </c>
      <c r="C4910" s="4">
        <v>42565</v>
      </c>
      <c r="D4910" s="4">
        <v>42570</v>
      </c>
      <c r="E4910" t="s">
        <v>15</v>
      </c>
      <c r="F4910" t="s">
        <v>4973</v>
      </c>
      <c r="G4910" t="s">
        <v>21</v>
      </c>
      <c r="H4910">
        <v>31907</v>
      </c>
      <c r="I4910" t="s">
        <v>4375</v>
      </c>
      <c r="J4910">
        <v>36.4</v>
      </c>
      <c r="K4910">
        <v>5</v>
      </c>
      <c r="L4910">
        <v>3.8584000000000001</v>
      </c>
      <c r="M4910">
        <v>0</v>
      </c>
      <c r="N4910">
        <v>17.108000000000001</v>
      </c>
    </row>
    <row r="4911" spans="1:14" hidden="1">
      <c r="A4911">
        <v>6958</v>
      </c>
      <c r="B4911" t="s">
        <v>4972</v>
      </c>
      <c r="C4911" s="4">
        <v>42565</v>
      </c>
      <c r="D4911" s="4">
        <v>42570</v>
      </c>
      <c r="E4911" t="s">
        <v>15</v>
      </c>
      <c r="F4911" t="s">
        <v>4973</v>
      </c>
      <c r="G4911" t="s">
        <v>21</v>
      </c>
      <c r="H4911">
        <v>31907</v>
      </c>
      <c r="I4911" t="s">
        <v>2007</v>
      </c>
      <c r="J4911">
        <v>51.75</v>
      </c>
      <c r="K4911">
        <v>1</v>
      </c>
      <c r="L4911">
        <v>36.225000000000001</v>
      </c>
      <c r="M4911">
        <v>0</v>
      </c>
      <c r="N4911">
        <v>15.525</v>
      </c>
    </row>
    <row r="4912" spans="1:14" hidden="1">
      <c r="A4912">
        <v>7224</v>
      </c>
      <c r="B4912" t="s">
        <v>4974</v>
      </c>
      <c r="C4912" s="4">
        <v>42565</v>
      </c>
      <c r="D4912" s="4">
        <v>42569</v>
      </c>
      <c r="E4912" t="s">
        <v>15</v>
      </c>
      <c r="F4912" t="s">
        <v>2042</v>
      </c>
      <c r="G4912" t="s">
        <v>21</v>
      </c>
      <c r="H4912">
        <v>94122</v>
      </c>
      <c r="I4912" t="s">
        <v>2312</v>
      </c>
      <c r="J4912">
        <v>110.376</v>
      </c>
      <c r="K4912">
        <v>3</v>
      </c>
      <c r="L4912">
        <v>32.652900000000002</v>
      </c>
      <c r="M4912">
        <v>0.2</v>
      </c>
      <c r="N4912">
        <v>12.417299999999999</v>
      </c>
    </row>
    <row r="4913" spans="1:14" hidden="1">
      <c r="A4913">
        <v>7225</v>
      </c>
      <c r="B4913" t="s">
        <v>4974</v>
      </c>
      <c r="C4913" s="4">
        <v>42565</v>
      </c>
      <c r="D4913" s="4">
        <v>42569</v>
      </c>
      <c r="E4913" t="s">
        <v>15</v>
      </c>
      <c r="F4913" t="s">
        <v>2042</v>
      </c>
      <c r="G4913" t="s">
        <v>21</v>
      </c>
      <c r="H4913">
        <v>94122</v>
      </c>
      <c r="I4913" t="s">
        <v>4276</v>
      </c>
      <c r="J4913">
        <v>151.62</v>
      </c>
      <c r="K4913">
        <v>7</v>
      </c>
      <c r="L4913">
        <v>14.5122</v>
      </c>
      <c r="M4913">
        <v>0</v>
      </c>
      <c r="N4913">
        <v>50.034599999999998</v>
      </c>
    </row>
    <row r="4914" spans="1:14" hidden="1">
      <c r="A4914">
        <v>7226</v>
      </c>
      <c r="B4914" t="s">
        <v>4974</v>
      </c>
      <c r="C4914" s="4">
        <v>42565</v>
      </c>
      <c r="D4914" s="4">
        <v>42569</v>
      </c>
      <c r="E4914" t="s">
        <v>15</v>
      </c>
      <c r="F4914" t="s">
        <v>2042</v>
      </c>
      <c r="G4914" t="s">
        <v>21</v>
      </c>
      <c r="H4914">
        <v>94122</v>
      </c>
      <c r="I4914" t="s">
        <v>4910</v>
      </c>
      <c r="J4914">
        <v>30.8</v>
      </c>
      <c r="K4914">
        <v>4</v>
      </c>
      <c r="L4914">
        <v>5.1589999999999998</v>
      </c>
      <c r="M4914">
        <v>0</v>
      </c>
      <c r="N4914">
        <v>10.164</v>
      </c>
    </row>
    <row r="4915" spans="1:14" hidden="1">
      <c r="A4915">
        <v>478</v>
      </c>
      <c r="B4915" t="s">
        <v>4975</v>
      </c>
      <c r="C4915" s="4">
        <v>42563</v>
      </c>
      <c r="D4915" s="4">
        <v>42570</v>
      </c>
      <c r="E4915" t="s">
        <v>15</v>
      </c>
      <c r="F4915" t="s">
        <v>60</v>
      </c>
      <c r="G4915" t="s">
        <v>27</v>
      </c>
      <c r="H4915">
        <v>90008</v>
      </c>
      <c r="I4915" t="s">
        <v>3654</v>
      </c>
      <c r="J4915">
        <v>95.76</v>
      </c>
      <c r="K4915">
        <v>6</v>
      </c>
      <c r="L4915">
        <v>14.763</v>
      </c>
      <c r="M4915">
        <v>0.2</v>
      </c>
      <c r="N4915">
        <v>7.1820000000000004</v>
      </c>
    </row>
    <row r="4916" spans="1:14" hidden="1">
      <c r="A4916">
        <v>536</v>
      </c>
      <c r="B4916" t="s">
        <v>4976</v>
      </c>
      <c r="C4916" s="4">
        <v>42561</v>
      </c>
      <c r="D4916" s="4">
        <v>42567</v>
      </c>
      <c r="E4916" t="s">
        <v>15</v>
      </c>
      <c r="F4916" t="s">
        <v>463</v>
      </c>
      <c r="G4916" t="s">
        <v>21</v>
      </c>
      <c r="H4916">
        <v>85204</v>
      </c>
      <c r="I4916" t="s">
        <v>439</v>
      </c>
      <c r="J4916">
        <v>16.768000000000001</v>
      </c>
      <c r="K4916">
        <v>2</v>
      </c>
      <c r="L4916">
        <v>7.6504000000000003</v>
      </c>
      <c r="M4916">
        <v>0.2</v>
      </c>
      <c r="N4916">
        <v>1.4672000000000001</v>
      </c>
    </row>
    <row r="4917" spans="1:14" hidden="1">
      <c r="A4917">
        <v>1733</v>
      </c>
      <c r="B4917" t="s">
        <v>4977</v>
      </c>
      <c r="C4917" s="4">
        <v>42561</v>
      </c>
      <c r="D4917" s="4">
        <v>42565</v>
      </c>
      <c r="E4917" t="s">
        <v>15</v>
      </c>
      <c r="F4917" t="s">
        <v>4071</v>
      </c>
      <c r="G4917" t="s">
        <v>21</v>
      </c>
      <c r="H4917">
        <v>75081</v>
      </c>
      <c r="I4917" t="s">
        <v>4206</v>
      </c>
      <c r="J4917">
        <v>338.04</v>
      </c>
      <c r="K4917">
        <v>3</v>
      </c>
      <c r="L4917">
        <v>123.94799999999999</v>
      </c>
      <c r="M4917">
        <v>0.2</v>
      </c>
      <c r="N4917">
        <v>-33.804000000000002</v>
      </c>
    </row>
    <row r="4918" spans="1:14" hidden="1">
      <c r="A4918">
        <v>1734</v>
      </c>
      <c r="B4918" t="s">
        <v>4977</v>
      </c>
      <c r="C4918" s="4">
        <v>42561</v>
      </c>
      <c r="D4918" s="4">
        <v>42565</v>
      </c>
      <c r="E4918" t="s">
        <v>15</v>
      </c>
      <c r="F4918" t="s">
        <v>4071</v>
      </c>
      <c r="G4918" t="s">
        <v>21</v>
      </c>
      <c r="H4918">
        <v>75081</v>
      </c>
      <c r="I4918" t="s">
        <v>3007</v>
      </c>
      <c r="J4918">
        <v>154.24</v>
      </c>
      <c r="K4918">
        <v>4</v>
      </c>
      <c r="L4918">
        <v>34.222000000000001</v>
      </c>
      <c r="M4918">
        <v>0.2</v>
      </c>
      <c r="N4918">
        <v>17.352</v>
      </c>
    </row>
    <row r="4919" spans="1:14" hidden="1">
      <c r="A4919">
        <v>4823</v>
      </c>
      <c r="B4919" t="s">
        <v>4978</v>
      </c>
      <c r="C4919" s="4">
        <v>42561</v>
      </c>
      <c r="D4919" s="4">
        <v>42562</v>
      </c>
      <c r="E4919" t="s">
        <v>98</v>
      </c>
      <c r="F4919" t="s">
        <v>1891</v>
      </c>
      <c r="G4919" t="s">
        <v>17</v>
      </c>
      <c r="H4919">
        <v>85364</v>
      </c>
      <c r="I4919" t="s">
        <v>1027</v>
      </c>
      <c r="J4919">
        <v>44.856000000000002</v>
      </c>
      <c r="K4919">
        <v>6</v>
      </c>
      <c r="L4919">
        <v>13.456799999999999</v>
      </c>
      <c r="M4919">
        <v>0.7</v>
      </c>
      <c r="N4919">
        <v>-35.884799999999998</v>
      </c>
    </row>
    <row r="4920" spans="1:14" hidden="1">
      <c r="A4920">
        <v>7238</v>
      </c>
      <c r="B4920" t="s">
        <v>4979</v>
      </c>
      <c r="C4920" s="4">
        <v>42561</v>
      </c>
      <c r="D4920" s="4">
        <v>42561</v>
      </c>
      <c r="E4920" t="s">
        <v>98</v>
      </c>
      <c r="F4920" t="s">
        <v>2730</v>
      </c>
      <c r="G4920" t="s">
        <v>27</v>
      </c>
      <c r="H4920">
        <v>19143</v>
      </c>
      <c r="I4920" t="s">
        <v>4980</v>
      </c>
      <c r="J4920">
        <v>341.99099999999999</v>
      </c>
      <c r="K4920">
        <v>3</v>
      </c>
      <c r="L4920">
        <v>220.39420000000001</v>
      </c>
      <c r="M4920">
        <v>0.7</v>
      </c>
      <c r="N4920">
        <v>-319.19159999999999</v>
      </c>
    </row>
    <row r="4921" spans="1:14" hidden="1">
      <c r="A4921">
        <v>1412</v>
      </c>
      <c r="B4921" t="s">
        <v>4981</v>
      </c>
      <c r="C4921" s="4">
        <v>42560</v>
      </c>
      <c r="D4921" s="4">
        <v>42564</v>
      </c>
      <c r="E4921" t="s">
        <v>15</v>
      </c>
      <c r="F4921" t="s">
        <v>4165</v>
      </c>
      <c r="G4921" t="s">
        <v>27</v>
      </c>
      <c r="H4921">
        <v>10035</v>
      </c>
      <c r="I4921" t="s">
        <v>228</v>
      </c>
      <c r="J4921">
        <v>408.00599999999997</v>
      </c>
      <c r="K4921">
        <v>2</v>
      </c>
      <c r="L4921">
        <v>167.73580000000001</v>
      </c>
      <c r="M4921">
        <v>0.1</v>
      </c>
      <c r="N4921">
        <v>72.534400000000005</v>
      </c>
    </row>
    <row r="4922" spans="1:14" hidden="1">
      <c r="A4922">
        <v>1413</v>
      </c>
      <c r="B4922" t="s">
        <v>4981</v>
      </c>
      <c r="C4922" s="4">
        <v>42560</v>
      </c>
      <c r="D4922" s="4">
        <v>42564</v>
      </c>
      <c r="E4922" t="s">
        <v>15</v>
      </c>
      <c r="F4922" t="s">
        <v>4165</v>
      </c>
      <c r="G4922" t="s">
        <v>27</v>
      </c>
      <c r="H4922">
        <v>10035</v>
      </c>
      <c r="I4922" t="s">
        <v>2352</v>
      </c>
      <c r="J4922">
        <v>165.28</v>
      </c>
      <c r="K4922">
        <v>4</v>
      </c>
      <c r="L4922">
        <v>37.601199999999999</v>
      </c>
      <c r="M4922">
        <v>0</v>
      </c>
      <c r="N4922">
        <v>14.8752</v>
      </c>
    </row>
    <row r="4923" spans="1:14" hidden="1">
      <c r="A4923">
        <v>1923</v>
      </c>
      <c r="B4923" t="s">
        <v>4982</v>
      </c>
      <c r="C4923" s="4">
        <v>42559</v>
      </c>
      <c r="D4923" s="4">
        <v>42561</v>
      </c>
      <c r="E4923" t="s">
        <v>52</v>
      </c>
      <c r="F4923" t="s">
        <v>2717</v>
      </c>
      <c r="G4923" t="s">
        <v>27</v>
      </c>
      <c r="H4923">
        <v>76017</v>
      </c>
      <c r="I4923" t="s">
        <v>3528</v>
      </c>
      <c r="J4923">
        <v>863.64</v>
      </c>
      <c r="K4923">
        <v>9</v>
      </c>
      <c r="L4923">
        <v>83.965000000000003</v>
      </c>
      <c r="M4923">
        <v>0.2</v>
      </c>
      <c r="N4923">
        <v>107.955</v>
      </c>
    </row>
    <row r="4924" spans="1:14" hidden="1">
      <c r="A4924">
        <v>1924</v>
      </c>
      <c r="B4924" t="s">
        <v>4982</v>
      </c>
      <c r="C4924" s="4">
        <v>42559</v>
      </c>
      <c r="D4924" s="4">
        <v>42561</v>
      </c>
      <c r="E4924" t="s">
        <v>52</v>
      </c>
      <c r="F4924" t="s">
        <v>2717</v>
      </c>
      <c r="G4924" t="s">
        <v>27</v>
      </c>
      <c r="H4924">
        <v>76017</v>
      </c>
      <c r="I4924" t="s">
        <v>2658</v>
      </c>
      <c r="J4924">
        <v>47.616</v>
      </c>
      <c r="K4924">
        <v>3</v>
      </c>
      <c r="L4924">
        <v>14.6816</v>
      </c>
      <c r="M4924">
        <v>0.2</v>
      </c>
      <c r="N4924">
        <v>3.5712000000000002</v>
      </c>
    </row>
    <row r="4925" spans="1:14" hidden="1">
      <c r="A4925">
        <v>1938</v>
      </c>
      <c r="B4925" t="s">
        <v>4983</v>
      </c>
      <c r="C4925" s="4">
        <v>42559</v>
      </c>
      <c r="D4925" s="4">
        <v>42563</v>
      </c>
      <c r="E4925" t="s">
        <v>15</v>
      </c>
      <c r="F4925" t="s">
        <v>1244</v>
      </c>
      <c r="G4925" t="s">
        <v>21</v>
      </c>
      <c r="H4925">
        <v>80020</v>
      </c>
      <c r="I4925" t="s">
        <v>1834</v>
      </c>
      <c r="J4925">
        <v>19.968</v>
      </c>
      <c r="K4925">
        <v>2</v>
      </c>
      <c r="L4925">
        <v>16.64</v>
      </c>
      <c r="M4925">
        <v>0.7</v>
      </c>
      <c r="N4925">
        <v>-13.311999999999999</v>
      </c>
    </row>
    <row r="4926" spans="1:14" hidden="1">
      <c r="A4926">
        <v>1939</v>
      </c>
      <c r="B4926" t="s">
        <v>4983</v>
      </c>
      <c r="C4926" s="4">
        <v>42559</v>
      </c>
      <c r="D4926" s="4">
        <v>42563</v>
      </c>
      <c r="E4926" t="s">
        <v>15</v>
      </c>
      <c r="F4926" t="s">
        <v>1244</v>
      </c>
      <c r="G4926" t="s">
        <v>21</v>
      </c>
      <c r="H4926">
        <v>80020</v>
      </c>
      <c r="I4926" t="s">
        <v>4851</v>
      </c>
      <c r="J4926">
        <v>33.488</v>
      </c>
      <c r="K4926">
        <v>7</v>
      </c>
      <c r="L4926">
        <v>4.9634</v>
      </c>
      <c r="M4926">
        <v>0.2</v>
      </c>
      <c r="N4926">
        <v>-1.25580000000001</v>
      </c>
    </row>
    <row r="4927" spans="1:14" hidden="1">
      <c r="A4927">
        <v>1940</v>
      </c>
      <c r="B4927" t="s">
        <v>4983</v>
      </c>
      <c r="C4927" s="4">
        <v>42559</v>
      </c>
      <c r="D4927" s="4">
        <v>42563</v>
      </c>
      <c r="E4927" t="s">
        <v>15</v>
      </c>
      <c r="F4927" t="s">
        <v>1244</v>
      </c>
      <c r="G4927" t="s">
        <v>21</v>
      </c>
      <c r="H4927">
        <v>80020</v>
      </c>
      <c r="I4927" t="s">
        <v>2430</v>
      </c>
      <c r="J4927">
        <v>8.7360000000000007</v>
      </c>
      <c r="K4927">
        <v>4</v>
      </c>
      <c r="L4927">
        <v>3.7128000000000001</v>
      </c>
      <c r="M4927">
        <v>0.7</v>
      </c>
      <c r="N4927">
        <v>-6.1151999999999997</v>
      </c>
    </row>
    <row r="4928" spans="1:14" hidden="1">
      <c r="A4928">
        <v>1941</v>
      </c>
      <c r="B4928" t="s">
        <v>4983</v>
      </c>
      <c r="C4928" s="4">
        <v>42559</v>
      </c>
      <c r="D4928" s="4">
        <v>42563</v>
      </c>
      <c r="E4928" t="s">
        <v>15</v>
      </c>
      <c r="F4928" t="s">
        <v>1244</v>
      </c>
      <c r="G4928" t="s">
        <v>21</v>
      </c>
      <c r="H4928">
        <v>80020</v>
      </c>
      <c r="I4928" t="s">
        <v>849</v>
      </c>
      <c r="J4928">
        <v>662.88</v>
      </c>
      <c r="K4928">
        <v>3</v>
      </c>
      <c r="L4928">
        <v>196.102</v>
      </c>
      <c r="M4928">
        <v>0.2</v>
      </c>
      <c r="N4928">
        <v>74.573999999999998</v>
      </c>
    </row>
    <row r="4929" spans="1:14" hidden="1">
      <c r="A4929">
        <v>3255</v>
      </c>
      <c r="B4929" t="s">
        <v>4984</v>
      </c>
      <c r="C4929" s="4">
        <v>42559</v>
      </c>
      <c r="D4929" s="4">
        <v>42565</v>
      </c>
      <c r="E4929" t="s">
        <v>15</v>
      </c>
      <c r="F4929" t="s">
        <v>499</v>
      </c>
      <c r="G4929" t="s">
        <v>21</v>
      </c>
      <c r="H4929">
        <v>98105</v>
      </c>
      <c r="I4929" t="s">
        <v>3757</v>
      </c>
      <c r="J4929">
        <v>107.98399999999999</v>
      </c>
      <c r="K4929">
        <v>1</v>
      </c>
      <c r="L4929">
        <v>98.535399999999996</v>
      </c>
      <c r="M4929">
        <v>0.2</v>
      </c>
      <c r="N4929">
        <v>9.4486000000000008</v>
      </c>
    </row>
    <row r="4930" spans="1:14" hidden="1">
      <c r="A4930">
        <v>3256</v>
      </c>
      <c r="B4930" t="s">
        <v>4984</v>
      </c>
      <c r="C4930" s="4">
        <v>42559</v>
      </c>
      <c r="D4930" s="4">
        <v>42565</v>
      </c>
      <c r="E4930" t="s">
        <v>15</v>
      </c>
      <c r="F4930" t="s">
        <v>499</v>
      </c>
      <c r="G4930" t="s">
        <v>21</v>
      </c>
      <c r="H4930">
        <v>98105</v>
      </c>
      <c r="I4930" t="s">
        <v>341</v>
      </c>
      <c r="J4930">
        <v>19.295999999999999</v>
      </c>
      <c r="K4930">
        <v>3</v>
      </c>
      <c r="L4930">
        <v>4.4219999999999997</v>
      </c>
      <c r="M4930">
        <v>0.2</v>
      </c>
      <c r="N4930">
        <v>6.03</v>
      </c>
    </row>
    <row r="4931" spans="1:14" hidden="1">
      <c r="A4931">
        <v>3815</v>
      </c>
      <c r="B4931" t="s">
        <v>4985</v>
      </c>
      <c r="C4931" s="4">
        <v>42559</v>
      </c>
      <c r="D4931" s="4">
        <v>42559</v>
      </c>
      <c r="E4931" t="s">
        <v>98</v>
      </c>
      <c r="F4931" t="s">
        <v>3111</v>
      </c>
      <c r="G4931" t="s">
        <v>21</v>
      </c>
      <c r="H4931">
        <v>32216</v>
      </c>
      <c r="I4931" t="s">
        <v>1290</v>
      </c>
      <c r="J4931">
        <v>823.96</v>
      </c>
      <c r="K4931">
        <v>5</v>
      </c>
      <c r="L4931">
        <v>154.49250000000001</v>
      </c>
      <c r="M4931">
        <v>0.2</v>
      </c>
      <c r="N4931">
        <v>51.497500000000002</v>
      </c>
    </row>
    <row r="4932" spans="1:14" hidden="1">
      <c r="A4932">
        <v>3816</v>
      </c>
      <c r="B4932" t="s">
        <v>4985</v>
      </c>
      <c r="C4932" s="4">
        <v>42559</v>
      </c>
      <c r="D4932" s="4">
        <v>42559</v>
      </c>
      <c r="E4932" t="s">
        <v>98</v>
      </c>
      <c r="F4932" t="s">
        <v>3111</v>
      </c>
      <c r="G4932" t="s">
        <v>21</v>
      </c>
      <c r="H4932">
        <v>32216</v>
      </c>
      <c r="I4932" t="s">
        <v>549</v>
      </c>
      <c r="J4932">
        <v>15.984</v>
      </c>
      <c r="K4932">
        <v>2</v>
      </c>
      <c r="L4932">
        <v>5.4945000000000004</v>
      </c>
      <c r="M4932">
        <v>0.2</v>
      </c>
      <c r="N4932">
        <v>4.9950000000000001</v>
      </c>
    </row>
    <row r="4933" spans="1:14" hidden="1">
      <c r="A4933">
        <v>7604</v>
      </c>
      <c r="B4933" t="s">
        <v>4986</v>
      </c>
      <c r="C4933" s="4">
        <v>42559</v>
      </c>
      <c r="D4933" s="4">
        <v>42563</v>
      </c>
      <c r="E4933" t="s">
        <v>15</v>
      </c>
      <c r="F4933" t="s">
        <v>1561</v>
      </c>
      <c r="G4933" t="s">
        <v>27</v>
      </c>
      <c r="H4933">
        <v>2908</v>
      </c>
      <c r="I4933" t="s">
        <v>330</v>
      </c>
      <c r="J4933">
        <v>12.96</v>
      </c>
      <c r="K4933">
        <v>2</v>
      </c>
      <c r="L4933">
        <v>3.3696000000000002</v>
      </c>
      <c r="M4933">
        <v>0</v>
      </c>
      <c r="N4933">
        <v>6.2207999999999997</v>
      </c>
    </row>
    <row r="4934" spans="1:14" hidden="1">
      <c r="A4934">
        <v>725</v>
      </c>
      <c r="B4934" t="s">
        <v>4987</v>
      </c>
      <c r="C4934" s="4">
        <v>42558</v>
      </c>
      <c r="D4934" s="4">
        <v>42563</v>
      </c>
      <c r="E4934" t="s">
        <v>15</v>
      </c>
      <c r="F4934" t="s">
        <v>1962</v>
      </c>
      <c r="G4934" t="s">
        <v>27</v>
      </c>
      <c r="H4934">
        <v>33012</v>
      </c>
      <c r="I4934" t="s">
        <v>1956</v>
      </c>
      <c r="J4934">
        <v>45.584000000000003</v>
      </c>
      <c r="K4934">
        <v>7</v>
      </c>
      <c r="L4934">
        <v>5.7793999999999999</v>
      </c>
      <c r="M4934">
        <v>0.2</v>
      </c>
      <c r="N4934">
        <v>5.1281999999999996</v>
      </c>
    </row>
    <row r="4935" spans="1:14" hidden="1">
      <c r="A4935">
        <v>1799</v>
      </c>
      <c r="B4935" t="s">
        <v>4988</v>
      </c>
      <c r="C4935" s="4">
        <v>42558</v>
      </c>
      <c r="D4935" s="4">
        <v>42562</v>
      </c>
      <c r="E4935" t="s">
        <v>15</v>
      </c>
      <c r="F4935" t="s">
        <v>3877</v>
      </c>
      <c r="G4935" t="s">
        <v>21</v>
      </c>
      <c r="H4935">
        <v>95123</v>
      </c>
      <c r="I4935" t="s">
        <v>2291</v>
      </c>
      <c r="J4935">
        <v>215.65</v>
      </c>
      <c r="K4935">
        <v>5</v>
      </c>
      <c r="L4935">
        <v>28.465800000000002</v>
      </c>
      <c r="M4935">
        <v>0</v>
      </c>
      <c r="N4935">
        <v>73.320999999999998</v>
      </c>
    </row>
    <row r="4936" spans="1:14" hidden="1">
      <c r="A4936">
        <v>2372</v>
      </c>
      <c r="B4936" t="s">
        <v>4989</v>
      </c>
      <c r="C4936" s="4">
        <v>42558</v>
      </c>
      <c r="D4936" s="4">
        <v>42562</v>
      </c>
      <c r="E4936" t="s">
        <v>52</v>
      </c>
      <c r="F4936" t="s">
        <v>1776</v>
      </c>
      <c r="G4936" t="s">
        <v>27</v>
      </c>
      <c r="H4936">
        <v>60505</v>
      </c>
      <c r="I4936" t="s">
        <v>2563</v>
      </c>
      <c r="J4936">
        <v>60.287999999999997</v>
      </c>
      <c r="K4936">
        <v>8</v>
      </c>
      <c r="L4936">
        <v>10.927199999999999</v>
      </c>
      <c r="M4936">
        <v>0.6</v>
      </c>
      <c r="N4936">
        <v>-27.1296</v>
      </c>
    </row>
    <row r="4937" spans="1:14" hidden="1">
      <c r="A4937">
        <v>2373</v>
      </c>
      <c r="B4937" t="s">
        <v>4989</v>
      </c>
      <c r="C4937" s="4">
        <v>42558</v>
      </c>
      <c r="D4937" s="4">
        <v>42562</v>
      </c>
      <c r="E4937" t="s">
        <v>52</v>
      </c>
      <c r="F4937" t="s">
        <v>1776</v>
      </c>
      <c r="G4937" t="s">
        <v>27</v>
      </c>
      <c r="H4937">
        <v>60505</v>
      </c>
      <c r="I4937" t="s">
        <v>2298</v>
      </c>
      <c r="J4937">
        <v>2.6320000000000001</v>
      </c>
      <c r="K4937">
        <v>1</v>
      </c>
      <c r="L4937">
        <v>1.8095000000000001</v>
      </c>
      <c r="M4937">
        <v>0.2</v>
      </c>
      <c r="N4937">
        <v>0.82250000000000001</v>
      </c>
    </row>
    <row r="4938" spans="1:14" hidden="1">
      <c r="A4938">
        <v>2374</v>
      </c>
      <c r="B4938" t="s">
        <v>4989</v>
      </c>
      <c r="C4938" s="4">
        <v>42558</v>
      </c>
      <c r="D4938" s="4">
        <v>42562</v>
      </c>
      <c r="E4938" t="s">
        <v>52</v>
      </c>
      <c r="F4938" t="s">
        <v>1776</v>
      </c>
      <c r="G4938" t="s">
        <v>27</v>
      </c>
      <c r="H4938">
        <v>60505</v>
      </c>
      <c r="I4938" t="s">
        <v>4232</v>
      </c>
      <c r="J4938">
        <v>23.687999999999999</v>
      </c>
      <c r="K4938">
        <v>9</v>
      </c>
      <c r="L4938">
        <v>1.7766</v>
      </c>
      <c r="M4938">
        <v>0.2</v>
      </c>
      <c r="N4938">
        <v>7.6985999999999999</v>
      </c>
    </row>
    <row r="4939" spans="1:14" hidden="1">
      <c r="A4939">
        <v>2375</v>
      </c>
      <c r="B4939" t="s">
        <v>4989</v>
      </c>
      <c r="C4939" s="4">
        <v>42558</v>
      </c>
      <c r="D4939" s="4">
        <v>42562</v>
      </c>
      <c r="E4939" t="s">
        <v>52</v>
      </c>
      <c r="F4939" t="s">
        <v>1776</v>
      </c>
      <c r="G4939" t="s">
        <v>27</v>
      </c>
      <c r="H4939">
        <v>60505</v>
      </c>
      <c r="I4939" t="s">
        <v>979</v>
      </c>
      <c r="J4939">
        <v>253.37200000000001</v>
      </c>
      <c r="K4939">
        <v>2</v>
      </c>
      <c r="L4939">
        <v>133.92519999999999</v>
      </c>
      <c r="M4939">
        <v>0.3</v>
      </c>
      <c r="N4939">
        <v>-14.478400000000001</v>
      </c>
    </row>
    <row r="4940" spans="1:14" hidden="1">
      <c r="A4940">
        <v>3983</v>
      </c>
      <c r="B4940" t="s">
        <v>4990</v>
      </c>
      <c r="C4940" s="4">
        <v>42558</v>
      </c>
      <c r="D4940" s="4">
        <v>42560</v>
      </c>
      <c r="E4940" t="s">
        <v>52</v>
      </c>
      <c r="F4940" t="s">
        <v>1190</v>
      </c>
      <c r="G4940" t="s">
        <v>21</v>
      </c>
      <c r="H4940">
        <v>90045</v>
      </c>
      <c r="I4940" t="s">
        <v>1375</v>
      </c>
      <c r="J4940">
        <v>287.96800000000002</v>
      </c>
      <c r="K4940">
        <v>4</v>
      </c>
      <c r="L4940">
        <v>72.891900000000007</v>
      </c>
      <c r="M4940">
        <v>0.2</v>
      </c>
      <c r="N4940">
        <v>-3.5996000000000499</v>
      </c>
    </row>
    <row r="4941" spans="1:14" hidden="1">
      <c r="A4941">
        <v>3984</v>
      </c>
      <c r="B4941" t="s">
        <v>4990</v>
      </c>
      <c r="C4941" s="4">
        <v>42558</v>
      </c>
      <c r="D4941" s="4">
        <v>42560</v>
      </c>
      <c r="E4941" t="s">
        <v>52</v>
      </c>
      <c r="F4941" t="s">
        <v>1190</v>
      </c>
      <c r="G4941" t="s">
        <v>21</v>
      </c>
      <c r="H4941">
        <v>90045</v>
      </c>
      <c r="I4941" t="s">
        <v>4749</v>
      </c>
      <c r="J4941">
        <v>2799.96</v>
      </c>
      <c r="K4941">
        <v>5</v>
      </c>
      <c r="L4941">
        <v>370.99470000000002</v>
      </c>
      <c r="M4941">
        <v>0.2</v>
      </c>
      <c r="N4941">
        <v>944.98649999999998</v>
      </c>
    </row>
    <row r="4942" spans="1:14" hidden="1">
      <c r="A4942">
        <v>3985</v>
      </c>
      <c r="B4942" t="s">
        <v>4990</v>
      </c>
      <c r="C4942" s="4">
        <v>42558</v>
      </c>
      <c r="D4942" s="4">
        <v>42560</v>
      </c>
      <c r="E4942" t="s">
        <v>52</v>
      </c>
      <c r="F4942" t="s">
        <v>1190</v>
      </c>
      <c r="G4942" t="s">
        <v>21</v>
      </c>
      <c r="H4942">
        <v>90045</v>
      </c>
      <c r="I4942" t="s">
        <v>1041</v>
      </c>
      <c r="J4942">
        <v>48.94</v>
      </c>
      <c r="K4942">
        <v>1</v>
      </c>
      <c r="L4942">
        <v>24.47</v>
      </c>
      <c r="M4942">
        <v>0</v>
      </c>
      <c r="N4942">
        <v>24.47</v>
      </c>
    </row>
    <row r="4943" spans="1:14" hidden="1">
      <c r="A4943">
        <v>6524</v>
      </c>
      <c r="B4943" t="s">
        <v>4991</v>
      </c>
      <c r="C4943" s="4">
        <v>42558</v>
      </c>
      <c r="D4943" s="4">
        <v>42564</v>
      </c>
      <c r="E4943" t="s">
        <v>15</v>
      </c>
      <c r="F4943" t="s">
        <v>4552</v>
      </c>
      <c r="G4943" t="s">
        <v>17</v>
      </c>
      <c r="H4943">
        <v>19120</v>
      </c>
      <c r="I4943" t="s">
        <v>3997</v>
      </c>
      <c r="J4943">
        <v>10.08</v>
      </c>
      <c r="K4943">
        <v>2</v>
      </c>
      <c r="L4943">
        <v>3.4020000000000001</v>
      </c>
      <c r="M4943">
        <v>0.2</v>
      </c>
      <c r="N4943">
        <v>3.2759999999999998</v>
      </c>
    </row>
    <row r="4944" spans="1:14" hidden="1">
      <c r="A4944">
        <v>6525</v>
      </c>
      <c r="B4944" t="s">
        <v>4991</v>
      </c>
      <c r="C4944" s="4">
        <v>42558</v>
      </c>
      <c r="D4944" s="4">
        <v>42564</v>
      </c>
      <c r="E4944" t="s">
        <v>15</v>
      </c>
      <c r="F4944" t="s">
        <v>4552</v>
      </c>
      <c r="G4944" t="s">
        <v>17</v>
      </c>
      <c r="H4944">
        <v>19120</v>
      </c>
      <c r="I4944" t="s">
        <v>948</v>
      </c>
      <c r="J4944">
        <v>59.994</v>
      </c>
      <c r="K4944">
        <v>1</v>
      </c>
      <c r="L4944">
        <v>72.992699999999999</v>
      </c>
      <c r="M4944">
        <v>0.4</v>
      </c>
      <c r="N4944">
        <v>-12.998699999999999</v>
      </c>
    </row>
    <row r="4945" spans="1:14" hidden="1">
      <c r="A4945">
        <v>6526</v>
      </c>
      <c r="B4945" t="s">
        <v>4991</v>
      </c>
      <c r="C4945" s="4">
        <v>42558</v>
      </c>
      <c r="D4945" s="4">
        <v>42564</v>
      </c>
      <c r="E4945" t="s">
        <v>15</v>
      </c>
      <c r="F4945" t="s">
        <v>4552</v>
      </c>
      <c r="G4945" t="s">
        <v>17</v>
      </c>
      <c r="H4945">
        <v>19120</v>
      </c>
      <c r="I4945" t="s">
        <v>3113</v>
      </c>
      <c r="J4945">
        <v>5.7149999999999999</v>
      </c>
      <c r="K4945">
        <v>5</v>
      </c>
      <c r="L4945">
        <v>2.0954999999999999</v>
      </c>
      <c r="M4945">
        <v>0.7</v>
      </c>
      <c r="N4945">
        <v>-4.7625000000000002</v>
      </c>
    </row>
    <row r="4946" spans="1:14" hidden="1">
      <c r="A4946">
        <v>6527</v>
      </c>
      <c r="B4946" t="s">
        <v>4991</v>
      </c>
      <c r="C4946" s="4">
        <v>42558</v>
      </c>
      <c r="D4946" s="4">
        <v>42564</v>
      </c>
      <c r="E4946" t="s">
        <v>15</v>
      </c>
      <c r="F4946" t="s">
        <v>4552</v>
      </c>
      <c r="G4946" t="s">
        <v>17</v>
      </c>
      <c r="H4946">
        <v>19120</v>
      </c>
      <c r="I4946" t="s">
        <v>1490</v>
      </c>
      <c r="J4946">
        <v>9.42</v>
      </c>
      <c r="K4946">
        <v>5</v>
      </c>
      <c r="L4946">
        <v>3.4540000000000002</v>
      </c>
      <c r="M4946">
        <v>0.7</v>
      </c>
      <c r="N4946">
        <v>-7.85</v>
      </c>
    </row>
    <row r="4947" spans="1:14" hidden="1">
      <c r="A4947">
        <v>8797</v>
      </c>
      <c r="B4947" t="s">
        <v>4992</v>
      </c>
      <c r="C4947" s="4">
        <v>42558</v>
      </c>
      <c r="D4947" s="4">
        <v>42564</v>
      </c>
      <c r="E4947" t="s">
        <v>15</v>
      </c>
      <c r="F4947" t="s">
        <v>617</v>
      </c>
      <c r="G4947" t="s">
        <v>21</v>
      </c>
      <c r="H4947">
        <v>84057</v>
      </c>
      <c r="I4947" t="s">
        <v>2680</v>
      </c>
      <c r="J4947">
        <v>12.96</v>
      </c>
      <c r="K4947">
        <v>2</v>
      </c>
      <c r="L4947">
        <v>3.3696000000000002</v>
      </c>
      <c r="M4947">
        <v>0</v>
      </c>
      <c r="N4947">
        <v>6.2207999999999997</v>
      </c>
    </row>
    <row r="4948" spans="1:14" hidden="1">
      <c r="A4948">
        <v>8798</v>
      </c>
      <c r="B4948" t="s">
        <v>4992</v>
      </c>
      <c r="C4948" s="4">
        <v>42558</v>
      </c>
      <c r="D4948" s="4">
        <v>42564</v>
      </c>
      <c r="E4948" t="s">
        <v>15</v>
      </c>
      <c r="F4948" t="s">
        <v>617</v>
      </c>
      <c r="G4948" t="s">
        <v>21</v>
      </c>
      <c r="H4948">
        <v>84057</v>
      </c>
      <c r="I4948" t="s">
        <v>1082</v>
      </c>
      <c r="J4948">
        <v>45.98</v>
      </c>
      <c r="K4948">
        <v>2</v>
      </c>
      <c r="L4948">
        <v>16.552800000000001</v>
      </c>
      <c r="M4948">
        <v>0</v>
      </c>
      <c r="N4948">
        <v>12.8744</v>
      </c>
    </row>
    <row r="4949" spans="1:14" hidden="1">
      <c r="A4949">
        <v>4452</v>
      </c>
      <c r="B4949" t="s">
        <v>4993</v>
      </c>
      <c r="C4949" s="4">
        <v>42555</v>
      </c>
      <c r="D4949" s="4">
        <v>42557</v>
      </c>
      <c r="E4949" t="s">
        <v>38</v>
      </c>
      <c r="F4949" t="s">
        <v>1466</v>
      </c>
      <c r="G4949" t="s">
        <v>21</v>
      </c>
      <c r="H4949">
        <v>94109</v>
      </c>
      <c r="I4949" t="s">
        <v>2238</v>
      </c>
      <c r="J4949">
        <v>25.4</v>
      </c>
      <c r="K4949">
        <v>5</v>
      </c>
      <c r="L4949">
        <v>3.3527999999999998</v>
      </c>
      <c r="M4949">
        <v>0</v>
      </c>
      <c r="N4949">
        <v>8.6359999999999992</v>
      </c>
    </row>
    <row r="4950" spans="1:14" hidden="1">
      <c r="A4950">
        <v>4453</v>
      </c>
      <c r="B4950" t="s">
        <v>4993</v>
      </c>
      <c r="C4950" s="4">
        <v>42555</v>
      </c>
      <c r="D4950" s="4">
        <v>42557</v>
      </c>
      <c r="E4950" t="s">
        <v>38</v>
      </c>
      <c r="F4950" t="s">
        <v>1466</v>
      </c>
      <c r="G4950" t="s">
        <v>21</v>
      </c>
      <c r="H4950">
        <v>94109</v>
      </c>
      <c r="I4950" t="s">
        <v>4772</v>
      </c>
      <c r="J4950">
        <v>43.96</v>
      </c>
      <c r="K4950">
        <v>2</v>
      </c>
      <c r="L4950">
        <v>11.6494</v>
      </c>
      <c r="M4950">
        <v>0</v>
      </c>
      <c r="N4950">
        <v>20.661200000000001</v>
      </c>
    </row>
    <row r="4951" spans="1:14" hidden="1">
      <c r="A4951">
        <v>4454</v>
      </c>
      <c r="B4951" t="s">
        <v>4993</v>
      </c>
      <c r="C4951" s="4">
        <v>42555</v>
      </c>
      <c r="D4951" s="4">
        <v>42557</v>
      </c>
      <c r="E4951" t="s">
        <v>38</v>
      </c>
      <c r="F4951" t="s">
        <v>1466</v>
      </c>
      <c r="G4951" t="s">
        <v>21</v>
      </c>
      <c r="H4951">
        <v>94109</v>
      </c>
      <c r="I4951" t="s">
        <v>2102</v>
      </c>
      <c r="J4951">
        <v>1279.165</v>
      </c>
      <c r="K4951">
        <v>5</v>
      </c>
      <c r="L4951">
        <v>210.68600000000001</v>
      </c>
      <c r="M4951">
        <v>0.15</v>
      </c>
      <c r="N4951">
        <v>225.73500000000001</v>
      </c>
    </row>
    <row r="4952" spans="1:14" hidden="1">
      <c r="A4952">
        <v>4455</v>
      </c>
      <c r="B4952" t="s">
        <v>4993</v>
      </c>
      <c r="C4952" s="4">
        <v>42555</v>
      </c>
      <c r="D4952" s="4">
        <v>42557</v>
      </c>
      <c r="E4952" t="s">
        <v>38</v>
      </c>
      <c r="F4952" t="s">
        <v>1466</v>
      </c>
      <c r="G4952" t="s">
        <v>21</v>
      </c>
      <c r="H4952">
        <v>94109</v>
      </c>
      <c r="I4952" t="s">
        <v>1204</v>
      </c>
      <c r="J4952">
        <v>27.92</v>
      </c>
      <c r="K4952">
        <v>4</v>
      </c>
      <c r="L4952">
        <v>6.8403999999999998</v>
      </c>
      <c r="M4952">
        <v>0</v>
      </c>
      <c r="N4952">
        <v>0.55839999999999901</v>
      </c>
    </row>
    <row r="4953" spans="1:14" hidden="1">
      <c r="A4953">
        <v>5936</v>
      </c>
      <c r="B4953" t="s">
        <v>4994</v>
      </c>
      <c r="C4953" s="4">
        <v>42555</v>
      </c>
      <c r="D4953" s="4">
        <v>42555</v>
      </c>
      <c r="E4953" t="s">
        <v>98</v>
      </c>
      <c r="F4953" t="s">
        <v>290</v>
      </c>
      <c r="G4953" t="s">
        <v>17</v>
      </c>
      <c r="H4953">
        <v>98103</v>
      </c>
      <c r="I4953" t="s">
        <v>2238</v>
      </c>
      <c r="J4953">
        <v>25.4</v>
      </c>
      <c r="K4953">
        <v>5</v>
      </c>
      <c r="L4953">
        <v>3.3527999999999998</v>
      </c>
      <c r="M4953">
        <v>0</v>
      </c>
      <c r="N4953">
        <v>8.6359999999999992</v>
      </c>
    </row>
    <row r="4954" spans="1:14" hidden="1">
      <c r="A4954">
        <v>5937</v>
      </c>
      <c r="B4954" t="s">
        <v>4994</v>
      </c>
      <c r="C4954" s="4">
        <v>42555</v>
      </c>
      <c r="D4954" s="4">
        <v>42555</v>
      </c>
      <c r="E4954" t="s">
        <v>98</v>
      </c>
      <c r="F4954" t="s">
        <v>290</v>
      </c>
      <c r="G4954" t="s">
        <v>17</v>
      </c>
      <c r="H4954">
        <v>98103</v>
      </c>
      <c r="I4954" t="s">
        <v>4995</v>
      </c>
      <c r="J4954">
        <v>177.48</v>
      </c>
      <c r="K4954">
        <v>3</v>
      </c>
      <c r="L4954">
        <v>52.5045</v>
      </c>
      <c r="M4954">
        <v>0.2</v>
      </c>
      <c r="N4954">
        <v>19.9665</v>
      </c>
    </row>
    <row r="4955" spans="1:14" hidden="1">
      <c r="A4955">
        <v>5938</v>
      </c>
      <c r="B4955" t="s">
        <v>4994</v>
      </c>
      <c r="C4955" s="4">
        <v>42555</v>
      </c>
      <c r="D4955" s="4">
        <v>42555</v>
      </c>
      <c r="E4955" t="s">
        <v>98</v>
      </c>
      <c r="F4955" t="s">
        <v>290</v>
      </c>
      <c r="G4955" t="s">
        <v>17</v>
      </c>
      <c r="H4955">
        <v>98103</v>
      </c>
      <c r="I4955" t="s">
        <v>859</v>
      </c>
      <c r="J4955">
        <v>71.975999999999999</v>
      </c>
      <c r="K4955">
        <v>3</v>
      </c>
      <c r="L4955">
        <v>20.992999999999999</v>
      </c>
      <c r="M4955">
        <v>0.2</v>
      </c>
      <c r="N4955">
        <v>8.9969999999999892</v>
      </c>
    </row>
    <row r="4956" spans="1:14" hidden="1">
      <c r="A4956">
        <v>3565</v>
      </c>
      <c r="B4956" t="s">
        <v>4996</v>
      </c>
      <c r="C4956" s="4">
        <v>42554</v>
      </c>
      <c r="D4956" s="4">
        <v>42557</v>
      </c>
      <c r="E4956" t="s">
        <v>38</v>
      </c>
      <c r="F4956" t="s">
        <v>938</v>
      </c>
      <c r="G4956" t="s">
        <v>21</v>
      </c>
      <c r="H4956">
        <v>90049</v>
      </c>
      <c r="I4956" t="s">
        <v>2615</v>
      </c>
      <c r="J4956">
        <v>12.96</v>
      </c>
      <c r="K4956">
        <v>2</v>
      </c>
      <c r="L4956">
        <v>3.3696000000000002</v>
      </c>
      <c r="M4956">
        <v>0</v>
      </c>
      <c r="N4956">
        <v>6.2207999999999997</v>
      </c>
    </row>
    <row r="4957" spans="1:14" hidden="1">
      <c r="A4957">
        <v>3566</v>
      </c>
      <c r="B4957" t="s">
        <v>4996</v>
      </c>
      <c r="C4957" s="4">
        <v>42554</v>
      </c>
      <c r="D4957" s="4">
        <v>42557</v>
      </c>
      <c r="E4957" t="s">
        <v>38</v>
      </c>
      <c r="F4957" t="s">
        <v>938</v>
      </c>
      <c r="G4957" t="s">
        <v>21</v>
      </c>
      <c r="H4957">
        <v>90049</v>
      </c>
      <c r="I4957" t="s">
        <v>2912</v>
      </c>
      <c r="J4957">
        <v>3.96</v>
      </c>
      <c r="K4957">
        <v>2</v>
      </c>
      <c r="L4957">
        <v>1.9403999999999999</v>
      </c>
      <c r="M4957">
        <v>0</v>
      </c>
      <c r="N4957">
        <v>7.9200000000000201E-2</v>
      </c>
    </row>
    <row r="4958" spans="1:14" hidden="1">
      <c r="A4958">
        <v>8049</v>
      </c>
      <c r="B4958" t="s">
        <v>4997</v>
      </c>
      <c r="C4958" s="4">
        <v>42554</v>
      </c>
      <c r="D4958" s="4">
        <v>42558</v>
      </c>
      <c r="E4958" t="s">
        <v>15</v>
      </c>
      <c r="F4958" t="s">
        <v>295</v>
      </c>
      <c r="G4958" t="s">
        <v>27</v>
      </c>
      <c r="H4958">
        <v>10035</v>
      </c>
      <c r="I4958" t="s">
        <v>1719</v>
      </c>
      <c r="J4958">
        <v>706.86</v>
      </c>
      <c r="K4958">
        <v>7</v>
      </c>
      <c r="L4958">
        <v>72.705600000000004</v>
      </c>
      <c r="M4958">
        <v>0</v>
      </c>
      <c r="N4958">
        <v>197.92080000000001</v>
      </c>
    </row>
    <row r="4959" spans="1:14" hidden="1">
      <c r="A4959">
        <v>9773</v>
      </c>
      <c r="B4959" t="s">
        <v>4998</v>
      </c>
      <c r="C4959" s="4">
        <v>42554</v>
      </c>
      <c r="D4959" s="4">
        <v>42554</v>
      </c>
      <c r="E4959" t="s">
        <v>98</v>
      </c>
      <c r="F4959" t="s">
        <v>194</v>
      </c>
      <c r="G4959" t="s">
        <v>27</v>
      </c>
      <c r="H4959">
        <v>19143</v>
      </c>
      <c r="I4959" t="s">
        <v>3046</v>
      </c>
      <c r="J4959">
        <v>123.92</v>
      </c>
      <c r="K4959">
        <v>5</v>
      </c>
      <c r="L4959">
        <v>17.039000000000001</v>
      </c>
      <c r="M4959">
        <v>0.2</v>
      </c>
      <c r="N4959">
        <v>38.725000000000001</v>
      </c>
    </row>
    <row r="4960" spans="1:14" hidden="1">
      <c r="A4960">
        <v>1159</v>
      </c>
      <c r="B4960" t="s">
        <v>4999</v>
      </c>
      <c r="C4960" s="4">
        <v>42553</v>
      </c>
      <c r="D4960" s="4">
        <v>42558</v>
      </c>
      <c r="E4960" t="s">
        <v>52</v>
      </c>
      <c r="F4960" t="s">
        <v>1619</v>
      </c>
      <c r="G4960" t="s">
        <v>27</v>
      </c>
      <c r="H4960">
        <v>90004</v>
      </c>
      <c r="I4960" t="s">
        <v>970</v>
      </c>
      <c r="J4960">
        <v>195.184</v>
      </c>
      <c r="K4960">
        <v>1</v>
      </c>
      <c r="L4960">
        <v>175.66560000000001</v>
      </c>
      <c r="M4960">
        <v>0.2</v>
      </c>
      <c r="N4960">
        <v>19.5184</v>
      </c>
    </row>
    <row r="4961" spans="1:14" hidden="1">
      <c r="A4961">
        <v>8337</v>
      </c>
      <c r="B4961" t="s">
        <v>5000</v>
      </c>
      <c r="C4961" s="4">
        <v>42553</v>
      </c>
      <c r="D4961" s="4">
        <v>42559</v>
      </c>
      <c r="E4961" t="s">
        <v>15</v>
      </c>
      <c r="F4961" t="s">
        <v>53</v>
      </c>
      <c r="G4961" t="s">
        <v>21</v>
      </c>
      <c r="H4961">
        <v>22204</v>
      </c>
      <c r="I4961" t="s">
        <v>5001</v>
      </c>
      <c r="J4961">
        <v>7.7</v>
      </c>
      <c r="K4961">
        <v>2</v>
      </c>
      <c r="L4961">
        <v>2.2715000000000001</v>
      </c>
      <c r="M4961">
        <v>0</v>
      </c>
      <c r="N4961">
        <v>3.157</v>
      </c>
    </row>
    <row r="4962" spans="1:14" hidden="1">
      <c r="A4962">
        <v>8777</v>
      </c>
      <c r="B4962" t="s">
        <v>5002</v>
      </c>
      <c r="C4962" s="4">
        <v>42553</v>
      </c>
      <c r="D4962" s="4">
        <v>42554</v>
      </c>
      <c r="E4962" t="s">
        <v>38</v>
      </c>
      <c r="F4962" t="s">
        <v>2730</v>
      </c>
      <c r="G4962" t="s">
        <v>27</v>
      </c>
      <c r="H4962">
        <v>77340</v>
      </c>
      <c r="I4962" t="s">
        <v>2063</v>
      </c>
      <c r="J4962">
        <v>528.42999999999995</v>
      </c>
      <c r="K4962">
        <v>5</v>
      </c>
      <c r="L4962">
        <v>105.68600000000001</v>
      </c>
      <c r="M4962">
        <v>0.3</v>
      </c>
      <c r="N4962">
        <v>0</v>
      </c>
    </row>
    <row r="4963" spans="1:14" hidden="1">
      <c r="A4963">
        <v>8778</v>
      </c>
      <c r="B4963" t="s">
        <v>5002</v>
      </c>
      <c r="C4963" s="4">
        <v>42553</v>
      </c>
      <c r="D4963" s="4">
        <v>42554</v>
      </c>
      <c r="E4963" t="s">
        <v>38</v>
      </c>
      <c r="F4963" t="s">
        <v>2730</v>
      </c>
      <c r="G4963" t="s">
        <v>27</v>
      </c>
      <c r="H4963">
        <v>77340</v>
      </c>
      <c r="I4963" t="s">
        <v>830</v>
      </c>
      <c r="J4963">
        <v>41.472000000000001</v>
      </c>
      <c r="K4963">
        <v>8</v>
      </c>
      <c r="L4963">
        <v>3.3696000000000002</v>
      </c>
      <c r="M4963">
        <v>0.2</v>
      </c>
      <c r="N4963">
        <v>14.5152</v>
      </c>
    </row>
    <row r="4964" spans="1:14" hidden="1">
      <c r="A4964">
        <v>4173</v>
      </c>
      <c r="B4964" t="s">
        <v>5003</v>
      </c>
      <c r="C4964" s="4">
        <v>42552</v>
      </c>
      <c r="D4964" s="4">
        <v>42552</v>
      </c>
      <c r="E4964" t="s">
        <v>98</v>
      </c>
      <c r="F4964" t="s">
        <v>2223</v>
      </c>
      <c r="G4964" t="s">
        <v>21</v>
      </c>
      <c r="H4964">
        <v>29203</v>
      </c>
      <c r="I4964" t="s">
        <v>2032</v>
      </c>
      <c r="J4964">
        <v>14.2</v>
      </c>
      <c r="K4964">
        <v>2</v>
      </c>
      <c r="L4964">
        <v>3.8340000000000001</v>
      </c>
      <c r="M4964">
        <v>0</v>
      </c>
      <c r="N4964">
        <v>6.532</v>
      </c>
    </row>
    <row r="4965" spans="1:14" hidden="1">
      <c r="A4965">
        <v>4174</v>
      </c>
      <c r="B4965" t="s">
        <v>5003</v>
      </c>
      <c r="C4965" s="4">
        <v>42552</v>
      </c>
      <c r="D4965" s="4">
        <v>42552</v>
      </c>
      <c r="E4965" t="s">
        <v>98</v>
      </c>
      <c r="F4965" t="s">
        <v>2223</v>
      </c>
      <c r="G4965" t="s">
        <v>21</v>
      </c>
      <c r="H4965">
        <v>29203</v>
      </c>
      <c r="I4965" t="s">
        <v>497</v>
      </c>
      <c r="J4965">
        <v>12.96</v>
      </c>
      <c r="K4965">
        <v>2</v>
      </c>
      <c r="L4965">
        <v>3.3696000000000002</v>
      </c>
      <c r="M4965">
        <v>0</v>
      </c>
      <c r="N4965">
        <v>6.2207999999999997</v>
      </c>
    </row>
    <row r="4966" spans="1:14" hidden="1">
      <c r="A4966">
        <v>4175</v>
      </c>
      <c r="B4966" t="s">
        <v>5003</v>
      </c>
      <c r="C4966" s="4">
        <v>42552</v>
      </c>
      <c r="D4966" s="4">
        <v>42552</v>
      </c>
      <c r="E4966" t="s">
        <v>98</v>
      </c>
      <c r="F4966" t="s">
        <v>2223</v>
      </c>
      <c r="G4966" t="s">
        <v>21</v>
      </c>
      <c r="H4966">
        <v>29203</v>
      </c>
      <c r="I4966" t="s">
        <v>315</v>
      </c>
      <c r="J4966">
        <v>58.34</v>
      </c>
      <c r="K4966">
        <v>2</v>
      </c>
      <c r="L4966">
        <v>15.1684</v>
      </c>
      <c r="M4966">
        <v>0</v>
      </c>
      <c r="N4966">
        <v>28.0032</v>
      </c>
    </row>
    <row r="4967" spans="1:14" hidden="1">
      <c r="A4967">
        <v>7473</v>
      </c>
      <c r="B4967" t="s">
        <v>5004</v>
      </c>
      <c r="C4967" s="4">
        <v>42552</v>
      </c>
      <c r="D4967" s="4">
        <v>42554</v>
      </c>
      <c r="E4967" t="s">
        <v>38</v>
      </c>
      <c r="F4967" t="s">
        <v>1292</v>
      </c>
      <c r="G4967" t="s">
        <v>17</v>
      </c>
      <c r="H4967">
        <v>84043</v>
      </c>
      <c r="I4967" t="s">
        <v>2671</v>
      </c>
      <c r="J4967">
        <v>1499.95</v>
      </c>
      <c r="K4967">
        <v>5</v>
      </c>
      <c r="L4967">
        <v>209.99299999999999</v>
      </c>
      <c r="M4967">
        <v>0</v>
      </c>
      <c r="N4967">
        <v>449.98500000000001</v>
      </c>
    </row>
    <row r="4968" spans="1:14" hidden="1">
      <c r="A4968">
        <v>8905</v>
      </c>
      <c r="B4968" t="s">
        <v>5005</v>
      </c>
      <c r="C4968" s="4">
        <v>42552</v>
      </c>
      <c r="D4968" s="4">
        <v>42552</v>
      </c>
      <c r="E4968" t="s">
        <v>98</v>
      </c>
      <c r="F4968" t="s">
        <v>508</v>
      </c>
      <c r="G4968" t="s">
        <v>17</v>
      </c>
      <c r="H4968">
        <v>10009</v>
      </c>
      <c r="I4968" t="s">
        <v>4082</v>
      </c>
      <c r="J4968">
        <v>30.53</v>
      </c>
      <c r="K4968">
        <v>1</v>
      </c>
      <c r="L4968">
        <v>16.4862</v>
      </c>
      <c r="M4968">
        <v>0</v>
      </c>
      <c r="N4968">
        <v>14.043799999999999</v>
      </c>
    </row>
    <row r="4969" spans="1:14" hidden="1">
      <c r="A4969">
        <v>8906</v>
      </c>
      <c r="B4969" t="s">
        <v>5005</v>
      </c>
      <c r="C4969" s="4">
        <v>42552</v>
      </c>
      <c r="D4969" s="4">
        <v>42552</v>
      </c>
      <c r="E4969" t="s">
        <v>98</v>
      </c>
      <c r="F4969" t="s">
        <v>508</v>
      </c>
      <c r="G4969" t="s">
        <v>17</v>
      </c>
      <c r="H4969">
        <v>10009</v>
      </c>
      <c r="I4969" t="s">
        <v>5006</v>
      </c>
      <c r="J4969">
        <v>30.84</v>
      </c>
      <c r="K4969">
        <v>3</v>
      </c>
      <c r="L4969">
        <v>8.2240000000000002</v>
      </c>
      <c r="M4969">
        <v>0</v>
      </c>
      <c r="N4969">
        <v>6.1680000000000001</v>
      </c>
    </row>
    <row r="4970" spans="1:14" hidden="1">
      <c r="A4970">
        <v>8907</v>
      </c>
      <c r="B4970" t="s">
        <v>5005</v>
      </c>
      <c r="C4970" s="4">
        <v>42552</v>
      </c>
      <c r="D4970" s="4">
        <v>42552</v>
      </c>
      <c r="E4970" t="s">
        <v>98</v>
      </c>
      <c r="F4970" t="s">
        <v>508</v>
      </c>
      <c r="G4970" t="s">
        <v>17</v>
      </c>
      <c r="H4970">
        <v>10009</v>
      </c>
      <c r="I4970" t="s">
        <v>2602</v>
      </c>
      <c r="J4970">
        <v>75.06</v>
      </c>
      <c r="K4970">
        <v>9</v>
      </c>
      <c r="L4970">
        <v>4.5869999999999997</v>
      </c>
      <c r="M4970">
        <v>0</v>
      </c>
      <c r="N4970">
        <v>33.777000000000001</v>
      </c>
    </row>
    <row r="4971" spans="1:14" hidden="1">
      <c r="A4971">
        <v>9753</v>
      </c>
      <c r="B4971" t="s">
        <v>5007</v>
      </c>
      <c r="C4971" s="4">
        <v>42552</v>
      </c>
      <c r="D4971" s="4">
        <v>42553</v>
      </c>
      <c r="E4971" t="s">
        <v>38</v>
      </c>
      <c r="F4971" t="s">
        <v>1891</v>
      </c>
      <c r="G4971" t="s">
        <v>17</v>
      </c>
      <c r="H4971">
        <v>98115</v>
      </c>
      <c r="I4971" t="s">
        <v>662</v>
      </c>
      <c r="J4971">
        <v>2.496</v>
      </c>
      <c r="K4971">
        <v>1</v>
      </c>
      <c r="L4971">
        <v>1.5911999999999999</v>
      </c>
      <c r="M4971">
        <v>0.2</v>
      </c>
      <c r="N4971">
        <v>0.90480000000000005</v>
      </c>
    </row>
    <row r="4972" spans="1:14" hidden="1">
      <c r="A4972">
        <v>8231</v>
      </c>
      <c r="B4972" t="s">
        <v>5008</v>
      </c>
      <c r="C4972" s="4">
        <v>42551</v>
      </c>
      <c r="D4972" s="4">
        <v>42553</v>
      </c>
      <c r="E4972" t="s">
        <v>52</v>
      </c>
      <c r="F4972" t="s">
        <v>3050</v>
      </c>
      <c r="G4972" t="s">
        <v>21</v>
      </c>
      <c r="H4972">
        <v>30328</v>
      </c>
      <c r="I4972" t="s">
        <v>752</v>
      </c>
      <c r="J4972">
        <v>35.97</v>
      </c>
      <c r="K4972">
        <v>3</v>
      </c>
      <c r="L4972">
        <v>8.7527000000000008</v>
      </c>
      <c r="M4972">
        <v>0</v>
      </c>
      <c r="N4972">
        <v>9.7119</v>
      </c>
    </row>
    <row r="4973" spans="1:14" hidden="1">
      <c r="A4973">
        <v>8232</v>
      </c>
      <c r="B4973" t="s">
        <v>5008</v>
      </c>
      <c r="C4973" s="4">
        <v>42551</v>
      </c>
      <c r="D4973" s="4">
        <v>42553</v>
      </c>
      <c r="E4973" t="s">
        <v>52</v>
      </c>
      <c r="F4973" t="s">
        <v>3050</v>
      </c>
      <c r="G4973" t="s">
        <v>21</v>
      </c>
      <c r="H4973">
        <v>30328</v>
      </c>
      <c r="I4973" t="s">
        <v>3256</v>
      </c>
      <c r="J4973">
        <v>1266.8599999999999</v>
      </c>
      <c r="K4973">
        <v>7</v>
      </c>
      <c r="L4973">
        <v>139.3546</v>
      </c>
      <c r="M4973">
        <v>0</v>
      </c>
      <c r="N4973">
        <v>291.37779999999998</v>
      </c>
    </row>
    <row r="4974" spans="1:14" hidden="1">
      <c r="A4974">
        <v>8882</v>
      </c>
      <c r="B4974" t="s">
        <v>5009</v>
      </c>
      <c r="C4974" s="4">
        <v>42551</v>
      </c>
      <c r="D4974" s="4">
        <v>42554</v>
      </c>
      <c r="E4974" t="s">
        <v>52</v>
      </c>
      <c r="F4974" t="s">
        <v>1585</v>
      </c>
      <c r="G4974" t="s">
        <v>17</v>
      </c>
      <c r="H4974">
        <v>60505</v>
      </c>
      <c r="I4974" t="s">
        <v>420</v>
      </c>
      <c r="J4974">
        <v>50.12</v>
      </c>
      <c r="K4974">
        <v>7</v>
      </c>
      <c r="L4974">
        <v>7.2495000000000003</v>
      </c>
      <c r="M4974">
        <v>0.2</v>
      </c>
      <c r="N4974">
        <v>-0.62650000000000705</v>
      </c>
    </row>
    <row r="4975" spans="1:14" hidden="1">
      <c r="A4975">
        <v>1901</v>
      </c>
      <c r="B4975" t="s">
        <v>5010</v>
      </c>
      <c r="C4975" s="4">
        <v>42550</v>
      </c>
      <c r="D4975" s="4">
        <v>42554</v>
      </c>
      <c r="E4975" t="s">
        <v>52</v>
      </c>
      <c r="F4975" t="s">
        <v>5011</v>
      </c>
      <c r="G4975" t="s">
        <v>21</v>
      </c>
      <c r="H4975">
        <v>29501</v>
      </c>
      <c r="I4975" t="s">
        <v>122</v>
      </c>
      <c r="J4975">
        <v>191.88</v>
      </c>
      <c r="K4975">
        <v>6</v>
      </c>
      <c r="L4975">
        <v>28.782</v>
      </c>
      <c r="M4975">
        <v>0</v>
      </c>
      <c r="N4975">
        <v>19.187999999999999</v>
      </c>
    </row>
    <row r="4976" spans="1:14" hidden="1">
      <c r="A4976">
        <v>3922</v>
      </c>
      <c r="B4976" t="s">
        <v>5012</v>
      </c>
      <c r="C4976" s="4">
        <v>42549</v>
      </c>
      <c r="D4976" s="4">
        <v>42553</v>
      </c>
      <c r="E4976" t="s">
        <v>52</v>
      </c>
      <c r="F4976" t="s">
        <v>1938</v>
      </c>
      <c r="G4976" t="s">
        <v>21</v>
      </c>
      <c r="H4976">
        <v>60610</v>
      </c>
      <c r="I4976" t="s">
        <v>4646</v>
      </c>
      <c r="J4976">
        <v>359.976</v>
      </c>
      <c r="K4976">
        <v>3</v>
      </c>
      <c r="L4976">
        <v>107.9928</v>
      </c>
      <c r="M4976">
        <v>0.2</v>
      </c>
      <c r="N4976">
        <v>35.997599999999998</v>
      </c>
    </row>
    <row r="4977" spans="1:14" hidden="1">
      <c r="A4977">
        <v>4307</v>
      </c>
      <c r="B4977" t="s">
        <v>5013</v>
      </c>
      <c r="C4977" s="4">
        <v>42549</v>
      </c>
      <c r="D4977" s="4">
        <v>42549</v>
      </c>
      <c r="E4977" t="s">
        <v>98</v>
      </c>
      <c r="F4977" t="s">
        <v>698</v>
      </c>
      <c r="G4977" t="s">
        <v>27</v>
      </c>
      <c r="H4977">
        <v>90032</v>
      </c>
      <c r="I4977" t="s">
        <v>810</v>
      </c>
      <c r="J4977">
        <v>7.7519999999999998</v>
      </c>
      <c r="K4977">
        <v>3</v>
      </c>
      <c r="L4977">
        <v>1.6473</v>
      </c>
      <c r="M4977">
        <v>0.2</v>
      </c>
      <c r="N4977">
        <v>2.8100999999999998</v>
      </c>
    </row>
    <row r="4978" spans="1:14" hidden="1">
      <c r="A4978">
        <v>4308</v>
      </c>
      <c r="B4978" t="s">
        <v>5013</v>
      </c>
      <c r="C4978" s="4">
        <v>42549</v>
      </c>
      <c r="D4978" s="4">
        <v>42549</v>
      </c>
      <c r="E4978" t="s">
        <v>98</v>
      </c>
      <c r="F4978" t="s">
        <v>698</v>
      </c>
      <c r="G4978" t="s">
        <v>27</v>
      </c>
      <c r="H4978">
        <v>90032</v>
      </c>
      <c r="I4978" t="s">
        <v>301</v>
      </c>
      <c r="J4978">
        <v>33.567999999999998</v>
      </c>
      <c r="K4978">
        <v>2</v>
      </c>
      <c r="L4978">
        <v>10.909599999999999</v>
      </c>
      <c r="M4978">
        <v>0.2</v>
      </c>
      <c r="N4978">
        <v>11.748799999999999</v>
      </c>
    </row>
    <row r="4979" spans="1:14" hidden="1">
      <c r="A4979">
        <v>6751</v>
      </c>
      <c r="B4979" t="s">
        <v>5014</v>
      </c>
      <c r="C4979" s="4">
        <v>42549</v>
      </c>
      <c r="D4979" s="4">
        <v>42551</v>
      </c>
      <c r="E4979" t="s">
        <v>52</v>
      </c>
      <c r="F4979" t="s">
        <v>1942</v>
      </c>
      <c r="G4979" t="s">
        <v>21</v>
      </c>
      <c r="H4979">
        <v>7501</v>
      </c>
      <c r="I4979" t="s">
        <v>2373</v>
      </c>
      <c r="J4979">
        <v>121.96</v>
      </c>
      <c r="K4979">
        <v>2</v>
      </c>
      <c r="L4979">
        <v>50.613399999999999</v>
      </c>
      <c r="M4979">
        <v>0</v>
      </c>
      <c r="N4979">
        <v>20.7332</v>
      </c>
    </row>
    <row r="4980" spans="1:14" hidden="1">
      <c r="A4980">
        <v>6752</v>
      </c>
      <c r="B4980" t="s">
        <v>5014</v>
      </c>
      <c r="C4980" s="4">
        <v>42549</v>
      </c>
      <c r="D4980" s="4">
        <v>42551</v>
      </c>
      <c r="E4980" t="s">
        <v>52</v>
      </c>
      <c r="F4980" t="s">
        <v>1942</v>
      </c>
      <c r="G4980" t="s">
        <v>21</v>
      </c>
      <c r="H4980">
        <v>7501</v>
      </c>
      <c r="I4980" t="s">
        <v>3759</v>
      </c>
      <c r="J4980">
        <v>8.74</v>
      </c>
      <c r="K4980">
        <v>2</v>
      </c>
      <c r="L4980">
        <v>3.2338</v>
      </c>
      <c r="M4980">
        <v>0</v>
      </c>
      <c r="N4980">
        <v>2.2724000000000002</v>
      </c>
    </row>
    <row r="4981" spans="1:14" hidden="1">
      <c r="A4981">
        <v>6753</v>
      </c>
      <c r="B4981" t="s">
        <v>5014</v>
      </c>
      <c r="C4981" s="4">
        <v>42549</v>
      </c>
      <c r="D4981" s="4">
        <v>42551</v>
      </c>
      <c r="E4981" t="s">
        <v>52</v>
      </c>
      <c r="F4981" t="s">
        <v>1942</v>
      </c>
      <c r="G4981" t="s">
        <v>21</v>
      </c>
      <c r="H4981">
        <v>7501</v>
      </c>
      <c r="I4981" t="s">
        <v>651</v>
      </c>
      <c r="J4981">
        <v>61.96</v>
      </c>
      <c r="K4981">
        <v>2</v>
      </c>
      <c r="L4981">
        <v>17.039000000000001</v>
      </c>
      <c r="M4981">
        <v>0</v>
      </c>
      <c r="N4981">
        <v>27.882000000000001</v>
      </c>
    </row>
    <row r="4982" spans="1:14" hidden="1">
      <c r="A4982">
        <v>6754</v>
      </c>
      <c r="B4982" t="s">
        <v>5014</v>
      </c>
      <c r="C4982" s="4">
        <v>42549</v>
      </c>
      <c r="D4982" s="4">
        <v>42551</v>
      </c>
      <c r="E4982" t="s">
        <v>52</v>
      </c>
      <c r="F4982" t="s">
        <v>1942</v>
      </c>
      <c r="G4982" t="s">
        <v>21</v>
      </c>
      <c r="H4982">
        <v>7501</v>
      </c>
      <c r="I4982" t="s">
        <v>288</v>
      </c>
      <c r="J4982">
        <v>7.96</v>
      </c>
      <c r="K4982">
        <v>2</v>
      </c>
      <c r="L4982">
        <v>2.1093999999999999</v>
      </c>
      <c r="M4982">
        <v>0</v>
      </c>
      <c r="N4982">
        <v>3.7412000000000001</v>
      </c>
    </row>
    <row r="4983" spans="1:14" hidden="1">
      <c r="A4983">
        <v>6755</v>
      </c>
      <c r="B4983" t="s">
        <v>5014</v>
      </c>
      <c r="C4983" s="4">
        <v>42549</v>
      </c>
      <c r="D4983" s="4">
        <v>42551</v>
      </c>
      <c r="E4983" t="s">
        <v>52</v>
      </c>
      <c r="F4983" t="s">
        <v>1942</v>
      </c>
      <c r="G4983" t="s">
        <v>21</v>
      </c>
      <c r="H4983">
        <v>7501</v>
      </c>
      <c r="I4983" t="s">
        <v>1007</v>
      </c>
      <c r="J4983">
        <v>275.24</v>
      </c>
      <c r="K4983">
        <v>4</v>
      </c>
      <c r="L4983">
        <v>38.5336</v>
      </c>
      <c r="M4983">
        <v>0</v>
      </c>
      <c r="N4983">
        <v>121.1056</v>
      </c>
    </row>
    <row r="4984" spans="1:14" hidden="1">
      <c r="A4984">
        <v>2904</v>
      </c>
      <c r="B4984" t="s">
        <v>5015</v>
      </c>
      <c r="C4984" s="4">
        <v>42548</v>
      </c>
      <c r="D4984" s="4">
        <v>42552</v>
      </c>
      <c r="E4984" t="s">
        <v>15</v>
      </c>
      <c r="F4984" t="s">
        <v>1090</v>
      </c>
      <c r="G4984" t="s">
        <v>27</v>
      </c>
      <c r="H4984">
        <v>60035</v>
      </c>
      <c r="I4984" t="s">
        <v>539</v>
      </c>
      <c r="J4984">
        <v>37.463999999999999</v>
      </c>
      <c r="K4984">
        <v>7</v>
      </c>
      <c r="L4984">
        <v>3.6126</v>
      </c>
      <c r="M4984">
        <v>0.2</v>
      </c>
      <c r="N4984">
        <v>12.175800000000001</v>
      </c>
    </row>
    <row r="4985" spans="1:14" hidden="1">
      <c r="A4985">
        <v>2905</v>
      </c>
      <c r="B4985" t="s">
        <v>5015</v>
      </c>
      <c r="C4985" s="4">
        <v>42548</v>
      </c>
      <c r="D4985" s="4">
        <v>42552</v>
      </c>
      <c r="E4985" t="s">
        <v>15</v>
      </c>
      <c r="F4985" t="s">
        <v>1090</v>
      </c>
      <c r="G4985" t="s">
        <v>27</v>
      </c>
      <c r="H4985">
        <v>60035</v>
      </c>
      <c r="I4985" t="s">
        <v>878</v>
      </c>
      <c r="J4985">
        <v>539.65800000000002</v>
      </c>
      <c r="K4985">
        <v>3</v>
      </c>
      <c r="L4985">
        <v>182.45580000000001</v>
      </c>
      <c r="M4985">
        <v>0.3</v>
      </c>
      <c r="N4985">
        <v>-7.7094000000001</v>
      </c>
    </row>
    <row r="4986" spans="1:14" hidden="1">
      <c r="A4986">
        <v>6149</v>
      </c>
      <c r="B4986" t="s">
        <v>5016</v>
      </c>
      <c r="C4986" s="4">
        <v>42548</v>
      </c>
      <c r="D4986" s="4">
        <v>42550</v>
      </c>
      <c r="E4986" t="s">
        <v>52</v>
      </c>
      <c r="F4986" t="s">
        <v>3611</v>
      </c>
      <c r="G4986" t="s">
        <v>21</v>
      </c>
      <c r="H4986">
        <v>94109</v>
      </c>
      <c r="I4986" t="s">
        <v>2484</v>
      </c>
      <c r="J4986">
        <v>201.584</v>
      </c>
      <c r="K4986">
        <v>2</v>
      </c>
      <c r="L4986">
        <v>94.492500000000007</v>
      </c>
      <c r="M4986">
        <v>0.2</v>
      </c>
      <c r="N4986">
        <v>12.599</v>
      </c>
    </row>
    <row r="4987" spans="1:14" hidden="1">
      <c r="A4987">
        <v>480</v>
      </c>
      <c r="B4987" t="s">
        <v>5017</v>
      </c>
      <c r="C4987" s="4">
        <v>42547</v>
      </c>
      <c r="D4987" s="4">
        <v>42553</v>
      </c>
      <c r="E4987" t="s">
        <v>15</v>
      </c>
      <c r="F4987" t="s">
        <v>3243</v>
      </c>
      <c r="G4987" t="s">
        <v>27</v>
      </c>
      <c r="H4987">
        <v>10024</v>
      </c>
      <c r="I4987" t="s">
        <v>1632</v>
      </c>
      <c r="J4987">
        <v>14.7</v>
      </c>
      <c r="K4987">
        <v>5</v>
      </c>
      <c r="L4987">
        <v>1.617</v>
      </c>
      <c r="M4987">
        <v>0</v>
      </c>
      <c r="N4987">
        <v>6.6150000000000002</v>
      </c>
    </row>
    <row r="4988" spans="1:14" hidden="1">
      <c r="A4988">
        <v>481</v>
      </c>
      <c r="B4988" t="s">
        <v>5017</v>
      </c>
      <c r="C4988" s="4">
        <v>42547</v>
      </c>
      <c r="D4988" s="4">
        <v>42553</v>
      </c>
      <c r="E4988" t="s">
        <v>15</v>
      </c>
      <c r="F4988" t="s">
        <v>3243</v>
      </c>
      <c r="G4988" t="s">
        <v>27</v>
      </c>
      <c r="H4988">
        <v>10024</v>
      </c>
      <c r="I4988" t="s">
        <v>4206</v>
      </c>
      <c r="J4988">
        <v>704.25</v>
      </c>
      <c r="K4988">
        <v>5</v>
      </c>
      <c r="L4988">
        <v>123.94799999999999</v>
      </c>
      <c r="M4988">
        <v>0</v>
      </c>
      <c r="N4988">
        <v>84.51</v>
      </c>
    </row>
    <row r="4989" spans="1:14" hidden="1">
      <c r="A4989">
        <v>1286</v>
      </c>
      <c r="B4989" t="s">
        <v>5018</v>
      </c>
      <c r="C4989" s="4">
        <v>42547</v>
      </c>
      <c r="D4989" s="4">
        <v>42554</v>
      </c>
      <c r="E4989" t="s">
        <v>15</v>
      </c>
      <c r="F4989" t="s">
        <v>2258</v>
      </c>
      <c r="G4989" t="s">
        <v>21</v>
      </c>
      <c r="H4989">
        <v>2908</v>
      </c>
      <c r="I4989" t="s">
        <v>1738</v>
      </c>
      <c r="J4989">
        <v>14.9</v>
      </c>
      <c r="K4989">
        <v>5</v>
      </c>
      <c r="L4989">
        <v>2.7713999999999999</v>
      </c>
      <c r="M4989">
        <v>0</v>
      </c>
      <c r="N4989">
        <v>1.0429999999999999</v>
      </c>
    </row>
    <row r="4990" spans="1:14" hidden="1">
      <c r="A4990">
        <v>1694</v>
      </c>
      <c r="B4990" t="s">
        <v>5019</v>
      </c>
      <c r="C4990" s="4">
        <v>42547</v>
      </c>
      <c r="D4990" s="4">
        <v>42550</v>
      </c>
      <c r="E4990" t="s">
        <v>52</v>
      </c>
      <c r="F4990" t="s">
        <v>2844</v>
      </c>
      <c r="G4990" t="s">
        <v>17</v>
      </c>
      <c r="H4990">
        <v>75023</v>
      </c>
      <c r="I4990" t="s">
        <v>5020</v>
      </c>
      <c r="J4990">
        <v>13.616</v>
      </c>
      <c r="K4990">
        <v>2</v>
      </c>
      <c r="L4990">
        <v>5.0209000000000001</v>
      </c>
      <c r="M4990">
        <v>0.2</v>
      </c>
      <c r="N4990">
        <v>3.5741999999999998</v>
      </c>
    </row>
    <row r="4991" spans="1:14" hidden="1">
      <c r="A4991">
        <v>3957</v>
      </c>
      <c r="B4991" t="s">
        <v>5021</v>
      </c>
      <c r="C4991" s="4">
        <v>42547</v>
      </c>
      <c r="D4991" s="4">
        <v>42554</v>
      </c>
      <c r="E4991" t="s">
        <v>15</v>
      </c>
      <c r="F4991" t="s">
        <v>3221</v>
      </c>
      <c r="G4991" t="s">
        <v>21</v>
      </c>
      <c r="H4991">
        <v>94109</v>
      </c>
      <c r="I4991" t="s">
        <v>517</v>
      </c>
      <c r="J4991">
        <v>22.14</v>
      </c>
      <c r="K4991">
        <v>3</v>
      </c>
      <c r="L4991">
        <v>5.2397999999999998</v>
      </c>
      <c r="M4991">
        <v>0</v>
      </c>
      <c r="N4991">
        <v>6.4206000000000003</v>
      </c>
    </row>
    <row r="4992" spans="1:14" hidden="1">
      <c r="A4992">
        <v>6506</v>
      </c>
      <c r="B4992" t="s">
        <v>5022</v>
      </c>
      <c r="C4992" s="4">
        <v>42547</v>
      </c>
      <c r="D4992" s="4">
        <v>42551</v>
      </c>
      <c r="E4992" t="s">
        <v>15</v>
      </c>
      <c r="F4992" t="s">
        <v>5023</v>
      </c>
      <c r="G4992" t="s">
        <v>27</v>
      </c>
      <c r="H4992">
        <v>60653</v>
      </c>
      <c r="I4992" t="s">
        <v>2044</v>
      </c>
      <c r="J4992">
        <v>5.3040000000000003</v>
      </c>
      <c r="K4992">
        <v>3</v>
      </c>
      <c r="L4992">
        <v>1.6133</v>
      </c>
      <c r="M4992">
        <v>0.2</v>
      </c>
      <c r="N4992">
        <v>0.46410000000000001</v>
      </c>
    </row>
    <row r="4993" spans="1:14" hidden="1">
      <c r="A4993">
        <v>8260</v>
      </c>
      <c r="B4993" t="s">
        <v>5024</v>
      </c>
      <c r="C4993" s="4">
        <v>42547</v>
      </c>
      <c r="D4993" s="4">
        <v>42547</v>
      </c>
      <c r="E4993" t="s">
        <v>98</v>
      </c>
      <c r="F4993" t="s">
        <v>2323</v>
      </c>
      <c r="G4993" t="s">
        <v>17</v>
      </c>
      <c r="H4993">
        <v>48066</v>
      </c>
      <c r="I4993" t="s">
        <v>713</v>
      </c>
      <c r="J4993">
        <v>368.91</v>
      </c>
      <c r="K4993">
        <v>9</v>
      </c>
      <c r="L4993">
        <v>20.904900000000001</v>
      </c>
      <c r="M4993">
        <v>0</v>
      </c>
      <c r="N4993">
        <v>180.76589999999999</v>
      </c>
    </row>
    <row r="4994" spans="1:14" hidden="1">
      <c r="A4994">
        <v>8261</v>
      </c>
      <c r="B4994" t="s">
        <v>5024</v>
      </c>
      <c r="C4994" s="4">
        <v>42547</v>
      </c>
      <c r="D4994" s="4">
        <v>42547</v>
      </c>
      <c r="E4994" t="s">
        <v>98</v>
      </c>
      <c r="F4994" t="s">
        <v>2323</v>
      </c>
      <c r="G4994" t="s">
        <v>17</v>
      </c>
      <c r="H4994">
        <v>48066</v>
      </c>
      <c r="I4994" t="s">
        <v>2123</v>
      </c>
      <c r="J4994">
        <v>8.02</v>
      </c>
      <c r="K4994">
        <v>1</v>
      </c>
      <c r="L4994">
        <v>4.2506000000000004</v>
      </c>
      <c r="M4994">
        <v>0</v>
      </c>
      <c r="N4994">
        <v>3.7694000000000001</v>
      </c>
    </row>
    <row r="4995" spans="1:14" hidden="1">
      <c r="A4995">
        <v>8262</v>
      </c>
      <c r="B4995" t="s">
        <v>5024</v>
      </c>
      <c r="C4995" s="4">
        <v>42547</v>
      </c>
      <c r="D4995" s="4">
        <v>42547</v>
      </c>
      <c r="E4995" t="s">
        <v>98</v>
      </c>
      <c r="F4995" t="s">
        <v>2323</v>
      </c>
      <c r="G4995" t="s">
        <v>17</v>
      </c>
      <c r="H4995">
        <v>48066</v>
      </c>
      <c r="I4995" t="s">
        <v>603</v>
      </c>
      <c r="J4995">
        <v>171.04</v>
      </c>
      <c r="K4995">
        <v>4</v>
      </c>
      <c r="L4995">
        <v>31.642399999999999</v>
      </c>
      <c r="M4995">
        <v>0</v>
      </c>
      <c r="N4995">
        <v>44.470399999999998</v>
      </c>
    </row>
    <row r="4996" spans="1:14" hidden="1">
      <c r="A4996">
        <v>8687</v>
      </c>
      <c r="B4996" t="s">
        <v>5025</v>
      </c>
      <c r="C4996" s="4">
        <v>42547</v>
      </c>
      <c r="D4996" s="4">
        <v>42547</v>
      </c>
      <c r="E4996" t="s">
        <v>98</v>
      </c>
      <c r="F4996" t="s">
        <v>931</v>
      </c>
      <c r="G4996" t="s">
        <v>27</v>
      </c>
      <c r="H4996">
        <v>90036</v>
      </c>
      <c r="I4996" t="s">
        <v>242</v>
      </c>
      <c r="J4996">
        <v>231.72</v>
      </c>
      <c r="K4996">
        <v>2</v>
      </c>
      <c r="L4996">
        <v>110.06699999999999</v>
      </c>
      <c r="M4996">
        <v>0</v>
      </c>
      <c r="N4996">
        <v>11.586</v>
      </c>
    </row>
    <row r="4997" spans="1:14" hidden="1">
      <c r="A4997">
        <v>8688</v>
      </c>
      <c r="B4997" t="s">
        <v>5025</v>
      </c>
      <c r="C4997" s="4">
        <v>42547</v>
      </c>
      <c r="D4997" s="4">
        <v>42547</v>
      </c>
      <c r="E4997" t="s">
        <v>98</v>
      </c>
      <c r="F4997" t="s">
        <v>931</v>
      </c>
      <c r="G4997" t="s">
        <v>27</v>
      </c>
      <c r="H4997">
        <v>90036</v>
      </c>
      <c r="I4997" t="s">
        <v>1131</v>
      </c>
      <c r="J4997">
        <v>17.899999999999999</v>
      </c>
      <c r="K4997">
        <v>5</v>
      </c>
      <c r="L4997">
        <v>1.79</v>
      </c>
      <c r="M4997">
        <v>0</v>
      </c>
      <c r="N4997">
        <v>8.9499999999999993</v>
      </c>
    </row>
    <row r="4998" spans="1:14" hidden="1">
      <c r="A4998">
        <v>8689</v>
      </c>
      <c r="B4998" t="s">
        <v>5025</v>
      </c>
      <c r="C4998" s="4">
        <v>42547</v>
      </c>
      <c r="D4998" s="4">
        <v>42547</v>
      </c>
      <c r="E4998" t="s">
        <v>98</v>
      </c>
      <c r="F4998" t="s">
        <v>931</v>
      </c>
      <c r="G4998" t="s">
        <v>27</v>
      </c>
      <c r="H4998">
        <v>90036</v>
      </c>
      <c r="I4998" t="s">
        <v>3151</v>
      </c>
      <c r="J4998">
        <v>12.48</v>
      </c>
      <c r="K4998">
        <v>2</v>
      </c>
      <c r="L4998">
        <v>3.4319999999999999</v>
      </c>
      <c r="M4998">
        <v>0</v>
      </c>
      <c r="N4998">
        <v>5.6159999999999997</v>
      </c>
    </row>
    <row r="4999" spans="1:14" hidden="1">
      <c r="A4999">
        <v>9025</v>
      </c>
      <c r="B4999" t="s">
        <v>5026</v>
      </c>
      <c r="C4999" s="4">
        <v>42547</v>
      </c>
      <c r="D4999" s="4">
        <v>42553</v>
      </c>
      <c r="E4999" t="s">
        <v>15</v>
      </c>
      <c r="F4999" t="s">
        <v>1788</v>
      </c>
      <c r="G4999" t="s">
        <v>27</v>
      </c>
      <c r="H4999">
        <v>10035</v>
      </c>
      <c r="I4999" t="s">
        <v>2910</v>
      </c>
      <c r="J4999">
        <v>20.97</v>
      </c>
      <c r="K4999">
        <v>3</v>
      </c>
      <c r="L4999">
        <v>3.9843000000000002</v>
      </c>
      <c r="M4999">
        <v>0</v>
      </c>
      <c r="N4999">
        <v>9.0170999999999992</v>
      </c>
    </row>
    <row r="5000" spans="1:14" hidden="1">
      <c r="A5000">
        <v>9026</v>
      </c>
      <c r="B5000" t="s">
        <v>5026</v>
      </c>
      <c r="C5000" s="4">
        <v>42547</v>
      </c>
      <c r="D5000" s="4">
        <v>42553</v>
      </c>
      <c r="E5000" t="s">
        <v>15</v>
      </c>
      <c r="F5000" t="s">
        <v>1788</v>
      </c>
      <c r="G5000" t="s">
        <v>27</v>
      </c>
      <c r="H5000">
        <v>10035</v>
      </c>
      <c r="I5000" t="s">
        <v>2673</v>
      </c>
      <c r="J5000">
        <v>139.96</v>
      </c>
      <c r="K5000">
        <v>4</v>
      </c>
      <c r="L5000">
        <v>32.540700000000001</v>
      </c>
      <c r="M5000">
        <v>0</v>
      </c>
      <c r="N5000">
        <v>9.7972000000000001</v>
      </c>
    </row>
    <row r="5001" spans="1:14" hidden="1">
      <c r="A5001">
        <v>9027</v>
      </c>
      <c r="B5001" t="s">
        <v>5026</v>
      </c>
      <c r="C5001" s="4">
        <v>42547</v>
      </c>
      <c r="D5001" s="4">
        <v>42553</v>
      </c>
      <c r="E5001" t="s">
        <v>15</v>
      </c>
      <c r="F5001" t="s">
        <v>1788</v>
      </c>
      <c r="G5001" t="s">
        <v>27</v>
      </c>
      <c r="H5001">
        <v>10035</v>
      </c>
      <c r="I5001" t="s">
        <v>2595</v>
      </c>
      <c r="J5001">
        <v>37.74</v>
      </c>
      <c r="K5001">
        <v>3</v>
      </c>
      <c r="L5001">
        <v>8.3027999999999995</v>
      </c>
      <c r="M5001">
        <v>0</v>
      </c>
      <c r="N5001">
        <v>12.8316</v>
      </c>
    </row>
    <row r="5002" spans="1:14" hidden="1">
      <c r="A5002">
        <v>9774</v>
      </c>
      <c r="B5002" t="s">
        <v>5027</v>
      </c>
      <c r="C5002" s="4">
        <v>42547</v>
      </c>
      <c r="D5002" s="4">
        <v>42554</v>
      </c>
      <c r="E5002" t="s">
        <v>15</v>
      </c>
      <c r="F5002" t="s">
        <v>2405</v>
      </c>
      <c r="G5002" t="s">
        <v>21</v>
      </c>
      <c r="H5002">
        <v>30318</v>
      </c>
      <c r="I5002" t="s">
        <v>5028</v>
      </c>
      <c r="J5002">
        <v>135.94999999999999</v>
      </c>
      <c r="K5002">
        <v>1</v>
      </c>
      <c r="L5002">
        <v>96.524500000000003</v>
      </c>
      <c r="M5002">
        <v>0</v>
      </c>
      <c r="N5002">
        <v>39.4255</v>
      </c>
    </row>
    <row r="5003" spans="1:14" hidden="1">
      <c r="A5003">
        <v>2146</v>
      </c>
      <c r="B5003" t="s">
        <v>5029</v>
      </c>
      <c r="C5003" s="4">
        <v>42546</v>
      </c>
      <c r="D5003" s="4">
        <v>42550</v>
      </c>
      <c r="E5003" t="s">
        <v>15</v>
      </c>
      <c r="F5003" t="s">
        <v>4859</v>
      </c>
      <c r="G5003" t="s">
        <v>27</v>
      </c>
      <c r="H5003">
        <v>17403</v>
      </c>
      <c r="I5003" t="s">
        <v>1230</v>
      </c>
      <c r="J5003">
        <v>422.05799999999999</v>
      </c>
      <c r="K5003">
        <v>3</v>
      </c>
      <c r="L5003">
        <v>146.71539999999999</v>
      </c>
      <c r="M5003">
        <v>0.3</v>
      </c>
      <c r="N5003">
        <v>-18.088200000000001</v>
      </c>
    </row>
    <row r="5004" spans="1:14" hidden="1">
      <c r="A5004">
        <v>2147</v>
      </c>
      <c r="B5004" t="s">
        <v>5029</v>
      </c>
      <c r="C5004" s="4">
        <v>42546</v>
      </c>
      <c r="D5004" s="4">
        <v>42550</v>
      </c>
      <c r="E5004" t="s">
        <v>15</v>
      </c>
      <c r="F5004" t="s">
        <v>4859</v>
      </c>
      <c r="G5004" t="s">
        <v>27</v>
      </c>
      <c r="H5004">
        <v>17403</v>
      </c>
      <c r="I5004" t="s">
        <v>3945</v>
      </c>
      <c r="J5004">
        <v>38.088000000000001</v>
      </c>
      <c r="K5004">
        <v>4</v>
      </c>
      <c r="L5004">
        <v>16.504799999999999</v>
      </c>
      <c r="M5004">
        <v>0.7</v>
      </c>
      <c r="N5004">
        <v>-27.9312</v>
      </c>
    </row>
    <row r="5005" spans="1:14" hidden="1">
      <c r="A5005">
        <v>2148</v>
      </c>
      <c r="B5005" t="s">
        <v>5029</v>
      </c>
      <c r="C5005" s="4">
        <v>42546</v>
      </c>
      <c r="D5005" s="4">
        <v>42550</v>
      </c>
      <c r="E5005" t="s">
        <v>15</v>
      </c>
      <c r="F5005" t="s">
        <v>4859</v>
      </c>
      <c r="G5005" t="s">
        <v>27</v>
      </c>
      <c r="H5005">
        <v>17403</v>
      </c>
      <c r="I5005" t="s">
        <v>4899</v>
      </c>
      <c r="J5005">
        <v>254.352</v>
      </c>
      <c r="K5005">
        <v>6</v>
      </c>
      <c r="L5005">
        <v>50.870399999999997</v>
      </c>
      <c r="M5005">
        <v>0.2</v>
      </c>
      <c r="N5005">
        <v>-50.870399999999997</v>
      </c>
    </row>
    <row r="5006" spans="1:14" hidden="1">
      <c r="A5006">
        <v>2191</v>
      </c>
      <c r="B5006" t="s">
        <v>5030</v>
      </c>
      <c r="C5006" s="4">
        <v>42546</v>
      </c>
      <c r="D5006" s="4">
        <v>42550</v>
      </c>
      <c r="E5006" t="s">
        <v>15</v>
      </c>
      <c r="F5006" t="s">
        <v>3020</v>
      </c>
      <c r="G5006" t="s">
        <v>21</v>
      </c>
      <c r="H5006">
        <v>90049</v>
      </c>
      <c r="I5006" t="s">
        <v>3334</v>
      </c>
      <c r="J5006">
        <v>60.81</v>
      </c>
      <c r="K5006">
        <v>3</v>
      </c>
      <c r="L5006">
        <v>14.5944</v>
      </c>
      <c r="M5006">
        <v>0</v>
      </c>
      <c r="N5006">
        <v>17.026800000000001</v>
      </c>
    </row>
    <row r="5007" spans="1:14" hidden="1">
      <c r="A5007">
        <v>7426</v>
      </c>
      <c r="B5007" t="s">
        <v>5031</v>
      </c>
      <c r="C5007" s="4">
        <v>42546</v>
      </c>
      <c r="D5007" s="4">
        <v>42548</v>
      </c>
      <c r="E5007" t="s">
        <v>52</v>
      </c>
      <c r="F5007" t="s">
        <v>349</v>
      </c>
      <c r="G5007" t="s">
        <v>21</v>
      </c>
      <c r="H5007">
        <v>77070</v>
      </c>
      <c r="I5007" t="s">
        <v>123</v>
      </c>
      <c r="J5007">
        <v>85.245999999999995</v>
      </c>
      <c r="K5007">
        <v>2</v>
      </c>
      <c r="L5007">
        <v>45.667499999999997</v>
      </c>
      <c r="M5007">
        <v>0.3</v>
      </c>
      <c r="N5007">
        <v>-6.0890000000000102</v>
      </c>
    </row>
    <row r="5008" spans="1:14" hidden="1">
      <c r="A5008">
        <v>7427</v>
      </c>
      <c r="B5008" t="s">
        <v>5031</v>
      </c>
      <c r="C5008" s="4">
        <v>42546</v>
      </c>
      <c r="D5008" s="4">
        <v>42548</v>
      </c>
      <c r="E5008" t="s">
        <v>52</v>
      </c>
      <c r="F5008" t="s">
        <v>349</v>
      </c>
      <c r="G5008" t="s">
        <v>21</v>
      </c>
      <c r="H5008">
        <v>77070</v>
      </c>
      <c r="I5008" t="s">
        <v>3196</v>
      </c>
      <c r="J5008">
        <v>32.712000000000003</v>
      </c>
      <c r="K5008">
        <v>2</v>
      </c>
      <c r="L5008">
        <v>29.440799999999999</v>
      </c>
      <c r="M5008">
        <v>0.6</v>
      </c>
      <c r="N5008">
        <v>-26.169599999999999</v>
      </c>
    </row>
    <row r="5009" spans="1:14" hidden="1">
      <c r="A5009">
        <v>3529</v>
      </c>
      <c r="B5009" t="s">
        <v>5032</v>
      </c>
      <c r="C5009" s="4">
        <v>42545</v>
      </c>
      <c r="D5009" s="4">
        <v>42550</v>
      </c>
      <c r="E5009" t="s">
        <v>15</v>
      </c>
      <c r="F5009" t="s">
        <v>910</v>
      </c>
      <c r="G5009" t="s">
        <v>21</v>
      </c>
      <c r="H5009">
        <v>92024</v>
      </c>
      <c r="I5009" t="s">
        <v>786</v>
      </c>
      <c r="J5009">
        <v>38.24</v>
      </c>
      <c r="K5009">
        <v>4</v>
      </c>
      <c r="L5009">
        <v>11.95</v>
      </c>
      <c r="M5009">
        <v>0.2</v>
      </c>
      <c r="N5009">
        <v>-9.56</v>
      </c>
    </row>
    <row r="5010" spans="1:14" hidden="1">
      <c r="A5010">
        <v>4688</v>
      </c>
      <c r="B5010" t="s">
        <v>5033</v>
      </c>
      <c r="C5010" s="4">
        <v>42545</v>
      </c>
      <c r="D5010" s="4">
        <v>42551</v>
      </c>
      <c r="E5010" t="s">
        <v>15</v>
      </c>
      <c r="F5010" t="s">
        <v>1176</v>
      </c>
      <c r="G5010" t="s">
        <v>21</v>
      </c>
      <c r="H5010">
        <v>47374</v>
      </c>
      <c r="I5010" t="s">
        <v>1034</v>
      </c>
      <c r="J5010">
        <v>440.91</v>
      </c>
      <c r="K5010">
        <v>9</v>
      </c>
      <c r="L5010">
        <v>35.272799999999997</v>
      </c>
      <c r="M5010">
        <v>0</v>
      </c>
      <c r="N5010">
        <v>123.45480000000001</v>
      </c>
    </row>
    <row r="5011" spans="1:14" hidden="1">
      <c r="A5011">
        <v>4704</v>
      </c>
      <c r="B5011" t="s">
        <v>5034</v>
      </c>
      <c r="C5011" s="4">
        <v>42545</v>
      </c>
      <c r="D5011" s="4">
        <v>42549</v>
      </c>
      <c r="E5011" t="s">
        <v>15</v>
      </c>
      <c r="F5011" t="s">
        <v>3575</v>
      </c>
      <c r="G5011" t="s">
        <v>27</v>
      </c>
      <c r="H5011">
        <v>77095</v>
      </c>
      <c r="I5011" t="s">
        <v>935</v>
      </c>
      <c r="J5011">
        <v>8.7119999999999997</v>
      </c>
      <c r="K5011">
        <v>2</v>
      </c>
      <c r="L5011">
        <v>14.157</v>
      </c>
      <c r="M5011">
        <v>0.8</v>
      </c>
      <c r="N5011">
        <v>-19.602</v>
      </c>
    </row>
    <row r="5012" spans="1:14" hidden="1">
      <c r="A5012">
        <v>9166</v>
      </c>
      <c r="B5012" t="s">
        <v>5035</v>
      </c>
      <c r="C5012" s="4">
        <v>42545</v>
      </c>
      <c r="D5012" s="4">
        <v>42547</v>
      </c>
      <c r="E5012" t="s">
        <v>52</v>
      </c>
      <c r="F5012" t="s">
        <v>617</v>
      </c>
      <c r="G5012" t="s">
        <v>21</v>
      </c>
      <c r="H5012">
        <v>92037</v>
      </c>
      <c r="I5012" t="s">
        <v>5036</v>
      </c>
      <c r="J5012">
        <v>4476.8</v>
      </c>
      <c r="K5012">
        <v>4</v>
      </c>
      <c r="L5012">
        <v>993.29</v>
      </c>
      <c r="M5012">
        <v>0.2</v>
      </c>
      <c r="N5012">
        <v>503.64</v>
      </c>
    </row>
    <row r="5013" spans="1:14" hidden="1">
      <c r="A5013">
        <v>9167</v>
      </c>
      <c r="B5013" t="s">
        <v>5035</v>
      </c>
      <c r="C5013" s="4">
        <v>42545</v>
      </c>
      <c r="D5013" s="4">
        <v>42547</v>
      </c>
      <c r="E5013" t="s">
        <v>52</v>
      </c>
      <c r="F5013" t="s">
        <v>617</v>
      </c>
      <c r="G5013" t="s">
        <v>21</v>
      </c>
      <c r="H5013">
        <v>92037</v>
      </c>
      <c r="I5013" t="s">
        <v>2460</v>
      </c>
      <c r="J5013">
        <v>104.85</v>
      </c>
      <c r="K5013">
        <v>1</v>
      </c>
      <c r="L5013">
        <v>54.521999999999998</v>
      </c>
      <c r="M5013">
        <v>0</v>
      </c>
      <c r="N5013">
        <v>50.328000000000003</v>
      </c>
    </row>
    <row r="5014" spans="1:14" hidden="1">
      <c r="A5014">
        <v>9168</v>
      </c>
      <c r="B5014" t="s">
        <v>5035</v>
      </c>
      <c r="C5014" s="4">
        <v>42545</v>
      </c>
      <c r="D5014" s="4">
        <v>42547</v>
      </c>
      <c r="E5014" t="s">
        <v>52</v>
      </c>
      <c r="F5014" t="s">
        <v>617</v>
      </c>
      <c r="G5014" t="s">
        <v>21</v>
      </c>
      <c r="H5014">
        <v>92037</v>
      </c>
      <c r="I5014" t="s">
        <v>2106</v>
      </c>
      <c r="J5014">
        <v>241.44</v>
      </c>
      <c r="K5014">
        <v>3</v>
      </c>
      <c r="L5014">
        <v>56.335999999999999</v>
      </c>
      <c r="M5014">
        <v>0</v>
      </c>
      <c r="N5014">
        <v>72.432000000000002</v>
      </c>
    </row>
    <row r="5015" spans="1:14" hidden="1">
      <c r="A5015">
        <v>2085</v>
      </c>
      <c r="B5015" t="s">
        <v>5037</v>
      </c>
      <c r="C5015" s="4">
        <v>42544</v>
      </c>
      <c r="D5015" s="4">
        <v>42549</v>
      </c>
      <c r="E5015" t="s">
        <v>15</v>
      </c>
      <c r="F5015" t="s">
        <v>4112</v>
      </c>
      <c r="G5015" t="s">
        <v>21</v>
      </c>
      <c r="H5015">
        <v>10009</v>
      </c>
      <c r="I5015" t="s">
        <v>607</v>
      </c>
      <c r="J5015">
        <v>122.12</v>
      </c>
      <c r="K5015">
        <v>4</v>
      </c>
      <c r="L5015">
        <v>16.4862</v>
      </c>
      <c r="M5015">
        <v>0</v>
      </c>
      <c r="N5015">
        <v>56.175199999999997</v>
      </c>
    </row>
    <row r="5016" spans="1:14" hidden="1">
      <c r="A5016">
        <v>2086</v>
      </c>
      <c r="B5016" t="s">
        <v>5037</v>
      </c>
      <c r="C5016" s="4">
        <v>42544</v>
      </c>
      <c r="D5016" s="4">
        <v>42549</v>
      </c>
      <c r="E5016" t="s">
        <v>15</v>
      </c>
      <c r="F5016" t="s">
        <v>4112</v>
      </c>
      <c r="G5016" t="s">
        <v>21</v>
      </c>
      <c r="H5016">
        <v>10009</v>
      </c>
      <c r="I5016" t="s">
        <v>673</v>
      </c>
      <c r="J5016">
        <v>18.45</v>
      </c>
      <c r="K5016">
        <v>5</v>
      </c>
      <c r="L5016">
        <v>1.9557</v>
      </c>
      <c r="M5016">
        <v>0</v>
      </c>
      <c r="N5016">
        <v>8.6715</v>
      </c>
    </row>
    <row r="5017" spans="1:14" hidden="1">
      <c r="A5017">
        <v>2087</v>
      </c>
      <c r="B5017" t="s">
        <v>5037</v>
      </c>
      <c r="C5017" s="4">
        <v>42544</v>
      </c>
      <c r="D5017" s="4">
        <v>42549</v>
      </c>
      <c r="E5017" t="s">
        <v>15</v>
      </c>
      <c r="F5017" t="s">
        <v>4112</v>
      </c>
      <c r="G5017" t="s">
        <v>21</v>
      </c>
      <c r="H5017">
        <v>10009</v>
      </c>
      <c r="I5017" t="s">
        <v>505</v>
      </c>
      <c r="J5017">
        <v>324.89999999999998</v>
      </c>
      <c r="K5017">
        <v>5</v>
      </c>
      <c r="L5017">
        <v>57.182400000000001</v>
      </c>
      <c r="M5017">
        <v>0</v>
      </c>
      <c r="N5017">
        <v>38.988</v>
      </c>
    </row>
    <row r="5018" spans="1:14" hidden="1">
      <c r="A5018">
        <v>2088</v>
      </c>
      <c r="B5018" t="s">
        <v>5037</v>
      </c>
      <c r="C5018" s="4">
        <v>42544</v>
      </c>
      <c r="D5018" s="4">
        <v>42549</v>
      </c>
      <c r="E5018" t="s">
        <v>15</v>
      </c>
      <c r="F5018" t="s">
        <v>4112</v>
      </c>
      <c r="G5018" t="s">
        <v>21</v>
      </c>
      <c r="H5018">
        <v>10009</v>
      </c>
      <c r="I5018" t="s">
        <v>905</v>
      </c>
      <c r="J5018">
        <v>146.72999999999999</v>
      </c>
      <c r="K5018">
        <v>3</v>
      </c>
      <c r="L5018">
        <v>25.9223</v>
      </c>
      <c r="M5018">
        <v>0</v>
      </c>
      <c r="N5018">
        <v>68.963099999999997</v>
      </c>
    </row>
    <row r="5019" spans="1:14" hidden="1">
      <c r="A5019">
        <v>2089</v>
      </c>
      <c r="B5019" t="s">
        <v>5037</v>
      </c>
      <c r="C5019" s="4">
        <v>42544</v>
      </c>
      <c r="D5019" s="4">
        <v>42549</v>
      </c>
      <c r="E5019" t="s">
        <v>15</v>
      </c>
      <c r="F5019" t="s">
        <v>4112</v>
      </c>
      <c r="G5019" t="s">
        <v>21</v>
      </c>
      <c r="H5019">
        <v>10009</v>
      </c>
      <c r="I5019" t="s">
        <v>3494</v>
      </c>
      <c r="J5019">
        <v>3.96</v>
      </c>
      <c r="K5019">
        <v>2</v>
      </c>
      <c r="L5019">
        <v>1.2474000000000001</v>
      </c>
      <c r="M5019">
        <v>0</v>
      </c>
      <c r="N5019">
        <v>1.4652000000000001</v>
      </c>
    </row>
    <row r="5020" spans="1:14" hidden="1">
      <c r="A5020">
        <v>3944</v>
      </c>
      <c r="B5020" t="s">
        <v>5038</v>
      </c>
      <c r="C5020" s="4">
        <v>42544</v>
      </c>
      <c r="D5020" s="4">
        <v>42551</v>
      </c>
      <c r="E5020" t="s">
        <v>15</v>
      </c>
      <c r="F5020" t="s">
        <v>5039</v>
      </c>
      <c r="G5020" t="s">
        <v>21</v>
      </c>
      <c r="H5020">
        <v>14215</v>
      </c>
      <c r="I5020" t="s">
        <v>2051</v>
      </c>
      <c r="J5020">
        <v>835.17</v>
      </c>
      <c r="K5020">
        <v>7</v>
      </c>
      <c r="L5020">
        <v>116.9238</v>
      </c>
      <c r="M5020">
        <v>0</v>
      </c>
      <c r="N5020">
        <v>16.703399999999998</v>
      </c>
    </row>
    <row r="5021" spans="1:14" hidden="1">
      <c r="A5021">
        <v>6928</v>
      </c>
      <c r="B5021" t="s">
        <v>5040</v>
      </c>
      <c r="C5021" s="4">
        <v>42544</v>
      </c>
      <c r="D5021" s="4">
        <v>42546</v>
      </c>
      <c r="E5021" t="s">
        <v>52</v>
      </c>
      <c r="F5021" t="s">
        <v>2382</v>
      </c>
      <c r="G5021" t="s">
        <v>21</v>
      </c>
      <c r="H5021">
        <v>94109</v>
      </c>
      <c r="I5021" t="s">
        <v>3891</v>
      </c>
      <c r="J5021">
        <v>93.68</v>
      </c>
      <c r="K5021">
        <v>4</v>
      </c>
      <c r="L5021">
        <v>17.096599999999999</v>
      </c>
      <c r="M5021">
        <v>0</v>
      </c>
      <c r="N5021">
        <v>25.293600000000001</v>
      </c>
    </row>
    <row r="5022" spans="1:14" hidden="1">
      <c r="A5022">
        <v>6929</v>
      </c>
      <c r="B5022" t="s">
        <v>5040</v>
      </c>
      <c r="C5022" s="4">
        <v>42544</v>
      </c>
      <c r="D5022" s="4">
        <v>42546</v>
      </c>
      <c r="E5022" t="s">
        <v>52</v>
      </c>
      <c r="F5022" t="s">
        <v>2382</v>
      </c>
      <c r="G5022" t="s">
        <v>21</v>
      </c>
      <c r="H5022">
        <v>94109</v>
      </c>
      <c r="I5022" t="s">
        <v>5041</v>
      </c>
      <c r="J5022">
        <v>21.93</v>
      </c>
      <c r="K5022">
        <v>3</v>
      </c>
      <c r="L5022">
        <v>3.8742999999999999</v>
      </c>
      <c r="M5022">
        <v>0</v>
      </c>
      <c r="N5022">
        <v>10.3071</v>
      </c>
    </row>
    <row r="5023" spans="1:14" hidden="1">
      <c r="A5023">
        <v>6930</v>
      </c>
      <c r="B5023" t="s">
        <v>5040</v>
      </c>
      <c r="C5023" s="4">
        <v>42544</v>
      </c>
      <c r="D5023" s="4">
        <v>42546</v>
      </c>
      <c r="E5023" t="s">
        <v>52</v>
      </c>
      <c r="F5023" t="s">
        <v>2382</v>
      </c>
      <c r="G5023" t="s">
        <v>21</v>
      </c>
      <c r="H5023">
        <v>94109</v>
      </c>
      <c r="I5023" t="s">
        <v>1464</v>
      </c>
      <c r="J5023">
        <v>862.34400000000005</v>
      </c>
      <c r="K5023">
        <v>7</v>
      </c>
      <c r="L5023">
        <v>109.3329</v>
      </c>
      <c r="M5023">
        <v>0.2</v>
      </c>
      <c r="N5023">
        <v>97.013699999999901</v>
      </c>
    </row>
    <row r="5024" spans="1:14" hidden="1">
      <c r="A5024">
        <v>6931</v>
      </c>
      <c r="B5024" t="s">
        <v>5040</v>
      </c>
      <c r="C5024" s="4">
        <v>42544</v>
      </c>
      <c r="D5024" s="4">
        <v>42546</v>
      </c>
      <c r="E5024" t="s">
        <v>52</v>
      </c>
      <c r="F5024" t="s">
        <v>2382</v>
      </c>
      <c r="G5024" t="s">
        <v>21</v>
      </c>
      <c r="H5024">
        <v>94109</v>
      </c>
      <c r="I5024" t="s">
        <v>557</v>
      </c>
      <c r="J5024">
        <v>19.98</v>
      </c>
      <c r="K5024">
        <v>1</v>
      </c>
      <c r="L5024">
        <v>10.589399999999999</v>
      </c>
      <c r="M5024">
        <v>0</v>
      </c>
      <c r="N5024">
        <v>9.3905999999999992</v>
      </c>
    </row>
    <row r="5025" spans="1:14" hidden="1">
      <c r="A5025">
        <v>7019</v>
      </c>
      <c r="B5025" t="s">
        <v>5042</v>
      </c>
      <c r="C5025" s="4">
        <v>42544</v>
      </c>
      <c r="D5025" s="4">
        <v>42548</v>
      </c>
      <c r="E5025" t="s">
        <v>52</v>
      </c>
      <c r="F5025" t="s">
        <v>4401</v>
      </c>
      <c r="G5025" t="s">
        <v>21</v>
      </c>
      <c r="H5025">
        <v>10035</v>
      </c>
      <c r="I5025" t="s">
        <v>1167</v>
      </c>
      <c r="J5025">
        <v>25.83</v>
      </c>
      <c r="K5025">
        <v>7</v>
      </c>
      <c r="L5025">
        <v>1.9557</v>
      </c>
      <c r="M5025">
        <v>0</v>
      </c>
      <c r="N5025">
        <v>12.1401</v>
      </c>
    </row>
    <row r="5026" spans="1:14" hidden="1">
      <c r="A5026">
        <v>5226</v>
      </c>
      <c r="B5026" t="s">
        <v>5043</v>
      </c>
      <c r="C5026" s="4">
        <v>42542</v>
      </c>
      <c r="D5026" s="4">
        <v>42547</v>
      </c>
      <c r="E5026" t="s">
        <v>15</v>
      </c>
      <c r="F5026" t="s">
        <v>744</v>
      </c>
      <c r="G5026" t="s">
        <v>21</v>
      </c>
      <c r="H5026">
        <v>10011</v>
      </c>
      <c r="I5026" t="s">
        <v>709</v>
      </c>
      <c r="J5026">
        <v>36.56</v>
      </c>
      <c r="K5026">
        <v>5</v>
      </c>
      <c r="L5026">
        <v>4.7527999999999997</v>
      </c>
      <c r="M5026">
        <v>0.2</v>
      </c>
      <c r="N5026">
        <v>12.795999999999999</v>
      </c>
    </row>
    <row r="5027" spans="1:14" hidden="1">
      <c r="A5027">
        <v>5227</v>
      </c>
      <c r="B5027" t="s">
        <v>5043</v>
      </c>
      <c r="C5027" s="4">
        <v>42542</v>
      </c>
      <c r="D5027" s="4">
        <v>42547</v>
      </c>
      <c r="E5027" t="s">
        <v>15</v>
      </c>
      <c r="F5027" t="s">
        <v>744</v>
      </c>
      <c r="G5027" t="s">
        <v>21</v>
      </c>
      <c r="H5027">
        <v>10011</v>
      </c>
      <c r="I5027" t="s">
        <v>1653</v>
      </c>
      <c r="J5027">
        <v>186.14400000000001</v>
      </c>
      <c r="K5027">
        <v>6</v>
      </c>
      <c r="L5027">
        <v>20.941199999999998</v>
      </c>
      <c r="M5027">
        <v>0.2</v>
      </c>
      <c r="N5027">
        <v>60.4968</v>
      </c>
    </row>
    <row r="5028" spans="1:14" hidden="1">
      <c r="A5028">
        <v>5228</v>
      </c>
      <c r="B5028" t="s">
        <v>5043</v>
      </c>
      <c r="C5028" s="4">
        <v>42542</v>
      </c>
      <c r="D5028" s="4">
        <v>42547</v>
      </c>
      <c r="E5028" t="s">
        <v>15</v>
      </c>
      <c r="F5028" t="s">
        <v>744</v>
      </c>
      <c r="G5028" t="s">
        <v>21</v>
      </c>
      <c r="H5028">
        <v>10011</v>
      </c>
      <c r="I5028" t="s">
        <v>5044</v>
      </c>
      <c r="J5028">
        <v>353.56799999999998</v>
      </c>
      <c r="K5028">
        <v>2</v>
      </c>
      <c r="L5028">
        <v>198.88200000000001</v>
      </c>
      <c r="M5028">
        <v>0.2</v>
      </c>
      <c r="N5028">
        <v>-44.195999999999998</v>
      </c>
    </row>
    <row r="5029" spans="1:14" hidden="1">
      <c r="A5029">
        <v>8659</v>
      </c>
      <c r="B5029" t="s">
        <v>5045</v>
      </c>
      <c r="C5029" s="4">
        <v>42542</v>
      </c>
      <c r="D5029" s="4">
        <v>42546</v>
      </c>
      <c r="E5029" t="s">
        <v>15</v>
      </c>
      <c r="F5029" t="s">
        <v>42</v>
      </c>
      <c r="G5029" t="s">
        <v>27</v>
      </c>
      <c r="H5029">
        <v>60623</v>
      </c>
      <c r="I5029" t="s">
        <v>3893</v>
      </c>
      <c r="J5029">
        <v>0.83599999999999997</v>
      </c>
      <c r="K5029">
        <v>1</v>
      </c>
      <c r="L5029">
        <v>2.1736</v>
      </c>
      <c r="M5029">
        <v>0.8</v>
      </c>
      <c r="N5029">
        <v>-1.3375999999999999</v>
      </c>
    </row>
    <row r="5030" spans="1:14" hidden="1">
      <c r="A5030">
        <v>48</v>
      </c>
      <c r="B5030" t="s">
        <v>5046</v>
      </c>
      <c r="C5030" s="4">
        <v>42541</v>
      </c>
      <c r="D5030" s="4">
        <v>42546</v>
      </c>
      <c r="E5030" t="s">
        <v>15</v>
      </c>
      <c r="F5030" t="s">
        <v>556</v>
      </c>
      <c r="G5030" t="s">
        <v>21</v>
      </c>
      <c r="H5030">
        <v>19901</v>
      </c>
      <c r="I5030" t="s">
        <v>1623</v>
      </c>
      <c r="J5030">
        <v>45</v>
      </c>
      <c r="K5030">
        <v>3</v>
      </c>
      <c r="L5030">
        <v>13.35</v>
      </c>
      <c r="M5030">
        <v>0</v>
      </c>
      <c r="N5030">
        <v>4.95</v>
      </c>
    </row>
    <row r="5031" spans="1:14" hidden="1">
      <c r="A5031">
        <v>49</v>
      </c>
      <c r="B5031" t="s">
        <v>5046</v>
      </c>
      <c r="C5031" s="4">
        <v>42541</v>
      </c>
      <c r="D5031" s="4">
        <v>42546</v>
      </c>
      <c r="E5031" t="s">
        <v>15</v>
      </c>
      <c r="F5031" t="s">
        <v>556</v>
      </c>
      <c r="G5031" t="s">
        <v>21</v>
      </c>
      <c r="H5031">
        <v>19901</v>
      </c>
      <c r="I5031" t="s">
        <v>1267</v>
      </c>
      <c r="J5031">
        <v>21.8</v>
      </c>
      <c r="K5031">
        <v>2</v>
      </c>
      <c r="L5031">
        <v>7.8479999999999999</v>
      </c>
      <c r="M5031">
        <v>0</v>
      </c>
      <c r="N5031">
        <v>6.1040000000000001</v>
      </c>
    </row>
    <row r="5032" spans="1:14" hidden="1">
      <c r="A5032">
        <v>851</v>
      </c>
      <c r="B5032" t="s">
        <v>5047</v>
      </c>
      <c r="C5032" s="4">
        <v>42541</v>
      </c>
      <c r="D5032" s="4">
        <v>42546</v>
      </c>
      <c r="E5032" t="s">
        <v>52</v>
      </c>
      <c r="F5032" t="s">
        <v>184</v>
      </c>
      <c r="G5032" t="s">
        <v>27</v>
      </c>
      <c r="H5032">
        <v>93905</v>
      </c>
      <c r="I5032" t="s">
        <v>965</v>
      </c>
      <c r="J5032">
        <v>5.16</v>
      </c>
      <c r="K5032">
        <v>2</v>
      </c>
      <c r="L5032">
        <v>1.9092</v>
      </c>
      <c r="M5032">
        <v>0</v>
      </c>
      <c r="N5032">
        <v>1.3415999999999999</v>
      </c>
    </row>
    <row r="5033" spans="1:14" hidden="1">
      <c r="A5033">
        <v>852</v>
      </c>
      <c r="B5033" t="s">
        <v>5047</v>
      </c>
      <c r="C5033" s="4">
        <v>42541</v>
      </c>
      <c r="D5033" s="4">
        <v>42546</v>
      </c>
      <c r="E5033" t="s">
        <v>52</v>
      </c>
      <c r="F5033" t="s">
        <v>184</v>
      </c>
      <c r="G5033" t="s">
        <v>27</v>
      </c>
      <c r="H5033">
        <v>93905</v>
      </c>
      <c r="I5033" t="s">
        <v>1470</v>
      </c>
      <c r="J5033">
        <v>38.880000000000003</v>
      </c>
      <c r="K5033">
        <v>6</v>
      </c>
      <c r="L5033">
        <v>3.3696000000000002</v>
      </c>
      <c r="M5033">
        <v>0</v>
      </c>
      <c r="N5033">
        <v>18.662400000000002</v>
      </c>
    </row>
    <row r="5034" spans="1:14" hidden="1">
      <c r="A5034">
        <v>934</v>
      </c>
      <c r="B5034" t="s">
        <v>5048</v>
      </c>
      <c r="C5034" s="4">
        <v>42541</v>
      </c>
      <c r="D5034" s="4">
        <v>42545</v>
      </c>
      <c r="E5034" t="s">
        <v>15</v>
      </c>
      <c r="F5034" t="s">
        <v>1336</v>
      </c>
      <c r="G5034" t="s">
        <v>17</v>
      </c>
      <c r="H5034">
        <v>19120</v>
      </c>
      <c r="I5034" t="s">
        <v>359</v>
      </c>
      <c r="J5034">
        <v>45.055999999999997</v>
      </c>
      <c r="K5034">
        <v>8</v>
      </c>
      <c r="L5034">
        <v>3.7311999999999999</v>
      </c>
      <c r="M5034">
        <v>0.2</v>
      </c>
      <c r="N5034">
        <v>15.2064</v>
      </c>
    </row>
    <row r="5035" spans="1:14" hidden="1">
      <c r="A5035">
        <v>935</v>
      </c>
      <c r="B5035" t="s">
        <v>5048</v>
      </c>
      <c r="C5035" s="4">
        <v>42541</v>
      </c>
      <c r="D5035" s="4">
        <v>42545</v>
      </c>
      <c r="E5035" t="s">
        <v>15</v>
      </c>
      <c r="F5035" t="s">
        <v>1336</v>
      </c>
      <c r="G5035" t="s">
        <v>17</v>
      </c>
      <c r="H5035">
        <v>19120</v>
      </c>
      <c r="I5035" t="s">
        <v>1768</v>
      </c>
      <c r="J5035">
        <v>29.718</v>
      </c>
      <c r="K5035">
        <v>6</v>
      </c>
      <c r="L5035">
        <v>8.5852000000000004</v>
      </c>
      <c r="M5035">
        <v>0.7</v>
      </c>
      <c r="N5035">
        <v>-21.793199999999999</v>
      </c>
    </row>
    <row r="5036" spans="1:14" hidden="1">
      <c r="A5036">
        <v>936</v>
      </c>
      <c r="B5036" t="s">
        <v>5048</v>
      </c>
      <c r="C5036" s="4">
        <v>42541</v>
      </c>
      <c r="D5036" s="4">
        <v>42545</v>
      </c>
      <c r="E5036" t="s">
        <v>15</v>
      </c>
      <c r="F5036" t="s">
        <v>1336</v>
      </c>
      <c r="G5036" t="s">
        <v>17</v>
      </c>
      <c r="H5036">
        <v>19120</v>
      </c>
      <c r="I5036" t="s">
        <v>1470</v>
      </c>
      <c r="J5036">
        <v>15.552</v>
      </c>
      <c r="K5036">
        <v>3</v>
      </c>
      <c r="L5036">
        <v>3.3696000000000002</v>
      </c>
      <c r="M5036">
        <v>0.2</v>
      </c>
      <c r="N5036">
        <v>5.4432</v>
      </c>
    </row>
    <row r="5037" spans="1:14" hidden="1">
      <c r="A5037">
        <v>937</v>
      </c>
      <c r="B5037" t="s">
        <v>5048</v>
      </c>
      <c r="C5037" s="4">
        <v>42541</v>
      </c>
      <c r="D5037" s="4">
        <v>42545</v>
      </c>
      <c r="E5037" t="s">
        <v>15</v>
      </c>
      <c r="F5037" t="s">
        <v>1336</v>
      </c>
      <c r="G5037" t="s">
        <v>17</v>
      </c>
      <c r="H5037">
        <v>19120</v>
      </c>
      <c r="I5037" t="s">
        <v>221</v>
      </c>
      <c r="J5037">
        <v>447.69600000000003</v>
      </c>
      <c r="K5037">
        <v>2</v>
      </c>
      <c r="L5037">
        <v>207.05940000000001</v>
      </c>
      <c r="M5037">
        <v>0.2</v>
      </c>
      <c r="N5037">
        <v>33.577199999999998</v>
      </c>
    </row>
    <row r="5038" spans="1:14" hidden="1">
      <c r="A5038">
        <v>1307</v>
      </c>
      <c r="B5038" t="s">
        <v>5049</v>
      </c>
      <c r="C5038" s="4">
        <v>42541</v>
      </c>
      <c r="D5038" s="4">
        <v>42542</v>
      </c>
      <c r="E5038" t="s">
        <v>38</v>
      </c>
      <c r="F5038" t="s">
        <v>3964</v>
      </c>
      <c r="G5038" t="s">
        <v>21</v>
      </c>
      <c r="H5038">
        <v>91104</v>
      </c>
      <c r="I5038" t="s">
        <v>389</v>
      </c>
      <c r="J5038">
        <v>46.76</v>
      </c>
      <c r="K5038">
        <v>7</v>
      </c>
      <c r="L5038">
        <v>3.4735999999999998</v>
      </c>
      <c r="M5038">
        <v>0</v>
      </c>
      <c r="N5038">
        <v>22.444800000000001</v>
      </c>
    </row>
    <row r="5039" spans="1:14" hidden="1">
      <c r="A5039">
        <v>1308</v>
      </c>
      <c r="B5039" t="s">
        <v>5049</v>
      </c>
      <c r="C5039" s="4">
        <v>42541</v>
      </c>
      <c r="D5039" s="4">
        <v>42542</v>
      </c>
      <c r="E5039" t="s">
        <v>38</v>
      </c>
      <c r="F5039" t="s">
        <v>3964</v>
      </c>
      <c r="G5039" t="s">
        <v>21</v>
      </c>
      <c r="H5039">
        <v>91104</v>
      </c>
      <c r="I5039" t="s">
        <v>356</v>
      </c>
      <c r="J5039">
        <v>17.712</v>
      </c>
      <c r="K5039">
        <v>3</v>
      </c>
      <c r="L5039">
        <v>3.7637999999999998</v>
      </c>
      <c r="M5039">
        <v>0.2</v>
      </c>
      <c r="N5039">
        <v>6.4206000000000003</v>
      </c>
    </row>
    <row r="5040" spans="1:14" hidden="1">
      <c r="A5040">
        <v>1309</v>
      </c>
      <c r="B5040" t="s">
        <v>5049</v>
      </c>
      <c r="C5040" s="4">
        <v>42541</v>
      </c>
      <c r="D5040" s="4">
        <v>42542</v>
      </c>
      <c r="E5040" t="s">
        <v>38</v>
      </c>
      <c r="F5040" t="s">
        <v>3964</v>
      </c>
      <c r="G5040" t="s">
        <v>21</v>
      </c>
      <c r="H5040">
        <v>91104</v>
      </c>
      <c r="I5040" t="s">
        <v>1329</v>
      </c>
      <c r="J5040">
        <v>21.78</v>
      </c>
      <c r="K5040">
        <v>2</v>
      </c>
      <c r="L5040">
        <v>8.0586000000000002</v>
      </c>
      <c r="M5040">
        <v>0</v>
      </c>
      <c r="N5040">
        <v>5.6627999999999998</v>
      </c>
    </row>
    <row r="5041" spans="1:14" hidden="1">
      <c r="A5041">
        <v>1310</v>
      </c>
      <c r="B5041" t="s">
        <v>5049</v>
      </c>
      <c r="C5041" s="4">
        <v>42541</v>
      </c>
      <c r="D5041" s="4">
        <v>42542</v>
      </c>
      <c r="E5041" t="s">
        <v>38</v>
      </c>
      <c r="F5041" t="s">
        <v>3964</v>
      </c>
      <c r="G5041" t="s">
        <v>21</v>
      </c>
      <c r="H5041">
        <v>91104</v>
      </c>
      <c r="I5041" t="s">
        <v>5050</v>
      </c>
      <c r="J5041">
        <v>161.94</v>
      </c>
      <c r="K5041">
        <v>3</v>
      </c>
      <c r="L5041">
        <v>50.741199999999999</v>
      </c>
      <c r="M5041">
        <v>0</v>
      </c>
      <c r="N5041">
        <v>9.7163999999999895</v>
      </c>
    </row>
    <row r="5042" spans="1:14" hidden="1">
      <c r="A5042">
        <v>1311</v>
      </c>
      <c r="B5042" t="s">
        <v>5049</v>
      </c>
      <c r="C5042" s="4">
        <v>42541</v>
      </c>
      <c r="D5042" s="4">
        <v>42542</v>
      </c>
      <c r="E5042" t="s">
        <v>38</v>
      </c>
      <c r="F5042" t="s">
        <v>3964</v>
      </c>
      <c r="G5042" t="s">
        <v>21</v>
      </c>
      <c r="H5042">
        <v>91104</v>
      </c>
      <c r="I5042" t="s">
        <v>362</v>
      </c>
      <c r="J5042">
        <v>161.56800000000001</v>
      </c>
      <c r="K5042">
        <v>2</v>
      </c>
      <c r="L5042">
        <v>84.8232</v>
      </c>
      <c r="M5042">
        <v>0.2</v>
      </c>
      <c r="N5042">
        <v>-8.0783999999999896</v>
      </c>
    </row>
    <row r="5043" spans="1:14" hidden="1">
      <c r="A5043">
        <v>1945</v>
      </c>
      <c r="B5043" t="s">
        <v>5051</v>
      </c>
      <c r="C5043" s="4">
        <v>42541</v>
      </c>
      <c r="D5043" s="4">
        <v>42547</v>
      </c>
      <c r="E5043" t="s">
        <v>15</v>
      </c>
      <c r="F5043" t="s">
        <v>2730</v>
      </c>
      <c r="G5043" t="s">
        <v>27</v>
      </c>
      <c r="H5043">
        <v>75007</v>
      </c>
      <c r="I5043" t="s">
        <v>2218</v>
      </c>
      <c r="J5043">
        <v>95.968000000000004</v>
      </c>
      <c r="K5043">
        <v>4</v>
      </c>
      <c r="L5043">
        <v>17.394200000000001</v>
      </c>
      <c r="M5043">
        <v>0.2</v>
      </c>
      <c r="N5043">
        <v>26.391200000000001</v>
      </c>
    </row>
    <row r="5044" spans="1:14" hidden="1">
      <c r="A5044">
        <v>1946</v>
      </c>
      <c r="B5044" t="s">
        <v>5051</v>
      </c>
      <c r="C5044" s="4">
        <v>42541</v>
      </c>
      <c r="D5044" s="4">
        <v>42547</v>
      </c>
      <c r="E5044" t="s">
        <v>15</v>
      </c>
      <c r="F5044" t="s">
        <v>2730</v>
      </c>
      <c r="G5044" t="s">
        <v>27</v>
      </c>
      <c r="H5044">
        <v>75007</v>
      </c>
      <c r="I5044" t="s">
        <v>3165</v>
      </c>
      <c r="J5044">
        <v>10.368</v>
      </c>
      <c r="K5044">
        <v>2</v>
      </c>
      <c r="L5044">
        <v>3.3696000000000002</v>
      </c>
      <c r="M5044">
        <v>0.2</v>
      </c>
      <c r="N5044">
        <v>3.6288</v>
      </c>
    </row>
    <row r="5045" spans="1:14" hidden="1">
      <c r="A5045">
        <v>7287</v>
      </c>
      <c r="B5045" t="s">
        <v>5052</v>
      </c>
      <c r="C5045" s="4">
        <v>42541</v>
      </c>
      <c r="D5045" s="4">
        <v>42546</v>
      </c>
      <c r="E5045" t="s">
        <v>15</v>
      </c>
      <c r="F5045" t="s">
        <v>5053</v>
      </c>
      <c r="G5045" t="s">
        <v>27</v>
      </c>
      <c r="H5045">
        <v>73120</v>
      </c>
      <c r="I5045" t="s">
        <v>4101</v>
      </c>
      <c r="J5045">
        <v>6.9</v>
      </c>
      <c r="K5045">
        <v>1</v>
      </c>
      <c r="L5045">
        <v>6.3479999999999999</v>
      </c>
      <c r="M5045">
        <v>0</v>
      </c>
      <c r="N5045">
        <v>0.55200000000000005</v>
      </c>
    </row>
    <row r="5046" spans="1:14" hidden="1">
      <c r="A5046">
        <v>7288</v>
      </c>
      <c r="B5046" t="s">
        <v>5052</v>
      </c>
      <c r="C5046" s="4">
        <v>42541</v>
      </c>
      <c r="D5046" s="4">
        <v>42546</v>
      </c>
      <c r="E5046" t="s">
        <v>15</v>
      </c>
      <c r="F5046" t="s">
        <v>5053</v>
      </c>
      <c r="G5046" t="s">
        <v>27</v>
      </c>
      <c r="H5046">
        <v>73120</v>
      </c>
      <c r="I5046" t="s">
        <v>738</v>
      </c>
      <c r="J5046">
        <v>57.69</v>
      </c>
      <c r="K5046">
        <v>3</v>
      </c>
      <c r="L5046">
        <v>11.345700000000001</v>
      </c>
      <c r="M5046">
        <v>0</v>
      </c>
      <c r="N5046">
        <v>23.652899999999999</v>
      </c>
    </row>
    <row r="5047" spans="1:14" hidden="1">
      <c r="A5047">
        <v>941</v>
      </c>
      <c r="B5047" t="s">
        <v>5054</v>
      </c>
      <c r="C5047" s="4">
        <v>42540</v>
      </c>
      <c r="D5047" s="4">
        <v>42541</v>
      </c>
      <c r="E5047" t="s">
        <v>38</v>
      </c>
      <c r="F5047" t="s">
        <v>4280</v>
      </c>
      <c r="G5047" t="s">
        <v>27</v>
      </c>
      <c r="H5047">
        <v>94110</v>
      </c>
      <c r="I5047" t="s">
        <v>5055</v>
      </c>
      <c r="J5047">
        <v>17.12</v>
      </c>
      <c r="K5047">
        <v>2</v>
      </c>
      <c r="L5047">
        <v>4.5368000000000004</v>
      </c>
      <c r="M5047">
        <v>0</v>
      </c>
      <c r="N5047">
        <v>8.0464000000000002</v>
      </c>
    </row>
    <row r="5048" spans="1:14" hidden="1">
      <c r="A5048">
        <v>6849</v>
      </c>
      <c r="B5048" t="s">
        <v>5056</v>
      </c>
      <c r="C5048" s="4">
        <v>42539</v>
      </c>
      <c r="D5048" s="4">
        <v>42542</v>
      </c>
      <c r="E5048" t="s">
        <v>38</v>
      </c>
      <c r="F5048" t="s">
        <v>5057</v>
      </c>
      <c r="G5048" t="s">
        <v>21</v>
      </c>
      <c r="H5048">
        <v>60423</v>
      </c>
      <c r="I5048" t="s">
        <v>2672</v>
      </c>
      <c r="J5048">
        <v>76.864000000000004</v>
      </c>
      <c r="K5048">
        <v>2</v>
      </c>
      <c r="L5048">
        <v>24.980799999999999</v>
      </c>
      <c r="M5048">
        <v>0.2</v>
      </c>
      <c r="N5048">
        <v>26.9024</v>
      </c>
    </row>
    <row r="5049" spans="1:14" hidden="1">
      <c r="A5049">
        <v>9548</v>
      </c>
      <c r="B5049" t="s">
        <v>5058</v>
      </c>
      <c r="C5049" s="4">
        <v>42539</v>
      </c>
      <c r="D5049" s="4">
        <v>42541</v>
      </c>
      <c r="E5049" t="s">
        <v>52</v>
      </c>
      <c r="F5049" t="s">
        <v>1126</v>
      </c>
      <c r="G5049" t="s">
        <v>27</v>
      </c>
      <c r="H5049">
        <v>19134</v>
      </c>
      <c r="I5049" t="s">
        <v>3656</v>
      </c>
      <c r="J5049">
        <v>6.8479999999999999</v>
      </c>
      <c r="K5049">
        <v>2</v>
      </c>
      <c r="L5049">
        <v>2.3540000000000001</v>
      </c>
      <c r="M5049">
        <v>0.2</v>
      </c>
      <c r="N5049">
        <v>2.14</v>
      </c>
    </row>
    <row r="5050" spans="1:14" hidden="1">
      <c r="A5050">
        <v>9549</v>
      </c>
      <c r="B5050" t="s">
        <v>5058</v>
      </c>
      <c r="C5050" s="4">
        <v>42539</v>
      </c>
      <c r="D5050" s="4">
        <v>42541</v>
      </c>
      <c r="E5050" t="s">
        <v>52</v>
      </c>
      <c r="F5050" t="s">
        <v>1126</v>
      </c>
      <c r="G5050" t="s">
        <v>27</v>
      </c>
      <c r="H5050">
        <v>19134</v>
      </c>
      <c r="I5050" t="s">
        <v>2547</v>
      </c>
      <c r="J5050">
        <v>4.6260000000000003</v>
      </c>
      <c r="K5050">
        <v>2</v>
      </c>
      <c r="L5050">
        <v>4.2404999999999999</v>
      </c>
      <c r="M5050">
        <v>0.7</v>
      </c>
      <c r="N5050">
        <v>-3.855</v>
      </c>
    </row>
    <row r="5051" spans="1:14" hidden="1">
      <c r="A5051">
        <v>9550</v>
      </c>
      <c r="B5051" t="s">
        <v>5058</v>
      </c>
      <c r="C5051" s="4">
        <v>42539</v>
      </c>
      <c r="D5051" s="4">
        <v>42541</v>
      </c>
      <c r="E5051" t="s">
        <v>52</v>
      </c>
      <c r="F5051" t="s">
        <v>1126</v>
      </c>
      <c r="G5051" t="s">
        <v>27</v>
      </c>
      <c r="H5051">
        <v>19134</v>
      </c>
      <c r="I5051" t="s">
        <v>554</v>
      </c>
      <c r="J5051">
        <v>453.6</v>
      </c>
      <c r="K5051">
        <v>3</v>
      </c>
      <c r="L5051">
        <v>120.96</v>
      </c>
      <c r="M5051">
        <v>0.2</v>
      </c>
      <c r="N5051">
        <v>90.72</v>
      </c>
    </row>
    <row r="5052" spans="1:14" hidden="1">
      <c r="A5052">
        <v>56</v>
      </c>
      <c r="B5052" t="s">
        <v>5059</v>
      </c>
      <c r="C5052" s="4">
        <v>42538</v>
      </c>
      <c r="D5052" s="4">
        <v>42539</v>
      </c>
      <c r="E5052" t="s">
        <v>38</v>
      </c>
      <c r="F5052" t="s">
        <v>2486</v>
      </c>
      <c r="G5052" t="s">
        <v>21</v>
      </c>
      <c r="H5052">
        <v>12180</v>
      </c>
      <c r="I5052" t="s">
        <v>852</v>
      </c>
      <c r="J5052">
        <v>208.56</v>
      </c>
      <c r="K5052">
        <v>6</v>
      </c>
      <c r="L5052">
        <v>26.07</v>
      </c>
      <c r="M5052">
        <v>0</v>
      </c>
      <c r="N5052">
        <v>52.14</v>
      </c>
    </row>
    <row r="5053" spans="1:14" hidden="1">
      <c r="A5053">
        <v>57</v>
      </c>
      <c r="B5053" t="s">
        <v>5059</v>
      </c>
      <c r="C5053" s="4">
        <v>42538</v>
      </c>
      <c r="D5053" s="4">
        <v>42539</v>
      </c>
      <c r="E5053" t="s">
        <v>38</v>
      </c>
      <c r="F5053" t="s">
        <v>2486</v>
      </c>
      <c r="G5053" t="s">
        <v>21</v>
      </c>
      <c r="H5053">
        <v>12180</v>
      </c>
      <c r="I5053" t="s">
        <v>4593</v>
      </c>
      <c r="J5053">
        <v>32.4</v>
      </c>
      <c r="K5053">
        <v>5</v>
      </c>
      <c r="L5053">
        <v>3.3696000000000002</v>
      </c>
      <c r="M5053">
        <v>0</v>
      </c>
      <c r="N5053">
        <v>15.552</v>
      </c>
    </row>
    <row r="5054" spans="1:14" hidden="1">
      <c r="A5054">
        <v>58</v>
      </c>
      <c r="B5054" t="s">
        <v>5059</v>
      </c>
      <c r="C5054" s="4">
        <v>42538</v>
      </c>
      <c r="D5054" s="4">
        <v>42539</v>
      </c>
      <c r="E5054" t="s">
        <v>38</v>
      </c>
      <c r="F5054" t="s">
        <v>2486</v>
      </c>
      <c r="G5054" t="s">
        <v>21</v>
      </c>
      <c r="H5054">
        <v>12180</v>
      </c>
      <c r="I5054" t="s">
        <v>83</v>
      </c>
      <c r="J5054">
        <v>319.41000000000003</v>
      </c>
      <c r="K5054">
        <v>5</v>
      </c>
      <c r="L5054">
        <v>62.462400000000002</v>
      </c>
      <c r="M5054">
        <v>0.1</v>
      </c>
      <c r="N5054">
        <v>7.0980000000000096</v>
      </c>
    </row>
    <row r="5055" spans="1:14" hidden="1">
      <c r="A5055">
        <v>59</v>
      </c>
      <c r="B5055" t="s">
        <v>5059</v>
      </c>
      <c r="C5055" s="4">
        <v>42538</v>
      </c>
      <c r="D5055" s="4">
        <v>42539</v>
      </c>
      <c r="E5055" t="s">
        <v>38</v>
      </c>
      <c r="F5055" t="s">
        <v>2486</v>
      </c>
      <c r="G5055" t="s">
        <v>21</v>
      </c>
      <c r="H5055">
        <v>12180</v>
      </c>
      <c r="I5055" t="s">
        <v>5060</v>
      </c>
      <c r="J5055">
        <v>14.56</v>
      </c>
      <c r="K5055">
        <v>2</v>
      </c>
      <c r="L5055">
        <v>3.7856000000000001</v>
      </c>
      <c r="M5055">
        <v>0</v>
      </c>
      <c r="N5055">
        <v>6.9888000000000003</v>
      </c>
    </row>
    <row r="5056" spans="1:14" hidden="1">
      <c r="A5056">
        <v>60</v>
      </c>
      <c r="B5056" t="s">
        <v>5059</v>
      </c>
      <c r="C5056" s="4">
        <v>42538</v>
      </c>
      <c r="D5056" s="4">
        <v>42539</v>
      </c>
      <c r="E5056" t="s">
        <v>38</v>
      </c>
      <c r="F5056" t="s">
        <v>2486</v>
      </c>
      <c r="G5056" t="s">
        <v>21</v>
      </c>
      <c r="H5056">
        <v>12180</v>
      </c>
      <c r="I5056" t="s">
        <v>1623</v>
      </c>
      <c r="J5056">
        <v>30</v>
      </c>
      <c r="K5056">
        <v>2</v>
      </c>
      <c r="L5056">
        <v>13.35</v>
      </c>
      <c r="M5056">
        <v>0</v>
      </c>
      <c r="N5056">
        <v>3.3</v>
      </c>
    </row>
    <row r="5057" spans="1:14" hidden="1">
      <c r="A5057">
        <v>61</v>
      </c>
      <c r="B5057" t="s">
        <v>5059</v>
      </c>
      <c r="C5057" s="4">
        <v>42538</v>
      </c>
      <c r="D5057" s="4">
        <v>42539</v>
      </c>
      <c r="E5057" t="s">
        <v>38</v>
      </c>
      <c r="F5057" t="s">
        <v>2486</v>
      </c>
      <c r="G5057" t="s">
        <v>21</v>
      </c>
      <c r="H5057">
        <v>12180</v>
      </c>
      <c r="I5057" t="s">
        <v>2180</v>
      </c>
      <c r="J5057">
        <v>48.48</v>
      </c>
      <c r="K5057">
        <v>4</v>
      </c>
      <c r="L5057">
        <v>8.0295000000000005</v>
      </c>
      <c r="M5057">
        <v>0.2</v>
      </c>
      <c r="N5057">
        <v>16.361999999999998</v>
      </c>
    </row>
    <row r="5058" spans="1:14" hidden="1">
      <c r="A5058">
        <v>62</v>
      </c>
      <c r="B5058" t="s">
        <v>5059</v>
      </c>
      <c r="C5058" s="4">
        <v>42538</v>
      </c>
      <c r="D5058" s="4">
        <v>42539</v>
      </c>
      <c r="E5058" t="s">
        <v>38</v>
      </c>
      <c r="F5058" t="s">
        <v>2486</v>
      </c>
      <c r="G5058" t="s">
        <v>21</v>
      </c>
      <c r="H5058">
        <v>12180</v>
      </c>
      <c r="I5058" t="s">
        <v>757</v>
      </c>
      <c r="J5058">
        <v>1.68</v>
      </c>
      <c r="K5058">
        <v>1</v>
      </c>
      <c r="L5058">
        <v>0.84</v>
      </c>
      <c r="M5058">
        <v>0</v>
      </c>
      <c r="N5058">
        <v>0.84</v>
      </c>
    </row>
    <row r="5059" spans="1:14" hidden="1">
      <c r="A5059">
        <v>1552</v>
      </c>
      <c r="B5059" t="s">
        <v>5061</v>
      </c>
      <c r="C5059" s="4">
        <v>42538</v>
      </c>
      <c r="D5059" s="4">
        <v>42543</v>
      </c>
      <c r="E5059" t="s">
        <v>15</v>
      </c>
      <c r="F5059" t="s">
        <v>1728</v>
      </c>
      <c r="G5059" t="s">
        <v>21</v>
      </c>
      <c r="H5059">
        <v>92024</v>
      </c>
      <c r="I5059" t="s">
        <v>3720</v>
      </c>
      <c r="J5059">
        <v>111.96</v>
      </c>
      <c r="K5059">
        <v>2</v>
      </c>
      <c r="L5059">
        <v>28.549800000000001</v>
      </c>
      <c r="M5059">
        <v>0</v>
      </c>
      <c r="N5059">
        <v>54.860399999999998</v>
      </c>
    </row>
    <row r="5060" spans="1:14" hidden="1">
      <c r="A5060">
        <v>3537</v>
      </c>
      <c r="B5060" t="s">
        <v>5062</v>
      </c>
      <c r="C5060" s="4">
        <v>42538</v>
      </c>
      <c r="D5060" s="4">
        <v>42541</v>
      </c>
      <c r="E5060" t="s">
        <v>52</v>
      </c>
      <c r="F5060" t="s">
        <v>2686</v>
      </c>
      <c r="G5060" t="s">
        <v>21</v>
      </c>
      <c r="H5060">
        <v>10024</v>
      </c>
      <c r="I5060" t="s">
        <v>2436</v>
      </c>
      <c r="J5060">
        <v>40.74</v>
      </c>
      <c r="K5060">
        <v>3</v>
      </c>
      <c r="L5060">
        <v>13.4442</v>
      </c>
      <c r="M5060">
        <v>0</v>
      </c>
      <c r="N5060">
        <v>0.40739999999999899</v>
      </c>
    </row>
    <row r="5061" spans="1:14" hidden="1">
      <c r="A5061">
        <v>6616</v>
      </c>
      <c r="B5061" t="s">
        <v>5063</v>
      </c>
      <c r="C5061" s="4">
        <v>42538</v>
      </c>
      <c r="D5061" s="4">
        <v>42540</v>
      </c>
      <c r="E5061" t="s">
        <v>38</v>
      </c>
      <c r="F5061" t="s">
        <v>446</v>
      </c>
      <c r="G5061" t="s">
        <v>21</v>
      </c>
      <c r="H5061">
        <v>90045</v>
      </c>
      <c r="I5061" t="s">
        <v>2463</v>
      </c>
      <c r="J5061">
        <v>239.666</v>
      </c>
      <c r="K5061">
        <v>2</v>
      </c>
      <c r="L5061">
        <v>112.78400000000001</v>
      </c>
      <c r="M5061">
        <v>0.15</v>
      </c>
      <c r="N5061">
        <v>14.098000000000001</v>
      </c>
    </row>
    <row r="5062" spans="1:14" hidden="1">
      <c r="A5062">
        <v>6617</v>
      </c>
      <c r="B5062" t="s">
        <v>5063</v>
      </c>
      <c r="C5062" s="4">
        <v>42538</v>
      </c>
      <c r="D5062" s="4">
        <v>42540</v>
      </c>
      <c r="E5062" t="s">
        <v>38</v>
      </c>
      <c r="F5062" t="s">
        <v>446</v>
      </c>
      <c r="G5062" t="s">
        <v>21</v>
      </c>
      <c r="H5062">
        <v>90045</v>
      </c>
      <c r="I5062" t="s">
        <v>3440</v>
      </c>
      <c r="J5062">
        <v>22.5</v>
      </c>
      <c r="K5062">
        <v>6</v>
      </c>
      <c r="L5062">
        <v>1.95</v>
      </c>
      <c r="M5062">
        <v>0</v>
      </c>
      <c r="N5062">
        <v>10.8</v>
      </c>
    </row>
    <row r="5063" spans="1:14" hidden="1">
      <c r="A5063">
        <v>6618</v>
      </c>
      <c r="B5063" t="s">
        <v>5063</v>
      </c>
      <c r="C5063" s="4">
        <v>42538</v>
      </c>
      <c r="D5063" s="4">
        <v>42540</v>
      </c>
      <c r="E5063" t="s">
        <v>38</v>
      </c>
      <c r="F5063" t="s">
        <v>446</v>
      </c>
      <c r="G5063" t="s">
        <v>21</v>
      </c>
      <c r="H5063">
        <v>90045</v>
      </c>
      <c r="I5063" t="s">
        <v>2893</v>
      </c>
      <c r="J5063">
        <v>219.84</v>
      </c>
      <c r="K5063">
        <v>4</v>
      </c>
      <c r="L5063">
        <v>28.029599999999999</v>
      </c>
      <c r="M5063">
        <v>0</v>
      </c>
      <c r="N5063">
        <v>107.7216</v>
      </c>
    </row>
    <row r="5064" spans="1:14" hidden="1">
      <c r="A5064">
        <v>7532</v>
      </c>
      <c r="B5064" t="s">
        <v>5064</v>
      </c>
      <c r="C5064" s="4">
        <v>42538</v>
      </c>
      <c r="D5064" s="4">
        <v>42540</v>
      </c>
      <c r="E5064" t="s">
        <v>38</v>
      </c>
      <c r="F5064" t="s">
        <v>422</v>
      </c>
      <c r="G5064" t="s">
        <v>21</v>
      </c>
      <c r="H5064">
        <v>80501</v>
      </c>
      <c r="I5064" t="s">
        <v>426</v>
      </c>
      <c r="J5064">
        <v>266.35199999999998</v>
      </c>
      <c r="K5064">
        <v>3</v>
      </c>
      <c r="L5064">
        <v>93.223200000000006</v>
      </c>
      <c r="M5064">
        <v>0.2</v>
      </c>
      <c r="N5064">
        <v>-13.317600000000001</v>
      </c>
    </row>
    <row r="5065" spans="1:14" hidden="1">
      <c r="A5065">
        <v>7533</v>
      </c>
      <c r="B5065" t="s">
        <v>5064</v>
      </c>
      <c r="C5065" s="4">
        <v>42538</v>
      </c>
      <c r="D5065" s="4">
        <v>42540</v>
      </c>
      <c r="E5065" t="s">
        <v>38</v>
      </c>
      <c r="F5065" t="s">
        <v>422</v>
      </c>
      <c r="G5065" t="s">
        <v>21</v>
      </c>
      <c r="H5065">
        <v>80501</v>
      </c>
      <c r="I5065" t="s">
        <v>3953</v>
      </c>
      <c r="J5065">
        <v>483.13600000000002</v>
      </c>
      <c r="K5065">
        <v>4</v>
      </c>
      <c r="L5065">
        <v>107.19580000000001</v>
      </c>
      <c r="M5065">
        <v>0.2</v>
      </c>
      <c r="N5065">
        <v>54.352799999999903</v>
      </c>
    </row>
    <row r="5066" spans="1:14" hidden="1">
      <c r="A5066">
        <v>7744</v>
      </c>
      <c r="B5066" t="s">
        <v>5065</v>
      </c>
      <c r="C5066" s="4">
        <v>42538</v>
      </c>
      <c r="D5066" s="4">
        <v>42543</v>
      </c>
      <c r="E5066" t="s">
        <v>15</v>
      </c>
      <c r="F5066" t="s">
        <v>2790</v>
      </c>
      <c r="G5066" t="s">
        <v>27</v>
      </c>
      <c r="H5066">
        <v>6708</v>
      </c>
      <c r="I5066" t="s">
        <v>288</v>
      </c>
      <c r="J5066">
        <v>7.96</v>
      </c>
      <c r="K5066">
        <v>2</v>
      </c>
      <c r="L5066">
        <v>2.1093999999999999</v>
      </c>
      <c r="M5066">
        <v>0</v>
      </c>
      <c r="N5066">
        <v>3.7412000000000001</v>
      </c>
    </row>
    <row r="5067" spans="1:14" hidden="1">
      <c r="A5067">
        <v>7745</v>
      </c>
      <c r="B5067" t="s">
        <v>5065</v>
      </c>
      <c r="C5067" s="4">
        <v>42538</v>
      </c>
      <c r="D5067" s="4">
        <v>42543</v>
      </c>
      <c r="E5067" t="s">
        <v>15</v>
      </c>
      <c r="F5067" t="s">
        <v>2790</v>
      </c>
      <c r="G5067" t="s">
        <v>27</v>
      </c>
      <c r="H5067">
        <v>6708</v>
      </c>
      <c r="I5067" t="s">
        <v>3996</v>
      </c>
      <c r="J5067">
        <v>566.97</v>
      </c>
      <c r="K5067">
        <v>3</v>
      </c>
      <c r="L5067">
        <v>137.96270000000001</v>
      </c>
      <c r="M5067">
        <v>0</v>
      </c>
      <c r="N5067">
        <v>153.08189999999999</v>
      </c>
    </row>
    <row r="5068" spans="1:14" hidden="1">
      <c r="A5068">
        <v>7746</v>
      </c>
      <c r="B5068" t="s">
        <v>5065</v>
      </c>
      <c r="C5068" s="4">
        <v>42538</v>
      </c>
      <c r="D5068" s="4">
        <v>42543</v>
      </c>
      <c r="E5068" t="s">
        <v>15</v>
      </c>
      <c r="F5068" t="s">
        <v>2790</v>
      </c>
      <c r="G5068" t="s">
        <v>27</v>
      </c>
      <c r="H5068">
        <v>6708</v>
      </c>
      <c r="I5068" t="s">
        <v>2345</v>
      </c>
      <c r="J5068">
        <v>9.84</v>
      </c>
      <c r="K5068">
        <v>3</v>
      </c>
      <c r="L5068">
        <v>2.3288000000000002</v>
      </c>
      <c r="M5068">
        <v>0</v>
      </c>
      <c r="N5068">
        <v>2.8536000000000001</v>
      </c>
    </row>
    <row r="5069" spans="1:14" hidden="1">
      <c r="A5069">
        <v>9604</v>
      </c>
      <c r="B5069" t="s">
        <v>5066</v>
      </c>
      <c r="C5069" s="4">
        <v>42538</v>
      </c>
      <c r="D5069" s="4">
        <v>42544</v>
      </c>
      <c r="E5069" t="s">
        <v>15</v>
      </c>
      <c r="F5069" t="s">
        <v>600</v>
      </c>
      <c r="G5069" t="s">
        <v>27</v>
      </c>
      <c r="H5069">
        <v>14609</v>
      </c>
      <c r="I5069" t="s">
        <v>5067</v>
      </c>
      <c r="J5069">
        <v>376.86599999999999</v>
      </c>
      <c r="K5069">
        <v>3</v>
      </c>
      <c r="L5069">
        <v>196.80779999999999</v>
      </c>
      <c r="M5069">
        <v>0.4</v>
      </c>
      <c r="N5069">
        <v>-213.5574</v>
      </c>
    </row>
    <row r="5070" spans="1:14" hidden="1">
      <c r="A5070">
        <v>4179</v>
      </c>
      <c r="B5070" t="s">
        <v>5068</v>
      </c>
      <c r="C5070" s="4">
        <v>42537</v>
      </c>
      <c r="D5070" s="4">
        <v>42539</v>
      </c>
      <c r="E5070" t="s">
        <v>52</v>
      </c>
      <c r="F5070" t="s">
        <v>910</v>
      </c>
      <c r="G5070" t="s">
        <v>21</v>
      </c>
      <c r="H5070">
        <v>90045</v>
      </c>
      <c r="I5070" t="s">
        <v>2676</v>
      </c>
      <c r="J5070">
        <v>46.35</v>
      </c>
      <c r="K5070">
        <v>5</v>
      </c>
      <c r="L5070">
        <v>4.9131</v>
      </c>
      <c r="M5070">
        <v>0</v>
      </c>
      <c r="N5070">
        <v>21.784500000000001</v>
      </c>
    </row>
    <row r="5071" spans="1:14" hidden="1">
      <c r="A5071">
        <v>9456</v>
      </c>
      <c r="B5071" t="s">
        <v>5069</v>
      </c>
      <c r="C5071" s="4">
        <v>42537</v>
      </c>
      <c r="D5071" s="4">
        <v>42540</v>
      </c>
      <c r="E5071" t="s">
        <v>52</v>
      </c>
      <c r="F5071" t="s">
        <v>177</v>
      </c>
      <c r="G5071" t="s">
        <v>17</v>
      </c>
      <c r="H5071">
        <v>37421</v>
      </c>
      <c r="I5071" t="s">
        <v>5070</v>
      </c>
      <c r="J5071">
        <v>91.474999999999994</v>
      </c>
      <c r="K5071">
        <v>1</v>
      </c>
      <c r="L5071">
        <v>93.304500000000004</v>
      </c>
      <c r="M5071">
        <v>0.5</v>
      </c>
      <c r="N5071">
        <v>-1.8294999999999999</v>
      </c>
    </row>
    <row r="5072" spans="1:14" hidden="1">
      <c r="A5072">
        <v>9744</v>
      </c>
      <c r="B5072" t="s">
        <v>5071</v>
      </c>
      <c r="C5072" s="4">
        <v>42537</v>
      </c>
      <c r="D5072" s="4">
        <v>42543</v>
      </c>
      <c r="E5072" t="s">
        <v>15</v>
      </c>
      <c r="F5072" t="s">
        <v>4756</v>
      </c>
      <c r="G5072" t="s">
        <v>21</v>
      </c>
      <c r="H5072">
        <v>19711</v>
      </c>
      <c r="I5072" t="s">
        <v>1761</v>
      </c>
      <c r="J5072">
        <v>9.4499999999999993</v>
      </c>
      <c r="K5072">
        <v>3</v>
      </c>
      <c r="L5072">
        <v>1.6379999999999999</v>
      </c>
      <c r="M5072">
        <v>0</v>
      </c>
      <c r="N5072">
        <v>4.5359999999999996</v>
      </c>
    </row>
    <row r="5073" spans="1:14" hidden="1">
      <c r="A5073">
        <v>6050</v>
      </c>
      <c r="B5073" t="s">
        <v>5072</v>
      </c>
      <c r="C5073" s="4">
        <v>42536</v>
      </c>
      <c r="D5073" s="4">
        <v>42539</v>
      </c>
      <c r="E5073" t="s">
        <v>38</v>
      </c>
      <c r="F5073" t="s">
        <v>924</v>
      </c>
      <c r="G5073" t="s">
        <v>21</v>
      </c>
      <c r="H5073">
        <v>77036</v>
      </c>
      <c r="I5073" t="s">
        <v>3298</v>
      </c>
      <c r="J5073">
        <v>173.488</v>
      </c>
      <c r="K5073">
        <v>7</v>
      </c>
      <c r="L5073">
        <v>17.039000000000001</v>
      </c>
      <c r="M5073">
        <v>0.2</v>
      </c>
      <c r="N5073">
        <v>54.215000000000003</v>
      </c>
    </row>
    <row r="5074" spans="1:14" hidden="1">
      <c r="A5074">
        <v>1099</v>
      </c>
      <c r="B5074" t="s">
        <v>5073</v>
      </c>
      <c r="C5074" s="4">
        <v>42535</v>
      </c>
      <c r="D5074" s="4">
        <v>42538</v>
      </c>
      <c r="E5074" t="s">
        <v>38</v>
      </c>
      <c r="F5074" t="s">
        <v>1949</v>
      </c>
      <c r="G5074" t="s">
        <v>17</v>
      </c>
      <c r="H5074">
        <v>94122</v>
      </c>
      <c r="I5074" t="s">
        <v>3534</v>
      </c>
      <c r="J5074">
        <v>7.04</v>
      </c>
      <c r="K5074">
        <v>4</v>
      </c>
      <c r="L5074">
        <v>1.2496</v>
      </c>
      <c r="M5074">
        <v>0</v>
      </c>
      <c r="N5074">
        <v>2.0415999999999999</v>
      </c>
    </row>
    <row r="5075" spans="1:14" hidden="1">
      <c r="A5075">
        <v>1100</v>
      </c>
      <c r="B5075" t="s">
        <v>5073</v>
      </c>
      <c r="C5075" s="4">
        <v>42535</v>
      </c>
      <c r="D5075" s="4">
        <v>42538</v>
      </c>
      <c r="E5075" t="s">
        <v>38</v>
      </c>
      <c r="F5075" t="s">
        <v>1949</v>
      </c>
      <c r="G5075" t="s">
        <v>17</v>
      </c>
      <c r="H5075">
        <v>94122</v>
      </c>
      <c r="I5075" t="s">
        <v>1075</v>
      </c>
      <c r="J5075">
        <v>8.73</v>
      </c>
      <c r="K5075">
        <v>3</v>
      </c>
      <c r="L5075">
        <v>1.5423</v>
      </c>
      <c r="M5075">
        <v>0</v>
      </c>
      <c r="N5075">
        <v>4.1031000000000004</v>
      </c>
    </row>
    <row r="5076" spans="1:14" hidden="1">
      <c r="A5076">
        <v>1101</v>
      </c>
      <c r="B5076" t="s">
        <v>5073</v>
      </c>
      <c r="C5076" s="4">
        <v>42535</v>
      </c>
      <c r="D5076" s="4">
        <v>42538</v>
      </c>
      <c r="E5076" t="s">
        <v>38</v>
      </c>
      <c r="F5076" t="s">
        <v>1949</v>
      </c>
      <c r="G5076" t="s">
        <v>17</v>
      </c>
      <c r="H5076">
        <v>94122</v>
      </c>
      <c r="I5076" t="s">
        <v>264</v>
      </c>
      <c r="J5076">
        <v>29.29</v>
      </c>
      <c r="K5076">
        <v>1</v>
      </c>
      <c r="L5076">
        <v>19.624300000000002</v>
      </c>
      <c r="M5076">
        <v>0</v>
      </c>
      <c r="N5076">
        <v>9.6656999999999993</v>
      </c>
    </row>
    <row r="5077" spans="1:14" hidden="1">
      <c r="A5077">
        <v>1102</v>
      </c>
      <c r="B5077" t="s">
        <v>5073</v>
      </c>
      <c r="C5077" s="4">
        <v>42535</v>
      </c>
      <c r="D5077" s="4">
        <v>42538</v>
      </c>
      <c r="E5077" t="s">
        <v>38</v>
      </c>
      <c r="F5077" t="s">
        <v>1949</v>
      </c>
      <c r="G5077" t="s">
        <v>17</v>
      </c>
      <c r="H5077">
        <v>94122</v>
      </c>
      <c r="I5077" t="s">
        <v>3153</v>
      </c>
      <c r="J5077">
        <v>8.64</v>
      </c>
      <c r="K5077">
        <v>3</v>
      </c>
      <c r="L5077">
        <v>2.0448</v>
      </c>
      <c r="M5077">
        <v>0</v>
      </c>
      <c r="N5077">
        <v>2.5055999999999998</v>
      </c>
    </row>
    <row r="5078" spans="1:14" hidden="1">
      <c r="A5078">
        <v>5428</v>
      </c>
      <c r="B5078" t="s">
        <v>5074</v>
      </c>
      <c r="C5078" s="4">
        <v>42535</v>
      </c>
      <c r="D5078" s="4">
        <v>42535</v>
      </c>
      <c r="E5078" t="s">
        <v>98</v>
      </c>
      <c r="F5078" t="s">
        <v>2499</v>
      </c>
      <c r="G5078" t="s">
        <v>17</v>
      </c>
      <c r="H5078">
        <v>90036</v>
      </c>
      <c r="I5078" t="s">
        <v>2463</v>
      </c>
      <c r="J5078">
        <v>599.16499999999996</v>
      </c>
      <c r="K5078">
        <v>5</v>
      </c>
      <c r="L5078">
        <v>112.78400000000001</v>
      </c>
      <c r="M5078">
        <v>0.15</v>
      </c>
      <c r="N5078">
        <v>35.244999999999997</v>
      </c>
    </row>
    <row r="5079" spans="1:14" hidden="1">
      <c r="A5079">
        <v>5871</v>
      </c>
      <c r="B5079" t="s">
        <v>5075</v>
      </c>
      <c r="C5079" s="4">
        <v>42535</v>
      </c>
      <c r="D5079" s="4">
        <v>42535</v>
      </c>
      <c r="E5079" t="s">
        <v>98</v>
      </c>
      <c r="F5079" t="s">
        <v>1283</v>
      </c>
      <c r="G5079" t="s">
        <v>27</v>
      </c>
      <c r="H5079">
        <v>92804</v>
      </c>
      <c r="I5079" t="s">
        <v>2439</v>
      </c>
      <c r="J5079">
        <v>1293.4880000000001</v>
      </c>
      <c r="K5079">
        <v>7</v>
      </c>
      <c r="L5079">
        <v>173.23500000000001</v>
      </c>
      <c r="M5079">
        <v>0.2</v>
      </c>
      <c r="N5079">
        <v>80.843000000000103</v>
      </c>
    </row>
    <row r="5080" spans="1:14" hidden="1">
      <c r="A5080">
        <v>7880</v>
      </c>
      <c r="B5080" t="s">
        <v>5076</v>
      </c>
      <c r="C5080" s="4">
        <v>42535</v>
      </c>
      <c r="D5080" s="4">
        <v>42542</v>
      </c>
      <c r="E5080" t="s">
        <v>15</v>
      </c>
      <c r="F5080" t="s">
        <v>1155</v>
      </c>
      <c r="G5080" t="s">
        <v>27</v>
      </c>
      <c r="H5080">
        <v>19140</v>
      </c>
      <c r="I5080" t="s">
        <v>4325</v>
      </c>
      <c r="J5080">
        <v>337.17599999999999</v>
      </c>
      <c r="K5080">
        <v>2</v>
      </c>
      <c r="L5080">
        <v>227.59379999999999</v>
      </c>
      <c r="M5080">
        <v>0.4</v>
      </c>
      <c r="N5080">
        <v>-118.0116</v>
      </c>
    </row>
    <row r="5081" spans="1:14" hidden="1">
      <c r="A5081">
        <v>7992</v>
      </c>
      <c r="B5081" t="s">
        <v>5077</v>
      </c>
      <c r="C5081" s="4">
        <v>42535</v>
      </c>
      <c r="D5081" s="4">
        <v>42538</v>
      </c>
      <c r="E5081" t="s">
        <v>38</v>
      </c>
      <c r="F5081" t="s">
        <v>2441</v>
      </c>
      <c r="G5081" t="s">
        <v>21</v>
      </c>
      <c r="H5081">
        <v>33433</v>
      </c>
      <c r="I5081" t="s">
        <v>1834</v>
      </c>
      <c r="J5081">
        <v>39.936</v>
      </c>
      <c r="K5081">
        <v>4</v>
      </c>
      <c r="L5081">
        <v>16.64</v>
      </c>
      <c r="M5081">
        <v>0.7</v>
      </c>
      <c r="N5081">
        <v>-26.623999999999999</v>
      </c>
    </row>
    <row r="5082" spans="1:14" hidden="1">
      <c r="A5082">
        <v>7993</v>
      </c>
      <c r="B5082" t="s">
        <v>5077</v>
      </c>
      <c r="C5082" s="4">
        <v>42535</v>
      </c>
      <c r="D5082" s="4">
        <v>42538</v>
      </c>
      <c r="E5082" t="s">
        <v>38</v>
      </c>
      <c r="F5082" t="s">
        <v>2441</v>
      </c>
      <c r="G5082" t="s">
        <v>21</v>
      </c>
      <c r="H5082">
        <v>33433</v>
      </c>
      <c r="I5082" t="s">
        <v>3229</v>
      </c>
      <c r="J5082">
        <v>18.463999999999999</v>
      </c>
      <c r="K5082">
        <v>2</v>
      </c>
      <c r="L5082">
        <v>8.0779999999999994</v>
      </c>
      <c r="M5082">
        <v>0.2</v>
      </c>
      <c r="N5082">
        <v>2.3079999999999998</v>
      </c>
    </row>
    <row r="5083" spans="1:14" hidden="1">
      <c r="A5083">
        <v>9060</v>
      </c>
      <c r="B5083" t="s">
        <v>5078</v>
      </c>
      <c r="C5083" s="4">
        <v>42535</v>
      </c>
      <c r="D5083" s="4">
        <v>42539</v>
      </c>
      <c r="E5083" t="s">
        <v>15</v>
      </c>
      <c r="F5083" t="s">
        <v>1566</v>
      </c>
      <c r="G5083" t="s">
        <v>27</v>
      </c>
      <c r="H5083">
        <v>98103</v>
      </c>
      <c r="I5083" t="s">
        <v>4067</v>
      </c>
      <c r="J5083">
        <v>1115.17</v>
      </c>
      <c r="K5083">
        <v>7</v>
      </c>
      <c r="L5083">
        <v>111.517</v>
      </c>
      <c r="M5083">
        <v>0</v>
      </c>
      <c r="N5083">
        <v>334.55099999999999</v>
      </c>
    </row>
    <row r="5084" spans="1:14" hidden="1">
      <c r="A5084">
        <v>3662</v>
      </c>
      <c r="B5084" t="s">
        <v>5079</v>
      </c>
      <c r="C5084" s="4">
        <v>42534</v>
      </c>
      <c r="D5084" s="4">
        <v>42536</v>
      </c>
      <c r="E5084" t="s">
        <v>52</v>
      </c>
      <c r="F5084" t="s">
        <v>1087</v>
      </c>
      <c r="G5084" t="s">
        <v>17</v>
      </c>
      <c r="H5084">
        <v>49201</v>
      </c>
      <c r="I5084" t="s">
        <v>2484</v>
      </c>
      <c r="J5084">
        <v>377.97</v>
      </c>
      <c r="K5084">
        <v>3</v>
      </c>
      <c r="L5084">
        <v>94.492500000000007</v>
      </c>
      <c r="M5084">
        <v>0</v>
      </c>
      <c r="N5084">
        <v>94.492500000000007</v>
      </c>
    </row>
    <row r="5085" spans="1:14" hidden="1">
      <c r="A5085">
        <v>4142</v>
      </c>
      <c r="B5085" t="s">
        <v>5080</v>
      </c>
      <c r="C5085" s="4">
        <v>42534</v>
      </c>
      <c r="D5085" s="4">
        <v>42538</v>
      </c>
      <c r="E5085" t="s">
        <v>15</v>
      </c>
      <c r="F5085" t="s">
        <v>4451</v>
      </c>
      <c r="G5085" t="s">
        <v>21</v>
      </c>
      <c r="H5085">
        <v>67212</v>
      </c>
      <c r="I5085" t="s">
        <v>4602</v>
      </c>
      <c r="J5085">
        <v>18.899999999999999</v>
      </c>
      <c r="K5085">
        <v>3</v>
      </c>
      <c r="L5085">
        <v>3.4020000000000001</v>
      </c>
      <c r="M5085">
        <v>0</v>
      </c>
      <c r="N5085">
        <v>8.6940000000000008</v>
      </c>
    </row>
    <row r="5086" spans="1:14" hidden="1">
      <c r="A5086">
        <v>6594</v>
      </c>
      <c r="B5086" t="s">
        <v>5081</v>
      </c>
      <c r="C5086" s="4">
        <v>42534</v>
      </c>
      <c r="D5086" s="4">
        <v>42537</v>
      </c>
      <c r="E5086" t="s">
        <v>52</v>
      </c>
      <c r="F5086" t="s">
        <v>975</v>
      </c>
      <c r="G5086" t="s">
        <v>21</v>
      </c>
      <c r="H5086">
        <v>10024</v>
      </c>
      <c r="I5086" t="s">
        <v>911</v>
      </c>
      <c r="J5086">
        <v>33.567999999999998</v>
      </c>
      <c r="K5086">
        <v>2</v>
      </c>
      <c r="L5086">
        <v>10.909599999999999</v>
      </c>
      <c r="M5086">
        <v>0.2</v>
      </c>
      <c r="N5086">
        <v>11.748799999999999</v>
      </c>
    </row>
    <row r="5087" spans="1:14" hidden="1">
      <c r="A5087">
        <v>3</v>
      </c>
      <c r="B5087" t="s">
        <v>5082</v>
      </c>
      <c r="C5087" s="4">
        <v>42533</v>
      </c>
      <c r="D5087" s="4">
        <v>42537</v>
      </c>
      <c r="E5087" t="s">
        <v>52</v>
      </c>
      <c r="F5087" t="s">
        <v>471</v>
      </c>
      <c r="G5087" t="s">
        <v>27</v>
      </c>
      <c r="H5087">
        <v>90036</v>
      </c>
      <c r="I5087" t="s">
        <v>3300</v>
      </c>
      <c r="J5087">
        <v>14.62</v>
      </c>
      <c r="K5087">
        <v>2</v>
      </c>
      <c r="L5087">
        <v>3.8742999999999999</v>
      </c>
      <c r="M5087">
        <v>0</v>
      </c>
      <c r="N5087">
        <v>6.8714000000000004</v>
      </c>
    </row>
    <row r="5088" spans="1:14" hidden="1">
      <c r="A5088">
        <v>80</v>
      </c>
      <c r="B5088" t="s">
        <v>5083</v>
      </c>
      <c r="C5088" s="4">
        <v>42533</v>
      </c>
      <c r="D5088" s="4">
        <v>42536</v>
      </c>
      <c r="E5088" t="s">
        <v>38</v>
      </c>
      <c r="F5088" t="s">
        <v>1126</v>
      </c>
      <c r="G5088" t="s">
        <v>27</v>
      </c>
      <c r="H5088">
        <v>35601</v>
      </c>
      <c r="I5088" t="s">
        <v>1424</v>
      </c>
      <c r="J5088">
        <v>208.16</v>
      </c>
      <c r="K5088">
        <v>1</v>
      </c>
      <c r="L5088">
        <v>151.95679999999999</v>
      </c>
      <c r="M5088">
        <v>0</v>
      </c>
      <c r="N5088">
        <v>56.203200000000002</v>
      </c>
    </row>
    <row r="5089" spans="1:14" hidden="1">
      <c r="A5089">
        <v>81</v>
      </c>
      <c r="B5089" t="s">
        <v>5083</v>
      </c>
      <c r="C5089" s="4">
        <v>42533</v>
      </c>
      <c r="D5089" s="4">
        <v>42536</v>
      </c>
      <c r="E5089" t="s">
        <v>38</v>
      </c>
      <c r="F5089" t="s">
        <v>1126</v>
      </c>
      <c r="G5089" t="s">
        <v>27</v>
      </c>
      <c r="H5089">
        <v>35601</v>
      </c>
      <c r="I5089" t="s">
        <v>4635</v>
      </c>
      <c r="J5089">
        <v>16.739999999999998</v>
      </c>
      <c r="K5089">
        <v>3</v>
      </c>
      <c r="L5089">
        <v>2.9016000000000002</v>
      </c>
      <c r="M5089">
        <v>0</v>
      </c>
      <c r="N5089">
        <v>8.0351999999999997</v>
      </c>
    </row>
    <row r="5090" spans="1:14" hidden="1">
      <c r="A5090">
        <v>120</v>
      </c>
      <c r="B5090" t="s">
        <v>5084</v>
      </c>
      <c r="C5090" s="4">
        <v>42533</v>
      </c>
      <c r="D5090" s="4">
        <v>42536</v>
      </c>
      <c r="E5090" t="s">
        <v>38</v>
      </c>
      <c r="F5090" t="s">
        <v>2985</v>
      </c>
      <c r="G5090" t="s">
        <v>21</v>
      </c>
      <c r="H5090">
        <v>19805</v>
      </c>
      <c r="I5090" t="s">
        <v>3846</v>
      </c>
      <c r="J5090">
        <v>47.04</v>
      </c>
      <c r="K5090">
        <v>3</v>
      </c>
      <c r="L5090">
        <v>9.5648</v>
      </c>
      <c r="M5090">
        <v>0</v>
      </c>
      <c r="N5090">
        <v>18.345600000000001</v>
      </c>
    </row>
    <row r="5091" spans="1:14" hidden="1">
      <c r="A5091">
        <v>121</v>
      </c>
      <c r="B5091" t="s">
        <v>5084</v>
      </c>
      <c r="C5091" s="4">
        <v>42533</v>
      </c>
      <c r="D5091" s="4">
        <v>42536</v>
      </c>
      <c r="E5091" t="s">
        <v>38</v>
      </c>
      <c r="F5091" t="s">
        <v>2985</v>
      </c>
      <c r="G5091" t="s">
        <v>21</v>
      </c>
      <c r="H5091">
        <v>19805</v>
      </c>
      <c r="I5091" t="s">
        <v>2547</v>
      </c>
      <c r="J5091">
        <v>30.84</v>
      </c>
      <c r="K5091">
        <v>4</v>
      </c>
      <c r="L5091">
        <v>4.2404999999999999</v>
      </c>
      <c r="M5091">
        <v>0</v>
      </c>
      <c r="N5091">
        <v>13.878</v>
      </c>
    </row>
    <row r="5092" spans="1:14" hidden="1">
      <c r="A5092">
        <v>122</v>
      </c>
      <c r="B5092" t="s">
        <v>5084</v>
      </c>
      <c r="C5092" s="4">
        <v>42533</v>
      </c>
      <c r="D5092" s="4">
        <v>42536</v>
      </c>
      <c r="E5092" t="s">
        <v>38</v>
      </c>
      <c r="F5092" t="s">
        <v>2985</v>
      </c>
      <c r="G5092" t="s">
        <v>21</v>
      </c>
      <c r="H5092">
        <v>19805</v>
      </c>
      <c r="I5092" t="s">
        <v>1166</v>
      </c>
      <c r="J5092">
        <v>226.56</v>
      </c>
      <c r="K5092">
        <v>6</v>
      </c>
      <c r="L5092">
        <v>27.187200000000001</v>
      </c>
      <c r="M5092">
        <v>0</v>
      </c>
      <c r="N5092">
        <v>63.436799999999998</v>
      </c>
    </row>
    <row r="5093" spans="1:14" hidden="1">
      <c r="A5093">
        <v>123</v>
      </c>
      <c r="B5093" t="s">
        <v>5084</v>
      </c>
      <c r="C5093" s="4">
        <v>42533</v>
      </c>
      <c r="D5093" s="4">
        <v>42536</v>
      </c>
      <c r="E5093" t="s">
        <v>38</v>
      </c>
      <c r="F5093" t="s">
        <v>2985</v>
      </c>
      <c r="G5093" t="s">
        <v>21</v>
      </c>
      <c r="H5093">
        <v>19805</v>
      </c>
      <c r="I5093" t="s">
        <v>1683</v>
      </c>
      <c r="J5093">
        <v>115.02</v>
      </c>
      <c r="K5093">
        <v>9</v>
      </c>
      <c r="L5093">
        <v>7.0289999999999999</v>
      </c>
      <c r="M5093">
        <v>0</v>
      </c>
      <c r="N5093">
        <v>51.759</v>
      </c>
    </row>
    <row r="5094" spans="1:14" hidden="1">
      <c r="A5094">
        <v>124</v>
      </c>
      <c r="B5094" t="s">
        <v>5084</v>
      </c>
      <c r="C5094" s="4">
        <v>42533</v>
      </c>
      <c r="D5094" s="4">
        <v>42536</v>
      </c>
      <c r="E5094" t="s">
        <v>38</v>
      </c>
      <c r="F5094" t="s">
        <v>2985</v>
      </c>
      <c r="G5094" t="s">
        <v>21</v>
      </c>
      <c r="H5094">
        <v>19805</v>
      </c>
      <c r="I5094" t="s">
        <v>3773</v>
      </c>
      <c r="J5094">
        <v>68.040000000000006</v>
      </c>
      <c r="K5094">
        <v>7</v>
      </c>
      <c r="L5094">
        <v>6.9012000000000002</v>
      </c>
      <c r="M5094">
        <v>0</v>
      </c>
      <c r="N5094">
        <v>19.7316</v>
      </c>
    </row>
    <row r="5095" spans="1:14" hidden="1">
      <c r="A5095">
        <v>437</v>
      </c>
      <c r="B5095" t="s">
        <v>5085</v>
      </c>
      <c r="C5095" s="4">
        <v>42533</v>
      </c>
      <c r="D5095" s="4">
        <v>42535</v>
      </c>
      <c r="E5095" t="s">
        <v>52</v>
      </c>
      <c r="F5095" t="s">
        <v>2798</v>
      </c>
      <c r="G5095" t="s">
        <v>17</v>
      </c>
      <c r="H5095">
        <v>60623</v>
      </c>
      <c r="I5095" t="s">
        <v>5086</v>
      </c>
      <c r="J5095">
        <v>1007.979</v>
      </c>
      <c r="K5095">
        <v>3</v>
      </c>
      <c r="L5095">
        <v>321.5933</v>
      </c>
      <c r="M5095">
        <v>0.3</v>
      </c>
      <c r="N5095">
        <v>43.199100000000001</v>
      </c>
    </row>
    <row r="5096" spans="1:14" hidden="1">
      <c r="A5096">
        <v>438</v>
      </c>
      <c r="B5096" t="s">
        <v>5085</v>
      </c>
      <c r="C5096" s="4">
        <v>42533</v>
      </c>
      <c r="D5096" s="4">
        <v>42535</v>
      </c>
      <c r="E5096" t="s">
        <v>52</v>
      </c>
      <c r="F5096" t="s">
        <v>2798</v>
      </c>
      <c r="G5096" t="s">
        <v>17</v>
      </c>
      <c r="H5096">
        <v>60623</v>
      </c>
      <c r="I5096" t="s">
        <v>300</v>
      </c>
      <c r="J5096">
        <v>313.488</v>
      </c>
      <c r="K5096">
        <v>7</v>
      </c>
      <c r="L5096">
        <v>28.549800000000001</v>
      </c>
      <c r="M5096">
        <v>0.2</v>
      </c>
      <c r="N5096">
        <v>113.63939999999999</v>
      </c>
    </row>
    <row r="5097" spans="1:14" hidden="1">
      <c r="A5097">
        <v>2903</v>
      </c>
      <c r="B5097" t="s">
        <v>5087</v>
      </c>
      <c r="C5097" s="4">
        <v>42533</v>
      </c>
      <c r="D5097" s="4">
        <v>42538</v>
      </c>
      <c r="E5097" t="s">
        <v>15</v>
      </c>
      <c r="F5097" t="s">
        <v>1817</v>
      </c>
      <c r="G5097" t="s">
        <v>21</v>
      </c>
      <c r="H5097">
        <v>60610</v>
      </c>
      <c r="I5097" t="s">
        <v>1293</v>
      </c>
      <c r="J5097">
        <v>23.12</v>
      </c>
      <c r="K5097">
        <v>5</v>
      </c>
      <c r="L5097">
        <v>2.9478</v>
      </c>
      <c r="M5097">
        <v>0.2</v>
      </c>
      <c r="N5097">
        <v>8.3810000000000002</v>
      </c>
    </row>
    <row r="5098" spans="1:14" hidden="1">
      <c r="A5098">
        <v>7148</v>
      </c>
      <c r="B5098" t="s">
        <v>5088</v>
      </c>
      <c r="C5098" s="4">
        <v>42533</v>
      </c>
      <c r="D5098" s="4">
        <v>42538</v>
      </c>
      <c r="E5098" t="s">
        <v>15</v>
      </c>
      <c r="F5098" t="s">
        <v>686</v>
      </c>
      <c r="G5098" t="s">
        <v>21</v>
      </c>
      <c r="H5098">
        <v>11561</v>
      </c>
      <c r="I5098" t="s">
        <v>696</v>
      </c>
      <c r="J5098">
        <v>92.94</v>
      </c>
      <c r="K5098">
        <v>3</v>
      </c>
      <c r="L5098">
        <v>17.039000000000001</v>
      </c>
      <c r="M5098">
        <v>0</v>
      </c>
      <c r="N5098">
        <v>41.823</v>
      </c>
    </row>
    <row r="5099" spans="1:14" hidden="1">
      <c r="A5099">
        <v>7149</v>
      </c>
      <c r="B5099" t="s">
        <v>5088</v>
      </c>
      <c r="C5099" s="4">
        <v>42533</v>
      </c>
      <c r="D5099" s="4">
        <v>42538</v>
      </c>
      <c r="E5099" t="s">
        <v>15</v>
      </c>
      <c r="F5099" t="s">
        <v>686</v>
      </c>
      <c r="G5099" t="s">
        <v>21</v>
      </c>
      <c r="H5099">
        <v>11561</v>
      </c>
      <c r="I5099" t="s">
        <v>1169</v>
      </c>
      <c r="J5099">
        <v>52.56</v>
      </c>
      <c r="K5099">
        <v>3</v>
      </c>
      <c r="L5099">
        <v>11.388</v>
      </c>
      <c r="M5099">
        <v>0</v>
      </c>
      <c r="N5099">
        <v>18.396000000000001</v>
      </c>
    </row>
    <row r="5100" spans="1:14" hidden="1">
      <c r="A5100">
        <v>8224</v>
      </c>
      <c r="B5100" t="s">
        <v>5089</v>
      </c>
      <c r="C5100" s="4">
        <v>42533</v>
      </c>
      <c r="D5100" s="4">
        <v>42537</v>
      </c>
      <c r="E5100" t="s">
        <v>15</v>
      </c>
      <c r="F5100" t="s">
        <v>2730</v>
      </c>
      <c r="G5100" t="s">
        <v>27</v>
      </c>
      <c r="H5100">
        <v>91104</v>
      </c>
      <c r="I5100" t="s">
        <v>696</v>
      </c>
      <c r="J5100">
        <v>185.88</v>
      </c>
      <c r="K5100">
        <v>6</v>
      </c>
      <c r="L5100">
        <v>17.039000000000001</v>
      </c>
      <c r="M5100">
        <v>0</v>
      </c>
      <c r="N5100">
        <v>83.646000000000001</v>
      </c>
    </row>
    <row r="5101" spans="1:14" hidden="1">
      <c r="A5101">
        <v>8225</v>
      </c>
      <c r="B5101" t="s">
        <v>5089</v>
      </c>
      <c r="C5101" s="4">
        <v>42533</v>
      </c>
      <c r="D5101" s="4">
        <v>42537</v>
      </c>
      <c r="E5101" t="s">
        <v>15</v>
      </c>
      <c r="F5101" t="s">
        <v>2730</v>
      </c>
      <c r="G5101" t="s">
        <v>27</v>
      </c>
      <c r="H5101">
        <v>91104</v>
      </c>
      <c r="I5101" t="s">
        <v>2170</v>
      </c>
      <c r="J5101">
        <v>12.96</v>
      </c>
      <c r="K5101">
        <v>2</v>
      </c>
      <c r="L5101">
        <v>3.3696000000000002</v>
      </c>
      <c r="M5101">
        <v>0</v>
      </c>
      <c r="N5101">
        <v>6.2207999999999997</v>
      </c>
    </row>
    <row r="5102" spans="1:14" hidden="1">
      <c r="A5102">
        <v>8717</v>
      </c>
      <c r="B5102" t="s">
        <v>5090</v>
      </c>
      <c r="C5102" s="4">
        <v>42533</v>
      </c>
      <c r="D5102" s="4">
        <v>42537</v>
      </c>
      <c r="E5102" t="s">
        <v>52</v>
      </c>
      <c r="F5102" t="s">
        <v>1241</v>
      </c>
      <c r="G5102" t="s">
        <v>17</v>
      </c>
      <c r="H5102">
        <v>77070</v>
      </c>
      <c r="I5102" t="s">
        <v>2106</v>
      </c>
      <c r="J5102">
        <v>64.384</v>
      </c>
      <c r="K5102">
        <v>4</v>
      </c>
      <c r="L5102">
        <v>56.335999999999999</v>
      </c>
      <c r="M5102">
        <v>0.8</v>
      </c>
      <c r="N5102">
        <v>-160.96</v>
      </c>
    </row>
    <row r="5103" spans="1:14" hidden="1">
      <c r="A5103">
        <v>8718</v>
      </c>
      <c r="B5103" t="s">
        <v>5090</v>
      </c>
      <c r="C5103" s="4">
        <v>42533</v>
      </c>
      <c r="D5103" s="4">
        <v>42537</v>
      </c>
      <c r="E5103" t="s">
        <v>52</v>
      </c>
      <c r="F5103" t="s">
        <v>1241</v>
      </c>
      <c r="G5103" t="s">
        <v>17</v>
      </c>
      <c r="H5103">
        <v>77070</v>
      </c>
      <c r="I5103" t="s">
        <v>1347</v>
      </c>
      <c r="J5103">
        <v>6.984</v>
      </c>
      <c r="K5103">
        <v>2</v>
      </c>
      <c r="L5103">
        <v>5.7618</v>
      </c>
      <c r="M5103">
        <v>0.6</v>
      </c>
      <c r="N5103">
        <v>-4.5396000000000001</v>
      </c>
    </row>
    <row r="5104" spans="1:14" hidden="1">
      <c r="A5104">
        <v>8719</v>
      </c>
      <c r="B5104" t="s">
        <v>5090</v>
      </c>
      <c r="C5104" s="4">
        <v>42533</v>
      </c>
      <c r="D5104" s="4">
        <v>42537</v>
      </c>
      <c r="E5104" t="s">
        <v>52</v>
      </c>
      <c r="F5104" t="s">
        <v>1241</v>
      </c>
      <c r="G5104" t="s">
        <v>17</v>
      </c>
      <c r="H5104">
        <v>77070</v>
      </c>
      <c r="I5104" t="s">
        <v>1550</v>
      </c>
      <c r="J5104">
        <v>11.263999999999999</v>
      </c>
      <c r="K5104">
        <v>8</v>
      </c>
      <c r="L5104">
        <v>0.91520000000000001</v>
      </c>
      <c r="M5104">
        <v>0.2</v>
      </c>
      <c r="N5104">
        <v>3.9424000000000001</v>
      </c>
    </row>
    <row r="5105" spans="1:14" hidden="1">
      <c r="A5105">
        <v>8720</v>
      </c>
      <c r="B5105" t="s">
        <v>5090</v>
      </c>
      <c r="C5105" s="4">
        <v>42533</v>
      </c>
      <c r="D5105" s="4">
        <v>42537</v>
      </c>
      <c r="E5105" t="s">
        <v>52</v>
      </c>
      <c r="F5105" t="s">
        <v>1241</v>
      </c>
      <c r="G5105" t="s">
        <v>17</v>
      </c>
      <c r="H5105">
        <v>77070</v>
      </c>
      <c r="I5105" t="s">
        <v>444</v>
      </c>
      <c r="J5105">
        <v>15.552</v>
      </c>
      <c r="K5105">
        <v>3</v>
      </c>
      <c r="L5105">
        <v>3.3048000000000002</v>
      </c>
      <c r="M5105">
        <v>0.2</v>
      </c>
      <c r="N5105">
        <v>5.6375999999999999</v>
      </c>
    </row>
    <row r="5106" spans="1:14" hidden="1">
      <c r="A5106">
        <v>8721</v>
      </c>
      <c r="B5106" t="s">
        <v>5090</v>
      </c>
      <c r="C5106" s="4">
        <v>42533</v>
      </c>
      <c r="D5106" s="4">
        <v>42537</v>
      </c>
      <c r="E5106" t="s">
        <v>52</v>
      </c>
      <c r="F5106" t="s">
        <v>1241</v>
      </c>
      <c r="G5106" t="s">
        <v>17</v>
      </c>
      <c r="H5106">
        <v>77070</v>
      </c>
      <c r="I5106" t="s">
        <v>2950</v>
      </c>
      <c r="J5106">
        <v>379.37200000000001</v>
      </c>
      <c r="K5106">
        <v>2</v>
      </c>
      <c r="L5106">
        <v>249.30160000000001</v>
      </c>
      <c r="M5106">
        <v>0.3</v>
      </c>
      <c r="N5106">
        <v>-119.2312</v>
      </c>
    </row>
    <row r="5107" spans="1:14" hidden="1">
      <c r="A5107">
        <v>8722</v>
      </c>
      <c r="B5107" t="s">
        <v>5090</v>
      </c>
      <c r="C5107" s="4">
        <v>42533</v>
      </c>
      <c r="D5107" s="4">
        <v>42537</v>
      </c>
      <c r="E5107" t="s">
        <v>52</v>
      </c>
      <c r="F5107" t="s">
        <v>1241</v>
      </c>
      <c r="G5107" t="s">
        <v>17</v>
      </c>
      <c r="H5107">
        <v>77070</v>
      </c>
      <c r="I5107" t="s">
        <v>3897</v>
      </c>
      <c r="J5107">
        <v>67.536000000000001</v>
      </c>
      <c r="K5107">
        <v>9</v>
      </c>
      <c r="L5107">
        <v>6.7535999999999996</v>
      </c>
      <c r="M5107">
        <v>0.2</v>
      </c>
      <c r="N5107">
        <v>6.7535999999999996</v>
      </c>
    </row>
    <row r="5108" spans="1:14" hidden="1">
      <c r="A5108">
        <v>8723</v>
      </c>
      <c r="B5108" t="s">
        <v>5090</v>
      </c>
      <c r="C5108" s="4">
        <v>42533</v>
      </c>
      <c r="D5108" s="4">
        <v>42537</v>
      </c>
      <c r="E5108" t="s">
        <v>52</v>
      </c>
      <c r="F5108" t="s">
        <v>1241</v>
      </c>
      <c r="G5108" t="s">
        <v>17</v>
      </c>
      <c r="H5108">
        <v>77070</v>
      </c>
      <c r="I5108" t="s">
        <v>3113</v>
      </c>
      <c r="J5108">
        <v>1.524</v>
      </c>
      <c r="K5108">
        <v>2</v>
      </c>
      <c r="L5108">
        <v>2.0954999999999999</v>
      </c>
      <c r="M5108">
        <v>0.8</v>
      </c>
      <c r="N5108">
        <v>-2.6669999999999998</v>
      </c>
    </row>
    <row r="5109" spans="1:14" hidden="1">
      <c r="A5109">
        <v>2428</v>
      </c>
      <c r="B5109" t="s">
        <v>5091</v>
      </c>
      <c r="C5109" s="4">
        <v>42532</v>
      </c>
      <c r="D5109" s="4">
        <v>42538</v>
      </c>
      <c r="E5109" t="s">
        <v>15</v>
      </c>
      <c r="F5109" t="s">
        <v>3614</v>
      </c>
      <c r="G5109" t="s">
        <v>27</v>
      </c>
      <c r="H5109">
        <v>76017</v>
      </c>
      <c r="I5109" t="s">
        <v>86</v>
      </c>
      <c r="J5109">
        <v>1.3440000000000001</v>
      </c>
      <c r="K5109">
        <v>4</v>
      </c>
      <c r="L5109">
        <v>0.87360000000000004</v>
      </c>
      <c r="M5109">
        <v>0.8</v>
      </c>
      <c r="N5109">
        <v>-2.1503999999999999</v>
      </c>
    </row>
    <row r="5110" spans="1:14" hidden="1">
      <c r="A5110">
        <v>2429</v>
      </c>
      <c r="B5110" t="s">
        <v>5091</v>
      </c>
      <c r="C5110" s="4">
        <v>42532</v>
      </c>
      <c r="D5110" s="4">
        <v>42538</v>
      </c>
      <c r="E5110" t="s">
        <v>15</v>
      </c>
      <c r="F5110" t="s">
        <v>3614</v>
      </c>
      <c r="G5110" t="s">
        <v>27</v>
      </c>
      <c r="H5110">
        <v>76017</v>
      </c>
      <c r="I5110" t="s">
        <v>372</v>
      </c>
      <c r="J5110">
        <v>8.2720000000000002</v>
      </c>
      <c r="K5110">
        <v>4</v>
      </c>
      <c r="L5110">
        <v>5.4802</v>
      </c>
      <c r="M5110">
        <v>0.8</v>
      </c>
      <c r="N5110">
        <v>-13.6488</v>
      </c>
    </row>
    <row r="5111" spans="1:14" hidden="1">
      <c r="A5111">
        <v>2430</v>
      </c>
      <c r="B5111" t="s">
        <v>5091</v>
      </c>
      <c r="C5111" s="4">
        <v>42532</v>
      </c>
      <c r="D5111" s="4">
        <v>42538</v>
      </c>
      <c r="E5111" t="s">
        <v>15</v>
      </c>
      <c r="F5111" t="s">
        <v>3614</v>
      </c>
      <c r="G5111" t="s">
        <v>27</v>
      </c>
      <c r="H5111">
        <v>76017</v>
      </c>
      <c r="I5111" t="s">
        <v>1603</v>
      </c>
      <c r="J5111">
        <v>12.544</v>
      </c>
      <c r="K5111">
        <v>7</v>
      </c>
      <c r="L5111">
        <v>3.0912000000000002</v>
      </c>
      <c r="M5111">
        <v>0.6</v>
      </c>
      <c r="N5111">
        <v>-9.0944000000000003</v>
      </c>
    </row>
    <row r="5112" spans="1:14" hidden="1">
      <c r="A5112">
        <v>2758</v>
      </c>
      <c r="B5112" t="s">
        <v>5092</v>
      </c>
      <c r="C5112" s="4">
        <v>42532</v>
      </c>
      <c r="D5112" s="4">
        <v>42534</v>
      </c>
      <c r="E5112" t="s">
        <v>52</v>
      </c>
      <c r="F5112" t="s">
        <v>1084</v>
      </c>
      <c r="G5112" t="s">
        <v>21</v>
      </c>
      <c r="H5112">
        <v>10035</v>
      </c>
      <c r="I5112" t="s">
        <v>1983</v>
      </c>
      <c r="J5112">
        <v>239.97</v>
      </c>
      <c r="K5112">
        <v>3</v>
      </c>
      <c r="L5112">
        <v>55.993000000000002</v>
      </c>
      <c r="M5112">
        <v>0</v>
      </c>
      <c r="N5112">
        <v>71.991</v>
      </c>
    </row>
    <row r="5113" spans="1:14" hidden="1">
      <c r="A5113">
        <v>5668</v>
      </c>
      <c r="B5113" t="s">
        <v>5093</v>
      </c>
      <c r="C5113" s="4">
        <v>42532</v>
      </c>
      <c r="D5113" s="4">
        <v>42536</v>
      </c>
      <c r="E5113" t="s">
        <v>15</v>
      </c>
      <c r="F5113" t="s">
        <v>284</v>
      </c>
      <c r="G5113" t="s">
        <v>21</v>
      </c>
      <c r="H5113">
        <v>98103</v>
      </c>
      <c r="I5113" t="s">
        <v>2660</v>
      </c>
      <c r="J5113">
        <v>14.62</v>
      </c>
      <c r="K5113">
        <v>2</v>
      </c>
      <c r="L5113">
        <v>3.8742999999999999</v>
      </c>
      <c r="M5113">
        <v>0</v>
      </c>
      <c r="N5113">
        <v>6.8714000000000004</v>
      </c>
    </row>
    <row r="5114" spans="1:14" hidden="1">
      <c r="A5114">
        <v>5669</v>
      </c>
      <c r="B5114" t="s">
        <v>5093</v>
      </c>
      <c r="C5114" s="4">
        <v>42532</v>
      </c>
      <c r="D5114" s="4">
        <v>42536</v>
      </c>
      <c r="E5114" t="s">
        <v>15</v>
      </c>
      <c r="F5114" t="s">
        <v>284</v>
      </c>
      <c r="G5114" t="s">
        <v>21</v>
      </c>
      <c r="H5114">
        <v>98103</v>
      </c>
      <c r="I5114" t="s">
        <v>1380</v>
      </c>
      <c r="J5114">
        <v>53.984000000000002</v>
      </c>
      <c r="K5114">
        <v>14</v>
      </c>
      <c r="L5114">
        <v>2.6027999999999998</v>
      </c>
      <c r="M5114">
        <v>0.2</v>
      </c>
      <c r="N5114">
        <v>17.544799999999999</v>
      </c>
    </row>
    <row r="5115" spans="1:14" hidden="1">
      <c r="A5115">
        <v>5670</v>
      </c>
      <c r="B5115" t="s">
        <v>5093</v>
      </c>
      <c r="C5115" s="4">
        <v>42532</v>
      </c>
      <c r="D5115" s="4">
        <v>42536</v>
      </c>
      <c r="E5115" t="s">
        <v>15</v>
      </c>
      <c r="F5115" t="s">
        <v>284</v>
      </c>
      <c r="G5115" t="s">
        <v>21</v>
      </c>
      <c r="H5115">
        <v>98103</v>
      </c>
      <c r="I5115" t="s">
        <v>2828</v>
      </c>
      <c r="J5115">
        <v>389.97</v>
      </c>
      <c r="K5115">
        <v>3</v>
      </c>
      <c r="L5115">
        <v>85.793400000000005</v>
      </c>
      <c r="M5115">
        <v>0</v>
      </c>
      <c r="N5115">
        <v>132.5898</v>
      </c>
    </row>
    <row r="5116" spans="1:14" hidden="1">
      <c r="A5116">
        <v>8370</v>
      </c>
      <c r="B5116" t="s">
        <v>5094</v>
      </c>
      <c r="C5116" s="4">
        <v>42532</v>
      </c>
      <c r="D5116" s="4">
        <v>42537</v>
      </c>
      <c r="E5116" t="s">
        <v>15</v>
      </c>
      <c r="F5116" t="s">
        <v>2157</v>
      </c>
      <c r="G5116" t="s">
        <v>21</v>
      </c>
      <c r="H5116">
        <v>90049</v>
      </c>
      <c r="I5116" t="s">
        <v>436</v>
      </c>
      <c r="J5116">
        <v>902.71199999999999</v>
      </c>
      <c r="K5116">
        <v>3</v>
      </c>
      <c r="L5116">
        <v>289.62009999999998</v>
      </c>
      <c r="M5116">
        <v>0.2</v>
      </c>
      <c r="N5116">
        <v>33.8517000000001</v>
      </c>
    </row>
    <row r="5117" spans="1:14" hidden="1">
      <c r="A5117">
        <v>557</v>
      </c>
      <c r="B5117" t="s">
        <v>5095</v>
      </c>
      <c r="C5117" s="4">
        <v>42531</v>
      </c>
      <c r="D5117" s="4">
        <v>42536</v>
      </c>
      <c r="E5117" t="s">
        <v>15</v>
      </c>
      <c r="F5117" t="s">
        <v>1648</v>
      </c>
      <c r="G5117" t="s">
        <v>21</v>
      </c>
      <c r="H5117">
        <v>90045</v>
      </c>
      <c r="I5117" t="s">
        <v>64</v>
      </c>
      <c r="J5117">
        <v>20.7</v>
      </c>
      <c r="K5117">
        <v>2</v>
      </c>
      <c r="L5117">
        <v>5.3819999999999997</v>
      </c>
      <c r="M5117">
        <v>0</v>
      </c>
      <c r="N5117">
        <v>9.9359999999999999</v>
      </c>
    </row>
    <row r="5118" spans="1:14" hidden="1">
      <c r="A5118">
        <v>558</v>
      </c>
      <c r="B5118" t="s">
        <v>5095</v>
      </c>
      <c r="C5118" s="4">
        <v>42531</v>
      </c>
      <c r="D5118" s="4">
        <v>42536</v>
      </c>
      <c r="E5118" t="s">
        <v>15</v>
      </c>
      <c r="F5118" t="s">
        <v>1648</v>
      </c>
      <c r="G5118" t="s">
        <v>21</v>
      </c>
      <c r="H5118">
        <v>90045</v>
      </c>
      <c r="I5118" t="s">
        <v>494</v>
      </c>
      <c r="J5118">
        <v>1335.68</v>
      </c>
      <c r="K5118">
        <v>4</v>
      </c>
      <c r="L5118">
        <v>388.18200000000002</v>
      </c>
      <c r="M5118">
        <v>0.2</v>
      </c>
      <c r="N5118">
        <v>-217.048</v>
      </c>
    </row>
    <row r="5119" spans="1:14" hidden="1">
      <c r="A5119">
        <v>559</v>
      </c>
      <c r="B5119" t="s">
        <v>5095</v>
      </c>
      <c r="C5119" s="4">
        <v>42531</v>
      </c>
      <c r="D5119" s="4">
        <v>42536</v>
      </c>
      <c r="E5119" t="s">
        <v>15</v>
      </c>
      <c r="F5119" t="s">
        <v>1648</v>
      </c>
      <c r="G5119" t="s">
        <v>21</v>
      </c>
      <c r="H5119">
        <v>90045</v>
      </c>
      <c r="I5119" t="s">
        <v>2680</v>
      </c>
      <c r="J5119">
        <v>32.4</v>
      </c>
      <c r="K5119">
        <v>5</v>
      </c>
      <c r="L5119">
        <v>3.3696000000000002</v>
      </c>
      <c r="M5119">
        <v>0</v>
      </c>
      <c r="N5119">
        <v>15.552</v>
      </c>
    </row>
    <row r="5120" spans="1:14" hidden="1">
      <c r="A5120">
        <v>4583</v>
      </c>
      <c r="B5120" t="s">
        <v>5096</v>
      </c>
      <c r="C5120" s="4">
        <v>42531</v>
      </c>
      <c r="D5120" s="4">
        <v>42533</v>
      </c>
      <c r="E5120" t="s">
        <v>38</v>
      </c>
      <c r="F5120" t="s">
        <v>1173</v>
      </c>
      <c r="G5120" t="s">
        <v>21</v>
      </c>
      <c r="H5120">
        <v>19140</v>
      </c>
      <c r="I5120" t="s">
        <v>1167</v>
      </c>
      <c r="J5120">
        <v>23.616</v>
      </c>
      <c r="K5120">
        <v>8</v>
      </c>
      <c r="L5120">
        <v>1.9557</v>
      </c>
      <c r="M5120">
        <v>0.2</v>
      </c>
      <c r="N5120">
        <v>7.9703999999999997</v>
      </c>
    </row>
    <row r="5121" spans="1:14" hidden="1">
      <c r="A5121">
        <v>1927</v>
      </c>
      <c r="B5121" t="s">
        <v>5097</v>
      </c>
      <c r="C5121" s="4">
        <v>42530</v>
      </c>
      <c r="D5121" s="4">
        <v>42536</v>
      </c>
      <c r="E5121" t="s">
        <v>15</v>
      </c>
      <c r="F5121" t="s">
        <v>2741</v>
      </c>
      <c r="G5121" t="s">
        <v>21</v>
      </c>
      <c r="H5121">
        <v>90045</v>
      </c>
      <c r="I5121" t="s">
        <v>4995</v>
      </c>
      <c r="J5121">
        <v>177.48</v>
      </c>
      <c r="K5121">
        <v>3</v>
      </c>
      <c r="L5121">
        <v>52.5045</v>
      </c>
      <c r="M5121">
        <v>0.2</v>
      </c>
      <c r="N5121">
        <v>19.9665</v>
      </c>
    </row>
    <row r="5122" spans="1:14" hidden="1">
      <c r="A5122">
        <v>2839</v>
      </c>
      <c r="B5122" t="s">
        <v>5098</v>
      </c>
      <c r="C5122" s="4">
        <v>42530</v>
      </c>
      <c r="D5122" s="4">
        <v>42533</v>
      </c>
      <c r="E5122" t="s">
        <v>38</v>
      </c>
      <c r="F5122" t="s">
        <v>712</v>
      </c>
      <c r="G5122" t="s">
        <v>21</v>
      </c>
      <c r="H5122">
        <v>32303</v>
      </c>
      <c r="I5122" t="s">
        <v>3918</v>
      </c>
      <c r="J5122">
        <v>695.7</v>
      </c>
      <c r="K5122">
        <v>2</v>
      </c>
      <c r="L5122">
        <v>361.76400000000001</v>
      </c>
      <c r="M5122">
        <v>0.5</v>
      </c>
      <c r="N5122">
        <v>-27.827999999999999</v>
      </c>
    </row>
    <row r="5123" spans="1:14" hidden="1">
      <c r="A5123">
        <v>5468</v>
      </c>
      <c r="B5123" t="s">
        <v>5099</v>
      </c>
      <c r="C5123" s="4">
        <v>42530</v>
      </c>
      <c r="D5123" s="4">
        <v>42535</v>
      </c>
      <c r="E5123" t="s">
        <v>15</v>
      </c>
      <c r="F5123" t="s">
        <v>276</v>
      </c>
      <c r="G5123" t="s">
        <v>21</v>
      </c>
      <c r="H5123">
        <v>94109</v>
      </c>
      <c r="I5123" t="s">
        <v>378</v>
      </c>
      <c r="J5123">
        <v>122.352</v>
      </c>
      <c r="K5123">
        <v>3</v>
      </c>
      <c r="L5123">
        <v>36.195799999999998</v>
      </c>
      <c r="M5123">
        <v>0.2</v>
      </c>
      <c r="N5123">
        <v>13.7646</v>
      </c>
    </row>
    <row r="5124" spans="1:14" hidden="1">
      <c r="A5124">
        <v>6047</v>
      </c>
      <c r="B5124" t="s">
        <v>5100</v>
      </c>
      <c r="C5124" s="4">
        <v>42530</v>
      </c>
      <c r="D5124" s="4">
        <v>42537</v>
      </c>
      <c r="E5124" t="s">
        <v>15</v>
      </c>
      <c r="F5124" t="s">
        <v>1657</v>
      </c>
      <c r="G5124" t="s">
        <v>17</v>
      </c>
      <c r="H5124">
        <v>55407</v>
      </c>
      <c r="I5124" t="s">
        <v>2439</v>
      </c>
      <c r="J5124">
        <v>692.94</v>
      </c>
      <c r="K5124">
        <v>3</v>
      </c>
      <c r="L5124">
        <v>173.23500000000001</v>
      </c>
      <c r="M5124">
        <v>0</v>
      </c>
      <c r="N5124">
        <v>173.23500000000001</v>
      </c>
    </row>
    <row r="5125" spans="1:14" hidden="1">
      <c r="A5125">
        <v>3149</v>
      </c>
      <c r="B5125" t="s">
        <v>5101</v>
      </c>
      <c r="C5125" s="4">
        <v>42528</v>
      </c>
      <c r="D5125" s="4">
        <v>42531</v>
      </c>
      <c r="E5125" t="s">
        <v>38</v>
      </c>
      <c r="F5125" t="s">
        <v>386</v>
      </c>
      <c r="G5125" t="s">
        <v>17</v>
      </c>
      <c r="H5125">
        <v>10035</v>
      </c>
      <c r="I5125" t="s">
        <v>2680</v>
      </c>
      <c r="J5125">
        <v>32.4</v>
      </c>
      <c r="K5125">
        <v>5</v>
      </c>
      <c r="L5125">
        <v>3.3696000000000002</v>
      </c>
      <c r="M5125">
        <v>0</v>
      </c>
      <c r="N5125">
        <v>15.552</v>
      </c>
    </row>
    <row r="5126" spans="1:14" hidden="1">
      <c r="A5126">
        <v>3577</v>
      </c>
      <c r="B5126" t="s">
        <v>5102</v>
      </c>
      <c r="C5126" s="4">
        <v>42528</v>
      </c>
      <c r="D5126" s="4">
        <v>42532</v>
      </c>
      <c r="E5126" t="s">
        <v>15</v>
      </c>
      <c r="F5126" t="s">
        <v>984</v>
      </c>
      <c r="G5126" t="s">
        <v>17</v>
      </c>
      <c r="H5126">
        <v>93309</v>
      </c>
      <c r="I5126" t="s">
        <v>4262</v>
      </c>
      <c r="J5126">
        <v>4.7839999999999998</v>
      </c>
      <c r="K5126">
        <v>1</v>
      </c>
      <c r="L5126">
        <v>3.2292000000000001</v>
      </c>
      <c r="M5126">
        <v>0.2</v>
      </c>
      <c r="N5126">
        <v>1.5548</v>
      </c>
    </row>
    <row r="5127" spans="1:14" hidden="1">
      <c r="A5127">
        <v>3578</v>
      </c>
      <c r="B5127" t="s">
        <v>5102</v>
      </c>
      <c r="C5127" s="4">
        <v>42528</v>
      </c>
      <c r="D5127" s="4">
        <v>42532</v>
      </c>
      <c r="E5127" t="s">
        <v>15</v>
      </c>
      <c r="F5127" t="s">
        <v>984</v>
      </c>
      <c r="G5127" t="s">
        <v>17</v>
      </c>
      <c r="H5127">
        <v>93309</v>
      </c>
      <c r="I5127" t="s">
        <v>5103</v>
      </c>
      <c r="J5127">
        <v>4.7300000000000004</v>
      </c>
      <c r="K5127">
        <v>1</v>
      </c>
      <c r="L5127">
        <v>2.4123000000000001</v>
      </c>
      <c r="M5127">
        <v>0</v>
      </c>
      <c r="N5127">
        <v>2.3176999999999999</v>
      </c>
    </row>
    <row r="5128" spans="1:14" hidden="1">
      <c r="A5128">
        <v>9583</v>
      </c>
      <c r="B5128" t="s">
        <v>5104</v>
      </c>
      <c r="C5128" s="4">
        <v>42528</v>
      </c>
      <c r="D5128" s="4">
        <v>42532</v>
      </c>
      <c r="E5128" t="s">
        <v>15</v>
      </c>
      <c r="F5128" t="s">
        <v>476</v>
      </c>
      <c r="G5128" t="s">
        <v>17</v>
      </c>
      <c r="H5128">
        <v>19120</v>
      </c>
      <c r="I5128" t="s">
        <v>40</v>
      </c>
      <c r="J5128">
        <v>9.6479999999999997</v>
      </c>
      <c r="K5128">
        <v>6</v>
      </c>
      <c r="L5128">
        <v>1.0250999999999999</v>
      </c>
      <c r="M5128">
        <v>0.2</v>
      </c>
      <c r="N5128">
        <v>3.4973999999999998</v>
      </c>
    </row>
    <row r="5129" spans="1:14" hidden="1">
      <c r="A5129">
        <v>265</v>
      </c>
      <c r="B5129" t="s">
        <v>5105</v>
      </c>
      <c r="C5129" s="4">
        <v>42527</v>
      </c>
      <c r="D5129" s="4">
        <v>42534</v>
      </c>
      <c r="E5129" t="s">
        <v>15</v>
      </c>
      <c r="F5129" t="s">
        <v>3964</v>
      </c>
      <c r="G5129" t="s">
        <v>21</v>
      </c>
      <c r="H5129">
        <v>60610</v>
      </c>
      <c r="I5129" t="s">
        <v>1652</v>
      </c>
      <c r="J5129">
        <v>328.22399999999999</v>
      </c>
      <c r="K5129">
        <v>4</v>
      </c>
      <c r="L5129">
        <v>74.876099999999994</v>
      </c>
      <c r="M5129">
        <v>0.2</v>
      </c>
      <c r="N5129">
        <v>28.7196</v>
      </c>
    </row>
    <row r="5130" spans="1:14" hidden="1">
      <c r="A5130">
        <v>434</v>
      </c>
      <c r="B5130" t="s">
        <v>5106</v>
      </c>
      <c r="C5130" s="4">
        <v>42527</v>
      </c>
      <c r="D5130" s="4">
        <v>42528</v>
      </c>
      <c r="E5130" t="s">
        <v>38</v>
      </c>
      <c r="F5130" t="s">
        <v>425</v>
      </c>
      <c r="G5130" t="s">
        <v>21</v>
      </c>
      <c r="H5130">
        <v>1852</v>
      </c>
      <c r="I5130" t="s">
        <v>274</v>
      </c>
      <c r="J5130">
        <v>714.3</v>
      </c>
      <c r="K5130">
        <v>5</v>
      </c>
      <c r="L5130">
        <v>101.4306</v>
      </c>
      <c r="M5130">
        <v>0</v>
      </c>
      <c r="N5130">
        <v>207.14699999999999</v>
      </c>
    </row>
    <row r="5131" spans="1:14" hidden="1">
      <c r="A5131">
        <v>5085</v>
      </c>
      <c r="B5131" t="s">
        <v>5107</v>
      </c>
      <c r="C5131" s="4">
        <v>42527</v>
      </c>
      <c r="D5131" s="4">
        <v>42530</v>
      </c>
      <c r="E5131" t="s">
        <v>52</v>
      </c>
      <c r="F5131" t="s">
        <v>2717</v>
      </c>
      <c r="G5131" t="s">
        <v>27</v>
      </c>
      <c r="H5131">
        <v>1852</v>
      </c>
      <c r="I5131" t="s">
        <v>2293</v>
      </c>
      <c r="J5131">
        <v>105.52</v>
      </c>
      <c r="K5131">
        <v>4</v>
      </c>
      <c r="L5131">
        <v>14.245200000000001</v>
      </c>
      <c r="M5131">
        <v>0</v>
      </c>
      <c r="N5131">
        <v>48.539200000000001</v>
      </c>
    </row>
    <row r="5132" spans="1:14" hidden="1">
      <c r="A5132">
        <v>5532</v>
      </c>
      <c r="B5132" t="s">
        <v>5108</v>
      </c>
      <c r="C5132" s="4">
        <v>42527</v>
      </c>
      <c r="D5132" s="4">
        <v>42528</v>
      </c>
      <c r="E5132" t="s">
        <v>38</v>
      </c>
      <c r="F5132" t="s">
        <v>1186</v>
      </c>
      <c r="G5132" t="s">
        <v>21</v>
      </c>
      <c r="H5132">
        <v>72209</v>
      </c>
      <c r="I5132" t="s">
        <v>2218</v>
      </c>
      <c r="J5132">
        <v>179.94</v>
      </c>
      <c r="K5132">
        <v>6</v>
      </c>
      <c r="L5132">
        <v>17.394200000000001</v>
      </c>
      <c r="M5132">
        <v>0</v>
      </c>
      <c r="N5132">
        <v>75.574799999999996</v>
      </c>
    </row>
    <row r="5133" spans="1:14" hidden="1">
      <c r="A5133">
        <v>5533</v>
      </c>
      <c r="B5133" t="s">
        <v>5108</v>
      </c>
      <c r="C5133" s="4">
        <v>42527</v>
      </c>
      <c r="D5133" s="4">
        <v>42528</v>
      </c>
      <c r="E5133" t="s">
        <v>38</v>
      </c>
      <c r="F5133" t="s">
        <v>1186</v>
      </c>
      <c r="G5133" t="s">
        <v>21</v>
      </c>
      <c r="H5133">
        <v>72209</v>
      </c>
      <c r="I5133" t="s">
        <v>420</v>
      </c>
      <c r="J5133">
        <v>26.85</v>
      </c>
      <c r="K5133">
        <v>3</v>
      </c>
      <c r="L5133">
        <v>7.2495000000000003</v>
      </c>
      <c r="M5133">
        <v>0</v>
      </c>
      <c r="N5133">
        <v>5.1014999999999997</v>
      </c>
    </row>
    <row r="5134" spans="1:14" hidden="1">
      <c r="A5134">
        <v>5534</v>
      </c>
      <c r="B5134" t="s">
        <v>5108</v>
      </c>
      <c r="C5134" s="4">
        <v>42527</v>
      </c>
      <c r="D5134" s="4">
        <v>42528</v>
      </c>
      <c r="E5134" t="s">
        <v>38</v>
      </c>
      <c r="F5134" t="s">
        <v>1186</v>
      </c>
      <c r="G5134" t="s">
        <v>21</v>
      </c>
      <c r="H5134">
        <v>72209</v>
      </c>
      <c r="I5134" t="s">
        <v>1188</v>
      </c>
      <c r="J5134">
        <v>323.37</v>
      </c>
      <c r="K5134">
        <v>3</v>
      </c>
      <c r="L5134">
        <v>64.674000000000007</v>
      </c>
      <c r="M5134">
        <v>0</v>
      </c>
      <c r="N5134">
        <v>129.34800000000001</v>
      </c>
    </row>
    <row r="5135" spans="1:14" hidden="1">
      <c r="A5135">
        <v>5535</v>
      </c>
      <c r="B5135" t="s">
        <v>5108</v>
      </c>
      <c r="C5135" s="4">
        <v>42527</v>
      </c>
      <c r="D5135" s="4">
        <v>42528</v>
      </c>
      <c r="E5135" t="s">
        <v>38</v>
      </c>
      <c r="F5135" t="s">
        <v>1186</v>
      </c>
      <c r="G5135" t="s">
        <v>21</v>
      </c>
      <c r="H5135">
        <v>72209</v>
      </c>
      <c r="I5135" t="s">
        <v>1433</v>
      </c>
      <c r="J5135">
        <v>59.94</v>
      </c>
      <c r="K5135">
        <v>3</v>
      </c>
      <c r="L5135">
        <v>10.589399999999999</v>
      </c>
      <c r="M5135">
        <v>0</v>
      </c>
      <c r="N5135">
        <v>28.171800000000001</v>
      </c>
    </row>
    <row r="5136" spans="1:14" hidden="1">
      <c r="A5136">
        <v>5536</v>
      </c>
      <c r="B5136" t="s">
        <v>5108</v>
      </c>
      <c r="C5136" s="4">
        <v>42527</v>
      </c>
      <c r="D5136" s="4">
        <v>42528</v>
      </c>
      <c r="E5136" t="s">
        <v>38</v>
      </c>
      <c r="F5136" t="s">
        <v>1186</v>
      </c>
      <c r="G5136" t="s">
        <v>21</v>
      </c>
      <c r="H5136">
        <v>72209</v>
      </c>
      <c r="I5136" t="s">
        <v>3048</v>
      </c>
      <c r="J5136">
        <v>64.14</v>
      </c>
      <c r="K5136">
        <v>3</v>
      </c>
      <c r="L5136">
        <v>11.117599999999999</v>
      </c>
      <c r="M5136">
        <v>0</v>
      </c>
      <c r="N5136">
        <v>30.787199999999999</v>
      </c>
    </row>
    <row r="5137" spans="1:14" hidden="1">
      <c r="A5137">
        <v>5537</v>
      </c>
      <c r="B5137" t="s">
        <v>5108</v>
      </c>
      <c r="C5137" s="4">
        <v>42527</v>
      </c>
      <c r="D5137" s="4">
        <v>42528</v>
      </c>
      <c r="E5137" t="s">
        <v>38</v>
      </c>
      <c r="F5137" t="s">
        <v>1186</v>
      </c>
      <c r="G5137" t="s">
        <v>21</v>
      </c>
      <c r="H5137">
        <v>72209</v>
      </c>
      <c r="I5137" t="s">
        <v>3187</v>
      </c>
      <c r="J5137">
        <v>11.67</v>
      </c>
      <c r="K5137">
        <v>3</v>
      </c>
      <c r="L5137">
        <v>2.0228000000000002</v>
      </c>
      <c r="M5137">
        <v>0</v>
      </c>
      <c r="N5137">
        <v>5.6016000000000004</v>
      </c>
    </row>
    <row r="5138" spans="1:14" hidden="1">
      <c r="A5138">
        <v>5538</v>
      </c>
      <c r="B5138" t="s">
        <v>5108</v>
      </c>
      <c r="C5138" s="4">
        <v>42527</v>
      </c>
      <c r="D5138" s="4">
        <v>42528</v>
      </c>
      <c r="E5138" t="s">
        <v>38</v>
      </c>
      <c r="F5138" t="s">
        <v>1186</v>
      </c>
      <c r="G5138" t="s">
        <v>21</v>
      </c>
      <c r="H5138">
        <v>72209</v>
      </c>
      <c r="I5138" t="s">
        <v>3031</v>
      </c>
      <c r="J5138">
        <v>12.96</v>
      </c>
      <c r="K5138">
        <v>2</v>
      </c>
      <c r="L5138">
        <v>3.3696000000000002</v>
      </c>
      <c r="M5138">
        <v>0</v>
      </c>
      <c r="N5138">
        <v>6.2207999999999997</v>
      </c>
    </row>
    <row r="5139" spans="1:14" hidden="1">
      <c r="A5139">
        <v>9120</v>
      </c>
      <c r="B5139" t="s">
        <v>5109</v>
      </c>
      <c r="C5139" s="4">
        <v>42527</v>
      </c>
      <c r="D5139" s="4">
        <v>42533</v>
      </c>
      <c r="E5139" t="s">
        <v>15</v>
      </c>
      <c r="F5139" t="s">
        <v>884</v>
      </c>
      <c r="G5139" t="s">
        <v>17</v>
      </c>
      <c r="H5139">
        <v>90036</v>
      </c>
      <c r="I5139" t="s">
        <v>4846</v>
      </c>
      <c r="J5139">
        <v>22.05</v>
      </c>
      <c r="K5139">
        <v>7</v>
      </c>
      <c r="L5139">
        <v>1.6379999999999999</v>
      </c>
      <c r="M5139">
        <v>0</v>
      </c>
      <c r="N5139">
        <v>10.584</v>
      </c>
    </row>
    <row r="5140" spans="1:14" hidden="1">
      <c r="A5140">
        <v>9121</v>
      </c>
      <c r="B5140" t="s">
        <v>5109</v>
      </c>
      <c r="C5140" s="4">
        <v>42527</v>
      </c>
      <c r="D5140" s="4">
        <v>42533</v>
      </c>
      <c r="E5140" t="s">
        <v>15</v>
      </c>
      <c r="F5140" t="s">
        <v>884</v>
      </c>
      <c r="G5140" t="s">
        <v>17</v>
      </c>
      <c r="H5140">
        <v>90036</v>
      </c>
      <c r="I5140" t="s">
        <v>5110</v>
      </c>
      <c r="J5140">
        <v>99.9</v>
      </c>
      <c r="K5140">
        <v>5</v>
      </c>
      <c r="L5140">
        <v>10.589399999999999</v>
      </c>
      <c r="M5140">
        <v>0</v>
      </c>
      <c r="N5140">
        <v>46.953000000000003</v>
      </c>
    </row>
    <row r="5141" spans="1:14" hidden="1">
      <c r="A5141">
        <v>9661</v>
      </c>
      <c r="B5141" t="s">
        <v>5111</v>
      </c>
      <c r="C5141" s="4">
        <v>42527</v>
      </c>
      <c r="D5141" s="4">
        <v>42532</v>
      </c>
      <c r="E5141" t="s">
        <v>15</v>
      </c>
      <c r="F5141" t="s">
        <v>1147</v>
      </c>
      <c r="G5141" t="s">
        <v>17</v>
      </c>
      <c r="H5141">
        <v>93101</v>
      </c>
      <c r="I5141" t="s">
        <v>1081</v>
      </c>
      <c r="J5141">
        <v>3023.9279999999999</v>
      </c>
      <c r="K5141">
        <v>9</v>
      </c>
      <c r="L5141">
        <v>310.79259999999999</v>
      </c>
      <c r="M5141">
        <v>0.2</v>
      </c>
      <c r="N5141">
        <v>226.7946</v>
      </c>
    </row>
    <row r="5142" spans="1:14" hidden="1">
      <c r="A5142">
        <v>9662</v>
      </c>
      <c r="B5142" t="s">
        <v>5111</v>
      </c>
      <c r="C5142" s="4">
        <v>42527</v>
      </c>
      <c r="D5142" s="4">
        <v>42532</v>
      </c>
      <c r="E5142" t="s">
        <v>15</v>
      </c>
      <c r="F5142" t="s">
        <v>1147</v>
      </c>
      <c r="G5142" t="s">
        <v>17</v>
      </c>
      <c r="H5142">
        <v>93101</v>
      </c>
      <c r="I5142" t="s">
        <v>2394</v>
      </c>
      <c r="J5142">
        <v>26.96</v>
      </c>
      <c r="K5142">
        <v>2</v>
      </c>
      <c r="L5142">
        <v>11.5928</v>
      </c>
      <c r="M5142">
        <v>0</v>
      </c>
      <c r="N5142">
        <v>3.7744</v>
      </c>
    </row>
    <row r="5143" spans="1:14" hidden="1">
      <c r="A5143">
        <v>9663</v>
      </c>
      <c r="B5143" t="s">
        <v>5111</v>
      </c>
      <c r="C5143" s="4">
        <v>42527</v>
      </c>
      <c r="D5143" s="4">
        <v>42532</v>
      </c>
      <c r="E5143" t="s">
        <v>15</v>
      </c>
      <c r="F5143" t="s">
        <v>1147</v>
      </c>
      <c r="G5143" t="s">
        <v>17</v>
      </c>
      <c r="H5143">
        <v>93101</v>
      </c>
      <c r="I5143" t="s">
        <v>2987</v>
      </c>
      <c r="J5143">
        <v>477.6</v>
      </c>
      <c r="K5143">
        <v>3</v>
      </c>
      <c r="L5143">
        <v>105.47</v>
      </c>
      <c r="M5143">
        <v>0.2</v>
      </c>
      <c r="N5143">
        <v>161.19</v>
      </c>
    </row>
    <row r="5144" spans="1:14" hidden="1">
      <c r="A5144">
        <v>9898</v>
      </c>
      <c r="B5144" t="s">
        <v>5112</v>
      </c>
      <c r="C5144" s="4">
        <v>42527</v>
      </c>
      <c r="D5144" s="4">
        <v>42531</v>
      </c>
      <c r="E5144" t="s">
        <v>15</v>
      </c>
      <c r="F5144" t="s">
        <v>293</v>
      </c>
      <c r="G5144" t="s">
        <v>21</v>
      </c>
      <c r="H5144">
        <v>45014</v>
      </c>
      <c r="I5144" t="s">
        <v>454</v>
      </c>
      <c r="J5144">
        <v>466.32</v>
      </c>
      <c r="K5144">
        <v>3</v>
      </c>
      <c r="L5144">
        <v>143.78200000000001</v>
      </c>
      <c r="M5144">
        <v>0.2</v>
      </c>
      <c r="N5144">
        <v>34.973999999999997</v>
      </c>
    </row>
    <row r="5145" spans="1:14" hidden="1">
      <c r="A5145">
        <v>9899</v>
      </c>
      <c r="B5145" t="s">
        <v>5112</v>
      </c>
      <c r="C5145" s="4">
        <v>42527</v>
      </c>
      <c r="D5145" s="4">
        <v>42531</v>
      </c>
      <c r="E5145" t="s">
        <v>15</v>
      </c>
      <c r="F5145" t="s">
        <v>293</v>
      </c>
      <c r="G5145" t="s">
        <v>21</v>
      </c>
      <c r="H5145">
        <v>45014</v>
      </c>
      <c r="I5145" t="s">
        <v>1268</v>
      </c>
      <c r="J5145">
        <v>82.64</v>
      </c>
      <c r="K5145">
        <v>2</v>
      </c>
      <c r="L5145">
        <v>41.32</v>
      </c>
      <c r="M5145">
        <v>0.2</v>
      </c>
      <c r="N5145">
        <v>0</v>
      </c>
    </row>
    <row r="5146" spans="1:14" hidden="1">
      <c r="A5146">
        <v>1134</v>
      </c>
      <c r="B5146" t="s">
        <v>5113</v>
      </c>
      <c r="C5146" s="4">
        <v>42526</v>
      </c>
      <c r="D5146" s="4">
        <v>42530</v>
      </c>
      <c r="E5146" t="s">
        <v>15</v>
      </c>
      <c r="F5146" t="s">
        <v>4605</v>
      </c>
      <c r="G5146" t="s">
        <v>17</v>
      </c>
      <c r="H5146">
        <v>19134</v>
      </c>
      <c r="I5146" t="s">
        <v>4365</v>
      </c>
      <c r="J5146">
        <v>124.608</v>
      </c>
      <c r="K5146">
        <v>4</v>
      </c>
      <c r="L5146">
        <v>36.993000000000002</v>
      </c>
      <c r="M5146">
        <v>0.2</v>
      </c>
      <c r="N5146">
        <v>-23.364000000000001</v>
      </c>
    </row>
    <row r="5147" spans="1:14" hidden="1">
      <c r="A5147">
        <v>1135</v>
      </c>
      <c r="B5147" t="s">
        <v>5113</v>
      </c>
      <c r="C5147" s="4">
        <v>42526</v>
      </c>
      <c r="D5147" s="4">
        <v>42530</v>
      </c>
      <c r="E5147" t="s">
        <v>15</v>
      </c>
      <c r="F5147" t="s">
        <v>4605</v>
      </c>
      <c r="G5147" t="s">
        <v>17</v>
      </c>
      <c r="H5147">
        <v>19134</v>
      </c>
      <c r="I5147" t="s">
        <v>3297</v>
      </c>
      <c r="J5147">
        <v>7.56</v>
      </c>
      <c r="K5147">
        <v>3</v>
      </c>
      <c r="L5147">
        <v>1.6379999999999999</v>
      </c>
      <c r="M5147">
        <v>0.2</v>
      </c>
      <c r="N5147">
        <v>2.6459999999999999</v>
      </c>
    </row>
    <row r="5148" spans="1:14" hidden="1">
      <c r="A5148">
        <v>3727</v>
      </c>
      <c r="B5148" t="s">
        <v>5114</v>
      </c>
      <c r="C5148" s="4">
        <v>42526</v>
      </c>
      <c r="D5148" s="4">
        <v>42532</v>
      </c>
      <c r="E5148" t="s">
        <v>15</v>
      </c>
      <c r="F5148" t="s">
        <v>2493</v>
      </c>
      <c r="G5148" t="s">
        <v>21</v>
      </c>
      <c r="H5148">
        <v>19711</v>
      </c>
      <c r="I5148" t="s">
        <v>2647</v>
      </c>
      <c r="J5148">
        <v>360.38</v>
      </c>
      <c r="K5148">
        <v>2</v>
      </c>
      <c r="L5148">
        <v>133.34059999999999</v>
      </c>
      <c r="M5148">
        <v>0</v>
      </c>
      <c r="N5148">
        <v>93.698800000000006</v>
      </c>
    </row>
    <row r="5149" spans="1:14" hidden="1">
      <c r="A5149">
        <v>3728</v>
      </c>
      <c r="B5149" t="s">
        <v>5114</v>
      </c>
      <c r="C5149" s="4">
        <v>42526</v>
      </c>
      <c r="D5149" s="4">
        <v>42532</v>
      </c>
      <c r="E5149" t="s">
        <v>15</v>
      </c>
      <c r="F5149" t="s">
        <v>2493</v>
      </c>
      <c r="G5149" t="s">
        <v>21</v>
      </c>
      <c r="H5149">
        <v>19711</v>
      </c>
      <c r="I5149" t="s">
        <v>552</v>
      </c>
      <c r="J5149">
        <v>11.16</v>
      </c>
      <c r="K5149">
        <v>2</v>
      </c>
      <c r="L5149">
        <v>4.1849999999999996</v>
      </c>
      <c r="M5149">
        <v>0</v>
      </c>
      <c r="N5149">
        <v>2.79</v>
      </c>
    </row>
    <row r="5150" spans="1:14" hidden="1">
      <c r="A5150">
        <v>3729</v>
      </c>
      <c r="B5150" t="s">
        <v>5114</v>
      </c>
      <c r="C5150" s="4">
        <v>42526</v>
      </c>
      <c r="D5150" s="4">
        <v>42532</v>
      </c>
      <c r="E5150" t="s">
        <v>15</v>
      </c>
      <c r="F5150" t="s">
        <v>2493</v>
      </c>
      <c r="G5150" t="s">
        <v>21</v>
      </c>
      <c r="H5150">
        <v>19711</v>
      </c>
      <c r="I5150" t="s">
        <v>4025</v>
      </c>
      <c r="J5150">
        <v>14.94</v>
      </c>
      <c r="K5150">
        <v>3</v>
      </c>
      <c r="L5150">
        <v>2.6892</v>
      </c>
      <c r="M5150">
        <v>0</v>
      </c>
      <c r="N5150">
        <v>6.8723999999999998</v>
      </c>
    </row>
    <row r="5151" spans="1:14" hidden="1">
      <c r="A5151">
        <v>5523</v>
      </c>
      <c r="B5151" t="s">
        <v>5115</v>
      </c>
      <c r="C5151" s="4">
        <v>42526</v>
      </c>
      <c r="D5151" s="4">
        <v>42528</v>
      </c>
      <c r="E5151" t="s">
        <v>38</v>
      </c>
      <c r="F5151" t="s">
        <v>1063</v>
      </c>
      <c r="G5151" t="s">
        <v>21</v>
      </c>
      <c r="H5151">
        <v>95051</v>
      </c>
      <c r="I5151" t="s">
        <v>2210</v>
      </c>
      <c r="J5151">
        <v>21.552</v>
      </c>
      <c r="K5151">
        <v>6</v>
      </c>
      <c r="L5151">
        <v>2.4245999999999999</v>
      </c>
      <c r="M5151">
        <v>0.2</v>
      </c>
      <c r="N5151">
        <v>7.0044000000000004</v>
      </c>
    </row>
    <row r="5152" spans="1:14" hidden="1">
      <c r="A5152">
        <v>5524</v>
      </c>
      <c r="B5152" t="s">
        <v>5115</v>
      </c>
      <c r="C5152" s="4">
        <v>42526</v>
      </c>
      <c r="D5152" s="4">
        <v>42528</v>
      </c>
      <c r="E5152" t="s">
        <v>38</v>
      </c>
      <c r="F5152" t="s">
        <v>1063</v>
      </c>
      <c r="G5152" t="s">
        <v>21</v>
      </c>
      <c r="H5152">
        <v>95051</v>
      </c>
      <c r="I5152" t="s">
        <v>3724</v>
      </c>
      <c r="J5152">
        <v>58.24</v>
      </c>
      <c r="K5152">
        <v>4</v>
      </c>
      <c r="L5152">
        <v>10.6288</v>
      </c>
      <c r="M5152">
        <v>0</v>
      </c>
      <c r="N5152">
        <v>15.7248</v>
      </c>
    </row>
    <row r="5153" spans="1:14" hidden="1">
      <c r="A5153">
        <v>9375</v>
      </c>
      <c r="B5153" t="s">
        <v>5116</v>
      </c>
      <c r="C5153" s="4">
        <v>42526</v>
      </c>
      <c r="D5153" s="4">
        <v>42530</v>
      </c>
      <c r="E5153" t="s">
        <v>15</v>
      </c>
      <c r="F5153" t="s">
        <v>42</v>
      </c>
      <c r="G5153" t="s">
        <v>27</v>
      </c>
      <c r="H5153">
        <v>98105</v>
      </c>
      <c r="I5153" t="s">
        <v>2971</v>
      </c>
      <c r="J5153">
        <v>61.38</v>
      </c>
      <c r="K5153">
        <v>6</v>
      </c>
      <c r="L5153">
        <v>7.5701999999999998</v>
      </c>
      <c r="M5153">
        <v>0</v>
      </c>
      <c r="N5153">
        <v>15.9588</v>
      </c>
    </row>
    <row r="5154" spans="1:14" hidden="1">
      <c r="A5154">
        <v>70</v>
      </c>
      <c r="B5154" t="s">
        <v>5117</v>
      </c>
      <c r="C5154" s="4">
        <v>42525</v>
      </c>
      <c r="D5154" s="4">
        <v>42527</v>
      </c>
      <c r="E5154" t="s">
        <v>38</v>
      </c>
      <c r="F5154" t="s">
        <v>4762</v>
      </c>
      <c r="G5154" t="s">
        <v>21</v>
      </c>
      <c r="H5154">
        <v>22153</v>
      </c>
      <c r="I5154" t="s">
        <v>4107</v>
      </c>
      <c r="J5154">
        <v>75.88</v>
      </c>
      <c r="K5154">
        <v>2</v>
      </c>
      <c r="L5154">
        <v>20.1082</v>
      </c>
      <c r="M5154">
        <v>0</v>
      </c>
      <c r="N5154">
        <v>35.663600000000002</v>
      </c>
    </row>
    <row r="5155" spans="1:14" hidden="1">
      <c r="A5155">
        <v>238</v>
      </c>
      <c r="B5155" t="s">
        <v>5118</v>
      </c>
      <c r="C5155" s="4">
        <v>42525</v>
      </c>
      <c r="D5155" s="4">
        <v>42530</v>
      </c>
      <c r="E5155" t="s">
        <v>52</v>
      </c>
      <c r="F5155" t="s">
        <v>1278</v>
      </c>
      <c r="G5155" t="s">
        <v>21</v>
      </c>
      <c r="H5155">
        <v>60610</v>
      </c>
      <c r="I5155" t="s">
        <v>5119</v>
      </c>
      <c r="J5155">
        <v>25.92</v>
      </c>
      <c r="K5155">
        <v>5</v>
      </c>
      <c r="L5155">
        <v>3.3048000000000002</v>
      </c>
      <c r="M5155">
        <v>0.2</v>
      </c>
      <c r="N5155">
        <v>9.3960000000000008</v>
      </c>
    </row>
    <row r="5156" spans="1:14" hidden="1">
      <c r="A5156">
        <v>239</v>
      </c>
      <c r="B5156" t="s">
        <v>5118</v>
      </c>
      <c r="C5156" s="4">
        <v>42525</v>
      </c>
      <c r="D5156" s="4">
        <v>42530</v>
      </c>
      <c r="E5156" t="s">
        <v>52</v>
      </c>
      <c r="F5156" t="s">
        <v>1278</v>
      </c>
      <c r="G5156" t="s">
        <v>21</v>
      </c>
      <c r="H5156">
        <v>60610</v>
      </c>
      <c r="I5156" t="s">
        <v>886</v>
      </c>
      <c r="J5156">
        <v>419.68</v>
      </c>
      <c r="K5156">
        <v>5</v>
      </c>
      <c r="L5156">
        <v>155.2816</v>
      </c>
      <c r="M5156">
        <v>0.6</v>
      </c>
      <c r="N5156">
        <v>-356.72800000000001</v>
      </c>
    </row>
    <row r="5157" spans="1:14" hidden="1">
      <c r="A5157">
        <v>240</v>
      </c>
      <c r="B5157" t="s">
        <v>5118</v>
      </c>
      <c r="C5157" s="4">
        <v>42525</v>
      </c>
      <c r="D5157" s="4">
        <v>42530</v>
      </c>
      <c r="E5157" t="s">
        <v>52</v>
      </c>
      <c r="F5157" t="s">
        <v>1278</v>
      </c>
      <c r="G5157" t="s">
        <v>21</v>
      </c>
      <c r="H5157">
        <v>60610</v>
      </c>
      <c r="I5157" t="s">
        <v>737</v>
      </c>
      <c r="J5157">
        <v>11.688000000000001</v>
      </c>
      <c r="K5157">
        <v>3</v>
      </c>
      <c r="L5157">
        <v>5.4543999999999997</v>
      </c>
      <c r="M5157">
        <v>0.6</v>
      </c>
      <c r="N5157">
        <v>-4.6752000000000002</v>
      </c>
    </row>
    <row r="5158" spans="1:14" hidden="1">
      <c r="A5158">
        <v>241</v>
      </c>
      <c r="B5158" t="s">
        <v>5118</v>
      </c>
      <c r="C5158" s="4">
        <v>42525</v>
      </c>
      <c r="D5158" s="4">
        <v>42530</v>
      </c>
      <c r="E5158" t="s">
        <v>52</v>
      </c>
      <c r="F5158" t="s">
        <v>1278</v>
      </c>
      <c r="G5158" t="s">
        <v>21</v>
      </c>
      <c r="H5158">
        <v>60610</v>
      </c>
      <c r="I5158" t="s">
        <v>1228</v>
      </c>
      <c r="J5158">
        <v>31.984000000000002</v>
      </c>
      <c r="K5158">
        <v>2</v>
      </c>
      <c r="L5158">
        <v>10.3948</v>
      </c>
      <c r="M5158">
        <v>0.2</v>
      </c>
      <c r="N5158">
        <v>11.1944</v>
      </c>
    </row>
    <row r="5159" spans="1:14" hidden="1">
      <c r="A5159">
        <v>242</v>
      </c>
      <c r="B5159" t="s">
        <v>5118</v>
      </c>
      <c r="C5159" s="4">
        <v>42525</v>
      </c>
      <c r="D5159" s="4">
        <v>42530</v>
      </c>
      <c r="E5159" t="s">
        <v>52</v>
      </c>
      <c r="F5159" t="s">
        <v>1278</v>
      </c>
      <c r="G5159" t="s">
        <v>21</v>
      </c>
      <c r="H5159">
        <v>60610</v>
      </c>
      <c r="I5159" t="s">
        <v>1687</v>
      </c>
      <c r="J5159">
        <v>177.22499999999999</v>
      </c>
      <c r="K5159">
        <v>5</v>
      </c>
      <c r="L5159">
        <v>59.547600000000003</v>
      </c>
      <c r="M5159">
        <v>0.5</v>
      </c>
      <c r="N5159">
        <v>-120.51300000000001</v>
      </c>
    </row>
    <row r="5160" spans="1:14" hidden="1">
      <c r="A5160">
        <v>243</v>
      </c>
      <c r="B5160" t="s">
        <v>5118</v>
      </c>
      <c r="C5160" s="4">
        <v>42525</v>
      </c>
      <c r="D5160" s="4">
        <v>42530</v>
      </c>
      <c r="E5160" t="s">
        <v>52</v>
      </c>
      <c r="F5160" t="s">
        <v>1278</v>
      </c>
      <c r="G5160" t="s">
        <v>21</v>
      </c>
      <c r="H5160">
        <v>60610</v>
      </c>
      <c r="I5160" t="s">
        <v>5120</v>
      </c>
      <c r="J5160">
        <v>4.0439999999999996</v>
      </c>
      <c r="K5160">
        <v>3</v>
      </c>
      <c r="L5160">
        <v>2.2915999999999999</v>
      </c>
      <c r="M5160">
        <v>0.6</v>
      </c>
      <c r="N5160">
        <v>-2.8308</v>
      </c>
    </row>
    <row r="5161" spans="1:14" hidden="1">
      <c r="A5161">
        <v>244</v>
      </c>
      <c r="B5161" t="s">
        <v>5118</v>
      </c>
      <c r="C5161" s="4">
        <v>42525</v>
      </c>
      <c r="D5161" s="4">
        <v>42530</v>
      </c>
      <c r="E5161" t="s">
        <v>52</v>
      </c>
      <c r="F5161" t="s">
        <v>1278</v>
      </c>
      <c r="G5161" t="s">
        <v>21</v>
      </c>
      <c r="H5161">
        <v>60610</v>
      </c>
      <c r="I5161" t="s">
        <v>1546</v>
      </c>
      <c r="J5161">
        <v>7.4080000000000004</v>
      </c>
      <c r="K5161">
        <v>2</v>
      </c>
      <c r="L5161">
        <v>3.1021000000000001</v>
      </c>
      <c r="M5161">
        <v>0.2</v>
      </c>
      <c r="N5161">
        <v>1.2038</v>
      </c>
    </row>
    <row r="5162" spans="1:14" hidden="1">
      <c r="A5162">
        <v>2602</v>
      </c>
      <c r="B5162" t="s">
        <v>5121</v>
      </c>
      <c r="C5162" s="4">
        <v>42525</v>
      </c>
      <c r="D5162" s="4">
        <v>42525</v>
      </c>
      <c r="E5162" t="s">
        <v>98</v>
      </c>
      <c r="F5162" t="s">
        <v>3643</v>
      </c>
      <c r="G5162" t="s">
        <v>21</v>
      </c>
      <c r="H5162">
        <v>10035</v>
      </c>
      <c r="I5162" t="s">
        <v>546</v>
      </c>
      <c r="J5162">
        <v>14.94</v>
      </c>
      <c r="K5162">
        <v>3</v>
      </c>
      <c r="L5162">
        <v>2.6394000000000002</v>
      </c>
      <c r="M5162">
        <v>0</v>
      </c>
      <c r="N5162">
        <v>7.0217999999999998</v>
      </c>
    </row>
    <row r="5163" spans="1:14" hidden="1">
      <c r="A5163">
        <v>2603</v>
      </c>
      <c r="B5163" t="s">
        <v>5121</v>
      </c>
      <c r="C5163" s="4">
        <v>42525</v>
      </c>
      <c r="D5163" s="4">
        <v>42525</v>
      </c>
      <c r="E5163" t="s">
        <v>98</v>
      </c>
      <c r="F5163" t="s">
        <v>3643</v>
      </c>
      <c r="G5163" t="s">
        <v>21</v>
      </c>
      <c r="H5163">
        <v>10035</v>
      </c>
      <c r="I5163" t="s">
        <v>3976</v>
      </c>
      <c r="J5163">
        <v>1349.85</v>
      </c>
      <c r="K5163">
        <v>3</v>
      </c>
      <c r="L5163">
        <v>328.46350000000001</v>
      </c>
      <c r="M5163">
        <v>0</v>
      </c>
      <c r="N5163">
        <v>364.45949999999999</v>
      </c>
    </row>
    <row r="5164" spans="1:14" hidden="1">
      <c r="A5164">
        <v>2604</v>
      </c>
      <c r="B5164" t="s">
        <v>5121</v>
      </c>
      <c r="C5164" s="4">
        <v>42525</v>
      </c>
      <c r="D5164" s="4">
        <v>42525</v>
      </c>
      <c r="E5164" t="s">
        <v>98</v>
      </c>
      <c r="F5164" t="s">
        <v>3643</v>
      </c>
      <c r="G5164" t="s">
        <v>21</v>
      </c>
      <c r="H5164">
        <v>10035</v>
      </c>
      <c r="I5164" t="s">
        <v>5122</v>
      </c>
      <c r="J5164">
        <v>136.78399999999999</v>
      </c>
      <c r="K5164">
        <v>1</v>
      </c>
      <c r="L5164">
        <v>131.65459999999999</v>
      </c>
      <c r="M5164">
        <v>0.2</v>
      </c>
      <c r="N5164">
        <v>5.1294000000000004</v>
      </c>
    </row>
    <row r="5165" spans="1:14" hidden="1">
      <c r="A5165">
        <v>2605</v>
      </c>
      <c r="B5165" t="s">
        <v>5121</v>
      </c>
      <c r="C5165" s="4">
        <v>42525</v>
      </c>
      <c r="D5165" s="4">
        <v>42525</v>
      </c>
      <c r="E5165" t="s">
        <v>98</v>
      </c>
      <c r="F5165" t="s">
        <v>3643</v>
      </c>
      <c r="G5165" t="s">
        <v>21</v>
      </c>
      <c r="H5165">
        <v>10035</v>
      </c>
      <c r="I5165" t="s">
        <v>1448</v>
      </c>
      <c r="J5165">
        <v>61.12</v>
      </c>
      <c r="K5165">
        <v>4</v>
      </c>
      <c r="L5165">
        <v>10.0848</v>
      </c>
      <c r="M5165">
        <v>0</v>
      </c>
      <c r="N5165">
        <v>20.780799999999999</v>
      </c>
    </row>
    <row r="5166" spans="1:14" hidden="1">
      <c r="A5166">
        <v>9938</v>
      </c>
      <c r="B5166" t="s">
        <v>5123</v>
      </c>
      <c r="C5166" s="4">
        <v>42524</v>
      </c>
      <c r="D5166" s="4">
        <v>42527</v>
      </c>
      <c r="E5166" t="s">
        <v>52</v>
      </c>
      <c r="F5166" t="s">
        <v>2790</v>
      </c>
      <c r="G5166" t="s">
        <v>27</v>
      </c>
      <c r="H5166">
        <v>90049</v>
      </c>
      <c r="I5166" t="s">
        <v>1013</v>
      </c>
      <c r="J5166">
        <v>71.087999999999994</v>
      </c>
      <c r="K5166">
        <v>2</v>
      </c>
      <c r="L5166">
        <v>36.432600000000001</v>
      </c>
      <c r="M5166">
        <v>0.2</v>
      </c>
      <c r="N5166">
        <v>-1.7771999999999999</v>
      </c>
    </row>
    <row r="5167" spans="1:14" hidden="1">
      <c r="A5167">
        <v>2851</v>
      </c>
      <c r="B5167" t="s">
        <v>5124</v>
      </c>
      <c r="C5167" s="4">
        <v>42523</v>
      </c>
      <c r="D5167" s="4">
        <v>42526</v>
      </c>
      <c r="E5167" t="s">
        <v>38</v>
      </c>
      <c r="F5167" t="s">
        <v>4280</v>
      </c>
      <c r="G5167" t="s">
        <v>27</v>
      </c>
      <c r="H5167">
        <v>19120</v>
      </c>
      <c r="I5167" t="s">
        <v>77</v>
      </c>
      <c r="J5167">
        <v>64.784000000000006</v>
      </c>
      <c r="K5167">
        <v>1</v>
      </c>
      <c r="L5167">
        <v>77.740799999999993</v>
      </c>
      <c r="M5167">
        <v>0.2</v>
      </c>
      <c r="N5167">
        <v>-12.956799999999999</v>
      </c>
    </row>
    <row r="5168" spans="1:14" hidden="1">
      <c r="A5168">
        <v>7211</v>
      </c>
      <c r="B5168" t="s">
        <v>5125</v>
      </c>
      <c r="C5168" s="4">
        <v>42523</v>
      </c>
      <c r="D5168" s="4">
        <v>42527</v>
      </c>
      <c r="E5168" t="s">
        <v>15</v>
      </c>
      <c r="F5168" t="s">
        <v>2635</v>
      </c>
      <c r="G5168" t="s">
        <v>27</v>
      </c>
      <c r="H5168">
        <v>98115</v>
      </c>
      <c r="I5168" t="s">
        <v>2836</v>
      </c>
      <c r="J5168">
        <v>30.18</v>
      </c>
      <c r="K5168">
        <v>3</v>
      </c>
      <c r="L5168">
        <v>5.4324000000000003</v>
      </c>
      <c r="M5168">
        <v>0</v>
      </c>
      <c r="N5168">
        <v>13.8828</v>
      </c>
    </row>
    <row r="5169" spans="1:14" hidden="1">
      <c r="A5169">
        <v>7212</v>
      </c>
      <c r="B5169" t="s">
        <v>5125</v>
      </c>
      <c r="C5169" s="4">
        <v>42523</v>
      </c>
      <c r="D5169" s="4">
        <v>42527</v>
      </c>
      <c r="E5169" t="s">
        <v>15</v>
      </c>
      <c r="F5169" t="s">
        <v>2635</v>
      </c>
      <c r="G5169" t="s">
        <v>27</v>
      </c>
      <c r="H5169">
        <v>98115</v>
      </c>
      <c r="I5169" t="s">
        <v>1803</v>
      </c>
      <c r="J5169">
        <v>51.648000000000003</v>
      </c>
      <c r="K5169">
        <v>12</v>
      </c>
      <c r="L5169">
        <v>2.7437999999999998</v>
      </c>
      <c r="M5169">
        <v>0.2</v>
      </c>
      <c r="N5169">
        <v>18.7224</v>
      </c>
    </row>
    <row r="5170" spans="1:14" hidden="1">
      <c r="A5170">
        <v>7213</v>
      </c>
      <c r="B5170" t="s">
        <v>5125</v>
      </c>
      <c r="C5170" s="4">
        <v>42523</v>
      </c>
      <c r="D5170" s="4">
        <v>42527</v>
      </c>
      <c r="E5170" t="s">
        <v>15</v>
      </c>
      <c r="F5170" t="s">
        <v>2635</v>
      </c>
      <c r="G5170" t="s">
        <v>27</v>
      </c>
      <c r="H5170">
        <v>98115</v>
      </c>
      <c r="I5170" t="s">
        <v>2494</v>
      </c>
      <c r="J5170">
        <v>11.231999999999999</v>
      </c>
      <c r="K5170">
        <v>3</v>
      </c>
      <c r="L5170">
        <v>2.4336000000000002</v>
      </c>
      <c r="M5170">
        <v>0.2</v>
      </c>
      <c r="N5170">
        <v>3.9312</v>
      </c>
    </row>
    <row r="5171" spans="1:14" hidden="1">
      <c r="A5171">
        <v>8901</v>
      </c>
      <c r="B5171" t="s">
        <v>5126</v>
      </c>
      <c r="C5171" s="4">
        <v>42521</v>
      </c>
      <c r="D5171" s="4">
        <v>42525</v>
      </c>
      <c r="E5171" t="s">
        <v>15</v>
      </c>
      <c r="F5171" t="s">
        <v>340</v>
      </c>
      <c r="G5171" t="s">
        <v>21</v>
      </c>
      <c r="H5171">
        <v>62521</v>
      </c>
      <c r="I5171" t="s">
        <v>3685</v>
      </c>
      <c r="J5171">
        <v>32.064</v>
      </c>
      <c r="K5171">
        <v>3</v>
      </c>
      <c r="L5171">
        <v>14.963200000000001</v>
      </c>
      <c r="M5171">
        <v>0.6</v>
      </c>
      <c r="N5171">
        <v>-12.8256</v>
      </c>
    </row>
    <row r="5172" spans="1:14" hidden="1">
      <c r="A5172">
        <v>8902</v>
      </c>
      <c r="B5172" t="s">
        <v>5126</v>
      </c>
      <c r="C5172" s="4">
        <v>42521</v>
      </c>
      <c r="D5172" s="4">
        <v>42525</v>
      </c>
      <c r="E5172" t="s">
        <v>15</v>
      </c>
      <c r="F5172" t="s">
        <v>340</v>
      </c>
      <c r="G5172" t="s">
        <v>21</v>
      </c>
      <c r="H5172">
        <v>62521</v>
      </c>
      <c r="I5172" t="s">
        <v>1321</v>
      </c>
      <c r="J5172">
        <v>18.495999999999999</v>
      </c>
      <c r="K5172">
        <v>4</v>
      </c>
      <c r="L5172">
        <v>2.9478</v>
      </c>
      <c r="M5172">
        <v>0.2</v>
      </c>
      <c r="N5172">
        <v>6.7047999999999996</v>
      </c>
    </row>
    <row r="5173" spans="1:14" hidden="1">
      <c r="A5173">
        <v>8903</v>
      </c>
      <c r="B5173" t="s">
        <v>5126</v>
      </c>
      <c r="C5173" s="4">
        <v>42521</v>
      </c>
      <c r="D5173" s="4">
        <v>42525</v>
      </c>
      <c r="E5173" t="s">
        <v>15</v>
      </c>
      <c r="F5173" t="s">
        <v>340</v>
      </c>
      <c r="G5173" t="s">
        <v>21</v>
      </c>
      <c r="H5173">
        <v>62521</v>
      </c>
      <c r="I5173" t="s">
        <v>1163</v>
      </c>
      <c r="J5173">
        <v>191.07900000000001</v>
      </c>
      <c r="K5173">
        <v>3</v>
      </c>
      <c r="L5173">
        <v>76.431600000000003</v>
      </c>
      <c r="M5173">
        <v>0.3</v>
      </c>
      <c r="N5173">
        <v>-38.215800000000002</v>
      </c>
    </row>
    <row r="5174" spans="1:14" hidden="1">
      <c r="A5174">
        <v>8904</v>
      </c>
      <c r="B5174" t="s">
        <v>5126</v>
      </c>
      <c r="C5174" s="4">
        <v>42521</v>
      </c>
      <c r="D5174" s="4">
        <v>42525</v>
      </c>
      <c r="E5174" t="s">
        <v>15</v>
      </c>
      <c r="F5174" t="s">
        <v>340</v>
      </c>
      <c r="G5174" t="s">
        <v>21</v>
      </c>
      <c r="H5174">
        <v>62521</v>
      </c>
      <c r="I5174" t="s">
        <v>3512</v>
      </c>
      <c r="J5174">
        <v>10.368</v>
      </c>
      <c r="K5174">
        <v>2</v>
      </c>
      <c r="L5174">
        <v>3.3696000000000002</v>
      </c>
      <c r="M5174">
        <v>0.2</v>
      </c>
      <c r="N5174">
        <v>3.6288</v>
      </c>
    </row>
    <row r="5175" spans="1:14" hidden="1">
      <c r="A5175">
        <v>9631</v>
      </c>
      <c r="B5175" t="s">
        <v>5127</v>
      </c>
      <c r="C5175" s="4">
        <v>42521</v>
      </c>
      <c r="D5175" s="4">
        <v>42527</v>
      </c>
      <c r="E5175" t="s">
        <v>15</v>
      </c>
      <c r="F5175" t="s">
        <v>3389</v>
      </c>
      <c r="G5175" t="s">
        <v>21</v>
      </c>
      <c r="H5175">
        <v>10011</v>
      </c>
      <c r="I5175" t="s">
        <v>3747</v>
      </c>
      <c r="J5175">
        <v>7.1520000000000001</v>
      </c>
      <c r="K5175">
        <v>3</v>
      </c>
      <c r="L5175">
        <v>1.6092</v>
      </c>
      <c r="M5175">
        <v>0.2</v>
      </c>
      <c r="N5175">
        <v>2.3243999999999998</v>
      </c>
    </row>
    <row r="5176" spans="1:14" hidden="1">
      <c r="A5176">
        <v>9632</v>
      </c>
      <c r="B5176" t="s">
        <v>5127</v>
      </c>
      <c r="C5176" s="4">
        <v>42521</v>
      </c>
      <c r="D5176" s="4">
        <v>42527</v>
      </c>
      <c r="E5176" t="s">
        <v>15</v>
      </c>
      <c r="F5176" t="s">
        <v>3389</v>
      </c>
      <c r="G5176" t="s">
        <v>21</v>
      </c>
      <c r="H5176">
        <v>10011</v>
      </c>
      <c r="I5176" t="s">
        <v>513</v>
      </c>
      <c r="J5176">
        <v>179.7</v>
      </c>
      <c r="K5176">
        <v>6</v>
      </c>
      <c r="L5176">
        <v>15.2745</v>
      </c>
      <c r="M5176">
        <v>0</v>
      </c>
      <c r="N5176">
        <v>88.052999999999997</v>
      </c>
    </row>
    <row r="5177" spans="1:14" hidden="1">
      <c r="A5177">
        <v>501</v>
      </c>
      <c r="B5177" t="s">
        <v>5128</v>
      </c>
      <c r="C5177" s="4">
        <v>42520</v>
      </c>
      <c r="D5177" s="4">
        <v>42525</v>
      </c>
      <c r="E5177" t="s">
        <v>15</v>
      </c>
      <c r="F5177" t="s">
        <v>829</v>
      </c>
      <c r="G5177" t="s">
        <v>27</v>
      </c>
      <c r="H5177">
        <v>80134</v>
      </c>
      <c r="I5177" t="s">
        <v>175</v>
      </c>
      <c r="J5177">
        <v>22.62</v>
      </c>
      <c r="K5177">
        <v>2</v>
      </c>
      <c r="L5177">
        <v>18.850000000000001</v>
      </c>
      <c r="M5177">
        <v>0.7</v>
      </c>
      <c r="N5177">
        <v>-15.08</v>
      </c>
    </row>
    <row r="5178" spans="1:14" hidden="1">
      <c r="A5178">
        <v>502</v>
      </c>
      <c r="B5178" t="s">
        <v>5128</v>
      </c>
      <c r="C5178" s="4">
        <v>42520</v>
      </c>
      <c r="D5178" s="4">
        <v>42525</v>
      </c>
      <c r="E5178" t="s">
        <v>15</v>
      </c>
      <c r="F5178" t="s">
        <v>829</v>
      </c>
      <c r="G5178" t="s">
        <v>27</v>
      </c>
      <c r="H5178">
        <v>80134</v>
      </c>
      <c r="I5178" t="s">
        <v>1027</v>
      </c>
      <c r="J5178">
        <v>14.952</v>
      </c>
      <c r="K5178">
        <v>2</v>
      </c>
      <c r="L5178">
        <v>13.456799999999999</v>
      </c>
      <c r="M5178">
        <v>0.7</v>
      </c>
      <c r="N5178">
        <v>-11.961600000000001</v>
      </c>
    </row>
    <row r="5179" spans="1:14" hidden="1">
      <c r="A5179">
        <v>503</v>
      </c>
      <c r="B5179" t="s">
        <v>5128</v>
      </c>
      <c r="C5179" s="4">
        <v>42520</v>
      </c>
      <c r="D5179" s="4">
        <v>42525</v>
      </c>
      <c r="E5179" t="s">
        <v>15</v>
      </c>
      <c r="F5179" t="s">
        <v>829</v>
      </c>
      <c r="G5179" t="s">
        <v>27</v>
      </c>
      <c r="H5179">
        <v>80134</v>
      </c>
      <c r="I5179" t="s">
        <v>1258</v>
      </c>
      <c r="J5179">
        <v>801.56799999999998</v>
      </c>
      <c r="K5179">
        <v>2</v>
      </c>
      <c r="L5179">
        <v>375.73500000000001</v>
      </c>
      <c r="M5179">
        <v>0.2</v>
      </c>
      <c r="N5179">
        <v>50.097999999999999</v>
      </c>
    </row>
    <row r="5180" spans="1:14" hidden="1">
      <c r="A5180">
        <v>504</v>
      </c>
      <c r="B5180" t="s">
        <v>5128</v>
      </c>
      <c r="C5180" s="4">
        <v>42520</v>
      </c>
      <c r="D5180" s="4">
        <v>42525</v>
      </c>
      <c r="E5180" t="s">
        <v>15</v>
      </c>
      <c r="F5180" t="s">
        <v>829</v>
      </c>
      <c r="G5180" t="s">
        <v>27</v>
      </c>
      <c r="H5180">
        <v>80134</v>
      </c>
      <c r="I5180" t="s">
        <v>1696</v>
      </c>
      <c r="J5180">
        <v>2.3759999999999999</v>
      </c>
      <c r="K5180">
        <v>3</v>
      </c>
      <c r="L5180">
        <v>1.4256</v>
      </c>
      <c r="M5180">
        <v>0.7</v>
      </c>
      <c r="N5180">
        <v>-1.9008</v>
      </c>
    </row>
    <row r="5181" spans="1:14" hidden="1">
      <c r="A5181">
        <v>505</v>
      </c>
      <c r="B5181" t="s">
        <v>5128</v>
      </c>
      <c r="C5181" s="4">
        <v>42520</v>
      </c>
      <c r="D5181" s="4">
        <v>42525</v>
      </c>
      <c r="E5181" t="s">
        <v>15</v>
      </c>
      <c r="F5181" t="s">
        <v>829</v>
      </c>
      <c r="G5181" t="s">
        <v>27</v>
      </c>
      <c r="H5181">
        <v>80134</v>
      </c>
      <c r="I5181" t="s">
        <v>713</v>
      </c>
      <c r="J5181">
        <v>32.792000000000002</v>
      </c>
      <c r="K5181">
        <v>1</v>
      </c>
      <c r="L5181">
        <v>20.904900000000001</v>
      </c>
      <c r="M5181">
        <v>0.2</v>
      </c>
      <c r="N5181">
        <v>11.8871</v>
      </c>
    </row>
    <row r="5182" spans="1:14" hidden="1">
      <c r="A5182">
        <v>979</v>
      </c>
      <c r="B5182" t="s">
        <v>5129</v>
      </c>
      <c r="C5182" s="4">
        <v>42520</v>
      </c>
      <c r="D5182" s="4">
        <v>42521</v>
      </c>
      <c r="E5182" t="s">
        <v>38</v>
      </c>
      <c r="F5182" t="s">
        <v>1838</v>
      </c>
      <c r="G5182" t="s">
        <v>21</v>
      </c>
      <c r="H5182">
        <v>28403</v>
      </c>
      <c r="I5182" t="s">
        <v>239</v>
      </c>
      <c r="J5182">
        <v>3.282</v>
      </c>
      <c r="K5182">
        <v>2</v>
      </c>
      <c r="L5182">
        <v>2.9538000000000002</v>
      </c>
      <c r="M5182">
        <v>0.7</v>
      </c>
      <c r="N5182">
        <v>-2.6255999999999999</v>
      </c>
    </row>
    <row r="5183" spans="1:14" hidden="1">
      <c r="A5183">
        <v>1234</v>
      </c>
      <c r="B5183" t="s">
        <v>5130</v>
      </c>
      <c r="C5183" s="4">
        <v>42520</v>
      </c>
      <c r="D5183" s="4">
        <v>42522</v>
      </c>
      <c r="E5183" t="s">
        <v>38</v>
      </c>
      <c r="F5183" t="s">
        <v>1002</v>
      </c>
      <c r="G5183" t="s">
        <v>27</v>
      </c>
      <c r="H5183">
        <v>45231</v>
      </c>
      <c r="I5183" t="s">
        <v>571</v>
      </c>
      <c r="J5183">
        <v>839.98800000000006</v>
      </c>
      <c r="K5183">
        <v>2</v>
      </c>
      <c r="L5183">
        <v>384.99450000000002</v>
      </c>
      <c r="M5183">
        <v>0.4</v>
      </c>
      <c r="N5183">
        <v>69.998999999999896</v>
      </c>
    </row>
    <row r="5184" spans="1:14" hidden="1">
      <c r="A5184">
        <v>5301</v>
      </c>
      <c r="B5184" t="s">
        <v>5131</v>
      </c>
      <c r="C5184" s="4">
        <v>42520</v>
      </c>
      <c r="D5184" s="4">
        <v>42524</v>
      </c>
      <c r="E5184" t="s">
        <v>15</v>
      </c>
      <c r="F5184" t="s">
        <v>4293</v>
      </c>
      <c r="G5184" t="s">
        <v>27</v>
      </c>
      <c r="H5184">
        <v>22153</v>
      </c>
      <c r="I5184" t="s">
        <v>127</v>
      </c>
      <c r="J5184">
        <v>2275.5</v>
      </c>
      <c r="K5184">
        <v>10</v>
      </c>
      <c r="L5184">
        <v>188.8665</v>
      </c>
      <c r="M5184">
        <v>0</v>
      </c>
      <c r="N5184">
        <v>386.83499999999998</v>
      </c>
    </row>
    <row r="5185" spans="1:14" hidden="1">
      <c r="A5185">
        <v>5302</v>
      </c>
      <c r="B5185" t="s">
        <v>5131</v>
      </c>
      <c r="C5185" s="4">
        <v>42520</v>
      </c>
      <c r="D5185" s="4">
        <v>42524</v>
      </c>
      <c r="E5185" t="s">
        <v>15</v>
      </c>
      <c r="F5185" t="s">
        <v>4293</v>
      </c>
      <c r="G5185" t="s">
        <v>27</v>
      </c>
      <c r="H5185">
        <v>22153</v>
      </c>
      <c r="I5185" t="s">
        <v>1849</v>
      </c>
      <c r="J5185">
        <v>1979.7</v>
      </c>
      <c r="K5185">
        <v>6</v>
      </c>
      <c r="L5185">
        <v>221.06649999999999</v>
      </c>
      <c r="M5185">
        <v>0</v>
      </c>
      <c r="N5185">
        <v>653.30100000000004</v>
      </c>
    </row>
    <row r="5186" spans="1:14" hidden="1">
      <c r="A5186">
        <v>5303</v>
      </c>
      <c r="B5186" t="s">
        <v>5131</v>
      </c>
      <c r="C5186" s="4">
        <v>42520</v>
      </c>
      <c r="D5186" s="4">
        <v>42524</v>
      </c>
      <c r="E5186" t="s">
        <v>15</v>
      </c>
      <c r="F5186" t="s">
        <v>4293</v>
      </c>
      <c r="G5186" t="s">
        <v>27</v>
      </c>
      <c r="H5186">
        <v>22153</v>
      </c>
      <c r="I5186" t="s">
        <v>64</v>
      </c>
      <c r="J5186">
        <v>62.1</v>
      </c>
      <c r="K5186">
        <v>6</v>
      </c>
      <c r="L5186">
        <v>5.3819999999999997</v>
      </c>
      <c r="M5186">
        <v>0</v>
      </c>
      <c r="N5186">
        <v>29.808</v>
      </c>
    </row>
    <row r="5187" spans="1:14" hidden="1">
      <c r="A5187">
        <v>5471</v>
      </c>
      <c r="B5187" t="s">
        <v>5132</v>
      </c>
      <c r="C5187" s="4">
        <v>42520</v>
      </c>
      <c r="D5187" s="4">
        <v>42525</v>
      </c>
      <c r="E5187" t="s">
        <v>15</v>
      </c>
      <c r="F5187" t="s">
        <v>1531</v>
      </c>
      <c r="G5187" t="s">
        <v>21</v>
      </c>
      <c r="H5187">
        <v>45011</v>
      </c>
      <c r="I5187" t="s">
        <v>4182</v>
      </c>
      <c r="J5187">
        <v>123.92</v>
      </c>
      <c r="K5187">
        <v>5</v>
      </c>
      <c r="L5187">
        <v>22.9252</v>
      </c>
      <c r="M5187">
        <v>0.2</v>
      </c>
      <c r="N5187">
        <v>9.2940000000000005</v>
      </c>
    </row>
    <row r="5188" spans="1:14" hidden="1">
      <c r="A5188">
        <v>7067</v>
      </c>
      <c r="B5188" t="s">
        <v>5133</v>
      </c>
      <c r="C5188" s="4">
        <v>42520</v>
      </c>
      <c r="D5188" s="4">
        <v>42524</v>
      </c>
      <c r="E5188" t="s">
        <v>15</v>
      </c>
      <c r="F5188" t="s">
        <v>1548</v>
      </c>
      <c r="G5188" t="s">
        <v>17</v>
      </c>
      <c r="H5188">
        <v>90049</v>
      </c>
      <c r="I5188" t="s">
        <v>2170</v>
      </c>
      <c r="J5188">
        <v>38.880000000000003</v>
      </c>
      <c r="K5188">
        <v>6</v>
      </c>
      <c r="L5188">
        <v>3.3696000000000002</v>
      </c>
      <c r="M5188">
        <v>0</v>
      </c>
      <c r="N5188">
        <v>18.662400000000002</v>
      </c>
    </row>
    <row r="5189" spans="1:14" hidden="1">
      <c r="A5189">
        <v>7254</v>
      </c>
      <c r="B5189" t="s">
        <v>5134</v>
      </c>
      <c r="C5189" s="4">
        <v>42520</v>
      </c>
      <c r="D5189" s="4">
        <v>42525</v>
      </c>
      <c r="E5189" t="s">
        <v>15</v>
      </c>
      <c r="F5189" t="s">
        <v>1292</v>
      </c>
      <c r="G5189" t="s">
        <v>17</v>
      </c>
      <c r="H5189">
        <v>54880</v>
      </c>
      <c r="I5189" t="s">
        <v>1157</v>
      </c>
      <c r="J5189">
        <v>364.74</v>
      </c>
      <c r="K5189">
        <v>3</v>
      </c>
      <c r="L5189">
        <v>85.105999999999995</v>
      </c>
      <c r="M5189">
        <v>0</v>
      </c>
      <c r="N5189">
        <v>109.422</v>
      </c>
    </row>
    <row r="5190" spans="1:14" hidden="1">
      <c r="A5190">
        <v>7255</v>
      </c>
      <c r="B5190" t="s">
        <v>5134</v>
      </c>
      <c r="C5190" s="4">
        <v>42520</v>
      </c>
      <c r="D5190" s="4">
        <v>42525</v>
      </c>
      <c r="E5190" t="s">
        <v>15</v>
      </c>
      <c r="F5190" t="s">
        <v>1292</v>
      </c>
      <c r="G5190" t="s">
        <v>17</v>
      </c>
      <c r="H5190">
        <v>54880</v>
      </c>
      <c r="I5190" t="s">
        <v>326</v>
      </c>
      <c r="J5190">
        <v>47.4</v>
      </c>
      <c r="K5190">
        <v>5</v>
      </c>
      <c r="L5190">
        <v>5.2140000000000004</v>
      </c>
      <c r="M5190">
        <v>0</v>
      </c>
      <c r="N5190">
        <v>21.33</v>
      </c>
    </row>
    <row r="5191" spans="1:14" hidden="1">
      <c r="A5191">
        <v>7256</v>
      </c>
      <c r="B5191" t="s">
        <v>5134</v>
      </c>
      <c r="C5191" s="4">
        <v>42520</v>
      </c>
      <c r="D5191" s="4">
        <v>42525</v>
      </c>
      <c r="E5191" t="s">
        <v>15</v>
      </c>
      <c r="F5191" t="s">
        <v>1292</v>
      </c>
      <c r="G5191" t="s">
        <v>17</v>
      </c>
      <c r="H5191">
        <v>54880</v>
      </c>
      <c r="I5191" t="s">
        <v>235</v>
      </c>
      <c r="J5191">
        <v>49.76</v>
      </c>
      <c r="K5191">
        <v>4</v>
      </c>
      <c r="L5191">
        <v>8.9567999999999994</v>
      </c>
      <c r="M5191">
        <v>0</v>
      </c>
      <c r="N5191">
        <v>13.9328</v>
      </c>
    </row>
    <row r="5192" spans="1:14" hidden="1">
      <c r="A5192">
        <v>7257</v>
      </c>
      <c r="B5192" t="s">
        <v>5134</v>
      </c>
      <c r="C5192" s="4">
        <v>42520</v>
      </c>
      <c r="D5192" s="4">
        <v>42525</v>
      </c>
      <c r="E5192" t="s">
        <v>15</v>
      </c>
      <c r="F5192" t="s">
        <v>1292</v>
      </c>
      <c r="G5192" t="s">
        <v>17</v>
      </c>
      <c r="H5192">
        <v>54880</v>
      </c>
      <c r="I5192" t="s">
        <v>2037</v>
      </c>
      <c r="J5192">
        <v>5.56</v>
      </c>
      <c r="K5192">
        <v>2</v>
      </c>
      <c r="L5192">
        <v>2.0571999999999999</v>
      </c>
      <c r="M5192">
        <v>0</v>
      </c>
      <c r="N5192">
        <v>1.4456</v>
      </c>
    </row>
    <row r="5193" spans="1:14" hidden="1">
      <c r="A5193">
        <v>7258</v>
      </c>
      <c r="B5193" t="s">
        <v>5134</v>
      </c>
      <c r="C5193" s="4">
        <v>42520</v>
      </c>
      <c r="D5193" s="4">
        <v>42525</v>
      </c>
      <c r="E5193" t="s">
        <v>15</v>
      </c>
      <c r="F5193" t="s">
        <v>1292</v>
      </c>
      <c r="G5193" t="s">
        <v>17</v>
      </c>
      <c r="H5193">
        <v>54880</v>
      </c>
      <c r="I5193" t="s">
        <v>43</v>
      </c>
      <c r="J5193">
        <v>629.1</v>
      </c>
      <c r="K5193">
        <v>6</v>
      </c>
      <c r="L5193">
        <v>54.521999999999998</v>
      </c>
      <c r="M5193">
        <v>0</v>
      </c>
      <c r="N5193">
        <v>301.96800000000002</v>
      </c>
    </row>
    <row r="5194" spans="1:14" hidden="1">
      <c r="A5194">
        <v>7259</v>
      </c>
      <c r="B5194" t="s">
        <v>5134</v>
      </c>
      <c r="C5194" s="4">
        <v>42520</v>
      </c>
      <c r="D5194" s="4">
        <v>42525</v>
      </c>
      <c r="E5194" t="s">
        <v>15</v>
      </c>
      <c r="F5194" t="s">
        <v>1292</v>
      </c>
      <c r="G5194" t="s">
        <v>17</v>
      </c>
      <c r="H5194">
        <v>54880</v>
      </c>
      <c r="I5194" t="s">
        <v>1839</v>
      </c>
      <c r="J5194">
        <v>14.7</v>
      </c>
      <c r="K5194">
        <v>5</v>
      </c>
      <c r="L5194">
        <v>2.1461999999999999</v>
      </c>
      <c r="M5194">
        <v>0</v>
      </c>
      <c r="N5194">
        <v>3.9689999999999999</v>
      </c>
    </row>
    <row r="5195" spans="1:14" hidden="1">
      <c r="A5195">
        <v>7260</v>
      </c>
      <c r="B5195" t="s">
        <v>5134</v>
      </c>
      <c r="C5195" s="4">
        <v>42520</v>
      </c>
      <c r="D5195" s="4">
        <v>42525</v>
      </c>
      <c r="E5195" t="s">
        <v>15</v>
      </c>
      <c r="F5195" t="s">
        <v>1292</v>
      </c>
      <c r="G5195" t="s">
        <v>17</v>
      </c>
      <c r="H5195">
        <v>54880</v>
      </c>
      <c r="I5195" t="s">
        <v>1901</v>
      </c>
      <c r="J5195">
        <v>45.36</v>
      </c>
      <c r="K5195">
        <v>7</v>
      </c>
      <c r="L5195">
        <v>3.3696000000000002</v>
      </c>
      <c r="M5195">
        <v>0</v>
      </c>
      <c r="N5195">
        <v>21.7728</v>
      </c>
    </row>
    <row r="5196" spans="1:14" hidden="1">
      <c r="A5196">
        <v>7261</v>
      </c>
      <c r="B5196" t="s">
        <v>5134</v>
      </c>
      <c r="C5196" s="4">
        <v>42520</v>
      </c>
      <c r="D5196" s="4">
        <v>42525</v>
      </c>
      <c r="E5196" t="s">
        <v>15</v>
      </c>
      <c r="F5196" t="s">
        <v>1292</v>
      </c>
      <c r="G5196" t="s">
        <v>17</v>
      </c>
      <c r="H5196">
        <v>54880</v>
      </c>
      <c r="I5196" t="s">
        <v>3166</v>
      </c>
      <c r="J5196">
        <v>125.99</v>
      </c>
      <c r="K5196">
        <v>1</v>
      </c>
      <c r="L5196">
        <v>90.712800000000001</v>
      </c>
      <c r="M5196">
        <v>0</v>
      </c>
      <c r="N5196">
        <v>35.277200000000001</v>
      </c>
    </row>
    <row r="5197" spans="1:14" hidden="1">
      <c r="A5197">
        <v>7409</v>
      </c>
      <c r="B5197" t="s">
        <v>5135</v>
      </c>
      <c r="C5197" s="4">
        <v>42520</v>
      </c>
      <c r="D5197" s="4">
        <v>42527</v>
      </c>
      <c r="E5197" t="s">
        <v>15</v>
      </c>
      <c r="F5197" t="s">
        <v>82</v>
      </c>
      <c r="G5197" t="s">
        <v>27</v>
      </c>
      <c r="H5197">
        <v>90032</v>
      </c>
      <c r="I5197" t="s">
        <v>1892</v>
      </c>
      <c r="J5197">
        <v>167.84</v>
      </c>
      <c r="K5197">
        <v>8</v>
      </c>
      <c r="L5197">
        <v>19.511399999999998</v>
      </c>
      <c r="M5197">
        <v>0</v>
      </c>
      <c r="N5197">
        <v>11.748799999999999</v>
      </c>
    </row>
    <row r="5198" spans="1:14" hidden="1">
      <c r="A5198">
        <v>8296</v>
      </c>
      <c r="B5198" t="s">
        <v>5136</v>
      </c>
      <c r="C5198" s="4">
        <v>42520</v>
      </c>
      <c r="D5198" s="4">
        <v>42524</v>
      </c>
      <c r="E5198" t="s">
        <v>15</v>
      </c>
      <c r="F5198" t="s">
        <v>956</v>
      </c>
      <c r="G5198" t="s">
        <v>27</v>
      </c>
      <c r="H5198">
        <v>22204</v>
      </c>
      <c r="I5198" t="s">
        <v>3355</v>
      </c>
      <c r="J5198">
        <v>26.55</v>
      </c>
      <c r="K5198">
        <v>9</v>
      </c>
      <c r="L5198">
        <v>1.534</v>
      </c>
      <c r="M5198">
        <v>0</v>
      </c>
      <c r="N5198">
        <v>12.744</v>
      </c>
    </row>
    <row r="5199" spans="1:14" hidden="1">
      <c r="A5199">
        <v>8297</v>
      </c>
      <c r="B5199" t="s">
        <v>5136</v>
      </c>
      <c r="C5199" s="4">
        <v>42520</v>
      </c>
      <c r="D5199" s="4">
        <v>42524</v>
      </c>
      <c r="E5199" t="s">
        <v>15</v>
      </c>
      <c r="F5199" t="s">
        <v>956</v>
      </c>
      <c r="G5199" t="s">
        <v>27</v>
      </c>
      <c r="H5199">
        <v>22204</v>
      </c>
      <c r="I5199" t="s">
        <v>2178</v>
      </c>
      <c r="J5199">
        <v>111.98</v>
      </c>
      <c r="K5199">
        <v>2</v>
      </c>
      <c r="L5199">
        <v>42.552399999999999</v>
      </c>
      <c r="M5199">
        <v>0</v>
      </c>
      <c r="N5199">
        <v>26.8752</v>
      </c>
    </row>
    <row r="5200" spans="1:14" hidden="1">
      <c r="A5200">
        <v>9718</v>
      </c>
      <c r="B5200" t="s">
        <v>5137</v>
      </c>
      <c r="C5200" s="4">
        <v>42520</v>
      </c>
      <c r="D5200" s="4">
        <v>42521</v>
      </c>
      <c r="E5200" t="s">
        <v>98</v>
      </c>
      <c r="F5200" t="s">
        <v>370</v>
      </c>
      <c r="G5200" t="s">
        <v>21</v>
      </c>
      <c r="H5200">
        <v>77041</v>
      </c>
      <c r="I5200" t="s">
        <v>2919</v>
      </c>
      <c r="J5200">
        <v>79.959999999999994</v>
      </c>
      <c r="K5200">
        <v>5</v>
      </c>
      <c r="L5200">
        <v>14.392799999999999</v>
      </c>
      <c r="M5200">
        <v>0.2</v>
      </c>
      <c r="N5200">
        <v>7.9960000000000102</v>
      </c>
    </row>
    <row r="5201" spans="1:14" hidden="1">
      <c r="A5201">
        <v>9719</v>
      </c>
      <c r="B5201" t="s">
        <v>5137</v>
      </c>
      <c r="C5201" s="4">
        <v>42520</v>
      </c>
      <c r="D5201" s="4">
        <v>42521</v>
      </c>
      <c r="E5201" t="s">
        <v>98</v>
      </c>
      <c r="F5201" t="s">
        <v>370</v>
      </c>
      <c r="G5201" t="s">
        <v>21</v>
      </c>
      <c r="H5201">
        <v>77041</v>
      </c>
      <c r="I5201" t="s">
        <v>2178</v>
      </c>
      <c r="J5201">
        <v>223.96</v>
      </c>
      <c r="K5201">
        <v>5</v>
      </c>
      <c r="L5201">
        <v>42.552399999999999</v>
      </c>
      <c r="M5201">
        <v>0.2</v>
      </c>
      <c r="N5201">
        <v>11.198</v>
      </c>
    </row>
    <row r="5202" spans="1:14" hidden="1">
      <c r="A5202">
        <v>534</v>
      </c>
      <c r="B5202" t="s">
        <v>5138</v>
      </c>
      <c r="C5202" s="4">
        <v>42519</v>
      </c>
      <c r="D5202" s="4">
        <v>42522</v>
      </c>
      <c r="E5202" t="s">
        <v>52</v>
      </c>
      <c r="F5202" t="s">
        <v>2517</v>
      </c>
      <c r="G5202" t="s">
        <v>21</v>
      </c>
      <c r="H5202">
        <v>36116</v>
      </c>
      <c r="I5202" t="s">
        <v>2070</v>
      </c>
      <c r="J5202">
        <v>979.95</v>
      </c>
      <c r="K5202">
        <v>5</v>
      </c>
      <c r="L5202">
        <v>141.11279999999999</v>
      </c>
      <c r="M5202">
        <v>0</v>
      </c>
      <c r="N5202">
        <v>274.38600000000002</v>
      </c>
    </row>
    <row r="5203" spans="1:14" hidden="1">
      <c r="A5203">
        <v>535</v>
      </c>
      <c r="B5203" t="s">
        <v>5138</v>
      </c>
      <c r="C5203" s="4">
        <v>42519</v>
      </c>
      <c r="D5203" s="4">
        <v>42522</v>
      </c>
      <c r="E5203" t="s">
        <v>52</v>
      </c>
      <c r="F5203" t="s">
        <v>2517</v>
      </c>
      <c r="G5203" t="s">
        <v>21</v>
      </c>
      <c r="H5203">
        <v>36116</v>
      </c>
      <c r="I5203" t="s">
        <v>3155</v>
      </c>
      <c r="J5203">
        <v>22.75</v>
      </c>
      <c r="K5203">
        <v>5</v>
      </c>
      <c r="L5203">
        <v>2.2749999999999999</v>
      </c>
      <c r="M5203">
        <v>0</v>
      </c>
      <c r="N5203">
        <v>11.375</v>
      </c>
    </row>
    <row r="5204" spans="1:14" hidden="1">
      <c r="A5204">
        <v>3958</v>
      </c>
      <c r="B5204" t="s">
        <v>5139</v>
      </c>
      <c r="C5204" s="4">
        <v>42519</v>
      </c>
      <c r="D5204" s="4">
        <v>42523</v>
      </c>
      <c r="E5204" t="s">
        <v>15</v>
      </c>
      <c r="F5204" t="s">
        <v>2042</v>
      </c>
      <c r="G5204" t="s">
        <v>21</v>
      </c>
      <c r="H5204">
        <v>37211</v>
      </c>
      <c r="I5204" t="s">
        <v>55</v>
      </c>
      <c r="J5204">
        <v>11.276999999999999</v>
      </c>
      <c r="K5204">
        <v>3</v>
      </c>
      <c r="L5204">
        <v>6.6409000000000002</v>
      </c>
      <c r="M5204">
        <v>0.7</v>
      </c>
      <c r="N5204">
        <v>-8.6456999999999997</v>
      </c>
    </row>
    <row r="5205" spans="1:14" hidden="1">
      <c r="A5205">
        <v>3959</v>
      </c>
      <c r="B5205" t="s">
        <v>5139</v>
      </c>
      <c r="C5205" s="4">
        <v>42519</v>
      </c>
      <c r="D5205" s="4">
        <v>42523</v>
      </c>
      <c r="E5205" t="s">
        <v>15</v>
      </c>
      <c r="F5205" t="s">
        <v>2042</v>
      </c>
      <c r="G5205" t="s">
        <v>21</v>
      </c>
      <c r="H5205">
        <v>37211</v>
      </c>
      <c r="I5205" t="s">
        <v>2037</v>
      </c>
      <c r="J5205">
        <v>4.4480000000000004</v>
      </c>
      <c r="K5205">
        <v>2</v>
      </c>
      <c r="L5205">
        <v>2.0571999999999999</v>
      </c>
      <c r="M5205">
        <v>0.2</v>
      </c>
      <c r="N5205">
        <v>0.33360000000000001</v>
      </c>
    </row>
    <row r="5206" spans="1:14" hidden="1">
      <c r="A5206">
        <v>3960</v>
      </c>
      <c r="B5206" t="s">
        <v>5139</v>
      </c>
      <c r="C5206" s="4">
        <v>42519</v>
      </c>
      <c r="D5206" s="4">
        <v>42523</v>
      </c>
      <c r="E5206" t="s">
        <v>15</v>
      </c>
      <c r="F5206" t="s">
        <v>2042</v>
      </c>
      <c r="G5206" t="s">
        <v>21</v>
      </c>
      <c r="H5206">
        <v>37211</v>
      </c>
      <c r="I5206" t="s">
        <v>4138</v>
      </c>
      <c r="J5206">
        <v>44.76</v>
      </c>
      <c r="K5206">
        <v>3</v>
      </c>
      <c r="L5206">
        <v>10.071</v>
      </c>
      <c r="M5206">
        <v>0.2</v>
      </c>
      <c r="N5206">
        <v>14.547000000000001</v>
      </c>
    </row>
    <row r="5207" spans="1:14" hidden="1">
      <c r="A5207">
        <v>853</v>
      </c>
      <c r="B5207" t="s">
        <v>5140</v>
      </c>
      <c r="C5207" s="4">
        <v>42518</v>
      </c>
      <c r="D5207" s="4">
        <v>42525</v>
      </c>
      <c r="E5207" t="s">
        <v>15</v>
      </c>
      <c r="F5207" t="s">
        <v>5141</v>
      </c>
      <c r="G5207" t="s">
        <v>21</v>
      </c>
      <c r="H5207">
        <v>39212</v>
      </c>
      <c r="I5207" t="s">
        <v>1106</v>
      </c>
      <c r="J5207">
        <v>185.88</v>
      </c>
      <c r="K5207">
        <v>6</v>
      </c>
      <c r="L5207">
        <v>22.615400000000001</v>
      </c>
      <c r="M5207">
        <v>0</v>
      </c>
      <c r="N5207">
        <v>50.187600000000003</v>
      </c>
    </row>
    <row r="5208" spans="1:14" hidden="1">
      <c r="A5208">
        <v>3169</v>
      </c>
      <c r="B5208" t="s">
        <v>5142</v>
      </c>
      <c r="C5208" s="4">
        <v>42518</v>
      </c>
      <c r="D5208" s="4">
        <v>42524</v>
      </c>
      <c r="E5208" t="s">
        <v>15</v>
      </c>
      <c r="F5208" t="s">
        <v>1501</v>
      </c>
      <c r="G5208" t="s">
        <v>27</v>
      </c>
      <c r="H5208">
        <v>32303</v>
      </c>
      <c r="I5208" t="s">
        <v>1607</v>
      </c>
      <c r="J5208">
        <v>390.27199999999999</v>
      </c>
      <c r="K5208">
        <v>8</v>
      </c>
      <c r="L5208">
        <v>51.832999999999998</v>
      </c>
      <c r="M5208">
        <v>0.2</v>
      </c>
      <c r="N5208">
        <v>-24.391999999999999</v>
      </c>
    </row>
    <row r="5209" spans="1:14" hidden="1">
      <c r="A5209">
        <v>3170</v>
      </c>
      <c r="B5209" t="s">
        <v>5142</v>
      </c>
      <c r="C5209" s="4">
        <v>42518</v>
      </c>
      <c r="D5209" s="4">
        <v>42524</v>
      </c>
      <c r="E5209" t="s">
        <v>15</v>
      </c>
      <c r="F5209" t="s">
        <v>1501</v>
      </c>
      <c r="G5209" t="s">
        <v>27</v>
      </c>
      <c r="H5209">
        <v>32303</v>
      </c>
      <c r="I5209" t="s">
        <v>1742</v>
      </c>
      <c r="J5209">
        <v>62.192</v>
      </c>
      <c r="K5209">
        <v>13</v>
      </c>
      <c r="L5209">
        <v>3.2890000000000001</v>
      </c>
      <c r="M5209">
        <v>0.2</v>
      </c>
      <c r="N5209">
        <v>19.434999999999999</v>
      </c>
    </row>
    <row r="5210" spans="1:14" hidden="1">
      <c r="A5210">
        <v>3421</v>
      </c>
      <c r="B5210" t="s">
        <v>5143</v>
      </c>
      <c r="C5210" s="4">
        <v>42518</v>
      </c>
      <c r="D5210" s="4">
        <v>42524</v>
      </c>
      <c r="E5210" t="s">
        <v>15</v>
      </c>
      <c r="F5210" t="s">
        <v>3620</v>
      </c>
      <c r="G5210" t="s">
        <v>21</v>
      </c>
      <c r="H5210">
        <v>90004</v>
      </c>
      <c r="I5210" t="s">
        <v>322</v>
      </c>
      <c r="J5210">
        <v>262.24</v>
      </c>
      <c r="K5210">
        <v>2</v>
      </c>
      <c r="L5210">
        <v>91.784000000000006</v>
      </c>
      <c r="M5210">
        <v>0</v>
      </c>
      <c r="N5210">
        <v>78.671999999999997</v>
      </c>
    </row>
    <row r="5211" spans="1:14" hidden="1">
      <c r="A5211">
        <v>3422</v>
      </c>
      <c r="B5211" t="s">
        <v>5143</v>
      </c>
      <c r="C5211" s="4">
        <v>42518</v>
      </c>
      <c r="D5211" s="4">
        <v>42524</v>
      </c>
      <c r="E5211" t="s">
        <v>15</v>
      </c>
      <c r="F5211" t="s">
        <v>3620</v>
      </c>
      <c r="G5211" t="s">
        <v>21</v>
      </c>
      <c r="H5211">
        <v>90004</v>
      </c>
      <c r="I5211" t="s">
        <v>2731</v>
      </c>
      <c r="J5211">
        <v>182.72</v>
      </c>
      <c r="K5211">
        <v>8</v>
      </c>
      <c r="L5211">
        <v>12.333600000000001</v>
      </c>
      <c r="M5211">
        <v>0</v>
      </c>
      <c r="N5211">
        <v>84.051199999999994</v>
      </c>
    </row>
    <row r="5212" spans="1:14" hidden="1">
      <c r="A5212">
        <v>3423</v>
      </c>
      <c r="B5212" t="s">
        <v>5143</v>
      </c>
      <c r="C5212" s="4">
        <v>42518</v>
      </c>
      <c r="D5212" s="4">
        <v>42524</v>
      </c>
      <c r="E5212" t="s">
        <v>15</v>
      </c>
      <c r="F5212" t="s">
        <v>3620</v>
      </c>
      <c r="G5212" t="s">
        <v>21</v>
      </c>
      <c r="H5212">
        <v>90004</v>
      </c>
      <c r="I5212" t="s">
        <v>2317</v>
      </c>
      <c r="J5212">
        <v>131.6</v>
      </c>
      <c r="K5212">
        <v>7</v>
      </c>
      <c r="L5212">
        <v>17.672000000000001</v>
      </c>
      <c r="M5212">
        <v>0</v>
      </c>
      <c r="N5212">
        <v>7.8959999999999999</v>
      </c>
    </row>
    <row r="5213" spans="1:14" hidden="1">
      <c r="A5213">
        <v>3424</v>
      </c>
      <c r="B5213" t="s">
        <v>5143</v>
      </c>
      <c r="C5213" s="4">
        <v>42518</v>
      </c>
      <c r="D5213" s="4">
        <v>42524</v>
      </c>
      <c r="E5213" t="s">
        <v>15</v>
      </c>
      <c r="F5213" t="s">
        <v>3620</v>
      </c>
      <c r="G5213" t="s">
        <v>21</v>
      </c>
      <c r="H5213">
        <v>90004</v>
      </c>
      <c r="I5213" t="s">
        <v>2032</v>
      </c>
      <c r="J5213">
        <v>22.72</v>
      </c>
      <c r="K5213">
        <v>4</v>
      </c>
      <c r="L5213">
        <v>3.8340000000000001</v>
      </c>
      <c r="M5213">
        <v>0.2</v>
      </c>
      <c r="N5213">
        <v>7.3840000000000003</v>
      </c>
    </row>
    <row r="5214" spans="1:14" hidden="1">
      <c r="A5214">
        <v>3425</v>
      </c>
      <c r="B5214" t="s">
        <v>5143</v>
      </c>
      <c r="C5214" s="4">
        <v>42518</v>
      </c>
      <c r="D5214" s="4">
        <v>42524</v>
      </c>
      <c r="E5214" t="s">
        <v>15</v>
      </c>
      <c r="F5214" t="s">
        <v>3620</v>
      </c>
      <c r="G5214" t="s">
        <v>21</v>
      </c>
      <c r="H5214">
        <v>90004</v>
      </c>
      <c r="I5214" t="s">
        <v>4522</v>
      </c>
      <c r="J5214">
        <v>558.4</v>
      </c>
      <c r="K5214">
        <v>2</v>
      </c>
      <c r="L5214">
        <v>258.26</v>
      </c>
      <c r="M5214">
        <v>0.2</v>
      </c>
      <c r="N5214">
        <v>41.88</v>
      </c>
    </row>
    <row r="5215" spans="1:14" hidden="1">
      <c r="A5215">
        <v>3532</v>
      </c>
      <c r="B5215" t="s">
        <v>5144</v>
      </c>
      <c r="C5215" s="4">
        <v>42518</v>
      </c>
      <c r="D5215" s="4">
        <v>42518</v>
      </c>
      <c r="E5215" t="s">
        <v>98</v>
      </c>
      <c r="F5215" t="s">
        <v>2635</v>
      </c>
      <c r="G5215" t="s">
        <v>27</v>
      </c>
      <c r="H5215">
        <v>10035</v>
      </c>
      <c r="I5215" t="s">
        <v>2139</v>
      </c>
      <c r="J5215">
        <v>54.9</v>
      </c>
      <c r="K5215">
        <v>5</v>
      </c>
      <c r="L5215">
        <v>7.9055999999999997</v>
      </c>
      <c r="M5215">
        <v>0</v>
      </c>
      <c r="N5215">
        <v>15.372</v>
      </c>
    </row>
    <row r="5216" spans="1:14" hidden="1">
      <c r="A5216">
        <v>7315</v>
      </c>
      <c r="B5216" t="s">
        <v>5145</v>
      </c>
      <c r="C5216" s="4">
        <v>42518</v>
      </c>
      <c r="D5216" s="4">
        <v>42523</v>
      </c>
      <c r="E5216" t="s">
        <v>15</v>
      </c>
      <c r="F5216" t="s">
        <v>1975</v>
      </c>
      <c r="G5216" t="s">
        <v>17</v>
      </c>
      <c r="H5216">
        <v>60068</v>
      </c>
      <c r="I5216" t="s">
        <v>1563</v>
      </c>
      <c r="J5216">
        <v>286.39999999999998</v>
      </c>
      <c r="K5216">
        <v>1</v>
      </c>
      <c r="L5216">
        <v>261.33999999999997</v>
      </c>
      <c r="M5216">
        <v>0.2</v>
      </c>
      <c r="N5216">
        <v>25.06</v>
      </c>
    </row>
    <row r="5217" spans="1:14" hidden="1">
      <c r="A5217">
        <v>5171</v>
      </c>
      <c r="B5217" t="s">
        <v>5146</v>
      </c>
      <c r="C5217" s="4">
        <v>42517</v>
      </c>
      <c r="D5217" s="4">
        <v>42519</v>
      </c>
      <c r="E5217" t="s">
        <v>52</v>
      </c>
      <c r="F5217" t="s">
        <v>2759</v>
      </c>
      <c r="G5217" t="s">
        <v>27</v>
      </c>
      <c r="H5217">
        <v>48205</v>
      </c>
      <c r="I5217" t="s">
        <v>2644</v>
      </c>
      <c r="J5217">
        <v>3504.9</v>
      </c>
      <c r="K5217">
        <v>5</v>
      </c>
      <c r="L5217">
        <v>560.78399999999999</v>
      </c>
      <c r="M5217">
        <v>0</v>
      </c>
      <c r="N5217">
        <v>700.98</v>
      </c>
    </row>
    <row r="5218" spans="1:14" hidden="1">
      <c r="A5218">
        <v>5172</v>
      </c>
      <c r="B5218" t="s">
        <v>5146</v>
      </c>
      <c r="C5218" s="4">
        <v>42517</v>
      </c>
      <c r="D5218" s="4">
        <v>42519</v>
      </c>
      <c r="E5218" t="s">
        <v>52</v>
      </c>
      <c r="F5218" t="s">
        <v>2759</v>
      </c>
      <c r="G5218" t="s">
        <v>27</v>
      </c>
      <c r="H5218">
        <v>48205</v>
      </c>
      <c r="I5218" t="s">
        <v>2572</v>
      </c>
      <c r="J5218">
        <v>144.12</v>
      </c>
      <c r="K5218">
        <v>3</v>
      </c>
      <c r="L5218">
        <v>24.980799999999999</v>
      </c>
      <c r="M5218">
        <v>0</v>
      </c>
      <c r="N5218">
        <v>69.177599999999998</v>
      </c>
    </row>
    <row r="5219" spans="1:14" hidden="1">
      <c r="A5219">
        <v>5173</v>
      </c>
      <c r="B5219" t="s">
        <v>5146</v>
      </c>
      <c r="C5219" s="4">
        <v>42517</v>
      </c>
      <c r="D5219" s="4">
        <v>42519</v>
      </c>
      <c r="E5219" t="s">
        <v>52</v>
      </c>
      <c r="F5219" t="s">
        <v>2759</v>
      </c>
      <c r="G5219" t="s">
        <v>27</v>
      </c>
      <c r="H5219">
        <v>48205</v>
      </c>
      <c r="I5219" t="s">
        <v>43</v>
      </c>
      <c r="J5219">
        <v>314.55</v>
      </c>
      <c r="K5219">
        <v>3</v>
      </c>
      <c r="L5219">
        <v>54.521999999999998</v>
      </c>
      <c r="M5219">
        <v>0</v>
      </c>
      <c r="N5219">
        <v>150.98400000000001</v>
      </c>
    </row>
    <row r="5220" spans="1:14" hidden="1">
      <c r="A5220">
        <v>7605</v>
      </c>
      <c r="B5220" t="s">
        <v>5147</v>
      </c>
      <c r="C5220" s="4">
        <v>42517</v>
      </c>
      <c r="D5220" s="4">
        <v>42521</v>
      </c>
      <c r="E5220" t="s">
        <v>15</v>
      </c>
      <c r="F5220" t="s">
        <v>5148</v>
      </c>
      <c r="G5220" t="s">
        <v>21</v>
      </c>
      <c r="H5220">
        <v>60623</v>
      </c>
      <c r="I5220" t="s">
        <v>1892</v>
      </c>
      <c r="J5220">
        <v>25.175999999999998</v>
      </c>
      <c r="K5220">
        <v>3</v>
      </c>
      <c r="L5220">
        <v>19.511399999999998</v>
      </c>
      <c r="M5220">
        <v>0.6</v>
      </c>
      <c r="N5220">
        <v>-33.358199999999997</v>
      </c>
    </row>
    <row r="5221" spans="1:14" hidden="1">
      <c r="A5221">
        <v>7606</v>
      </c>
      <c r="B5221" t="s">
        <v>5147</v>
      </c>
      <c r="C5221" s="4">
        <v>42517</v>
      </c>
      <c r="D5221" s="4">
        <v>42521</v>
      </c>
      <c r="E5221" t="s">
        <v>15</v>
      </c>
      <c r="F5221" t="s">
        <v>5148</v>
      </c>
      <c r="G5221" t="s">
        <v>21</v>
      </c>
      <c r="H5221">
        <v>60623</v>
      </c>
      <c r="I5221" t="s">
        <v>3248</v>
      </c>
      <c r="J5221">
        <v>5.5839999999999996</v>
      </c>
      <c r="K5221">
        <v>2</v>
      </c>
      <c r="L5221">
        <v>3.6295999999999999</v>
      </c>
      <c r="M5221">
        <v>0.6</v>
      </c>
      <c r="N5221">
        <v>-1.6752</v>
      </c>
    </row>
    <row r="5222" spans="1:14" hidden="1">
      <c r="A5222">
        <v>7607</v>
      </c>
      <c r="B5222" t="s">
        <v>5147</v>
      </c>
      <c r="C5222" s="4">
        <v>42517</v>
      </c>
      <c r="D5222" s="4">
        <v>42521</v>
      </c>
      <c r="E5222" t="s">
        <v>15</v>
      </c>
      <c r="F5222" t="s">
        <v>5148</v>
      </c>
      <c r="G5222" t="s">
        <v>21</v>
      </c>
      <c r="H5222">
        <v>60623</v>
      </c>
      <c r="I5222" t="s">
        <v>2647</v>
      </c>
      <c r="J5222">
        <v>1297.3679999999999</v>
      </c>
      <c r="K5222">
        <v>9</v>
      </c>
      <c r="L5222">
        <v>133.34059999999999</v>
      </c>
      <c r="M5222">
        <v>0.2</v>
      </c>
      <c r="N5222">
        <v>97.302599999999998</v>
      </c>
    </row>
    <row r="5223" spans="1:14" hidden="1">
      <c r="A5223">
        <v>7869</v>
      </c>
      <c r="B5223" t="s">
        <v>5149</v>
      </c>
      <c r="C5223" s="4">
        <v>42517</v>
      </c>
      <c r="D5223" s="4">
        <v>42523</v>
      </c>
      <c r="E5223" t="s">
        <v>15</v>
      </c>
      <c r="F5223" t="s">
        <v>924</v>
      </c>
      <c r="G5223" t="s">
        <v>21</v>
      </c>
      <c r="H5223">
        <v>90045</v>
      </c>
      <c r="I5223" t="s">
        <v>539</v>
      </c>
      <c r="J5223">
        <v>13.38</v>
      </c>
      <c r="K5223">
        <v>2</v>
      </c>
      <c r="L5223">
        <v>3.6126</v>
      </c>
      <c r="M5223">
        <v>0</v>
      </c>
      <c r="N5223">
        <v>6.1547999999999998</v>
      </c>
    </row>
    <row r="5224" spans="1:14" hidden="1">
      <c r="A5224">
        <v>1274</v>
      </c>
      <c r="B5224" t="s">
        <v>5150</v>
      </c>
      <c r="C5224" s="4">
        <v>42516</v>
      </c>
      <c r="D5224" s="4">
        <v>42516</v>
      </c>
      <c r="E5224" t="s">
        <v>98</v>
      </c>
      <c r="F5224" t="s">
        <v>4320</v>
      </c>
      <c r="G5224" t="s">
        <v>21</v>
      </c>
      <c r="H5224">
        <v>76106</v>
      </c>
      <c r="I5224" t="s">
        <v>3512</v>
      </c>
      <c r="J5224">
        <v>10.368</v>
      </c>
      <c r="K5224">
        <v>2</v>
      </c>
      <c r="L5224">
        <v>3.3696000000000002</v>
      </c>
      <c r="M5224">
        <v>0.2</v>
      </c>
      <c r="N5224">
        <v>3.6288</v>
      </c>
    </row>
    <row r="5225" spans="1:14" hidden="1">
      <c r="A5225">
        <v>1275</v>
      </c>
      <c r="B5225" t="s">
        <v>5150</v>
      </c>
      <c r="C5225" s="4">
        <v>42516</v>
      </c>
      <c r="D5225" s="4">
        <v>42516</v>
      </c>
      <c r="E5225" t="s">
        <v>98</v>
      </c>
      <c r="F5225" t="s">
        <v>4320</v>
      </c>
      <c r="G5225" t="s">
        <v>21</v>
      </c>
      <c r="H5225">
        <v>76106</v>
      </c>
      <c r="I5225" t="s">
        <v>1110</v>
      </c>
      <c r="J5225">
        <v>388.43</v>
      </c>
      <c r="K5225">
        <v>5</v>
      </c>
      <c r="L5225">
        <v>95.442800000000005</v>
      </c>
      <c r="M5225">
        <v>0.3</v>
      </c>
      <c r="N5225">
        <v>-88.784000000000006</v>
      </c>
    </row>
    <row r="5226" spans="1:14" hidden="1">
      <c r="A5226">
        <v>1276</v>
      </c>
      <c r="B5226" t="s">
        <v>5150</v>
      </c>
      <c r="C5226" s="4">
        <v>42516</v>
      </c>
      <c r="D5226" s="4">
        <v>42516</v>
      </c>
      <c r="E5226" t="s">
        <v>98</v>
      </c>
      <c r="F5226" t="s">
        <v>4320</v>
      </c>
      <c r="G5226" t="s">
        <v>21</v>
      </c>
      <c r="H5226">
        <v>76106</v>
      </c>
      <c r="I5226" t="s">
        <v>4154</v>
      </c>
      <c r="J5226">
        <v>14.352</v>
      </c>
      <c r="K5226">
        <v>3</v>
      </c>
      <c r="L5226">
        <v>3.0497999999999998</v>
      </c>
      <c r="M5226">
        <v>0.2</v>
      </c>
      <c r="N5226">
        <v>5.2026000000000003</v>
      </c>
    </row>
    <row r="5227" spans="1:14" hidden="1">
      <c r="A5227">
        <v>1277</v>
      </c>
      <c r="B5227" t="s">
        <v>5150</v>
      </c>
      <c r="C5227" s="4">
        <v>42516</v>
      </c>
      <c r="D5227" s="4">
        <v>42516</v>
      </c>
      <c r="E5227" t="s">
        <v>98</v>
      </c>
      <c r="F5227" t="s">
        <v>4320</v>
      </c>
      <c r="G5227" t="s">
        <v>21</v>
      </c>
      <c r="H5227">
        <v>76106</v>
      </c>
      <c r="I5227" t="s">
        <v>684</v>
      </c>
      <c r="J5227">
        <v>63.991999999999997</v>
      </c>
      <c r="K5227">
        <v>1</v>
      </c>
      <c r="L5227">
        <v>71.191100000000006</v>
      </c>
      <c r="M5227">
        <v>0.2</v>
      </c>
      <c r="N5227">
        <v>-7.1990999999999996</v>
      </c>
    </row>
    <row r="5228" spans="1:14" hidden="1">
      <c r="A5228">
        <v>1639</v>
      </c>
      <c r="B5228" t="s">
        <v>5151</v>
      </c>
      <c r="C5228" s="4">
        <v>42516</v>
      </c>
      <c r="D5228" s="4">
        <v>42522</v>
      </c>
      <c r="E5228" t="s">
        <v>15</v>
      </c>
      <c r="F5228" t="s">
        <v>5152</v>
      </c>
      <c r="G5228" t="s">
        <v>21</v>
      </c>
      <c r="H5228">
        <v>20016</v>
      </c>
      <c r="I5228" t="s">
        <v>2801</v>
      </c>
      <c r="J5228">
        <v>19.440000000000001</v>
      </c>
      <c r="K5228">
        <v>3</v>
      </c>
      <c r="L5228">
        <v>3.3696000000000002</v>
      </c>
      <c r="M5228">
        <v>0</v>
      </c>
      <c r="N5228">
        <v>9.3312000000000008</v>
      </c>
    </row>
    <row r="5229" spans="1:14" hidden="1">
      <c r="A5229">
        <v>1640</v>
      </c>
      <c r="B5229" t="s">
        <v>5151</v>
      </c>
      <c r="C5229" s="4">
        <v>42516</v>
      </c>
      <c r="D5229" s="4">
        <v>42522</v>
      </c>
      <c r="E5229" t="s">
        <v>15</v>
      </c>
      <c r="F5229" t="s">
        <v>5152</v>
      </c>
      <c r="G5229" t="s">
        <v>21</v>
      </c>
      <c r="H5229">
        <v>20016</v>
      </c>
      <c r="I5229" t="s">
        <v>1380</v>
      </c>
      <c r="J5229">
        <v>9.64</v>
      </c>
      <c r="K5229">
        <v>2</v>
      </c>
      <c r="L5229">
        <v>2.6027999999999998</v>
      </c>
      <c r="M5229">
        <v>0</v>
      </c>
      <c r="N5229">
        <v>4.4344000000000001</v>
      </c>
    </row>
    <row r="5230" spans="1:14" hidden="1">
      <c r="A5230">
        <v>1641</v>
      </c>
      <c r="B5230" t="s">
        <v>5151</v>
      </c>
      <c r="C5230" s="4">
        <v>42516</v>
      </c>
      <c r="D5230" s="4">
        <v>42522</v>
      </c>
      <c r="E5230" t="s">
        <v>15</v>
      </c>
      <c r="F5230" t="s">
        <v>5152</v>
      </c>
      <c r="G5230" t="s">
        <v>21</v>
      </c>
      <c r="H5230">
        <v>20016</v>
      </c>
      <c r="I5230" t="s">
        <v>2265</v>
      </c>
      <c r="J5230">
        <v>12.7</v>
      </c>
      <c r="K5230">
        <v>2</v>
      </c>
      <c r="L5230">
        <v>3.4289999999999998</v>
      </c>
      <c r="M5230">
        <v>0</v>
      </c>
      <c r="N5230">
        <v>5.8419999999999996</v>
      </c>
    </row>
    <row r="5231" spans="1:14" hidden="1">
      <c r="A5231">
        <v>1642</v>
      </c>
      <c r="B5231" t="s">
        <v>5151</v>
      </c>
      <c r="C5231" s="4">
        <v>42516</v>
      </c>
      <c r="D5231" s="4">
        <v>42522</v>
      </c>
      <c r="E5231" t="s">
        <v>15</v>
      </c>
      <c r="F5231" t="s">
        <v>5152</v>
      </c>
      <c r="G5231" t="s">
        <v>21</v>
      </c>
      <c r="H5231">
        <v>20016</v>
      </c>
      <c r="I5231" t="s">
        <v>1088</v>
      </c>
      <c r="J5231">
        <v>41.37</v>
      </c>
      <c r="K5231">
        <v>3</v>
      </c>
      <c r="L5231">
        <v>7.9981999999999998</v>
      </c>
      <c r="M5231">
        <v>0</v>
      </c>
      <c r="N5231">
        <v>17.375399999999999</v>
      </c>
    </row>
    <row r="5232" spans="1:14" hidden="1">
      <c r="A5232">
        <v>3214</v>
      </c>
      <c r="B5232" t="s">
        <v>5153</v>
      </c>
      <c r="C5232" s="4">
        <v>42516</v>
      </c>
      <c r="D5232" s="4">
        <v>42522</v>
      </c>
      <c r="E5232" t="s">
        <v>15</v>
      </c>
      <c r="F5232" t="s">
        <v>2435</v>
      </c>
      <c r="G5232" t="s">
        <v>27</v>
      </c>
      <c r="H5232">
        <v>19134</v>
      </c>
      <c r="I5232" t="s">
        <v>2482</v>
      </c>
      <c r="J5232">
        <v>1.504</v>
      </c>
      <c r="K5232">
        <v>1</v>
      </c>
      <c r="L5232">
        <v>1.3348</v>
      </c>
      <c r="M5232">
        <v>0.2</v>
      </c>
      <c r="N5232">
        <v>0.16919999999999999</v>
      </c>
    </row>
    <row r="5233" spans="1:14" hidden="1">
      <c r="A5233">
        <v>3215</v>
      </c>
      <c r="B5233" t="s">
        <v>5153</v>
      </c>
      <c r="C5233" s="4">
        <v>42516</v>
      </c>
      <c r="D5233" s="4">
        <v>42522</v>
      </c>
      <c r="E5233" t="s">
        <v>15</v>
      </c>
      <c r="F5233" t="s">
        <v>2435</v>
      </c>
      <c r="G5233" t="s">
        <v>27</v>
      </c>
      <c r="H5233">
        <v>19134</v>
      </c>
      <c r="I5233" t="s">
        <v>935</v>
      </c>
      <c r="J5233">
        <v>34.847999999999999</v>
      </c>
      <c r="K5233">
        <v>2</v>
      </c>
      <c r="L5233">
        <v>14.157</v>
      </c>
      <c r="M5233">
        <v>0.2</v>
      </c>
      <c r="N5233">
        <v>6.5339999999999998</v>
      </c>
    </row>
    <row r="5234" spans="1:14" hidden="1">
      <c r="A5234">
        <v>6605</v>
      </c>
      <c r="B5234" t="s">
        <v>5154</v>
      </c>
      <c r="C5234" s="4">
        <v>42516</v>
      </c>
      <c r="D5234" s="4">
        <v>42521</v>
      </c>
      <c r="E5234" t="s">
        <v>15</v>
      </c>
      <c r="F5234" t="s">
        <v>3784</v>
      </c>
      <c r="G5234" t="s">
        <v>21</v>
      </c>
      <c r="H5234">
        <v>92704</v>
      </c>
      <c r="I5234" t="s">
        <v>4110</v>
      </c>
      <c r="J5234">
        <v>5.94</v>
      </c>
      <c r="K5234">
        <v>3</v>
      </c>
      <c r="L5234">
        <v>1.98</v>
      </c>
      <c r="M5234">
        <v>0</v>
      </c>
      <c r="N5234">
        <v>0</v>
      </c>
    </row>
    <row r="5235" spans="1:14" hidden="1">
      <c r="A5235">
        <v>6606</v>
      </c>
      <c r="B5235" t="s">
        <v>5154</v>
      </c>
      <c r="C5235" s="4">
        <v>42516</v>
      </c>
      <c r="D5235" s="4">
        <v>42521</v>
      </c>
      <c r="E5235" t="s">
        <v>15</v>
      </c>
      <c r="F5235" t="s">
        <v>3784</v>
      </c>
      <c r="G5235" t="s">
        <v>21</v>
      </c>
      <c r="H5235">
        <v>92704</v>
      </c>
      <c r="I5235" t="s">
        <v>536</v>
      </c>
      <c r="J5235">
        <v>45.36</v>
      </c>
      <c r="K5235">
        <v>7</v>
      </c>
      <c r="L5235">
        <v>3.3696000000000002</v>
      </c>
      <c r="M5235">
        <v>0</v>
      </c>
      <c r="N5235">
        <v>21.7728</v>
      </c>
    </row>
    <row r="5236" spans="1:14" hidden="1">
      <c r="A5236">
        <v>6607</v>
      </c>
      <c r="B5236" t="s">
        <v>5154</v>
      </c>
      <c r="C5236" s="4">
        <v>42516</v>
      </c>
      <c r="D5236" s="4">
        <v>42521</v>
      </c>
      <c r="E5236" t="s">
        <v>15</v>
      </c>
      <c r="F5236" t="s">
        <v>3784</v>
      </c>
      <c r="G5236" t="s">
        <v>21</v>
      </c>
      <c r="H5236">
        <v>92704</v>
      </c>
      <c r="I5236" t="s">
        <v>2480</v>
      </c>
      <c r="J5236">
        <v>211.16800000000001</v>
      </c>
      <c r="K5236">
        <v>4</v>
      </c>
      <c r="L5236">
        <v>46.852899999999998</v>
      </c>
      <c r="M5236">
        <v>0.2</v>
      </c>
      <c r="N5236">
        <v>23.756399999999999</v>
      </c>
    </row>
    <row r="5237" spans="1:14" hidden="1">
      <c r="A5237">
        <v>6608</v>
      </c>
      <c r="B5237" t="s">
        <v>5154</v>
      </c>
      <c r="C5237" s="4">
        <v>42516</v>
      </c>
      <c r="D5237" s="4">
        <v>42521</v>
      </c>
      <c r="E5237" t="s">
        <v>15</v>
      </c>
      <c r="F5237" t="s">
        <v>3784</v>
      </c>
      <c r="G5237" t="s">
        <v>21</v>
      </c>
      <c r="H5237">
        <v>92704</v>
      </c>
      <c r="I5237" t="s">
        <v>703</v>
      </c>
      <c r="J5237">
        <v>484.70400000000001</v>
      </c>
      <c r="K5237">
        <v>6</v>
      </c>
      <c r="L5237">
        <v>94.921199999999999</v>
      </c>
      <c r="M5237">
        <v>0.2</v>
      </c>
      <c r="N5237">
        <v>-84.823200000000099</v>
      </c>
    </row>
    <row r="5238" spans="1:14" hidden="1">
      <c r="A5238">
        <v>6609</v>
      </c>
      <c r="B5238" t="s">
        <v>5154</v>
      </c>
      <c r="C5238" s="4">
        <v>42516</v>
      </c>
      <c r="D5238" s="4">
        <v>42521</v>
      </c>
      <c r="E5238" t="s">
        <v>15</v>
      </c>
      <c r="F5238" t="s">
        <v>3784</v>
      </c>
      <c r="G5238" t="s">
        <v>21</v>
      </c>
      <c r="H5238">
        <v>92704</v>
      </c>
      <c r="I5238" t="s">
        <v>1972</v>
      </c>
      <c r="J5238">
        <v>371.976</v>
      </c>
      <c r="K5238">
        <v>3</v>
      </c>
      <c r="L5238">
        <v>85.244500000000002</v>
      </c>
      <c r="M5238">
        <v>0.2</v>
      </c>
      <c r="N5238">
        <v>116.24250000000001</v>
      </c>
    </row>
    <row r="5239" spans="1:14" hidden="1">
      <c r="A5239">
        <v>9276</v>
      </c>
      <c r="B5239" t="s">
        <v>5155</v>
      </c>
      <c r="C5239" s="4">
        <v>42516</v>
      </c>
      <c r="D5239" s="4">
        <v>42519</v>
      </c>
      <c r="E5239" t="s">
        <v>52</v>
      </c>
      <c r="F5239" t="s">
        <v>1863</v>
      </c>
      <c r="G5239" t="s">
        <v>27</v>
      </c>
      <c r="H5239">
        <v>33445</v>
      </c>
      <c r="I5239" t="s">
        <v>687</v>
      </c>
      <c r="J5239">
        <v>184.70400000000001</v>
      </c>
      <c r="K5239">
        <v>6</v>
      </c>
      <c r="L5239">
        <v>28.475200000000001</v>
      </c>
      <c r="M5239">
        <v>0.2</v>
      </c>
      <c r="N5239">
        <v>13.8528</v>
      </c>
    </row>
    <row r="5240" spans="1:14" hidden="1">
      <c r="A5240">
        <v>9277</v>
      </c>
      <c r="B5240" t="s">
        <v>5155</v>
      </c>
      <c r="C5240" s="4">
        <v>42516</v>
      </c>
      <c r="D5240" s="4">
        <v>42519</v>
      </c>
      <c r="E5240" t="s">
        <v>52</v>
      </c>
      <c r="F5240" t="s">
        <v>1863</v>
      </c>
      <c r="G5240" t="s">
        <v>27</v>
      </c>
      <c r="H5240">
        <v>33445</v>
      </c>
      <c r="I5240" t="s">
        <v>4058</v>
      </c>
      <c r="J5240">
        <v>47.92</v>
      </c>
      <c r="K5240">
        <v>2</v>
      </c>
      <c r="L5240">
        <v>17.97</v>
      </c>
      <c r="M5240">
        <v>0.2</v>
      </c>
      <c r="N5240">
        <v>11.98</v>
      </c>
    </row>
    <row r="5241" spans="1:14" hidden="1">
      <c r="A5241">
        <v>9501</v>
      </c>
      <c r="B5241" t="s">
        <v>5156</v>
      </c>
      <c r="C5241" s="4">
        <v>42516</v>
      </c>
      <c r="D5241" s="4">
        <v>42520</v>
      </c>
      <c r="E5241" t="s">
        <v>15</v>
      </c>
      <c r="F5241" t="s">
        <v>4077</v>
      </c>
      <c r="G5241" t="s">
        <v>21</v>
      </c>
      <c r="H5241">
        <v>53209</v>
      </c>
      <c r="I5241" t="s">
        <v>4234</v>
      </c>
      <c r="J5241">
        <v>26.94</v>
      </c>
      <c r="K5241">
        <v>3</v>
      </c>
      <c r="L5241">
        <v>5.2084000000000001</v>
      </c>
      <c r="M5241">
        <v>0</v>
      </c>
      <c r="N5241">
        <v>11.3148</v>
      </c>
    </row>
    <row r="5242" spans="1:14" hidden="1">
      <c r="A5242">
        <v>2986</v>
      </c>
      <c r="B5242" t="s">
        <v>5157</v>
      </c>
      <c r="C5242" s="4">
        <v>42515</v>
      </c>
      <c r="D5242" s="4">
        <v>42520</v>
      </c>
      <c r="E5242" t="s">
        <v>15</v>
      </c>
      <c r="F5242" t="s">
        <v>217</v>
      </c>
      <c r="G5242" t="s">
        <v>17</v>
      </c>
      <c r="H5242">
        <v>31907</v>
      </c>
      <c r="I5242" t="s">
        <v>4583</v>
      </c>
      <c r="J5242">
        <v>24.96</v>
      </c>
      <c r="K5242">
        <v>4</v>
      </c>
      <c r="L5242">
        <v>4.68</v>
      </c>
      <c r="M5242">
        <v>0</v>
      </c>
      <c r="N5242">
        <v>6.24</v>
      </c>
    </row>
    <row r="5243" spans="1:14" hidden="1">
      <c r="A5243">
        <v>2987</v>
      </c>
      <c r="B5243" t="s">
        <v>5157</v>
      </c>
      <c r="C5243" s="4">
        <v>42515</v>
      </c>
      <c r="D5243" s="4">
        <v>42520</v>
      </c>
      <c r="E5243" t="s">
        <v>15</v>
      </c>
      <c r="F5243" t="s">
        <v>217</v>
      </c>
      <c r="G5243" t="s">
        <v>17</v>
      </c>
      <c r="H5243">
        <v>31907</v>
      </c>
      <c r="I5243" t="s">
        <v>583</v>
      </c>
      <c r="J5243">
        <v>19.36</v>
      </c>
      <c r="K5243">
        <v>2</v>
      </c>
      <c r="L5243">
        <v>5.0335999999999999</v>
      </c>
      <c r="M5243">
        <v>0</v>
      </c>
      <c r="N5243">
        <v>9.2927999999999997</v>
      </c>
    </row>
    <row r="5244" spans="1:14" hidden="1">
      <c r="A5244">
        <v>2988</v>
      </c>
      <c r="B5244" t="s">
        <v>5157</v>
      </c>
      <c r="C5244" s="4">
        <v>42515</v>
      </c>
      <c r="D5244" s="4">
        <v>42520</v>
      </c>
      <c r="E5244" t="s">
        <v>15</v>
      </c>
      <c r="F5244" t="s">
        <v>217</v>
      </c>
      <c r="G5244" t="s">
        <v>17</v>
      </c>
      <c r="H5244">
        <v>31907</v>
      </c>
      <c r="I5244" t="s">
        <v>4206</v>
      </c>
      <c r="J5244">
        <v>1267.6500000000001</v>
      </c>
      <c r="K5244">
        <v>9</v>
      </c>
      <c r="L5244">
        <v>123.94799999999999</v>
      </c>
      <c r="M5244">
        <v>0</v>
      </c>
      <c r="N5244">
        <v>152.11799999999999</v>
      </c>
    </row>
    <row r="5245" spans="1:14" hidden="1">
      <c r="A5245">
        <v>5002</v>
      </c>
      <c r="B5245" t="s">
        <v>5158</v>
      </c>
      <c r="C5245" s="4">
        <v>42514</v>
      </c>
      <c r="D5245" s="4">
        <v>42514</v>
      </c>
      <c r="E5245" t="s">
        <v>98</v>
      </c>
      <c r="F5245" t="s">
        <v>2733</v>
      </c>
      <c r="G5245" t="s">
        <v>17</v>
      </c>
      <c r="H5245">
        <v>23602</v>
      </c>
      <c r="I5245" t="s">
        <v>278</v>
      </c>
      <c r="J5245">
        <v>69.5</v>
      </c>
      <c r="K5245">
        <v>5</v>
      </c>
      <c r="L5245">
        <v>9.8689999999999998</v>
      </c>
      <c r="M5245">
        <v>0</v>
      </c>
      <c r="N5245">
        <v>20.155000000000001</v>
      </c>
    </row>
    <row r="5246" spans="1:14" hidden="1">
      <c r="A5246">
        <v>5003</v>
      </c>
      <c r="B5246" t="s">
        <v>5158</v>
      </c>
      <c r="C5246" s="4">
        <v>42514</v>
      </c>
      <c r="D5246" s="4">
        <v>42514</v>
      </c>
      <c r="E5246" t="s">
        <v>98</v>
      </c>
      <c r="F5246" t="s">
        <v>2733</v>
      </c>
      <c r="G5246" t="s">
        <v>17</v>
      </c>
      <c r="H5246">
        <v>23602</v>
      </c>
      <c r="I5246" t="s">
        <v>2184</v>
      </c>
      <c r="J5246">
        <v>191.6</v>
      </c>
      <c r="K5246">
        <v>4</v>
      </c>
      <c r="L5246">
        <v>24.908000000000001</v>
      </c>
      <c r="M5246">
        <v>0</v>
      </c>
      <c r="N5246">
        <v>91.968000000000004</v>
      </c>
    </row>
    <row r="5247" spans="1:14" hidden="1">
      <c r="A5247">
        <v>8482</v>
      </c>
      <c r="B5247" t="s">
        <v>5159</v>
      </c>
      <c r="C5247" s="4">
        <v>42514</v>
      </c>
      <c r="D5247" s="4">
        <v>42518</v>
      </c>
      <c r="E5247" t="s">
        <v>15</v>
      </c>
      <c r="F5247" t="s">
        <v>3914</v>
      </c>
      <c r="G5247" t="s">
        <v>17</v>
      </c>
      <c r="H5247">
        <v>19120</v>
      </c>
      <c r="I5247" t="s">
        <v>544</v>
      </c>
      <c r="J5247">
        <v>16.655999999999999</v>
      </c>
      <c r="K5247">
        <v>3</v>
      </c>
      <c r="L5247">
        <v>4.4416000000000002</v>
      </c>
      <c r="M5247">
        <v>0.2</v>
      </c>
      <c r="N5247">
        <v>3.3311999999999999</v>
      </c>
    </row>
    <row r="5248" spans="1:14" hidden="1">
      <c r="A5248">
        <v>1330</v>
      </c>
      <c r="B5248" t="s">
        <v>5160</v>
      </c>
      <c r="C5248" s="4">
        <v>42513</v>
      </c>
      <c r="D5248" s="4">
        <v>42517</v>
      </c>
      <c r="E5248" t="s">
        <v>15</v>
      </c>
      <c r="F5248" t="s">
        <v>4330</v>
      </c>
      <c r="G5248" t="s">
        <v>21</v>
      </c>
      <c r="H5248">
        <v>94109</v>
      </c>
      <c r="I5248" t="s">
        <v>1953</v>
      </c>
      <c r="J5248">
        <v>37.049999999999997</v>
      </c>
      <c r="K5248">
        <v>3</v>
      </c>
      <c r="L5248">
        <v>6.9160000000000004</v>
      </c>
      <c r="M5248">
        <v>0</v>
      </c>
      <c r="N5248">
        <v>16.302</v>
      </c>
    </row>
    <row r="5249" spans="1:14" hidden="1">
      <c r="A5249">
        <v>1445</v>
      </c>
      <c r="B5249" t="s">
        <v>5161</v>
      </c>
      <c r="C5249" s="4">
        <v>42513</v>
      </c>
      <c r="D5249" s="4">
        <v>42518</v>
      </c>
      <c r="E5249" t="s">
        <v>15</v>
      </c>
      <c r="F5249" t="s">
        <v>1278</v>
      </c>
      <c r="G5249" t="s">
        <v>21</v>
      </c>
      <c r="H5249">
        <v>60623</v>
      </c>
      <c r="I5249" t="s">
        <v>1053</v>
      </c>
      <c r="J5249">
        <v>1979.9280000000001</v>
      </c>
      <c r="K5249">
        <v>9</v>
      </c>
      <c r="L5249">
        <v>203.49260000000001</v>
      </c>
      <c r="M5249">
        <v>0.2</v>
      </c>
      <c r="N5249">
        <v>148.49459999999999</v>
      </c>
    </row>
    <row r="5250" spans="1:14" hidden="1">
      <c r="A5250">
        <v>1578</v>
      </c>
      <c r="B5250" t="s">
        <v>5162</v>
      </c>
      <c r="C5250" s="4">
        <v>42513</v>
      </c>
      <c r="D5250" s="4">
        <v>42517</v>
      </c>
      <c r="E5250" t="s">
        <v>15</v>
      </c>
      <c r="F5250" t="s">
        <v>1141</v>
      </c>
      <c r="G5250" t="s">
        <v>17</v>
      </c>
      <c r="H5250">
        <v>35630</v>
      </c>
      <c r="I5250" t="s">
        <v>3263</v>
      </c>
      <c r="J5250">
        <v>4.9800000000000004</v>
      </c>
      <c r="K5250">
        <v>1</v>
      </c>
      <c r="L5250">
        <v>2.5398000000000001</v>
      </c>
      <c r="M5250">
        <v>0</v>
      </c>
      <c r="N5250">
        <v>2.4401999999999999</v>
      </c>
    </row>
    <row r="5251" spans="1:14" hidden="1">
      <c r="A5251">
        <v>6426</v>
      </c>
      <c r="B5251" t="s">
        <v>5163</v>
      </c>
      <c r="C5251" s="4">
        <v>42513</v>
      </c>
      <c r="D5251" s="4">
        <v>42517</v>
      </c>
      <c r="E5251" t="s">
        <v>15</v>
      </c>
      <c r="F5251" t="s">
        <v>1190</v>
      </c>
      <c r="G5251" t="s">
        <v>21</v>
      </c>
      <c r="H5251">
        <v>19120</v>
      </c>
      <c r="I5251" t="s">
        <v>1177</v>
      </c>
      <c r="J5251">
        <v>8399.9760000000006</v>
      </c>
      <c r="K5251">
        <v>4</v>
      </c>
      <c r="L5251">
        <v>1819.9947999999999</v>
      </c>
      <c r="M5251">
        <v>0.4</v>
      </c>
      <c r="N5251">
        <v>1119.9967999999999</v>
      </c>
    </row>
    <row r="5252" spans="1:14" hidden="1">
      <c r="A5252">
        <v>6427</v>
      </c>
      <c r="B5252" t="s">
        <v>5163</v>
      </c>
      <c r="C5252" s="4">
        <v>42513</v>
      </c>
      <c r="D5252" s="4">
        <v>42517</v>
      </c>
      <c r="E5252" t="s">
        <v>15</v>
      </c>
      <c r="F5252" t="s">
        <v>1190</v>
      </c>
      <c r="G5252" t="s">
        <v>21</v>
      </c>
      <c r="H5252">
        <v>19120</v>
      </c>
      <c r="I5252" t="s">
        <v>2674</v>
      </c>
      <c r="J5252">
        <v>6.2939999999999996</v>
      </c>
      <c r="K5252">
        <v>1</v>
      </c>
      <c r="L5252">
        <v>10.49</v>
      </c>
      <c r="M5252">
        <v>0.7</v>
      </c>
      <c r="N5252">
        <v>-4.1959999999999997</v>
      </c>
    </row>
    <row r="5253" spans="1:14" hidden="1">
      <c r="A5253">
        <v>6428</v>
      </c>
      <c r="B5253" t="s">
        <v>5163</v>
      </c>
      <c r="C5253" s="4">
        <v>42513</v>
      </c>
      <c r="D5253" s="4">
        <v>42517</v>
      </c>
      <c r="E5253" t="s">
        <v>15</v>
      </c>
      <c r="F5253" t="s">
        <v>1190</v>
      </c>
      <c r="G5253" t="s">
        <v>21</v>
      </c>
      <c r="H5253">
        <v>19120</v>
      </c>
      <c r="I5253" t="s">
        <v>4668</v>
      </c>
      <c r="J5253">
        <v>10.368</v>
      </c>
      <c r="K5253">
        <v>2</v>
      </c>
      <c r="L5253">
        <v>3.3696000000000002</v>
      </c>
      <c r="M5253">
        <v>0.2</v>
      </c>
      <c r="N5253">
        <v>3.6288</v>
      </c>
    </row>
    <row r="5254" spans="1:14" hidden="1">
      <c r="A5254">
        <v>6429</v>
      </c>
      <c r="B5254" t="s">
        <v>5163</v>
      </c>
      <c r="C5254" s="4">
        <v>42513</v>
      </c>
      <c r="D5254" s="4">
        <v>42517</v>
      </c>
      <c r="E5254" t="s">
        <v>15</v>
      </c>
      <c r="F5254" t="s">
        <v>1190</v>
      </c>
      <c r="G5254" t="s">
        <v>21</v>
      </c>
      <c r="H5254">
        <v>19120</v>
      </c>
      <c r="I5254" t="s">
        <v>3461</v>
      </c>
      <c r="J5254">
        <v>122.38200000000001</v>
      </c>
      <c r="K5254">
        <v>3</v>
      </c>
      <c r="L5254">
        <v>48.952800000000003</v>
      </c>
      <c r="M5254">
        <v>0.4</v>
      </c>
      <c r="N5254">
        <v>-24.476400000000002</v>
      </c>
    </row>
    <row r="5255" spans="1:14" hidden="1">
      <c r="A5255">
        <v>2441</v>
      </c>
      <c r="B5255" t="s">
        <v>5164</v>
      </c>
      <c r="C5255" s="4">
        <v>42512</v>
      </c>
      <c r="D5255" s="4">
        <v>42517</v>
      </c>
      <c r="E5255" t="s">
        <v>15</v>
      </c>
      <c r="F5255" t="s">
        <v>1109</v>
      </c>
      <c r="G5255" t="s">
        <v>21</v>
      </c>
      <c r="H5255">
        <v>7055</v>
      </c>
      <c r="I5255" t="s">
        <v>3429</v>
      </c>
      <c r="J5255">
        <v>345</v>
      </c>
      <c r="K5255">
        <v>5</v>
      </c>
      <c r="L5255">
        <v>51.75</v>
      </c>
      <c r="M5255">
        <v>0</v>
      </c>
      <c r="N5255">
        <v>86.25</v>
      </c>
    </row>
    <row r="5256" spans="1:14" hidden="1">
      <c r="A5256">
        <v>2442</v>
      </c>
      <c r="B5256" t="s">
        <v>5164</v>
      </c>
      <c r="C5256" s="4">
        <v>42512</v>
      </c>
      <c r="D5256" s="4">
        <v>42517</v>
      </c>
      <c r="E5256" t="s">
        <v>15</v>
      </c>
      <c r="F5256" t="s">
        <v>1109</v>
      </c>
      <c r="G5256" t="s">
        <v>21</v>
      </c>
      <c r="H5256">
        <v>7055</v>
      </c>
      <c r="I5256" t="s">
        <v>553</v>
      </c>
      <c r="J5256">
        <v>174.286</v>
      </c>
      <c r="K5256">
        <v>2</v>
      </c>
      <c r="L5256">
        <v>97.102199999999996</v>
      </c>
      <c r="M5256">
        <v>0.3</v>
      </c>
      <c r="N5256">
        <v>-19.918399999999998</v>
      </c>
    </row>
    <row r="5257" spans="1:14" hidden="1">
      <c r="A5257">
        <v>2443</v>
      </c>
      <c r="B5257" t="s">
        <v>5164</v>
      </c>
      <c r="C5257" s="4">
        <v>42512</v>
      </c>
      <c r="D5257" s="4">
        <v>42517</v>
      </c>
      <c r="E5257" t="s">
        <v>15</v>
      </c>
      <c r="F5257" t="s">
        <v>1109</v>
      </c>
      <c r="G5257" t="s">
        <v>21</v>
      </c>
      <c r="H5257">
        <v>7055</v>
      </c>
      <c r="I5257" t="s">
        <v>350</v>
      </c>
      <c r="J5257">
        <v>662.84</v>
      </c>
      <c r="K5257">
        <v>4</v>
      </c>
      <c r="L5257">
        <v>122.6254</v>
      </c>
      <c r="M5257">
        <v>0</v>
      </c>
      <c r="N5257">
        <v>172.33840000000001</v>
      </c>
    </row>
    <row r="5258" spans="1:14" hidden="1">
      <c r="A5258">
        <v>2444</v>
      </c>
      <c r="B5258" t="s">
        <v>5164</v>
      </c>
      <c r="C5258" s="4">
        <v>42512</v>
      </c>
      <c r="D5258" s="4">
        <v>42517</v>
      </c>
      <c r="E5258" t="s">
        <v>15</v>
      </c>
      <c r="F5258" t="s">
        <v>1109</v>
      </c>
      <c r="G5258" t="s">
        <v>21</v>
      </c>
      <c r="H5258">
        <v>7055</v>
      </c>
      <c r="I5258" t="s">
        <v>926</v>
      </c>
      <c r="J5258">
        <v>95.1</v>
      </c>
      <c r="K5258">
        <v>5</v>
      </c>
      <c r="L5258">
        <v>12.9336</v>
      </c>
      <c r="M5258">
        <v>0</v>
      </c>
      <c r="N5258">
        <v>30.431999999999999</v>
      </c>
    </row>
    <row r="5259" spans="1:14" hidden="1">
      <c r="A5259">
        <v>2445</v>
      </c>
      <c r="B5259" t="s">
        <v>5164</v>
      </c>
      <c r="C5259" s="4">
        <v>42512</v>
      </c>
      <c r="D5259" s="4">
        <v>42517</v>
      </c>
      <c r="E5259" t="s">
        <v>15</v>
      </c>
      <c r="F5259" t="s">
        <v>1109</v>
      </c>
      <c r="G5259" t="s">
        <v>21</v>
      </c>
      <c r="H5259">
        <v>7055</v>
      </c>
      <c r="I5259" t="s">
        <v>1760</v>
      </c>
      <c r="J5259">
        <v>26.88</v>
      </c>
      <c r="K5259">
        <v>6</v>
      </c>
      <c r="L5259">
        <v>2.3296000000000001</v>
      </c>
      <c r="M5259">
        <v>0</v>
      </c>
      <c r="N5259">
        <v>12.9024</v>
      </c>
    </row>
    <row r="5260" spans="1:14" hidden="1">
      <c r="A5260">
        <v>2446</v>
      </c>
      <c r="B5260" t="s">
        <v>5164</v>
      </c>
      <c r="C5260" s="4">
        <v>42512</v>
      </c>
      <c r="D5260" s="4">
        <v>42517</v>
      </c>
      <c r="E5260" t="s">
        <v>15</v>
      </c>
      <c r="F5260" t="s">
        <v>1109</v>
      </c>
      <c r="G5260" t="s">
        <v>21</v>
      </c>
      <c r="H5260">
        <v>7055</v>
      </c>
      <c r="I5260" t="s">
        <v>1751</v>
      </c>
      <c r="J5260">
        <v>257.98</v>
      </c>
      <c r="K5260">
        <v>2</v>
      </c>
      <c r="L5260">
        <v>91.582899999999995</v>
      </c>
      <c r="M5260">
        <v>0</v>
      </c>
      <c r="N5260">
        <v>74.8142</v>
      </c>
    </row>
    <row r="5261" spans="1:14" hidden="1">
      <c r="A5261">
        <v>4724</v>
      </c>
      <c r="B5261" t="s">
        <v>5165</v>
      </c>
      <c r="C5261" s="4">
        <v>42512</v>
      </c>
      <c r="D5261" s="4">
        <v>42512</v>
      </c>
      <c r="E5261" t="s">
        <v>98</v>
      </c>
      <c r="F5261" t="s">
        <v>2514</v>
      </c>
      <c r="G5261" t="s">
        <v>21</v>
      </c>
      <c r="H5261">
        <v>30605</v>
      </c>
      <c r="I5261" t="s">
        <v>3769</v>
      </c>
      <c r="J5261">
        <v>14.73</v>
      </c>
      <c r="K5261">
        <v>3</v>
      </c>
      <c r="L5261">
        <v>2.5041000000000002</v>
      </c>
      <c r="M5261">
        <v>0</v>
      </c>
      <c r="N5261">
        <v>7.2176999999999998</v>
      </c>
    </row>
    <row r="5262" spans="1:14" hidden="1">
      <c r="A5262">
        <v>8456</v>
      </c>
      <c r="B5262" t="s">
        <v>5166</v>
      </c>
      <c r="C5262" s="4">
        <v>42512</v>
      </c>
      <c r="D5262" s="4">
        <v>42519</v>
      </c>
      <c r="E5262" t="s">
        <v>15</v>
      </c>
      <c r="F5262" t="s">
        <v>1311</v>
      </c>
      <c r="G5262" t="s">
        <v>27</v>
      </c>
      <c r="H5262">
        <v>90049</v>
      </c>
      <c r="I5262" t="s">
        <v>528</v>
      </c>
      <c r="J5262">
        <v>222.38399999999999</v>
      </c>
      <c r="K5262">
        <v>2</v>
      </c>
      <c r="L5262">
        <v>100.0728</v>
      </c>
      <c r="M5262">
        <v>0.2</v>
      </c>
      <c r="N5262">
        <v>22.238399999999999</v>
      </c>
    </row>
    <row r="5263" spans="1:14" hidden="1">
      <c r="A5263">
        <v>524</v>
      </c>
      <c r="B5263" t="s">
        <v>5167</v>
      </c>
      <c r="C5263" s="4">
        <v>42511</v>
      </c>
      <c r="D5263" s="4">
        <v>42513</v>
      </c>
      <c r="E5263" t="s">
        <v>38</v>
      </c>
      <c r="F5263" t="s">
        <v>4071</v>
      </c>
      <c r="G5263" t="s">
        <v>21</v>
      </c>
      <c r="H5263">
        <v>90032</v>
      </c>
      <c r="I5263" t="s">
        <v>473</v>
      </c>
      <c r="J5263">
        <v>55.176000000000002</v>
      </c>
      <c r="K5263">
        <v>3</v>
      </c>
      <c r="L5263">
        <v>22.530200000000001</v>
      </c>
      <c r="M5263">
        <v>0.2</v>
      </c>
      <c r="N5263">
        <v>-12.4146</v>
      </c>
    </row>
    <row r="5264" spans="1:14" hidden="1">
      <c r="A5264">
        <v>525</v>
      </c>
      <c r="B5264" t="s">
        <v>5167</v>
      </c>
      <c r="C5264" s="4">
        <v>42511</v>
      </c>
      <c r="D5264" s="4">
        <v>42513</v>
      </c>
      <c r="E5264" t="s">
        <v>38</v>
      </c>
      <c r="F5264" t="s">
        <v>4071</v>
      </c>
      <c r="G5264" t="s">
        <v>21</v>
      </c>
      <c r="H5264">
        <v>90032</v>
      </c>
      <c r="I5264" t="s">
        <v>648</v>
      </c>
      <c r="J5264">
        <v>66.260000000000005</v>
      </c>
      <c r="K5264">
        <v>2</v>
      </c>
      <c r="L5264">
        <v>19.546700000000001</v>
      </c>
      <c r="M5264">
        <v>0</v>
      </c>
      <c r="N5264">
        <v>27.166599999999999</v>
      </c>
    </row>
    <row r="5265" spans="1:14" hidden="1">
      <c r="A5265">
        <v>2419</v>
      </c>
      <c r="B5265" t="s">
        <v>5168</v>
      </c>
      <c r="C5265" s="4">
        <v>42511</v>
      </c>
      <c r="D5265" s="4">
        <v>42518</v>
      </c>
      <c r="E5265" t="s">
        <v>15</v>
      </c>
      <c r="F5265" t="s">
        <v>1112</v>
      </c>
      <c r="G5265" t="s">
        <v>27</v>
      </c>
      <c r="H5265">
        <v>89431</v>
      </c>
      <c r="I5265" t="s">
        <v>5169</v>
      </c>
      <c r="J5265">
        <v>2396.4</v>
      </c>
      <c r="K5265">
        <v>10</v>
      </c>
      <c r="L5265">
        <v>221.667</v>
      </c>
      <c r="M5265">
        <v>0.2</v>
      </c>
      <c r="N5265">
        <v>179.73</v>
      </c>
    </row>
    <row r="5266" spans="1:14" hidden="1">
      <c r="A5266">
        <v>4361</v>
      </c>
      <c r="B5266" t="s">
        <v>5170</v>
      </c>
      <c r="C5266" s="4">
        <v>42511</v>
      </c>
      <c r="D5266" s="4">
        <v>42513</v>
      </c>
      <c r="E5266" t="s">
        <v>38</v>
      </c>
      <c r="F5266" t="s">
        <v>2790</v>
      </c>
      <c r="G5266" t="s">
        <v>27</v>
      </c>
      <c r="H5266">
        <v>2886</v>
      </c>
      <c r="I5266" t="s">
        <v>1474</v>
      </c>
      <c r="J5266">
        <v>111.96</v>
      </c>
      <c r="K5266">
        <v>2</v>
      </c>
      <c r="L5266">
        <v>28.549800000000001</v>
      </c>
      <c r="M5266">
        <v>0</v>
      </c>
      <c r="N5266">
        <v>54.860399999999998</v>
      </c>
    </row>
    <row r="5267" spans="1:14" hidden="1">
      <c r="A5267">
        <v>7068</v>
      </c>
      <c r="B5267" t="s">
        <v>5171</v>
      </c>
      <c r="C5267" s="4">
        <v>42511</v>
      </c>
      <c r="D5267" s="4">
        <v>42516</v>
      </c>
      <c r="E5267" t="s">
        <v>15</v>
      </c>
      <c r="F5267" t="s">
        <v>460</v>
      </c>
      <c r="G5267" t="s">
        <v>27</v>
      </c>
      <c r="H5267">
        <v>75081</v>
      </c>
      <c r="I5267" t="s">
        <v>2160</v>
      </c>
      <c r="J5267">
        <v>1.964</v>
      </c>
      <c r="K5267">
        <v>2</v>
      </c>
      <c r="L5267">
        <v>2.6023000000000001</v>
      </c>
      <c r="M5267">
        <v>0.8</v>
      </c>
      <c r="N5267">
        <v>-3.2406000000000001</v>
      </c>
    </row>
    <row r="5268" spans="1:14" hidden="1">
      <c r="A5268">
        <v>7069</v>
      </c>
      <c r="B5268" t="s">
        <v>5171</v>
      </c>
      <c r="C5268" s="4">
        <v>42511</v>
      </c>
      <c r="D5268" s="4">
        <v>42516</v>
      </c>
      <c r="E5268" t="s">
        <v>15</v>
      </c>
      <c r="F5268" t="s">
        <v>460</v>
      </c>
      <c r="G5268" t="s">
        <v>27</v>
      </c>
      <c r="H5268">
        <v>75081</v>
      </c>
      <c r="I5268" t="s">
        <v>5172</v>
      </c>
      <c r="J5268">
        <v>82.656000000000006</v>
      </c>
      <c r="K5268">
        <v>9</v>
      </c>
      <c r="L5268">
        <v>5.74</v>
      </c>
      <c r="M5268">
        <v>0.2</v>
      </c>
      <c r="N5268">
        <v>30.995999999999999</v>
      </c>
    </row>
    <row r="5269" spans="1:14" hidden="1">
      <c r="A5269">
        <v>9796</v>
      </c>
      <c r="B5269" t="s">
        <v>5173</v>
      </c>
      <c r="C5269" s="4">
        <v>42511</v>
      </c>
      <c r="D5269" s="4">
        <v>42518</v>
      </c>
      <c r="E5269" t="s">
        <v>15</v>
      </c>
      <c r="F5269" t="s">
        <v>836</v>
      </c>
      <c r="G5269" t="s">
        <v>27</v>
      </c>
      <c r="H5269">
        <v>60610</v>
      </c>
      <c r="I5269" t="s">
        <v>247</v>
      </c>
      <c r="J5269">
        <v>3.798</v>
      </c>
      <c r="K5269">
        <v>3</v>
      </c>
      <c r="L5269">
        <v>3.2282999999999999</v>
      </c>
      <c r="M5269">
        <v>0.8</v>
      </c>
      <c r="N5269">
        <v>-5.8868999999999998</v>
      </c>
    </row>
    <row r="5270" spans="1:14" hidden="1">
      <c r="A5270">
        <v>639</v>
      </c>
      <c r="B5270" t="s">
        <v>5174</v>
      </c>
      <c r="C5270" s="4">
        <v>42510</v>
      </c>
      <c r="D5270" s="4">
        <v>42515</v>
      </c>
      <c r="E5270" t="s">
        <v>15</v>
      </c>
      <c r="F5270" t="s">
        <v>290</v>
      </c>
      <c r="G5270" t="s">
        <v>17</v>
      </c>
      <c r="H5270">
        <v>94591</v>
      </c>
      <c r="I5270" t="s">
        <v>886</v>
      </c>
      <c r="J5270">
        <v>1049.2</v>
      </c>
      <c r="K5270">
        <v>5</v>
      </c>
      <c r="L5270">
        <v>155.2816</v>
      </c>
      <c r="M5270">
        <v>0</v>
      </c>
      <c r="N5270">
        <v>272.79199999999997</v>
      </c>
    </row>
    <row r="5271" spans="1:14" hidden="1">
      <c r="A5271">
        <v>640</v>
      </c>
      <c r="B5271" t="s">
        <v>5174</v>
      </c>
      <c r="C5271" s="4">
        <v>42510</v>
      </c>
      <c r="D5271" s="4">
        <v>42515</v>
      </c>
      <c r="E5271" t="s">
        <v>15</v>
      </c>
      <c r="F5271" t="s">
        <v>290</v>
      </c>
      <c r="G5271" t="s">
        <v>17</v>
      </c>
      <c r="H5271">
        <v>94591</v>
      </c>
      <c r="I5271" t="s">
        <v>1380</v>
      </c>
      <c r="J5271">
        <v>15.423999999999999</v>
      </c>
      <c r="K5271">
        <v>4</v>
      </c>
      <c r="L5271">
        <v>2.6027999999999998</v>
      </c>
      <c r="M5271">
        <v>0.2</v>
      </c>
      <c r="N5271">
        <v>5.0128000000000004</v>
      </c>
    </row>
    <row r="5272" spans="1:14" hidden="1">
      <c r="A5272">
        <v>793</v>
      </c>
      <c r="B5272" t="s">
        <v>5175</v>
      </c>
      <c r="C5272" s="4">
        <v>42510</v>
      </c>
      <c r="D5272" s="4">
        <v>42510</v>
      </c>
      <c r="E5272" t="s">
        <v>98</v>
      </c>
      <c r="F5272" t="s">
        <v>1888</v>
      </c>
      <c r="G5272" t="s">
        <v>21</v>
      </c>
      <c r="H5272">
        <v>28806</v>
      </c>
      <c r="I5272" t="s">
        <v>4774</v>
      </c>
      <c r="J5272">
        <v>1363.96</v>
      </c>
      <c r="K5272">
        <v>5</v>
      </c>
      <c r="L5272">
        <v>255.74250000000001</v>
      </c>
      <c r="M5272">
        <v>0.2</v>
      </c>
      <c r="N5272">
        <v>85.247500000000002</v>
      </c>
    </row>
    <row r="5273" spans="1:14" hidden="1">
      <c r="A5273">
        <v>3688</v>
      </c>
      <c r="B5273" t="s">
        <v>5176</v>
      </c>
      <c r="C5273" s="4">
        <v>42510</v>
      </c>
      <c r="D5273" s="4">
        <v>42514</v>
      </c>
      <c r="E5273" t="s">
        <v>15</v>
      </c>
      <c r="F5273" t="s">
        <v>276</v>
      </c>
      <c r="G5273" t="s">
        <v>21</v>
      </c>
      <c r="H5273">
        <v>34952</v>
      </c>
      <c r="I5273" t="s">
        <v>2314</v>
      </c>
      <c r="J5273">
        <v>2.694</v>
      </c>
      <c r="K5273">
        <v>2</v>
      </c>
      <c r="L5273">
        <v>2.4695</v>
      </c>
      <c r="M5273">
        <v>0.7</v>
      </c>
      <c r="N5273">
        <v>-2.2450000000000001</v>
      </c>
    </row>
    <row r="5274" spans="1:14" hidden="1">
      <c r="A5274">
        <v>3968</v>
      </c>
      <c r="B5274" t="s">
        <v>5177</v>
      </c>
      <c r="C5274" s="4">
        <v>42510</v>
      </c>
      <c r="D5274" s="4">
        <v>42513</v>
      </c>
      <c r="E5274" t="s">
        <v>38</v>
      </c>
      <c r="F5274" t="s">
        <v>2733</v>
      </c>
      <c r="G5274" t="s">
        <v>17</v>
      </c>
      <c r="H5274">
        <v>80906</v>
      </c>
      <c r="I5274" t="s">
        <v>1939</v>
      </c>
      <c r="J5274">
        <v>40.634999999999998</v>
      </c>
      <c r="K5274">
        <v>7</v>
      </c>
      <c r="L5274">
        <v>10.449</v>
      </c>
      <c r="M5274">
        <v>0.7</v>
      </c>
      <c r="N5274">
        <v>-32.508000000000003</v>
      </c>
    </row>
    <row r="5275" spans="1:14" hidden="1">
      <c r="A5275">
        <v>770</v>
      </c>
      <c r="B5275" t="s">
        <v>5178</v>
      </c>
      <c r="C5275" s="4">
        <v>42509</v>
      </c>
      <c r="D5275" s="4">
        <v>42514</v>
      </c>
      <c r="E5275" t="s">
        <v>15</v>
      </c>
      <c r="F5275" t="s">
        <v>527</v>
      </c>
      <c r="G5275" t="s">
        <v>21</v>
      </c>
      <c r="H5275">
        <v>22204</v>
      </c>
      <c r="I5275" t="s">
        <v>3183</v>
      </c>
      <c r="J5275">
        <v>641.96</v>
      </c>
      <c r="K5275">
        <v>2</v>
      </c>
      <c r="L5275">
        <v>231.10560000000001</v>
      </c>
      <c r="M5275">
        <v>0</v>
      </c>
      <c r="N5275">
        <v>179.74879999999999</v>
      </c>
    </row>
    <row r="5276" spans="1:14" hidden="1">
      <c r="A5276">
        <v>1717</v>
      </c>
      <c r="B5276" t="s">
        <v>5179</v>
      </c>
      <c r="C5276" s="4">
        <v>42509</v>
      </c>
      <c r="D5276" s="4">
        <v>42514</v>
      </c>
      <c r="E5276" t="s">
        <v>15</v>
      </c>
      <c r="F5276" t="s">
        <v>269</v>
      </c>
      <c r="G5276" t="s">
        <v>21</v>
      </c>
      <c r="H5276">
        <v>10011</v>
      </c>
      <c r="I5276" t="s">
        <v>2642</v>
      </c>
      <c r="J5276">
        <v>242.9</v>
      </c>
      <c r="K5276">
        <v>5</v>
      </c>
      <c r="L5276">
        <v>34.491799999999998</v>
      </c>
      <c r="M5276">
        <v>0</v>
      </c>
      <c r="N5276">
        <v>70.441000000000003</v>
      </c>
    </row>
    <row r="5277" spans="1:14" hidden="1">
      <c r="A5277">
        <v>1718</v>
      </c>
      <c r="B5277" t="s">
        <v>5179</v>
      </c>
      <c r="C5277" s="4">
        <v>42509</v>
      </c>
      <c r="D5277" s="4">
        <v>42514</v>
      </c>
      <c r="E5277" t="s">
        <v>15</v>
      </c>
      <c r="F5277" t="s">
        <v>269</v>
      </c>
      <c r="G5277" t="s">
        <v>21</v>
      </c>
      <c r="H5277">
        <v>10011</v>
      </c>
      <c r="I5277" t="s">
        <v>204</v>
      </c>
      <c r="J5277">
        <v>454.9</v>
      </c>
      <c r="K5277">
        <v>5</v>
      </c>
      <c r="L5277">
        <v>90.98</v>
      </c>
      <c r="M5277">
        <v>0</v>
      </c>
      <c r="N5277">
        <v>0</v>
      </c>
    </row>
    <row r="5278" spans="1:14" hidden="1">
      <c r="A5278">
        <v>1719</v>
      </c>
      <c r="B5278" t="s">
        <v>5179</v>
      </c>
      <c r="C5278" s="4">
        <v>42509</v>
      </c>
      <c r="D5278" s="4">
        <v>42514</v>
      </c>
      <c r="E5278" t="s">
        <v>15</v>
      </c>
      <c r="F5278" t="s">
        <v>269</v>
      </c>
      <c r="G5278" t="s">
        <v>21</v>
      </c>
      <c r="H5278">
        <v>10011</v>
      </c>
      <c r="I5278" t="s">
        <v>4234</v>
      </c>
      <c r="J5278">
        <v>35.92</v>
      </c>
      <c r="K5278">
        <v>4</v>
      </c>
      <c r="L5278">
        <v>5.2084000000000001</v>
      </c>
      <c r="M5278">
        <v>0</v>
      </c>
      <c r="N5278">
        <v>15.086399999999999</v>
      </c>
    </row>
    <row r="5279" spans="1:14" hidden="1">
      <c r="A5279">
        <v>1720</v>
      </c>
      <c r="B5279" t="s">
        <v>5179</v>
      </c>
      <c r="C5279" s="4">
        <v>42509</v>
      </c>
      <c r="D5279" s="4">
        <v>42514</v>
      </c>
      <c r="E5279" t="s">
        <v>15</v>
      </c>
      <c r="F5279" t="s">
        <v>269</v>
      </c>
      <c r="G5279" t="s">
        <v>21</v>
      </c>
      <c r="H5279">
        <v>10011</v>
      </c>
      <c r="I5279" t="s">
        <v>2620</v>
      </c>
      <c r="J5279">
        <v>39.76</v>
      </c>
      <c r="K5279">
        <v>8</v>
      </c>
      <c r="L5279">
        <v>3.4293</v>
      </c>
      <c r="M5279">
        <v>0</v>
      </c>
      <c r="N5279">
        <v>12.3256</v>
      </c>
    </row>
    <row r="5280" spans="1:14" hidden="1">
      <c r="A5280">
        <v>1721</v>
      </c>
      <c r="B5280" t="s">
        <v>5179</v>
      </c>
      <c r="C5280" s="4">
        <v>42509</v>
      </c>
      <c r="D5280" s="4">
        <v>42514</v>
      </c>
      <c r="E5280" t="s">
        <v>15</v>
      </c>
      <c r="F5280" t="s">
        <v>269</v>
      </c>
      <c r="G5280" t="s">
        <v>21</v>
      </c>
      <c r="H5280">
        <v>10011</v>
      </c>
      <c r="I5280" t="s">
        <v>2621</v>
      </c>
      <c r="J5280">
        <v>47.744</v>
      </c>
      <c r="K5280">
        <v>4</v>
      </c>
      <c r="L5280">
        <v>8.2059999999999995</v>
      </c>
      <c r="M5280">
        <v>0.2</v>
      </c>
      <c r="N5280">
        <v>14.92</v>
      </c>
    </row>
    <row r="5281" spans="1:14" hidden="1">
      <c r="A5281">
        <v>2499</v>
      </c>
      <c r="B5281" t="s">
        <v>5180</v>
      </c>
      <c r="C5281" s="4">
        <v>42509</v>
      </c>
      <c r="D5281" s="4">
        <v>42514</v>
      </c>
      <c r="E5281" t="s">
        <v>15</v>
      </c>
      <c r="F5281" t="s">
        <v>3732</v>
      </c>
      <c r="G5281" t="s">
        <v>27</v>
      </c>
      <c r="H5281">
        <v>94109</v>
      </c>
      <c r="I5281" t="s">
        <v>2632</v>
      </c>
      <c r="J5281">
        <v>9.5839999999999996</v>
      </c>
      <c r="K5281">
        <v>1</v>
      </c>
      <c r="L5281">
        <v>6.2295999999999996</v>
      </c>
      <c r="M5281">
        <v>0.2</v>
      </c>
      <c r="N5281">
        <v>3.3544</v>
      </c>
    </row>
    <row r="5282" spans="1:14" hidden="1">
      <c r="A5282">
        <v>3531</v>
      </c>
      <c r="B5282" t="s">
        <v>5181</v>
      </c>
      <c r="C5282" s="4">
        <v>42509</v>
      </c>
      <c r="D5282" s="4">
        <v>42513</v>
      </c>
      <c r="E5282" t="s">
        <v>15</v>
      </c>
      <c r="F5282" t="s">
        <v>775</v>
      </c>
      <c r="G5282" t="s">
        <v>27</v>
      </c>
      <c r="H5282">
        <v>47905</v>
      </c>
      <c r="I5282" t="s">
        <v>3404</v>
      </c>
      <c r="J5282">
        <v>21.4</v>
      </c>
      <c r="K5282">
        <v>5</v>
      </c>
      <c r="L5282">
        <v>3.0388000000000002</v>
      </c>
      <c r="M5282">
        <v>0</v>
      </c>
      <c r="N5282">
        <v>6.2060000000000004</v>
      </c>
    </row>
    <row r="5283" spans="1:14" hidden="1">
      <c r="A5283">
        <v>7467</v>
      </c>
      <c r="B5283" t="s">
        <v>5182</v>
      </c>
      <c r="C5283" s="4">
        <v>42509</v>
      </c>
      <c r="D5283" s="4">
        <v>42513</v>
      </c>
      <c r="E5283" t="s">
        <v>15</v>
      </c>
      <c r="F5283" t="s">
        <v>4293</v>
      </c>
      <c r="G5283" t="s">
        <v>27</v>
      </c>
      <c r="H5283">
        <v>90008</v>
      </c>
      <c r="I5283" t="s">
        <v>4441</v>
      </c>
      <c r="J5283">
        <v>87.84</v>
      </c>
      <c r="K5283">
        <v>8</v>
      </c>
      <c r="L5283">
        <v>8.0153999999999996</v>
      </c>
      <c r="M5283">
        <v>0</v>
      </c>
      <c r="N5283">
        <v>23.716799999999999</v>
      </c>
    </row>
    <row r="5284" spans="1:14" hidden="1">
      <c r="A5284">
        <v>1677</v>
      </c>
      <c r="B5284" t="s">
        <v>5183</v>
      </c>
      <c r="C5284" s="4">
        <v>42508</v>
      </c>
      <c r="D5284" s="4">
        <v>42514</v>
      </c>
      <c r="E5284" t="s">
        <v>15</v>
      </c>
      <c r="F5284" t="s">
        <v>2806</v>
      </c>
      <c r="G5284" t="s">
        <v>21</v>
      </c>
      <c r="H5284">
        <v>94110</v>
      </c>
      <c r="I5284" t="s">
        <v>852</v>
      </c>
      <c r="J5284">
        <v>104.28</v>
      </c>
      <c r="K5284">
        <v>3</v>
      </c>
      <c r="L5284">
        <v>26.07</v>
      </c>
      <c r="M5284">
        <v>0</v>
      </c>
      <c r="N5284">
        <v>26.07</v>
      </c>
    </row>
    <row r="5285" spans="1:14" hidden="1">
      <c r="A5285">
        <v>1678</v>
      </c>
      <c r="B5285" t="s">
        <v>5183</v>
      </c>
      <c r="C5285" s="4">
        <v>42508</v>
      </c>
      <c r="D5285" s="4">
        <v>42514</v>
      </c>
      <c r="E5285" t="s">
        <v>15</v>
      </c>
      <c r="F5285" t="s">
        <v>2806</v>
      </c>
      <c r="G5285" t="s">
        <v>21</v>
      </c>
      <c r="H5285">
        <v>94110</v>
      </c>
      <c r="I5285" t="s">
        <v>4154</v>
      </c>
      <c r="J5285">
        <v>17.940000000000001</v>
      </c>
      <c r="K5285">
        <v>3</v>
      </c>
      <c r="L5285">
        <v>3.0497999999999998</v>
      </c>
      <c r="M5285">
        <v>0</v>
      </c>
      <c r="N5285">
        <v>8.7905999999999995</v>
      </c>
    </row>
    <row r="5286" spans="1:14" hidden="1">
      <c r="A5286">
        <v>1907</v>
      </c>
      <c r="B5286" t="s">
        <v>5184</v>
      </c>
      <c r="C5286" s="4">
        <v>42507</v>
      </c>
      <c r="D5286" s="4">
        <v>42511</v>
      </c>
      <c r="E5286" t="s">
        <v>15</v>
      </c>
      <c r="F5286" t="s">
        <v>775</v>
      </c>
      <c r="G5286" t="s">
        <v>27</v>
      </c>
      <c r="H5286">
        <v>32712</v>
      </c>
      <c r="I5286" t="s">
        <v>2449</v>
      </c>
      <c r="J5286">
        <v>2.952</v>
      </c>
      <c r="K5286">
        <v>2</v>
      </c>
      <c r="L5286">
        <v>2.5583999999999998</v>
      </c>
      <c r="M5286">
        <v>0.7</v>
      </c>
      <c r="N5286">
        <v>-2.1648000000000001</v>
      </c>
    </row>
    <row r="5287" spans="1:14" hidden="1">
      <c r="A5287">
        <v>1908</v>
      </c>
      <c r="B5287" t="s">
        <v>5184</v>
      </c>
      <c r="C5287" s="4">
        <v>42507</v>
      </c>
      <c r="D5287" s="4">
        <v>42511</v>
      </c>
      <c r="E5287" t="s">
        <v>15</v>
      </c>
      <c r="F5287" t="s">
        <v>775</v>
      </c>
      <c r="G5287" t="s">
        <v>27</v>
      </c>
      <c r="H5287">
        <v>32712</v>
      </c>
      <c r="I5287" t="s">
        <v>1069</v>
      </c>
      <c r="J5287">
        <v>27.018000000000001</v>
      </c>
      <c r="K5287">
        <v>6</v>
      </c>
      <c r="L5287">
        <v>8.1053999999999995</v>
      </c>
      <c r="M5287">
        <v>0.7</v>
      </c>
      <c r="N5287">
        <v>-21.6144</v>
      </c>
    </row>
    <row r="5288" spans="1:14" hidden="1">
      <c r="A5288">
        <v>4705</v>
      </c>
      <c r="B5288" t="s">
        <v>5185</v>
      </c>
      <c r="C5288" s="4">
        <v>42507</v>
      </c>
      <c r="D5288" s="4">
        <v>42508</v>
      </c>
      <c r="E5288" t="s">
        <v>38</v>
      </c>
      <c r="F5288" t="s">
        <v>2048</v>
      </c>
      <c r="G5288" t="s">
        <v>21</v>
      </c>
      <c r="H5288">
        <v>6708</v>
      </c>
      <c r="I5288" t="s">
        <v>1309</v>
      </c>
      <c r="J5288">
        <v>65.17</v>
      </c>
      <c r="K5288">
        <v>7</v>
      </c>
      <c r="L5288">
        <v>6.6101000000000001</v>
      </c>
      <c r="M5288">
        <v>0</v>
      </c>
      <c r="N5288">
        <v>18.8993</v>
      </c>
    </row>
    <row r="5289" spans="1:14" hidden="1">
      <c r="A5289">
        <v>4706</v>
      </c>
      <c r="B5289" t="s">
        <v>5185</v>
      </c>
      <c r="C5289" s="4">
        <v>42507</v>
      </c>
      <c r="D5289" s="4">
        <v>42508</v>
      </c>
      <c r="E5289" t="s">
        <v>38</v>
      </c>
      <c r="F5289" t="s">
        <v>2048</v>
      </c>
      <c r="G5289" t="s">
        <v>21</v>
      </c>
      <c r="H5289">
        <v>6708</v>
      </c>
      <c r="I5289" t="s">
        <v>1629</v>
      </c>
      <c r="J5289">
        <v>14.62</v>
      </c>
      <c r="K5289">
        <v>2</v>
      </c>
      <c r="L5289">
        <v>3.8742999999999999</v>
      </c>
      <c r="M5289">
        <v>0</v>
      </c>
      <c r="N5289">
        <v>6.8714000000000004</v>
      </c>
    </row>
    <row r="5290" spans="1:14" hidden="1">
      <c r="A5290">
        <v>4707</v>
      </c>
      <c r="B5290" t="s">
        <v>5185</v>
      </c>
      <c r="C5290" s="4">
        <v>42507</v>
      </c>
      <c r="D5290" s="4">
        <v>42508</v>
      </c>
      <c r="E5290" t="s">
        <v>38</v>
      </c>
      <c r="F5290" t="s">
        <v>2048</v>
      </c>
      <c r="G5290" t="s">
        <v>21</v>
      </c>
      <c r="H5290">
        <v>6708</v>
      </c>
      <c r="I5290" t="s">
        <v>3373</v>
      </c>
      <c r="J5290">
        <v>173.24</v>
      </c>
      <c r="K5290">
        <v>4</v>
      </c>
      <c r="L5290">
        <v>38.978999999999999</v>
      </c>
      <c r="M5290">
        <v>0</v>
      </c>
      <c r="N5290">
        <v>17.324000000000002</v>
      </c>
    </row>
    <row r="5291" spans="1:14" hidden="1">
      <c r="A5291">
        <v>7787</v>
      </c>
      <c r="B5291" t="s">
        <v>5186</v>
      </c>
      <c r="C5291" s="4">
        <v>42507</v>
      </c>
      <c r="D5291" s="4">
        <v>42510</v>
      </c>
      <c r="E5291" t="s">
        <v>38</v>
      </c>
      <c r="F5291" t="s">
        <v>575</v>
      </c>
      <c r="G5291" t="s">
        <v>21</v>
      </c>
      <c r="H5291">
        <v>60653</v>
      </c>
      <c r="I5291" t="s">
        <v>560</v>
      </c>
      <c r="J5291">
        <v>2.89</v>
      </c>
      <c r="K5291">
        <v>1</v>
      </c>
      <c r="L5291">
        <v>7.6585000000000001</v>
      </c>
      <c r="M5291">
        <v>0.8</v>
      </c>
      <c r="N5291">
        <v>-4.7685000000000004</v>
      </c>
    </row>
    <row r="5292" spans="1:14" hidden="1">
      <c r="A5292">
        <v>7788</v>
      </c>
      <c r="B5292" t="s">
        <v>5186</v>
      </c>
      <c r="C5292" s="4">
        <v>42507</v>
      </c>
      <c r="D5292" s="4">
        <v>42510</v>
      </c>
      <c r="E5292" t="s">
        <v>38</v>
      </c>
      <c r="F5292" t="s">
        <v>575</v>
      </c>
      <c r="G5292" t="s">
        <v>21</v>
      </c>
      <c r="H5292">
        <v>60653</v>
      </c>
      <c r="I5292" t="s">
        <v>2298</v>
      </c>
      <c r="J5292">
        <v>7.8959999999999999</v>
      </c>
      <c r="K5292">
        <v>3</v>
      </c>
      <c r="L5292">
        <v>1.8095000000000001</v>
      </c>
      <c r="M5292">
        <v>0.2</v>
      </c>
      <c r="N5292">
        <v>2.4674999999999998</v>
      </c>
    </row>
    <row r="5293" spans="1:14" hidden="1">
      <c r="A5293">
        <v>7789</v>
      </c>
      <c r="B5293" t="s">
        <v>5186</v>
      </c>
      <c r="C5293" s="4">
        <v>42507</v>
      </c>
      <c r="D5293" s="4">
        <v>42510</v>
      </c>
      <c r="E5293" t="s">
        <v>38</v>
      </c>
      <c r="F5293" t="s">
        <v>575</v>
      </c>
      <c r="G5293" t="s">
        <v>21</v>
      </c>
      <c r="H5293">
        <v>60653</v>
      </c>
      <c r="I5293" t="s">
        <v>2563</v>
      </c>
      <c r="J5293">
        <v>22.608000000000001</v>
      </c>
      <c r="K5293">
        <v>3</v>
      </c>
      <c r="L5293">
        <v>10.927199999999999</v>
      </c>
      <c r="M5293">
        <v>0.6</v>
      </c>
      <c r="N5293">
        <v>-10.1736</v>
      </c>
    </row>
    <row r="5294" spans="1:14" hidden="1">
      <c r="A5294">
        <v>7790</v>
      </c>
      <c r="B5294" t="s">
        <v>5186</v>
      </c>
      <c r="C5294" s="4">
        <v>42507</v>
      </c>
      <c r="D5294" s="4">
        <v>42510</v>
      </c>
      <c r="E5294" t="s">
        <v>38</v>
      </c>
      <c r="F5294" t="s">
        <v>575</v>
      </c>
      <c r="G5294" t="s">
        <v>21</v>
      </c>
      <c r="H5294">
        <v>60653</v>
      </c>
      <c r="I5294" t="s">
        <v>1544</v>
      </c>
      <c r="J5294">
        <v>30.527999999999999</v>
      </c>
      <c r="K5294">
        <v>8</v>
      </c>
      <c r="L5294">
        <v>2.6234999999999999</v>
      </c>
      <c r="M5294">
        <v>0.2</v>
      </c>
      <c r="N5294">
        <v>9.5399999999999991</v>
      </c>
    </row>
    <row r="5295" spans="1:14" hidden="1">
      <c r="A5295">
        <v>1336</v>
      </c>
      <c r="B5295" t="s">
        <v>5187</v>
      </c>
      <c r="C5295" s="4">
        <v>42506</v>
      </c>
      <c r="D5295" s="4">
        <v>42513</v>
      </c>
      <c r="E5295" t="s">
        <v>15</v>
      </c>
      <c r="F5295" t="s">
        <v>5188</v>
      </c>
      <c r="G5295" t="s">
        <v>21</v>
      </c>
      <c r="H5295">
        <v>6457</v>
      </c>
      <c r="I5295" t="s">
        <v>1323</v>
      </c>
      <c r="J5295">
        <v>552.55999999999995</v>
      </c>
      <c r="K5295">
        <v>4</v>
      </c>
      <c r="L5295">
        <v>138.13999999999999</v>
      </c>
      <c r="M5295">
        <v>0</v>
      </c>
      <c r="N5295">
        <v>0</v>
      </c>
    </row>
    <row r="5296" spans="1:14" hidden="1">
      <c r="A5296">
        <v>3945</v>
      </c>
      <c r="B5296" t="s">
        <v>5189</v>
      </c>
      <c r="C5296" s="4">
        <v>42506</v>
      </c>
      <c r="D5296" s="4">
        <v>42511</v>
      </c>
      <c r="E5296" t="s">
        <v>52</v>
      </c>
      <c r="F5296" t="s">
        <v>2617</v>
      </c>
      <c r="G5296" t="s">
        <v>21</v>
      </c>
      <c r="H5296">
        <v>90036</v>
      </c>
      <c r="I5296" t="s">
        <v>3485</v>
      </c>
      <c r="J5296">
        <v>17.34</v>
      </c>
      <c r="K5296">
        <v>3</v>
      </c>
      <c r="L5296">
        <v>2.9478</v>
      </c>
      <c r="M5296">
        <v>0</v>
      </c>
      <c r="N5296">
        <v>8.4966000000000008</v>
      </c>
    </row>
    <row r="5297" spans="1:14" hidden="1">
      <c r="A5297">
        <v>9610</v>
      </c>
      <c r="B5297" t="s">
        <v>5190</v>
      </c>
      <c r="C5297" s="4">
        <v>42506</v>
      </c>
      <c r="D5297" s="4">
        <v>42509</v>
      </c>
      <c r="E5297" t="s">
        <v>52</v>
      </c>
      <c r="F5297" t="s">
        <v>3883</v>
      </c>
      <c r="G5297" t="s">
        <v>21</v>
      </c>
      <c r="H5297">
        <v>90045</v>
      </c>
      <c r="I5297" t="s">
        <v>3926</v>
      </c>
      <c r="J5297">
        <v>282.83999999999997</v>
      </c>
      <c r="K5297">
        <v>4</v>
      </c>
      <c r="L5297">
        <v>65.760300000000001</v>
      </c>
      <c r="M5297">
        <v>0</v>
      </c>
      <c r="N5297">
        <v>19.7988</v>
      </c>
    </row>
    <row r="5298" spans="1:14" hidden="1">
      <c r="A5298">
        <v>9611</v>
      </c>
      <c r="B5298" t="s">
        <v>5190</v>
      </c>
      <c r="C5298" s="4">
        <v>42506</v>
      </c>
      <c r="D5298" s="4">
        <v>42509</v>
      </c>
      <c r="E5298" t="s">
        <v>52</v>
      </c>
      <c r="F5298" t="s">
        <v>3883</v>
      </c>
      <c r="G5298" t="s">
        <v>21</v>
      </c>
      <c r="H5298">
        <v>90045</v>
      </c>
      <c r="I5298" t="s">
        <v>1488</v>
      </c>
      <c r="J5298">
        <v>27.72</v>
      </c>
      <c r="K5298">
        <v>9</v>
      </c>
      <c r="L5298">
        <v>1.6015999999999999</v>
      </c>
      <c r="M5298">
        <v>0</v>
      </c>
      <c r="N5298">
        <v>13.3056</v>
      </c>
    </row>
    <row r="5299" spans="1:14" hidden="1">
      <c r="A5299">
        <v>2096</v>
      </c>
      <c r="B5299" t="s">
        <v>5191</v>
      </c>
      <c r="C5299" s="4">
        <v>42505</v>
      </c>
      <c r="D5299" s="4">
        <v>42510</v>
      </c>
      <c r="E5299" t="s">
        <v>15</v>
      </c>
      <c r="F5299" t="s">
        <v>1826</v>
      </c>
      <c r="G5299" t="s">
        <v>17</v>
      </c>
      <c r="H5299">
        <v>39212</v>
      </c>
      <c r="I5299" t="s">
        <v>136</v>
      </c>
      <c r="J5299">
        <v>511.84</v>
      </c>
      <c r="K5299">
        <v>8</v>
      </c>
      <c r="L5299">
        <v>33.909399999999998</v>
      </c>
      <c r="M5299">
        <v>0</v>
      </c>
      <c r="N5299">
        <v>240.56479999999999</v>
      </c>
    </row>
    <row r="5300" spans="1:14" hidden="1">
      <c r="A5300">
        <v>2097</v>
      </c>
      <c r="B5300" t="s">
        <v>5191</v>
      </c>
      <c r="C5300" s="4">
        <v>42505</v>
      </c>
      <c r="D5300" s="4">
        <v>42510</v>
      </c>
      <c r="E5300" t="s">
        <v>15</v>
      </c>
      <c r="F5300" t="s">
        <v>1826</v>
      </c>
      <c r="G5300" t="s">
        <v>17</v>
      </c>
      <c r="H5300">
        <v>39212</v>
      </c>
      <c r="I5300" t="s">
        <v>1082</v>
      </c>
      <c r="J5300">
        <v>91.96</v>
      </c>
      <c r="K5300">
        <v>4</v>
      </c>
      <c r="L5300">
        <v>16.552800000000001</v>
      </c>
      <c r="M5300">
        <v>0</v>
      </c>
      <c r="N5300">
        <v>25.748799999999999</v>
      </c>
    </row>
    <row r="5301" spans="1:14" hidden="1">
      <c r="A5301">
        <v>2098</v>
      </c>
      <c r="B5301" t="s">
        <v>5191</v>
      </c>
      <c r="C5301" s="4">
        <v>42505</v>
      </c>
      <c r="D5301" s="4">
        <v>42510</v>
      </c>
      <c r="E5301" t="s">
        <v>15</v>
      </c>
      <c r="F5301" t="s">
        <v>1826</v>
      </c>
      <c r="G5301" t="s">
        <v>17</v>
      </c>
      <c r="H5301">
        <v>39212</v>
      </c>
      <c r="I5301" t="s">
        <v>733</v>
      </c>
      <c r="J5301">
        <v>8.34</v>
      </c>
      <c r="K5301">
        <v>3</v>
      </c>
      <c r="L5301">
        <v>2.0571999999999999</v>
      </c>
      <c r="M5301">
        <v>0</v>
      </c>
      <c r="N5301">
        <v>2.1684000000000001</v>
      </c>
    </row>
    <row r="5302" spans="1:14" hidden="1">
      <c r="A5302">
        <v>4830</v>
      </c>
      <c r="B5302" t="s">
        <v>5192</v>
      </c>
      <c r="C5302" s="4">
        <v>42505</v>
      </c>
      <c r="D5302" s="4">
        <v>42511</v>
      </c>
      <c r="E5302" t="s">
        <v>15</v>
      </c>
      <c r="F5302" t="s">
        <v>2957</v>
      </c>
      <c r="G5302" t="s">
        <v>21</v>
      </c>
      <c r="H5302">
        <v>10035</v>
      </c>
      <c r="I5302" t="s">
        <v>1534</v>
      </c>
      <c r="J5302">
        <v>13.776</v>
      </c>
      <c r="K5302">
        <v>3</v>
      </c>
      <c r="L5302">
        <v>3.0996000000000001</v>
      </c>
      <c r="M5302">
        <v>0.2</v>
      </c>
      <c r="N5302">
        <v>4.4771999999999998</v>
      </c>
    </row>
    <row r="5303" spans="1:14" hidden="1">
      <c r="A5303">
        <v>4965</v>
      </c>
      <c r="B5303" t="s">
        <v>5193</v>
      </c>
      <c r="C5303" s="4">
        <v>42505</v>
      </c>
      <c r="D5303" s="4">
        <v>42509</v>
      </c>
      <c r="E5303" t="s">
        <v>52</v>
      </c>
      <c r="F5303" t="s">
        <v>2567</v>
      </c>
      <c r="G5303" t="s">
        <v>21</v>
      </c>
      <c r="H5303">
        <v>33311</v>
      </c>
      <c r="I5303" t="s">
        <v>1725</v>
      </c>
      <c r="J5303">
        <v>7.7640000000000002</v>
      </c>
      <c r="K5303">
        <v>4</v>
      </c>
      <c r="L5303">
        <v>3.2349999999999999</v>
      </c>
      <c r="M5303">
        <v>0.7</v>
      </c>
      <c r="N5303">
        <v>-5.1760000000000002</v>
      </c>
    </row>
    <row r="5304" spans="1:14" hidden="1">
      <c r="A5304">
        <v>7734</v>
      </c>
      <c r="B5304" t="s">
        <v>5194</v>
      </c>
      <c r="C5304" s="4">
        <v>42505</v>
      </c>
      <c r="D5304" s="4">
        <v>42509</v>
      </c>
      <c r="E5304" t="s">
        <v>52</v>
      </c>
      <c r="F5304" t="s">
        <v>947</v>
      </c>
      <c r="G5304" t="s">
        <v>21</v>
      </c>
      <c r="H5304">
        <v>45503</v>
      </c>
      <c r="I5304" t="s">
        <v>3094</v>
      </c>
      <c r="J5304">
        <v>15.231999999999999</v>
      </c>
      <c r="K5304">
        <v>4</v>
      </c>
      <c r="L5304">
        <v>2.4276</v>
      </c>
      <c r="M5304">
        <v>0.2</v>
      </c>
      <c r="N5304">
        <v>5.5216000000000003</v>
      </c>
    </row>
    <row r="5305" spans="1:14" hidden="1">
      <c r="A5305">
        <v>2161</v>
      </c>
      <c r="B5305" t="s">
        <v>5195</v>
      </c>
      <c r="C5305" s="4">
        <v>42504</v>
      </c>
      <c r="D5305" s="4">
        <v>42504</v>
      </c>
      <c r="E5305" t="s">
        <v>98</v>
      </c>
      <c r="F5305" t="s">
        <v>4071</v>
      </c>
      <c r="G5305" t="s">
        <v>21</v>
      </c>
      <c r="H5305">
        <v>45231</v>
      </c>
      <c r="I5305" t="s">
        <v>2551</v>
      </c>
      <c r="J5305">
        <v>79.384</v>
      </c>
      <c r="K5305">
        <v>1</v>
      </c>
      <c r="L5305">
        <v>49.615000000000002</v>
      </c>
      <c r="M5305">
        <v>0.2</v>
      </c>
      <c r="N5305">
        <v>29.768999999999998</v>
      </c>
    </row>
    <row r="5306" spans="1:14" hidden="1">
      <c r="A5306">
        <v>4797</v>
      </c>
      <c r="B5306" t="s">
        <v>5196</v>
      </c>
      <c r="C5306" s="4">
        <v>42504</v>
      </c>
      <c r="D5306" s="4">
        <v>42509</v>
      </c>
      <c r="E5306" t="s">
        <v>15</v>
      </c>
      <c r="F5306" t="s">
        <v>751</v>
      </c>
      <c r="G5306" t="s">
        <v>27</v>
      </c>
      <c r="H5306">
        <v>32216</v>
      </c>
      <c r="I5306" t="s">
        <v>136</v>
      </c>
      <c r="J5306">
        <v>57.582000000000001</v>
      </c>
      <c r="K5306">
        <v>3</v>
      </c>
      <c r="L5306">
        <v>33.909399999999998</v>
      </c>
      <c r="M5306">
        <v>0.7</v>
      </c>
      <c r="N5306">
        <v>-44.1462</v>
      </c>
    </row>
    <row r="5307" spans="1:14" hidden="1">
      <c r="A5307">
        <v>4798</v>
      </c>
      <c r="B5307" t="s">
        <v>5196</v>
      </c>
      <c r="C5307" s="4">
        <v>42504</v>
      </c>
      <c r="D5307" s="4">
        <v>42509</v>
      </c>
      <c r="E5307" t="s">
        <v>15</v>
      </c>
      <c r="F5307" t="s">
        <v>751</v>
      </c>
      <c r="G5307" t="s">
        <v>27</v>
      </c>
      <c r="H5307">
        <v>32216</v>
      </c>
      <c r="I5307" t="s">
        <v>3362</v>
      </c>
      <c r="J5307">
        <v>31.103999999999999</v>
      </c>
      <c r="K5307">
        <v>6</v>
      </c>
      <c r="L5307">
        <v>3.3696000000000002</v>
      </c>
      <c r="M5307">
        <v>0.2</v>
      </c>
      <c r="N5307">
        <v>10.8864</v>
      </c>
    </row>
    <row r="5308" spans="1:14" hidden="1">
      <c r="A5308">
        <v>4799</v>
      </c>
      <c r="B5308" t="s">
        <v>5196</v>
      </c>
      <c r="C5308" s="4">
        <v>42504</v>
      </c>
      <c r="D5308" s="4">
        <v>42509</v>
      </c>
      <c r="E5308" t="s">
        <v>15</v>
      </c>
      <c r="F5308" t="s">
        <v>751</v>
      </c>
      <c r="G5308" t="s">
        <v>27</v>
      </c>
      <c r="H5308">
        <v>32216</v>
      </c>
      <c r="I5308" t="s">
        <v>2396</v>
      </c>
      <c r="J5308">
        <v>30.192</v>
      </c>
      <c r="K5308">
        <v>3</v>
      </c>
      <c r="L5308">
        <v>7.2964000000000002</v>
      </c>
      <c r="M5308">
        <v>0.2</v>
      </c>
      <c r="N5308">
        <v>8.3027999999999995</v>
      </c>
    </row>
    <row r="5309" spans="1:14" hidden="1">
      <c r="A5309">
        <v>4800</v>
      </c>
      <c r="B5309" t="s">
        <v>5196</v>
      </c>
      <c r="C5309" s="4">
        <v>42504</v>
      </c>
      <c r="D5309" s="4">
        <v>42509</v>
      </c>
      <c r="E5309" t="s">
        <v>15</v>
      </c>
      <c r="F5309" t="s">
        <v>751</v>
      </c>
      <c r="G5309" t="s">
        <v>27</v>
      </c>
      <c r="H5309">
        <v>32216</v>
      </c>
      <c r="I5309" t="s">
        <v>1267</v>
      </c>
      <c r="J5309">
        <v>43.6</v>
      </c>
      <c r="K5309">
        <v>5</v>
      </c>
      <c r="L5309">
        <v>7.8479999999999999</v>
      </c>
      <c r="M5309">
        <v>0.2</v>
      </c>
      <c r="N5309">
        <v>4.3600000000000003</v>
      </c>
    </row>
    <row r="5310" spans="1:14" hidden="1">
      <c r="A5310">
        <v>4801</v>
      </c>
      <c r="B5310" t="s">
        <v>5196</v>
      </c>
      <c r="C5310" s="4">
        <v>42504</v>
      </c>
      <c r="D5310" s="4">
        <v>42509</v>
      </c>
      <c r="E5310" t="s">
        <v>15</v>
      </c>
      <c r="F5310" t="s">
        <v>751</v>
      </c>
      <c r="G5310" t="s">
        <v>27</v>
      </c>
      <c r="H5310">
        <v>32216</v>
      </c>
      <c r="I5310" t="s">
        <v>3640</v>
      </c>
      <c r="J5310">
        <v>4.7679999999999998</v>
      </c>
      <c r="K5310">
        <v>2</v>
      </c>
      <c r="L5310">
        <v>2.1753999999999998</v>
      </c>
      <c r="M5310">
        <v>0.2</v>
      </c>
      <c r="N5310">
        <v>0.41720000000000002</v>
      </c>
    </row>
    <row r="5311" spans="1:14" hidden="1">
      <c r="A5311">
        <v>4802</v>
      </c>
      <c r="B5311" t="s">
        <v>5196</v>
      </c>
      <c r="C5311" s="4">
        <v>42504</v>
      </c>
      <c r="D5311" s="4">
        <v>42509</v>
      </c>
      <c r="E5311" t="s">
        <v>15</v>
      </c>
      <c r="F5311" t="s">
        <v>751</v>
      </c>
      <c r="G5311" t="s">
        <v>27</v>
      </c>
      <c r="H5311">
        <v>32216</v>
      </c>
      <c r="I5311" t="s">
        <v>214</v>
      </c>
      <c r="J5311">
        <v>10.38</v>
      </c>
      <c r="K5311">
        <v>2</v>
      </c>
      <c r="L5311">
        <v>8.9960000000000004</v>
      </c>
      <c r="M5311">
        <v>0.7</v>
      </c>
      <c r="N5311">
        <v>-7.6120000000000001</v>
      </c>
    </row>
    <row r="5312" spans="1:14" hidden="1">
      <c r="A5312">
        <v>4803</v>
      </c>
      <c r="B5312" t="s">
        <v>5196</v>
      </c>
      <c r="C5312" s="4">
        <v>42504</v>
      </c>
      <c r="D5312" s="4">
        <v>42509</v>
      </c>
      <c r="E5312" t="s">
        <v>15</v>
      </c>
      <c r="F5312" t="s">
        <v>751</v>
      </c>
      <c r="G5312" t="s">
        <v>27</v>
      </c>
      <c r="H5312">
        <v>32216</v>
      </c>
      <c r="I5312" t="s">
        <v>4635</v>
      </c>
      <c r="J5312">
        <v>13.391999999999999</v>
      </c>
      <c r="K5312">
        <v>8</v>
      </c>
      <c r="L5312">
        <v>2.9016000000000002</v>
      </c>
      <c r="M5312">
        <v>0.7</v>
      </c>
      <c r="N5312">
        <v>-9.8208000000000002</v>
      </c>
    </row>
    <row r="5313" spans="1:14" hidden="1">
      <c r="A5313">
        <v>7280</v>
      </c>
      <c r="B5313" t="s">
        <v>5197</v>
      </c>
      <c r="C5313" s="4">
        <v>42504</v>
      </c>
      <c r="D5313" s="4">
        <v>42504</v>
      </c>
      <c r="E5313" t="s">
        <v>98</v>
      </c>
      <c r="F5313" t="s">
        <v>2435</v>
      </c>
      <c r="G5313" t="s">
        <v>27</v>
      </c>
      <c r="H5313">
        <v>85364</v>
      </c>
      <c r="I5313" t="s">
        <v>648</v>
      </c>
      <c r="J5313">
        <v>185.52799999999999</v>
      </c>
      <c r="K5313">
        <v>7</v>
      </c>
      <c r="L5313">
        <v>19.546700000000001</v>
      </c>
      <c r="M5313">
        <v>0.2</v>
      </c>
      <c r="N5313">
        <v>48.701099999999997</v>
      </c>
    </row>
    <row r="5314" spans="1:14" hidden="1">
      <c r="A5314">
        <v>1590</v>
      </c>
      <c r="B5314" t="s">
        <v>5198</v>
      </c>
      <c r="C5314" s="4">
        <v>42502</v>
      </c>
      <c r="D5314" s="4">
        <v>42506</v>
      </c>
      <c r="E5314" t="s">
        <v>15</v>
      </c>
      <c r="F5314" t="s">
        <v>3639</v>
      </c>
      <c r="G5314" t="s">
        <v>27</v>
      </c>
      <c r="H5314">
        <v>23464</v>
      </c>
      <c r="I5314" t="s">
        <v>790</v>
      </c>
      <c r="J5314">
        <v>10.96</v>
      </c>
      <c r="K5314">
        <v>4</v>
      </c>
      <c r="L5314">
        <v>2.0002</v>
      </c>
      <c r="M5314">
        <v>0</v>
      </c>
      <c r="N5314">
        <v>2.9592000000000001</v>
      </c>
    </row>
    <row r="5315" spans="1:14" hidden="1">
      <c r="A5315">
        <v>3772</v>
      </c>
      <c r="B5315" t="s">
        <v>5199</v>
      </c>
      <c r="C5315" s="4">
        <v>42502</v>
      </c>
      <c r="D5315" s="4">
        <v>42507</v>
      </c>
      <c r="E5315" t="s">
        <v>15</v>
      </c>
      <c r="F5315" t="s">
        <v>194</v>
      </c>
      <c r="G5315" t="s">
        <v>27</v>
      </c>
      <c r="H5315">
        <v>19140</v>
      </c>
      <c r="I5315" t="s">
        <v>3087</v>
      </c>
      <c r="J5315">
        <v>82.367999999999995</v>
      </c>
      <c r="K5315">
        <v>2</v>
      </c>
      <c r="L5315">
        <v>50.965200000000003</v>
      </c>
      <c r="M5315">
        <v>0.2</v>
      </c>
      <c r="N5315">
        <v>-19.5624</v>
      </c>
    </row>
    <row r="5316" spans="1:14" hidden="1">
      <c r="A5316">
        <v>7077</v>
      </c>
      <c r="B5316" t="s">
        <v>5200</v>
      </c>
      <c r="C5316" s="4">
        <v>42502</v>
      </c>
      <c r="D5316" s="4">
        <v>42507</v>
      </c>
      <c r="E5316" t="s">
        <v>15</v>
      </c>
      <c r="F5316" t="s">
        <v>31</v>
      </c>
      <c r="G5316" t="s">
        <v>21</v>
      </c>
      <c r="H5316">
        <v>98105</v>
      </c>
      <c r="I5316" t="s">
        <v>2224</v>
      </c>
      <c r="J5316">
        <v>54.9</v>
      </c>
      <c r="K5316">
        <v>5</v>
      </c>
      <c r="L5316">
        <v>5.5998000000000001</v>
      </c>
      <c r="M5316">
        <v>0</v>
      </c>
      <c r="N5316">
        <v>26.901</v>
      </c>
    </row>
    <row r="5317" spans="1:14" hidden="1">
      <c r="A5317">
        <v>9272</v>
      </c>
      <c r="B5317" t="s">
        <v>5201</v>
      </c>
      <c r="C5317" s="4">
        <v>42502</v>
      </c>
      <c r="D5317" s="4">
        <v>42507</v>
      </c>
      <c r="E5317" t="s">
        <v>15</v>
      </c>
      <c r="F5317" t="s">
        <v>73</v>
      </c>
      <c r="G5317" t="s">
        <v>27</v>
      </c>
      <c r="H5317">
        <v>10024</v>
      </c>
      <c r="I5317" t="s">
        <v>310</v>
      </c>
      <c r="J5317">
        <v>10.02</v>
      </c>
      <c r="K5317">
        <v>3</v>
      </c>
      <c r="L5317">
        <v>1.8704000000000001</v>
      </c>
      <c r="M5317">
        <v>0</v>
      </c>
      <c r="N5317">
        <v>4.4088000000000003</v>
      </c>
    </row>
    <row r="5318" spans="1:14" hidden="1">
      <c r="A5318">
        <v>9273</v>
      </c>
      <c r="B5318" t="s">
        <v>5201</v>
      </c>
      <c r="C5318" s="4">
        <v>42502</v>
      </c>
      <c r="D5318" s="4">
        <v>42507</v>
      </c>
      <c r="E5318" t="s">
        <v>15</v>
      </c>
      <c r="F5318" t="s">
        <v>73</v>
      </c>
      <c r="G5318" t="s">
        <v>27</v>
      </c>
      <c r="H5318">
        <v>10024</v>
      </c>
      <c r="I5318" t="s">
        <v>5202</v>
      </c>
      <c r="J5318">
        <v>631.96</v>
      </c>
      <c r="K5318">
        <v>4</v>
      </c>
      <c r="L5318">
        <v>82.154799999999994</v>
      </c>
      <c r="M5318">
        <v>0</v>
      </c>
      <c r="N5318">
        <v>303.3408</v>
      </c>
    </row>
    <row r="5319" spans="1:14" hidden="1">
      <c r="A5319">
        <v>9496</v>
      </c>
      <c r="B5319" t="s">
        <v>5203</v>
      </c>
      <c r="C5319" s="4">
        <v>42502</v>
      </c>
      <c r="D5319" s="4">
        <v>42506</v>
      </c>
      <c r="E5319" t="s">
        <v>15</v>
      </c>
      <c r="F5319" t="s">
        <v>2441</v>
      </c>
      <c r="G5319" t="s">
        <v>21</v>
      </c>
      <c r="H5319">
        <v>92691</v>
      </c>
      <c r="I5319" t="s">
        <v>4210</v>
      </c>
      <c r="J5319">
        <v>120</v>
      </c>
      <c r="K5319">
        <v>6</v>
      </c>
      <c r="L5319">
        <v>12.2</v>
      </c>
      <c r="M5319">
        <v>0</v>
      </c>
      <c r="N5319">
        <v>46.8</v>
      </c>
    </row>
    <row r="5320" spans="1:14" hidden="1">
      <c r="A5320">
        <v>9497</v>
      </c>
      <c r="B5320" t="s">
        <v>5203</v>
      </c>
      <c r="C5320" s="4">
        <v>42502</v>
      </c>
      <c r="D5320" s="4">
        <v>42506</v>
      </c>
      <c r="E5320" t="s">
        <v>15</v>
      </c>
      <c r="F5320" t="s">
        <v>2441</v>
      </c>
      <c r="G5320" t="s">
        <v>21</v>
      </c>
      <c r="H5320">
        <v>92691</v>
      </c>
      <c r="I5320" t="s">
        <v>3554</v>
      </c>
      <c r="J5320">
        <v>8.67</v>
      </c>
      <c r="K5320">
        <v>1</v>
      </c>
      <c r="L5320">
        <v>6.3291000000000004</v>
      </c>
      <c r="M5320">
        <v>0</v>
      </c>
      <c r="N5320">
        <v>2.3409</v>
      </c>
    </row>
    <row r="5321" spans="1:14" hidden="1">
      <c r="A5321">
        <v>161</v>
      </c>
      <c r="B5321" t="s">
        <v>5204</v>
      </c>
      <c r="C5321" s="4">
        <v>42501</v>
      </c>
      <c r="D5321" s="4">
        <v>42502</v>
      </c>
      <c r="E5321" t="s">
        <v>38</v>
      </c>
      <c r="F5321" t="s">
        <v>880</v>
      </c>
      <c r="G5321" t="s">
        <v>21</v>
      </c>
      <c r="H5321">
        <v>90045</v>
      </c>
      <c r="I5321" t="s">
        <v>5205</v>
      </c>
      <c r="J5321">
        <v>5.98</v>
      </c>
      <c r="K5321">
        <v>1</v>
      </c>
      <c r="L5321">
        <v>3.2890000000000001</v>
      </c>
      <c r="M5321">
        <v>0</v>
      </c>
      <c r="N5321">
        <v>2.6909999999999998</v>
      </c>
    </row>
    <row r="5322" spans="1:14" hidden="1">
      <c r="A5322">
        <v>6573</v>
      </c>
      <c r="B5322" t="s">
        <v>5206</v>
      </c>
      <c r="C5322" s="4">
        <v>42500</v>
      </c>
      <c r="D5322" s="4">
        <v>42506</v>
      </c>
      <c r="E5322" t="s">
        <v>15</v>
      </c>
      <c r="F5322" t="s">
        <v>573</v>
      </c>
      <c r="G5322" t="s">
        <v>21</v>
      </c>
      <c r="H5322">
        <v>98105</v>
      </c>
      <c r="I5322" t="s">
        <v>4565</v>
      </c>
      <c r="J5322">
        <v>11.96</v>
      </c>
      <c r="K5322">
        <v>2</v>
      </c>
      <c r="L5322">
        <v>3.0497999999999998</v>
      </c>
      <c r="M5322">
        <v>0</v>
      </c>
      <c r="N5322">
        <v>5.8604000000000003</v>
      </c>
    </row>
    <row r="5323" spans="1:14" hidden="1">
      <c r="A5323">
        <v>8249</v>
      </c>
      <c r="B5323" t="s">
        <v>5207</v>
      </c>
      <c r="C5323" s="4">
        <v>42500</v>
      </c>
      <c r="D5323" s="4">
        <v>42503</v>
      </c>
      <c r="E5323" t="s">
        <v>52</v>
      </c>
      <c r="F5323" t="s">
        <v>90</v>
      </c>
      <c r="G5323" t="s">
        <v>17</v>
      </c>
      <c r="H5323">
        <v>19134</v>
      </c>
      <c r="I5323" t="s">
        <v>765</v>
      </c>
      <c r="J5323">
        <v>743.98800000000006</v>
      </c>
      <c r="K5323">
        <v>2</v>
      </c>
      <c r="L5323">
        <v>433.99299999999999</v>
      </c>
      <c r="M5323">
        <v>0.4</v>
      </c>
      <c r="N5323">
        <v>-123.998</v>
      </c>
    </row>
    <row r="5324" spans="1:14" hidden="1">
      <c r="A5324">
        <v>9379</v>
      </c>
      <c r="B5324" t="s">
        <v>5208</v>
      </c>
      <c r="C5324" s="4">
        <v>42500</v>
      </c>
      <c r="D5324" s="4">
        <v>42505</v>
      </c>
      <c r="E5324" t="s">
        <v>15</v>
      </c>
      <c r="F5324" t="s">
        <v>2258</v>
      </c>
      <c r="G5324" t="s">
        <v>21</v>
      </c>
      <c r="H5324">
        <v>60610</v>
      </c>
      <c r="I5324" t="s">
        <v>5209</v>
      </c>
      <c r="J5324">
        <v>7.0720000000000001</v>
      </c>
      <c r="K5324">
        <v>2</v>
      </c>
      <c r="L5324">
        <v>2.3426</v>
      </c>
      <c r="M5324">
        <v>0.2</v>
      </c>
      <c r="N5324">
        <v>2.3868</v>
      </c>
    </row>
    <row r="5325" spans="1:14" hidden="1">
      <c r="A5325">
        <v>494</v>
      </c>
      <c r="B5325" t="s">
        <v>5210</v>
      </c>
      <c r="C5325" s="4">
        <v>42499</v>
      </c>
      <c r="D5325" s="4">
        <v>42504</v>
      </c>
      <c r="E5325" t="s">
        <v>15</v>
      </c>
      <c r="F5325" t="s">
        <v>4451</v>
      </c>
      <c r="G5325" t="s">
        <v>21</v>
      </c>
      <c r="H5325">
        <v>98115</v>
      </c>
      <c r="I5325" t="s">
        <v>2772</v>
      </c>
      <c r="J5325">
        <v>93.98</v>
      </c>
      <c r="K5325">
        <v>2</v>
      </c>
      <c r="L5325">
        <v>40.4114</v>
      </c>
      <c r="M5325">
        <v>0</v>
      </c>
      <c r="N5325">
        <v>13.1572</v>
      </c>
    </row>
    <row r="5326" spans="1:14" hidden="1">
      <c r="A5326">
        <v>1557</v>
      </c>
      <c r="B5326" t="s">
        <v>5211</v>
      </c>
      <c r="C5326" s="4">
        <v>42499</v>
      </c>
      <c r="D5326" s="4">
        <v>42505</v>
      </c>
      <c r="E5326" t="s">
        <v>15</v>
      </c>
      <c r="F5326" t="s">
        <v>4581</v>
      </c>
      <c r="G5326" t="s">
        <v>21</v>
      </c>
      <c r="H5326">
        <v>19140</v>
      </c>
      <c r="I5326" t="s">
        <v>2646</v>
      </c>
      <c r="J5326">
        <v>9.3439999999999994</v>
      </c>
      <c r="K5326">
        <v>1</v>
      </c>
      <c r="L5326">
        <v>5.84</v>
      </c>
      <c r="M5326">
        <v>0.2</v>
      </c>
      <c r="N5326">
        <v>3.504</v>
      </c>
    </row>
    <row r="5327" spans="1:14" hidden="1">
      <c r="A5327">
        <v>1558</v>
      </c>
      <c r="B5327" t="s">
        <v>5211</v>
      </c>
      <c r="C5327" s="4">
        <v>42499</v>
      </c>
      <c r="D5327" s="4">
        <v>42505</v>
      </c>
      <c r="E5327" t="s">
        <v>15</v>
      </c>
      <c r="F5327" t="s">
        <v>4581</v>
      </c>
      <c r="G5327" t="s">
        <v>21</v>
      </c>
      <c r="H5327">
        <v>19140</v>
      </c>
      <c r="I5327" t="s">
        <v>3105</v>
      </c>
      <c r="J5327">
        <v>79.36</v>
      </c>
      <c r="K5327">
        <v>5</v>
      </c>
      <c r="L5327">
        <v>13.888</v>
      </c>
      <c r="M5327">
        <v>0.2</v>
      </c>
      <c r="N5327">
        <v>9.9199999999999893</v>
      </c>
    </row>
    <row r="5328" spans="1:14" hidden="1">
      <c r="A5328">
        <v>5583</v>
      </c>
      <c r="B5328" t="s">
        <v>5212</v>
      </c>
      <c r="C5328" s="4">
        <v>42499</v>
      </c>
      <c r="D5328" s="4">
        <v>42503</v>
      </c>
      <c r="E5328" t="s">
        <v>15</v>
      </c>
      <c r="F5328" t="s">
        <v>1692</v>
      </c>
      <c r="G5328" t="s">
        <v>17</v>
      </c>
      <c r="H5328">
        <v>10024</v>
      </c>
      <c r="I5328" t="s">
        <v>323</v>
      </c>
      <c r="J5328">
        <v>8</v>
      </c>
      <c r="K5328">
        <v>5</v>
      </c>
      <c r="L5328">
        <v>0.91200000000000003</v>
      </c>
      <c r="M5328">
        <v>0</v>
      </c>
      <c r="N5328">
        <v>3.44</v>
      </c>
    </row>
    <row r="5329" spans="1:14" hidden="1">
      <c r="A5329">
        <v>6847</v>
      </c>
      <c r="B5329" t="s">
        <v>5213</v>
      </c>
      <c r="C5329" s="4">
        <v>42499</v>
      </c>
      <c r="D5329" s="4">
        <v>42504</v>
      </c>
      <c r="E5329" t="s">
        <v>15</v>
      </c>
      <c r="F5329" t="s">
        <v>1794</v>
      </c>
      <c r="G5329" t="s">
        <v>27</v>
      </c>
      <c r="H5329">
        <v>90036</v>
      </c>
      <c r="I5329" t="s">
        <v>3880</v>
      </c>
      <c r="J5329">
        <v>32.04</v>
      </c>
      <c r="K5329">
        <v>4</v>
      </c>
      <c r="L5329">
        <v>4.4055</v>
      </c>
      <c r="M5329">
        <v>0</v>
      </c>
      <c r="N5329">
        <v>14.417999999999999</v>
      </c>
    </row>
    <row r="5330" spans="1:14" hidden="1">
      <c r="A5330">
        <v>7833</v>
      </c>
      <c r="B5330" t="s">
        <v>5214</v>
      </c>
      <c r="C5330" s="4">
        <v>42499</v>
      </c>
      <c r="D5330" s="4">
        <v>42503</v>
      </c>
      <c r="E5330" t="s">
        <v>15</v>
      </c>
      <c r="F5330" t="s">
        <v>1216</v>
      </c>
      <c r="G5330" t="s">
        <v>21</v>
      </c>
      <c r="H5330">
        <v>77036</v>
      </c>
      <c r="I5330" t="s">
        <v>1669</v>
      </c>
      <c r="J5330">
        <v>19.135999999999999</v>
      </c>
      <c r="K5330">
        <v>2</v>
      </c>
      <c r="L5330">
        <v>8.6112000000000002</v>
      </c>
      <c r="M5330">
        <v>0.2</v>
      </c>
      <c r="N5330">
        <v>1.9136</v>
      </c>
    </row>
    <row r="5331" spans="1:14" hidden="1">
      <c r="A5331">
        <v>8412</v>
      </c>
      <c r="B5331" t="s">
        <v>5215</v>
      </c>
      <c r="C5331" s="4">
        <v>42499</v>
      </c>
      <c r="D5331" s="4">
        <v>42502</v>
      </c>
      <c r="E5331" t="s">
        <v>52</v>
      </c>
      <c r="F5331" t="s">
        <v>3867</v>
      </c>
      <c r="G5331" t="s">
        <v>21</v>
      </c>
      <c r="H5331">
        <v>24153</v>
      </c>
      <c r="I5331" t="s">
        <v>1600</v>
      </c>
      <c r="J5331">
        <v>27.86</v>
      </c>
      <c r="K5331">
        <v>7</v>
      </c>
      <c r="L5331">
        <v>2.6665999999999999</v>
      </c>
      <c r="M5331">
        <v>0</v>
      </c>
      <c r="N5331">
        <v>9.1937999999999995</v>
      </c>
    </row>
    <row r="5332" spans="1:14" hidden="1">
      <c r="A5332">
        <v>8915</v>
      </c>
      <c r="B5332" t="s">
        <v>5216</v>
      </c>
      <c r="C5332" s="4">
        <v>42499</v>
      </c>
      <c r="D5332" s="4">
        <v>42503</v>
      </c>
      <c r="E5332" t="s">
        <v>15</v>
      </c>
      <c r="F5332" t="s">
        <v>115</v>
      </c>
      <c r="G5332" t="s">
        <v>27</v>
      </c>
      <c r="H5332">
        <v>78745</v>
      </c>
      <c r="I5332" t="s">
        <v>2994</v>
      </c>
      <c r="J5332">
        <v>856.65599999999995</v>
      </c>
      <c r="K5332">
        <v>6</v>
      </c>
      <c r="L5332">
        <v>124.929</v>
      </c>
      <c r="M5332">
        <v>0.2</v>
      </c>
      <c r="N5332">
        <v>107.08199999999999</v>
      </c>
    </row>
    <row r="5333" spans="1:14" hidden="1">
      <c r="A5333">
        <v>8916</v>
      </c>
      <c r="B5333" t="s">
        <v>5216</v>
      </c>
      <c r="C5333" s="4">
        <v>42499</v>
      </c>
      <c r="D5333" s="4">
        <v>42503</v>
      </c>
      <c r="E5333" t="s">
        <v>15</v>
      </c>
      <c r="F5333" t="s">
        <v>115</v>
      </c>
      <c r="G5333" t="s">
        <v>27</v>
      </c>
      <c r="H5333">
        <v>78745</v>
      </c>
      <c r="I5333" t="s">
        <v>3022</v>
      </c>
      <c r="J5333">
        <v>13.183999999999999</v>
      </c>
      <c r="K5333">
        <v>4</v>
      </c>
      <c r="L5333">
        <v>8.4047999999999998</v>
      </c>
      <c r="M5333">
        <v>0.8</v>
      </c>
      <c r="N5333">
        <v>-20.435199999999998</v>
      </c>
    </row>
    <row r="5334" spans="1:14" hidden="1">
      <c r="A5334">
        <v>8917</v>
      </c>
      <c r="B5334" t="s">
        <v>5216</v>
      </c>
      <c r="C5334" s="4">
        <v>42499</v>
      </c>
      <c r="D5334" s="4">
        <v>42503</v>
      </c>
      <c r="E5334" t="s">
        <v>15</v>
      </c>
      <c r="F5334" t="s">
        <v>115</v>
      </c>
      <c r="G5334" t="s">
        <v>27</v>
      </c>
      <c r="H5334">
        <v>78745</v>
      </c>
      <c r="I5334" t="s">
        <v>2111</v>
      </c>
      <c r="J5334">
        <v>48.783999999999999</v>
      </c>
      <c r="K5334">
        <v>4</v>
      </c>
      <c r="L5334">
        <v>45.1252</v>
      </c>
      <c r="M5334">
        <v>0.8</v>
      </c>
      <c r="N5334">
        <v>-131.71680000000001</v>
      </c>
    </row>
    <row r="5335" spans="1:14" hidden="1">
      <c r="A5335">
        <v>8918</v>
      </c>
      <c r="B5335" t="s">
        <v>5216</v>
      </c>
      <c r="C5335" s="4">
        <v>42499</v>
      </c>
      <c r="D5335" s="4">
        <v>42503</v>
      </c>
      <c r="E5335" t="s">
        <v>15</v>
      </c>
      <c r="F5335" t="s">
        <v>115</v>
      </c>
      <c r="G5335" t="s">
        <v>27</v>
      </c>
      <c r="H5335">
        <v>78745</v>
      </c>
      <c r="I5335" t="s">
        <v>2184</v>
      </c>
      <c r="J5335">
        <v>76.64</v>
      </c>
      <c r="K5335">
        <v>2</v>
      </c>
      <c r="L5335">
        <v>24.908000000000001</v>
      </c>
      <c r="M5335">
        <v>0.2</v>
      </c>
      <c r="N5335">
        <v>26.824000000000002</v>
      </c>
    </row>
    <row r="5336" spans="1:14" hidden="1">
      <c r="A5336">
        <v>8919</v>
      </c>
      <c r="B5336" t="s">
        <v>5216</v>
      </c>
      <c r="C5336" s="4">
        <v>42499</v>
      </c>
      <c r="D5336" s="4">
        <v>42503</v>
      </c>
      <c r="E5336" t="s">
        <v>15</v>
      </c>
      <c r="F5336" t="s">
        <v>115</v>
      </c>
      <c r="G5336" t="s">
        <v>27</v>
      </c>
      <c r="H5336">
        <v>78745</v>
      </c>
      <c r="I5336" t="s">
        <v>3157</v>
      </c>
      <c r="J5336">
        <v>18.527999999999999</v>
      </c>
      <c r="K5336">
        <v>6</v>
      </c>
      <c r="L5336">
        <v>7.72</v>
      </c>
      <c r="M5336">
        <v>0.8</v>
      </c>
      <c r="N5336">
        <v>-27.792000000000002</v>
      </c>
    </row>
    <row r="5337" spans="1:14" hidden="1">
      <c r="A5337">
        <v>1602</v>
      </c>
      <c r="B5337" t="s">
        <v>5217</v>
      </c>
      <c r="C5337" s="4">
        <v>42498</v>
      </c>
      <c r="D5337" s="4">
        <v>42503</v>
      </c>
      <c r="E5337" t="s">
        <v>52</v>
      </c>
      <c r="F5337" t="s">
        <v>1619</v>
      </c>
      <c r="G5337" t="s">
        <v>27</v>
      </c>
      <c r="H5337">
        <v>19901</v>
      </c>
      <c r="I5337" t="s">
        <v>785</v>
      </c>
      <c r="J5337">
        <v>211.96</v>
      </c>
      <c r="K5337">
        <v>2</v>
      </c>
      <c r="L5337">
        <v>84.784000000000006</v>
      </c>
      <c r="M5337">
        <v>0</v>
      </c>
      <c r="N5337">
        <v>42.392000000000003</v>
      </c>
    </row>
    <row r="5338" spans="1:14" hidden="1">
      <c r="A5338">
        <v>1631</v>
      </c>
      <c r="B5338" t="s">
        <v>5218</v>
      </c>
      <c r="C5338" s="4">
        <v>42498</v>
      </c>
      <c r="D5338" s="4">
        <v>42498</v>
      </c>
      <c r="E5338" t="s">
        <v>98</v>
      </c>
      <c r="F5338" t="s">
        <v>3620</v>
      </c>
      <c r="G5338" t="s">
        <v>21</v>
      </c>
      <c r="H5338">
        <v>44105</v>
      </c>
      <c r="I5338" t="s">
        <v>5219</v>
      </c>
      <c r="J5338">
        <v>1006.056</v>
      </c>
      <c r="K5338">
        <v>3</v>
      </c>
      <c r="L5338">
        <v>306.00869999999998</v>
      </c>
      <c r="M5338">
        <v>0.2</v>
      </c>
      <c r="N5338">
        <v>88.029900000000097</v>
      </c>
    </row>
    <row r="5339" spans="1:14" hidden="1">
      <c r="A5339">
        <v>1632</v>
      </c>
      <c r="B5339" t="s">
        <v>5218</v>
      </c>
      <c r="C5339" s="4">
        <v>42498</v>
      </c>
      <c r="D5339" s="4">
        <v>42498</v>
      </c>
      <c r="E5339" t="s">
        <v>98</v>
      </c>
      <c r="F5339" t="s">
        <v>3620</v>
      </c>
      <c r="G5339" t="s">
        <v>21</v>
      </c>
      <c r="H5339">
        <v>44105</v>
      </c>
      <c r="I5339" t="s">
        <v>389</v>
      </c>
      <c r="J5339">
        <v>10.688000000000001</v>
      </c>
      <c r="K5339">
        <v>2</v>
      </c>
      <c r="L5339">
        <v>3.4735999999999998</v>
      </c>
      <c r="M5339">
        <v>0.2</v>
      </c>
      <c r="N5339">
        <v>3.7408000000000001</v>
      </c>
    </row>
    <row r="5340" spans="1:14" hidden="1">
      <c r="A5340">
        <v>1633</v>
      </c>
      <c r="B5340" t="s">
        <v>5218</v>
      </c>
      <c r="C5340" s="4">
        <v>42498</v>
      </c>
      <c r="D5340" s="4">
        <v>42498</v>
      </c>
      <c r="E5340" t="s">
        <v>98</v>
      </c>
      <c r="F5340" t="s">
        <v>3620</v>
      </c>
      <c r="G5340" t="s">
        <v>21</v>
      </c>
      <c r="H5340">
        <v>44105</v>
      </c>
      <c r="I5340" t="s">
        <v>1327</v>
      </c>
      <c r="J5340">
        <v>10.368</v>
      </c>
      <c r="K5340">
        <v>2</v>
      </c>
      <c r="L5340">
        <v>3.3696000000000002</v>
      </c>
      <c r="M5340">
        <v>0.2</v>
      </c>
      <c r="N5340">
        <v>3.6288</v>
      </c>
    </row>
    <row r="5341" spans="1:14" hidden="1">
      <c r="A5341">
        <v>1634</v>
      </c>
      <c r="B5341" t="s">
        <v>5218</v>
      </c>
      <c r="C5341" s="4">
        <v>42498</v>
      </c>
      <c r="D5341" s="4">
        <v>42498</v>
      </c>
      <c r="E5341" t="s">
        <v>98</v>
      </c>
      <c r="F5341" t="s">
        <v>3620</v>
      </c>
      <c r="G5341" t="s">
        <v>21</v>
      </c>
      <c r="H5341">
        <v>44105</v>
      </c>
      <c r="I5341" t="s">
        <v>2383</v>
      </c>
      <c r="J5341">
        <v>25.12</v>
      </c>
      <c r="K5341">
        <v>2</v>
      </c>
      <c r="L5341">
        <v>11.775</v>
      </c>
      <c r="M5341">
        <v>0.2</v>
      </c>
      <c r="N5341">
        <v>1.57</v>
      </c>
    </row>
    <row r="5342" spans="1:14" hidden="1">
      <c r="A5342">
        <v>1635</v>
      </c>
      <c r="B5342" t="s">
        <v>5218</v>
      </c>
      <c r="C5342" s="4">
        <v>42498</v>
      </c>
      <c r="D5342" s="4">
        <v>42498</v>
      </c>
      <c r="E5342" t="s">
        <v>98</v>
      </c>
      <c r="F5342" t="s">
        <v>3620</v>
      </c>
      <c r="G5342" t="s">
        <v>21</v>
      </c>
      <c r="H5342">
        <v>44105</v>
      </c>
      <c r="I5342" t="s">
        <v>1445</v>
      </c>
      <c r="J5342">
        <v>58.112000000000002</v>
      </c>
      <c r="K5342">
        <v>2</v>
      </c>
      <c r="L5342">
        <v>25.423999999999999</v>
      </c>
      <c r="M5342">
        <v>0.2</v>
      </c>
      <c r="N5342">
        <v>7.2639999999999896</v>
      </c>
    </row>
    <row r="5343" spans="1:14" hidden="1">
      <c r="A5343">
        <v>4815</v>
      </c>
      <c r="B5343" t="s">
        <v>5220</v>
      </c>
      <c r="C5343" s="4">
        <v>42498</v>
      </c>
      <c r="D5343" s="4">
        <v>42500</v>
      </c>
      <c r="E5343" t="s">
        <v>38</v>
      </c>
      <c r="F5343" t="s">
        <v>877</v>
      </c>
      <c r="G5343" t="s">
        <v>21</v>
      </c>
      <c r="H5343">
        <v>90004</v>
      </c>
      <c r="I5343" t="s">
        <v>5205</v>
      </c>
      <c r="J5343">
        <v>17.940000000000001</v>
      </c>
      <c r="K5343">
        <v>3</v>
      </c>
      <c r="L5343">
        <v>3.2890000000000001</v>
      </c>
      <c r="M5343">
        <v>0</v>
      </c>
      <c r="N5343">
        <v>8.0730000000000004</v>
      </c>
    </row>
    <row r="5344" spans="1:14" hidden="1">
      <c r="A5344">
        <v>2180</v>
      </c>
      <c r="B5344" t="s">
        <v>5221</v>
      </c>
      <c r="C5344" s="4">
        <v>42497</v>
      </c>
      <c r="D5344" s="4">
        <v>42501</v>
      </c>
      <c r="E5344" t="s">
        <v>15</v>
      </c>
      <c r="F5344" t="s">
        <v>3004</v>
      </c>
      <c r="G5344" t="s">
        <v>21</v>
      </c>
      <c r="H5344">
        <v>10009</v>
      </c>
      <c r="I5344" t="s">
        <v>1807</v>
      </c>
      <c r="J5344">
        <v>85.231999999999999</v>
      </c>
      <c r="K5344">
        <v>7</v>
      </c>
      <c r="L5344">
        <v>7.7622</v>
      </c>
      <c r="M5344">
        <v>0.2</v>
      </c>
      <c r="N5344">
        <v>30.896599999999999</v>
      </c>
    </row>
    <row r="5345" spans="1:14" hidden="1">
      <c r="A5345">
        <v>2181</v>
      </c>
      <c r="B5345" t="s">
        <v>5221</v>
      </c>
      <c r="C5345" s="4">
        <v>42497</v>
      </c>
      <c r="D5345" s="4">
        <v>42501</v>
      </c>
      <c r="E5345" t="s">
        <v>15</v>
      </c>
      <c r="F5345" t="s">
        <v>3004</v>
      </c>
      <c r="G5345" t="s">
        <v>21</v>
      </c>
      <c r="H5345">
        <v>10009</v>
      </c>
      <c r="I5345" t="s">
        <v>1481</v>
      </c>
      <c r="J5345">
        <v>44.4</v>
      </c>
      <c r="K5345">
        <v>3</v>
      </c>
      <c r="L5345">
        <v>7.4</v>
      </c>
      <c r="M5345">
        <v>0</v>
      </c>
      <c r="N5345">
        <v>22.2</v>
      </c>
    </row>
    <row r="5346" spans="1:14" hidden="1">
      <c r="A5346">
        <v>2182</v>
      </c>
      <c r="B5346" t="s">
        <v>5221</v>
      </c>
      <c r="C5346" s="4">
        <v>42497</v>
      </c>
      <c r="D5346" s="4">
        <v>42501</v>
      </c>
      <c r="E5346" t="s">
        <v>15</v>
      </c>
      <c r="F5346" t="s">
        <v>3004</v>
      </c>
      <c r="G5346" t="s">
        <v>21</v>
      </c>
      <c r="H5346">
        <v>10009</v>
      </c>
      <c r="I5346" t="s">
        <v>2857</v>
      </c>
      <c r="J5346">
        <v>442.76400000000001</v>
      </c>
      <c r="K5346">
        <v>4</v>
      </c>
      <c r="L5346">
        <v>95.932199999999995</v>
      </c>
      <c r="M5346">
        <v>0.1</v>
      </c>
      <c r="N5346">
        <v>59.035200000000003</v>
      </c>
    </row>
    <row r="5347" spans="1:14" hidden="1">
      <c r="A5347">
        <v>2183</v>
      </c>
      <c r="B5347" t="s">
        <v>5221</v>
      </c>
      <c r="C5347" s="4">
        <v>42497</v>
      </c>
      <c r="D5347" s="4">
        <v>42501</v>
      </c>
      <c r="E5347" t="s">
        <v>15</v>
      </c>
      <c r="F5347" t="s">
        <v>3004</v>
      </c>
      <c r="G5347" t="s">
        <v>21</v>
      </c>
      <c r="H5347">
        <v>10009</v>
      </c>
      <c r="I5347" t="s">
        <v>1201</v>
      </c>
      <c r="J5347">
        <v>3999.95</v>
      </c>
      <c r="K5347">
        <v>5</v>
      </c>
      <c r="L5347">
        <v>567.99289999999996</v>
      </c>
      <c r="M5347">
        <v>0</v>
      </c>
      <c r="N5347">
        <v>1159.9855</v>
      </c>
    </row>
    <row r="5348" spans="1:14" hidden="1">
      <c r="A5348">
        <v>2184</v>
      </c>
      <c r="B5348" t="s">
        <v>5221</v>
      </c>
      <c r="C5348" s="4">
        <v>42497</v>
      </c>
      <c r="D5348" s="4">
        <v>42501</v>
      </c>
      <c r="E5348" t="s">
        <v>15</v>
      </c>
      <c r="F5348" t="s">
        <v>3004</v>
      </c>
      <c r="G5348" t="s">
        <v>21</v>
      </c>
      <c r="H5348">
        <v>10009</v>
      </c>
      <c r="I5348" t="s">
        <v>875</v>
      </c>
      <c r="J5348">
        <v>199.95</v>
      </c>
      <c r="K5348">
        <v>5</v>
      </c>
      <c r="L5348">
        <v>35.591099999999997</v>
      </c>
      <c r="M5348">
        <v>0</v>
      </c>
      <c r="N5348">
        <v>21.994499999999999</v>
      </c>
    </row>
    <row r="5349" spans="1:14" hidden="1">
      <c r="A5349">
        <v>2185</v>
      </c>
      <c r="B5349" t="s">
        <v>5221</v>
      </c>
      <c r="C5349" s="4">
        <v>42497</v>
      </c>
      <c r="D5349" s="4">
        <v>42501</v>
      </c>
      <c r="E5349" t="s">
        <v>15</v>
      </c>
      <c r="F5349" t="s">
        <v>3004</v>
      </c>
      <c r="G5349" t="s">
        <v>21</v>
      </c>
      <c r="H5349">
        <v>10009</v>
      </c>
      <c r="I5349" t="s">
        <v>291</v>
      </c>
      <c r="J5349">
        <v>63.68</v>
      </c>
      <c r="K5349">
        <v>8</v>
      </c>
      <c r="L5349">
        <v>4.4576000000000002</v>
      </c>
      <c r="M5349">
        <v>0</v>
      </c>
      <c r="N5349">
        <v>28.019200000000001</v>
      </c>
    </row>
    <row r="5350" spans="1:14" hidden="1">
      <c r="A5350">
        <v>2380</v>
      </c>
      <c r="B5350" t="s">
        <v>5222</v>
      </c>
      <c r="C5350" s="4">
        <v>42496</v>
      </c>
      <c r="D5350" s="4">
        <v>42500</v>
      </c>
      <c r="E5350" t="s">
        <v>15</v>
      </c>
      <c r="F5350" t="s">
        <v>3460</v>
      </c>
      <c r="G5350" t="s">
        <v>17</v>
      </c>
      <c r="H5350">
        <v>44052</v>
      </c>
      <c r="I5350" t="s">
        <v>976</v>
      </c>
      <c r="J5350">
        <v>7.2160000000000002</v>
      </c>
      <c r="K5350">
        <v>2</v>
      </c>
      <c r="L5350">
        <v>2.7511000000000001</v>
      </c>
      <c r="M5350">
        <v>0.2</v>
      </c>
      <c r="N5350">
        <v>1.7138</v>
      </c>
    </row>
    <row r="5351" spans="1:14" hidden="1">
      <c r="A5351">
        <v>2381</v>
      </c>
      <c r="B5351" t="s">
        <v>5222</v>
      </c>
      <c r="C5351" s="4">
        <v>42496</v>
      </c>
      <c r="D5351" s="4">
        <v>42500</v>
      </c>
      <c r="E5351" t="s">
        <v>15</v>
      </c>
      <c r="F5351" t="s">
        <v>3460</v>
      </c>
      <c r="G5351" t="s">
        <v>17</v>
      </c>
      <c r="H5351">
        <v>44052</v>
      </c>
      <c r="I5351" t="s">
        <v>1911</v>
      </c>
      <c r="J5351">
        <v>49.567999999999998</v>
      </c>
      <c r="K5351">
        <v>2</v>
      </c>
      <c r="L5351">
        <v>17.039000000000001</v>
      </c>
      <c r="M5351">
        <v>0.2</v>
      </c>
      <c r="N5351">
        <v>15.49</v>
      </c>
    </row>
    <row r="5352" spans="1:14" hidden="1">
      <c r="A5352">
        <v>2382</v>
      </c>
      <c r="B5352" t="s">
        <v>5222</v>
      </c>
      <c r="C5352" s="4">
        <v>42496</v>
      </c>
      <c r="D5352" s="4">
        <v>42500</v>
      </c>
      <c r="E5352" t="s">
        <v>15</v>
      </c>
      <c r="F5352" t="s">
        <v>3460</v>
      </c>
      <c r="G5352" t="s">
        <v>17</v>
      </c>
      <c r="H5352">
        <v>44052</v>
      </c>
      <c r="I5352" t="s">
        <v>2007</v>
      </c>
      <c r="J5352">
        <v>54.712000000000003</v>
      </c>
      <c r="K5352">
        <v>7</v>
      </c>
      <c r="L5352">
        <v>6.1551</v>
      </c>
      <c r="M5352">
        <v>0.2</v>
      </c>
      <c r="N5352">
        <v>11.626300000000001</v>
      </c>
    </row>
    <row r="5353" spans="1:14" hidden="1">
      <c r="A5353">
        <v>3359</v>
      </c>
      <c r="B5353" t="s">
        <v>5223</v>
      </c>
      <c r="C5353" s="4">
        <v>42496</v>
      </c>
      <c r="D5353" s="4">
        <v>42500</v>
      </c>
      <c r="E5353" t="s">
        <v>15</v>
      </c>
      <c r="F5353" t="s">
        <v>1109</v>
      </c>
      <c r="G5353" t="s">
        <v>21</v>
      </c>
      <c r="H5353">
        <v>60610</v>
      </c>
      <c r="I5353" t="s">
        <v>2123</v>
      </c>
      <c r="J5353">
        <v>3.2080000000000002</v>
      </c>
      <c r="K5353">
        <v>2</v>
      </c>
      <c r="L5353">
        <v>4.2506000000000004</v>
      </c>
      <c r="M5353">
        <v>0.8</v>
      </c>
      <c r="N5353">
        <v>-5.2931999999999997</v>
      </c>
    </row>
    <row r="5354" spans="1:14" hidden="1">
      <c r="A5354">
        <v>3360</v>
      </c>
      <c r="B5354" t="s">
        <v>5223</v>
      </c>
      <c r="C5354" s="4">
        <v>42496</v>
      </c>
      <c r="D5354" s="4">
        <v>42500</v>
      </c>
      <c r="E5354" t="s">
        <v>15</v>
      </c>
      <c r="F5354" t="s">
        <v>1109</v>
      </c>
      <c r="G5354" t="s">
        <v>21</v>
      </c>
      <c r="H5354">
        <v>60610</v>
      </c>
      <c r="I5354" t="s">
        <v>428</v>
      </c>
      <c r="J5354">
        <v>26.175999999999998</v>
      </c>
      <c r="K5354">
        <v>2</v>
      </c>
      <c r="L5354">
        <v>14.724</v>
      </c>
      <c r="M5354">
        <v>0.2</v>
      </c>
      <c r="N5354">
        <v>-3.2719999999999998</v>
      </c>
    </row>
    <row r="5355" spans="1:14" hidden="1">
      <c r="A5355">
        <v>6633</v>
      </c>
      <c r="B5355" t="s">
        <v>5224</v>
      </c>
      <c r="C5355" s="4">
        <v>42496</v>
      </c>
      <c r="D5355" s="4">
        <v>42498</v>
      </c>
      <c r="E5355" t="s">
        <v>52</v>
      </c>
      <c r="F5355" t="s">
        <v>3460</v>
      </c>
      <c r="G5355" t="s">
        <v>17</v>
      </c>
      <c r="H5355">
        <v>65807</v>
      </c>
      <c r="I5355" t="s">
        <v>908</v>
      </c>
      <c r="J5355">
        <v>54.48</v>
      </c>
      <c r="K5355">
        <v>1</v>
      </c>
      <c r="L5355">
        <v>39.2256</v>
      </c>
      <c r="M5355">
        <v>0</v>
      </c>
      <c r="N5355">
        <v>15.2544</v>
      </c>
    </row>
    <row r="5356" spans="1:14" hidden="1">
      <c r="A5356">
        <v>9676</v>
      </c>
      <c r="B5356" t="s">
        <v>5225</v>
      </c>
      <c r="C5356" s="4">
        <v>42496</v>
      </c>
      <c r="D5356" s="4">
        <v>42500</v>
      </c>
      <c r="E5356" t="s">
        <v>15</v>
      </c>
      <c r="F5356" t="s">
        <v>2258</v>
      </c>
      <c r="G5356" t="s">
        <v>21</v>
      </c>
      <c r="H5356">
        <v>93309</v>
      </c>
      <c r="I5356" t="s">
        <v>4505</v>
      </c>
      <c r="J5356">
        <v>41.6</v>
      </c>
      <c r="K5356">
        <v>4</v>
      </c>
      <c r="L5356">
        <v>6.8639999999999999</v>
      </c>
      <c r="M5356">
        <v>0</v>
      </c>
      <c r="N5356">
        <v>14.144</v>
      </c>
    </row>
    <row r="5357" spans="1:14" hidden="1">
      <c r="A5357">
        <v>1358</v>
      </c>
      <c r="B5357" t="s">
        <v>5226</v>
      </c>
      <c r="C5357" s="4">
        <v>42495</v>
      </c>
      <c r="D5357" s="4">
        <v>42497</v>
      </c>
      <c r="E5357" t="s">
        <v>38</v>
      </c>
      <c r="F5357" t="s">
        <v>715</v>
      </c>
      <c r="G5357" t="s">
        <v>21</v>
      </c>
      <c r="H5357">
        <v>40214</v>
      </c>
      <c r="I5357" t="s">
        <v>921</v>
      </c>
      <c r="J5357">
        <v>79.14</v>
      </c>
      <c r="K5357">
        <v>3</v>
      </c>
      <c r="L5357">
        <v>14.245200000000001</v>
      </c>
      <c r="M5357">
        <v>0</v>
      </c>
      <c r="N5357">
        <v>36.404400000000003</v>
      </c>
    </row>
    <row r="5358" spans="1:14" hidden="1">
      <c r="A5358">
        <v>2286</v>
      </c>
      <c r="B5358" t="s">
        <v>5227</v>
      </c>
      <c r="C5358" s="4">
        <v>42495</v>
      </c>
      <c r="D5358" s="4">
        <v>42498</v>
      </c>
      <c r="E5358" t="s">
        <v>38</v>
      </c>
      <c r="F5358" t="s">
        <v>1059</v>
      </c>
      <c r="G5358" t="s">
        <v>27</v>
      </c>
      <c r="H5358">
        <v>37130</v>
      </c>
      <c r="I5358" t="s">
        <v>4565</v>
      </c>
      <c r="J5358">
        <v>14.352</v>
      </c>
      <c r="K5358">
        <v>3</v>
      </c>
      <c r="L5358">
        <v>3.0497999999999998</v>
      </c>
      <c r="M5358">
        <v>0.2</v>
      </c>
      <c r="N5358">
        <v>5.2026000000000003</v>
      </c>
    </row>
    <row r="5359" spans="1:14" hidden="1">
      <c r="A5359">
        <v>2589</v>
      </c>
      <c r="B5359" t="s">
        <v>5228</v>
      </c>
      <c r="C5359" s="4">
        <v>42495</v>
      </c>
      <c r="D5359" s="4">
        <v>42499</v>
      </c>
      <c r="E5359" t="s">
        <v>15</v>
      </c>
      <c r="F5359" t="s">
        <v>1050</v>
      </c>
      <c r="G5359" t="s">
        <v>17</v>
      </c>
      <c r="H5359">
        <v>90004</v>
      </c>
      <c r="I5359" t="s">
        <v>4851</v>
      </c>
      <c r="J5359">
        <v>5.98</v>
      </c>
      <c r="K5359">
        <v>1</v>
      </c>
      <c r="L5359">
        <v>4.9634</v>
      </c>
      <c r="M5359">
        <v>0</v>
      </c>
      <c r="N5359">
        <v>1.0165999999999999</v>
      </c>
    </row>
    <row r="5360" spans="1:14" hidden="1">
      <c r="A5360">
        <v>2590</v>
      </c>
      <c r="B5360" t="s">
        <v>5228</v>
      </c>
      <c r="C5360" s="4">
        <v>42495</v>
      </c>
      <c r="D5360" s="4">
        <v>42499</v>
      </c>
      <c r="E5360" t="s">
        <v>15</v>
      </c>
      <c r="F5360" t="s">
        <v>1050</v>
      </c>
      <c r="G5360" t="s">
        <v>17</v>
      </c>
      <c r="H5360">
        <v>90004</v>
      </c>
      <c r="I5360" t="s">
        <v>1652</v>
      </c>
      <c r="J5360">
        <v>246.16800000000001</v>
      </c>
      <c r="K5360">
        <v>3</v>
      </c>
      <c r="L5360">
        <v>74.876099999999994</v>
      </c>
      <c r="M5360">
        <v>0.2</v>
      </c>
      <c r="N5360">
        <v>21.5397</v>
      </c>
    </row>
    <row r="5361" spans="1:14" hidden="1">
      <c r="A5361">
        <v>2820</v>
      </c>
      <c r="B5361" t="s">
        <v>5229</v>
      </c>
      <c r="C5361" s="4">
        <v>42495</v>
      </c>
      <c r="D5361" s="4">
        <v>42498</v>
      </c>
      <c r="E5361" t="s">
        <v>38</v>
      </c>
      <c r="F5361" t="s">
        <v>1513</v>
      </c>
      <c r="G5361" t="s">
        <v>21</v>
      </c>
      <c r="H5361">
        <v>92024</v>
      </c>
      <c r="I5361" t="s">
        <v>86</v>
      </c>
      <c r="J5361">
        <v>6.72</v>
      </c>
      <c r="K5361">
        <v>5</v>
      </c>
      <c r="L5361">
        <v>0.87360000000000004</v>
      </c>
      <c r="M5361">
        <v>0.2</v>
      </c>
      <c r="N5361">
        <v>2.3519999999999999</v>
      </c>
    </row>
    <row r="5362" spans="1:14" hidden="1">
      <c r="A5362">
        <v>2821</v>
      </c>
      <c r="B5362" t="s">
        <v>5229</v>
      </c>
      <c r="C5362" s="4">
        <v>42495</v>
      </c>
      <c r="D5362" s="4">
        <v>42498</v>
      </c>
      <c r="E5362" t="s">
        <v>38</v>
      </c>
      <c r="F5362" t="s">
        <v>1513</v>
      </c>
      <c r="G5362" t="s">
        <v>21</v>
      </c>
      <c r="H5362">
        <v>92024</v>
      </c>
      <c r="I5362" t="s">
        <v>553</v>
      </c>
      <c r="J5362">
        <v>298.77600000000001</v>
      </c>
      <c r="K5362">
        <v>3</v>
      </c>
      <c r="L5362">
        <v>97.102199999999996</v>
      </c>
      <c r="M5362">
        <v>0.2</v>
      </c>
      <c r="N5362">
        <v>7.4693999999999896</v>
      </c>
    </row>
    <row r="5363" spans="1:14" hidden="1">
      <c r="A5363">
        <v>3041</v>
      </c>
      <c r="B5363" t="s">
        <v>5230</v>
      </c>
      <c r="C5363" s="4">
        <v>42495</v>
      </c>
      <c r="D5363" s="4">
        <v>42499</v>
      </c>
      <c r="E5363" t="s">
        <v>15</v>
      </c>
      <c r="F5363" t="s">
        <v>3111</v>
      </c>
      <c r="G5363" t="s">
        <v>21</v>
      </c>
      <c r="H5363">
        <v>37421</v>
      </c>
      <c r="I5363" t="s">
        <v>738</v>
      </c>
      <c r="J5363">
        <v>16.72</v>
      </c>
      <c r="K5363">
        <v>5</v>
      </c>
      <c r="L5363">
        <v>2.6751999999999998</v>
      </c>
      <c r="M5363">
        <v>0.2</v>
      </c>
      <c r="N5363">
        <v>3.3439999999999999</v>
      </c>
    </row>
    <row r="5364" spans="1:14" hidden="1">
      <c r="A5364">
        <v>5696</v>
      </c>
      <c r="B5364" t="s">
        <v>5231</v>
      </c>
      <c r="C5364" s="4">
        <v>42495</v>
      </c>
      <c r="D5364" s="4">
        <v>42497</v>
      </c>
      <c r="E5364" t="s">
        <v>52</v>
      </c>
      <c r="F5364" t="s">
        <v>3291</v>
      </c>
      <c r="G5364" t="s">
        <v>21</v>
      </c>
      <c r="H5364">
        <v>94109</v>
      </c>
      <c r="I5364" t="s">
        <v>1013</v>
      </c>
      <c r="J5364">
        <v>71.087999999999994</v>
      </c>
      <c r="K5364">
        <v>2</v>
      </c>
      <c r="L5364">
        <v>36.432600000000001</v>
      </c>
      <c r="M5364">
        <v>0.2</v>
      </c>
      <c r="N5364">
        <v>-1.7771999999999999</v>
      </c>
    </row>
    <row r="5365" spans="1:14" hidden="1">
      <c r="A5365">
        <v>7115</v>
      </c>
      <c r="B5365" t="s">
        <v>5232</v>
      </c>
      <c r="C5365" s="4">
        <v>42495</v>
      </c>
      <c r="D5365" s="4">
        <v>42496</v>
      </c>
      <c r="E5365" t="s">
        <v>38</v>
      </c>
      <c r="F5365" t="s">
        <v>904</v>
      </c>
      <c r="G5365" t="s">
        <v>27</v>
      </c>
      <c r="H5365">
        <v>89015</v>
      </c>
      <c r="I5365" t="s">
        <v>4325</v>
      </c>
      <c r="J5365">
        <v>1685.88</v>
      </c>
      <c r="K5365">
        <v>6</v>
      </c>
      <c r="L5365">
        <v>227.59379999999999</v>
      </c>
      <c r="M5365">
        <v>0</v>
      </c>
      <c r="N5365">
        <v>320.31720000000001</v>
      </c>
    </row>
    <row r="5366" spans="1:14" hidden="1">
      <c r="A5366">
        <v>7116</v>
      </c>
      <c r="B5366" t="s">
        <v>5232</v>
      </c>
      <c r="C5366" s="4">
        <v>42495</v>
      </c>
      <c r="D5366" s="4">
        <v>42496</v>
      </c>
      <c r="E5366" t="s">
        <v>38</v>
      </c>
      <c r="F5366" t="s">
        <v>904</v>
      </c>
      <c r="G5366" t="s">
        <v>27</v>
      </c>
      <c r="H5366">
        <v>89015</v>
      </c>
      <c r="I5366" t="s">
        <v>2824</v>
      </c>
      <c r="J5366">
        <v>5.7279999999999998</v>
      </c>
      <c r="K5366">
        <v>2</v>
      </c>
      <c r="L5366">
        <v>1.8615999999999999</v>
      </c>
      <c r="M5366">
        <v>0.2</v>
      </c>
      <c r="N5366">
        <v>2.0047999999999999</v>
      </c>
    </row>
    <row r="5367" spans="1:14" hidden="1">
      <c r="A5367">
        <v>8752</v>
      </c>
      <c r="B5367" t="s">
        <v>5233</v>
      </c>
      <c r="C5367" s="4">
        <v>42495</v>
      </c>
      <c r="D5367" s="4">
        <v>42499</v>
      </c>
      <c r="E5367" t="s">
        <v>15</v>
      </c>
      <c r="F5367" t="s">
        <v>290</v>
      </c>
      <c r="G5367" t="s">
        <v>17</v>
      </c>
      <c r="H5367">
        <v>32303</v>
      </c>
      <c r="I5367" t="s">
        <v>5234</v>
      </c>
      <c r="J5367">
        <v>93.248000000000005</v>
      </c>
      <c r="K5367">
        <v>4</v>
      </c>
      <c r="L5367">
        <v>15.4442</v>
      </c>
      <c r="M5367">
        <v>0.2</v>
      </c>
      <c r="N5367">
        <v>31.4712</v>
      </c>
    </row>
    <row r="5368" spans="1:14" hidden="1">
      <c r="A5368">
        <v>8753</v>
      </c>
      <c r="B5368" t="s">
        <v>5233</v>
      </c>
      <c r="C5368" s="4">
        <v>42495</v>
      </c>
      <c r="D5368" s="4">
        <v>42499</v>
      </c>
      <c r="E5368" t="s">
        <v>15</v>
      </c>
      <c r="F5368" t="s">
        <v>290</v>
      </c>
      <c r="G5368" t="s">
        <v>17</v>
      </c>
      <c r="H5368">
        <v>32303</v>
      </c>
      <c r="I5368" t="s">
        <v>4995</v>
      </c>
      <c r="J5368">
        <v>177.48</v>
      </c>
      <c r="K5368">
        <v>3</v>
      </c>
      <c r="L5368">
        <v>52.5045</v>
      </c>
      <c r="M5368">
        <v>0.2</v>
      </c>
      <c r="N5368">
        <v>19.9665</v>
      </c>
    </row>
    <row r="5369" spans="1:14" hidden="1">
      <c r="A5369">
        <v>4436</v>
      </c>
      <c r="B5369" t="s">
        <v>5235</v>
      </c>
      <c r="C5369" s="4">
        <v>42493</v>
      </c>
      <c r="D5369" s="4">
        <v>42498</v>
      </c>
      <c r="E5369" t="s">
        <v>15</v>
      </c>
      <c r="F5369" t="s">
        <v>686</v>
      </c>
      <c r="G5369" t="s">
        <v>21</v>
      </c>
      <c r="H5369">
        <v>60653</v>
      </c>
      <c r="I5369" t="s">
        <v>520</v>
      </c>
      <c r="J5369">
        <v>2.1819999999999999</v>
      </c>
      <c r="K5369">
        <v>1</v>
      </c>
      <c r="L5369">
        <v>5.7823000000000002</v>
      </c>
      <c r="M5369">
        <v>0.8</v>
      </c>
      <c r="N5369">
        <v>-3.6002999999999998</v>
      </c>
    </row>
    <row r="5370" spans="1:14" hidden="1">
      <c r="A5370">
        <v>4437</v>
      </c>
      <c r="B5370" t="s">
        <v>5235</v>
      </c>
      <c r="C5370" s="4">
        <v>42493</v>
      </c>
      <c r="D5370" s="4">
        <v>42498</v>
      </c>
      <c r="E5370" t="s">
        <v>15</v>
      </c>
      <c r="F5370" t="s">
        <v>686</v>
      </c>
      <c r="G5370" t="s">
        <v>21</v>
      </c>
      <c r="H5370">
        <v>60653</v>
      </c>
      <c r="I5370" t="s">
        <v>5236</v>
      </c>
      <c r="J5370">
        <v>27.384</v>
      </c>
      <c r="K5370">
        <v>7</v>
      </c>
      <c r="L5370">
        <v>3.5207999999999999</v>
      </c>
      <c r="M5370">
        <v>0.2</v>
      </c>
      <c r="N5370">
        <v>2.7383999999999999</v>
      </c>
    </row>
    <row r="5371" spans="1:14" hidden="1">
      <c r="A5371">
        <v>4438</v>
      </c>
      <c r="B5371" t="s">
        <v>5235</v>
      </c>
      <c r="C5371" s="4">
        <v>42493</v>
      </c>
      <c r="D5371" s="4">
        <v>42498</v>
      </c>
      <c r="E5371" t="s">
        <v>15</v>
      </c>
      <c r="F5371" t="s">
        <v>686</v>
      </c>
      <c r="G5371" t="s">
        <v>21</v>
      </c>
      <c r="H5371">
        <v>60653</v>
      </c>
      <c r="I5371" t="s">
        <v>3597</v>
      </c>
      <c r="J5371">
        <v>26.405999999999999</v>
      </c>
      <c r="K5371">
        <v>3</v>
      </c>
      <c r="L5371">
        <v>32.567399999999999</v>
      </c>
      <c r="M5371">
        <v>0.8</v>
      </c>
      <c r="N5371">
        <v>-71.296199999999999</v>
      </c>
    </row>
    <row r="5372" spans="1:14" hidden="1">
      <c r="A5372">
        <v>9559</v>
      </c>
      <c r="B5372" t="s">
        <v>5237</v>
      </c>
      <c r="C5372" s="4">
        <v>42493</v>
      </c>
      <c r="D5372" s="4">
        <v>42495</v>
      </c>
      <c r="E5372" t="s">
        <v>38</v>
      </c>
      <c r="F5372" t="s">
        <v>5238</v>
      </c>
      <c r="G5372" t="s">
        <v>21</v>
      </c>
      <c r="H5372">
        <v>43055</v>
      </c>
      <c r="I5372" t="s">
        <v>648</v>
      </c>
      <c r="J5372">
        <v>132.52000000000001</v>
      </c>
      <c r="K5372">
        <v>5</v>
      </c>
      <c r="L5372">
        <v>19.546700000000001</v>
      </c>
      <c r="M5372">
        <v>0.2</v>
      </c>
      <c r="N5372">
        <v>34.786499999999997</v>
      </c>
    </row>
    <row r="5373" spans="1:14" hidden="1">
      <c r="A5373">
        <v>9560</v>
      </c>
      <c r="B5373" t="s">
        <v>5237</v>
      </c>
      <c r="C5373" s="4">
        <v>42493</v>
      </c>
      <c r="D5373" s="4">
        <v>42495</v>
      </c>
      <c r="E5373" t="s">
        <v>38</v>
      </c>
      <c r="F5373" t="s">
        <v>5238</v>
      </c>
      <c r="G5373" t="s">
        <v>21</v>
      </c>
      <c r="H5373">
        <v>43055</v>
      </c>
      <c r="I5373" t="s">
        <v>311</v>
      </c>
      <c r="J5373">
        <v>195.64</v>
      </c>
      <c r="K5373">
        <v>5</v>
      </c>
      <c r="L5373">
        <v>47.931800000000003</v>
      </c>
      <c r="M5373">
        <v>0.2</v>
      </c>
      <c r="N5373">
        <v>-44.018999999999998</v>
      </c>
    </row>
    <row r="5374" spans="1:14" hidden="1">
      <c r="A5374">
        <v>9561</v>
      </c>
      <c r="B5374" t="s">
        <v>5237</v>
      </c>
      <c r="C5374" s="4">
        <v>42493</v>
      </c>
      <c r="D5374" s="4">
        <v>42495</v>
      </c>
      <c r="E5374" t="s">
        <v>38</v>
      </c>
      <c r="F5374" t="s">
        <v>5238</v>
      </c>
      <c r="G5374" t="s">
        <v>21</v>
      </c>
      <c r="H5374">
        <v>43055</v>
      </c>
      <c r="I5374" t="s">
        <v>1625</v>
      </c>
      <c r="J5374">
        <v>51.968000000000004</v>
      </c>
      <c r="K5374">
        <v>2</v>
      </c>
      <c r="L5374">
        <v>20.787199999999999</v>
      </c>
      <c r="M5374">
        <v>0.2</v>
      </c>
      <c r="N5374">
        <v>10.393599999999999</v>
      </c>
    </row>
    <row r="5375" spans="1:14" hidden="1">
      <c r="A5375">
        <v>9562</v>
      </c>
      <c r="B5375" t="s">
        <v>5237</v>
      </c>
      <c r="C5375" s="4">
        <v>42493</v>
      </c>
      <c r="D5375" s="4">
        <v>42495</v>
      </c>
      <c r="E5375" t="s">
        <v>38</v>
      </c>
      <c r="F5375" t="s">
        <v>5238</v>
      </c>
      <c r="G5375" t="s">
        <v>21</v>
      </c>
      <c r="H5375">
        <v>43055</v>
      </c>
      <c r="I5375" t="s">
        <v>4447</v>
      </c>
      <c r="J5375">
        <v>431.976</v>
      </c>
      <c r="K5375">
        <v>3</v>
      </c>
      <c r="L5375">
        <v>169.19059999999999</v>
      </c>
      <c r="M5375">
        <v>0.2</v>
      </c>
      <c r="N5375">
        <v>-75.595799999999997</v>
      </c>
    </row>
    <row r="5376" spans="1:14" hidden="1">
      <c r="A5376">
        <v>9563</v>
      </c>
      <c r="B5376" t="s">
        <v>5237</v>
      </c>
      <c r="C5376" s="4">
        <v>42493</v>
      </c>
      <c r="D5376" s="4">
        <v>42495</v>
      </c>
      <c r="E5376" t="s">
        <v>38</v>
      </c>
      <c r="F5376" t="s">
        <v>5238</v>
      </c>
      <c r="G5376" t="s">
        <v>21</v>
      </c>
      <c r="H5376">
        <v>43055</v>
      </c>
      <c r="I5376" t="s">
        <v>5239</v>
      </c>
      <c r="J5376">
        <v>224.93700000000001</v>
      </c>
      <c r="K5376">
        <v>3</v>
      </c>
      <c r="L5376">
        <v>129.96360000000001</v>
      </c>
      <c r="M5376">
        <v>0.7</v>
      </c>
      <c r="N5376">
        <v>-164.9538</v>
      </c>
    </row>
    <row r="5377" spans="1:14" hidden="1">
      <c r="A5377">
        <v>9564</v>
      </c>
      <c r="B5377" t="s">
        <v>5237</v>
      </c>
      <c r="C5377" s="4">
        <v>42493</v>
      </c>
      <c r="D5377" s="4">
        <v>42495</v>
      </c>
      <c r="E5377" t="s">
        <v>38</v>
      </c>
      <c r="F5377" t="s">
        <v>5238</v>
      </c>
      <c r="G5377" t="s">
        <v>21</v>
      </c>
      <c r="H5377">
        <v>43055</v>
      </c>
      <c r="I5377" t="s">
        <v>3440</v>
      </c>
      <c r="J5377">
        <v>6</v>
      </c>
      <c r="K5377">
        <v>2</v>
      </c>
      <c r="L5377">
        <v>1.95</v>
      </c>
      <c r="M5377">
        <v>0.2</v>
      </c>
      <c r="N5377">
        <v>2.1</v>
      </c>
    </row>
    <row r="5378" spans="1:14" hidden="1">
      <c r="A5378">
        <v>1278</v>
      </c>
      <c r="B5378" t="s">
        <v>5240</v>
      </c>
      <c r="C5378" s="4">
        <v>42492</v>
      </c>
      <c r="D5378" s="4">
        <v>42497</v>
      </c>
      <c r="E5378" t="s">
        <v>15</v>
      </c>
      <c r="F5378" t="s">
        <v>3801</v>
      </c>
      <c r="G5378" t="s">
        <v>21</v>
      </c>
      <c r="H5378">
        <v>77070</v>
      </c>
      <c r="I5378" t="s">
        <v>770</v>
      </c>
      <c r="J5378">
        <v>86.352000000000004</v>
      </c>
      <c r="K5378">
        <v>3</v>
      </c>
      <c r="L5378">
        <v>26.984999999999999</v>
      </c>
      <c r="M5378">
        <v>0.2</v>
      </c>
      <c r="N5378">
        <v>5.3969999999999896</v>
      </c>
    </row>
    <row r="5379" spans="1:14" hidden="1">
      <c r="A5379">
        <v>3237</v>
      </c>
      <c r="B5379" t="s">
        <v>5241</v>
      </c>
      <c r="C5379" s="4">
        <v>42492</v>
      </c>
      <c r="D5379" s="4">
        <v>42492</v>
      </c>
      <c r="E5379" t="s">
        <v>98</v>
      </c>
      <c r="F5379" t="s">
        <v>1055</v>
      </c>
      <c r="G5379" t="s">
        <v>21</v>
      </c>
      <c r="H5379">
        <v>10024</v>
      </c>
      <c r="I5379" t="s">
        <v>1559</v>
      </c>
      <c r="J5379">
        <v>44.94</v>
      </c>
      <c r="K5379">
        <v>3</v>
      </c>
      <c r="L5379">
        <v>10.785600000000001</v>
      </c>
      <c r="M5379">
        <v>0</v>
      </c>
      <c r="N5379">
        <v>12.5832</v>
      </c>
    </row>
    <row r="5380" spans="1:14" hidden="1">
      <c r="A5380">
        <v>3238</v>
      </c>
      <c r="B5380" t="s">
        <v>5241</v>
      </c>
      <c r="C5380" s="4">
        <v>42492</v>
      </c>
      <c r="D5380" s="4">
        <v>42492</v>
      </c>
      <c r="E5380" t="s">
        <v>98</v>
      </c>
      <c r="F5380" t="s">
        <v>1055</v>
      </c>
      <c r="G5380" t="s">
        <v>21</v>
      </c>
      <c r="H5380">
        <v>10024</v>
      </c>
      <c r="I5380" t="s">
        <v>3274</v>
      </c>
      <c r="J5380">
        <v>45.576000000000001</v>
      </c>
      <c r="K5380">
        <v>3</v>
      </c>
      <c r="L5380">
        <v>9.8748000000000005</v>
      </c>
      <c r="M5380">
        <v>0.2</v>
      </c>
      <c r="N5380">
        <v>15.951599999999999</v>
      </c>
    </row>
    <row r="5381" spans="1:14" hidden="1">
      <c r="A5381">
        <v>5316</v>
      </c>
      <c r="B5381" t="s">
        <v>5242</v>
      </c>
      <c r="C5381" s="4">
        <v>42492</v>
      </c>
      <c r="D5381" s="4">
        <v>42498</v>
      </c>
      <c r="E5381" t="s">
        <v>15</v>
      </c>
      <c r="F5381" t="s">
        <v>2150</v>
      </c>
      <c r="G5381" t="s">
        <v>21</v>
      </c>
      <c r="H5381">
        <v>27405</v>
      </c>
      <c r="I5381" t="s">
        <v>1827</v>
      </c>
      <c r="J5381">
        <v>187.05600000000001</v>
      </c>
      <c r="K5381">
        <v>9</v>
      </c>
      <c r="L5381">
        <v>19.484999999999999</v>
      </c>
      <c r="M5381">
        <v>0.2</v>
      </c>
      <c r="N5381">
        <v>11.691000000000001</v>
      </c>
    </row>
    <row r="5382" spans="1:14" hidden="1">
      <c r="A5382">
        <v>7849</v>
      </c>
      <c r="B5382" t="s">
        <v>5243</v>
      </c>
      <c r="C5382" s="4">
        <v>42492</v>
      </c>
      <c r="D5382" s="4">
        <v>42496</v>
      </c>
      <c r="E5382" t="s">
        <v>15</v>
      </c>
      <c r="F5382" t="s">
        <v>744</v>
      </c>
      <c r="G5382" t="s">
        <v>21</v>
      </c>
      <c r="H5382">
        <v>75061</v>
      </c>
      <c r="I5382" t="s">
        <v>2177</v>
      </c>
      <c r="J5382">
        <v>18.936</v>
      </c>
      <c r="K5382">
        <v>3</v>
      </c>
      <c r="L5382">
        <v>7.5743999999999998</v>
      </c>
      <c r="M5382">
        <v>0.2</v>
      </c>
      <c r="N5382">
        <v>-3.7871999999999999</v>
      </c>
    </row>
    <row r="5383" spans="1:14" hidden="1">
      <c r="A5383">
        <v>7850</v>
      </c>
      <c r="B5383" t="s">
        <v>5243</v>
      </c>
      <c r="C5383" s="4">
        <v>42492</v>
      </c>
      <c r="D5383" s="4">
        <v>42496</v>
      </c>
      <c r="E5383" t="s">
        <v>15</v>
      </c>
      <c r="F5383" t="s">
        <v>744</v>
      </c>
      <c r="G5383" t="s">
        <v>21</v>
      </c>
      <c r="H5383">
        <v>75061</v>
      </c>
      <c r="I5383" t="s">
        <v>2848</v>
      </c>
      <c r="J5383">
        <v>12.672000000000001</v>
      </c>
      <c r="K5383">
        <v>3</v>
      </c>
      <c r="L5383">
        <v>5.28</v>
      </c>
      <c r="M5383">
        <v>0.2</v>
      </c>
      <c r="N5383">
        <v>-3.1680000000000001</v>
      </c>
    </row>
    <row r="5384" spans="1:14" hidden="1">
      <c r="A5384">
        <v>7851</v>
      </c>
      <c r="B5384" t="s">
        <v>5243</v>
      </c>
      <c r="C5384" s="4">
        <v>42492</v>
      </c>
      <c r="D5384" s="4">
        <v>42496</v>
      </c>
      <c r="E5384" t="s">
        <v>15</v>
      </c>
      <c r="F5384" t="s">
        <v>744</v>
      </c>
      <c r="G5384" t="s">
        <v>21</v>
      </c>
      <c r="H5384">
        <v>75061</v>
      </c>
      <c r="I5384" t="s">
        <v>3297</v>
      </c>
      <c r="J5384">
        <v>5.04</v>
      </c>
      <c r="K5384">
        <v>2</v>
      </c>
      <c r="L5384">
        <v>1.6379999999999999</v>
      </c>
      <c r="M5384">
        <v>0.2</v>
      </c>
      <c r="N5384">
        <v>1.764</v>
      </c>
    </row>
    <row r="5385" spans="1:14" hidden="1">
      <c r="A5385">
        <v>8505</v>
      </c>
      <c r="B5385" t="s">
        <v>5244</v>
      </c>
      <c r="C5385" s="4">
        <v>42492</v>
      </c>
      <c r="D5385" s="4">
        <v>42496</v>
      </c>
      <c r="E5385" t="s">
        <v>15</v>
      </c>
      <c r="F5385" t="s">
        <v>3164</v>
      </c>
      <c r="G5385" t="s">
        <v>21</v>
      </c>
      <c r="H5385">
        <v>79109</v>
      </c>
      <c r="I5385" t="s">
        <v>2028</v>
      </c>
      <c r="J5385">
        <v>366.74400000000003</v>
      </c>
      <c r="K5385">
        <v>4</v>
      </c>
      <c r="L5385">
        <v>119.1918</v>
      </c>
      <c r="M5385">
        <v>0.3</v>
      </c>
      <c r="N5385">
        <v>-110.0232</v>
      </c>
    </row>
    <row r="5386" spans="1:14" hidden="1">
      <c r="A5386">
        <v>9851</v>
      </c>
      <c r="B5386" t="s">
        <v>5245</v>
      </c>
      <c r="C5386" s="4">
        <v>42492</v>
      </c>
      <c r="D5386" s="4">
        <v>42496</v>
      </c>
      <c r="E5386" t="s">
        <v>15</v>
      </c>
      <c r="F5386" t="s">
        <v>2635</v>
      </c>
      <c r="G5386" t="s">
        <v>27</v>
      </c>
      <c r="H5386">
        <v>10009</v>
      </c>
      <c r="I5386" t="s">
        <v>912</v>
      </c>
      <c r="J5386">
        <v>12.56</v>
      </c>
      <c r="K5386">
        <v>2</v>
      </c>
      <c r="L5386">
        <v>4.2704000000000004</v>
      </c>
      <c r="M5386">
        <v>0</v>
      </c>
      <c r="N5386">
        <v>4.0191999999999997</v>
      </c>
    </row>
    <row r="5387" spans="1:14" hidden="1">
      <c r="A5387">
        <v>9852</v>
      </c>
      <c r="B5387" t="s">
        <v>5245</v>
      </c>
      <c r="C5387" s="4">
        <v>42492</v>
      </c>
      <c r="D5387" s="4">
        <v>42496</v>
      </c>
      <c r="E5387" t="s">
        <v>15</v>
      </c>
      <c r="F5387" t="s">
        <v>2635</v>
      </c>
      <c r="G5387" t="s">
        <v>27</v>
      </c>
      <c r="H5387">
        <v>10009</v>
      </c>
      <c r="I5387" t="s">
        <v>175</v>
      </c>
      <c r="J5387">
        <v>90.48</v>
      </c>
      <c r="K5387">
        <v>3</v>
      </c>
      <c r="L5387">
        <v>18.850000000000001</v>
      </c>
      <c r="M5387">
        <v>0.2</v>
      </c>
      <c r="N5387">
        <v>33.93</v>
      </c>
    </row>
    <row r="5388" spans="1:14" hidden="1">
      <c r="A5388">
        <v>9853</v>
      </c>
      <c r="B5388" t="s">
        <v>5245</v>
      </c>
      <c r="C5388" s="4">
        <v>42492</v>
      </c>
      <c r="D5388" s="4">
        <v>42496</v>
      </c>
      <c r="E5388" t="s">
        <v>15</v>
      </c>
      <c r="F5388" t="s">
        <v>2635</v>
      </c>
      <c r="G5388" t="s">
        <v>27</v>
      </c>
      <c r="H5388">
        <v>10009</v>
      </c>
      <c r="I5388" t="s">
        <v>4639</v>
      </c>
      <c r="J5388">
        <v>13.08</v>
      </c>
      <c r="K5388">
        <v>2</v>
      </c>
      <c r="L5388">
        <v>3.5316000000000001</v>
      </c>
      <c r="M5388">
        <v>0</v>
      </c>
      <c r="N5388">
        <v>6.0167999999999999</v>
      </c>
    </row>
    <row r="5389" spans="1:14" hidden="1">
      <c r="A5389">
        <v>9854</v>
      </c>
      <c r="B5389" t="s">
        <v>5245</v>
      </c>
      <c r="C5389" s="4">
        <v>42492</v>
      </c>
      <c r="D5389" s="4">
        <v>42496</v>
      </c>
      <c r="E5389" t="s">
        <v>15</v>
      </c>
      <c r="F5389" t="s">
        <v>2635</v>
      </c>
      <c r="G5389" t="s">
        <v>27</v>
      </c>
      <c r="H5389">
        <v>10009</v>
      </c>
      <c r="I5389" t="s">
        <v>2060</v>
      </c>
      <c r="J5389">
        <v>214.7</v>
      </c>
      <c r="K5389">
        <v>5</v>
      </c>
      <c r="L5389">
        <v>26.1934</v>
      </c>
      <c r="M5389">
        <v>0</v>
      </c>
      <c r="N5389">
        <v>83.733000000000004</v>
      </c>
    </row>
    <row r="5390" spans="1:14" hidden="1">
      <c r="A5390">
        <v>2664</v>
      </c>
      <c r="B5390" t="s">
        <v>5246</v>
      </c>
      <c r="C5390" s="4">
        <v>42491</v>
      </c>
      <c r="D5390" s="4">
        <v>42494</v>
      </c>
      <c r="E5390" t="s">
        <v>38</v>
      </c>
      <c r="F5390" t="s">
        <v>538</v>
      </c>
      <c r="G5390" t="s">
        <v>21</v>
      </c>
      <c r="H5390">
        <v>38109</v>
      </c>
      <c r="I5390" t="s">
        <v>1990</v>
      </c>
      <c r="J5390">
        <v>3.984</v>
      </c>
      <c r="K5390">
        <v>1</v>
      </c>
      <c r="L5390">
        <v>2.6892</v>
      </c>
      <c r="M5390">
        <v>0.2</v>
      </c>
      <c r="N5390">
        <v>1.2948</v>
      </c>
    </row>
    <row r="5391" spans="1:14" hidden="1">
      <c r="A5391">
        <v>2665</v>
      </c>
      <c r="B5391" t="s">
        <v>5246</v>
      </c>
      <c r="C5391" s="4">
        <v>42491</v>
      </c>
      <c r="D5391" s="4">
        <v>42494</v>
      </c>
      <c r="E5391" t="s">
        <v>38</v>
      </c>
      <c r="F5391" t="s">
        <v>538</v>
      </c>
      <c r="G5391" t="s">
        <v>21</v>
      </c>
      <c r="H5391">
        <v>38109</v>
      </c>
      <c r="I5391" t="s">
        <v>230</v>
      </c>
      <c r="J5391">
        <v>370.62</v>
      </c>
      <c r="K5391">
        <v>3</v>
      </c>
      <c r="L5391">
        <v>170.89699999999999</v>
      </c>
      <c r="M5391">
        <v>0.4</v>
      </c>
      <c r="N5391">
        <v>-142.071</v>
      </c>
    </row>
    <row r="5392" spans="1:14" hidden="1">
      <c r="A5392">
        <v>2666</v>
      </c>
      <c r="B5392" t="s">
        <v>5246</v>
      </c>
      <c r="C5392" s="4">
        <v>42491</v>
      </c>
      <c r="D5392" s="4">
        <v>42494</v>
      </c>
      <c r="E5392" t="s">
        <v>38</v>
      </c>
      <c r="F5392" t="s">
        <v>538</v>
      </c>
      <c r="G5392" t="s">
        <v>21</v>
      </c>
      <c r="H5392">
        <v>38109</v>
      </c>
      <c r="I5392" t="s">
        <v>2318</v>
      </c>
      <c r="J5392">
        <v>2.742</v>
      </c>
      <c r="K5392">
        <v>2</v>
      </c>
      <c r="L5392">
        <v>2.3763999999999998</v>
      </c>
      <c r="M5392">
        <v>0.7</v>
      </c>
      <c r="N5392">
        <v>-2.0108000000000001</v>
      </c>
    </row>
    <row r="5393" spans="1:14" hidden="1">
      <c r="A5393">
        <v>5862</v>
      </c>
      <c r="B5393" t="s">
        <v>5247</v>
      </c>
      <c r="C5393" s="4">
        <v>42491</v>
      </c>
      <c r="D5393" s="4">
        <v>42494</v>
      </c>
      <c r="E5393" t="s">
        <v>52</v>
      </c>
      <c r="F5393" t="s">
        <v>4077</v>
      </c>
      <c r="G5393" t="s">
        <v>21</v>
      </c>
      <c r="H5393">
        <v>72209</v>
      </c>
      <c r="I5393" t="s">
        <v>2893</v>
      </c>
      <c r="J5393">
        <v>109.92</v>
      </c>
      <c r="K5393">
        <v>2</v>
      </c>
      <c r="L5393">
        <v>28.029599999999999</v>
      </c>
      <c r="M5393">
        <v>0</v>
      </c>
      <c r="N5393">
        <v>53.860799999999998</v>
      </c>
    </row>
    <row r="5394" spans="1:14" hidden="1">
      <c r="A5394">
        <v>5863</v>
      </c>
      <c r="B5394" t="s">
        <v>5247</v>
      </c>
      <c r="C5394" s="4">
        <v>42491</v>
      </c>
      <c r="D5394" s="4">
        <v>42494</v>
      </c>
      <c r="E5394" t="s">
        <v>52</v>
      </c>
      <c r="F5394" t="s">
        <v>4077</v>
      </c>
      <c r="G5394" t="s">
        <v>21</v>
      </c>
      <c r="H5394">
        <v>72209</v>
      </c>
      <c r="I5394" t="s">
        <v>5248</v>
      </c>
      <c r="J5394">
        <v>19.440000000000001</v>
      </c>
      <c r="K5394">
        <v>3</v>
      </c>
      <c r="L5394">
        <v>3.3696000000000002</v>
      </c>
      <c r="M5394">
        <v>0</v>
      </c>
      <c r="N5394">
        <v>9.3312000000000008</v>
      </c>
    </row>
    <row r="5395" spans="1:14" hidden="1">
      <c r="A5395">
        <v>5864</v>
      </c>
      <c r="B5395" t="s">
        <v>5247</v>
      </c>
      <c r="C5395" s="4">
        <v>42491</v>
      </c>
      <c r="D5395" s="4">
        <v>42494</v>
      </c>
      <c r="E5395" t="s">
        <v>52</v>
      </c>
      <c r="F5395" t="s">
        <v>4077</v>
      </c>
      <c r="G5395" t="s">
        <v>21</v>
      </c>
      <c r="H5395">
        <v>72209</v>
      </c>
      <c r="I5395" t="s">
        <v>682</v>
      </c>
      <c r="J5395">
        <v>11.16</v>
      </c>
      <c r="K5395">
        <v>2</v>
      </c>
      <c r="L5395">
        <v>3.4037999999999999</v>
      </c>
      <c r="M5395">
        <v>0</v>
      </c>
      <c r="N5395">
        <v>4.3524000000000003</v>
      </c>
    </row>
    <row r="5396" spans="1:14" hidden="1">
      <c r="A5396">
        <v>1716</v>
      </c>
      <c r="B5396" t="s">
        <v>5249</v>
      </c>
      <c r="C5396" s="4">
        <v>42490</v>
      </c>
      <c r="D5396" s="4">
        <v>42494</v>
      </c>
      <c r="E5396" t="s">
        <v>15</v>
      </c>
      <c r="F5396" t="s">
        <v>565</v>
      </c>
      <c r="G5396" t="s">
        <v>21</v>
      </c>
      <c r="H5396">
        <v>10011</v>
      </c>
      <c r="I5396" t="s">
        <v>140</v>
      </c>
      <c r="J5396">
        <v>7.7119999999999997</v>
      </c>
      <c r="K5396">
        <v>2</v>
      </c>
      <c r="L5396">
        <v>2.4582000000000002</v>
      </c>
      <c r="M5396">
        <v>0.2</v>
      </c>
      <c r="N5396">
        <v>2.7955999999999999</v>
      </c>
    </row>
    <row r="5397" spans="1:14" hidden="1">
      <c r="A5397">
        <v>2155</v>
      </c>
      <c r="B5397" t="s">
        <v>5250</v>
      </c>
      <c r="C5397" s="4">
        <v>42490</v>
      </c>
      <c r="D5397" s="4">
        <v>42495</v>
      </c>
      <c r="E5397" t="s">
        <v>15</v>
      </c>
      <c r="F5397" t="s">
        <v>431</v>
      </c>
      <c r="G5397" t="s">
        <v>17</v>
      </c>
      <c r="H5397">
        <v>75081</v>
      </c>
      <c r="I5397" t="s">
        <v>2563</v>
      </c>
      <c r="J5397">
        <v>22.608000000000001</v>
      </c>
      <c r="K5397">
        <v>3</v>
      </c>
      <c r="L5397">
        <v>10.927199999999999</v>
      </c>
      <c r="M5397">
        <v>0.6</v>
      </c>
      <c r="N5397">
        <v>-10.1736</v>
      </c>
    </row>
    <row r="5398" spans="1:14" hidden="1">
      <c r="A5398">
        <v>2542</v>
      </c>
      <c r="B5398" t="s">
        <v>5251</v>
      </c>
      <c r="C5398" s="4">
        <v>42490</v>
      </c>
      <c r="D5398" s="4">
        <v>42494</v>
      </c>
      <c r="E5398" t="s">
        <v>15</v>
      </c>
      <c r="F5398" t="s">
        <v>3664</v>
      </c>
      <c r="G5398" t="s">
        <v>27</v>
      </c>
      <c r="H5398">
        <v>85254</v>
      </c>
      <c r="I5398" t="s">
        <v>2080</v>
      </c>
      <c r="J5398">
        <v>111.88800000000001</v>
      </c>
      <c r="K5398">
        <v>7</v>
      </c>
      <c r="L5398">
        <v>12.7872</v>
      </c>
      <c r="M5398">
        <v>0.2</v>
      </c>
      <c r="N5398">
        <v>22.377600000000001</v>
      </c>
    </row>
    <row r="5399" spans="1:14" hidden="1">
      <c r="A5399">
        <v>611</v>
      </c>
      <c r="B5399" t="s">
        <v>5252</v>
      </c>
      <c r="C5399" s="4">
        <v>42488</v>
      </c>
      <c r="D5399" s="4">
        <v>42491</v>
      </c>
      <c r="E5399" t="s">
        <v>38</v>
      </c>
      <c r="F5399" t="s">
        <v>480</v>
      </c>
      <c r="G5399" t="s">
        <v>27</v>
      </c>
      <c r="H5399">
        <v>75217</v>
      </c>
      <c r="I5399" t="s">
        <v>1464</v>
      </c>
      <c r="J5399">
        <v>369.57600000000002</v>
      </c>
      <c r="K5399">
        <v>3</v>
      </c>
      <c r="L5399">
        <v>109.3329</v>
      </c>
      <c r="M5399">
        <v>0.2</v>
      </c>
      <c r="N5399">
        <v>41.577300000000001</v>
      </c>
    </row>
    <row r="5400" spans="1:14" hidden="1">
      <c r="A5400">
        <v>612</v>
      </c>
      <c r="B5400" t="s">
        <v>5252</v>
      </c>
      <c r="C5400" s="4">
        <v>42488</v>
      </c>
      <c r="D5400" s="4">
        <v>42491</v>
      </c>
      <c r="E5400" t="s">
        <v>38</v>
      </c>
      <c r="F5400" t="s">
        <v>480</v>
      </c>
      <c r="G5400" t="s">
        <v>27</v>
      </c>
      <c r="H5400">
        <v>75217</v>
      </c>
      <c r="I5400" t="s">
        <v>3769</v>
      </c>
      <c r="J5400">
        <v>15.712</v>
      </c>
      <c r="K5400">
        <v>4</v>
      </c>
      <c r="L5400">
        <v>2.5041000000000002</v>
      </c>
      <c r="M5400">
        <v>0.2</v>
      </c>
      <c r="N5400">
        <v>5.6955999999999998</v>
      </c>
    </row>
    <row r="5401" spans="1:14" hidden="1">
      <c r="A5401">
        <v>1072</v>
      </c>
      <c r="B5401" t="s">
        <v>5253</v>
      </c>
      <c r="C5401" s="4">
        <v>42488</v>
      </c>
      <c r="D5401" s="4">
        <v>42492</v>
      </c>
      <c r="E5401" t="s">
        <v>15</v>
      </c>
      <c r="F5401" t="s">
        <v>76</v>
      </c>
      <c r="G5401" t="s">
        <v>17</v>
      </c>
      <c r="H5401">
        <v>80219</v>
      </c>
      <c r="I5401" t="s">
        <v>300</v>
      </c>
      <c r="J5401">
        <v>29.472000000000001</v>
      </c>
      <c r="K5401">
        <v>3</v>
      </c>
      <c r="L5401">
        <v>6.5084</v>
      </c>
      <c r="M5401">
        <v>0.2</v>
      </c>
      <c r="N5401">
        <v>9.9467999999999996</v>
      </c>
    </row>
    <row r="5402" spans="1:14" hidden="1">
      <c r="A5402">
        <v>2614</v>
      </c>
      <c r="B5402" t="s">
        <v>5254</v>
      </c>
      <c r="C5402" s="4">
        <v>42488</v>
      </c>
      <c r="D5402" s="4">
        <v>42495</v>
      </c>
      <c r="E5402" t="s">
        <v>15</v>
      </c>
      <c r="F5402" t="s">
        <v>2652</v>
      </c>
      <c r="G5402" t="s">
        <v>27</v>
      </c>
      <c r="H5402">
        <v>90045</v>
      </c>
      <c r="I5402" t="s">
        <v>1827</v>
      </c>
      <c r="J5402">
        <v>41.567999999999998</v>
      </c>
      <c r="K5402">
        <v>2</v>
      </c>
      <c r="L5402">
        <v>19.484999999999999</v>
      </c>
      <c r="M5402">
        <v>0.2</v>
      </c>
      <c r="N5402">
        <v>2.5979999999999999</v>
      </c>
    </row>
    <row r="5403" spans="1:14" hidden="1">
      <c r="A5403">
        <v>7913</v>
      </c>
      <c r="B5403" t="s">
        <v>5255</v>
      </c>
      <c r="C5403" s="4">
        <v>42488</v>
      </c>
      <c r="D5403" s="4">
        <v>42490</v>
      </c>
      <c r="E5403" t="s">
        <v>52</v>
      </c>
      <c r="F5403" t="s">
        <v>645</v>
      </c>
      <c r="G5403" t="s">
        <v>21</v>
      </c>
      <c r="H5403">
        <v>60174</v>
      </c>
      <c r="I5403" t="s">
        <v>167</v>
      </c>
      <c r="J5403">
        <v>30.344000000000001</v>
      </c>
      <c r="K5403">
        <v>2</v>
      </c>
      <c r="L5403">
        <v>31.102599999999999</v>
      </c>
      <c r="M5403">
        <v>0.6</v>
      </c>
      <c r="N5403">
        <v>-31.8612</v>
      </c>
    </row>
    <row r="5404" spans="1:14" hidden="1">
      <c r="A5404">
        <v>4648</v>
      </c>
      <c r="B5404" t="s">
        <v>5256</v>
      </c>
      <c r="C5404" s="4">
        <v>42486</v>
      </c>
      <c r="D5404" s="4">
        <v>42491</v>
      </c>
      <c r="E5404" t="s">
        <v>15</v>
      </c>
      <c r="F5404" t="s">
        <v>3508</v>
      </c>
      <c r="G5404" t="s">
        <v>17</v>
      </c>
      <c r="H5404">
        <v>10009</v>
      </c>
      <c r="I5404" t="s">
        <v>769</v>
      </c>
      <c r="J5404">
        <v>434.64600000000002</v>
      </c>
      <c r="K5404">
        <v>3</v>
      </c>
      <c r="L5404">
        <v>123.9546</v>
      </c>
      <c r="M5404">
        <v>0.1</v>
      </c>
      <c r="N5404">
        <v>62.782200000000003</v>
      </c>
    </row>
    <row r="5405" spans="1:14" hidden="1">
      <c r="A5405">
        <v>332</v>
      </c>
      <c r="B5405" t="s">
        <v>5257</v>
      </c>
      <c r="C5405" s="4">
        <v>42485</v>
      </c>
      <c r="D5405" s="4">
        <v>42489</v>
      </c>
      <c r="E5405" t="s">
        <v>52</v>
      </c>
      <c r="F5405" t="s">
        <v>5258</v>
      </c>
      <c r="G5405" t="s">
        <v>21</v>
      </c>
      <c r="H5405">
        <v>19134</v>
      </c>
      <c r="I5405" t="s">
        <v>3429</v>
      </c>
      <c r="J5405">
        <v>82.8</v>
      </c>
      <c r="K5405">
        <v>2</v>
      </c>
      <c r="L5405">
        <v>51.75</v>
      </c>
      <c r="M5405">
        <v>0.4</v>
      </c>
      <c r="N5405">
        <v>-20.7</v>
      </c>
    </row>
    <row r="5406" spans="1:14" hidden="1">
      <c r="A5406">
        <v>333</v>
      </c>
      <c r="B5406" t="s">
        <v>5257</v>
      </c>
      <c r="C5406" s="4">
        <v>42485</v>
      </c>
      <c r="D5406" s="4">
        <v>42489</v>
      </c>
      <c r="E5406" t="s">
        <v>52</v>
      </c>
      <c r="F5406" t="s">
        <v>5258</v>
      </c>
      <c r="G5406" t="s">
        <v>21</v>
      </c>
      <c r="H5406">
        <v>19134</v>
      </c>
      <c r="I5406" t="s">
        <v>3563</v>
      </c>
      <c r="J5406">
        <v>20.724</v>
      </c>
      <c r="K5406">
        <v>2</v>
      </c>
      <c r="L5406">
        <v>17.27</v>
      </c>
      <c r="M5406">
        <v>0.7</v>
      </c>
      <c r="N5406">
        <v>-13.816000000000001</v>
      </c>
    </row>
    <row r="5407" spans="1:14" hidden="1">
      <c r="A5407">
        <v>334</v>
      </c>
      <c r="B5407" t="s">
        <v>5257</v>
      </c>
      <c r="C5407" s="4">
        <v>42485</v>
      </c>
      <c r="D5407" s="4">
        <v>42489</v>
      </c>
      <c r="E5407" t="s">
        <v>52</v>
      </c>
      <c r="F5407" t="s">
        <v>5258</v>
      </c>
      <c r="G5407" t="s">
        <v>21</v>
      </c>
      <c r="H5407">
        <v>19134</v>
      </c>
      <c r="I5407" t="s">
        <v>5259</v>
      </c>
      <c r="J5407">
        <v>4.8959999999999999</v>
      </c>
      <c r="K5407">
        <v>3</v>
      </c>
      <c r="L5407">
        <v>2.7744</v>
      </c>
      <c r="M5407">
        <v>0.7</v>
      </c>
      <c r="N5407">
        <v>-3.4272</v>
      </c>
    </row>
    <row r="5408" spans="1:14" hidden="1">
      <c r="A5408">
        <v>1180</v>
      </c>
      <c r="B5408" t="s">
        <v>5260</v>
      </c>
      <c r="C5408" s="4">
        <v>42484</v>
      </c>
      <c r="D5408" s="4">
        <v>42487</v>
      </c>
      <c r="E5408" t="s">
        <v>52</v>
      </c>
      <c r="F5408" t="s">
        <v>4228</v>
      </c>
      <c r="G5408" t="s">
        <v>17</v>
      </c>
      <c r="H5408">
        <v>77070</v>
      </c>
      <c r="I5408" t="s">
        <v>1188</v>
      </c>
      <c r="J5408">
        <v>258.69600000000003</v>
      </c>
      <c r="K5408">
        <v>3</v>
      </c>
      <c r="L5408">
        <v>64.674000000000007</v>
      </c>
      <c r="M5408">
        <v>0.2</v>
      </c>
      <c r="N5408">
        <v>64.674000000000007</v>
      </c>
    </row>
    <row r="5409" spans="1:14" hidden="1">
      <c r="A5409">
        <v>3235</v>
      </c>
      <c r="B5409" t="s">
        <v>5261</v>
      </c>
      <c r="C5409" s="4">
        <v>42484</v>
      </c>
      <c r="D5409" s="4">
        <v>42487</v>
      </c>
      <c r="E5409" t="s">
        <v>38</v>
      </c>
      <c r="F5409" t="s">
        <v>262</v>
      </c>
      <c r="G5409" t="s">
        <v>21</v>
      </c>
      <c r="H5409">
        <v>92503</v>
      </c>
      <c r="I5409" t="s">
        <v>2696</v>
      </c>
      <c r="J5409">
        <v>3.984</v>
      </c>
      <c r="K5409">
        <v>1</v>
      </c>
      <c r="L5409">
        <v>2.5895999999999999</v>
      </c>
      <c r="M5409">
        <v>0.2</v>
      </c>
      <c r="N5409">
        <v>1.3944000000000001</v>
      </c>
    </row>
    <row r="5410" spans="1:14" hidden="1">
      <c r="A5410">
        <v>4987</v>
      </c>
      <c r="B5410" t="s">
        <v>5262</v>
      </c>
      <c r="C5410" s="4">
        <v>42484</v>
      </c>
      <c r="D5410" s="4">
        <v>42488</v>
      </c>
      <c r="E5410" t="s">
        <v>15</v>
      </c>
      <c r="F5410" t="s">
        <v>2234</v>
      </c>
      <c r="G5410" t="s">
        <v>17</v>
      </c>
      <c r="H5410">
        <v>80906</v>
      </c>
      <c r="I5410" t="s">
        <v>2680</v>
      </c>
      <c r="J5410">
        <v>15.552</v>
      </c>
      <c r="K5410">
        <v>3</v>
      </c>
      <c r="L5410">
        <v>3.3696000000000002</v>
      </c>
      <c r="M5410">
        <v>0.2</v>
      </c>
      <c r="N5410">
        <v>5.4432</v>
      </c>
    </row>
    <row r="5411" spans="1:14" hidden="1">
      <c r="A5411">
        <v>4988</v>
      </c>
      <c r="B5411" t="s">
        <v>5262</v>
      </c>
      <c r="C5411" s="4">
        <v>42484</v>
      </c>
      <c r="D5411" s="4">
        <v>42488</v>
      </c>
      <c r="E5411" t="s">
        <v>15</v>
      </c>
      <c r="F5411" t="s">
        <v>2234</v>
      </c>
      <c r="G5411" t="s">
        <v>17</v>
      </c>
      <c r="H5411">
        <v>80906</v>
      </c>
      <c r="I5411" t="s">
        <v>849</v>
      </c>
      <c r="J5411">
        <v>1325.76</v>
      </c>
      <c r="K5411">
        <v>6</v>
      </c>
      <c r="L5411">
        <v>196.102</v>
      </c>
      <c r="M5411">
        <v>0.2</v>
      </c>
      <c r="N5411">
        <v>149.148</v>
      </c>
    </row>
    <row r="5412" spans="1:14" hidden="1">
      <c r="A5412">
        <v>4989</v>
      </c>
      <c r="B5412" t="s">
        <v>5262</v>
      </c>
      <c r="C5412" s="4">
        <v>42484</v>
      </c>
      <c r="D5412" s="4">
        <v>42488</v>
      </c>
      <c r="E5412" t="s">
        <v>15</v>
      </c>
      <c r="F5412" t="s">
        <v>2234</v>
      </c>
      <c r="G5412" t="s">
        <v>17</v>
      </c>
      <c r="H5412">
        <v>80906</v>
      </c>
      <c r="I5412" t="s">
        <v>92</v>
      </c>
      <c r="J5412">
        <v>3.1080000000000001</v>
      </c>
      <c r="K5412">
        <v>2</v>
      </c>
      <c r="L5412">
        <v>2.6417999999999999</v>
      </c>
      <c r="M5412">
        <v>0.7</v>
      </c>
      <c r="N5412">
        <v>-2.1756000000000002</v>
      </c>
    </row>
    <row r="5413" spans="1:14" hidden="1">
      <c r="A5413">
        <v>324</v>
      </c>
      <c r="B5413" t="s">
        <v>5263</v>
      </c>
      <c r="C5413" s="4">
        <v>42483</v>
      </c>
      <c r="D5413" s="4">
        <v>42487</v>
      </c>
      <c r="E5413" t="s">
        <v>15</v>
      </c>
      <c r="F5413" t="s">
        <v>2349</v>
      </c>
      <c r="G5413" t="s">
        <v>27</v>
      </c>
      <c r="H5413">
        <v>92345</v>
      </c>
      <c r="I5413" t="s">
        <v>4066</v>
      </c>
      <c r="J5413">
        <v>251.52</v>
      </c>
      <c r="K5413">
        <v>6</v>
      </c>
      <c r="L5413">
        <v>28.295999999999999</v>
      </c>
      <c r="M5413">
        <v>0.2</v>
      </c>
      <c r="N5413">
        <v>81.744</v>
      </c>
    </row>
    <row r="5414" spans="1:14" hidden="1">
      <c r="A5414">
        <v>325</v>
      </c>
      <c r="B5414" t="s">
        <v>5263</v>
      </c>
      <c r="C5414" s="4">
        <v>42483</v>
      </c>
      <c r="D5414" s="4">
        <v>42487</v>
      </c>
      <c r="E5414" t="s">
        <v>15</v>
      </c>
      <c r="F5414" t="s">
        <v>2349</v>
      </c>
      <c r="G5414" t="s">
        <v>27</v>
      </c>
      <c r="H5414">
        <v>92345</v>
      </c>
      <c r="I5414" t="s">
        <v>2561</v>
      </c>
      <c r="J5414">
        <v>99.99</v>
      </c>
      <c r="K5414">
        <v>1</v>
      </c>
      <c r="L5414">
        <v>64.993499999999997</v>
      </c>
      <c r="M5414">
        <v>0</v>
      </c>
      <c r="N5414">
        <v>34.996499999999997</v>
      </c>
    </row>
    <row r="5415" spans="1:14" hidden="1">
      <c r="A5415">
        <v>359</v>
      </c>
      <c r="B5415" t="s">
        <v>5264</v>
      </c>
      <c r="C5415" s="4">
        <v>42483</v>
      </c>
      <c r="D5415" s="4">
        <v>42488</v>
      </c>
      <c r="E5415" t="s">
        <v>15</v>
      </c>
      <c r="F5415" t="s">
        <v>2726</v>
      </c>
      <c r="G5415" t="s">
        <v>27</v>
      </c>
      <c r="H5415">
        <v>28205</v>
      </c>
      <c r="I5415" t="s">
        <v>2128</v>
      </c>
      <c r="J5415">
        <v>36.24</v>
      </c>
      <c r="K5415">
        <v>5</v>
      </c>
      <c r="L5415">
        <v>4.9829999999999997</v>
      </c>
      <c r="M5415">
        <v>0.2</v>
      </c>
      <c r="N5415">
        <v>11.324999999999999</v>
      </c>
    </row>
    <row r="5416" spans="1:14" hidden="1">
      <c r="A5416">
        <v>2829</v>
      </c>
      <c r="B5416" t="s">
        <v>5265</v>
      </c>
      <c r="C5416" s="4">
        <v>42483</v>
      </c>
      <c r="D5416" s="4">
        <v>42486</v>
      </c>
      <c r="E5416" t="s">
        <v>38</v>
      </c>
      <c r="F5416" t="s">
        <v>617</v>
      </c>
      <c r="G5416" t="s">
        <v>21</v>
      </c>
      <c r="H5416">
        <v>43130</v>
      </c>
      <c r="I5416" t="s">
        <v>3941</v>
      </c>
      <c r="J5416">
        <v>108.336</v>
      </c>
      <c r="K5416">
        <v>6</v>
      </c>
      <c r="L5416">
        <v>11.7364</v>
      </c>
      <c r="M5416">
        <v>0.2</v>
      </c>
      <c r="N5416">
        <v>37.9176</v>
      </c>
    </row>
    <row r="5417" spans="1:14" hidden="1">
      <c r="A5417">
        <v>2830</v>
      </c>
      <c r="B5417" t="s">
        <v>5265</v>
      </c>
      <c r="C5417" s="4">
        <v>42483</v>
      </c>
      <c r="D5417" s="4">
        <v>42486</v>
      </c>
      <c r="E5417" t="s">
        <v>38</v>
      </c>
      <c r="F5417" t="s">
        <v>617</v>
      </c>
      <c r="G5417" t="s">
        <v>21</v>
      </c>
      <c r="H5417">
        <v>43130</v>
      </c>
      <c r="I5417" t="s">
        <v>3912</v>
      </c>
      <c r="J5417">
        <v>55.92</v>
      </c>
      <c r="K5417">
        <v>5</v>
      </c>
      <c r="L5417">
        <v>9.9258000000000006</v>
      </c>
      <c r="M5417">
        <v>0.2</v>
      </c>
      <c r="N5417">
        <v>6.2910000000000004</v>
      </c>
    </row>
    <row r="5418" spans="1:14" hidden="1">
      <c r="A5418">
        <v>2831</v>
      </c>
      <c r="B5418" t="s">
        <v>5265</v>
      </c>
      <c r="C5418" s="4">
        <v>42483</v>
      </c>
      <c r="D5418" s="4">
        <v>42486</v>
      </c>
      <c r="E5418" t="s">
        <v>38</v>
      </c>
      <c r="F5418" t="s">
        <v>617</v>
      </c>
      <c r="G5418" t="s">
        <v>21</v>
      </c>
      <c r="H5418">
        <v>43130</v>
      </c>
      <c r="I5418" t="s">
        <v>1041</v>
      </c>
      <c r="J5418">
        <v>78.304000000000002</v>
      </c>
      <c r="K5418">
        <v>2</v>
      </c>
      <c r="L5418">
        <v>24.47</v>
      </c>
      <c r="M5418">
        <v>0.2</v>
      </c>
      <c r="N5418">
        <v>29.364000000000001</v>
      </c>
    </row>
    <row r="5419" spans="1:14" hidden="1">
      <c r="A5419">
        <v>9668</v>
      </c>
      <c r="B5419" t="s">
        <v>5266</v>
      </c>
      <c r="C5419" s="4">
        <v>42483</v>
      </c>
      <c r="D5419" s="4">
        <v>42487</v>
      </c>
      <c r="E5419" t="s">
        <v>15</v>
      </c>
      <c r="F5419" t="s">
        <v>1109</v>
      </c>
      <c r="G5419" t="s">
        <v>21</v>
      </c>
      <c r="H5419">
        <v>92672</v>
      </c>
      <c r="I5419" t="s">
        <v>810</v>
      </c>
      <c r="J5419">
        <v>18.088000000000001</v>
      </c>
      <c r="K5419">
        <v>7</v>
      </c>
      <c r="L5419">
        <v>1.6473</v>
      </c>
      <c r="M5419">
        <v>0.2</v>
      </c>
      <c r="N5419">
        <v>6.5568999999999997</v>
      </c>
    </row>
    <row r="5420" spans="1:14" hidden="1">
      <c r="A5420">
        <v>9669</v>
      </c>
      <c r="B5420" t="s">
        <v>5266</v>
      </c>
      <c r="C5420" s="4">
        <v>42483</v>
      </c>
      <c r="D5420" s="4">
        <v>42487</v>
      </c>
      <c r="E5420" t="s">
        <v>15</v>
      </c>
      <c r="F5420" t="s">
        <v>1109</v>
      </c>
      <c r="G5420" t="s">
        <v>21</v>
      </c>
      <c r="H5420">
        <v>92672</v>
      </c>
      <c r="I5420" t="s">
        <v>531</v>
      </c>
      <c r="J5420">
        <v>71.97</v>
      </c>
      <c r="K5420">
        <v>3</v>
      </c>
      <c r="L5420">
        <v>11.994999999999999</v>
      </c>
      <c r="M5420">
        <v>0</v>
      </c>
      <c r="N5420">
        <v>35.984999999999999</v>
      </c>
    </row>
    <row r="5421" spans="1:14" hidden="1">
      <c r="A5421">
        <v>463</v>
      </c>
      <c r="B5421" t="s">
        <v>5267</v>
      </c>
      <c r="C5421" s="4">
        <v>42482</v>
      </c>
      <c r="D5421" s="4">
        <v>42489</v>
      </c>
      <c r="E5421" t="s">
        <v>15</v>
      </c>
      <c r="F5421" t="s">
        <v>1975</v>
      </c>
      <c r="G5421" t="s">
        <v>17</v>
      </c>
      <c r="H5421">
        <v>85023</v>
      </c>
      <c r="I5421" t="s">
        <v>837</v>
      </c>
      <c r="J5421">
        <v>23.56</v>
      </c>
      <c r="K5421">
        <v>5</v>
      </c>
      <c r="L5421">
        <v>3.2984</v>
      </c>
      <c r="M5421">
        <v>0.2</v>
      </c>
      <c r="N5421">
        <v>7.0679999999999996</v>
      </c>
    </row>
    <row r="5422" spans="1:14" hidden="1">
      <c r="A5422">
        <v>464</v>
      </c>
      <c r="B5422" t="s">
        <v>5267</v>
      </c>
      <c r="C5422" s="4">
        <v>42482</v>
      </c>
      <c r="D5422" s="4">
        <v>42489</v>
      </c>
      <c r="E5422" t="s">
        <v>15</v>
      </c>
      <c r="F5422" t="s">
        <v>1975</v>
      </c>
      <c r="G5422" t="s">
        <v>17</v>
      </c>
      <c r="H5422">
        <v>85023</v>
      </c>
      <c r="I5422" t="s">
        <v>865</v>
      </c>
      <c r="J5422">
        <v>1272.6300000000001</v>
      </c>
      <c r="K5422">
        <v>6</v>
      </c>
      <c r="L5422">
        <v>347.85219999999998</v>
      </c>
      <c r="M5422">
        <v>0.5</v>
      </c>
      <c r="N5422">
        <v>-814.48320000000001</v>
      </c>
    </row>
    <row r="5423" spans="1:14" hidden="1">
      <c r="A5423">
        <v>465</v>
      </c>
      <c r="B5423" t="s">
        <v>5267</v>
      </c>
      <c r="C5423" s="4">
        <v>42482</v>
      </c>
      <c r="D5423" s="4">
        <v>42489</v>
      </c>
      <c r="E5423" t="s">
        <v>15</v>
      </c>
      <c r="F5423" t="s">
        <v>1975</v>
      </c>
      <c r="G5423" t="s">
        <v>17</v>
      </c>
      <c r="H5423">
        <v>85023</v>
      </c>
      <c r="I5423" t="s">
        <v>3274</v>
      </c>
      <c r="J5423">
        <v>28.484999999999999</v>
      </c>
      <c r="K5423">
        <v>5</v>
      </c>
      <c r="L5423">
        <v>9.8748000000000005</v>
      </c>
      <c r="M5423">
        <v>0.7</v>
      </c>
      <c r="N5423">
        <v>-20.888999999999999</v>
      </c>
    </row>
    <row r="5424" spans="1:14" hidden="1">
      <c r="A5424">
        <v>466</v>
      </c>
      <c r="B5424" t="s">
        <v>5267</v>
      </c>
      <c r="C5424" s="4">
        <v>42482</v>
      </c>
      <c r="D5424" s="4">
        <v>42489</v>
      </c>
      <c r="E5424" t="s">
        <v>15</v>
      </c>
      <c r="F5424" t="s">
        <v>1975</v>
      </c>
      <c r="G5424" t="s">
        <v>17</v>
      </c>
      <c r="H5424">
        <v>85023</v>
      </c>
      <c r="I5424" t="s">
        <v>242</v>
      </c>
      <c r="J5424">
        <v>185.376</v>
      </c>
      <c r="K5424">
        <v>2</v>
      </c>
      <c r="L5424">
        <v>110.06699999999999</v>
      </c>
      <c r="M5424">
        <v>0.2</v>
      </c>
      <c r="N5424">
        <v>-34.758000000000003</v>
      </c>
    </row>
    <row r="5425" spans="1:14" hidden="1">
      <c r="A5425">
        <v>467</v>
      </c>
      <c r="B5425" t="s">
        <v>5267</v>
      </c>
      <c r="C5425" s="4">
        <v>42482</v>
      </c>
      <c r="D5425" s="4">
        <v>42489</v>
      </c>
      <c r="E5425" t="s">
        <v>15</v>
      </c>
      <c r="F5425" t="s">
        <v>1975</v>
      </c>
      <c r="G5425" t="s">
        <v>17</v>
      </c>
      <c r="H5425">
        <v>85023</v>
      </c>
      <c r="I5425" t="s">
        <v>2006</v>
      </c>
      <c r="J5425">
        <v>78.272000000000006</v>
      </c>
      <c r="K5425">
        <v>2</v>
      </c>
      <c r="L5425">
        <v>36.200800000000001</v>
      </c>
      <c r="M5425">
        <v>0.2</v>
      </c>
      <c r="N5425">
        <v>5.8704000000000001</v>
      </c>
    </row>
    <row r="5426" spans="1:14" hidden="1">
      <c r="A5426">
        <v>1037</v>
      </c>
      <c r="B5426" t="s">
        <v>5268</v>
      </c>
      <c r="C5426" s="4">
        <v>42482</v>
      </c>
      <c r="D5426" s="4">
        <v>42486</v>
      </c>
      <c r="E5426" t="s">
        <v>15</v>
      </c>
      <c r="F5426" t="s">
        <v>1802</v>
      </c>
      <c r="G5426" t="s">
        <v>17</v>
      </c>
      <c r="H5426">
        <v>65109</v>
      </c>
      <c r="I5426" t="s">
        <v>3373</v>
      </c>
      <c r="J5426">
        <v>86.62</v>
      </c>
      <c r="K5426">
        <v>2</v>
      </c>
      <c r="L5426">
        <v>38.978999999999999</v>
      </c>
      <c r="M5426">
        <v>0</v>
      </c>
      <c r="N5426">
        <v>8.6619999999999902</v>
      </c>
    </row>
    <row r="5427" spans="1:14" hidden="1">
      <c r="A5427">
        <v>1577</v>
      </c>
      <c r="B5427" t="s">
        <v>5269</v>
      </c>
      <c r="C5427" s="4">
        <v>42482</v>
      </c>
      <c r="D5427" s="4">
        <v>42487</v>
      </c>
      <c r="E5427" t="s">
        <v>15</v>
      </c>
      <c r="F5427" t="s">
        <v>337</v>
      </c>
      <c r="G5427" t="s">
        <v>17</v>
      </c>
      <c r="H5427">
        <v>60505</v>
      </c>
      <c r="I5427" t="s">
        <v>4465</v>
      </c>
      <c r="J5427">
        <v>23.952000000000002</v>
      </c>
      <c r="K5427">
        <v>2</v>
      </c>
      <c r="L5427">
        <v>10.7784</v>
      </c>
      <c r="M5427">
        <v>0.2</v>
      </c>
      <c r="N5427">
        <v>2.3952</v>
      </c>
    </row>
    <row r="5428" spans="1:14" hidden="1">
      <c r="A5428">
        <v>1886</v>
      </c>
      <c r="B5428" t="s">
        <v>5270</v>
      </c>
      <c r="C5428" s="4">
        <v>42482</v>
      </c>
      <c r="D5428" s="4">
        <v>42486</v>
      </c>
      <c r="E5428" t="s">
        <v>52</v>
      </c>
      <c r="F5428" t="s">
        <v>1520</v>
      </c>
      <c r="G5428" t="s">
        <v>21</v>
      </c>
      <c r="H5428">
        <v>94122</v>
      </c>
      <c r="I5428" t="s">
        <v>4185</v>
      </c>
      <c r="J5428">
        <v>31.56</v>
      </c>
      <c r="K5428">
        <v>3</v>
      </c>
      <c r="L5428">
        <v>7.0484</v>
      </c>
      <c r="M5428">
        <v>0</v>
      </c>
      <c r="N5428">
        <v>10.4148</v>
      </c>
    </row>
    <row r="5429" spans="1:14" hidden="1">
      <c r="A5429">
        <v>9503</v>
      </c>
      <c r="B5429" t="s">
        <v>5271</v>
      </c>
      <c r="C5429" s="4">
        <v>42482</v>
      </c>
      <c r="D5429" s="4">
        <v>42489</v>
      </c>
      <c r="E5429" t="s">
        <v>15</v>
      </c>
      <c r="F5429" t="s">
        <v>197</v>
      </c>
      <c r="G5429" t="s">
        <v>21</v>
      </c>
      <c r="H5429">
        <v>13440</v>
      </c>
      <c r="I5429" t="s">
        <v>2084</v>
      </c>
      <c r="J5429">
        <v>32.130000000000003</v>
      </c>
      <c r="K5429">
        <v>9</v>
      </c>
      <c r="L5429">
        <v>2.6417999999999999</v>
      </c>
      <c r="M5429">
        <v>0</v>
      </c>
      <c r="N5429">
        <v>8.3537999999999997</v>
      </c>
    </row>
    <row r="5430" spans="1:14" hidden="1">
      <c r="A5430">
        <v>9504</v>
      </c>
      <c r="B5430" t="s">
        <v>5271</v>
      </c>
      <c r="C5430" s="4">
        <v>42482</v>
      </c>
      <c r="D5430" s="4">
        <v>42489</v>
      </c>
      <c r="E5430" t="s">
        <v>15</v>
      </c>
      <c r="F5430" t="s">
        <v>197</v>
      </c>
      <c r="G5430" t="s">
        <v>21</v>
      </c>
      <c r="H5430">
        <v>13440</v>
      </c>
      <c r="I5430" t="s">
        <v>5272</v>
      </c>
      <c r="J5430">
        <v>2.88</v>
      </c>
      <c r="K5430">
        <v>1</v>
      </c>
      <c r="L5430">
        <v>2.0735999999999999</v>
      </c>
      <c r="M5430">
        <v>0</v>
      </c>
      <c r="N5430">
        <v>0.80640000000000001</v>
      </c>
    </row>
    <row r="5431" spans="1:14" hidden="1">
      <c r="A5431">
        <v>1271</v>
      </c>
      <c r="B5431" t="s">
        <v>5273</v>
      </c>
      <c r="C5431" s="4">
        <v>42481</v>
      </c>
      <c r="D5431" s="4">
        <v>42486</v>
      </c>
      <c r="E5431" t="s">
        <v>15</v>
      </c>
      <c r="F5431" t="s">
        <v>3803</v>
      </c>
      <c r="G5431" t="s">
        <v>27</v>
      </c>
      <c r="H5431">
        <v>60623</v>
      </c>
      <c r="I5431" t="s">
        <v>122</v>
      </c>
      <c r="J5431">
        <v>102.336</v>
      </c>
      <c r="K5431">
        <v>4</v>
      </c>
      <c r="L5431">
        <v>28.782</v>
      </c>
      <c r="M5431">
        <v>0.2</v>
      </c>
      <c r="N5431">
        <v>-12.792</v>
      </c>
    </row>
    <row r="5432" spans="1:14" hidden="1">
      <c r="A5432">
        <v>1272</v>
      </c>
      <c r="B5432" t="s">
        <v>5273</v>
      </c>
      <c r="C5432" s="4">
        <v>42481</v>
      </c>
      <c r="D5432" s="4">
        <v>42486</v>
      </c>
      <c r="E5432" t="s">
        <v>15</v>
      </c>
      <c r="F5432" t="s">
        <v>3803</v>
      </c>
      <c r="G5432" t="s">
        <v>27</v>
      </c>
      <c r="H5432">
        <v>60623</v>
      </c>
      <c r="I5432" t="s">
        <v>343</v>
      </c>
      <c r="J5432">
        <v>48.792000000000002</v>
      </c>
      <c r="K5432">
        <v>3</v>
      </c>
      <c r="L5432">
        <v>58.550400000000003</v>
      </c>
      <c r="M5432">
        <v>0.8</v>
      </c>
      <c r="N5432">
        <v>-126.8592</v>
      </c>
    </row>
    <row r="5433" spans="1:14" hidden="1">
      <c r="A5433">
        <v>1273</v>
      </c>
      <c r="B5433" t="s">
        <v>5273</v>
      </c>
      <c r="C5433" s="4">
        <v>42481</v>
      </c>
      <c r="D5433" s="4">
        <v>42486</v>
      </c>
      <c r="E5433" t="s">
        <v>15</v>
      </c>
      <c r="F5433" t="s">
        <v>3803</v>
      </c>
      <c r="G5433" t="s">
        <v>27</v>
      </c>
      <c r="H5433">
        <v>60623</v>
      </c>
      <c r="I5433" t="s">
        <v>602</v>
      </c>
      <c r="J5433">
        <v>44.847999999999999</v>
      </c>
      <c r="K5433">
        <v>8</v>
      </c>
      <c r="L5433">
        <v>14.015000000000001</v>
      </c>
      <c r="M5433">
        <v>0.8</v>
      </c>
      <c r="N5433">
        <v>-67.272000000000006</v>
      </c>
    </row>
    <row r="5434" spans="1:14" hidden="1">
      <c r="A5434">
        <v>7986</v>
      </c>
      <c r="B5434" t="s">
        <v>5274</v>
      </c>
      <c r="C5434" s="4">
        <v>42481</v>
      </c>
      <c r="D5434" s="4">
        <v>42484</v>
      </c>
      <c r="E5434" t="s">
        <v>38</v>
      </c>
      <c r="F5434" t="s">
        <v>3221</v>
      </c>
      <c r="G5434" t="s">
        <v>21</v>
      </c>
      <c r="H5434">
        <v>98115</v>
      </c>
      <c r="I5434" t="s">
        <v>3970</v>
      </c>
      <c r="J5434">
        <v>8.32</v>
      </c>
      <c r="K5434">
        <v>5</v>
      </c>
      <c r="L5434">
        <v>1.1024</v>
      </c>
      <c r="M5434">
        <v>0.2</v>
      </c>
      <c r="N5434">
        <v>2.8079999999999998</v>
      </c>
    </row>
    <row r="5435" spans="1:14" hidden="1">
      <c r="A5435">
        <v>9206</v>
      </c>
      <c r="B5435" t="s">
        <v>5275</v>
      </c>
      <c r="C5435" s="4">
        <v>42481</v>
      </c>
      <c r="D5435" s="4">
        <v>42481</v>
      </c>
      <c r="E5435" t="s">
        <v>98</v>
      </c>
      <c r="F5435" t="s">
        <v>503</v>
      </c>
      <c r="G5435" t="s">
        <v>21</v>
      </c>
      <c r="H5435">
        <v>6460</v>
      </c>
      <c r="I5435" t="s">
        <v>1936</v>
      </c>
      <c r="J5435">
        <v>15.48</v>
      </c>
      <c r="K5435">
        <v>3</v>
      </c>
      <c r="L5435">
        <v>3.6636000000000002</v>
      </c>
      <c r="M5435">
        <v>0</v>
      </c>
      <c r="N5435">
        <v>4.4892000000000003</v>
      </c>
    </row>
    <row r="5436" spans="1:14" hidden="1">
      <c r="A5436">
        <v>9207</v>
      </c>
      <c r="B5436" t="s">
        <v>5275</v>
      </c>
      <c r="C5436" s="4">
        <v>42481</v>
      </c>
      <c r="D5436" s="4">
        <v>42481</v>
      </c>
      <c r="E5436" t="s">
        <v>98</v>
      </c>
      <c r="F5436" t="s">
        <v>503</v>
      </c>
      <c r="G5436" t="s">
        <v>21</v>
      </c>
      <c r="H5436">
        <v>6460</v>
      </c>
      <c r="I5436" t="s">
        <v>1065</v>
      </c>
      <c r="J5436">
        <v>51.84</v>
      </c>
      <c r="K5436">
        <v>8</v>
      </c>
      <c r="L5436">
        <v>3.3696000000000002</v>
      </c>
      <c r="M5436">
        <v>0</v>
      </c>
      <c r="N5436">
        <v>24.883199999999999</v>
      </c>
    </row>
    <row r="5437" spans="1:14" hidden="1">
      <c r="A5437">
        <v>1403</v>
      </c>
      <c r="B5437" t="s">
        <v>5276</v>
      </c>
      <c r="C5437" s="4">
        <v>42479</v>
      </c>
      <c r="D5437" s="4">
        <v>42485</v>
      </c>
      <c r="E5437" t="s">
        <v>15</v>
      </c>
      <c r="F5437" t="s">
        <v>414</v>
      </c>
      <c r="G5437" t="s">
        <v>17</v>
      </c>
      <c r="H5437">
        <v>43229</v>
      </c>
      <c r="I5437" t="s">
        <v>1127</v>
      </c>
      <c r="J5437">
        <v>205.17599999999999</v>
      </c>
      <c r="K5437">
        <v>2</v>
      </c>
      <c r="L5437">
        <v>131.65459999999999</v>
      </c>
      <c r="M5437">
        <v>0.4</v>
      </c>
      <c r="N5437">
        <v>-58.133200000000002</v>
      </c>
    </row>
    <row r="5438" spans="1:14" hidden="1">
      <c r="A5438">
        <v>1404</v>
      </c>
      <c r="B5438" t="s">
        <v>5276</v>
      </c>
      <c r="C5438" s="4">
        <v>42479</v>
      </c>
      <c r="D5438" s="4">
        <v>42485</v>
      </c>
      <c r="E5438" t="s">
        <v>15</v>
      </c>
      <c r="F5438" t="s">
        <v>414</v>
      </c>
      <c r="G5438" t="s">
        <v>17</v>
      </c>
      <c r="H5438">
        <v>43229</v>
      </c>
      <c r="I5438" t="s">
        <v>2460</v>
      </c>
      <c r="J5438">
        <v>419.4</v>
      </c>
      <c r="K5438">
        <v>5</v>
      </c>
      <c r="L5438">
        <v>54.521999999999998</v>
      </c>
      <c r="M5438">
        <v>0.2</v>
      </c>
      <c r="N5438">
        <v>146.79</v>
      </c>
    </row>
    <row r="5439" spans="1:14" hidden="1">
      <c r="A5439">
        <v>1605</v>
      </c>
      <c r="B5439" t="s">
        <v>5277</v>
      </c>
      <c r="C5439" s="4">
        <v>42479</v>
      </c>
      <c r="D5439" s="4">
        <v>42484</v>
      </c>
      <c r="E5439" t="s">
        <v>52</v>
      </c>
      <c r="F5439" t="s">
        <v>1998</v>
      </c>
      <c r="G5439" t="s">
        <v>21</v>
      </c>
      <c r="H5439">
        <v>90049</v>
      </c>
      <c r="I5439" t="s">
        <v>3676</v>
      </c>
      <c r="J5439">
        <v>39.96</v>
      </c>
      <c r="K5439">
        <v>5</v>
      </c>
      <c r="L5439">
        <v>5.3945999999999996</v>
      </c>
      <c r="M5439">
        <v>0.2</v>
      </c>
      <c r="N5439">
        <v>12.987</v>
      </c>
    </row>
    <row r="5440" spans="1:14" hidden="1">
      <c r="A5440">
        <v>1606</v>
      </c>
      <c r="B5440" t="s">
        <v>5277</v>
      </c>
      <c r="C5440" s="4">
        <v>42479</v>
      </c>
      <c r="D5440" s="4">
        <v>42484</v>
      </c>
      <c r="E5440" t="s">
        <v>52</v>
      </c>
      <c r="F5440" t="s">
        <v>1998</v>
      </c>
      <c r="G5440" t="s">
        <v>21</v>
      </c>
      <c r="H5440">
        <v>90049</v>
      </c>
      <c r="I5440" t="s">
        <v>403</v>
      </c>
      <c r="J5440">
        <v>5.46</v>
      </c>
      <c r="K5440">
        <v>3</v>
      </c>
      <c r="L5440">
        <v>1.3104</v>
      </c>
      <c r="M5440">
        <v>0</v>
      </c>
      <c r="N5440">
        <v>1.5287999999999999</v>
      </c>
    </row>
    <row r="5441" spans="1:14" hidden="1">
      <c r="A5441">
        <v>1607</v>
      </c>
      <c r="B5441" t="s">
        <v>5277</v>
      </c>
      <c r="C5441" s="4">
        <v>42479</v>
      </c>
      <c r="D5441" s="4">
        <v>42484</v>
      </c>
      <c r="E5441" t="s">
        <v>52</v>
      </c>
      <c r="F5441" t="s">
        <v>1998</v>
      </c>
      <c r="G5441" t="s">
        <v>21</v>
      </c>
      <c r="H5441">
        <v>90049</v>
      </c>
      <c r="I5441" t="s">
        <v>3324</v>
      </c>
      <c r="J5441">
        <v>73.2</v>
      </c>
      <c r="K5441">
        <v>5</v>
      </c>
      <c r="L5441">
        <v>10.394399999999999</v>
      </c>
      <c r="M5441">
        <v>0</v>
      </c>
      <c r="N5441">
        <v>21.228000000000002</v>
      </c>
    </row>
    <row r="5442" spans="1:14" hidden="1">
      <c r="A5442">
        <v>1608</v>
      </c>
      <c r="B5442" t="s">
        <v>5277</v>
      </c>
      <c r="C5442" s="4">
        <v>42479</v>
      </c>
      <c r="D5442" s="4">
        <v>42484</v>
      </c>
      <c r="E5442" t="s">
        <v>52</v>
      </c>
      <c r="F5442" t="s">
        <v>1998</v>
      </c>
      <c r="G5442" t="s">
        <v>21</v>
      </c>
      <c r="H5442">
        <v>90049</v>
      </c>
      <c r="I5442" t="s">
        <v>447</v>
      </c>
      <c r="J5442">
        <v>5.84</v>
      </c>
      <c r="K5442">
        <v>1</v>
      </c>
      <c r="L5442">
        <v>3.8690000000000002</v>
      </c>
      <c r="M5442">
        <v>0.2</v>
      </c>
      <c r="N5442">
        <v>1.9710000000000001</v>
      </c>
    </row>
    <row r="5443" spans="1:14" hidden="1">
      <c r="A5443">
        <v>1609</v>
      </c>
      <c r="B5443" t="s">
        <v>5277</v>
      </c>
      <c r="C5443" s="4">
        <v>42479</v>
      </c>
      <c r="D5443" s="4">
        <v>42484</v>
      </c>
      <c r="E5443" t="s">
        <v>52</v>
      </c>
      <c r="F5443" t="s">
        <v>1998</v>
      </c>
      <c r="G5443" t="s">
        <v>21</v>
      </c>
      <c r="H5443">
        <v>90049</v>
      </c>
      <c r="I5443" t="s">
        <v>958</v>
      </c>
      <c r="J5443">
        <v>22.72</v>
      </c>
      <c r="K5443">
        <v>4</v>
      </c>
      <c r="L5443">
        <v>3.1240000000000001</v>
      </c>
      <c r="M5443">
        <v>0</v>
      </c>
      <c r="N5443">
        <v>10.224</v>
      </c>
    </row>
    <row r="5444" spans="1:14" hidden="1">
      <c r="A5444">
        <v>1610</v>
      </c>
      <c r="B5444" t="s">
        <v>5277</v>
      </c>
      <c r="C5444" s="4">
        <v>42479</v>
      </c>
      <c r="D5444" s="4">
        <v>42484</v>
      </c>
      <c r="E5444" t="s">
        <v>52</v>
      </c>
      <c r="F5444" t="s">
        <v>1998</v>
      </c>
      <c r="G5444" t="s">
        <v>21</v>
      </c>
      <c r="H5444">
        <v>90049</v>
      </c>
      <c r="I5444" t="s">
        <v>3187</v>
      </c>
      <c r="J5444">
        <v>9.3360000000000003</v>
      </c>
      <c r="K5444">
        <v>3</v>
      </c>
      <c r="L5444">
        <v>2.0228000000000002</v>
      </c>
      <c r="M5444">
        <v>0.2</v>
      </c>
      <c r="N5444">
        <v>3.2675999999999998</v>
      </c>
    </row>
    <row r="5445" spans="1:14" hidden="1">
      <c r="A5445">
        <v>7108</v>
      </c>
      <c r="B5445" t="s">
        <v>5278</v>
      </c>
      <c r="C5445" s="4">
        <v>42479</v>
      </c>
      <c r="D5445" s="4">
        <v>42486</v>
      </c>
      <c r="E5445" t="s">
        <v>15</v>
      </c>
      <c r="F5445" t="s">
        <v>793</v>
      </c>
      <c r="G5445" t="s">
        <v>21</v>
      </c>
      <c r="H5445">
        <v>10035</v>
      </c>
      <c r="I5445" t="s">
        <v>23</v>
      </c>
      <c r="J5445">
        <v>25.98</v>
      </c>
      <c r="K5445">
        <v>2</v>
      </c>
      <c r="L5445">
        <v>12.600300000000001</v>
      </c>
      <c r="M5445">
        <v>0</v>
      </c>
      <c r="N5445">
        <v>0.77939999999999898</v>
      </c>
    </row>
    <row r="5446" spans="1:14" hidden="1">
      <c r="A5446">
        <v>7109</v>
      </c>
      <c r="B5446" t="s">
        <v>5278</v>
      </c>
      <c r="C5446" s="4">
        <v>42479</v>
      </c>
      <c r="D5446" s="4">
        <v>42486</v>
      </c>
      <c r="E5446" t="s">
        <v>15</v>
      </c>
      <c r="F5446" t="s">
        <v>793</v>
      </c>
      <c r="G5446" t="s">
        <v>21</v>
      </c>
      <c r="H5446">
        <v>10035</v>
      </c>
      <c r="I5446" t="s">
        <v>897</v>
      </c>
      <c r="J5446">
        <v>3.28</v>
      </c>
      <c r="K5446">
        <v>2</v>
      </c>
      <c r="L5446">
        <v>0.90200000000000002</v>
      </c>
      <c r="M5446">
        <v>0</v>
      </c>
      <c r="N5446">
        <v>1.476</v>
      </c>
    </row>
    <row r="5447" spans="1:14" hidden="1">
      <c r="A5447">
        <v>7110</v>
      </c>
      <c r="B5447" t="s">
        <v>5278</v>
      </c>
      <c r="C5447" s="4">
        <v>42479</v>
      </c>
      <c r="D5447" s="4">
        <v>42486</v>
      </c>
      <c r="E5447" t="s">
        <v>15</v>
      </c>
      <c r="F5447" t="s">
        <v>793</v>
      </c>
      <c r="G5447" t="s">
        <v>21</v>
      </c>
      <c r="H5447">
        <v>10035</v>
      </c>
      <c r="I5447" t="s">
        <v>1259</v>
      </c>
      <c r="J5447">
        <v>459.88</v>
      </c>
      <c r="K5447">
        <v>4</v>
      </c>
      <c r="L5447">
        <v>111.5209</v>
      </c>
      <c r="M5447">
        <v>0</v>
      </c>
      <c r="N5447">
        <v>13.7964</v>
      </c>
    </row>
    <row r="5448" spans="1:14" hidden="1">
      <c r="A5448">
        <v>7111</v>
      </c>
      <c r="B5448" t="s">
        <v>5278</v>
      </c>
      <c r="C5448" s="4">
        <v>42479</v>
      </c>
      <c r="D5448" s="4">
        <v>42486</v>
      </c>
      <c r="E5448" t="s">
        <v>15</v>
      </c>
      <c r="F5448" t="s">
        <v>793</v>
      </c>
      <c r="G5448" t="s">
        <v>21</v>
      </c>
      <c r="H5448">
        <v>10035</v>
      </c>
      <c r="I5448" t="s">
        <v>2528</v>
      </c>
      <c r="J5448">
        <v>7.76</v>
      </c>
      <c r="K5448">
        <v>2</v>
      </c>
      <c r="L5448">
        <v>2.7547999999999999</v>
      </c>
      <c r="M5448">
        <v>0</v>
      </c>
      <c r="N5448">
        <v>2.2504</v>
      </c>
    </row>
    <row r="5449" spans="1:14" hidden="1">
      <c r="A5449">
        <v>7112</v>
      </c>
      <c r="B5449" t="s">
        <v>5278</v>
      </c>
      <c r="C5449" s="4">
        <v>42479</v>
      </c>
      <c r="D5449" s="4">
        <v>42486</v>
      </c>
      <c r="E5449" t="s">
        <v>15</v>
      </c>
      <c r="F5449" t="s">
        <v>793</v>
      </c>
      <c r="G5449" t="s">
        <v>21</v>
      </c>
      <c r="H5449">
        <v>10035</v>
      </c>
      <c r="I5449" t="s">
        <v>770</v>
      </c>
      <c r="J5449">
        <v>71.959999999999994</v>
      </c>
      <c r="K5449">
        <v>2</v>
      </c>
      <c r="L5449">
        <v>26.984999999999999</v>
      </c>
      <c r="M5449">
        <v>0</v>
      </c>
      <c r="N5449">
        <v>17.989999999999998</v>
      </c>
    </row>
    <row r="5450" spans="1:14" hidden="1">
      <c r="A5450">
        <v>7113</v>
      </c>
      <c r="B5450" t="s">
        <v>5278</v>
      </c>
      <c r="C5450" s="4">
        <v>42479</v>
      </c>
      <c r="D5450" s="4">
        <v>42486</v>
      </c>
      <c r="E5450" t="s">
        <v>15</v>
      </c>
      <c r="F5450" t="s">
        <v>793</v>
      </c>
      <c r="G5450" t="s">
        <v>21</v>
      </c>
      <c r="H5450">
        <v>10035</v>
      </c>
      <c r="I5450" t="s">
        <v>2139</v>
      </c>
      <c r="J5450">
        <v>54.9</v>
      </c>
      <c r="K5450">
        <v>5</v>
      </c>
      <c r="L5450">
        <v>7.9055999999999997</v>
      </c>
      <c r="M5450">
        <v>0</v>
      </c>
      <c r="N5450">
        <v>15.372</v>
      </c>
    </row>
    <row r="5451" spans="1:14" hidden="1">
      <c r="A5451">
        <v>7114</v>
      </c>
      <c r="B5451" t="s">
        <v>5278</v>
      </c>
      <c r="C5451" s="4">
        <v>42479</v>
      </c>
      <c r="D5451" s="4">
        <v>42486</v>
      </c>
      <c r="E5451" t="s">
        <v>15</v>
      </c>
      <c r="F5451" t="s">
        <v>793</v>
      </c>
      <c r="G5451" t="s">
        <v>21</v>
      </c>
      <c r="H5451">
        <v>10035</v>
      </c>
      <c r="I5451" t="s">
        <v>411</v>
      </c>
      <c r="J5451">
        <v>9.2799999999999994</v>
      </c>
      <c r="K5451">
        <v>2</v>
      </c>
      <c r="L5451">
        <v>3.016</v>
      </c>
      <c r="M5451">
        <v>0.2</v>
      </c>
      <c r="N5451">
        <v>3.2480000000000002</v>
      </c>
    </row>
    <row r="5452" spans="1:14" hidden="1">
      <c r="A5452">
        <v>2422</v>
      </c>
      <c r="B5452" t="s">
        <v>5279</v>
      </c>
      <c r="C5452" s="4">
        <v>42478</v>
      </c>
      <c r="D5452" s="4">
        <v>42483</v>
      </c>
      <c r="E5452" t="s">
        <v>15</v>
      </c>
      <c r="F5452" t="s">
        <v>1528</v>
      </c>
      <c r="G5452" t="s">
        <v>17</v>
      </c>
      <c r="H5452">
        <v>60126</v>
      </c>
      <c r="I5452" t="s">
        <v>1246</v>
      </c>
      <c r="J5452">
        <v>230.376</v>
      </c>
      <c r="K5452">
        <v>3</v>
      </c>
      <c r="L5452">
        <v>93.110299999999995</v>
      </c>
      <c r="M5452">
        <v>0.2</v>
      </c>
      <c r="N5452">
        <v>-48.954900000000002</v>
      </c>
    </row>
    <row r="5453" spans="1:14" hidden="1">
      <c r="A5453">
        <v>2423</v>
      </c>
      <c r="B5453" t="s">
        <v>5279</v>
      </c>
      <c r="C5453" s="4">
        <v>42478</v>
      </c>
      <c r="D5453" s="4">
        <v>42483</v>
      </c>
      <c r="E5453" t="s">
        <v>15</v>
      </c>
      <c r="F5453" t="s">
        <v>1528</v>
      </c>
      <c r="G5453" t="s">
        <v>17</v>
      </c>
      <c r="H5453">
        <v>60126</v>
      </c>
      <c r="I5453" t="s">
        <v>1479</v>
      </c>
      <c r="J5453">
        <v>9.6639999999999997</v>
      </c>
      <c r="K5453">
        <v>2</v>
      </c>
      <c r="L5453">
        <v>3.2012</v>
      </c>
      <c r="M5453">
        <v>0.2</v>
      </c>
      <c r="N5453">
        <v>3.2616000000000001</v>
      </c>
    </row>
    <row r="5454" spans="1:14" hidden="1">
      <c r="A5454">
        <v>7780</v>
      </c>
      <c r="B5454" t="s">
        <v>5280</v>
      </c>
      <c r="C5454" s="4">
        <v>42478</v>
      </c>
      <c r="D5454" s="4">
        <v>42482</v>
      </c>
      <c r="E5454" t="s">
        <v>15</v>
      </c>
      <c r="F5454" t="s">
        <v>154</v>
      </c>
      <c r="G5454" t="s">
        <v>21</v>
      </c>
      <c r="H5454">
        <v>23320</v>
      </c>
      <c r="I5454" t="s">
        <v>659</v>
      </c>
      <c r="J5454">
        <v>203.92</v>
      </c>
      <c r="K5454">
        <v>4</v>
      </c>
      <c r="L5454">
        <v>37.215400000000002</v>
      </c>
      <c r="M5454">
        <v>0</v>
      </c>
      <c r="N5454">
        <v>55.058399999999999</v>
      </c>
    </row>
    <row r="5455" spans="1:14" hidden="1">
      <c r="A5455">
        <v>7781</v>
      </c>
      <c r="B5455" t="s">
        <v>5280</v>
      </c>
      <c r="C5455" s="4">
        <v>42478</v>
      </c>
      <c r="D5455" s="4">
        <v>42482</v>
      </c>
      <c r="E5455" t="s">
        <v>15</v>
      </c>
      <c r="F5455" t="s">
        <v>154</v>
      </c>
      <c r="G5455" t="s">
        <v>21</v>
      </c>
      <c r="H5455">
        <v>23320</v>
      </c>
      <c r="I5455" t="s">
        <v>4833</v>
      </c>
      <c r="J5455">
        <v>29.56</v>
      </c>
      <c r="K5455">
        <v>4</v>
      </c>
      <c r="L5455">
        <v>5.3947000000000003</v>
      </c>
      <c r="M5455">
        <v>0</v>
      </c>
      <c r="N5455">
        <v>7.9812000000000003</v>
      </c>
    </row>
    <row r="5456" spans="1:14" hidden="1">
      <c r="A5456">
        <v>8453</v>
      </c>
      <c r="B5456" t="s">
        <v>5281</v>
      </c>
      <c r="C5456" s="4">
        <v>42478</v>
      </c>
      <c r="D5456" s="4">
        <v>42483</v>
      </c>
      <c r="E5456" t="s">
        <v>15</v>
      </c>
      <c r="F5456" t="s">
        <v>1561</v>
      </c>
      <c r="G5456" t="s">
        <v>27</v>
      </c>
      <c r="H5456">
        <v>77070</v>
      </c>
      <c r="I5456" t="s">
        <v>35</v>
      </c>
      <c r="J5456">
        <v>344.37200000000001</v>
      </c>
      <c r="K5456">
        <v>4</v>
      </c>
      <c r="L5456">
        <v>109.4611</v>
      </c>
      <c r="M5456">
        <v>0.3</v>
      </c>
      <c r="N5456">
        <v>-93.472399999999993</v>
      </c>
    </row>
    <row r="5457" spans="1:14" hidden="1">
      <c r="A5457">
        <v>8454</v>
      </c>
      <c r="B5457" t="s">
        <v>5281</v>
      </c>
      <c r="C5457" s="4">
        <v>42478</v>
      </c>
      <c r="D5457" s="4">
        <v>42483</v>
      </c>
      <c r="E5457" t="s">
        <v>15</v>
      </c>
      <c r="F5457" t="s">
        <v>1561</v>
      </c>
      <c r="G5457" t="s">
        <v>27</v>
      </c>
      <c r="H5457">
        <v>77070</v>
      </c>
      <c r="I5457" t="s">
        <v>2962</v>
      </c>
      <c r="J5457">
        <v>1554.9359999999999</v>
      </c>
      <c r="K5457">
        <v>3</v>
      </c>
      <c r="L5457">
        <v>492.39640000000003</v>
      </c>
      <c r="M5457">
        <v>0.2</v>
      </c>
      <c r="N5457">
        <v>77.746799999999993</v>
      </c>
    </row>
    <row r="5458" spans="1:14" hidden="1">
      <c r="A5458">
        <v>8455</v>
      </c>
      <c r="B5458" t="s">
        <v>5281</v>
      </c>
      <c r="C5458" s="4">
        <v>42478</v>
      </c>
      <c r="D5458" s="4">
        <v>42483</v>
      </c>
      <c r="E5458" t="s">
        <v>15</v>
      </c>
      <c r="F5458" t="s">
        <v>1561</v>
      </c>
      <c r="G5458" t="s">
        <v>27</v>
      </c>
      <c r="H5458">
        <v>77070</v>
      </c>
      <c r="I5458" t="s">
        <v>4115</v>
      </c>
      <c r="J5458">
        <v>127.88</v>
      </c>
      <c r="K5458">
        <v>5</v>
      </c>
      <c r="L5458">
        <v>39.003399999999999</v>
      </c>
      <c r="M5458">
        <v>0.6</v>
      </c>
      <c r="N5458">
        <v>-67.137</v>
      </c>
    </row>
    <row r="5459" spans="1:14" hidden="1">
      <c r="A5459">
        <v>9678</v>
      </c>
      <c r="B5459" t="s">
        <v>5282</v>
      </c>
      <c r="C5459" s="4">
        <v>42478</v>
      </c>
      <c r="D5459" s="4">
        <v>42483</v>
      </c>
      <c r="E5459" t="s">
        <v>15</v>
      </c>
      <c r="F5459" t="s">
        <v>4416</v>
      </c>
      <c r="G5459" t="s">
        <v>27</v>
      </c>
      <c r="H5459">
        <v>10009</v>
      </c>
      <c r="I5459" t="s">
        <v>917</v>
      </c>
      <c r="J5459">
        <v>6.99</v>
      </c>
      <c r="K5459">
        <v>3</v>
      </c>
      <c r="L5459">
        <v>1.6543000000000001</v>
      </c>
      <c r="M5459">
        <v>0</v>
      </c>
      <c r="N5459">
        <v>2.0270999999999999</v>
      </c>
    </row>
    <row r="5460" spans="1:14" hidden="1">
      <c r="A5460">
        <v>9679</v>
      </c>
      <c r="B5460" t="s">
        <v>5282</v>
      </c>
      <c r="C5460" s="4">
        <v>42478</v>
      </c>
      <c r="D5460" s="4">
        <v>42483</v>
      </c>
      <c r="E5460" t="s">
        <v>15</v>
      </c>
      <c r="F5460" t="s">
        <v>4416</v>
      </c>
      <c r="G5460" t="s">
        <v>27</v>
      </c>
      <c r="H5460">
        <v>10009</v>
      </c>
      <c r="I5460" t="s">
        <v>5283</v>
      </c>
      <c r="J5460">
        <v>6.84</v>
      </c>
      <c r="K5460">
        <v>1</v>
      </c>
      <c r="L5460">
        <v>4.9931999999999999</v>
      </c>
      <c r="M5460">
        <v>0</v>
      </c>
      <c r="N5460">
        <v>1.8468</v>
      </c>
    </row>
    <row r="5461" spans="1:14" hidden="1">
      <c r="A5461">
        <v>2644</v>
      </c>
      <c r="B5461" t="s">
        <v>5284</v>
      </c>
      <c r="C5461" s="4">
        <v>42477</v>
      </c>
      <c r="D5461" s="4">
        <v>42481</v>
      </c>
      <c r="E5461" t="s">
        <v>52</v>
      </c>
      <c r="F5461" t="s">
        <v>431</v>
      </c>
      <c r="G5461" t="s">
        <v>17</v>
      </c>
      <c r="H5461">
        <v>27604</v>
      </c>
      <c r="I5461" t="s">
        <v>929</v>
      </c>
      <c r="J5461">
        <v>36.792000000000002</v>
      </c>
      <c r="K5461">
        <v>1</v>
      </c>
      <c r="L5461">
        <v>32.652900000000002</v>
      </c>
      <c r="M5461">
        <v>0.2</v>
      </c>
      <c r="N5461">
        <v>4.1391</v>
      </c>
    </row>
    <row r="5462" spans="1:14" hidden="1">
      <c r="A5462">
        <v>2645</v>
      </c>
      <c r="B5462" t="s">
        <v>5284</v>
      </c>
      <c r="C5462" s="4">
        <v>42477</v>
      </c>
      <c r="D5462" s="4">
        <v>42481</v>
      </c>
      <c r="E5462" t="s">
        <v>52</v>
      </c>
      <c r="F5462" t="s">
        <v>431</v>
      </c>
      <c r="G5462" t="s">
        <v>17</v>
      </c>
      <c r="H5462">
        <v>27604</v>
      </c>
      <c r="I5462" t="s">
        <v>1075</v>
      </c>
      <c r="J5462">
        <v>18.623999999999999</v>
      </c>
      <c r="K5462">
        <v>8</v>
      </c>
      <c r="L5462">
        <v>1.5423</v>
      </c>
      <c r="M5462">
        <v>0.2</v>
      </c>
      <c r="N5462">
        <v>6.2855999999999996</v>
      </c>
    </row>
    <row r="5463" spans="1:14" hidden="1">
      <c r="A5463">
        <v>3790</v>
      </c>
      <c r="B5463" t="s">
        <v>5285</v>
      </c>
      <c r="C5463" s="4">
        <v>42477</v>
      </c>
      <c r="D5463" s="4">
        <v>42481</v>
      </c>
      <c r="E5463" t="s">
        <v>15</v>
      </c>
      <c r="F5463" t="s">
        <v>2810</v>
      </c>
      <c r="G5463" t="s">
        <v>17</v>
      </c>
      <c r="H5463">
        <v>68104</v>
      </c>
      <c r="I5463" t="s">
        <v>801</v>
      </c>
      <c r="J5463">
        <v>29.05</v>
      </c>
      <c r="K5463">
        <v>5</v>
      </c>
      <c r="L5463">
        <v>4.0088999999999997</v>
      </c>
      <c r="M5463">
        <v>0</v>
      </c>
      <c r="N5463">
        <v>9.0054999999999996</v>
      </c>
    </row>
    <row r="5464" spans="1:14" hidden="1">
      <c r="A5464">
        <v>3986</v>
      </c>
      <c r="B5464" t="s">
        <v>5286</v>
      </c>
      <c r="C5464" s="4">
        <v>42477</v>
      </c>
      <c r="D5464" s="4">
        <v>42481</v>
      </c>
      <c r="E5464" t="s">
        <v>15</v>
      </c>
      <c r="F5464" t="s">
        <v>2169</v>
      </c>
      <c r="G5464" t="s">
        <v>21</v>
      </c>
      <c r="H5464">
        <v>90712</v>
      </c>
      <c r="I5464" t="s">
        <v>22</v>
      </c>
      <c r="J5464">
        <v>257.49900000000002</v>
      </c>
      <c r="K5464">
        <v>3</v>
      </c>
      <c r="L5464">
        <v>77.754599999999996</v>
      </c>
      <c r="M5464">
        <v>0.15</v>
      </c>
      <c r="N5464">
        <v>24.235199999999999</v>
      </c>
    </row>
    <row r="5465" spans="1:14" hidden="1">
      <c r="A5465">
        <v>3989</v>
      </c>
      <c r="B5465" t="s">
        <v>5287</v>
      </c>
      <c r="C5465" s="4">
        <v>42477</v>
      </c>
      <c r="D5465" s="4">
        <v>42482</v>
      </c>
      <c r="E5465" t="s">
        <v>15</v>
      </c>
      <c r="F5465" t="s">
        <v>3313</v>
      </c>
      <c r="G5465" t="s">
        <v>27</v>
      </c>
      <c r="H5465">
        <v>38401</v>
      </c>
      <c r="I5465" t="s">
        <v>821</v>
      </c>
      <c r="J5465">
        <v>79.12</v>
      </c>
      <c r="K5465">
        <v>5</v>
      </c>
      <c r="L5465">
        <v>13.0548</v>
      </c>
      <c r="M5465">
        <v>0.2</v>
      </c>
      <c r="N5465">
        <v>13.846</v>
      </c>
    </row>
    <row r="5466" spans="1:14" hidden="1">
      <c r="A5466">
        <v>4160</v>
      </c>
      <c r="B5466" t="s">
        <v>5288</v>
      </c>
      <c r="C5466" s="4">
        <v>42476</v>
      </c>
      <c r="D5466" s="4">
        <v>42483</v>
      </c>
      <c r="E5466" t="s">
        <v>15</v>
      </c>
      <c r="F5466" t="s">
        <v>2101</v>
      </c>
      <c r="G5466" t="s">
        <v>21</v>
      </c>
      <c r="H5466">
        <v>31907</v>
      </c>
      <c r="I5466" t="s">
        <v>3404</v>
      </c>
      <c r="J5466">
        <v>12.84</v>
      </c>
      <c r="K5466">
        <v>3</v>
      </c>
      <c r="L5466">
        <v>3.0388000000000002</v>
      </c>
      <c r="M5466">
        <v>0</v>
      </c>
      <c r="N5466">
        <v>3.7235999999999998</v>
      </c>
    </row>
    <row r="5467" spans="1:14" hidden="1">
      <c r="A5467">
        <v>4278</v>
      </c>
      <c r="B5467" t="s">
        <v>5289</v>
      </c>
      <c r="C5467" s="4">
        <v>42476</v>
      </c>
      <c r="D5467" s="4">
        <v>42480</v>
      </c>
      <c r="E5467" t="s">
        <v>15</v>
      </c>
      <c r="F5467" t="s">
        <v>5053</v>
      </c>
      <c r="G5467" t="s">
        <v>27</v>
      </c>
      <c r="H5467">
        <v>8701</v>
      </c>
      <c r="I5467" t="s">
        <v>1913</v>
      </c>
      <c r="J5467">
        <v>9099.93</v>
      </c>
      <c r="K5467">
        <v>7</v>
      </c>
      <c r="L5467">
        <v>961.99260000000004</v>
      </c>
      <c r="M5467">
        <v>0</v>
      </c>
      <c r="N5467">
        <v>2365.9818</v>
      </c>
    </row>
    <row r="5468" spans="1:14" hidden="1">
      <c r="A5468">
        <v>4279</v>
      </c>
      <c r="B5468" t="s">
        <v>5289</v>
      </c>
      <c r="C5468" s="4">
        <v>42476</v>
      </c>
      <c r="D5468" s="4">
        <v>42480</v>
      </c>
      <c r="E5468" t="s">
        <v>15</v>
      </c>
      <c r="F5468" t="s">
        <v>5053</v>
      </c>
      <c r="G5468" t="s">
        <v>27</v>
      </c>
      <c r="H5468">
        <v>8701</v>
      </c>
      <c r="I5468" t="s">
        <v>3796</v>
      </c>
      <c r="J5468">
        <v>9.9600000000000009</v>
      </c>
      <c r="K5468">
        <v>2</v>
      </c>
      <c r="L5468">
        <v>3.3365999999999998</v>
      </c>
      <c r="M5468">
        <v>0</v>
      </c>
      <c r="N5468">
        <v>3.2867999999999999</v>
      </c>
    </row>
    <row r="5469" spans="1:14" hidden="1">
      <c r="A5469">
        <v>4280</v>
      </c>
      <c r="B5469" t="s">
        <v>5289</v>
      </c>
      <c r="C5469" s="4">
        <v>42476</v>
      </c>
      <c r="D5469" s="4">
        <v>42480</v>
      </c>
      <c r="E5469" t="s">
        <v>15</v>
      </c>
      <c r="F5469" t="s">
        <v>5053</v>
      </c>
      <c r="G5469" t="s">
        <v>27</v>
      </c>
      <c r="H5469">
        <v>8701</v>
      </c>
      <c r="I5469" t="s">
        <v>2335</v>
      </c>
      <c r="J5469">
        <v>25.3</v>
      </c>
      <c r="K5469">
        <v>5</v>
      </c>
      <c r="L5469">
        <v>2.6818</v>
      </c>
      <c r="M5469">
        <v>0</v>
      </c>
      <c r="N5469">
        <v>11.891</v>
      </c>
    </row>
    <row r="5470" spans="1:14" hidden="1">
      <c r="A5470">
        <v>6919</v>
      </c>
      <c r="B5470" t="s">
        <v>5290</v>
      </c>
      <c r="C5470" s="4">
        <v>42476</v>
      </c>
      <c r="D5470" s="4">
        <v>42478</v>
      </c>
      <c r="E5470" t="s">
        <v>52</v>
      </c>
      <c r="F5470" t="s">
        <v>3228</v>
      </c>
      <c r="G5470" t="s">
        <v>21</v>
      </c>
      <c r="H5470">
        <v>98115</v>
      </c>
      <c r="I5470" t="s">
        <v>5291</v>
      </c>
      <c r="J5470">
        <v>28.8</v>
      </c>
      <c r="K5470">
        <v>3</v>
      </c>
      <c r="L5470">
        <v>9.3119999999999994</v>
      </c>
      <c r="M5470">
        <v>0</v>
      </c>
      <c r="N5470">
        <v>0.86400000000000099</v>
      </c>
    </row>
    <row r="5471" spans="1:14" hidden="1">
      <c r="A5471">
        <v>7130</v>
      </c>
      <c r="B5471" t="s">
        <v>5292</v>
      </c>
      <c r="C5471" s="4">
        <v>42476</v>
      </c>
      <c r="D5471" s="4">
        <v>42482</v>
      </c>
      <c r="E5471" t="s">
        <v>15</v>
      </c>
      <c r="F5471" t="s">
        <v>287</v>
      </c>
      <c r="G5471" t="s">
        <v>21</v>
      </c>
      <c r="H5471">
        <v>37211</v>
      </c>
      <c r="I5471" t="s">
        <v>4708</v>
      </c>
      <c r="J5471">
        <v>35.167999999999999</v>
      </c>
      <c r="K5471">
        <v>4</v>
      </c>
      <c r="L5471">
        <v>6.7039</v>
      </c>
      <c r="M5471">
        <v>0.2</v>
      </c>
      <c r="N5471">
        <v>8.3523999999999994</v>
      </c>
    </row>
    <row r="5472" spans="1:14" hidden="1">
      <c r="A5472">
        <v>7131</v>
      </c>
      <c r="B5472" t="s">
        <v>5292</v>
      </c>
      <c r="C5472" s="4">
        <v>42476</v>
      </c>
      <c r="D5472" s="4">
        <v>42482</v>
      </c>
      <c r="E5472" t="s">
        <v>15</v>
      </c>
      <c r="F5472" t="s">
        <v>287</v>
      </c>
      <c r="G5472" t="s">
        <v>21</v>
      </c>
      <c r="H5472">
        <v>37211</v>
      </c>
      <c r="I5472" t="s">
        <v>601</v>
      </c>
      <c r="J5472">
        <v>123.08799999999999</v>
      </c>
      <c r="K5472">
        <v>7</v>
      </c>
      <c r="L5472">
        <v>11.869199999999999</v>
      </c>
      <c r="M5472">
        <v>0.2</v>
      </c>
      <c r="N5472">
        <v>40.003599999999999</v>
      </c>
    </row>
    <row r="5473" spans="1:14" hidden="1">
      <c r="A5473">
        <v>430</v>
      </c>
      <c r="B5473" t="s">
        <v>5293</v>
      </c>
      <c r="C5473" s="4">
        <v>42475</v>
      </c>
      <c r="D5473" s="4">
        <v>42481</v>
      </c>
      <c r="E5473" t="s">
        <v>15</v>
      </c>
      <c r="F5473" t="s">
        <v>884</v>
      </c>
      <c r="G5473" t="s">
        <v>17</v>
      </c>
      <c r="H5473">
        <v>28052</v>
      </c>
      <c r="I5473" t="s">
        <v>3795</v>
      </c>
      <c r="J5473">
        <v>189.58799999999999</v>
      </c>
      <c r="K5473">
        <v>2</v>
      </c>
      <c r="L5473">
        <v>167.46940000000001</v>
      </c>
      <c r="M5473">
        <v>0.7</v>
      </c>
      <c r="N5473">
        <v>-145.35079999999999</v>
      </c>
    </row>
    <row r="5474" spans="1:14" hidden="1">
      <c r="A5474">
        <v>431</v>
      </c>
      <c r="B5474" t="s">
        <v>5293</v>
      </c>
      <c r="C5474" s="4">
        <v>42475</v>
      </c>
      <c r="D5474" s="4">
        <v>42481</v>
      </c>
      <c r="E5474" t="s">
        <v>15</v>
      </c>
      <c r="F5474" t="s">
        <v>884</v>
      </c>
      <c r="G5474" t="s">
        <v>17</v>
      </c>
      <c r="H5474">
        <v>28052</v>
      </c>
      <c r="I5474" t="s">
        <v>2096</v>
      </c>
      <c r="J5474">
        <v>408.74400000000003</v>
      </c>
      <c r="K5474">
        <v>7</v>
      </c>
      <c r="L5474">
        <v>47.4435</v>
      </c>
      <c r="M5474">
        <v>0.2</v>
      </c>
      <c r="N5474">
        <v>76.639499999999998</v>
      </c>
    </row>
    <row r="5475" spans="1:14" hidden="1">
      <c r="A5475">
        <v>432</v>
      </c>
      <c r="B5475" t="s">
        <v>5293</v>
      </c>
      <c r="C5475" s="4">
        <v>42475</v>
      </c>
      <c r="D5475" s="4">
        <v>42481</v>
      </c>
      <c r="E5475" t="s">
        <v>15</v>
      </c>
      <c r="F5475" t="s">
        <v>884</v>
      </c>
      <c r="G5475" t="s">
        <v>17</v>
      </c>
      <c r="H5475">
        <v>28052</v>
      </c>
      <c r="I5475" t="s">
        <v>2096</v>
      </c>
      <c r="J5475">
        <v>291.95999999999998</v>
      </c>
      <c r="K5475">
        <v>5</v>
      </c>
      <c r="L5475">
        <v>47.4435</v>
      </c>
      <c r="M5475">
        <v>0.2</v>
      </c>
      <c r="N5475">
        <v>54.7425</v>
      </c>
    </row>
    <row r="5476" spans="1:14" hidden="1">
      <c r="A5476">
        <v>433</v>
      </c>
      <c r="B5476" t="s">
        <v>5293</v>
      </c>
      <c r="C5476" s="4">
        <v>42475</v>
      </c>
      <c r="D5476" s="4">
        <v>42481</v>
      </c>
      <c r="E5476" t="s">
        <v>15</v>
      </c>
      <c r="F5476" t="s">
        <v>884</v>
      </c>
      <c r="G5476" t="s">
        <v>17</v>
      </c>
      <c r="H5476">
        <v>28052</v>
      </c>
      <c r="I5476" t="s">
        <v>1738</v>
      </c>
      <c r="J5476">
        <v>4.7679999999999998</v>
      </c>
      <c r="K5476">
        <v>2</v>
      </c>
      <c r="L5476">
        <v>2.7713999999999999</v>
      </c>
      <c r="M5476">
        <v>0.2</v>
      </c>
      <c r="N5476">
        <v>-0.77480000000000104</v>
      </c>
    </row>
    <row r="5477" spans="1:14" hidden="1">
      <c r="A5477">
        <v>552</v>
      </c>
      <c r="B5477" t="s">
        <v>5294</v>
      </c>
      <c r="C5477" s="4">
        <v>42475</v>
      </c>
      <c r="D5477" s="4">
        <v>42477</v>
      </c>
      <c r="E5477" t="s">
        <v>52</v>
      </c>
      <c r="F5477" t="s">
        <v>910</v>
      </c>
      <c r="G5477" t="s">
        <v>21</v>
      </c>
      <c r="H5477">
        <v>94110</v>
      </c>
      <c r="I5477" t="s">
        <v>2644</v>
      </c>
      <c r="J5477">
        <v>1121.568</v>
      </c>
      <c r="K5477">
        <v>2</v>
      </c>
      <c r="L5477">
        <v>560.78399999999999</v>
      </c>
      <c r="M5477">
        <v>0.2</v>
      </c>
      <c r="N5477">
        <v>0</v>
      </c>
    </row>
    <row r="5478" spans="1:14" hidden="1">
      <c r="A5478">
        <v>1591</v>
      </c>
      <c r="B5478" t="s">
        <v>5295</v>
      </c>
      <c r="C5478" s="4">
        <v>42475</v>
      </c>
      <c r="D5478" s="4">
        <v>42479</v>
      </c>
      <c r="E5478" t="s">
        <v>15</v>
      </c>
      <c r="F5478" t="s">
        <v>1741</v>
      </c>
      <c r="G5478" t="s">
        <v>27</v>
      </c>
      <c r="H5478">
        <v>76051</v>
      </c>
      <c r="I5478" t="s">
        <v>3498</v>
      </c>
      <c r="J5478">
        <v>33.488</v>
      </c>
      <c r="K5478">
        <v>7</v>
      </c>
      <c r="L5478">
        <v>3.9468000000000001</v>
      </c>
      <c r="M5478">
        <v>0.2</v>
      </c>
      <c r="N5478">
        <v>5.8604000000000003</v>
      </c>
    </row>
    <row r="5479" spans="1:14" hidden="1">
      <c r="A5479">
        <v>1592</v>
      </c>
      <c r="B5479" t="s">
        <v>5295</v>
      </c>
      <c r="C5479" s="4">
        <v>42475</v>
      </c>
      <c r="D5479" s="4">
        <v>42479</v>
      </c>
      <c r="E5479" t="s">
        <v>15</v>
      </c>
      <c r="F5479" t="s">
        <v>1741</v>
      </c>
      <c r="G5479" t="s">
        <v>27</v>
      </c>
      <c r="H5479">
        <v>76051</v>
      </c>
      <c r="I5479" t="s">
        <v>40</v>
      </c>
      <c r="J5479">
        <v>8.0399999999999991</v>
      </c>
      <c r="K5479">
        <v>5</v>
      </c>
      <c r="L5479">
        <v>1.0250999999999999</v>
      </c>
      <c r="M5479">
        <v>0.2</v>
      </c>
      <c r="N5479">
        <v>2.9144999999999999</v>
      </c>
    </row>
    <row r="5480" spans="1:14" hidden="1">
      <c r="A5480">
        <v>2253</v>
      </c>
      <c r="B5480" t="s">
        <v>5296</v>
      </c>
      <c r="C5480" s="4">
        <v>42475</v>
      </c>
      <c r="D5480" s="4">
        <v>42477</v>
      </c>
      <c r="E5480" t="s">
        <v>52</v>
      </c>
      <c r="F5480" t="s">
        <v>2447</v>
      </c>
      <c r="G5480" t="s">
        <v>17</v>
      </c>
      <c r="H5480">
        <v>92105</v>
      </c>
      <c r="I5480" t="s">
        <v>2184</v>
      </c>
      <c r="J5480">
        <v>143.69999999999999</v>
      </c>
      <c r="K5480">
        <v>3</v>
      </c>
      <c r="L5480">
        <v>24.908000000000001</v>
      </c>
      <c r="M5480">
        <v>0</v>
      </c>
      <c r="N5480">
        <v>68.975999999999999</v>
      </c>
    </row>
    <row r="5481" spans="1:14" hidden="1">
      <c r="A5481">
        <v>418</v>
      </c>
      <c r="B5481" t="s">
        <v>5297</v>
      </c>
      <c r="C5481" s="4">
        <v>42474</v>
      </c>
      <c r="D5481" s="4">
        <v>42478</v>
      </c>
      <c r="E5481" t="s">
        <v>15</v>
      </c>
      <c r="F5481" t="s">
        <v>2079</v>
      </c>
      <c r="G5481" t="s">
        <v>21</v>
      </c>
      <c r="H5481">
        <v>90004</v>
      </c>
      <c r="I5481" t="s">
        <v>2554</v>
      </c>
      <c r="J5481">
        <v>383.8</v>
      </c>
      <c r="K5481">
        <v>5</v>
      </c>
      <c r="L5481">
        <v>69.084000000000003</v>
      </c>
      <c r="M5481">
        <v>0.2</v>
      </c>
      <c r="N5481">
        <v>38.380000000000003</v>
      </c>
    </row>
    <row r="5482" spans="1:14" hidden="1">
      <c r="A5482">
        <v>1980</v>
      </c>
      <c r="B5482" t="s">
        <v>5298</v>
      </c>
      <c r="C5482" s="4">
        <v>42474</v>
      </c>
      <c r="D5482" s="4">
        <v>42474</v>
      </c>
      <c r="E5482" t="s">
        <v>98</v>
      </c>
      <c r="F5482" t="s">
        <v>4132</v>
      </c>
      <c r="G5482" t="s">
        <v>21</v>
      </c>
      <c r="H5482">
        <v>85301</v>
      </c>
      <c r="I5482" t="s">
        <v>2162</v>
      </c>
      <c r="J5482">
        <v>933.53599999999994</v>
      </c>
      <c r="K5482">
        <v>4</v>
      </c>
      <c r="L5482">
        <v>207.1283</v>
      </c>
      <c r="M5482">
        <v>0.2</v>
      </c>
      <c r="N5482">
        <v>105.0228</v>
      </c>
    </row>
    <row r="5483" spans="1:14" hidden="1">
      <c r="A5483">
        <v>1981</v>
      </c>
      <c r="B5483" t="s">
        <v>5298</v>
      </c>
      <c r="C5483" s="4">
        <v>42474</v>
      </c>
      <c r="D5483" s="4">
        <v>42474</v>
      </c>
      <c r="E5483" t="s">
        <v>98</v>
      </c>
      <c r="F5483" t="s">
        <v>4132</v>
      </c>
      <c r="G5483" t="s">
        <v>21</v>
      </c>
      <c r="H5483">
        <v>85301</v>
      </c>
      <c r="I5483" t="s">
        <v>260</v>
      </c>
      <c r="J5483">
        <v>42.975999999999999</v>
      </c>
      <c r="K5483">
        <v>4</v>
      </c>
      <c r="L5483">
        <v>9.6696000000000009</v>
      </c>
      <c r="M5483">
        <v>0.2</v>
      </c>
      <c r="N5483">
        <v>4.2976000000000001</v>
      </c>
    </row>
    <row r="5484" spans="1:14" hidden="1">
      <c r="A5484">
        <v>2723</v>
      </c>
      <c r="B5484" t="s">
        <v>5299</v>
      </c>
      <c r="C5484" s="4">
        <v>42474</v>
      </c>
      <c r="D5484" s="4">
        <v>42479</v>
      </c>
      <c r="E5484" t="s">
        <v>52</v>
      </c>
      <c r="F5484" t="s">
        <v>3108</v>
      </c>
      <c r="G5484" t="s">
        <v>21</v>
      </c>
      <c r="H5484">
        <v>22304</v>
      </c>
      <c r="I5484" t="s">
        <v>3617</v>
      </c>
      <c r="J5484">
        <v>81.2</v>
      </c>
      <c r="K5484">
        <v>5</v>
      </c>
      <c r="L5484">
        <v>13.804</v>
      </c>
      <c r="M5484">
        <v>0</v>
      </c>
      <c r="N5484">
        <v>12.18</v>
      </c>
    </row>
    <row r="5485" spans="1:14" hidden="1">
      <c r="A5485">
        <v>5890</v>
      </c>
      <c r="B5485" t="s">
        <v>5300</v>
      </c>
      <c r="C5485" s="4">
        <v>42474</v>
      </c>
      <c r="D5485" s="4">
        <v>42477</v>
      </c>
      <c r="E5485" t="s">
        <v>38</v>
      </c>
      <c r="F5485" t="s">
        <v>31</v>
      </c>
      <c r="G5485" t="s">
        <v>21</v>
      </c>
      <c r="H5485">
        <v>21215</v>
      </c>
      <c r="I5485" t="s">
        <v>55</v>
      </c>
      <c r="J5485">
        <v>25.06</v>
      </c>
      <c r="K5485">
        <v>2</v>
      </c>
      <c r="L5485">
        <v>6.6409000000000002</v>
      </c>
      <c r="M5485">
        <v>0</v>
      </c>
      <c r="N5485">
        <v>11.7782</v>
      </c>
    </row>
    <row r="5486" spans="1:14" hidden="1">
      <c r="A5486">
        <v>7775</v>
      </c>
      <c r="B5486" t="s">
        <v>5301</v>
      </c>
      <c r="C5486" s="4">
        <v>42473</v>
      </c>
      <c r="D5486" s="4">
        <v>42475</v>
      </c>
      <c r="E5486" t="s">
        <v>38</v>
      </c>
      <c r="F5486" t="s">
        <v>1714</v>
      </c>
      <c r="G5486" t="s">
        <v>21</v>
      </c>
      <c r="H5486">
        <v>94109</v>
      </c>
      <c r="I5486" t="s">
        <v>2392</v>
      </c>
      <c r="J5486">
        <v>6.12</v>
      </c>
      <c r="K5486">
        <v>3</v>
      </c>
      <c r="L5486">
        <v>1.0811999999999999</v>
      </c>
      <c r="M5486">
        <v>0</v>
      </c>
      <c r="N5486">
        <v>2.8763999999999998</v>
      </c>
    </row>
    <row r="5487" spans="1:14" hidden="1">
      <c r="A5487">
        <v>1130</v>
      </c>
      <c r="B5487" t="s">
        <v>5302</v>
      </c>
      <c r="C5487" s="4">
        <v>42472</v>
      </c>
      <c r="D5487" s="4">
        <v>42476</v>
      </c>
      <c r="E5487" t="s">
        <v>15</v>
      </c>
      <c r="F5487" t="s">
        <v>2055</v>
      </c>
      <c r="G5487" t="s">
        <v>21</v>
      </c>
      <c r="H5487">
        <v>22153</v>
      </c>
      <c r="I5487" t="s">
        <v>1921</v>
      </c>
      <c r="J5487">
        <v>343.92</v>
      </c>
      <c r="K5487">
        <v>4</v>
      </c>
      <c r="L5487">
        <v>67.064400000000006</v>
      </c>
      <c r="M5487">
        <v>0</v>
      </c>
      <c r="N5487">
        <v>75.662400000000005</v>
      </c>
    </row>
    <row r="5488" spans="1:14" hidden="1">
      <c r="A5488">
        <v>1131</v>
      </c>
      <c r="B5488" t="s">
        <v>5302</v>
      </c>
      <c r="C5488" s="4">
        <v>42472</v>
      </c>
      <c r="D5488" s="4">
        <v>42476</v>
      </c>
      <c r="E5488" t="s">
        <v>15</v>
      </c>
      <c r="F5488" t="s">
        <v>2055</v>
      </c>
      <c r="G5488" t="s">
        <v>21</v>
      </c>
      <c r="H5488">
        <v>22153</v>
      </c>
      <c r="I5488" t="s">
        <v>2518</v>
      </c>
      <c r="J5488">
        <v>40.99</v>
      </c>
      <c r="K5488">
        <v>1</v>
      </c>
      <c r="L5488">
        <v>20.904900000000001</v>
      </c>
      <c r="M5488">
        <v>0</v>
      </c>
      <c r="N5488">
        <v>20.085100000000001</v>
      </c>
    </row>
    <row r="5489" spans="1:14" hidden="1">
      <c r="A5489">
        <v>1132</v>
      </c>
      <c r="B5489" t="s">
        <v>5302</v>
      </c>
      <c r="C5489" s="4">
        <v>42472</v>
      </c>
      <c r="D5489" s="4">
        <v>42476</v>
      </c>
      <c r="E5489" t="s">
        <v>15</v>
      </c>
      <c r="F5489" t="s">
        <v>2055</v>
      </c>
      <c r="G5489" t="s">
        <v>21</v>
      </c>
      <c r="H5489">
        <v>22153</v>
      </c>
      <c r="I5489" t="s">
        <v>1683</v>
      </c>
      <c r="J5489">
        <v>63.9</v>
      </c>
      <c r="K5489">
        <v>5</v>
      </c>
      <c r="L5489">
        <v>7.0289999999999999</v>
      </c>
      <c r="M5489">
        <v>0</v>
      </c>
      <c r="N5489">
        <v>28.754999999999999</v>
      </c>
    </row>
    <row r="5490" spans="1:14" hidden="1">
      <c r="A5490">
        <v>5775</v>
      </c>
      <c r="B5490" t="s">
        <v>5303</v>
      </c>
      <c r="C5490" s="4">
        <v>42472</v>
      </c>
      <c r="D5490" s="4">
        <v>42476</v>
      </c>
      <c r="E5490" t="s">
        <v>15</v>
      </c>
      <c r="F5490" t="s">
        <v>340</v>
      </c>
      <c r="G5490" t="s">
        <v>21</v>
      </c>
      <c r="H5490">
        <v>90036</v>
      </c>
      <c r="I5490" t="s">
        <v>1856</v>
      </c>
      <c r="J5490">
        <v>638.28800000000001</v>
      </c>
      <c r="K5490">
        <v>7</v>
      </c>
      <c r="L5490">
        <v>95.743200000000002</v>
      </c>
      <c r="M5490">
        <v>0.2</v>
      </c>
      <c r="N5490">
        <v>-31.914400000000001</v>
      </c>
    </row>
    <row r="5491" spans="1:14" hidden="1">
      <c r="A5491">
        <v>5776</v>
      </c>
      <c r="B5491" t="s">
        <v>5303</v>
      </c>
      <c r="C5491" s="4">
        <v>42472</v>
      </c>
      <c r="D5491" s="4">
        <v>42476</v>
      </c>
      <c r="E5491" t="s">
        <v>15</v>
      </c>
      <c r="F5491" t="s">
        <v>340</v>
      </c>
      <c r="G5491" t="s">
        <v>21</v>
      </c>
      <c r="H5491">
        <v>90036</v>
      </c>
      <c r="I5491" t="s">
        <v>1768</v>
      </c>
      <c r="J5491">
        <v>13.208</v>
      </c>
      <c r="K5491">
        <v>1</v>
      </c>
      <c r="L5491">
        <v>8.5852000000000004</v>
      </c>
      <c r="M5491">
        <v>0.2</v>
      </c>
      <c r="N5491">
        <v>4.6227999999999998</v>
      </c>
    </row>
    <row r="5492" spans="1:14" hidden="1">
      <c r="A5492">
        <v>7361</v>
      </c>
      <c r="B5492" t="s">
        <v>5304</v>
      </c>
      <c r="C5492" s="4">
        <v>42472</v>
      </c>
      <c r="D5492" s="4">
        <v>42474</v>
      </c>
      <c r="E5492" t="s">
        <v>38</v>
      </c>
      <c r="F5492" t="s">
        <v>3261</v>
      </c>
      <c r="G5492" t="s">
        <v>21</v>
      </c>
      <c r="H5492">
        <v>90036</v>
      </c>
      <c r="I5492" t="s">
        <v>3165</v>
      </c>
      <c r="J5492">
        <v>19.440000000000001</v>
      </c>
      <c r="K5492">
        <v>3</v>
      </c>
      <c r="L5492">
        <v>3.3696000000000002</v>
      </c>
      <c r="M5492">
        <v>0</v>
      </c>
      <c r="N5492">
        <v>9.3312000000000008</v>
      </c>
    </row>
    <row r="5493" spans="1:14" hidden="1">
      <c r="A5493">
        <v>7362</v>
      </c>
      <c r="B5493" t="s">
        <v>5304</v>
      </c>
      <c r="C5493" s="4">
        <v>42472</v>
      </c>
      <c r="D5493" s="4">
        <v>42474</v>
      </c>
      <c r="E5493" t="s">
        <v>38</v>
      </c>
      <c r="F5493" t="s">
        <v>3261</v>
      </c>
      <c r="G5493" t="s">
        <v>21</v>
      </c>
      <c r="H5493">
        <v>90036</v>
      </c>
      <c r="I5493" t="s">
        <v>474</v>
      </c>
      <c r="J5493">
        <v>194.352</v>
      </c>
      <c r="K5493">
        <v>3</v>
      </c>
      <c r="L5493">
        <v>76.930999999999997</v>
      </c>
      <c r="M5493">
        <v>0.2</v>
      </c>
      <c r="N5493">
        <v>-36.441000000000003</v>
      </c>
    </row>
    <row r="5494" spans="1:14" hidden="1">
      <c r="A5494">
        <v>7363</v>
      </c>
      <c r="B5494" t="s">
        <v>5304</v>
      </c>
      <c r="C5494" s="4">
        <v>42472</v>
      </c>
      <c r="D5494" s="4">
        <v>42474</v>
      </c>
      <c r="E5494" t="s">
        <v>38</v>
      </c>
      <c r="F5494" t="s">
        <v>3261</v>
      </c>
      <c r="G5494" t="s">
        <v>21</v>
      </c>
      <c r="H5494">
        <v>90036</v>
      </c>
      <c r="I5494" t="s">
        <v>782</v>
      </c>
      <c r="J5494">
        <v>36.624000000000002</v>
      </c>
      <c r="K5494">
        <v>3</v>
      </c>
      <c r="L5494">
        <v>7.63</v>
      </c>
      <c r="M5494">
        <v>0.2</v>
      </c>
      <c r="N5494">
        <v>13.734</v>
      </c>
    </row>
    <row r="5495" spans="1:14" hidden="1">
      <c r="A5495">
        <v>9135</v>
      </c>
      <c r="B5495" t="s">
        <v>5305</v>
      </c>
      <c r="C5495" s="4">
        <v>42472</v>
      </c>
      <c r="D5495" s="4">
        <v>42477</v>
      </c>
      <c r="E5495" t="s">
        <v>15</v>
      </c>
      <c r="F5495" t="s">
        <v>1556</v>
      </c>
      <c r="G5495" t="s">
        <v>27</v>
      </c>
      <c r="H5495">
        <v>27893</v>
      </c>
      <c r="I5495" t="s">
        <v>5050</v>
      </c>
      <c r="J5495">
        <v>129.55199999999999</v>
      </c>
      <c r="K5495">
        <v>3</v>
      </c>
      <c r="L5495">
        <v>50.741199999999999</v>
      </c>
      <c r="M5495">
        <v>0.2</v>
      </c>
      <c r="N5495">
        <v>-22.671600000000002</v>
      </c>
    </row>
    <row r="5496" spans="1:14" hidden="1">
      <c r="A5496">
        <v>9136</v>
      </c>
      <c r="B5496" t="s">
        <v>5305</v>
      </c>
      <c r="C5496" s="4">
        <v>42472</v>
      </c>
      <c r="D5496" s="4">
        <v>42477</v>
      </c>
      <c r="E5496" t="s">
        <v>15</v>
      </c>
      <c r="F5496" t="s">
        <v>1556</v>
      </c>
      <c r="G5496" t="s">
        <v>27</v>
      </c>
      <c r="H5496">
        <v>27893</v>
      </c>
      <c r="I5496" t="s">
        <v>505</v>
      </c>
      <c r="J5496">
        <v>51.984000000000002</v>
      </c>
      <c r="K5496">
        <v>1</v>
      </c>
      <c r="L5496">
        <v>57.182400000000001</v>
      </c>
      <c r="M5496">
        <v>0.2</v>
      </c>
      <c r="N5496">
        <v>-5.1984000000000004</v>
      </c>
    </row>
    <row r="5497" spans="1:14" hidden="1">
      <c r="A5497">
        <v>9137</v>
      </c>
      <c r="B5497" t="s">
        <v>5305</v>
      </c>
      <c r="C5497" s="4">
        <v>42472</v>
      </c>
      <c r="D5497" s="4">
        <v>42477</v>
      </c>
      <c r="E5497" t="s">
        <v>15</v>
      </c>
      <c r="F5497" t="s">
        <v>1556</v>
      </c>
      <c r="G5497" t="s">
        <v>27</v>
      </c>
      <c r="H5497">
        <v>27893</v>
      </c>
      <c r="I5497" t="s">
        <v>2159</v>
      </c>
      <c r="J5497">
        <v>10.272</v>
      </c>
      <c r="K5497">
        <v>3</v>
      </c>
      <c r="L5497">
        <v>2.2684000000000002</v>
      </c>
      <c r="M5497">
        <v>0.2</v>
      </c>
      <c r="N5497">
        <v>3.4668000000000001</v>
      </c>
    </row>
    <row r="5498" spans="1:14" hidden="1">
      <c r="A5498">
        <v>900</v>
      </c>
      <c r="B5498" t="s">
        <v>5306</v>
      </c>
      <c r="C5498" s="4">
        <v>42470</v>
      </c>
      <c r="D5498" s="4">
        <v>42472</v>
      </c>
      <c r="E5498" t="s">
        <v>38</v>
      </c>
      <c r="F5498" t="s">
        <v>920</v>
      </c>
      <c r="G5498" t="s">
        <v>27</v>
      </c>
      <c r="H5498">
        <v>45503</v>
      </c>
      <c r="I5498" t="s">
        <v>5307</v>
      </c>
      <c r="J5498">
        <v>8.9039999999999999</v>
      </c>
      <c r="K5498">
        <v>2</v>
      </c>
      <c r="L5498">
        <v>7.7168000000000001</v>
      </c>
      <c r="M5498">
        <v>0.7</v>
      </c>
      <c r="N5498">
        <v>-6.5296000000000003</v>
      </c>
    </row>
    <row r="5499" spans="1:14" hidden="1">
      <c r="A5499">
        <v>4500</v>
      </c>
      <c r="B5499" t="s">
        <v>5308</v>
      </c>
      <c r="C5499" s="4">
        <v>42470</v>
      </c>
      <c r="D5499" s="4">
        <v>42476</v>
      </c>
      <c r="E5499" t="s">
        <v>15</v>
      </c>
      <c r="F5499" t="s">
        <v>194</v>
      </c>
      <c r="G5499" t="s">
        <v>27</v>
      </c>
      <c r="H5499">
        <v>93309</v>
      </c>
      <c r="I5499" t="s">
        <v>296</v>
      </c>
      <c r="J5499">
        <v>12.96</v>
      </c>
      <c r="K5499">
        <v>2</v>
      </c>
      <c r="L5499">
        <v>3.3696000000000002</v>
      </c>
      <c r="M5499">
        <v>0</v>
      </c>
      <c r="N5499">
        <v>6.2207999999999997</v>
      </c>
    </row>
    <row r="5500" spans="1:14" hidden="1">
      <c r="A5500">
        <v>4501</v>
      </c>
      <c r="B5500" t="s">
        <v>5308</v>
      </c>
      <c r="C5500" s="4">
        <v>42470</v>
      </c>
      <c r="D5500" s="4">
        <v>42476</v>
      </c>
      <c r="E5500" t="s">
        <v>15</v>
      </c>
      <c r="F5500" t="s">
        <v>194</v>
      </c>
      <c r="G5500" t="s">
        <v>27</v>
      </c>
      <c r="H5500">
        <v>93309</v>
      </c>
      <c r="I5500" t="s">
        <v>411</v>
      </c>
      <c r="J5500">
        <v>23.2</v>
      </c>
      <c r="K5500">
        <v>5</v>
      </c>
      <c r="L5500">
        <v>3.016</v>
      </c>
      <c r="M5500">
        <v>0.2</v>
      </c>
      <c r="N5500">
        <v>8.1199999999999992</v>
      </c>
    </row>
    <row r="5501" spans="1:14" hidden="1">
      <c r="A5501">
        <v>6736</v>
      </c>
      <c r="B5501" t="s">
        <v>5309</v>
      </c>
      <c r="C5501" s="4">
        <v>42470</v>
      </c>
      <c r="D5501" s="4">
        <v>42477</v>
      </c>
      <c r="E5501" t="s">
        <v>15</v>
      </c>
      <c r="F5501" t="s">
        <v>503</v>
      </c>
      <c r="G5501" t="s">
        <v>21</v>
      </c>
      <c r="H5501">
        <v>94122</v>
      </c>
      <c r="I5501" t="s">
        <v>5310</v>
      </c>
      <c r="J5501">
        <v>113.76</v>
      </c>
      <c r="K5501">
        <v>3</v>
      </c>
      <c r="L5501">
        <v>23.1312</v>
      </c>
      <c r="M5501">
        <v>0</v>
      </c>
      <c r="N5501">
        <v>44.366399999999999</v>
      </c>
    </row>
    <row r="5502" spans="1:14" hidden="1">
      <c r="A5502">
        <v>6737</v>
      </c>
      <c r="B5502" t="s">
        <v>5309</v>
      </c>
      <c r="C5502" s="4">
        <v>42470</v>
      </c>
      <c r="D5502" s="4">
        <v>42477</v>
      </c>
      <c r="E5502" t="s">
        <v>15</v>
      </c>
      <c r="F5502" t="s">
        <v>503</v>
      </c>
      <c r="G5502" t="s">
        <v>21</v>
      </c>
      <c r="H5502">
        <v>94122</v>
      </c>
      <c r="I5502" t="s">
        <v>3345</v>
      </c>
      <c r="J5502">
        <v>579.51</v>
      </c>
      <c r="K5502">
        <v>3</v>
      </c>
      <c r="L5502">
        <v>166.12620000000001</v>
      </c>
      <c r="M5502">
        <v>0</v>
      </c>
      <c r="N5502">
        <v>81.131399999999999</v>
      </c>
    </row>
    <row r="5503" spans="1:14" hidden="1">
      <c r="A5503">
        <v>6738</v>
      </c>
      <c r="B5503" t="s">
        <v>5309</v>
      </c>
      <c r="C5503" s="4">
        <v>42470</v>
      </c>
      <c r="D5503" s="4">
        <v>42477</v>
      </c>
      <c r="E5503" t="s">
        <v>15</v>
      </c>
      <c r="F5503" t="s">
        <v>503</v>
      </c>
      <c r="G5503" t="s">
        <v>21</v>
      </c>
      <c r="H5503">
        <v>94122</v>
      </c>
      <c r="I5503" t="s">
        <v>3328</v>
      </c>
      <c r="J5503">
        <v>150.66</v>
      </c>
      <c r="K5503">
        <v>9</v>
      </c>
      <c r="L5503">
        <v>16.070399999999999</v>
      </c>
      <c r="M5503">
        <v>0</v>
      </c>
      <c r="N5503">
        <v>6.02639999999999</v>
      </c>
    </row>
    <row r="5504" spans="1:14" hidden="1">
      <c r="A5504">
        <v>6739</v>
      </c>
      <c r="B5504" t="s">
        <v>5309</v>
      </c>
      <c r="C5504" s="4">
        <v>42470</v>
      </c>
      <c r="D5504" s="4">
        <v>42477</v>
      </c>
      <c r="E5504" t="s">
        <v>15</v>
      </c>
      <c r="F5504" t="s">
        <v>503</v>
      </c>
      <c r="G5504" t="s">
        <v>21</v>
      </c>
      <c r="H5504">
        <v>94122</v>
      </c>
      <c r="I5504" t="s">
        <v>1069</v>
      </c>
      <c r="J5504">
        <v>48.031999999999996</v>
      </c>
      <c r="K5504">
        <v>4</v>
      </c>
      <c r="L5504">
        <v>8.1053999999999995</v>
      </c>
      <c r="M5504">
        <v>0.2</v>
      </c>
      <c r="N5504">
        <v>15.6104</v>
      </c>
    </row>
    <row r="5505" spans="1:14" hidden="1">
      <c r="A5505">
        <v>7474</v>
      </c>
      <c r="B5505" t="s">
        <v>5311</v>
      </c>
      <c r="C5505" s="4">
        <v>42470</v>
      </c>
      <c r="D5505" s="4">
        <v>42475</v>
      </c>
      <c r="E5505" t="s">
        <v>15</v>
      </c>
      <c r="F5505" t="s">
        <v>653</v>
      </c>
      <c r="G5505" t="s">
        <v>27</v>
      </c>
      <c r="H5505">
        <v>60653</v>
      </c>
      <c r="I5505" t="s">
        <v>2085</v>
      </c>
      <c r="J5505">
        <v>13.568</v>
      </c>
      <c r="K5505">
        <v>4</v>
      </c>
      <c r="L5505">
        <v>2.5863999999999998</v>
      </c>
      <c r="M5505">
        <v>0.2</v>
      </c>
      <c r="N5505">
        <v>3.2223999999999999</v>
      </c>
    </row>
    <row r="5506" spans="1:14" hidden="1">
      <c r="A5506">
        <v>1560</v>
      </c>
      <c r="B5506" t="s">
        <v>5312</v>
      </c>
      <c r="C5506" s="4">
        <v>42469</v>
      </c>
      <c r="D5506" s="4">
        <v>42473</v>
      </c>
      <c r="E5506" t="s">
        <v>15</v>
      </c>
      <c r="F5506" t="s">
        <v>956</v>
      </c>
      <c r="G5506" t="s">
        <v>27</v>
      </c>
      <c r="H5506">
        <v>98103</v>
      </c>
      <c r="I5506" t="s">
        <v>2211</v>
      </c>
      <c r="J5506">
        <v>35.351999999999997</v>
      </c>
      <c r="K5506">
        <v>9</v>
      </c>
      <c r="L5506">
        <v>2.5041000000000002</v>
      </c>
      <c r="M5506">
        <v>0.2</v>
      </c>
      <c r="N5506">
        <v>12.815099999999999</v>
      </c>
    </row>
    <row r="5507" spans="1:14" hidden="1">
      <c r="A5507">
        <v>3054</v>
      </c>
      <c r="B5507" t="s">
        <v>5313</v>
      </c>
      <c r="C5507" s="4">
        <v>42469</v>
      </c>
      <c r="D5507" s="4">
        <v>42474</v>
      </c>
      <c r="E5507" t="s">
        <v>52</v>
      </c>
      <c r="F5507" t="s">
        <v>2810</v>
      </c>
      <c r="G5507" t="s">
        <v>17</v>
      </c>
      <c r="H5507">
        <v>48227</v>
      </c>
      <c r="I5507" t="s">
        <v>3682</v>
      </c>
      <c r="J5507">
        <v>517.9</v>
      </c>
      <c r="K5507">
        <v>2</v>
      </c>
      <c r="L5507">
        <v>191.62299999999999</v>
      </c>
      <c r="M5507">
        <v>0</v>
      </c>
      <c r="N5507">
        <v>134.654</v>
      </c>
    </row>
    <row r="5508" spans="1:14" hidden="1">
      <c r="A5508">
        <v>3055</v>
      </c>
      <c r="B5508" t="s">
        <v>5313</v>
      </c>
      <c r="C5508" s="4">
        <v>42469</v>
      </c>
      <c r="D5508" s="4">
        <v>42474</v>
      </c>
      <c r="E5508" t="s">
        <v>52</v>
      </c>
      <c r="F5508" t="s">
        <v>2810</v>
      </c>
      <c r="G5508" t="s">
        <v>17</v>
      </c>
      <c r="H5508">
        <v>48227</v>
      </c>
      <c r="I5508" t="s">
        <v>1696</v>
      </c>
      <c r="J5508">
        <v>5.28</v>
      </c>
      <c r="K5508">
        <v>2</v>
      </c>
      <c r="L5508">
        <v>1.4256</v>
      </c>
      <c r="M5508">
        <v>0</v>
      </c>
      <c r="N5508">
        <v>2.4287999999999998</v>
      </c>
    </row>
    <row r="5509" spans="1:14" hidden="1">
      <c r="A5509">
        <v>5400</v>
      </c>
      <c r="B5509" t="s">
        <v>5314</v>
      </c>
      <c r="C5509" s="4">
        <v>42469</v>
      </c>
      <c r="D5509" s="4">
        <v>42474</v>
      </c>
      <c r="E5509" t="s">
        <v>15</v>
      </c>
      <c r="F5509" t="s">
        <v>538</v>
      </c>
      <c r="G5509" t="s">
        <v>21</v>
      </c>
      <c r="H5509">
        <v>90004</v>
      </c>
      <c r="I5509" t="s">
        <v>2578</v>
      </c>
      <c r="J5509">
        <v>556.66499999999996</v>
      </c>
      <c r="K5509">
        <v>5</v>
      </c>
      <c r="L5509">
        <v>110.0232</v>
      </c>
      <c r="M5509">
        <v>0.15</v>
      </c>
      <c r="N5509">
        <v>6.5490000000000199</v>
      </c>
    </row>
    <row r="5510" spans="1:14" hidden="1">
      <c r="A5510">
        <v>355</v>
      </c>
      <c r="B5510" t="s">
        <v>5315</v>
      </c>
      <c r="C5510" s="4">
        <v>42468</v>
      </c>
      <c r="D5510" s="4">
        <v>42473</v>
      </c>
      <c r="E5510" t="s">
        <v>15</v>
      </c>
      <c r="F5510" t="s">
        <v>1350</v>
      </c>
      <c r="G5510" t="s">
        <v>21</v>
      </c>
      <c r="H5510">
        <v>10035</v>
      </c>
      <c r="I5510" t="s">
        <v>3409</v>
      </c>
      <c r="J5510">
        <v>388.70400000000001</v>
      </c>
      <c r="K5510">
        <v>6</v>
      </c>
      <c r="L5510">
        <v>65.593800000000002</v>
      </c>
      <c r="M5510">
        <v>0.2</v>
      </c>
      <c r="N5510">
        <v>-4.8587999999999996</v>
      </c>
    </row>
    <row r="5511" spans="1:14" hidden="1">
      <c r="A5511">
        <v>356</v>
      </c>
      <c r="B5511" t="s">
        <v>5315</v>
      </c>
      <c r="C5511" s="4">
        <v>42468</v>
      </c>
      <c r="D5511" s="4">
        <v>42473</v>
      </c>
      <c r="E5511" t="s">
        <v>15</v>
      </c>
      <c r="F5511" t="s">
        <v>1350</v>
      </c>
      <c r="G5511" t="s">
        <v>21</v>
      </c>
      <c r="H5511">
        <v>10035</v>
      </c>
      <c r="I5511" t="s">
        <v>1590</v>
      </c>
      <c r="J5511">
        <v>8.26</v>
      </c>
      <c r="K5511">
        <v>2</v>
      </c>
      <c r="L5511">
        <v>2.2302</v>
      </c>
      <c r="M5511">
        <v>0</v>
      </c>
      <c r="N5511">
        <v>3.7995999999999999</v>
      </c>
    </row>
    <row r="5512" spans="1:14" hidden="1">
      <c r="A5512">
        <v>357</v>
      </c>
      <c r="B5512" t="s">
        <v>5315</v>
      </c>
      <c r="C5512" s="4">
        <v>42468</v>
      </c>
      <c r="D5512" s="4">
        <v>42473</v>
      </c>
      <c r="E5512" t="s">
        <v>15</v>
      </c>
      <c r="F5512" t="s">
        <v>1350</v>
      </c>
      <c r="G5512" t="s">
        <v>21</v>
      </c>
      <c r="H5512">
        <v>10035</v>
      </c>
      <c r="I5512" t="s">
        <v>3073</v>
      </c>
      <c r="J5512">
        <v>17.04</v>
      </c>
      <c r="K5512">
        <v>4</v>
      </c>
      <c r="L5512">
        <v>2.5133999999999999</v>
      </c>
      <c r="M5512">
        <v>0</v>
      </c>
      <c r="N5512">
        <v>6.9863999999999997</v>
      </c>
    </row>
    <row r="5513" spans="1:14" hidden="1">
      <c r="A5513">
        <v>358</v>
      </c>
      <c r="B5513" t="s">
        <v>5315</v>
      </c>
      <c r="C5513" s="4">
        <v>42468</v>
      </c>
      <c r="D5513" s="4">
        <v>42473</v>
      </c>
      <c r="E5513" t="s">
        <v>15</v>
      </c>
      <c r="F5513" t="s">
        <v>1350</v>
      </c>
      <c r="G5513" t="s">
        <v>21</v>
      </c>
      <c r="H5513">
        <v>10035</v>
      </c>
      <c r="I5513" t="s">
        <v>609</v>
      </c>
      <c r="J5513">
        <v>34.4</v>
      </c>
      <c r="K5513">
        <v>5</v>
      </c>
      <c r="L5513">
        <v>3.7151999999999998</v>
      </c>
      <c r="M5513">
        <v>0</v>
      </c>
      <c r="N5513">
        <v>15.824</v>
      </c>
    </row>
    <row r="5514" spans="1:14" hidden="1">
      <c r="A5514">
        <v>904</v>
      </c>
      <c r="B5514" t="s">
        <v>5316</v>
      </c>
      <c r="C5514" s="4">
        <v>42468</v>
      </c>
      <c r="D5514" s="4">
        <v>42472</v>
      </c>
      <c r="E5514" t="s">
        <v>15</v>
      </c>
      <c r="F5514" t="s">
        <v>349</v>
      </c>
      <c r="G5514" t="s">
        <v>21</v>
      </c>
      <c r="H5514">
        <v>90032</v>
      </c>
      <c r="I5514" t="s">
        <v>1541</v>
      </c>
      <c r="J5514">
        <v>20.04</v>
      </c>
      <c r="K5514">
        <v>3</v>
      </c>
      <c r="L5514">
        <v>3.4735999999999998</v>
      </c>
      <c r="M5514">
        <v>0</v>
      </c>
      <c r="N5514">
        <v>9.6191999999999993</v>
      </c>
    </row>
    <row r="5515" spans="1:14" hidden="1">
      <c r="A5515">
        <v>905</v>
      </c>
      <c r="B5515" t="s">
        <v>5316</v>
      </c>
      <c r="C5515" s="4">
        <v>42468</v>
      </c>
      <c r="D5515" s="4">
        <v>42472</v>
      </c>
      <c r="E5515" t="s">
        <v>15</v>
      </c>
      <c r="F5515" t="s">
        <v>349</v>
      </c>
      <c r="G5515" t="s">
        <v>21</v>
      </c>
      <c r="H5515">
        <v>90032</v>
      </c>
      <c r="I5515" t="s">
        <v>1298</v>
      </c>
      <c r="J5515">
        <v>64.959999999999994</v>
      </c>
      <c r="K5515">
        <v>2</v>
      </c>
      <c r="L5515">
        <v>31.180800000000001</v>
      </c>
      <c r="M5515">
        <v>0</v>
      </c>
      <c r="N5515">
        <v>2.5983999999999998</v>
      </c>
    </row>
    <row r="5516" spans="1:14" hidden="1">
      <c r="A5516">
        <v>906</v>
      </c>
      <c r="B5516" t="s">
        <v>5316</v>
      </c>
      <c r="C5516" s="4">
        <v>42468</v>
      </c>
      <c r="D5516" s="4">
        <v>42472</v>
      </c>
      <c r="E5516" t="s">
        <v>15</v>
      </c>
      <c r="F5516" t="s">
        <v>349</v>
      </c>
      <c r="G5516" t="s">
        <v>21</v>
      </c>
      <c r="H5516">
        <v>90032</v>
      </c>
      <c r="I5516" t="s">
        <v>246</v>
      </c>
      <c r="J5516">
        <v>12.96</v>
      </c>
      <c r="K5516">
        <v>2</v>
      </c>
      <c r="L5516">
        <v>3.3696000000000002</v>
      </c>
      <c r="M5516">
        <v>0</v>
      </c>
      <c r="N5516">
        <v>6.2207999999999997</v>
      </c>
    </row>
    <row r="5517" spans="1:14" hidden="1">
      <c r="A5517">
        <v>1198</v>
      </c>
      <c r="B5517" t="s">
        <v>5317</v>
      </c>
      <c r="C5517" s="4">
        <v>42468</v>
      </c>
      <c r="D5517" s="4">
        <v>42472</v>
      </c>
      <c r="E5517" t="s">
        <v>15</v>
      </c>
      <c r="F5517" t="s">
        <v>1420</v>
      </c>
      <c r="G5517" t="s">
        <v>21</v>
      </c>
      <c r="H5517">
        <v>77041</v>
      </c>
      <c r="I5517" t="s">
        <v>716</v>
      </c>
      <c r="J5517">
        <v>431.928</v>
      </c>
      <c r="K5517">
        <v>9</v>
      </c>
      <c r="L5517">
        <v>40.793199999999999</v>
      </c>
      <c r="M5517">
        <v>0.2</v>
      </c>
      <c r="N5517">
        <v>64.789199999999994</v>
      </c>
    </row>
    <row r="5518" spans="1:14" hidden="1">
      <c r="A5518">
        <v>1199</v>
      </c>
      <c r="B5518" t="s">
        <v>5317</v>
      </c>
      <c r="C5518" s="4">
        <v>42468</v>
      </c>
      <c r="D5518" s="4">
        <v>42472</v>
      </c>
      <c r="E5518" t="s">
        <v>15</v>
      </c>
      <c r="F5518" t="s">
        <v>1420</v>
      </c>
      <c r="G5518" t="s">
        <v>21</v>
      </c>
      <c r="H5518">
        <v>77041</v>
      </c>
      <c r="I5518" t="s">
        <v>681</v>
      </c>
      <c r="J5518">
        <v>95.983999999999995</v>
      </c>
      <c r="K5518">
        <v>4</v>
      </c>
      <c r="L5518">
        <v>25.0244</v>
      </c>
      <c r="M5518">
        <v>0.3</v>
      </c>
      <c r="N5518">
        <v>-4.1135999999999999</v>
      </c>
    </row>
    <row r="5519" spans="1:14" hidden="1">
      <c r="A5519">
        <v>1200</v>
      </c>
      <c r="B5519" t="s">
        <v>5317</v>
      </c>
      <c r="C5519" s="4">
        <v>42468</v>
      </c>
      <c r="D5519" s="4">
        <v>42472</v>
      </c>
      <c r="E5519" t="s">
        <v>15</v>
      </c>
      <c r="F5519" t="s">
        <v>1420</v>
      </c>
      <c r="G5519" t="s">
        <v>21</v>
      </c>
      <c r="H5519">
        <v>77041</v>
      </c>
      <c r="I5519" t="s">
        <v>1757</v>
      </c>
      <c r="J5519">
        <v>1088.7919999999999</v>
      </c>
      <c r="K5519">
        <v>4</v>
      </c>
      <c r="L5519">
        <v>734.93460000000005</v>
      </c>
      <c r="M5519">
        <v>0.8</v>
      </c>
      <c r="N5519">
        <v>-1850.9464</v>
      </c>
    </row>
    <row r="5520" spans="1:14" hidden="1">
      <c r="A5520">
        <v>3673</v>
      </c>
      <c r="B5520" t="s">
        <v>5318</v>
      </c>
      <c r="C5520" s="4">
        <v>42468</v>
      </c>
      <c r="D5520" s="4">
        <v>42474</v>
      </c>
      <c r="E5520" t="s">
        <v>15</v>
      </c>
      <c r="F5520" t="s">
        <v>2733</v>
      </c>
      <c r="G5520" t="s">
        <v>17</v>
      </c>
      <c r="H5520">
        <v>45373</v>
      </c>
      <c r="I5520" t="s">
        <v>2295</v>
      </c>
      <c r="J5520">
        <v>8.8719999999999999</v>
      </c>
      <c r="K5520">
        <v>1</v>
      </c>
      <c r="L5520">
        <v>5.6558999999999999</v>
      </c>
      <c r="M5520">
        <v>0.2</v>
      </c>
      <c r="N5520">
        <v>3.2161</v>
      </c>
    </row>
    <row r="5521" spans="1:14" hidden="1">
      <c r="A5521">
        <v>3674</v>
      </c>
      <c r="B5521" t="s">
        <v>5318</v>
      </c>
      <c r="C5521" s="4">
        <v>42468</v>
      </c>
      <c r="D5521" s="4">
        <v>42474</v>
      </c>
      <c r="E5521" t="s">
        <v>15</v>
      </c>
      <c r="F5521" t="s">
        <v>2733</v>
      </c>
      <c r="G5521" t="s">
        <v>17</v>
      </c>
      <c r="H5521">
        <v>45373</v>
      </c>
      <c r="I5521" t="s">
        <v>1808</v>
      </c>
      <c r="J5521">
        <v>121.104</v>
      </c>
      <c r="K5521">
        <v>6</v>
      </c>
      <c r="L5521">
        <v>37.003999999999998</v>
      </c>
      <c r="M5521">
        <v>0.7</v>
      </c>
      <c r="N5521">
        <v>-100.92</v>
      </c>
    </row>
    <row r="5522" spans="1:14" hidden="1">
      <c r="A5522">
        <v>4196</v>
      </c>
      <c r="B5522" t="s">
        <v>5319</v>
      </c>
      <c r="C5522" s="4">
        <v>42468</v>
      </c>
      <c r="D5522" s="4">
        <v>42474</v>
      </c>
      <c r="E5522" t="s">
        <v>15</v>
      </c>
      <c r="F5522" t="s">
        <v>1186</v>
      </c>
      <c r="G5522" t="s">
        <v>21</v>
      </c>
      <c r="H5522">
        <v>90032</v>
      </c>
      <c r="I5522" t="s">
        <v>1148</v>
      </c>
      <c r="J5522">
        <v>24.7</v>
      </c>
      <c r="K5522">
        <v>5</v>
      </c>
      <c r="L5522">
        <v>2.8652000000000002</v>
      </c>
      <c r="M5522">
        <v>0</v>
      </c>
      <c r="N5522">
        <v>10.374000000000001</v>
      </c>
    </row>
    <row r="5523" spans="1:14" hidden="1">
      <c r="A5523">
        <v>5508</v>
      </c>
      <c r="B5523" t="s">
        <v>5320</v>
      </c>
      <c r="C5523" s="4">
        <v>42468</v>
      </c>
      <c r="D5523" s="4">
        <v>42474</v>
      </c>
      <c r="E5523" t="s">
        <v>15</v>
      </c>
      <c r="F5523" t="s">
        <v>997</v>
      </c>
      <c r="G5523" t="s">
        <v>21</v>
      </c>
      <c r="H5523">
        <v>30080</v>
      </c>
      <c r="I5523" t="s">
        <v>1760</v>
      </c>
      <c r="J5523">
        <v>17.920000000000002</v>
      </c>
      <c r="K5523">
        <v>4</v>
      </c>
      <c r="L5523">
        <v>2.3296000000000001</v>
      </c>
      <c r="M5523">
        <v>0</v>
      </c>
      <c r="N5523">
        <v>8.6015999999999995</v>
      </c>
    </row>
    <row r="5524" spans="1:14" hidden="1">
      <c r="A5524">
        <v>6151</v>
      </c>
      <c r="B5524" t="s">
        <v>5321</v>
      </c>
      <c r="C5524" s="4">
        <v>42468</v>
      </c>
      <c r="D5524" s="4">
        <v>42471</v>
      </c>
      <c r="E5524" t="s">
        <v>38</v>
      </c>
      <c r="F5524" t="s">
        <v>3877</v>
      </c>
      <c r="G5524" t="s">
        <v>21</v>
      </c>
      <c r="H5524">
        <v>31907</v>
      </c>
      <c r="I5524" t="s">
        <v>3900</v>
      </c>
      <c r="J5524">
        <v>354.9</v>
      </c>
      <c r="K5524">
        <v>5</v>
      </c>
      <c r="L5524">
        <v>53.234999999999999</v>
      </c>
      <c r="M5524">
        <v>0</v>
      </c>
      <c r="N5524">
        <v>88.724999999999994</v>
      </c>
    </row>
    <row r="5525" spans="1:14" hidden="1">
      <c r="A5525">
        <v>6717</v>
      </c>
      <c r="B5525" t="s">
        <v>5322</v>
      </c>
      <c r="C5525" s="4">
        <v>42468</v>
      </c>
      <c r="D5525" s="4">
        <v>42475</v>
      </c>
      <c r="E5525" t="s">
        <v>15</v>
      </c>
      <c r="F5525" t="s">
        <v>2506</v>
      </c>
      <c r="G5525" t="s">
        <v>17</v>
      </c>
      <c r="H5525">
        <v>71901</v>
      </c>
      <c r="I5525" t="s">
        <v>2005</v>
      </c>
      <c r="J5525">
        <v>30</v>
      </c>
      <c r="K5525">
        <v>6</v>
      </c>
      <c r="L5525">
        <v>2.6</v>
      </c>
      <c r="M5525">
        <v>0</v>
      </c>
      <c r="N5525">
        <v>14.4</v>
      </c>
    </row>
    <row r="5526" spans="1:14" hidden="1">
      <c r="A5526">
        <v>6718</v>
      </c>
      <c r="B5526" t="s">
        <v>5322</v>
      </c>
      <c r="C5526" s="4">
        <v>42468</v>
      </c>
      <c r="D5526" s="4">
        <v>42475</v>
      </c>
      <c r="E5526" t="s">
        <v>15</v>
      </c>
      <c r="F5526" t="s">
        <v>2506</v>
      </c>
      <c r="G5526" t="s">
        <v>17</v>
      </c>
      <c r="H5526">
        <v>71901</v>
      </c>
      <c r="I5526" t="s">
        <v>1848</v>
      </c>
      <c r="J5526">
        <v>25.92</v>
      </c>
      <c r="K5526">
        <v>4</v>
      </c>
      <c r="L5526">
        <v>3.3048000000000002</v>
      </c>
      <c r="M5526">
        <v>0</v>
      </c>
      <c r="N5526">
        <v>12.700799999999999</v>
      </c>
    </row>
    <row r="5527" spans="1:14" hidden="1">
      <c r="A5527">
        <v>6719</v>
      </c>
      <c r="B5527" t="s">
        <v>5322</v>
      </c>
      <c r="C5527" s="4">
        <v>42468</v>
      </c>
      <c r="D5527" s="4">
        <v>42475</v>
      </c>
      <c r="E5527" t="s">
        <v>15</v>
      </c>
      <c r="F5527" t="s">
        <v>2506</v>
      </c>
      <c r="G5527" t="s">
        <v>17</v>
      </c>
      <c r="H5527">
        <v>71901</v>
      </c>
      <c r="I5527" t="s">
        <v>667</v>
      </c>
      <c r="J5527">
        <v>159.91999999999999</v>
      </c>
      <c r="K5527">
        <v>4</v>
      </c>
      <c r="L5527">
        <v>31.984000000000002</v>
      </c>
      <c r="M5527">
        <v>0</v>
      </c>
      <c r="N5527">
        <v>31.984000000000002</v>
      </c>
    </row>
    <row r="5528" spans="1:14" hidden="1">
      <c r="A5528">
        <v>754</v>
      </c>
      <c r="B5528" t="s">
        <v>5323</v>
      </c>
      <c r="C5528" s="4">
        <v>42467</v>
      </c>
      <c r="D5528" s="4">
        <v>42469</v>
      </c>
      <c r="E5528" t="s">
        <v>38</v>
      </c>
      <c r="F5528" t="s">
        <v>109</v>
      </c>
      <c r="G5528" t="s">
        <v>27</v>
      </c>
      <c r="H5528">
        <v>94110</v>
      </c>
      <c r="I5528" t="s">
        <v>1220</v>
      </c>
      <c r="J5528">
        <v>1199.9760000000001</v>
      </c>
      <c r="K5528">
        <v>3</v>
      </c>
      <c r="L5528">
        <v>274.99450000000002</v>
      </c>
      <c r="M5528">
        <v>0.2</v>
      </c>
      <c r="N5528">
        <v>374.99250000000001</v>
      </c>
    </row>
    <row r="5529" spans="1:14" hidden="1">
      <c r="A5529">
        <v>4735</v>
      </c>
      <c r="B5529" t="s">
        <v>5324</v>
      </c>
      <c r="C5529" s="4">
        <v>42467</v>
      </c>
      <c r="D5529" s="4">
        <v>42472</v>
      </c>
      <c r="E5529" t="s">
        <v>15</v>
      </c>
      <c r="F5529" t="s">
        <v>2469</v>
      </c>
      <c r="G5529" t="s">
        <v>27</v>
      </c>
      <c r="H5529">
        <v>10035</v>
      </c>
      <c r="I5529" t="s">
        <v>881</v>
      </c>
      <c r="J5529">
        <v>658.74599999999998</v>
      </c>
      <c r="K5529">
        <v>3</v>
      </c>
      <c r="L5529">
        <v>170.786</v>
      </c>
      <c r="M5529">
        <v>0.1</v>
      </c>
      <c r="N5529">
        <v>146.38800000000001</v>
      </c>
    </row>
    <row r="5530" spans="1:14" hidden="1">
      <c r="A5530">
        <v>8517</v>
      </c>
      <c r="B5530" t="s">
        <v>5325</v>
      </c>
      <c r="C5530" s="4">
        <v>42467</v>
      </c>
      <c r="D5530" s="4">
        <v>42471</v>
      </c>
      <c r="E5530" t="s">
        <v>15</v>
      </c>
      <c r="F5530" t="s">
        <v>1578</v>
      </c>
      <c r="G5530" t="s">
        <v>21</v>
      </c>
      <c r="H5530">
        <v>10009</v>
      </c>
      <c r="I5530" t="s">
        <v>2755</v>
      </c>
      <c r="J5530">
        <v>3.64</v>
      </c>
      <c r="K5530">
        <v>2</v>
      </c>
      <c r="L5530">
        <v>1.3286</v>
      </c>
      <c r="M5530">
        <v>0</v>
      </c>
      <c r="N5530">
        <v>0.98280000000000001</v>
      </c>
    </row>
    <row r="5531" spans="1:14" hidden="1">
      <c r="A5531">
        <v>9369</v>
      </c>
      <c r="B5531" t="s">
        <v>5326</v>
      </c>
      <c r="C5531" s="4">
        <v>42467</v>
      </c>
      <c r="D5531" s="4">
        <v>42469</v>
      </c>
      <c r="E5531" t="s">
        <v>38</v>
      </c>
      <c r="F5531" t="s">
        <v>789</v>
      </c>
      <c r="G5531" t="s">
        <v>27</v>
      </c>
      <c r="H5531">
        <v>8701</v>
      </c>
      <c r="I5531" t="s">
        <v>1582</v>
      </c>
      <c r="J5531">
        <v>37.94</v>
      </c>
      <c r="K5531">
        <v>2</v>
      </c>
      <c r="L5531">
        <v>9.8643999999999998</v>
      </c>
      <c r="M5531">
        <v>0</v>
      </c>
      <c r="N5531">
        <v>18.211200000000002</v>
      </c>
    </row>
    <row r="5532" spans="1:14" hidden="1">
      <c r="A5532">
        <v>9935</v>
      </c>
      <c r="B5532" t="s">
        <v>5327</v>
      </c>
      <c r="C5532" s="4">
        <v>42467</v>
      </c>
      <c r="D5532" s="4">
        <v>42472</v>
      </c>
      <c r="E5532" t="s">
        <v>15</v>
      </c>
      <c r="F5532" t="s">
        <v>3020</v>
      </c>
      <c r="G5532" t="s">
        <v>21</v>
      </c>
      <c r="H5532">
        <v>19120</v>
      </c>
      <c r="I5532" t="s">
        <v>2357</v>
      </c>
      <c r="J5532">
        <v>33.527999999999999</v>
      </c>
      <c r="K5532">
        <v>3</v>
      </c>
      <c r="L5532">
        <v>10.3378</v>
      </c>
      <c r="M5532">
        <v>0.2</v>
      </c>
      <c r="N5532">
        <v>2.5146000000000002</v>
      </c>
    </row>
    <row r="5533" spans="1:14" hidden="1">
      <c r="A5533">
        <v>9936</v>
      </c>
      <c r="B5533" t="s">
        <v>5327</v>
      </c>
      <c r="C5533" s="4">
        <v>42467</v>
      </c>
      <c r="D5533" s="4">
        <v>42472</v>
      </c>
      <c r="E5533" t="s">
        <v>15</v>
      </c>
      <c r="F5533" t="s">
        <v>3020</v>
      </c>
      <c r="G5533" t="s">
        <v>21</v>
      </c>
      <c r="H5533">
        <v>19120</v>
      </c>
      <c r="I5533" t="s">
        <v>5328</v>
      </c>
      <c r="J5533">
        <v>36.744</v>
      </c>
      <c r="K5533">
        <v>3</v>
      </c>
      <c r="L5533">
        <v>11.023199999999999</v>
      </c>
      <c r="M5533">
        <v>0.2</v>
      </c>
      <c r="N5533">
        <v>3.6743999999999999</v>
      </c>
    </row>
    <row r="5534" spans="1:14" hidden="1">
      <c r="A5534">
        <v>8799</v>
      </c>
      <c r="B5534" t="s">
        <v>5329</v>
      </c>
      <c r="C5534" s="4">
        <v>42466</v>
      </c>
      <c r="D5534" s="4">
        <v>42470</v>
      </c>
      <c r="E5534" t="s">
        <v>15</v>
      </c>
      <c r="F5534" t="s">
        <v>1414</v>
      </c>
      <c r="G5534" t="s">
        <v>17</v>
      </c>
      <c r="H5534" t="s">
        <v>654</v>
      </c>
      <c r="I5534" t="s">
        <v>3682</v>
      </c>
      <c r="J5534">
        <v>1294.75</v>
      </c>
      <c r="K5534">
        <v>5</v>
      </c>
      <c r="L5534">
        <v>191.62299999999999</v>
      </c>
      <c r="M5534">
        <v>0</v>
      </c>
      <c r="N5534">
        <v>336.63499999999999</v>
      </c>
    </row>
    <row r="5535" spans="1:14" hidden="1">
      <c r="A5535">
        <v>89</v>
      </c>
      <c r="B5535" t="s">
        <v>5330</v>
      </c>
      <c r="C5535" s="4">
        <v>42465</v>
      </c>
      <c r="D5535" s="4">
        <v>42470</v>
      </c>
      <c r="E5535" t="s">
        <v>52</v>
      </c>
      <c r="F5535" t="s">
        <v>414</v>
      </c>
      <c r="G5535" t="s">
        <v>17</v>
      </c>
      <c r="H5535">
        <v>77095</v>
      </c>
      <c r="I5535" t="s">
        <v>1051</v>
      </c>
      <c r="J5535">
        <v>158.36799999999999</v>
      </c>
      <c r="K5535">
        <v>7</v>
      </c>
      <c r="L5535">
        <v>20.644400000000001</v>
      </c>
      <c r="M5535">
        <v>0.2</v>
      </c>
      <c r="N5535">
        <v>13.857200000000001</v>
      </c>
    </row>
    <row r="5536" spans="1:14" hidden="1">
      <c r="A5536">
        <v>9316</v>
      </c>
      <c r="B5536" t="s">
        <v>5331</v>
      </c>
      <c r="C5536" s="4">
        <v>42465</v>
      </c>
      <c r="D5536" s="4">
        <v>42469</v>
      </c>
      <c r="E5536" t="s">
        <v>15</v>
      </c>
      <c r="F5536" t="s">
        <v>4240</v>
      </c>
      <c r="G5536" t="s">
        <v>21</v>
      </c>
      <c r="H5536">
        <v>19140</v>
      </c>
      <c r="I5536" t="s">
        <v>3599</v>
      </c>
      <c r="J5536">
        <v>118.782</v>
      </c>
      <c r="K5536">
        <v>3</v>
      </c>
      <c r="L5536">
        <v>48.832599999999999</v>
      </c>
      <c r="M5536">
        <v>0.4</v>
      </c>
      <c r="N5536">
        <v>-27.715800000000002</v>
      </c>
    </row>
    <row r="5537" spans="1:14" hidden="1">
      <c r="A5537">
        <v>9317</v>
      </c>
      <c r="B5537" t="s">
        <v>5331</v>
      </c>
      <c r="C5537" s="4">
        <v>42465</v>
      </c>
      <c r="D5537" s="4">
        <v>42469</v>
      </c>
      <c r="E5537" t="s">
        <v>15</v>
      </c>
      <c r="F5537" t="s">
        <v>4240</v>
      </c>
      <c r="G5537" t="s">
        <v>21</v>
      </c>
      <c r="H5537">
        <v>19140</v>
      </c>
      <c r="I5537" t="s">
        <v>1567</v>
      </c>
      <c r="J5537">
        <v>769.18399999999997</v>
      </c>
      <c r="K5537">
        <v>4</v>
      </c>
      <c r="L5537">
        <v>233.15889999999999</v>
      </c>
      <c r="M5537">
        <v>0.2</v>
      </c>
      <c r="N5537">
        <v>-163.45160000000001</v>
      </c>
    </row>
    <row r="5538" spans="1:14" hidden="1">
      <c r="A5538">
        <v>4243</v>
      </c>
      <c r="B5538" t="s">
        <v>5332</v>
      </c>
      <c r="C5538" s="4">
        <v>42464</v>
      </c>
      <c r="D5538" s="4">
        <v>42465</v>
      </c>
      <c r="E5538" t="s">
        <v>38</v>
      </c>
      <c r="F5538" t="s">
        <v>1147</v>
      </c>
      <c r="G5538" t="s">
        <v>17</v>
      </c>
      <c r="H5538">
        <v>22153</v>
      </c>
      <c r="I5538" t="s">
        <v>768</v>
      </c>
      <c r="J5538">
        <v>149.97</v>
      </c>
      <c r="K5538">
        <v>3</v>
      </c>
      <c r="L5538">
        <v>47.990400000000001</v>
      </c>
      <c r="M5538">
        <v>0</v>
      </c>
      <c r="N5538">
        <v>5.9987999999999797</v>
      </c>
    </row>
    <row r="5539" spans="1:14" hidden="1">
      <c r="A5539">
        <v>4244</v>
      </c>
      <c r="B5539" t="s">
        <v>5332</v>
      </c>
      <c r="C5539" s="4">
        <v>42464</v>
      </c>
      <c r="D5539" s="4">
        <v>42465</v>
      </c>
      <c r="E5539" t="s">
        <v>38</v>
      </c>
      <c r="F5539" t="s">
        <v>1147</v>
      </c>
      <c r="G5539" t="s">
        <v>17</v>
      </c>
      <c r="H5539">
        <v>22153</v>
      </c>
      <c r="I5539" t="s">
        <v>2676</v>
      </c>
      <c r="J5539">
        <v>27.81</v>
      </c>
      <c r="K5539">
        <v>3</v>
      </c>
      <c r="L5539">
        <v>4.9131</v>
      </c>
      <c r="M5539">
        <v>0</v>
      </c>
      <c r="N5539">
        <v>13.0707</v>
      </c>
    </row>
    <row r="5540" spans="1:14" hidden="1">
      <c r="A5540">
        <v>5440</v>
      </c>
      <c r="B5540" t="s">
        <v>5333</v>
      </c>
      <c r="C5540" s="4">
        <v>42464</v>
      </c>
      <c r="D5540" s="4">
        <v>42469</v>
      </c>
      <c r="E5540" t="s">
        <v>15</v>
      </c>
      <c r="F5540" t="s">
        <v>2230</v>
      </c>
      <c r="G5540" t="s">
        <v>21</v>
      </c>
      <c r="H5540">
        <v>10035</v>
      </c>
      <c r="I5540" t="s">
        <v>484</v>
      </c>
      <c r="J5540">
        <v>588.78399999999999</v>
      </c>
      <c r="K5540">
        <v>2</v>
      </c>
      <c r="L5540">
        <v>202.39449999999999</v>
      </c>
      <c r="M5540">
        <v>0.2</v>
      </c>
      <c r="N5540">
        <v>183.995</v>
      </c>
    </row>
    <row r="5541" spans="1:14" hidden="1">
      <c r="A5541">
        <v>8228</v>
      </c>
      <c r="B5541" t="s">
        <v>5334</v>
      </c>
      <c r="C5541" s="4">
        <v>42464</v>
      </c>
      <c r="D5541" s="4">
        <v>42468</v>
      </c>
      <c r="E5541" t="s">
        <v>52</v>
      </c>
      <c r="F5541" t="s">
        <v>3104</v>
      </c>
      <c r="G5541" t="s">
        <v>17</v>
      </c>
      <c r="H5541">
        <v>12180</v>
      </c>
      <c r="I5541" t="s">
        <v>2352</v>
      </c>
      <c r="J5541">
        <v>82.64</v>
      </c>
      <c r="K5541">
        <v>2</v>
      </c>
      <c r="L5541">
        <v>37.601199999999999</v>
      </c>
      <c r="M5541">
        <v>0</v>
      </c>
      <c r="N5541">
        <v>7.4375999999999998</v>
      </c>
    </row>
    <row r="5542" spans="1:14" hidden="1">
      <c r="A5542">
        <v>8229</v>
      </c>
      <c r="B5542" t="s">
        <v>5334</v>
      </c>
      <c r="C5542" s="4">
        <v>42464</v>
      </c>
      <c r="D5542" s="4">
        <v>42468</v>
      </c>
      <c r="E5542" t="s">
        <v>52</v>
      </c>
      <c r="F5542" t="s">
        <v>3104</v>
      </c>
      <c r="G5542" t="s">
        <v>17</v>
      </c>
      <c r="H5542">
        <v>12180</v>
      </c>
      <c r="I5542" t="s">
        <v>2866</v>
      </c>
      <c r="J5542">
        <v>31.02</v>
      </c>
      <c r="K5542">
        <v>2</v>
      </c>
      <c r="L5542">
        <v>11.477399999999999</v>
      </c>
      <c r="M5542">
        <v>0</v>
      </c>
      <c r="N5542">
        <v>8.0652000000000008</v>
      </c>
    </row>
    <row r="5543" spans="1:14" hidden="1">
      <c r="A5543">
        <v>8230</v>
      </c>
      <c r="B5543" t="s">
        <v>5334</v>
      </c>
      <c r="C5543" s="4">
        <v>42464</v>
      </c>
      <c r="D5543" s="4">
        <v>42468</v>
      </c>
      <c r="E5543" t="s">
        <v>52</v>
      </c>
      <c r="F5543" t="s">
        <v>3104</v>
      </c>
      <c r="G5543" t="s">
        <v>17</v>
      </c>
      <c r="H5543">
        <v>12180</v>
      </c>
      <c r="I5543" t="s">
        <v>2218</v>
      </c>
      <c r="J5543">
        <v>89.97</v>
      </c>
      <c r="K5543">
        <v>3</v>
      </c>
      <c r="L5543">
        <v>17.394200000000001</v>
      </c>
      <c r="M5543">
        <v>0</v>
      </c>
      <c r="N5543">
        <v>37.787399999999998</v>
      </c>
    </row>
    <row r="5544" spans="1:14" hidden="1">
      <c r="A5544">
        <v>5059</v>
      </c>
      <c r="B5544" t="s">
        <v>5335</v>
      </c>
      <c r="C5544" s="4">
        <v>42463</v>
      </c>
      <c r="D5544" s="4">
        <v>42467</v>
      </c>
      <c r="E5544" t="s">
        <v>15</v>
      </c>
      <c r="F5544" t="s">
        <v>664</v>
      </c>
      <c r="G5544" t="s">
        <v>21</v>
      </c>
      <c r="H5544">
        <v>19140</v>
      </c>
      <c r="I5544" t="s">
        <v>1594</v>
      </c>
      <c r="J5544">
        <v>99.846000000000004</v>
      </c>
      <c r="K5544">
        <v>9</v>
      </c>
      <c r="L5544">
        <v>20.338999999999999</v>
      </c>
      <c r="M5544">
        <v>0.7</v>
      </c>
      <c r="N5544">
        <v>-83.204999999999998</v>
      </c>
    </row>
    <row r="5545" spans="1:14" hidden="1">
      <c r="A5545">
        <v>5898</v>
      </c>
      <c r="B5545" t="s">
        <v>5336</v>
      </c>
      <c r="C5545" s="4">
        <v>42463</v>
      </c>
      <c r="D5545" s="4">
        <v>42469</v>
      </c>
      <c r="E5545" t="s">
        <v>15</v>
      </c>
      <c r="F5545" t="s">
        <v>3111</v>
      </c>
      <c r="G5545" t="s">
        <v>21</v>
      </c>
      <c r="H5545">
        <v>47374</v>
      </c>
      <c r="I5545" t="s">
        <v>2951</v>
      </c>
      <c r="J5545">
        <v>71.12</v>
      </c>
      <c r="K5545">
        <v>4</v>
      </c>
      <c r="L5545">
        <v>12.2682</v>
      </c>
      <c r="M5545">
        <v>0</v>
      </c>
      <c r="N5545">
        <v>22.0472</v>
      </c>
    </row>
    <row r="5546" spans="1:14" hidden="1">
      <c r="A5546">
        <v>5899</v>
      </c>
      <c r="B5546" t="s">
        <v>5336</v>
      </c>
      <c r="C5546" s="4">
        <v>42463</v>
      </c>
      <c r="D5546" s="4">
        <v>42469</v>
      </c>
      <c r="E5546" t="s">
        <v>15</v>
      </c>
      <c r="F5546" t="s">
        <v>3111</v>
      </c>
      <c r="G5546" t="s">
        <v>21</v>
      </c>
      <c r="H5546">
        <v>47374</v>
      </c>
      <c r="I5546" t="s">
        <v>2988</v>
      </c>
      <c r="J5546">
        <v>259.95999999999998</v>
      </c>
      <c r="K5546">
        <v>4</v>
      </c>
      <c r="L5546">
        <v>33.794800000000002</v>
      </c>
      <c r="M5546">
        <v>0</v>
      </c>
      <c r="N5546">
        <v>124.7808</v>
      </c>
    </row>
    <row r="5547" spans="1:14" hidden="1">
      <c r="A5547">
        <v>8572</v>
      </c>
      <c r="B5547" t="s">
        <v>5337</v>
      </c>
      <c r="C5547" s="4">
        <v>42463</v>
      </c>
      <c r="D5547" s="4">
        <v>42463</v>
      </c>
      <c r="E5547" t="s">
        <v>98</v>
      </c>
      <c r="F5547" t="s">
        <v>3056</v>
      </c>
      <c r="G5547" t="s">
        <v>17</v>
      </c>
      <c r="H5547">
        <v>75081</v>
      </c>
      <c r="I5547" t="s">
        <v>742</v>
      </c>
      <c r="J5547">
        <v>10.272</v>
      </c>
      <c r="K5547">
        <v>3</v>
      </c>
      <c r="L5547">
        <v>2.3540000000000001</v>
      </c>
      <c r="M5547">
        <v>0.2</v>
      </c>
      <c r="N5547">
        <v>3.21</v>
      </c>
    </row>
    <row r="5548" spans="1:14" hidden="1">
      <c r="A5548">
        <v>8563</v>
      </c>
      <c r="B5548" t="s">
        <v>5338</v>
      </c>
      <c r="C5548" s="4">
        <v>42462</v>
      </c>
      <c r="D5548" s="4">
        <v>42466</v>
      </c>
      <c r="E5548" t="s">
        <v>52</v>
      </c>
      <c r="F5548" t="s">
        <v>5339</v>
      </c>
      <c r="G5548" t="s">
        <v>27</v>
      </c>
      <c r="H5548">
        <v>53209</v>
      </c>
      <c r="I5548" t="s">
        <v>534</v>
      </c>
      <c r="J5548">
        <v>1454.9</v>
      </c>
      <c r="K5548">
        <v>5</v>
      </c>
      <c r="L5548">
        <v>215.3252</v>
      </c>
      <c r="M5548">
        <v>0</v>
      </c>
      <c r="N5548">
        <v>378.274</v>
      </c>
    </row>
    <row r="5549" spans="1:14" hidden="1">
      <c r="A5549">
        <v>448</v>
      </c>
      <c r="B5549" t="s">
        <v>5340</v>
      </c>
      <c r="C5549" s="4">
        <v>42461</v>
      </c>
      <c r="D5549" s="4">
        <v>42463</v>
      </c>
      <c r="E5549" t="s">
        <v>52</v>
      </c>
      <c r="F5549" t="s">
        <v>2042</v>
      </c>
      <c r="G5549" t="s">
        <v>21</v>
      </c>
      <c r="H5549">
        <v>13021</v>
      </c>
      <c r="I5549" t="s">
        <v>2658</v>
      </c>
      <c r="J5549">
        <v>59.52</v>
      </c>
      <c r="K5549">
        <v>3</v>
      </c>
      <c r="L5549">
        <v>14.6816</v>
      </c>
      <c r="M5549">
        <v>0</v>
      </c>
      <c r="N5549">
        <v>15.475199999999999</v>
      </c>
    </row>
    <row r="5550" spans="1:14" hidden="1">
      <c r="A5550">
        <v>449</v>
      </c>
      <c r="B5550" t="s">
        <v>5340</v>
      </c>
      <c r="C5550" s="4">
        <v>42461</v>
      </c>
      <c r="D5550" s="4">
        <v>42463</v>
      </c>
      <c r="E5550" t="s">
        <v>52</v>
      </c>
      <c r="F5550" t="s">
        <v>2042</v>
      </c>
      <c r="G5550" t="s">
        <v>21</v>
      </c>
      <c r="H5550">
        <v>13021</v>
      </c>
      <c r="I5550" t="s">
        <v>5050</v>
      </c>
      <c r="J5550">
        <v>161.94</v>
      </c>
      <c r="K5550">
        <v>3</v>
      </c>
      <c r="L5550">
        <v>50.741199999999999</v>
      </c>
      <c r="M5550">
        <v>0</v>
      </c>
      <c r="N5550">
        <v>9.7163999999999895</v>
      </c>
    </row>
    <row r="5551" spans="1:14" hidden="1">
      <c r="A5551">
        <v>450</v>
      </c>
      <c r="B5551" t="s">
        <v>5340</v>
      </c>
      <c r="C5551" s="4">
        <v>42461</v>
      </c>
      <c r="D5551" s="4">
        <v>42463</v>
      </c>
      <c r="E5551" t="s">
        <v>52</v>
      </c>
      <c r="F5551" t="s">
        <v>2042</v>
      </c>
      <c r="G5551" t="s">
        <v>21</v>
      </c>
      <c r="H5551">
        <v>13021</v>
      </c>
      <c r="I5551" t="s">
        <v>2669</v>
      </c>
      <c r="J5551">
        <v>263.88</v>
      </c>
      <c r="K5551">
        <v>6</v>
      </c>
      <c r="L5551">
        <v>32.105400000000003</v>
      </c>
      <c r="M5551">
        <v>0</v>
      </c>
      <c r="N5551">
        <v>71.247600000000006</v>
      </c>
    </row>
    <row r="5552" spans="1:14" hidden="1">
      <c r="A5552">
        <v>451</v>
      </c>
      <c r="B5552" t="s">
        <v>5340</v>
      </c>
      <c r="C5552" s="4">
        <v>42461</v>
      </c>
      <c r="D5552" s="4">
        <v>42463</v>
      </c>
      <c r="E5552" t="s">
        <v>52</v>
      </c>
      <c r="F5552" t="s">
        <v>2042</v>
      </c>
      <c r="G5552" t="s">
        <v>21</v>
      </c>
      <c r="H5552">
        <v>13021</v>
      </c>
      <c r="I5552" t="s">
        <v>3524</v>
      </c>
      <c r="J5552">
        <v>30.48</v>
      </c>
      <c r="K5552">
        <v>3</v>
      </c>
      <c r="L5552">
        <v>7.5183999999999997</v>
      </c>
      <c r="M5552">
        <v>0</v>
      </c>
      <c r="N5552">
        <v>7.9248000000000003</v>
      </c>
    </row>
    <row r="5553" spans="1:14" hidden="1">
      <c r="A5553">
        <v>452</v>
      </c>
      <c r="B5553" t="s">
        <v>5340</v>
      </c>
      <c r="C5553" s="4">
        <v>42461</v>
      </c>
      <c r="D5553" s="4">
        <v>42463</v>
      </c>
      <c r="E5553" t="s">
        <v>52</v>
      </c>
      <c r="F5553" t="s">
        <v>2042</v>
      </c>
      <c r="G5553" t="s">
        <v>21</v>
      </c>
      <c r="H5553">
        <v>13021</v>
      </c>
      <c r="I5553" t="s">
        <v>5341</v>
      </c>
      <c r="J5553">
        <v>9.84</v>
      </c>
      <c r="K5553">
        <v>3</v>
      </c>
      <c r="L5553">
        <v>2.3288000000000002</v>
      </c>
      <c r="M5553">
        <v>0</v>
      </c>
      <c r="N5553">
        <v>2.8536000000000001</v>
      </c>
    </row>
    <row r="5554" spans="1:14" hidden="1">
      <c r="A5554">
        <v>453</v>
      </c>
      <c r="B5554" t="s">
        <v>5340</v>
      </c>
      <c r="C5554" s="4">
        <v>42461</v>
      </c>
      <c r="D5554" s="4">
        <v>42463</v>
      </c>
      <c r="E5554" t="s">
        <v>52</v>
      </c>
      <c r="F5554" t="s">
        <v>2042</v>
      </c>
      <c r="G5554" t="s">
        <v>21</v>
      </c>
      <c r="H5554">
        <v>13021</v>
      </c>
      <c r="I5554" t="s">
        <v>4781</v>
      </c>
      <c r="J5554">
        <v>35.119999999999997</v>
      </c>
      <c r="K5554">
        <v>4</v>
      </c>
      <c r="L5554">
        <v>6.4972000000000003</v>
      </c>
      <c r="M5554">
        <v>0</v>
      </c>
      <c r="N5554">
        <v>9.1311999999999998</v>
      </c>
    </row>
    <row r="5555" spans="1:14" hidden="1">
      <c r="A5555">
        <v>647</v>
      </c>
      <c r="B5555" t="s">
        <v>5342</v>
      </c>
      <c r="C5555" s="4">
        <v>42461</v>
      </c>
      <c r="D5555" s="4">
        <v>42468</v>
      </c>
      <c r="E5555" t="s">
        <v>15</v>
      </c>
      <c r="F5555" t="s">
        <v>2220</v>
      </c>
      <c r="G5555" t="s">
        <v>27</v>
      </c>
      <c r="H5555">
        <v>85635</v>
      </c>
      <c r="I5555" t="s">
        <v>1886</v>
      </c>
      <c r="J5555">
        <v>31.56</v>
      </c>
      <c r="K5555">
        <v>5</v>
      </c>
      <c r="L5555">
        <v>4.3395000000000001</v>
      </c>
      <c r="M5555">
        <v>0.2</v>
      </c>
      <c r="N5555">
        <v>9.8625000000000007</v>
      </c>
    </row>
    <row r="5556" spans="1:14" hidden="1">
      <c r="A5556">
        <v>648</v>
      </c>
      <c r="B5556" t="s">
        <v>5342</v>
      </c>
      <c r="C5556" s="4">
        <v>42461</v>
      </c>
      <c r="D5556" s="4">
        <v>42468</v>
      </c>
      <c r="E5556" t="s">
        <v>15</v>
      </c>
      <c r="F5556" t="s">
        <v>2220</v>
      </c>
      <c r="G5556" t="s">
        <v>27</v>
      </c>
      <c r="H5556">
        <v>85635</v>
      </c>
      <c r="I5556" t="s">
        <v>719</v>
      </c>
      <c r="J5556">
        <v>30.143999999999998</v>
      </c>
      <c r="K5556">
        <v>2</v>
      </c>
      <c r="L5556">
        <v>13.5648</v>
      </c>
      <c r="M5556">
        <v>0.2</v>
      </c>
      <c r="N5556">
        <v>3.0144000000000002</v>
      </c>
    </row>
    <row r="5557" spans="1:14" hidden="1">
      <c r="A5557">
        <v>3967</v>
      </c>
      <c r="B5557" t="s">
        <v>5343</v>
      </c>
      <c r="C5557" s="4">
        <v>42461</v>
      </c>
      <c r="D5557" s="4">
        <v>42466</v>
      </c>
      <c r="E5557" t="s">
        <v>15</v>
      </c>
      <c r="F5557" t="s">
        <v>2092</v>
      </c>
      <c r="G5557" t="s">
        <v>21</v>
      </c>
      <c r="H5557">
        <v>10024</v>
      </c>
      <c r="I5557" t="s">
        <v>1749</v>
      </c>
      <c r="J5557">
        <v>88.04</v>
      </c>
      <c r="K5557">
        <v>4</v>
      </c>
      <c r="L5557">
        <v>16.287400000000002</v>
      </c>
      <c r="M5557">
        <v>0</v>
      </c>
      <c r="N5557">
        <v>22.8904</v>
      </c>
    </row>
    <row r="5558" spans="1:14" hidden="1">
      <c r="A5558">
        <v>4090</v>
      </c>
      <c r="B5558" t="s">
        <v>5344</v>
      </c>
      <c r="C5558" s="4">
        <v>42461</v>
      </c>
      <c r="D5558" s="4">
        <v>42465</v>
      </c>
      <c r="E5558" t="s">
        <v>15</v>
      </c>
      <c r="F5558" t="s">
        <v>1556</v>
      </c>
      <c r="G5558" t="s">
        <v>27</v>
      </c>
      <c r="H5558">
        <v>10035</v>
      </c>
      <c r="I5558" t="s">
        <v>64</v>
      </c>
      <c r="J5558">
        <v>20.7</v>
      </c>
      <c r="K5558">
        <v>2</v>
      </c>
      <c r="L5558">
        <v>5.3819999999999997</v>
      </c>
      <c r="M5558">
        <v>0</v>
      </c>
      <c r="N5558">
        <v>9.9359999999999999</v>
      </c>
    </row>
    <row r="5559" spans="1:14" hidden="1">
      <c r="A5559">
        <v>4091</v>
      </c>
      <c r="B5559" t="s">
        <v>5344</v>
      </c>
      <c r="C5559" s="4">
        <v>42461</v>
      </c>
      <c r="D5559" s="4">
        <v>42465</v>
      </c>
      <c r="E5559" t="s">
        <v>15</v>
      </c>
      <c r="F5559" t="s">
        <v>1556</v>
      </c>
      <c r="G5559" t="s">
        <v>27</v>
      </c>
      <c r="H5559">
        <v>10035</v>
      </c>
      <c r="I5559" t="s">
        <v>2090</v>
      </c>
      <c r="J5559">
        <v>10.95</v>
      </c>
      <c r="K5559">
        <v>3</v>
      </c>
      <c r="L5559">
        <v>2.5550000000000002</v>
      </c>
      <c r="M5559">
        <v>0</v>
      </c>
      <c r="N5559">
        <v>3.2850000000000001</v>
      </c>
    </row>
    <row r="5560" spans="1:14" hidden="1">
      <c r="A5560">
        <v>4092</v>
      </c>
      <c r="B5560" t="s">
        <v>5344</v>
      </c>
      <c r="C5560" s="4">
        <v>42461</v>
      </c>
      <c r="D5560" s="4">
        <v>42465</v>
      </c>
      <c r="E5560" t="s">
        <v>15</v>
      </c>
      <c r="F5560" t="s">
        <v>1556</v>
      </c>
      <c r="G5560" t="s">
        <v>27</v>
      </c>
      <c r="H5560">
        <v>10035</v>
      </c>
      <c r="I5560" t="s">
        <v>4262</v>
      </c>
      <c r="J5560">
        <v>14.352</v>
      </c>
      <c r="K5560">
        <v>3</v>
      </c>
      <c r="L5560">
        <v>3.2292000000000001</v>
      </c>
      <c r="M5560">
        <v>0.2</v>
      </c>
      <c r="N5560">
        <v>4.6643999999999997</v>
      </c>
    </row>
    <row r="5561" spans="1:14" hidden="1">
      <c r="A5561">
        <v>5142</v>
      </c>
      <c r="B5561" t="s">
        <v>5345</v>
      </c>
      <c r="C5561" s="4">
        <v>42461</v>
      </c>
      <c r="D5561" s="4">
        <v>42465</v>
      </c>
      <c r="E5561" t="s">
        <v>15</v>
      </c>
      <c r="F5561" t="s">
        <v>620</v>
      </c>
      <c r="G5561" t="s">
        <v>21</v>
      </c>
      <c r="H5561">
        <v>10009</v>
      </c>
      <c r="I5561" t="s">
        <v>881</v>
      </c>
      <c r="J5561">
        <v>1317.492</v>
      </c>
      <c r="K5561">
        <v>6</v>
      </c>
      <c r="L5561">
        <v>170.786</v>
      </c>
      <c r="M5561">
        <v>0.1</v>
      </c>
      <c r="N5561">
        <v>292.77600000000001</v>
      </c>
    </row>
    <row r="5562" spans="1:14" hidden="1">
      <c r="A5562">
        <v>5143</v>
      </c>
      <c r="B5562" t="s">
        <v>5345</v>
      </c>
      <c r="C5562" s="4">
        <v>42461</v>
      </c>
      <c r="D5562" s="4">
        <v>42465</v>
      </c>
      <c r="E5562" t="s">
        <v>15</v>
      </c>
      <c r="F5562" t="s">
        <v>620</v>
      </c>
      <c r="G5562" t="s">
        <v>21</v>
      </c>
      <c r="H5562">
        <v>10009</v>
      </c>
      <c r="I5562" t="s">
        <v>143</v>
      </c>
      <c r="J5562">
        <v>63.84</v>
      </c>
      <c r="K5562">
        <v>8</v>
      </c>
      <c r="L5562">
        <v>5.6657999999999999</v>
      </c>
      <c r="M5562">
        <v>0</v>
      </c>
      <c r="N5562">
        <v>18.5136</v>
      </c>
    </row>
    <row r="5563" spans="1:14" hidden="1">
      <c r="A5563">
        <v>5144</v>
      </c>
      <c r="B5563" t="s">
        <v>5345</v>
      </c>
      <c r="C5563" s="4">
        <v>42461</v>
      </c>
      <c r="D5563" s="4">
        <v>42465</v>
      </c>
      <c r="E5563" t="s">
        <v>15</v>
      </c>
      <c r="F5563" t="s">
        <v>620</v>
      </c>
      <c r="G5563" t="s">
        <v>21</v>
      </c>
      <c r="H5563">
        <v>10009</v>
      </c>
      <c r="I5563" t="s">
        <v>2314</v>
      </c>
      <c r="J5563">
        <v>3.5920000000000001</v>
      </c>
      <c r="K5563">
        <v>1</v>
      </c>
      <c r="L5563">
        <v>2.4695</v>
      </c>
      <c r="M5563">
        <v>0.2</v>
      </c>
      <c r="N5563">
        <v>1.1225000000000001</v>
      </c>
    </row>
    <row r="5564" spans="1:14" hidden="1">
      <c r="A5564">
        <v>5643</v>
      </c>
      <c r="B5564" t="s">
        <v>5346</v>
      </c>
      <c r="C5564" s="4">
        <v>42461</v>
      </c>
      <c r="D5564" s="4">
        <v>42465</v>
      </c>
      <c r="E5564" t="s">
        <v>52</v>
      </c>
      <c r="F5564" t="s">
        <v>562</v>
      </c>
      <c r="G5564" t="s">
        <v>17</v>
      </c>
      <c r="H5564">
        <v>31907</v>
      </c>
      <c r="I5564" t="s">
        <v>2814</v>
      </c>
      <c r="J5564">
        <v>7.04</v>
      </c>
      <c r="K5564">
        <v>4</v>
      </c>
      <c r="L5564">
        <v>0.98560000000000003</v>
      </c>
      <c r="M5564">
        <v>0</v>
      </c>
      <c r="N5564">
        <v>3.0975999999999999</v>
      </c>
    </row>
    <row r="5565" spans="1:14" hidden="1">
      <c r="A5565">
        <v>8523</v>
      </c>
      <c r="B5565" t="s">
        <v>5347</v>
      </c>
      <c r="C5565" s="4">
        <v>42461</v>
      </c>
      <c r="D5565" s="4">
        <v>42467</v>
      </c>
      <c r="E5565" t="s">
        <v>15</v>
      </c>
      <c r="F5565" t="s">
        <v>1741</v>
      </c>
      <c r="G5565" t="s">
        <v>27</v>
      </c>
      <c r="H5565">
        <v>53209</v>
      </c>
      <c r="I5565" t="s">
        <v>510</v>
      </c>
      <c r="J5565">
        <v>12.99</v>
      </c>
      <c r="K5565">
        <v>1</v>
      </c>
      <c r="L5565">
        <v>12.7302</v>
      </c>
      <c r="M5565">
        <v>0</v>
      </c>
      <c r="N5565">
        <v>0.25979999999999998</v>
      </c>
    </row>
    <row r="5566" spans="1:14" hidden="1">
      <c r="A5566">
        <v>5421</v>
      </c>
      <c r="B5566" t="s">
        <v>5348</v>
      </c>
      <c r="C5566" s="4">
        <v>42460</v>
      </c>
      <c r="D5566" s="4">
        <v>42462</v>
      </c>
      <c r="E5566" t="s">
        <v>52</v>
      </c>
      <c r="F5566" t="s">
        <v>664</v>
      </c>
      <c r="G5566" t="s">
        <v>21</v>
      </c>
      <c r="H5566">
        <v>19134</v>
      </c>
      <c r="I5566" t="s">
        <v>3771</v>
      </c>
      <c r="J5566">
        <v>280.78199999999998</v>
      </c>
      <c r="K5566">
        <v>3</v>
      </c>
      <c r="L5566">
        <v>113.87269999999999</v>
      </c>
      <c r="M5566">
        <v>0.4</v>
      </c>
      <c r="N5566">
        <v>-60.836100000000002</v>
      </c>
    </row>
    <row r="5567" spans="1:14" hidden="1">
      <c r="A5567">
        <v>5422</v>
      </c>
      <c r="B5567" t="s">
        <v>5348</v>
      </c>
      <c r="C5567" s="4">
        <v>42460</v>
      </c>
      <c r="D5567" s="4">
        <v>42462</v>
      </c>
      <c r="E5567" t="s">
        <v>52</v>
      </c>
      <c r="F5567" t="s">
        <v>664</v>
      </c>
      <c r="G5567" t="s">
        <v>21</v>
      </c>
      <c r="H5567">
        <v>19134</v>
      </c>
      <c r="I5567" t="s">
        <v>1394</v>
      </c>
      <c r="J5567">
        <v>31.984000000000002</v>
      </c>
      <c r="K5567">
        <v>2</v>
      </c>
      <c r="L5567">
        <v>15.392300000000001</v>
      </c>
      <c r="M5567">
        <v>0.2</v>
      </c>
      <c r="N5567">
        <v>1.1994</v>
      </c>
    </row>
    <row r="5568" spans="1:14" hidden="1">
      <c r="A5568">
        <v>6128</v>
      </c>
      <c r="B5568" t="s">
        <v>5349</v>
      </c>
      <c r="C5568" s="4">
        <v>42460</v>
      </c>
      <c r="D5568" s="4">
        <v>42466</v>
      </c>
      <c r="E5568" t="s">
        <v>15</v>
      </c>
      <c r="F5568" t="s">
        <v>4255</v>
      </c>
      <c r="G5568" t="s">
        <v>21</v>
      </c>
      <c r="H5568">
        <v>10009</v>
      </c>
      <c r="I5568" t="s">
        <v>379</v>
      </c>
      <c r="J5568">
        <v>327.99599999999998</v>
      </c>
      <c r="K5568">
        <v>6</v>
      </c>
      <c r="L5568">
        <v>45.555</v>
      </c>
      <c r="M5568">
        <v>0.1</v>
      </c>
      <c r="N5568">
        <v>54.665999999999997</v>
      </c>
    </row>
    <row r="5569" spans="1:14" hidden="1">
      <c r="A5569">
        <v>1328</v>
      </c>
      <c r="B5569" t="s">
        <v>5350</v>
      </c>
      <c r="C5569" s="4">
        <v>42459</v>
      </c>
      <c r="D5569" s="4">
        <v>42461</v>
      </c>
      <c r="E5569" t="s">
        <v>38</v>
      </c>
      <c r="F5569" t="s">
        <v>1863</v>
      </c>
      <c r="G5569" t="s">
        <v>27</v>
      </c>
      <c r="H5569">
        <v>6360</v>
      </c>
      <c r="I5569" t="s">
        <v>302</v>
      </c>
      <c r="J5569">
        <v>11.34</v>
      </c>
      <c r="K5569">
        <v>1</v>
      </c>
      <c r="L5569">
        <v>5.7834000000000003</v>
      </c>
      <c r="M5569">
        <v>0</v>
      </c>
      <c r="N5569">
        <v>5.5566000000000004</v>
      </c>
    </row>
    <row r="5570" spans="1:14" hidden="1">
      <c r="A5570">
        <v>3551</v>
      </c>
      <c r="B5570" t="s">
        <v>5351</v>
      </c>
      <c r="C5570" s="4">
        <v>42458</v>
      </c>
      <c r="D5570" s="4">
        <v>42462</v>
      </c>
      <c r="E5570" t="s">
        <v>52</v>
      </c>
      <c r="F5570" t="s">
        <v>1147</v>
      </c>
      <c r="G5570" t="s">
        <v>17</v>
      </c>
      <c r="H5570">
        <v>60653</v>
      </c>
      <c r="I5570" t="s">
        <v>1894</v>
      </c>
      <c r="J5570">
        <v>45.527999999999999</v>
      </c>
      <c r="K5570">
        <v>3</v>
      </c>
      <c r="L5570">
        <v>9.8643999999999998</v>
      </c>
      <c r="M5570">
        <v>0.2</v>
      </c>
      <c r="N5570">
        <v>15.934799999999999</v>
      </c>
    </row>
    <row r="5571" spans="1:14" hidden="1">
      <c r="A5571">
        <v>3552</v>
      </c>
      <c r="B5571" t="s">
        <v>5351</v>
      </c>
      <c r="C5571" s="4">
        <v>42458</v>
      </c>
      <c r="D5571" s="4">
        <v>42462</v>
      </c>
      <c r="E5571" t="s">
        <v>52</v>
      </c>
      <c r="F5571" t="s">
        <v>1147</v>
      </c>
      <c r="G5571" t="s">
        <v>17</v>
      </c>
      <c r="H5571">
        <v>60653</v>
      </c>
      <c r="I5571" t="s">
        <v>1230</v>
      </c>
      <c r="J5571">
        <v>844.11599999999999</v>
      </c>
      <c r="K5571">
        <v>6</v>
      </c>
      <c r="L5571">
        <v>146.71539999999999</v>
      </c>
      <c r="M5571">
        <v>0.3</v>
      </c>
      <c r="N5571">
        <v>-36.176400000000001</v>
      </c>
    </row>
    <row r="5572" spans="1:14" hidden="1">
      <c r="A5572">
        <v>3553</v>
      </c>
      <c r="B5572" t="s">
        <v>5351</v>
      </c>
      <c r="C5572" s="4">
        <v>42458</v>
      </c>
      <c r="D5572" s="4">
        <v>42462</v>
      </c>
      <c r="E5572" t="s">
        <v>52</v>
      </c>
      <c r="F5572" t="s">
        <v>1147</v>
      </c>
      <c r="G5572" t="s">
        <v>17</v>
      </c>
      <c r="H5572">
        <v>60653</v>
      </c>
      <c r="I5572" t="s">
        <v>811</v>
      </c>
      <c r="J5572">
        <v>812.73599999999999</v>
      </c>
      <c r="K5572">
        <v>8</v>
      </c>
      <c r="L5572">
        <v>93.9726</v>
      </c>
      <c r="M5572">
        <v>0.2</v>
      </c>
      <c r="N5572">
        <v>60.955199999999998</v>
      </c>
    </row>
    <row r="5573" spans="1:14" hidden="1">
      <c r="A5573">
        <v>3973</v>
      </c>
      <c r="B5573" t="s">
        <v>5352</v>
      </c>
      <c r="C5573" s="4">
        <v>42458</v>
      </c>
      <c r="D5573" s="4">
        <v>42462</v>
      </c>
      <c r="E5573" t="s">
        <v>15</v>
      </c>
      <c r="F5573" t="s">
        <v>1016</v>
      </c>
      <c r="G5573" t="s">
        <v>21</v>
      </c>
      <c r="H5573">
        <v>10009</v>
      </c>
      <c r="I5573" t="s">
        <v>5353</v>
      </c>
      <c r="J5573">
        <v>13.48</v>
      </c>
      <c r="K5573">
        <v>2</v>
      </c>
      <c r="L5573">
        <v>3.37</v>
      </c>
      <c r="M5573">
        <v>0</v>
      </c>
      <c r="N5573">
        <v>6.74</v>
      </c>
    </row>
    <row r="5574" spans="1:14" hidden="1">
      <c r="A5574">
        <v>3974</v>
      </c>
      <c r="B5574" t="s">
        <v>5352</v>
      </c>
      <c r="C5574" s="4">
        <v>42458</v>
      </c>
      <c r="D5574" s="4">
        <v>42462</v>
      </c>
      <c r="E5574" t="s">
        <v>15</v>
      </c>
      <c r="F5574" t="s">
        <v>1016</v>
      </c>
      <c r="G5574" t="s">
        <v>21</v>
      </c>
      <c r="H5574">
        <v>10009</v>
      </c>
      <c r="I5574" t="s">
        <v>158</v>
      </c>
      <c r="J5574">
        <v>29.8</v>
      </c>
      <c r="K5574">
        <v>5</v>
      </c>
      <c r="L5574">
        <v>4.0975000000000001</v>
      </c>
      <c r="M5574">
        <v>0.2</v>
      </c>
      <c r="N5574">
        <v>9.3125</v>
      </c>
    </row>
    <row r="5575" spans="1:14" hidden="1">
      <c r="A5575">
        <v>3975</v>
      </c>
      <c r="B5575" t="s">
        <v>5352</v>
      </c>
      <c r="C5575" s="4">
        <v>42458</v>
      </c>
      <c r="D5575" s="4">
        <v>42462</v>
      </c>
      <c r="E5575" t="s">
        <v>15</v>
      </c>
      <c r="F5575" t="s">
        <v>1016</v>
      </c>
      <c r="G5575" t="s">
        <v>21</v>
      </c>
      <c r="H5575">
        <v>10009</v>
      </c>
      <c r="I5575" t="s">
        <v>2007</v>
      </c>
      <c r="J5575">
        <v>414</v>
      </c>
      <c r="K5575">
        <v>8</v>
      </c>
      <c r="L5575">
        <v>36.225000000000001</v>
      </c>
      <c r="M5575">
        <v>0</v>
      </c>
      <c r="N5575">
        <v>124.2</v>
      </c>
    </row>
    <row r="5576" spans="1:14" hidden="1">
      <c r="A5576">
        <v>3976</v>
      </c>
      <c r="B5576" t="s">
        <v>5352</v>
      </c>
      <c r="C5576" s="4">
        <v>42458</v>
      </c>
      <c r="D5576" s="4">
        <v>42462</v>
      </c>
      <c r="E5576" t="s">
        <v>15</v>
      </c>
      <c r="F5576" t="s">
        <v>1016</v>
      </c>
      <c r="G5576" t="s">
        <v>21</v>
      </c>
      <c r="H5576">
        <v>10009</v>
      </c>
      <c r="I5576" t="s">
        <v>356</v>
      </c>
      <c r="J5576">
        <v>41.328000000000003</v>
      </c>
      <c r="K5576">
        <v>7</v>
      </c>
      <c r="L5576">
        <v>3.7637999999999998</v>
      </c>
      <c r="M5576">
        <v>0.2</v>
      </c>
      <c r="N5576">
        <v>14.981400000000001</v>
      </c>
    </row>
    <row r="5577" spans="1:14" hidden="1">
      <c r="A5577">
        <v>6382</v>
      </c>
      <c r="B5577" t="s">
        <v>5354</v>
      </c>
      <c r="C5577" s="4">
        <v>42458</v>
      </c>
      <c r="D5577" s="4">
        <v>42462</v>
      </c>
      <c r="E5577" t="s">
        <v>15</v>
      </c>
      <c r="F5577" t="s">
        <v>3628</v>
      </c>
      <c r="G5577" t="s">
        <v>21</v>
      </c>
      <c r="H5577">
        <v>45503</v>
      </c>
      <c r="I5577" t="s">
        <v>119</v>
      </c>
      <c r="J5577">
        <v>299.97500000000002</v>
      </c>
      <c r="K5577">
        <v>5</v>
      </c>
      <c r="L5577">
        <v>93.592200000000005</v>
      </c>
      <c r="M5577">
        <v>0.5</v>
      </c>
      <c r="N5577">
        <v>-167.98599999999999</v>
      </c>
    </row>
    <row r="5578" spans="1:14" hidden="1">
      <c r="A5578">
        <v>6383</v>
      </c>
      <c r="B5578" t="s">
        <v>5354</v>
      </c>
      <c r="C5578" s="4">
        <v>42458</v>
      </c>
      <c r="D5578" s="4">
        <v>42462</v>
      </c>
      <c r="E5578" t="s">
        <v>15</v>
      </c>
      <c r="F5578" t="s">
        <v>3628</v>
      </c>
      <c r="G5578" t="s">
        <v>21</v>
      </c>
      <c r="H5578">
        <v>45503</v>
      </c>
      <c r="I5578" t="s">
        <v>3599</v>
      </c>
      <c r="J5578">
        <v>158.376</v>
      </c>
      <c r="K5578">
        <v>4</v>
      </c>
      <c r="L5578">
        <v>48.832599999999999</v>
      </c>
      <c r="M5578">
        <v>0.4</v>
      </c>
      <c r="N5578">
        <v>-36.9544</v>
      </c>
    </row>
    <row r="5579" spans="1:14" hidden="1">
      <c r="A5579">
        <v>1352</v>
      </c>
      <c r="B5579" t="s">
        <v>5355</v>
      </c>
      <c r="C5579" s="4">
        <v>42457</v>
      </c>
      <c r="D5579" s="4">
        <v>42460</v>
      </c>
      <c r="E5579" t="s">
        <v>38</v>
      </c>
      <c r="F5579" t="s">
        <v>1928</v>
      </c>
      <c r="G5579" t="s">
        <v>27</v>
      </c>
      <c r="H5579">
        <v>22204</v>
      </c>
      <c r="I5579" t="s">
        <v>2383</v>
      </c>
      <c r="J5579">
        <v>31.4</v>
      </c>
      <c r="K5579">
        <v>2</v>
      </c>
      <c r="L5579">
        <v>11.775</v>
      </c>
      <c r="M5579">
        <v>0</v>
      </c>
      <c r="N5579">
        <v>7.85</v>
      </c>
    </row>
    <row r="5580" spans="1:14" hidden="1">
      <c r="A5580">
        <v>7158</v>
      </c>
      <c r="B5580" t="s">
        <v>5356</v>
      </c>
      <c r="C5580" s="4">
        <v>42457</v>
      </c>
      <c r="D5580" s="4">
        <v>42460</v>
      </c>
      <c r="E5580" t="s">
        <v>52</v>
      </c>
      <c r="F5580" t="s">
        <v>499</v>
      </c>
      <c r="G5580" t="s">
        <v>21</v>
      </c>
      <c r="H5580">
        <v>90032</v>
      </c>
      <c r="I5580" t="s">
        <v>1492</v>
      </c>
      <c r="J5580">
        <v>87.92</v>
      </c>
      <c r="K5580">
        <v>4</v>
      </c>
      <c r="L5580">
        <v>21.760200000000001</v>
      </c>
      <c r="M5580">
        <v>0</v>
      </c>
      <c r="N5580">
        <v>0.87919999999999698</v>
      </c>
    </row>
    <row r="5581" spans="1:14" hidden="1">
      <c r="A5581">
        <v>7159</v>
      </c>
      <c r="B5581" t="s">
        <v>5356</v>
      </c>
      <c r="C5581" s="4">
        <v>42457</v>
      </c>
      <c r="D5581" s="4">
        <v>42460</v>
      </c>
      <c r="E5581" t="s">
        <v>52</v>
      </c>
      <c r="F5581" t="s">
        <v>499</v>
      </c>
      <c r="G5581" t="s">
        <v>21</v>
      </c>
      <c r="H5581">
        <v>90032</v>
      </c>
      <c r="I5581" t="s">
        <v>5357</v>
      </c>
      <c r="J5581">
        <v>5.98</v>
      </c>
      <c r="K5581">
        <v>1</v>
      </c>
      <c r="L5581">
        <v>3.0497999999999998</v>
      </c>
      <c r="M5581">
        <v>0</v>
      </c>
      <c r="N5581">
        <v>2.9302000000000001</v>
      </c>
    </row>
    <row r="5582" spans="1:14" hidden="1">
      <c r="A5582">
        <v>8545</v>
      </c>
      <c r="B5582" t="s">
        <v>5358</v>
      </c>
      <c r="C5582" s="4">
        <v>42456</v>
      </c>
      <c r="D5582" s="4">
        <v>42460</v>
      </c>
      <c r="E5582" t="s">
        <v>15</v>
      </c>
      <c r="F5582" t="s">
        <v>623</v>
      </c>
      <c r="G5582" t="s">
        <v>27</v>
      </c>
      <c r="H5582">
        <v>31907</v>
      </c>
      <c r="I5582" t="s">
        <v>739</v>
      </c>
      <c r="J5582">
        <v>20.239999999999998</v>
      </c>
      <c r="K5582">
        <v>1</v>
      </c>
      <c r="L5582">
        <v>11.536799999999999</v>
      </c>
      <c r="M5582">
        <v>0</v>
      </c>
      <c r="N5582">
        <v>8.7032000000000007</v>
      </c>
    </row>
    <row r="5583" spans="1:14" hidden="1">
      <c r="A5583">
        <v>8546</v>
      </c>
      <c r="B5583" t="s">
        <v>5358</v>
      </c>
      <c r="C5583" s="4">
        <v>42456</v>
      </c>
      <c r="D5583" s="4">
        <v>42460</v>
      </c>
      <c r="E5583" t="s">
        <v>15</v>
      </c>
      <c r="F5583" t="s">
        <v>623</v>
      </c>
      <c r="G5583" t="s">
        <v>27</v>
      </c>
      <c r="H5583">
        <v>31907</v>
      </c>
      <c r="I5583" t="s">
        <v>4022</v>
      </c>
      <c r="J5583">
        <v>39.92</v>
      </c>
      <c r="K5583">
        <v>4</v>
      </c>
      <c r="L5583">
        <v>7.1856</v>
      </c>
      <c r="M5583">
        <v>0</v>
      </c>
      <c r="N5583">
        <v>11.1776</v>
      </c>
    </row>
    <row r="5584" spans="1:14" hidden="1">
      <c r="A5584">
        <v>8547</v>
      </c>
      <c r="B5584" t="s">
        <v>5358</v>
      </c>
      <c r="C5584" s="4">
        <v>42456</v>
      </c>
      <c r="D5584" s="4">
        <v>42460</v>
      </c>
      <c r="E5584" t="s">
        <v>15</v>
      </c>
      <c r="F5584" t="s">
        <v>623</v>
      </c>
      <c r="G5584" t="s">
        <v>27</v>
      </c>
      <c r="H5584">
        <v>31907</v>
      </c>
      <c r="I5584" t="s">
        <v>1674</v>
      </c>
      <c r="J5584">
        <v>32.54</v>
      </c>
      <c r="K5584">
        <v>2</v>
      </c>
      <c r="L5584">
        <v>8.2977000000000007</v>
      </c>
      <c r="M5584">
        <v>0</v>
      </c>
      <c r="N5584">
        <v>15.944599999999999</v>
      </c>
    </row>
    <row r="5585" spans="1:14" hidden="1">
      <c r="A5585">
        <v>664</v>
      </c>
      <c r="B5585" t="s">
        <v>5359</v>
      </c>
      <c r="C5585" s="4">
        <v>42455</v>
      </c>
      <c r="D5585" s="4">
        <v>42459</v>
      </c>
      <c r="E5585" t="s">
        <v>15</v>
      </c>
      <c r="F5585" t="s">
        <v>3803</v>
      </c>
      <c r="G5585" t="s">
        <v>27</v>
      </c>
      <c r="H5585">
        <v>10011</v>
      </c>
      <c r="I5585" t="s">
        <v>209</v>
      </c>
      <c r="J5585">
        <v>459.95</v>
      </c>
      <c r="K5585">
        <v>5</v>
      </c>
      <c r="L5585">
        <v>88.310400000000001</v>
      </c>
      <c r="M5585">
        <v>0</v>
      </c>
      <c r="N5585">
        <v>18.398</v>
      </c>
    </row>
    <row r="5586" spans="1:14" hidden="1">
      <c r="A5586">
        <v>3159</v>
      </c>
      <c r="B5586" t="s">
        <v>5360</v>
      </c>
      <c r="C5586" s="4">
        <v>42455</v>
      </c>
      <c r="D5586" s="4">
        <v>42456</v>
      </c>
      <c r="E5586" t="s">
        <v>38</v>
      </c>
      <c r="F5586" t="s">
        <v>276</v>
      </c>
      <c r="G5586" t="s">
        <v>21</v>
      </c>
      <c r="H5586">
        <v>28540</v>
      </c>
      <c r="I5586" t="s">
        <v>3076</v>
      </c>
      <c r="J5586">
        <v>67.64</v>
      </c>
      <c r="K5586">
        <v>5</v>
      </c>
      <c r="L5586">
        <v>12.3443</v>
      </c>
      <c r="M5586">
        <v>0.2</v>
      </c>
      <c r="N5586">
        <v>5.9184999999999999</v>
      </c>
    </row>
    <row r="5587" spans="1:14" hidden="1">
      <c r="A5587">
        <v>3160</v>
      </c>
      <c r="B5587" t="s">
        <v>5360</v>
      </c>
      <c r="C5587" s="4">
        <v>42455</v>
      </c>
      <c r="D5587" s="4">
        <v>42456</v>
      </c>
      <c r="E5587" t="s">
        <v>38</v>
      </c>
      <c r="F5587" t="s">
        <v>276</v>
      </c>
      <c r="G5587" t="s">
        <v>21</v>
      </c>
      <c r="H5587">
        <v>28540</v>
      </c>
      <c r="I5587" t="s">
        <v>1355</v>
      </c>
      <c r="J5587">
        <v>119.976</v>
      </c>
      <c r="K5587">
        <v>3</v>
      </c>
      <c r="L5587">
        <v>45.9908</v>
      </c>
      <c r="M5587">
        <v>0.2</v>
      </c>
      <c r="N5587">
        <v>-17.996400000000001</v>
      </c>
    </row>
    <row r="5588" spans="1:14" hidden="1">
      <c r="A5588">
        <v>9018</v>
      </c>
      <c r="B5588" t="s">
        <v>5361</v>
      </c>
      <c r="C5588" s="4">
        <v>42455</v>
      </c>
      <c r="D5588" s="4">
        <v>42457</v>
      </c>
      <c r="E5588" t="s">
        <v>52</v>
      </c>
      <c r="F5588" t="s">
        <v>726</v>
      </c>
      <c r="G5588" t="s">
        <v>21</v>
      </c>
      <c r="H5588">
        <v>83201</v>
      </c>
      <c r="I5588" t="s">
        <v>699</v>
      </c>
      <c r="J5588">
        <v>17.64</v>
      </c>
      <c r="K5588">
        <v>3</v>
      </c>
      <c r="L5588">
        <v>2.9988000000000001</v>
      </c>
      <c r="M5588">
        <v>0</v>
      </c>
      <c r="N5588">
        <v>8.6435999999999993</v>
      </c>
    </row>
    <row r="5589" spans="1:14" hidden="1">
      <c r="A5589">
        <v>9019</v>
      </c>
      <c r="B5589" t="s">
        <v>5361</v>
      </c>
      <c r="C5589" s="4">
        <v>42455</v>
      </c>
      <c r="D5589" s="4">
        <v>42457</v>
      </c>
      <c r="E5589" t="s">
        <v>52</v>
      </c>
      <c r="F5589" t="s">
        <v>726</v>
      </c>
      <c r="G5589" t="s">
        <v>21</v>
      </c>
      <c r="H5589">
        <v>83201</v>
      </c>
      <c r="I5589" t="s">
        <v>2032</v>
      </c>
      <c r="J5589">
        <v>17.04</v>
      </c>
      <c r="K5589">
        <v>3</v>
      </c>
      <c r="L5589">
        <v>3.8340000000000001</v>
      </c>
      <c r="M5589">
        <v>0.2</v>
      </c>
      <c r="N5589">
        <v>5.5380000000000003</v>
      </c>
    </row>
    <row r="5590" spans="1:14" hidden="1">
      <c r="A5590">
        <v>3371</v>
      </c>
      <c r="B5590" t="s">
        <v>5362</v>
      </c>
      <c r="C5590" s="4">
        <v>42454</v>
      </c>
      <c r="D5590" s="4">
        <v>42454</v>
      </c>
      <c r="E5590" t="s">
        <v>98</v>
      </c>
      <c r="F5590" t="s">
        <v>5152</v>
      </c>
      <c r="G5590" t="s">
        <v>21</v>
      </c>
      <c r="H5590">
        <v>73071</v>
      </c>
      <c r="I5590" t="s">
        <v>648</v>
      </c>
      <c r="J5590">
        <v>1287.45</v>
      </c>
      <c r="K5590">
        <v>5</v>
      </c>
      <c r="L5590">
        <v>208.5669</v>
      </c>
      <c r="M5590">
        <v>0</v>
      </c>
      <c r="N5590">
        <v>244.6155</v>
      </c>
    </row>
    <row r="5591" spans="1:14" hidden="1">
      <c r="A5591">
        <v>7931</v>
      </c>
      <c r="B5591" t="s">
        <v>5363</v>
      </c>
      <c r="C5591" s="4">
        <v>42454</v>
      </c>
      <c r="D5591" s="4">
        <v>42456</v>
      </c>
      <c r="E5591" t="s">
        <v>52</v>
      </c>
      <c r="F5591" t="s">
        <v>533</v>
      </c>
      <c r="G5591" t="s">
        <v>27</v>
      </c>
      <c r="H5591">
        <v>10024</v>
      </c>
      <c r="I5591" t="s">
        <v>3105</v>
      </c>
      <c r="J5591">
        <v>59.52</v>
      </c>
      <c r="K5591">
        <v>3</v>
      </c>
      <c r="L5591">
        <v>13.888</v>
      </c>
      <c r="M5591">
        <v>0</v>
      </c>
      <c r="N5591">
        <v>17.856000000000002</v>
      </c>
    </row>
    <row r="5592" spans="1:14" hidden="1">
      <c r="A5592">
        <v>3030</v>
      </c>
      <c r="B5592" t="s">
        <v>5364</v>
      </c>
      <c r="C5592" s="4">
        <v>42453</v>
      </c>
      <c r="D5592" s="4">
        <v>42457</v>
      </c>
      <c r="E5592" t="s">
        <v>15</v>
      </c>
      <c r="F5592" t="s">
        <v>99</v>
      </c>
      <c r="G5592" t="s">
        <v>27</v>
      </c>
      <c r="H5592">
        <v>97030</v>
      </c>
      <c r="I5592" t="s">
        <v>3032</v>
      </c>
      <c r="J5592">
        <v>403.16800000000001</v>
      </c>
      <c r="K5592">
        <v>4</v>
      </c>
      <c r="L5592">
        <v>94.492500000000007</v>
      </c>
      <c r="M5592">
        <v>0.2</v>
      </c>
      <c r="N5592">
        <v>25.198</v>
      </c>
    </row>
    <row r="5593" spans="1:14" hidden="1">
      <c r="A5593">
        <v>4229</v>
      </c>
      <c r="B5593" t="s">
        <v>5365</v>
      </c>
      <c r="C5593" s="4">
        <v>42453</v>
      </c>
      <c r="D5593" s="4">
        <v>42455</v>
      </c>
      <c r="E5593" t="s">
        <v>38</v>
      </c>
      <c r="F5593" t="s">
        <v>3639</v>
      </c>
      <c r="G5593" t="s">
        <v>27</v>
      </c>
      <c r="H5593">
        <v>47374</v>
      </c>
      <c r="I5593" t="s">
        <v>210</v>
      </c>
      <c r="J5593">
        <v>22.48</v>
      </c>
      <c r="K5593">
        <v>1</v>
      </c>
      <c r="L5593">
        <v>12.139200000000001</v>
      </c>
      <c r="M5593">
        <v>0</v>
      </c>
      <c r="N5593">
        <v>10.3408</v>
      </c>
    </row>
    <row r="5594" spans="1:14" hidden="1">
      <c r="A5594">
        <v>9130</v>
      </c>
      <c r="B5594" t="s">
        <v>5366</v>
      </c>
      <c r="C5594" s="4">
        <v>42453</v>
      </c>
      <c r="D5594" s="4">
        <v>42455</v>
      </c>
      <c r="E5594" t="s">
        <v>52</v>
      </c>
      <c r="F5594" t="s">
        <v>1036</v>
      </c>
      <c r="G5594" t="s">
        <v>21</v>
      </c>
      <c r="H5594">
        <v>44105</v>
      </c>
      <c r="I5594" t="s">
        <v>5367</v>
      </c>
      <c r="J5594">
        <v>301.47000000000003</v>
      </c>
      <c r="K5594">
        <v>3</v>
      </c>
      <c r="L5594">
        <v>180.88200000000001</v>
      </c>
      <c r="M5594">
        <v>0.5</v>
      </c>
      <c r="N5594">
        <v>-241.17599999999999</v>
      </c>
    </row>
    <row r="5595" spans="1:14" hidden="1">
      <c r="A5595">
        <v>9131</v>
      </c>
      <c r="B5595" t="s">
        <v>5366</v>
      </c>
      <c r="C5595" s="4">
        <v>42453</v>
      </c>
      <c r="D5595" s="4">
        <v>42455</v>
      </c>
      <c r="E5595" t="s">
        <v>52</v>
      </c>
      <c r="F5595" t="s">
        <v>1036</v>
      </c>
      <c r="G5595" t="s">
        <v>21</v>
      </c>
      <c r="H5595">
        <v>44105</v>
      </c>
      <c r="I5595" t="s">
        <v>4084</v>
      </c>
      <c r="J5595">
        <v>18.655999999999999</v>
      </c>
      <c r="K5595">
        <v>2</v>
      </c>
      <c r="L5595">
        <v>8.5117999999999991</v>
      </c>
      <c r="M5595">
        <v>0.2</v>
      </c>
      <c r="N5595">
        <v>1.6324000000000001</v>
      </c>
    </row>
    <row r="5596" spans="1:14" hidden="1">
      <c r="A5596">
        <v>1672</v>
      </c>
      <c r="B5596" t="s">
        <v>5368</v>
      </c>
      <c r="C5596" s="4">
        <v>42451</v>
      </c>
      <c r="D5596" s="4">
        <v>42454</v>
      </c>
      <c r="E5596" t="s">
        <v>38</v>
      </c>
      <c r="F5596" t="s">
        <v>5369</v>
      </c>
      <c r="G5596" t="s">
        <v>27</v>
      </c>
      <c r="H5596">
        <v>89031</v>
      </c>
      <c r="I5596" t="s">
        <v>264</v>
      </c>
      <c r="J5596">
        <v>58.58</v>
      </c>
      <c r="K5596">
        <v>2</v>
      </c>
      <c r="L5596">
        <v>19.624300000000002</v>
      </c>
      <c r="M5596">
        <v>0</v>
      </c>
      <c r="N5596">
        <v>19.331399999999999</v>
      </c>
    </row>
    <row r="5597" spans="1:14" hidden="1">
      <c r="A5597">
        <v>7695</v>
      </c>
      <c r="B5597" t="s">
        <v>5370</v>
      </c>
      <c r="C5597" s="4">
        <v>42451</v>
      </c>
      <c r="D5597" s="4">
        <v>42451</v>
      </c>
      <c r="E5597" t="s">
        <v>98</v>
      </c>
      <c r="F5597" t="s">
        <v>1798</v>
      </c>
      <c r="G5597" t="s">
        <v>21</v>
      </c>
      <c r="H5597">
        <v>98103</v>
      </c>
      <c r="I5597" t="s">
        <v>3977</v>
      </c>
      <c r="J5597">
        <v>167.88800000000001</v>
      </c>
      <c r="K5597">
        <v>7</v>
      </c>
      <c r="L5597">
        <v>21.885400000000001</v>
      </c>
      <c r="M5597">
        <v>0.2</v>
      </c>
      <c r="N5597">
        <v>14.690200000000001</v>
      </c>
    </row>
    <row r="5598" spans="1:14" hidden="1">
      <c r="A5598">
        <v>3172</v>
      </c>
      <c r="B5598" t="s">
        <v>5371</v>
      </c>
      <c r="C5598" s="4">
        <v>42450</v>
      </c>
      <c r="D5598" s="4">
        <v>42457</v>
      </c>
      <c r="E5598" t="s">
        <v>15</v>
      </c>
      <c r="F5598" t="s">
        <v>4132</v>
      </c>
      <c r="G5598" t="s">
        <v>21</v>
      </c>
      <c r="H5598">
        <v>60623</v>
      </c>
      <c r="I5598" t="s">
        <v>990</v>
      </c>
      <c r="J5598">
        <v>3.1680000000000001</v>
      </c>
      <c r="K5598">
        <v>2</v>
      </c>
      <c r="L5598">
        <v>3.96</v>
      </c>
      <c r="M5598">
        <v>0.8</v>
      </c>
      <c r="N5598">
        <v>-4.7519999999999998</v>
      </c>
    </row>
    <row r="5599" spans="1:14" hidden="1">
      <c r="A5599">
        <v>3173</v>
      </c>
      <c r="B5599" t="s">
        <v>5371</v>
      </c>
      <c r="C5599" s="4">
        <v>42450</v>
      </c>
      <c r="D5599" s="4">
        <v>42457</v>
      </c>
      <c r="E5599" t="s">
        <v>15</v>
      </c>
      <c r="F5599" t="s">
        <v>4132</v>
      </c>
      <c r="G5599" t="s">
        <v>21</v>
      </c>
      <c r="H5599">
        <v>60623</v>
      </c>
      <c r="I5599" t="s">
        <v>2063</v>
      </c>
      <c r="J5599">
        <v>528.42999999999995</v>
      </c>
      <c r="K5599">
        <v>5</v>
      </c>
      <c r="L5599">
        <v>105.68600000000001</v>
      </c>
      <c r="M5599">
        <v>0.3</v>
      </c>
      <c r="N5599">
        <v>0</v>
      </c>
    </row>
    <row r="5600" spans="1:14" hidden="1">
      <c r="A5600">
        <v>3174</v>
      </c>
      <c r="B5600" t="s">
        <v>5371</v>
      </c>
      <c r="C5600" s="4">
        <v>42450</v>
      </c>
      <c r="D5600" s="4">
        <v>42457</v>
      </c>
      <c r="E5600" t="s">
        <v>15</v>
      </c>
      <c r="F5600" t="s">
        <v>4132</v>
      </c>
      <c r="G5600" t="s">
        <v>21</v>
      </c>
      <c r="H5600">
        <v>60623</v>
      </c>
      <c r="I5600" t="s">
        <v>1712</v>
      </c>
      <c r="J5600">
        <v>13.391999999999999</v>
      </c>
      <c r="K5600">
        <v>3</v>
      </c>
      <c r="L5600">
        <v>3.9618000000000002</v>
      </c>
      <c r="M5600">
        <v>0.2</v>
      </c>
      <c r="N5600">
        <v>1.5065999999999999</v>
      </c>
    </row>
    <row r="5601" spans="1:14" hidden="1">
      <c r="A5601">
        <v>3766</v>
      </c>
      <c r="B5601" t="s">
        <v>5372</v>
      </c>
      <c r="C5601" s="4">
        <v>42450</v>
      </c>
      <c r="D5601" s="4">
        <v>42454</v>
      </c>
      <c r="E5601" t="s">
        <v>15</v>
      </c>
      <c r="F5601" t="s">
        <v>2403</v>
      </c>
      <c r="G5601" t="s">
        <v>27</v>
      </c>
      <c r="H5601">
        <v>77036</v>
      </c>
      <c r="I5601" t="s">
        <v>1046</v>
      </c>
      <c r="J5601">
        <v>99.372</v>
      </c>
      <c r="K5601">
        <v>2</v>
      </c>
      <c r="L5601">
        <v>50.395800000000001</v>
      </c>
      <c r="M5601">
        <v>0.3</v>
      </c>
      <c r="N5601">
        <v>-1.41960000000001</v>
      </c>
    </row>
    <row r="5602" spans="1:14" hidden="1">
      <c r="A5602">
        <v>3767</v>
      </c>
      <c r="B5602" t="s">
        <v>5372</v>
      </c>
      <c r="C5602" s="4">
        <v>42450</v>
      </c>
      <c r="D5602" s="4">
        <v>42454</v>
      </c>
      <c r="E5602" t="s">
        <v>15</v>
      </c>
      <c r="F5602" t="s">
        <v>2403</v>
      </c>
      <c r="G5602" t="s">
        <v>27</v>
      </c>
      <c r="H5602">
        <v>77036</v>
      </c>
      <c r="I5602" t="s">
        <v>757</v>
      </c>
      <c r="J5602">
        <v>1.3440000000000001</v>
      </c>
      <c r="K5602">
        <v>1</v>
      </c>
      <c r="L5602">
        <v>0.84</v>
      </c>
      <c r="M5602">
        <v>0.2</v>
      </c>
      <c r="N5602">
        <v>0.504</v>
      </c>
    </row>
    <row r="5603" spans="1:14" hidden="1">
      <c r="A5603">
        <v>589</v>
      </c>
      <c r="B5603" t="s">
        <v>5373</v>
      </c>
      <c r="C5603" s="4">
        <v>42449</v>
      </c>
      <c r="D5603" s="4">
        <v>42453</v>
      </c>
      <c r="E5603" t="s">
        <v>15</v>
      </c>
      <c r="F5603" t="s">
        <v>1420</v>
      </c>
      <c r="G5603" t="s">
        <v>21</v>
      </c>
      <c r="H5603">
        <v>97301</v>
      </c>
      <c r="I5603" t="s">
        <v>1684</v>
      </c>
      <c r="J5603">
        <v>84.784000000000006</v>
      </c>
      <c r="K5603">
        <v>2</v>
      </c>
      <c r="L5603">
        <v>52.460099999999997</v>
      </c>
      <c r="M5603">
        <v>0.2</v>
      </c>
      <c r="N5603">
        <v>-20.136199999999999</v>
      </c>
    </row>
    <row r="5604" spans="1:14" hidden="1">
      <c r="A5604">
        <v>590</v>
      </c>
      <c r="B5604" t="s">
        <v>5373</v>
      </c>
      <c r="C5604" s="4">
        <v>42449</v>
      </c>
      <c r="D5604" s="4">
        <v>42453</v>
      </c>
      <c r="E5604" t="s">
        <v>15</v>
      </c>
      <c r="F5604" t="s">
        <v>1420</v>
      </c>
      <c r="G5604" t="s">
        <v>21</v>
      </c>
      <c r="H5604">
        <v>97301</v>
      </c>
      <c r="I5604" t="s">
        <v>514</v>
      </c>
      <c r="J5604">
        <v>20.736000000000001</v>
      </c>
      <c r="K5604">
        <v>4</v>
      </c>
      <c r="L5604">
        <v>3.3696000000000002</v>
      </c>
      <c r="M5604">
        <v>0.2</v>
      </c>
      <c r="N5604">
        <v>7.2576000000000001</v>
      </c>
    </row>
    <row r="5605" spans="1:14" hidden="1">
      <c r="A5605">
        <v>591</v>
      </c>
      <c r="B5605" t="s">
        <v>5373</v>
      </c>
      <c r="C5605" s="4">
        <v>42449</v>
      </c>
      <c r="D5605" s="4">
        <v>42453</v>
      </c>
      <c r="E5605" t="s">
        <v>15</v>
      </c>
      <c r="F5605" t="s">
        <v>1420</v>
      </c>
      <c r="G5605" t="s">
        <v>21</v>
      </c>
      <c r="H5605">
        <v>97301</v>
      </c>
      <c r="I5605" t="s">
        <v>464</v>
      </c>
      <c r="J5605">
        <v>16.821000000000002</v>
      </c>
      <c r="K5605">
        <v>3</v>
      </c>
      <c r="L5605">
        <v>9.9056999999999995</v>
      </c>
      <c r="M5605">
        <v>0.7</v>
      </c>
      <c r="N5605">
        <v>-12.896100000000001</v>
      </c>
    </row>
    <row r="5606" spans="1:14" hidden="1">
      <c r="A5606">
        <v>592</v>
      </c>
      <c r="B5606" t="s">
        <v>5373</v>
      </c>
      <c r="C5606" s="4">
        <v>42449</v>
      </c>
      <c r="D5606" s="4">
        <v>42453</v>
      </c>
      <c r="E5606" t="s">
        <v>15</v>
      </c>
      <c r="F5606" t="s">
        <v>1420</v>
      </c>
      <c r="G5606" t="s">
        <v>21</v>
      </c>
      <c r="H5606">
        <v>97301</v>
      </c>
      <c r="I5606" t="s">
        <v>2302</v>
      </c>
      <c r="J5606">
        <v>10.368</v>
      </c>
      <c r="K5606">
        <v>2</v>
      </c>
      <c r="L5606">
        <v>3.3696000000000002</v>
      </c>
      <c r="M5606">
        <v>0.2</v>
      </c>
      <c r="N5606">
        <v>3.6288</v>
      </c>
    </row>
    <row r="5607" spans="1:14" hidden="1">
      <c r="A5607">
        <v>749</v>
      </c>
      <c r="B5607" t="s">
        <v>5374</v>
      </c>
      <c r="C5607" s="4">
        <v>42449</v>
      </c>
      <c r="D5607" s="4">
        <v>42451</v>
      </c>
      <c r="E5607" t="s">
        <v>52</v>
      </c>
      <c r="F5607" t="s">
        <v>1525</v>
      </c>
      <c r="G5607" t="s">
        <v>21</v>
      </c>
      <c r="H5607">
        <v>60201</v>
      </c>
      <c r="I5607" t="s">
        <v>2879</v>
      </c>
      <c r="J5607">
        <v>11.992000000000001</v>
      </c>
      <c r="K5607">
        <v>1</v>
      </c>
      <c r="L5607">
        <v>11.092599999999999</v>
      </c>
      <c r="M5607">
        <v>0.2</v>
      </c>
      <c r="N5607">
        <v>0.89939999999999898</v>
      </c>
    </row>
    <row r="5608" spans="1:14" hidden="1">
      <c r="A5608">
        <v>1041</v>
      </c>
      <c r="B5608" t="s">
        <v>5375</v>
      </c>
      <c r="C5608" s="4">
        <v>42449</v>
      </c>
      <c r="D5608" s="4">
        <v>42453</v>
      </c>
      <c r="E5608" t="s">
        <v>15</v>
      </c>
      <c r="F5608" t="s">
        <v>2388</v>
      </c>
      <c r="G5608" t="s">
        <v>17</v>
      </c>
      <c r="H5608">
        <v>63376</v>
      </c>
      <c r="I5608" t="s">
        <v>1529</v>
      </c>
      <c r="J5608">
        <v>697.16</v>
      </c>
      <c r="K5608">
        <v>4</v>
      </c>
      <c r="L5608">
        <v>137.6891</v>
      </c>
      <c r="M5608">
        <v>0</v>
      </c>
      <c r="N5608">
        <v>146.40360000000001</v>
      </c>
    </row>
    <row r="5609" spans="1:14" hidden="1">
      <c r="A5609">
        <v>3312</v>
      </c>
      <c r="B5609" t="s">
        <v>5376</v>
      </c>
      <c r="C5609" s="4">
        <v>42449</v>
      </c>
      <c r="D5609" s="4">
        <v>42454</v>
      </c>
      <c r="E5609" t="s">
        <v>52</v>
      </c>
      <c r="F5609" t="s">
        <v>332</v>
      </c>
      <c r="G5609" t="s">
        <v>27</v>
      </c>
      <c r="H5609">
        <v>39503</v>
      </c>
      <c r="I5609" t="s">
        <v>1953</v>
      </c>
      <c r="J5609">
        <v>86.45</v>
      </c>
      <c r="K5609">
        <v>7</v>
      </c>
      <c r="L5609">
        <v>6.9160000000000004</v>
      </c>
      <c r="M5609">
        <v>0</v>
      </c>
      <c r="N5609">
        <v>38.037999999999997</v>
      </c>
    </row>
    <row r="5610" spans="1:14" hidden="1">
      <c r="A5610">
        <v>2226</v>
      </c>
      <c r="B5610" t="s">
        <v>5377</v>
      </c>
      <c r="C5610" s="4">
        <v>42448</v>
      </c>
      <c r="D5610" s="4">
        <v>42450</v>
      </c>
      <c r="E5610" t="s">
        <v>52</v>
      </c>
      <c r="F5610" t="s">
        <v>5057</v>
      </c>
      <c r="G5610" t="s">
        <v>21</v>
      </c>
      <c r="H5610">
        <v>80122</v>
      </c>
      <c r="I5610" t="s">
        <v>1174</v>
      </c>
      <c r="J5610">
        <v>72.293999999999997</v>
      </c>
      <c r="K5610">
        <v>1</v>
      </c>
      <c r="L5610">
        <v>171.0958</v>
      </c>
      <c r="M5610">
        <v>0.7</v>
      </c>
      <c r="N5610">
        <v>-98.8018</v>
      </c>
    </row>
    <row r="5611" spans="1:14" hidden="1">
      <c r="A5611">
        <v>2853</v>
      </c>
      <c r="B5611" t="s">
        <v>5378</v>
      </c>
      <c r="C5611" s="4">
        <v>42448</v>
      </c>
      <c r="D5611" s="4">
        <v>42450</v>
      </c>
      <c r="E5611" t="s">
        <v>52</v>
      </c>
      <c r="F5611" t="s">
        <v>94</v>
      </c>
      <c r="G5611" t="s">
        <v>21</v>
      </c>
      <c r="H5611">
        <v>11572</v>
      </c>
      <c r="I5611" t="s">
        <v>5379</v>
      </c>
      <c r="J5611">
        <v>14.98</v>
      </c>
      <c r="K5611">
        <v>1</v>
      </c>
      <c r="L5611">
        <v>8.0891999999999999</v>
      </c>
      <c r="M5611">
        <v>0</v>
      </c>
      <c r="N5611">
        <v>6.8907999999999996</v>
      </c>
    </row>
    <row r="5612" spans="1:14" hidden="1">
      <c r="A5612">
        <v>2854</v>
      </c>
      <c r="B5612" t="s">
        <v>5378</v>
      </c>
      <c r="C5612" s="4">
        <v>42448</v>
      </c>
      <c r="D5612" s="4">
        <v>42450</v>
      </c>
      <c r="E5612" t="s">
        <v>52</v>
      </c>
      <c r="F5612" t="s">
        <v>94</v>
      </c>
      <c r="G5612" t="s">
        <v>21</v>
      </c>
      <c r="H5612">
        <v>11572</v>
      </c>
      <c r="I5612" t="s">
        <v>2238</v>
      </c>
      <c r="J5612">
        <v>20.32</v>
      </c>
      <c r="K5612">
        <v>4</v>
      </c>
      <c r="L5612">
        <v>3.3527999999999998</v>
      </c>
      <c r="M5612">
        <v>0</v>
      </c>
      <c r="N5612">
        <v>6.9088000000000003</v>
      </c>
    </row>
    <row r="5613" spans="1:14" hidden="1">
      <c r="A5613">
        <v>9177</v>
      </c>
      <c r="B5613" t="s">
        <v>5380</v>
      </c>
      <c r="C5613" s="4">
        <v>42448</v>
      </c>
      <c r="D5613" s="4">
        <v>42453</v>
      </c>
      <c r="E5613" t="s">
        <v>15</v>
      </c>
      <c r="F5613" t="s">
        <v>934</v>
      </c>
      <c r="G5613" t="s">
        <v>27</v>
      </c>
      <c r="H5613">
        <v>37211</v>
      </c>
      <c r="I5613" t="s">
        <v>3563</v>
      </c>
      <c r="J5613">
        <v>31.085999999999999</v>
      </c>
      <c r="K5613">
        <v>3</v>
      </c>
      <c r="L5613">
        <v>17.27</v>
      </c>
      <c r="M5613">
        <v>0.7</v>
      </c>
      <c r="N5613">
        <v>-20.724</v>
      </c>
    </row>
    <row r="5614" spans="1:14" hidden="1">
      <c r="A5614">
        <v>495</v>
      </c>
      <c r="B5614" t="s">
        <v>5381</v>
      </c>
      <c r="C5614" s="4">
        <v>42447</v>
      </c>
      <c r="D5614" s="4">
        <v>42450</v>
      </c>
      <c r="E5614" t="s">
        <v>52</v>
      </c>
      <c r="F5614" t="s">
        <v>967</v>
      </c>
      <c r="G5614" t="s">
        <v>21</v>
      </c>
      <c r="H5614">
        <v>38109</v>
      </c>
      <c r="I5614" t="s">
        <v>3851</v>
      </c>
      <c r="J5614">
        <v>189.88200000000001</v>
      </c>
      <c r="K5614">
        <v>3</v>
      </c>
      <c r="L5614">
        <v>94.941000000000003</v>
      </c>
      <c r="M5614">
        <v>0.4</v>
      </c>
      <c r="N5614">
        <v>-94.941000000000003</v>
      </c>
    </row>
    <row r="5615" spans="1:14" hidden="1">
      <c r="A5615">
        <v>6474</v>
      </c>
      <c r="B5615" t="s">
        <v>5382</v>
      </c>
      <c r="C5615" s="4">
        <v>42447</v>
      </c>
      <c r="D5615" s="4">
        <v>42449</v>
      </c>
      <c r="E5615" t="s">
        <v>52</v>
      </c>
      <c r="F5615" t="s">
        <v>425</v>
      </c>
      <c r="G5615" t="s">
        <v>21</v>
      </c>
      <c r="H5615">
        <v>38401</v>
      </c>
      <c r="I5615" t="s">
        <v>606</v>
      </c>
      <c r="J5615">
        <v>871.8</v>
      </c>
      <c r="K5615">
        <v>3</v>
      </c>
      <c r="L5615">
        <v>261.54000000000002</v>
      </c>
      <c r="M5615">
        <v>0.2</v>
      </c>
      <c r="N5615">
        <v>87.180000000000106</v>
      </c>
    </row>
    <row r="5616" spans="1:14" hidden="1">
      <c r="A5616">
        <v>2394</v>
      </c>
      <c r="B5616" t="s">
        <v>5383</v>
      </c>
      <c r="C5616" s="4">
        <v>42446</v>
      </c>
      <c r="D5616" s="4">
        <v>42452</v>
      </c>
      <c r="E5616" t="s">
        <v>15</v>
      </c>
      <c r="F5616" t="s">
        <v>169</v>
      </c>
      <c r="G5616" t="s">
        <v>21</v>
      </c>
      <c r="H5616">
        <v>2148</v>
      </c>
      <c r="I5616" t="s">
        <v>2658</v>
      </c>
      <c r="J5616">
        <v>39.68</v>
      </c>
      <c r="K5616">
        <v>2</v>
      </c>
      <c r="L5616">
        <v>14.6816</v>
      </c>
      <c r="M5616">
        <v>0</v>
      </c>
      <c r="N5616">
        <v>10.316800000000001</v>
      </c>
    </row>
    <row r="5617" spans="1:14" hidden="1">
      <c r="A5617">
        <v>3737</v>
      </c>
      <c r="B5617" t="s">
        <v>5384</v>
      </c>
      <c r="C5617" s="4">
        <v>42446</v>
      </c>
      <c r="D5617" s="4">
        <v>42446</v>
      </c>
      <c r="E5617" t="s">
        <v>98</v>
      </c>
      <c r="F5617" t="s">
        <v>2441</v>
      </c>
      <c r="G5617" t="s">
        <v>21</v>
      </c>
      <c r="H5617">
        <v>19711</v>
      </c>
      <c r="I5617" t="s">
        <v>2988</v>
      </c>
      <c r="J5617">
        <v>129.97999999999999</v>
      </c>
      <c r="K5617">
        <v>2</v>
      </c>
      <c r="L5617">
        <v>33.794800000000002</v>
      </c>
      <c r="M5617">
        <v>0</v>
      </c>
      <c r="N5617">
        <v>62.3904</v>
      </c>
    </row>
    <row r="5618" spans="1:14" hidden="1">
      <c r="A5618">
        <v>3738</v>
      </c>
      <c r="B5618" t="s">
        <v>5384</v>
      </c>
      <c r="C5618" s="4">
        <v>42446</v>
      </c>
      <c r="D5618" s="4">
        <v>42446</v>
      </c>
      <c r="E5618" t="s">
        <v>98</v>
      </c>
      <c r="F5618" t="s">
        <v>2441</v>
      </c>
      <c r="G5618" t="s">
        <v>21</v>
      </c>
      <c r="H5618">
        <v>19711</v>
      </c>
      <c r="I5618" t="s">
        <v>1674</v>
      </c>
      <c r="J5618">
        <v>32.54</v>
      </c>
      <c r="K5618">
        <v>2</v>
      </c>
      <c r="L5618">
        <v>8.2977000000000007</v>
      </c>
      <c r="M5618">
        <v>0</v>
      </c>
      <c r="N5618">
        <v>15.944599999999999</v>
      </c>
    </row>
    <row r="5619" spans="1:14" hidden="1">
      <c r="A5619">
        <v>4400</v>
      </c>
      <c r="B5619" t="s">
        <v>5385</v>
      </c>
      <c r="C5619" s="4">
        <v>42446</v>
      </c>
      <c r="D5619" s="4">
        <v>42446</v>
      </c>
      <c r="E5619" t="s">
        <v>98</v>
      </c>
      <c r="F5619" t="s">
        <v>191</v>
      </c>
      <c r="G5619" t="s">
        <v>21</v>
      </c>
      <c r="H5619">
        <v>21044</v>
      </c>
      <c r="I5619" t="s">
        <v>895</v>
      </c>
      <c r="J5619">
        <v>199.9</v>
      </c>
      <c r="K5619">
        <v>5</v>
      </c>
      <c r="L5619">
        <v>21.989000000000001</v>
      </c>
      <c r="M5619">
        <v>0</v>
      </c>
      <c r="N5619">
        <v>89.954999999999998</v>
      </c>
    </row>
    <row r="5620" spans="1:14" hidden="1">
      <c r="A5620">
        <v>4401</v>
      </c>
      <c r="B5620" t="s">
        <v>5385</v>
      </c>
      <c r="C5620" s="4">
        <v>42446</v>
      </c>
      <c r="D5620" s="4">
        <v>42446</v>
      </c>
      <c r="E5620" t="s">
        <v>98</v>
      </c>
      <c r="F5620" t="s">
        <v>191</v>
      </c>
      <c r="G5620" t="s">
        <v>21</v>
      </c>
      <c r="H5620">
        <v>21044</v>
      </c>
      <c r="I5620" t="s">
        <v>3184</v>
      </c>
      <c r="J5620">
        <v>901.95</v>
      </c>
      <c r="K5620">
        <v>3</v>
      </c>
      <c r="L5620">
        <v>201.43549999999999</v>
      </c>
      <c r="M5620">
        <v>0</v>
      </c>
      <c r="N5620">
        <v>297.64350000000002</v>
      </c>
    </row>
    <row r="5621" spans="1:14" hidden="1">
      <c r="A5621">
        <v>4402</v>
      </c>
      <c r="B5621" t="s">
        <v>5385</v>
      </c>
      <c r="C5621" s="4">
        <v>42446</v>
      </c>
      <c r="D5621" s="4">
        <v>42446</v>
      </c>
      <c r="E5621" t="s">
        <v>98</v>
      </c>
      <c r="F5621" t="s">
        <v>191</v>
      </c>
      <c r="G5621" t="s">
        <v>21</v>
      </c>
      <c r="H5621">
        <v>21044</v>
      </c>
      <c r="I5621" t="s">
        <v>454</v>
      </c>
      <c r="J5621">
        <v>971.5</v>
      </c>
      <c r="K5621">
        <v>5</v>
      </c>
      <c r="L5621">
        <v>143.78200000000001</v>
      </c>
      <c r="M5621">
        <v>0</v>
      </c>
      <c r="N5621">
        <v>252.59</v>
      </c>
    </row>
    <row r="5622" spans="1:14" hidden="1">
      <c r="A5622">
        <v>8382</v>
      </c>
      <c r="B5622" t="s">
        <v>5386</v>
      </c>
      <c r="C5622" s="4">
        <v>42446</v>
      </c>
      <c r="D5622" s="4">
        <v>42448</v>
      </c>
      <c r="E5622" t="s">
        <v>52</v>
      </c>
      <c r="F5622" t="s">
        <v>3611</v>
      </c>
      <c r="G5622" t="s">
        <v>21</v>
      </c>
      <c r="H5622">
        <v>94109</v>
      </c>
      <c r="I5622" t="s">
        <v>1684</v>
      </c>
      <c r="J5622">
        <v>84.784000000000006</v>
      </c>
      <c r="K5622">
        <v>2</v>
      </c>
      <c r="L5622">
        <v>52.460099999999997</v>
      </c>
      <c r="M5622">
        <v>0.2</v>
      </c>
      <c r="N5622">
        <v>-20.136199999999999</v>
      </c>
    </row>
    <row r="5623" spans="1:14" hidden="1">
      <c r="A5623">
        <v>1615</v>
      </c>
      <c r="B5623" t="s">
        <v>5387</v>
      </c>
      <c r="C5623" s="4">
        <v>42444</v>
      </c>
      <c r="D5623" s="4">
        <v>42448</v>
      </c>
      <c r="E5623" t="s">
        <v>15</v>
      </c>
      <c r="F5623" t="s">
        <v>399</v>
      </c>
      <c r="G5623" t="s">
        <v>17</v>
      </c>
      <c r="H5623">
        <v>19143</v>
      </c>
      <c r="I5623" t="s">
        <v>1234</v>
      </c>
      <c r="J5623">
        <v>83.975999999999999</v>
      </c>
      <c r="K5623">
        <v>3</v>
      </c>
      <c r="L5623">
        <v>32.540700000000001</v>
      </c>
      <c r="M5623">
        <v>0.2</v>
      </c>
      <c r="N5623">
        <v>-13.646100000000001</v>
      </c>
    </row>
    <row r="5624" spans="1:14" hidden="1">
      <c r="A5624">
        <v>7648</v>
      </c>
      <c r="B5624" t="s">
        <v>5388</v>
      </c>
      <c r="C5624" s="4">
        <v>42444</v>
      </c>
      <c r="D5624" s="4">
        <v>42445</v>
      </c>
      <c r="E5624" t="s">
        <v>38</v>
      </c>
      <c r="F5624" t="s">
        <v>2968</v>
      </c>
      <c r="G5624" t="s">
        <v>27</v>
      </c>
      <c r="H5624">
        <v>94110</v>
      </c>
      <c r="I5624" t="s">
        <v>4860</v>
      </c>
      <c r="J5624">
        <v>4.5439999999999996</v>
      </c>
      <c r="K5624">
        <v>2</v>
      </c>
      <c r="L5624">
        <v>1.4483999999999999</v>
      </c>
      <c r="M5624">
        <v>0.2</v>
      </c>
      <c r="N5624">
        <v>1.6472</v>
      </c>
    </row>
    <row r="5625" spans="1:14" hidden="1">
      <c r="A5625">
        <v>7649</v>
      </c>
      <c r="B5625" t="s">
        <v>5388</v>
      </c>
      <c r="C5625" s="4">
        <v>42444</v>
      </c>
      <c r="D5625" s="4">
        <v>42445</v>
      </c>
      <c r="E5625" t="s">
        <v>38</v>
      </c>
      <c r="F5625" t="s">
        <v>2968</v>
      </c>
      <c r="G5625" t="s">
        <v>27</v>
      </c>
      <c r="H5625">
        <v>94110</v>
      </c>
      <c r="I5625" t="s">
        <v>3875</v>
      </c>
      <c r="J5625">
        <v>1352.0319999999999</v>
      </c>
      <c r="K5625">
        <v>4</v>
      </c>
      <c r="L5625">
        <v>316.88249999999999</v>
      </c>
      <c r="M5625">
        <v>0.2</v>
      </c>
      <c r="N5625">
        <v>84.501999999999995</v>
      </c>
    </row>
    <row r="5626" spans="1:14" hidden="1">
      <c r="A5626">
        <v>9169</v>
      </c>
      <c r="B5626" t="s">
        <v>5389</v>
      </c>
      <c r="C5626" s="4">
        <v>42444</v>
      </c>
      <c r="D5626" s="4">
        <v>42448</v>
      </c>
      <c r="E5626" t="s">
        <v>15</v>
      </c>
      <c r="F5626" t="s">
        <v>2027</v>
      </c>
      <c r="G5626" t="s">
        <v>17</v>
      </c>
      <c r="H5626">
        <v>39212</v>
      </c>
      <c r="I5626" t="s">
        <v>4134</v>
      </c>
      <c r="J5626">
        <v>319.76</v>
      </c>
      <c r="K5626">
        <v>14</v>
      </c>
      <c r="L5626">
        <v>12.333600000000001</v>
      </c>
      <c r="M5626">
        <v>0</v>
      </c>
      <c r="N5626">
        <v>147.08959999999999</v>
      </c>
    </row>
    <row r="5627" spans="1:14" hidden="1">
      <c r="A5627">
        <v>9170</v>
      </c>
      <c r="B5627" t="s">
        <v>5389</v>
      </c>
      <c r="C5627" s="4">
        <v>42444</v>
      </c>
      <c r="D5627" s="4">
        <v>42448</v>
      </c>
      <c r="E5627" t="s">
        <v>15</v>
      </c>
      <c r="F5627" t="s">
        <v>2027</v>
      </c>
      <c r="G5627" t="s">
        <v>17</v>
      </c>
      <c r="H5627">
        <v>39212</v>
      </c>
      <c r="I5627" t="s">
        <v>4134</v>
      </c>
      <c r="J5627">
        <v>45.68</v>
      </c>
      <c r="K5627">
        <v>2</v>
      </c>
      <c r="L5627">
        <v>12.333600000000001</v>
      </c>
      <c r="M5627">
        <v>0</v>
      </c>
      <c r="N5627">
        <v>21.012799999999999</v>
      </c>
    </row>
    <row r="5628" spans="1:14" hidden="1">
      <c r="A5628">
        <v>9920</v>
      </c>
      <c r="B5628" t="s">
        <v>5390</v>
      </c>
      <c r="C5628" s="4">
        <v>42444</v>
      </c>
      <c r="D5628" s="4">
        <v>42448</v>
      </c>
      <c r="E5628" t="s">
        <v>15</v>
      </c>
      <c r="F5628" t="s">
        <v>1741</v>
      </c>
      <c r="G5628" t="s">
        <v>27</v>
      </c>
      <c r="H5628">
        <v>77803</v>
      </c>
      <c r="I5628" t="s">
        <v>3203</v>
      </c>
      <c r="J5628">
        <v>528.42999999999995</v>
      </c>
      <c r="K5628">
        <v>5</v>
      </c>
      <c r="L5628">
        <v>134.37219999999999</v>
      </c>
      <c r="M5628">
        <v>0.3</v>
      </c>
      <c r="N5628">
        <v>-143.43100000000001</v>
      </c>
    </row>
    <row r="5629" spans="1:14" hidden="1">
      <c r="A5629">
        <v>9921</v>
      </c>
      <c r="B5629" t="s">
        <v>5390</v>
      </c>
      <c r="C5629" s="4">
        <v>42444</v>
      </c>
      <c r="D5629" s="4">
        <v>42448</v>
      </c>
      <c r="E5629" t="s">
        <v>15</v>
      </c>
      <c r="F5629" t="s">
        <v>1741</v>
      </c>
      <c r="G5629" t="s">
        <v>27</v>
      </c>
      <c r="H5629">
        <v>77803</v>
      </c>
      <c r="I5629" t="s">
        <v>720</v>
      </c>
      <c r="J5629">
        <v>22.385999999999999</v>
      </c>
      <c r="K5629">
        <v>7</v>
      </c>
      <c r="L5629">
        <v>8.3148</v>
      </c>
      <c r="M5629">
        <v>0.8</v>
      </c>
      <c r="N5629">
        <v>-35.817599999999999</v>
      </c>
    </row>
    <row r="5630" spans="1:14" hidden="1">
      <c r="A5630">
        <v>1693</v>
      </c>
      <c r="B5630" t="s">
        <v>5391</v>
      </c>
      <c r="C5630" s="4">
        <v>42443</v>
      </c>
      <c r="D5630" s="4">
        <v>42448</v>
      </c>
      <c r="E5630" t="s">
        <v>15</v>
      </c>
      <c r="F5630" t="s">
        <v>961</v>
      </c>
      <c r="G5630" t="s">
        <v>21</v>
      </c>
      <c r="H5630">
        <v>43229</v>
      </c>
      <c r="I5630" t="s">
        <v>749</v>
      </c>
      <c r="J5630">
        <v>21.88</v>
      </c>
      <c r="K5630">
        <v>5</v>
      </c>
      <c r="L5630">
        <v>3.1179000000000001</v>
      </c>
      <c r="M5630">
        <v>0.2</v>
      </c>
      <c r="N5630">
        <v>6.2904999999999998</v>
      </c>
    </row>
    <row r="5631" spans="1:14" hidden="1">
      <c r="A5631">
        <v>3929</v>
      </c>
      <c r="B5631" t="s">
        <v>5392</v>
      </c>
      <c r="C5631" s="4">
        <v>42443</v>
      </c>
      <c r="D5631" s="4">
        <v>42446</v>
      </c>
      <c r="E5631" t="s">
        <v>38</v>
      </c>
      <c r="F5631" t="s">
        <v>4971</v>
      </c>
      <c r="G5631" t="s">
        <v>21</v>
      </c>
      <c r="H5631">
        <v>78550</v>
      </c>
      <c r="I5631" t="s">
        <v>4907</v>
      </c>
      <c r="J5631">
        <v>241.33199999999999</v>
      </c>
      <c r="K5631">
        <v>5</v>
      </c>
      <c r="L5631">
        <v>51.105600000000003</v>
      </c>
      <c r="M5631">
        <v>0.32</v>
      </c>
      <c r="N5631">
        <v>-14.196</v>
      </c>
    </row>
    <row r="5632" spans="1:14" hidden="1">
      <c r="A5632">
        <v>3930</v>
      </c>
      <c r="B5632" t="s">
        <v>5392</v>
      </c>
      <c r="C5632" s="4">
        <v>42443</v>
      </c>
      <c r="D5632" s="4">
        <v>42446</v>
      </c>
      <c r="E5632" t="s">
        <v>38</v>
      </c>
      <c r="F5632" t="s">
        <v>4971</v>
      </c>
      <c r="G5632" t="s">
        <v>21</v>
      </c>
      <c r="H5632">
        <v>78550</v>
      </c>
      <c r="I5632" t="s">
        <v>1848</v>
      </c>
      <c r="J5632">
        <v>5.1840000000000002</v>
      </c>
      <c r="K5632">
        <v>1</v>
      </c>
      <c r="L5632">
        <v>3.3048000000000002</v>
      </c>
      <c r="M5632">
        <v>0.2</v>
      </c>
      <c r="N5632">
        <v>1.8792</v>
      </c>
    </row>
    <row r="5633" spans="1:14" hidden="1">
      <c r="A5633">
        <v>3931</v>
      </c>
      <c r="B5633" t="s">
        <v>5392</v>
      </c>
      <c r="C5633" s="4">
        <v>42443</v>
      </c>
      <c r="D5633" s="4">
        <v>42446</v>
      </c>
      <c r="E5633" t="s">
        <v>38</v>
      </c>
      <c r="F5633" t="s">
        <v>4971</v>
      </c>
      <c r="G5633" t="s">
        <v>21</v>
      </c>
      <c r="H5633">
        <v>78550</v>
      </c>
      <c r="I5633" t="s">
        <v>854</v>
      </c>
      <c r="J5633">
        <v>145.54400000000001</v>
      </c>
      <c r="K5633">
        <v>7</v>
      </c>
      <c r="L5633">
        <v>18.4529</v>
      </c>
      <c r="M5633">
        <v>0.2</v>
      </c>
      <c r="N5633">
        <v>16.373699999999999</v>
      </c>
    </row>
    <row r="5634" spans="1:14" hidden="1">
      <c r="A5634">
        <v>4259</v>
      </c>
      <c r="B5634" t="s">
        <v>5393</v>
      </c>
      <c r="C5634" s="4">
        <v>42443</v>
      </c>
      <c r="D5634" s="4">
        <v>42445</v>
      </c>
      <c r="E5634" t="s">
        <v>38</v>
      </c>
      <c r="F5634" t="s">
        <v>1898</v>
      </c>
      <c r="G5634" t="s">
        <v>27</v>
      </c>
      <c r="H5634">
        <v>98103</v>
      </c>
      <c r="I5634" t="s">
        <v>35</v>
      </c>
      <c r="J5634">
        <v>196.78399999999999</v>
      </c>
      <c r="K5634">
        <v>2</v>
      </c>
      <c r="L5634">
        <v>109.4611</v>
      </c>
      <c r="M5634">
        <v>0.2</v>
      </c>
      <c r="N5634">
        <v>-22.138200000000001</v>
      </c>
    </row>
    <row r="5635" spans="1:14" hidden="1">
      <c r="A5635">
        <v>6116</v>
      </c>
      <c r="B5635" t="s">
        <v>5394</v>
      </c>
      <c r="C5635" s="4">
        <v>42443</v>
      </c>
      <c r="D5635" s="4">
        <v>42449</v>
      </c>
      <c r="E5635" t="s">
        <v>15</v>
      </c>
      <c r="F5635" t="s">
        <v>4090</v>
      </c>
      <c r="G5635" t="s">
        <v>27</v>
      </c>
      <c r="H5635">
        <v>94061</v>
      </c>
      <c r="I5635" t="s">
        <v>297</v>
      </c>
      <c r="J5635">
        <v>41.904000000000003</v>
      </c>
      <c r="K5635">
        <v>6</v>
      </c>
      <c r="L5635">
        <v>4.6269</v>
      </c>
      <c r="M5635">
        <v>0.2</v>
      </c>
      <c r="N5635">
        <v>14.1426</v>
      </c>
    </row>
    <row r="5636" spans="1:14" hidden="1">
      <c r="A5636">
        <v>8934</v>
      </c>
      <c r="B5636" t="s">
        <v>5395</v>
      </c>
      <c r="C5636" s="4">
        <v>42443</v>
      </c>
      <c r="D5636" s="4">
        <v>42448</v>
      </c>
      <c r="E5636" t="s">
        <v>15</v>
      </c>
      <c r="F5636" t="s">
        <v>3803</v>
      </c>
      <c r="G5636" t="s">
        <v>27</v>
      </c>
      <c r="H5636">
        <v>54302</v>
      </c>
      <c r="I5636" t="s">
        <v>3538</v>
      </c>
      <c r="J5636">
        <v>16.739999999999998</v>
      </c>
      <c r="K5636">
        <v>2</v>
      </c>
      <c r="L5636">
        <v>6.1938000000000004</v>
      </c>
      <c r="M5636">
        <v>0</v>
      </c>
      <c r="N5636">
        <v>4.3524000000000003</v>
      </c>
    </row>
    <row r="5637" spans="1:14" hidden="1">
      <c r="A5637">
        <v>152</v>
      </c>
      <c r="B5637" t="s">
        <v>5396</v>
      </c>
      <c r="C5637" s="4">
        <v>42442</v>
      </c>
      <c r="D5637" s="4">
        <v>42445</v>
      </c>
      <c r="E5637" t="s">
        <v>38</v>
      </c>
      <c r="F5637" t="s">
        <v>1641</v>
      </c>
      <c r="G5637" t="s">
        <v>17</v>
      </c>
      <c r="H5637">
        <v>85254</v>
      </c>
      <c r="I5637" t="s">
        <v>5397</v>
      </c>
      <c r="J5637">
        <v>157.91999999999999</v>
      </c>
      <c r="K5637">
        <v>5</v>
      </c>
      <c r="L5637">
        <v>28.030799999999999</v>
      </c>
      <c r="M5637">
        <v>0.2</v>
      </c>
      <c r="N5637">
        <v>17.765999999999998</v>
      </c>
    </row>
    <row r="5638" spans="1:14" hidden="1">
      <c r="A5638">
        <v>153</v>
      </c>
      <c r="B5638" t="s">
        <v>5396</v>
      </c>
      <c r="C5638" s="4">
        <v>42442</v>
      </c>
      <c r="D5638" s="4">
        <v>42445</v>
      </c>
      <c r="E5638" t="s">
        <v>38</v>
      </c>
      <c r="F5638" t="s">
        <v>1641</v>
      </c>
      <c r="G5638" t="s">
        <v>17</v>
      </c>
      <c r="H5638">
        <v>85254</v>
      </c>
      <c r="I5638" t="s">
        <v>811</v>
      </c>
      <c r="J5638">
        <v>203.184</v>
      </c>
      <c r="K5638">
        <v>2</v>
      </c>
      <c r="L5638">
        <v>93.9726</v>
      </c>
      <c r="M5638">
        <v>0.2</v>
      </c>
      <c r="N5638">
        <v>15.238799999999999</v>
      </c>
    </row>
    <row r="5639" spans="1:14" hidden="1">
      <c r="A5639">
        <v>2346</v>
      </c>
      <c r="B5639" t="s">
        <v>5398</v>
      </c>
      <c r="C5639" s="4">
        <v>42442</v>
      </c>
      <c r="D5639" s="4">
        <v>42447</v>
      </c>
      <c r="E5639" t="s">
        <v>15</v>
      </c>
      <c r="F5639" t="s">
        <v>928</v>
      </c>
      <c r="G5639" t="s">
        <v>21</v>
      </c>
      <c r="H5639">
        <v>78207</v>
      </c>
      <c r="I5639" t="s">
        <v>3310</v>
      </c>
      <c r="J5639">
        <v>70.08</v>
      </c>
      <c r="K5639">
        <v>5</v>
      </c>
      <c r="L5639">
        <v>9.1104000000000003</v>
      </c>
      <c r="M5639">
        <v>0.2</v>
      </c>
      <c r="N5639">
        <v>24.527999999999999</v>
      </c>
    </row>
    <row r="5640" spans="1:14" hidden="1">
      <c r="A5640">
        <v>2347</v>
      </c>
      <c r="B5640" t="s">
        <v>5398</v>
      </c>
      <c r="C5640" s="4">
        <v>42442</v>
      </c>
      <c r="D5640" s="4">
        <v>42447</v>
      </c>
      <c r="E5640" t="s">
        <v>15</v>
      </c>
      <c r="F5640" t="s">
        <v>928</v>
      </c>
      <c r="G5640" t="s">
        <v>21</v>
      </c>
      <c r="H5640">
        <v>78207</v>
      </c>
      <c r="I5640" t="s">
        <v>2146</v>
      </c>
      <c r="J5640">
        <v>1.272</v>
      </c>
      <c r="K5640">
        <v>2</v>
      </c>
      <c r="L5640">
        <v>1.7172000000000001</v>
      </c>
      <c r="M5640">
        <v>0.8</v>
      </c>
      <c r="N5640">
        <v>-2.1623999999999999</v>
      </c>
    </row>
    <row r="5641" spans="1:14" hidden="1">
      <c r="A5641">
        <v>2348</v>
      </c>
      <c r="B5641" t="s">
        <v>5398</v>
      </c>
      <c r="C5641" s="4">
        <v>42442</v>
      </c>
      <c r="D5641" s="4">
        <v>42447</v>
      </c>
      <c r="E5641" t="s">
        <v>15</v>
      </c>
      <c r="F5641" t="s">
        <v>928</v>
      </c>
      <c r="G5641" t="s">
        <v>21</v>
      </c>
      <c r="H5641">
        <v>78207</v>
      </c>
      <c r="I5641" t="s">
        <v>4067</v>
      </c>
      <c r="J5641">
        <v>557.58500000000004</v>
      </c>
      <c r="K5641">
        <v>5</v>
      </c>
      <c r="L5641">
        <v>111.517</v>
      </c>
      <c r="M5641">
        <v>0.3</v>
      </c>
      <c r="N5641">
        <v>0</v>
      </c>
    </row>
    <row r="5642" spans="1:14" hidden="1">
      <c r="A5642">
        <v>2364</v>
      </c>
      <c r="B5642" t="s">
        <v>5399</v>
      </c>
      <c r="C5642" s="4">
        <v>42442</v>
      </c>
      <c r="D5642" s="4">
        <v>42447</v>
      </c>
      <c r="E5642" t="s">
        <v>15</v>
      </c>
      <c r="F5642" t="s">
        <v>1443</v>
      </c>
      <c r="G5642" t="s">
        <v>17</v>
      </c>
      <c r="H5642">
        <v>22980</v>
      </c>
      <c r="I5642" t="s">
        <v>1951</v>
      </c>
      <c r="J5642">
        <v>127.88</v>
      </c>
      <c r="K5642">
        <v>2</v>
      </c>
      <c r="L5642">
        <v>43.479199999999999</v>
      </c>
      <c r="M5642">
        <v>0</v>
      </c>
      <c r="N5642">
        <v>40.921599999999998</v>
      </c>
    </row>
    <row r="5643" spans="1:14" hidden="1">
      <c r="A5643">
        <v>2365</v>
      </c>
      <c r="B5643" t="s">
        <v>5399</v>
      </c>
      <c r="C5643" s="4">
        <v>42442</v>
      </c>
      <c r="D5643" s="4">
        <v>42447</v>
      </c>
      <c r="E5643" t="s">
        <v>15</v>
      </c>
      <c r="F5643" t="s">
        <v>1443</v>
      </c>
      <c r="G5643" t="s">
        <v>17</v>
      </c>
      <c r="H5643">
        <v>22980</v>
      </c>
      <c r="I5643" t="s">
        <v>637</v>
      </c>
      <c r="J5643">
        <v>160.32</v>
      </c>
      <c r="K5643">
        <v>2</v>
      </c>
      <c r="L5643">
        <v>57.715200000000003</v>
      </c>
      <c r="M5643">
        <v>0</v>
      </c>
      <c r="N5643">
        <v>44.889600000000002</v>
      </c>
    </row>
    <row r="5644" spans="1:14" hidden="1">
      <c r="A5644">
        <v>2366</v>
      </c>
      <c r="B5644" t="s">
        <v>5399</v>
      </c>
      <c r="C5644" s="4">
        <v>42442</v>
      </c>
      <c r="D5644" s="4">
        <v>42447</v>
      </c>
      <c r="E5644" t="s">
        <v>15</v>
      </c>
      <c r="F5644" t="s">
        <v>1443</v>
      </c>
      <c r="G5644" t="s">
        <v>17</v>
      </c>
      <c r="H5644">
        <v>22980</v>
      </c>
      <c r="I5644" t="s">
        <v>492</v>
      </c>
      <c r="J5644">
        <v>46</v>
      </c>
      <c r="K5644">
        <v>4</v>
      </c>
      <c r="L5644">
        <v>6.3250000000000002</v>
      </c>
      <c r="M5644">
        <v>0</v>
      </c>
      <c r="N5644">
        <v>20.7</v>
      </c>
    </row>
    <row r="5645" spans="1:14" hidden="1">
      <c r="A5645">
        <v>5884</v>
      </c>
      <c r="B5645" t="s">
        <v>5400</v>
      </c>
      <c r="C5645" s="4">
        <v>42442</v>
      </c>
      <c r="D5645" s="4">
        <v>42444</v>
      </c>
      <c r="E5645" t="s">
        <v>52</v>
      </c>
      <c r="F5645" t="s">
        <v>2635</v>
      </c>
      <c r="G5645" t="s">
        <v>27</v>
      </c>
      <c r="H5645">
        <v>94109</v>
      </c>
      <c r="I5645" t="s">
        <v>1747</v>
      </c>
      <c r="J5645">
        <v>28.28</v>
      </c>
      <c r="K5645">
        <v>2</v>
      </c>
      <c r="L5645">
        <v>10.4636</v>
      </c>
      <c r="M5645">
        <v>0</v>
      </c>
      <c r="N5645">
        <v>7.3528000000000002</v>
      </c>
    </row>
    <row r="5646" spans="1:14" hidden="1">
      <c r="A5646">
        <v>5885</v>
      </c>
      <c r="B5646" t="s">
        <v>5400</v>
      </c>
      <c r="C5646" s="4">
        <v>42442</v>
      </c>
      <c r="D5646" s="4">
        <v>42444</v>
      </c>
      <c r="E5646" t="s">
        <v>52</v>
      </c>
      <c r="F5646" t="s">
        <v>2635</v>
      </c>
      <c r="G5646" t="s">
        <v>27</v>
      </c>
      <c r="H5646">
        <v>94109</v>
      </c>
      <c r="I5646" t="s">
        <v>5401</v>
      </c>
      <c r="J5646">
        <v>4912.59</v>
      </c>
      <c r="K5646">
        <v>3</v>
      </c>
      <c r="L5646">
        <v>1572.0288</v>
      </c>
      <c r="M5646">
        <v>0</v>
      </c>
      <c r="N5646">
        <v>196.50360000000001</v>
      </c>
    </row>
    <row r="5647" spans="1:14" hidden="1">
      <c r="A5647">
        <v>7415</v>
      </c>
      <c r="B5647" t="s">
        <v>5402</v>
      </c>
      <c r="C5647" s="4">
        <v>42442</v>
      </c>
      <c r="D5647" s="4">
        <v>42444</v>
      </c>
      <c r="E5647" t="s">
        <v>52</v>
      </c>
      <c r="F5647" t="s">
        <v>1126</v>
      </c>
      <c r="G5647" t="s">
        <v>27</v>
      </c>
      <c r="H5647">
        <v>19134</v>
      </c>
      <c r="I5647" t="s">
        <v>849</v>
      </c>
      <c r="J5647">
        <v>386.68</v>
      </c>
      <c r="K5647">
        <v>2</v>
      </c>
      <c r="L5647">
        <v>196.102</v>
      </c>
      <c r="M5647">
        <v>0.3</v>
      </c>
      <c r="N5647">
        <v>-5.5240000000000302</v>
      </c>
    </row>
    <row r="5648" spans="1:14" hidden="1">
      <c r="A5648">
        <v>7416</v>
      </c>
      <c r="B5648" t="s">
        <v>5402</v>
      </c>
      <c r="C5648" s="4">
        <v>42442</v>
      </c>
      <c r="D5648" s="4">
        <v>42444</v>
      </c>
      <c r="E5648" t="s">
        <v>52</v>
      </c>
      <c r="F5648" t="s">
        <v>1126</v>
      </c>
      <c r="G5648" t="s">
        <v>27</v>
      </c>
      <c r="H5648">
        <v>19134</v>
      </c>
      <c r="I5648" t="s">
        <v>256</v>
      </c>
      <c r="J5648">
        <v>379.96</v>
      </c>
      <c r="K5648">
        <v>5</v>
      </c>
      <c r="L5648">
        <v>66.492999999999995</v>
      </c>
      <c r="M5648">
        <v>0.2</v>
      </c>
      <c r="N5648">
        <v>47.494999999999898</v>
      </c>
    </row>
    <row r="5649" spans="1:14" hidden="1">
      <c r="A5649">
        <v>7417</v>
      </c>
      <c r="B5649" t="s">
        <v>5402</v>
      </c>
      <c r="C5649" s="4">
        <v>42442</v>
      </c>
      <c r="D5649" s="4">
        <v>42444</v>
      </c>
      <c r="E5649" t="s">
        <v>52</v>
      </c>
      <c r="F5649" t="s">
        <v>1126</v>
      </c>
      <c r="G5649" t="s">
        <v>27</v>
      </c>
      <c r="H5649">
        <v>19134</v>
      </c>
      <c r="I5649" t="s">
        <v>1682</v>
      </c>
      <c r="J5649">
        <v>539.91</v>
      </c>
      <c r="K5649">
        <v>3</v>
      </c>
      <c r="L5649">
        <v>218.96350000000001</v>
      </c>
      <c r="M5649">
        <v>0.4</v>
      </c>
      <c r="N5649">
        <v>-116.98050000000001</v>
      </c>
    </row>
    <row r="5650" spans="1:14" hidden="1">
      <c r="A5650">
        <v>7418</v>
      </c>
      <c r="B5650" t="s">
        <v>5402</v>
      </c>
      <c r="C5650" s="4">
        <v>42442</v>
      </c>
      <c r="D5650" s="4">
        <v>42444</v>
      </c>
      <c r="E5650" t="s">
        <v>52</v>
      </c>
      <c r="F5650" t="s">
        <v>1126</v>
      </c>
      <c r="G5650" t="s">
        <v>27</v>
      </c>
      <c r="H5650">
        <v>19134</v>
      </c>
      <c r="I5650" t="s">
        <v>2003</v>
      </c>
      <c r="J5650">
        <v>41.24</v>
      </c>
      <c r="K5650">
        <v>5</v>
      </c>
      <c r="L5650">
        <v>5.4642999999999997</v>
      </c>
      <c r="M5650">
        <v>0.2</v>
      </c>
      <c r="N5650">
        <v>13.9185</v>
      </c>
    </row>
    <row r="5651" spans="1:14" hidden="1">
      <c r="A5651">
        <v>7419</v>
      </c>
      <c r="B5651" t="s">
        <v>5402</v>
      </c>
      <c r="C5651" s="4">
        <v>42442</v>
      </c>
      <c r="D5651" s="4">
        <v>42444</v>
      </c>
      <c r="E5651" t="s">
        <v>52</v>
      </c>
      <c r="F5651" t="s">
        <v>1126</v>
      </c>
      <c r="G5651" t="s">
        <v>27</v>
      </c>
      <c r="H5651">
        <v>19134</v>
      </c>
      <c r="I5651" t="s">
        <v>2125</v>
      </c>
      <c r="J5651">
        <v>51.896999999999998</v>
      </c>
      <c r="K5651">
        <v>1</v>
      </c>
      <c r="L5651">
        <v>93.414599999999993</v>
      </c>
      <c r="M5651">
        <v>0.7</v>
      </c>
      <c r="N5651">
        <v>-41.517600000000002</v>
      </c>
    </row>
    <row r="5652" spans="1:14" hidden="1">
      <c r="A5652">
        <v>7420</v>
      </c>
      <c r="B5652" t="s">
        <v>5402</v>
      </c>
      <c r="C5652" s="4">
        <v>42442</v>
      </c>
      <c r="D5652" s="4">
        <v>42444</v>
      </c>
      <c r="E5652" t="s">
        <v>52</v>
      </c>
      <c r="F5652" t="s">
        <v>1126</v>
      </c>
      <c r="G5652" t="s">
        <v>27</v>
      </c>
      <c r="H5652">
        <v>19134</v>
      </c>
      <c r="I5652" t="s">
        <v>1323</v>
      </c>
      <c r="J5652">
        <v>552.55999999999995</v>
      </c>
      <c r="K5652">
        <v>5</v>
      </c>
      <c r="L5652">
        <v>138.13999999999999</v>
      </c>
      <c r="M5652">
        <v>0.2</v>
      </c>
      <c r="N5652">
        <v>-138.13999999999999</v>
      </c>
    </row>
    <row r="5653" spans="1:14" hidden="1">
      <c r="A5653">
        <v>7421</v>
      </c>
      <c r="B5653" t="s">
        <v>5402</v>
      </c>
      <c r="C5653" s="4">
        <v>42442</v>
      </c>
      <c r="D5653" s="4">
        <v>42444</v>
      </c>
      <c r="E5653" t="s">
        <v>52</v>
      </c>
      <c r="F5653" t="s">
        <v>1126</v>
      </c>
      <c r="G5653" t="s">
        <v>27</v>
      </c>
      <c r="H5653">
        <v>19134</v>
      </c>
      <c r="I5653" t="s">
        <v>3157</v>
      </c>
      <c r="J5653">
        <v>23.16</v>
      </c>
      <c r="K5653">
        <v>5</v>
      </c>
      <c r="L5653">
        <v>7.72</v>
      </c>
      <c r="M5653">
        <v>0.7</v>
      </c>
      <c r="N5653">
        <v>-15.44</v>
      </c>
    </row>
    <row r="5654" spans="1:14" hidden="1">
      <c r="A5654">
        <v>7422</v>
      </c>
      <c r="B5654" t="s">
        <v>5402</v>
      </c>
      <c r="C5654" s="4">
        <v>42442</v>
      </c>
      <c r="D5654" s="4">
        <v>42444</v>
      </c>
      <c r="E5654" t="s">
        <v>52</v>
      </c>
      <c r="F5654" t="s">
        <v>1126</v>
      </c>
      <c r="G5654" t="s">
        <v>27</v>
      </c>
      <c r="H5654">
        <v>19134</v>
      </c>
      <c r="I5654" t="s">
        <v>5403</v>
      </c>
      <c r="J5654">
        <v>126.08</v>
      </c>
      <c r="K5654">
        <v>2</v>
      </c>
      <c r="L5654">
        <v>77.224000000000004</v>
      </c>
      <c r="M5654">
        <v>0.2</v>
      </c>
      <c r="N5654">
        <v>-28.367999999999999</v>
      </c>
    </row>
    <row r="5655" spans="1:14" hidden="1">
      <c r="A5655">
        <v>7423</v>
      </c>
      <c r="B5655" t="s">
        <v>5402</v>
      </c>
      <c r="C5655" s="4">
        <v>42442</v>
      </c>
      <c r="D5655" s="4">
        <v>42444</v>
      </c>
      <c r="E5655" t="s">
        <v>52</v>
      </c>
      <c r="F5655" t="s">
        <v>1126</v>
      </c>
      <c r="G5655" t="s">
        <v>27</v>
      </c>
      <c r="H5655">
        <v>19134</v>
      </c>
      <c r="I5655" t="s">
        <v>1786</v>
      </c>
      <c r="J5655">
        <v>449.1</v>
      </c>
      <c r="K5655">
        <v>3</v>
      </c>
      <c r="L5655">
        <v>364.27</v>
      </c>
      <c r="M5655">
        <v>0.7</v>
      </c>
      <c r="N5655">
        <v>-643.71</v>
      </c>
    </row>
    <row r="5656" spans="1:14" hidden="1">
      <c r="A5656">
        <v>9343</v>
      </c>
      <c r="B5656" t="s">
        <v>5404</v>
      </c>
      <c r="C5656" s="4">
        <v>42442</v>
      </c>
      <c r="D5656" s="4">
        <v>42447</v>
      </c>
      <c r="E5656" t="s">
        <v>15</v>
      </c>
      <c r="F5656" t="s">
        <v>3508</v>
      </c>
      <c r="G5656" t="s">
        <v>17</v>
      </c>
      <c r="H5656">
        <v>92503</v>
      </c>
      <c r="I5656" t="s">
        <v>1354</v>
      </c>
      <c r="J5656">
        <v>51.183999999999997</v>
      </c>
      <c r="K5656">
        <v>7</v>
      </c>
      <c r="L5656">
        <v>4.57</v>
      </c>
      <c r="M5656">
        <v>0.2</v>
      </c>
      <c r="N5656">
        <v>19.193999999999999</v>
      </c>
    </row>
    <row r="5657" spans="1:14" hidden="1">
      <c r="A5657">
        <v>804</v>
      </c>
      <c r="B5657" t="s">
        <v>5405</v>
      </c>
      <c r="C5657" s="4">
        <v>42441</v>
      </c>
      <c r="D5657" s="4">
        <v>42446</v>
      </c>
      <c r="E5657" t="s">
        <v>15</v>
      </c>
      <c r="F5657" t="s">
        <v>3966</v>
      </c>
      <c r="G5657" t="s">
        <v>27</v>
      </c>
      <c r="H5657">
        <v>71203</v>
      </c>
      <c r="I5657" t="s">
        <v>1707</v>
      </c>
      <c r="J5657">
        <v>12.96</v>
      </c>
      <c r="K5657">
        <v>2</v>
      </c>
      <c r="L5657">
        <v>3.3696000000000002</v>
      </c>
      <c r="M5657">
        <v>0</v>
      </c>
      <c r="N5657">
        <v>6.2207999999999997</v>
      </c>
    </row>
    <row r="5658" spans="1:14" hidden="1">
      <c r="A5658">
        <v>3607</v>
      </c>
      <c r="B5658" t="s">
        <v>5406</v>
      </c>
      <c r="C5658" s="4">
        <v>42441</v>
      </c>
      <c r="D5658" s="4">
        <v>42445</v>
      </c>
      <c r="E5658" t="s">
        <v>52</v>
      </c>
      <c r="F5658" t="s">
        <v>1186</v>
      </c>
      <c r="G5658" t="s">
        <v>21</v>
      </c>
      <c r="H5658">
        <v>10024</v>
      </c>
      <c r="I5658" t="s">
        <v>4536</v>
      </c>
      <c r="J5658">
        <v>29.34</v>
      </c>
      <c r="K5658">
        <v>3</v>
      </c>
      <c r="L5658">
        <v>5.2812000000000001</v>
      </c>
      <c r="M5658">
        <v>0</v>
      </c>
      <c r="N5658">
        <v>13.4964</v>
      </c>
    </row>
    <row r="5659" spans="1:14" hidden="1">
      <c r="A5659">
        <v>5957</v>
      </c>
      <c r="B5659" t="s">
        <v>5407</v>
      </c>
      <c r="C5659" s="4">
        <v>42441</v>
      </c>
      <c r="D5659" s="4">
        <v>42444</v>
      </c>
      <c r="E5659" t="s">
        <v>52</v>
      </c>
      <c r="F5659" t="s">
        <v>295</v>
      </c>
      <c r="G5659" t="s">
        <v>27</v>
      </c>
      <c r="H5659">
        <v>94109</v>
      </c>
      <c r="I5659" t="s">
        <v>137</v>
      </c>
      <c r="J5659">
        <v>676.55</v>
      </c>
      <c r="K5659">
        <v>5</v>
      </c>
      <c r="L5659">
        <v>133.95689999999999</v>
      </c>
      <c r="M5659">
        <v>0</v>
      </c>
      <c r="N5659">
        <v>6.7655000000000598</v>
      </c>
    </row>
    <row r="5660" spans="1:14" hidden="1">
      <c r="A5660">
        <v>5958</v>
      </c>
      <c r="B5660" t="s">
        <v>5407</v>
      </c>
      <c r="C5660" s="4">
        <v>42441</v>
      </c>
      <c r="D5660" s="4">
        <v>42444</v>
      </c>
      <c r="E5660" t="s">
        <v>52</v>
      </c>
      <c r="F5660" t="s">
        <v>295</v>
      </c>
      <c r="G5660" t="s">
        <v>27</v>
      </c>
      <c r="H5660">
        <v>94109</v>
      </c>
      <c r="I5660" t="s">
        <v>4182</v>
      </c>
      <c r="J5660">
        <v>154.9</v>
      </c>
      <c r="K5660">
        <v>5</v>
      </c>
      <c r="L5660">
        <v>22.9252</v>
      </c>
      <c r="M5660">
        <v>0</v>
      </c>
      <c r="N5660">
        <v>40.274000000000001</v>
      </c>
    </row>
    <row r="5661" spans="1:14" hidden="1">
      <c r="A5661">
        <v>5959</v>
      </c>
      <c r="B5661" t="s">
        <v>5407</v>
      </c>
      <c r="C5661" s="4">
        <v>42441</v>
      </c>
      <c r="D5661" s="4">
        <v>42444</v>
      </c>
      <c r="E5661" t="s">
        <v>52</v>
      </c>
      <c r="F5661" t="s">
        <v>295</v>
      </c>
      <c r="G5661" t="s">
        <v>27</v>
      </c>
      <c r="H5661">
        <v>94109</v>
      </c>
      <c r="I5661" t="s">
        <v>1242</v>
      </c>
      <c r="J5661">
        <v>30.56</v>
      </c>
      <c r="K5661">
        <v>4</v>
      </c>
      <c r="L5661">
        <v>3.8963999999999999</v>
      </c>
      <c r="M5661">
        <v>0</v>
      </c>
      <c r="N5661">
        <v>14.974399999999999</v>
      </c>
    </row>
    <row r="5662" spans="1:14" hidden="1">
      <c r="A5662">
        <v>5960</v>
      </c>
      <c r="B5662" t="s">
        <v>5407</v>
      </c>
      <c r="C5662" s="4">
        <v>42441</v>
      </c>
      <c r="D5662" s="4">
        <v>42444</v>
      </c>
      <c r="E5662" t="s">
        <v>52</v>
      </c>
      <c r="F5662" t="s">
        <v>295</v>
      </c>
      <c r="G5662" t="s">
        <v>27</v>
      </c>
      <c r="H5662">
        <v>94109</v>
      </c>
      <c r="I5662" t="s">
        <v>3183</v>
      </c>
      <c r="J5662">
        <v>770.35199999999998</v>
      </c>
      <c r="K5662">
        <v>3</v>
      </c>
      <c r="L5662">
        <v>231.10560000000001</v>
      </c>
      <c r="M5662">
        <v>0.2</v>
      </c>
      <c r="N5662">
        <v>77.035200000000003</v>
      </c>
    </row>
    <row r="5663" spans="1:14" hidden="1">
      <c r="A5663">
        <v>8480</v>
      </c>
      <c r="B5663" t="s">
        <v>5408</v>
      </c>
      <c r="C5663" s="4">
        <v>42441</v>
      </c>
      <c r="D5663" s="4">
        <v>42445</v>
      </c>
      <c r="E5663" t="s">
        <v>15</v>
      </c>
      <c r="F5663" t="s">
        <v>1855</v>
      </c>
      <c r="G5663" t="s">
        <v>21</v>
      </c>
      <c r="H5663">
        <v>90036</v>
      </c>
      <c r="I5663" t="s">
        <v>4570</v>
      </c>
      <c r="J5663">
        <v>19.98</v>
      </c>
      <c r="K5663">
        <v>2</v>
      </c>
      <c r="L5663">
        <v>5.4945000000000004</v>
      </c>
      <c r="M5663">
        <v>0</v>
      </c>
      <c r="N5663">
        <v>8.9909999999999997</v>
      </c>
    </row>
    <row r="5664" spans="1:14" hidden="1">
      <c r="A5664">
        <v>45</v>
      </c>
      <c r="B5664" t="s">
        <v>5409</v>
      </c>
      <c r="C5664" s="4">
        <v>42440</v>
      </c>
      <c r="D5664" s="4">
        <v>42442</v>
      </c>
      <c r="E5664" t="s">
        <v>38</v>
      </c>
      <c r="F5664" t="s">
        <v>4295</v>
      </c>
      <c r="G5664" t="s">
        <v>27</v>
      </c>
      <c r="H5664">
        <v>55122</v>
      </c>
      <c r="I5664" t="s">
        <v>2417</v>
      </c>
      <c r="J5664">
        <v>45.98</v>
      </c>
      <c r="K5664">
        <v>2</v>
      </c>
      <c r="L5664">
        <v>13.1043</v>
      </c>
      <c r="M5664">
        <v>0</v>
      </c>
      <c r="N5664">
        <v>19.7714</v>
      </c>
    </row>
    <row r="5665" spans="1:14" hidden="1">
      <c r="A5665">
        <v>46</v>
      </c>
      <c r="B5665" t="s">
        <v>5409</v>
      </c>
      <c r="C5665" s="4">
        <v>42440</v>
      </c>
      <c r="D5665" s="4">
        <v>42442</v>
      </c>
      <c r="E5665" t="s">
        <v>38</v>
      </c>
      <c r="F5665" t="s">
        <v>4295</v>
      </c>
      <c r="G5665" t="s">
        <v>27</v>
      </c>
      <c r="H5665">
        <v>55122</v>
      </c>
      <c r="I5665" t="s">
        <v>297</v>
      </c>
      <c r="J5665">
        <v>17.46</v>
      </c>
      <c r="K5665">
        <v>2</v>
      </c>
      <c r="L5665">
        <v>4.6269</v>
      </c>
      <c r="M5665">
        <v>0</v>
      </c>
      <c r="N5665">
        <v>8.2062000000000008</v>
      </c>
    </row>
    <row r="5666" spans="1:14" hidden="1">
      <c r="A5666">
        <v>1462</v>
      </c>
      <c r="B5666" t="s">
        <v>5410</v>
      </c>
      <c r="C5666" s="4">
        <v>42440</v>
      </c>
      <c r="D5666" s="4">
        <v>42444</v>
      </c>
      <c r="E5666" t="s">
        <v>15</v>
      </c>
      <c r="F5666" t="s">
        <v>1216</v>
      </c>
      <c r="G5666" t="s">
        <v>21</v>
      </c>
      <c r="H5666">
        <v>8360</v>
      </c>
      <c r="I5666" t="s">
        <v>1529</v>
      </c>
      <c r="J5666">
        <v>244.006</v>
      </c>
      <c r="K5666">
        <v>2</v>
      </c>
      <c r="L5666">
        <v>137.6891</v>
      </c>
      <c r="M5666">
        <v>0.3</v>
      </c>
      <c r="N5666">
        <v>-31.372199999999999</v>
      </c>
    </row>
    <row r="5667" spans="1:14" hidden="1">
      <c r="A5667">
        <v>2759</v>
      </c>
      <c r="B5667" t="s">
        <v>5411</v>
      </c>
      <c r="C5667" s="4">
        <v>42440</v>
      </c>
      <c r="D5667" s="4">
        <v>42444</v>
      </c>
      <c r="E5667" t="s">
        <v>15</v>
      </c>
      <c r="F5667" t="s">
        <v>2174</v>
      </c>
      <c r="G5667" t="s">
        <v>17</v>
      </c>
      <c r="H5667">
        <v>31907</v>
      </c>
      <c r="I5667" t="s">
        <v>738</v>
      </c>
      <c r="J5667">
        <v>76.92</v>
      </c>
      <c r="K5667">
        <v>4</v>
      </c>
      <c r="L5667">
        <v>11.345700000000001</v>
      </c>
      <c r="M5667">
        <v>0</v>
      </c>
      <c r="N5667">
        <v>31.537199999999999</v>
      </c>
    </row>
    <row r="5668" spans="1:14" hidden="1">
      <c r="A5668">
        <v>2760</v>
      </c>
      <c r="B5668" t="s">
        <v>5411</v>
      </c>
      <c r="C5668" s="4">
        <v>42440</v>
      </c>
      <c r="D5668" s="4">
        <v>42444</v>
      </c>
      <c r="E5668" t="s">
        <v>15</v>
      </c>
      <c r="F5668" t="s">
        <v>2174</v>
      </c>
      <c r="G5668" t="s">
        <v>17</v>
      </c>
      <c r="H5668">
        <v>31907</v>
      </c>
      <c r="I5668" t="s">
        <v>367</v>
      </c>
      <c r="J5668">
        <v>481.32</v>
      </c>
      <c r="K5668">
        <v>4</v>
      </c>
      <c r="L5668">
        <v>89.044200000000004</v>
      </c>
      <c r="M5668">
        <v>0</v>
      </c>
      <c r="N5668">
        <v>125.14319999999999</v>
      </c>
    </row>
    <row r="5669" spans="1:14" hidden="1">
      <c r="A5669">
        <v>9698</v>
      </c>
      <c r="B5669" t="s">
        <v>5412</v>
      </c>
      <c r="C5669" s="4">
        <v>42440</v>
      </c>
      <c r="D5669" s="4">
        <v>42440</v>
      </c>
      <c r="E5669" t="s">
        <v>98</v>
      </c>
      <c r="F5669" t="s">
        <v>5413</v>
      </c>
      <c r="G5669" t="s">
        <v>17</v>
      </c>
      <c r="H5669">
        <v>19140</v>
      </c>
      <c r="I5669" t="s">
        <v>326</v>
      </c>
      <c r="J5669">
        <v>30.335999999999999</v>
      </c>
      <c r="K5669">
        <v>4</v>
      </c>
      <c r="L5669">
        <v>5.2140000000000004</v>
      </c>
      <c r="M5669">
        <v>0.2</v>
      </c>
      <c r="N5669">
        <v>9.48</v>
      </c>
    </row>
    <row r="5670" spans="1:14" hidden="1">
      <c r="A5670">
        <v>1876</v>
      </c>
      <c r="B5670" t="s">
        <v>5414</v>
      </c>
      <c r="C5670" s="4">
        <v>42439</v>
      </c>
      <c r="D5670" s="4">
        <v>42445</v>
      </c>
      <c r="E5670" t="s">
        <v>15</v>
      </c>
      <c r="F5670" t="s">
        <v>3004</v>
      </c>
      <c r="G5670" t="s">
        <v>21</v>
      </c>
      <c r="H5670">
        <v>11561</v>
      </c>
      <c r="I5670" t="s">
        <v>5044</v>
      </c>
      <c r="J5670">
        <v>176.78399999999999</v>
      </c>
      <c r="K5670">
        <v>1</v>
      </c>
      <c r="L5670">
        <v>198.88200000000001</v>
      </c>
      <c r="M5670">
        <v>0.2</v>
      </c>
      <c r="N5670">
        <v>-22.097999999999999</v>
      </c>
    </row>
    <row r="5671" spans="1:14" hidden="1">
      <c r="A5671">
        <v>4063</v>
      </c>
      <c r="B5671" t="s">
        <v>5415</v>
      </c>
      <c r="C5671" s="4">
        <v>42439</v>
      </c>
      <c r="D5671" s="4">
        <v>42443</v>
      </c>
      <c r="E5671" t="s">
        <v>15</v>
      </c>
      <c r="F5671" t="s">
        <v>3801</v>
      </c>
      <c r="G5671" t="s">
        <v>21</v>
      </c>
      <c r="H5671">
        <v>19143</v>
      </c>
      <c r="I5671" t="s">
        <v>3836</v>
      </c>
      <c r="J5671">
        <v>39.991999999999997</v>
      </c>
      <c r="K5671">
        <v>1</v>
      </c>
      <c r="L5671">
        <v>32.493499999999997</v>
      </c>
      <c r="M5671">
        <v>0.2</v>
      </c>
      <c r="N5671">
        <v>7.4984999999999999</v>
      </c>
    </row>
    <row r="5672" spans="1:14" hidden="1">
      <c r="A5672">
        <v>6014</v>
      </c>
      <c r="B5672" t="s">
        <v>5416</v>
      </c>
      <c r="C5672" s="4">
        <v>42439</v>
      </c>
      <c r="D5672" s="4">
        <v>42440</v>
      </c>
      <c r="E5672" t="s">
        <v>38</v>
      </c>
      <c r="F5672" t="s">
        <v>2082</v>
      </c>
      <c r="G5672" t="s">
        <v>17</v>
      </c>
      <c r="H5672">
        <v>90008</v>
      </c>
      <c r="I5672" t="s">
        <v>5417</v>
      </c>
      <c r="J5672">
        <v>14.9</v>
      </c>
      <c r="K5672">
        <v>5</v>
      </c>
      <c r="L5672">
        <v>1.5496000000000001</v>
      </c>
      <c r="M5672">
        <v>0</v>
      </c>
      <c r="N5672">
        <v>7.1520000000000001</v>
      </c>
    </row>
    <row r="5673" spans="1:14" hidden="1">
      <c r="A5673">
        <v>6015</v>
      </c>
      <c r="B5673" t="s">
        <v>5416</v>
      </c>
      <c r="C5673" s="4">
        <v>42439</v>
      </c>
      <c r="D5673" s="4">
        <v>42440</v>
      </c>
      <c r="E5673" t="s">
        <v>38</v>
      </c>
      <c r="F5673" t="s">
        <v>2082</v>
      </c>
      <c r="G5673" t="s">
        <v>17</v>
      </c>
      <c r="H5673">
        <v>90008</v>
      </c>
      <c r="I5673" t="s">
        <v>2065</v>
      </c>
      <c r="J5673">
        <v>4158.9120000000003</v>
      </c>
      <c r="K5673">
        <v>8</v>
      </c>
      <c r="L5673">
        <v>474.3759</v>
      </c>
      <c r="M5673">
        <v>0.2</v>
      </c>
      <c r="N5673">
        <v>363.90480000000002</v>
      </c>
    </row>
    <row r="5674" spans="1:14" hidden="1">
      <c r="A5674">
        <v>8100</v>
      </c>
      <c r="B5674" t="s">
        <v>5418</v>
      </c>
      <c r="C5674" s="4">
        <v>42439</v>
      </c>
      <c r="D5674" s="4">
        <v>42442</v>
      </c>
      <c r="E5674" t="s">
        <v>38</v>
      </c>
      <c r="F5674" t="s">
        <v>4626</v>
      </c>
      <c r="G5674" t="s">
        <v>17</v>
      </c>
      <c r="H5674">
        <v>90045</v>
      </c>
      <c r="I5674" t="s">
        <v>420</v>
      </c>
      <c r="J5674">
        <v>26.85</v>
      </c>
      <c r="K5674">
        <v>3</v>
      </c>
      <c r="L5674">
        <v>7.2495000000000003</v>
      </c>
      <c r="M5674">
        <v>0</v>
      </c>
      <c r="N5674">
        <v>5.1014999999999997</v>
      </c>
    </row>
    <row r="5675" spans="1:14" hidden="1">
      <c r="A5675">
        <v>8101</v>
      </c>
      <c r="B5675" t="s">
        <v>5418</v>
      </c>
      <c r="C5675" s="4">
        <v>42439</v>
      </c>
      <c r="D5675" s="4">
        <v>42442</v>
      </c>
      <c r="E5675" t="s">
        <v>38</v>
      </c>
      <c r="F5675" t="s">
        <v>4626</v>
      </c>
      <c r="G5675" t="s">
        <v>17</v>
      </c>
      <c r="H5675">
        <v>90045</v>
      </c>
      <c r="I5675" t="s">
        <v>5036</v>
      </c>
      <c r="J5675">
        <v>3357.6</v>
      </c>
      <c r="K5675">
        <v>3</v>
      </c>
      <c r="L5675">
        <v>993.29</v>
      </c>
      <c r="M5675">
        <v>0.2</v>
      </c>
      <c r="N5675">
        <v>377.73</v>
      </c>
    </row>
    <row r="5676" spans="1:14" hidden="1">
      <c r="A5676">
        <v>9412</v>
      </c>
      <c r="B5676" t="s">
        <v>5419</v>
      </c>
      <c r="C5676" s="4">
        <v>42439</v>
      </c>
      <c r="D5676" s="4">
        <v>42443</v>
      </c>
      <c r="E5676" t="s">
        <v>52</v>
      </c>
      <c r="F5676" t="s">
        <v>2116</v>
      </c>
      <c r="G5676" t="s">
        <v>27</v>
      </c>
      <c r="H5676">
        <v>85301</v>
      </c>
      <c r="I5676" t="s">
        <v>2212</v>
      </c>
      <c r="J5676">
        <v>104.696</v>
      </c>
      <c r="K5676">
        <v>1</v>
      </c>
      <c r="L5676">
        <v>98.152500000000003</v>
      </c>
      <c r="M5676">
        <v>0.2</v>
      </c>
      <c r="N5676">
        <v>6.5434999999999999</v>
      </c>
    </row>
    <row r="5677" spans="1:14" hidden="1">
      <c r="A5677">
        <v>8160</v>
      </c>
      <c r="B5677" t="s">
        <v>5420</v>
      </c>
      <c r="C5677" s="4">
        <v>42438</v>
      </c>
      <c r="D5677" s="4">
        <v>42442</v>
      </c>
      <c r="E5677" t="s">
        <v>15</v>
      </c>
      <c r="F5677" t="s">
        <v>290</v>
      </c>
      <c r="G5677" t="s">
        <v>17</v>
      </c>
      <c r="H5677">
        <v>6460</v>
      </c>
      <c r="I5677" t="s">
        <v>419</v>
      </c>
      <c r="J5677">
        <v>199.75</v>
      </c>
      <c r="K5677">
        <v>5</v>
      </c>
      <c r="L5677">
        <v>22.372</v>
      </c>
      <c r="M5677">
        <v>0</v>
      </c>
      <c r="N5677">
        <v>87.89</v>
      </c>
    </row>
    <row r="5678" spans="1:14" hidden="1">
      <c r="A5678">
        <v>8332</v>
      </c>
      <c r="B5678" t="s">
        <v>5421</v>
      </c>
      <c r="C5678" s="4">
        <v>42438</v>
      </c>
      <c r="D5678" s="4">
        <v>42441</v>
      </c>
      <c r="E5678" t="s">
        <v>38</v>
      </c>
      <c r="F5678" t="s">
        <v>2271</v>
      </c>
      <c r="G5678" t="s">
        <v>21</v>
      </c>
      <c r="H5678">
        <v>1810</v>
      </c>
      <c r="I5678" t="s">
        <v>1271</v>
      </c>
      <c r="J5678">
        <v>11.21</v>
      </c>
      <c r="K5678">
        <v>1</v>
      </c>
      <c r="L5678">
        <v>7.8470000000000004</v>
      </c>
      <c r="M5678">
        <v>0</v>
      </c>
      <c r="N5678">
        <v>3.363</v>
      </c>
    </row>
    <row r="5679" spans="1:14" hidden="1">
      <c r="A5679">
        <v>8333</v>
      </c>
      <c r="B5679" t="s">
        <v>5421</v>
      </c>
      <c r="C5679" s="4">
        <v>42438</v>
      </c>
      <c r="D5679" s="4">
        <v>42441</v>
      </c>
      <c r="E5679" t="s">
        <v>38</v>
      </c>
      <c r="F5679" t="s">
        <v>2271</v>
      </c>
      <c r="G5679" t="s">
        <v>21</v>
      </c>
      <c r="H5679">
        <v>1810</v>
      </c>
      <c r="I5679" t="s">
        <v>251</v>
      </c>
      <c r="J5679">
        <v>354.9</v>
      </c>
      <c r="K5679">
        <v>5</v>
      </c>
      <c r="L5679">
        <v>53.234999999999999</v>
      </c>
      <c r="M5679">
        <v>0</v>
      </c>
      <c r="N5679">
        <v>88.724999999999994</v>
      </c>
    </row>
    <row r="5680" spans="1:14" hidden="1">
      <c r="A5680">
        <v>8334</v>
      </c>
      <c r="B5680" t="s">
        <v>5421</v>
      </c>
      <c r="C5680" s="4">
        <v>42438</v>
      </c>
      <c r="D5680" s="4">
        <v>42441</v>
      </c>
      <c r="E5680" t="s">
        <v>38</v>
      </c>
      <c r="F5680" t="s">
        <v>2271</v>
      </c>
      <c r="G5680" t="s">
        <v>21</v>
      </c>
      <c r="H5680">
        <v>1810</v>
      </c>
      <c r="I5680" t="s">
        <v>4475</v>
      </c>
      <c r="J5680">
        <v>17.940000000000001</v>
      </c>
      <c r="K5680">
        <v>3</v>
      </c>
      <c r="L5680">
        <v>3.0497999999999998</v>
      </c>
      <c r="M5680">
        <v>0</v>
      </c>
      <c r="N5680">
        <v>8.7905999999999995</v>
      </c>
    </row>
    <row r="5681" spans="1:14" hidden="1">
      <c r="A5681">
        <v>8335</v>
      </c>
      <c r="B5681" t="s">
        <v>5421</v>
      </c>
      <c r="C5681" s="4">
        <v>42438</v>
      </c>
      <c r="D5681" s="4">
        <v>42441</v>
      </c>
      <c r="E5681" t="s">
        <v>38</v>
      </c>
      <c r="F5681" t="s">
        <v>2271</v>
      </c>
      <c r="G5681" t="s">
        <v>21</v>
      </c>
      <c r="H5681">
        <v>1810</v>
      </c>
      <c r="I5681" t="s">
        <v>29</v>
      </c>
      <c r="J5681">
        <v>51.8</v>
      </c>
      <c r="K5681">
        <v>4</v>
      </c>
      <c r="L5681">
        <v>7.1224999999999996</v>
      </c>
      <c r="M5681">
        <v>0</v>
      </c>
      <c r="N5681">
        <v>23.31</v>
      </c>
    </row>
    <row r="5682" spans="1:14" hidden="1">
      <c r="A5682">
        <v>1047</v>
      </c>
      <c r="B5682" t="s">
        <v>5422</v>
      </c>
      <c r="C5682" s="4">
        <v>42437</v>
      </c>
      <c r="D5682" s="4">
        <v>42442</v>
      </c>
      <c r="E5682" t="s">
        <v>15</v>
      </c>
      <c r="F5682" t="s">
        <v>1420</v>
      </c>
      <c r="G5682" t="s">
        <v>21</v>
      </c>
      <c r="H5682">
        <v>33142</v>
      </c>
      <c r="I5682" t="s">
        <v>4774</v>
      </c>
      <c r="J5682">
        <v>1363.96</v>
      </c>
      <c r="K5682">
        <v>5</v>
      </c>
      <c r="L5682">
        <v>255.74250000000001</v>
      </c>
      <c r="M5682">
        <v>0.2</v>
      </c>
      <c r="N5682">
        <v>85.247500000000002</v>
      </c>
    </row>
    <row r="5683" spans="1:14" hidden="1">
      <c r="A5683">
        <v>1048</v>
      </c>
      <c r="B5683" t="s">
        <v>5422</v>
      </c>
      <c r="C5683" s="4">
        <v>42437</v>
      </c>
      <c r="D5683" s="4">
        <v>42442</v>
      </c>
      <c r="E5683" t="s">
        <v>15</v>
      </c>
      <c r="F5683" t="s">
        <v>1420</v>
      </c>
      <c r="G5683" t="s">
        <v>21</v>
      </c>
      <c r="H5683">
        <v>33142</v>
      </c>
      <c r="I5683" t="s">
        <v>3556</v>
      </c>
      <c r="J5683">
        <v>102.36</v>
      </c>
      <c r="K5683">
        <v>3</v>
      </c>
      <c r="L5683">
        <v>35.399500000000003</v>
      </c>
      <c r="M5683">
        <v>0.2</v>
      </c>
      <c r="N5683">
        <v>-3.83850000000001</v>
      </c>
    </row>
    <row r="5684" spans="1:14" hidden="1">
      <c r="A5684">
        <v>1705</v>
      </c>
      <c r="B5684" t="s">
        <v>5423</v>
      </c>
      <c r="C5684" s="4">
        <v>42437</v>
      </c>
      <c r="D5684" s="4">
        <v>42437</v>
      </c>
      <c r="E5684" t="s">
        <v>98</v>
      </c>
      <c r="F5684" t="s">
        <v>997</v>
      </c>
      <c r="G5684" t="s">
        <v>21</v>
      </c>
      <c r="H5684">
        <v>85301</v>
      </c>
      <c r="I5684" t="s">
        <v>1957</v>
      </c>
      <c r="J5684">
        <v>9.702</v>
      </c>
      <c r="K5684">
        <v>3</v>
      </c>
      <c r="L5684">
        <v>5.6055999999999999</v>
      </c>
      <c r="M5684">
        <v>0.7</v>
      </c>
      <c r="N5684">
        <v>-7.1147999999999998</v>
      </c>
    </row>
    <row r="5685" spans="1:14" hidden="1">
      <c r="A5685">
        <v>6417</v>
      </c>
      <c r="B5685" t="s">
        <v>5424</v>
      </c>
      <c r="C5685" s="4">
        <v>42437</v>
      </c>
      <c r="D5685" s="4">
        <v>42441</v>
      </c>
      <c r="E5685" t="s">
        <v>15</v>
      </c>
      <c r="F5685" t="s">
        <v>1689</v>
      </c>
      <c r="G5685" t="s">
        <v>21</v>
      </c>
      <c r="H5685">
        <v>19120</v>
      </c>
      <c r="I5685" t="s">
        <v>133</v>
      </c>
      <c r="J5685">
        <v>108.57599999999999</v>
      </c>
      <c r="K5685">
        <v>4</v>
      </c>
      <c r="L5685">
        <v>33.477600000000002</v>
      </c>
      <c r="M5685">
        <v>0.4</v>
      </c>
      <c r="N5685">
        <v>-25.334399999999999</v>
      </c>
    </row>
    <row r="5686" spans="1:14" hidden="1">
      <c r="A5686">
        <v>6418</v>
      </c>
      <c r="B5686" t="s">
        <v>5424</v>
      </c>
      <c r="C5686" s="4">
        <v>42437</v>
      </c>
      <c r="D5686" s="4">
        <v>42441</v>
      </c>
      <c r="E5686" t="s">
        <v>15</v>
      </c>
      <c r="F5686" t="s">
        <v>1689</v>
      </c>
      <c r="G5686" t="s">
        <v>21</v>
      </c>
      <c r="H5686">
        <v>19120</v>
      </c>
      <c r="I5686" t="s">
        <v>3766</v>
      </c>
      <c r="J5686">
        <v>5.984</v>
      </c>
      <c r="K5686">
        <v>2</v>
      </c>
      <c r="L5686">
        <v>3.6652</v>
      </c>
      <c r="M5686">
        <v>0.2</v>
      </c>
      <c r="N5686">
        <v>-1.3464</v>
      </c>
    </row>
    <row r="5687" spans="1:14" hidden="1">
      <c r="A5687">
        <v>7234</v>
      </c>
      <c r="B5687" t="s">
        <v>5425</v>
      </c>
      <c r="C5687" s="4">
        <v>42437</v>
      </c>
      <c r="D5687" s="4">
        <v>42441</v>
      </c>
      <c r="E5687" t="s">
        <v>15</v>
      </c>
      <c r="F5687" t="s">
        <v>364</v>
      </c>
      <c r="G5687" t="s">
        <v>21</v>
      </c>
      <c r="H5687">
        <v>10011</v>
      </c>
      <c r="I5687" t="s">
        <v>1022</v>
      </c>
      <c r="J5687">
        <v>113.6</v>
      </c>
      <c r="K5687">
        <v>8</v>
      </c>
      <c r="L5687">
        <v>8.6620000000000008</v>
      </c>
      <c r="M5687">
        <v>0</v>
      </c>
      <c r="N5687">
        <v>44.304000000000002</v>
      </c>
    </row>
    <row r="5688" spans="1:14" hidden="1">
      <c r="A5688">
        <v>7235</v>
      </c>
      <c r="B5688" t="s">
        <v>5425</v>
      </c>
      <c r="C5688" s="4">
        <v>42437</v>
      </c>
      <c r="D5688" s="4">
        <v>42441</v>
      </c>
      <c r="E5688" t="s">
        <v>15</v>
      </c>
      <c r="F5688" t="s">
        <v>364</v>
      </c>
      <c r="G5688" t="s">
        <v>21</v>
      </c>
      <c r="H5688">
        <v>10011</v>
      </c>
      <c r="I5688" t="s">
        <v>1848</v>
      </c>
      <c r="J5688">
        <v>12.96</v>
      </c>
      <c r="K5688">
        <v>2</v>
      </c>
      <c r="L5688">
        <v>3.3048000000000002</v>
      </c>
      <c r="M5688">
        <v>0</v>
      </c>
      <c r="N5688">
        <v>6.3503999999999996</v>
      </c>
    </row>
    <row r="5689" spans="1:14" hidden="1">
      <c r="A5689">
        <v>7236</v>
      </c>
      <c r="B5689" t="s">
        <v>5425</v>
      </c>
      <c r="C5689" s="4">
        <v>42437</v>
      </c>
      <c r="D5689" s="4">
        <v>42441</v>
      </c>
      <c r="E5689" t="s">
        <v>15</v>
      </c>
      <c r="F5689" t="s">
        <v>364</v>
      </c>
      <c r="G5689" t="s">
        <v>21</v>
      </c>
      <c r="H5689">
        <v>10011</v>
      </c>
      <c r="I5689" t="s">
        <v>126</v>
      </c>
      <c r="J5689">
        <v>69.456000000000003</v>
      </c>
      <c r="K5689">
        <v>2</v>
      </c>
      <c r="L5689">
        <v>23.441400000000002</v>
      </c>
      <c r="M5689">
        <v>0.2</v>
      </c>
      <c r="N5689">
        <v>22.5732</v>
      </c>
    </row>
    <row r="5690" spans="1:14" hidden="1">
      <c r="A5690">
        <v>8506</v>
      </c>
      <c r="B5690" t="s">
        <v>5426</v>
      </c>
      <c r="C5690" s="4">
        <v>42437</v>
      </c>
      <c r="D5690" s="4">
        <v>42441</v>
      </c>
      <c r="E5690" t="s">
        <v>15</v>
      </c>
      <c r="F5690" t="s">
        <v>2027</v>
      </c>
      <c r="G5690" t="s">
        <v>17</v>
      </c>
      <c r="H5690">
        <v>75217</v>
      </c>
      <c r="I5690" t="s">
        <v>2449</v>
      </c>
      <c r="J5690">
        <v>8.8559999999999999</v>
      </c>
      <c r="K5690">
        <v>9</v>
      </c>
      <c r="L5690">
        <v>2.5583999999999998</v>
      </c>
      <c r="M5690">
        <v>0.8</v>
      </c>
      <c r="N5690">
        <v>-14.169600000000001</v>
      </c>
    </row>
    <row r="5691" spans="1:14" hidden="1">
      <c r="A5691">
        <v>8507</v>
      </c>
      <c r="B5691" t="s">
        <v>5426</v>
      </c>
      <c r="C5691" s="4">
        <v>42437</v>
      </c>
      <c r="D5691" s="4">
        <v>42441</v>
      </c>
      <c r="E5691" t="s">
        <v>15</v>
      </c>
      <c r="F5691" t="s">
        <v>2027</v>
      </c>
      <c r="G5691" t="s">
        <v>17</v>
      </c>
      <c r="H5691">
        <v>75217</v>
      </c>
      <c r="I5691" t="s">
        <v>2126</v>
      </c>
      <c r="J5691">
        <v>27.96</v>
      </c>
      <c r="K5691">
        <v>5</v>
      </c>
      <c r="L5691">
        <v>3.9144000000000001</v>
      </c>
      <c r="M5691">
        <v>0.2</v>
      </c>
      <c r="N5691">
        <v>8.3879999999999999</v>
      </c>
    </row>
    <row r="5692" spans="1:14" hidden="1">
      <c r="A5692">
        <v>8508</v>
      </c>
      <c r="B5692" t="s">
        <v>5426</v>
      </c>
      <c r="C5692" s="4">
        <v>42437</v>
      </c>
      <c r="D5692" s="4">
        <v>42441</v>
      </c>
      <c r="E5692" t="s">
        <v>15</v>
      </c>
      <c r="F5692" t="s">
        <v>2027</v>
      </c>
      <c r="G5692" t="s">
        <v>17</v>
      </c>
      <c r="H5692">
        <v>75217</v>
      </c>
      <c r="I5692" t="s">
        <v>211</v>
      </c>
      <c r="J5692">
        <v>146.352</v>
      </c>
      <c r="K5692">
        <v>3</v>
      </c>
      <c r="L5692">
        <v>32.319400000000002</v>
      </c>
      <c r="M5692">
        <v>0.2</v>
      </c>
      <c r="N5692">
        <v>49.393799999999999</v>
      </c>
    </row>
    <row r="5693" spans="1:14" hidden="1">
      <c r="A5693">
        <v>8812</v>
      </c>
      <c r="B5693" t="s">
        <v>5427</v>
      </c>
      <c r="C5693" s="4">
        <v>42437</v>
      </c>
      <c r="D5693" s="4">
        <v>42442</v>
      </c>
      <c r="E5693" t="s">
        <v>15</v>
      </c>
      <c r="F5693" t="s">
        <v>4090</v>
      </c>
      <c r="G5693" t="s">
        <v>27</v>
      </c>
      <c r="H5693">
        <v>49201</v>
      </c>
      <c r="I5693" t="s">
        <v>5428</v>
      </c>
      <c r="J5693">
        <v>207.14400000000001</v>
      </c>
      <c r="K5693">
        <v>3</v>
      </c>
      <c r="L5693">
        <v>52.936799999999998</v>
      </c>
      <c r="M5693">
        <v>0.1</v>
      </c>
      <c r="N5693">
        <v>48.333599999999997</v>
      </c>
    </row>
    <row r="5694" spans="1:14" hidden="1">
      <c r="A5694">
        <v>8813</v>
      </c>
      <c r="B5694" t="s">
        <v>5427</v>
      </c>
      <c r="C5694" s="4">
        <v>42437</v>
      </c>
      <c r="D5694" s="4">
        <v>42442</v>
      </c>
      <c r="E5694" t="s">
        <v>15</v>
      </c>
      <c r="F5694" t="s">
        <v>4090</v>
      </c>
      <c r="G5694" t="s">
        <v>27</v>
      </c>
      <c r="H5694">
        <v>49201</v>
      </c>
      <c r="I5694" t="s">
        <v>3648</v>
      </c>
      <c r="J5694">
        <v>13.9</v>
      </c>
      <c r="K5694">
        <v>5</v>
      </c>
      <c r="L5694">
        <v>2.0293999999999999</v>
      </c>
      <c r="M5694">
        <v>0</v>
      </c>
      <c r="N5694">
        <v>3.7530000000000001</v>
      </c>
    </row>
    <row r="5695" spans="1:14" hidden="1">
      <c r="A5695">
        <v>839</v>
      </c>
      <c r="B5695" t="s">
        <v>5429</v>
      </c>
      <c r="C5695" s="4">
        <v>42436</v>
      </c>
      <c r="D5695" s="4">
        <v>42441</v>
      </c>
      <c r="E5695" t="s">
        <v>15</v>
      </c>
      <c r="F5695" t="s">
        <v>1283</v>
      </c>
      <c r="G5695" t="s">
        <v>27</v>
      </c>
      <c r="H5695">
        <v>76106</v>
      </c>
      <c r="I5695" t="s">
        <v>4781</v>
      </c>
      <c r="J5695">
        <v>21.071999999999999</v>
      </c>
      <c r="K5695">
        <v>3</v>
      </c>
      <c r="L5695">
        <v>6.4972000000000003</v>
      </c>
      <c r="M5695">
        <v>0.2</v>
      </c>
      <c r="N5695">
        <v>1.5804</v>
      </c>
    </row>
    <row r="5696" spans="1:14" hidden="1">
      <c r="A5696">
        <v>8443</v>
      </c>
      <c r="B5696" t="s">
        <v>5430</v>
      </c>
      <c r="C5696" s="4">
        <v>42435</v>
      </c>
      <c r="D5696" s="4">
        <v>42439</v>
      </c>
      <c r="E5696" t="s">
        <v>15</v>
      </c>
      <c r="F5696" t="s">
        <v>217</v>
      </c>
      <c r="G5696" t="s">
        <v>17</v>
      </c>
      <c r="H5696">
        <v>19120</v>
      </c>
      <c r="I5696" t="s">
        <v>1665</v>
      </c>
      <c r="J5696">
        <v>431.94</v>
      </c>
      <c r="K5696">
        <v>2</v>
      </c>
      <c r="L5696">
        <v>251.965</v>
      </c>
      <c r="M5696">
        <v>0.4</v>
      </c>
      <c r="N5696">
        <v>-71.989999999999995</v>
      </c>
    </row>
    <row r="5697" spans="1:14" hidden="1">
      <c r="A5697">
        <v>8444</v>
      </c>
      <c r="B5697" t="s">
        <v>5430</v>
      </c>
      <c r="C5697" s="4">
        <v>42435</v>
      </c>
      <c r="D5697" s="4">
        <v>42439</v>
      </c>
      <c r="E5697" t="s">
        <v>15</v>
      </c>
      <c r="F5697" t="s">
        <v>217</v>
      </c>
      <c r="G5697" t="s">
        <v>17</v>
      </c>
      <c r="H5697">
        <v>19120</v>
      </c>
      <c r="I5697" t="s">
        <v>1400</v>
      </c>
      <c r="J5697">
        <v>2.0430000000000001</v>
      </c>
      <c r="K5697">
        <v>1</v>
      </c>
      <c r="L5697">
        <v>3.5411999999999999</v>
      </c>
      <c r="M5697">
        <v>0.7</v>
      </c>
      <c r="N5697">
        <v>-1.4982</v>
      </c>
    </row>
    <row r="5698" spans="1:14" hidden="1">
      <c r="A5698">
        <v>8445</v>
      </c>
      <c r="B5698" t="s">
        <v>5430</v>
      </c>
      <c r="C5698" s="4">
        <v>42435</v>
      </c>
      <c r="D5698" s="4">
        <v>42439</v>
      </c>
      <c r="E5698" t="s">
        <v>15</v>
      </c>
      <c r="F5698" t="s">
        <v>217</v>
      </c>
      <c r="G5698" t="s">
        <v>17</v>
      </c>
      <c r="H5698">
        <v>19120</v>
      </c>
      <c r="I5698" t="s">
        <v>2622</v>
      </c>
      <c r="J5698">
        <v>68.238</v>
      </c>
      <c r="K5698">
        <v>3</v>
      </c>
      <c r="L5698">
        <v>26.9161</v>
      </c>
      <c r="M5698">
        <v>0.4</v>
      </c>
      <c r="N5698">
        <v>-12.510300000000001</v>
      </c>
    </row>
    <row r="5699" spans="1:14" hidden="1">
      <c r="A5699">
        <v>8982</v>
      </c>
      <c r="B5699" t="s">
        <v>5431</v>
      </c>
      <c r="C5699" s="4">
        <v>42435</v>
      </c>
      <c r="D5699" s="4">
        <v>42441</v>
      </c>
      <c r="E5699" t="s">
        <v>15</v>
      </c>
      <c r="F5699" t="s">
        <v>732</v>
      </c>
      <c r="G5699" t="s">
        <v>21</v>
      </c>
      <c r="H5699">
        <v>60623</v>
      </c>
      <c r="I5699" t="s">
        <v>1979</v>
      </c>
      <c r="J5699">
        <v>2.3340000000000001</v>
      </c>
      <c r="K5699">
        <v>3</v>
      </c>
      <c r="L5699">
        <v>2.8786</v>
      </c>
      <c r="M5699">
        <v>0.8</v>
      </c>
      <c r="N5699">
        <v>-6.3018000000000001</v>
      </c>
    </row>
    <row r="5700" spans="1:14" hidden="1">
      <c r="A5700">
        <v>8983</v>
      </c>
      <c r="B5700" t="s">
        <v>5431</v>
      </c>
      <c r="C5700" s="4">
        <v>42435</v>
      </c>
      <c r="D5700" s="4">
        <v>42441</v>
      </c>
      <c r="E5700" t="s">
        <v>15</v>
      </c>
      <c r="F5700" t="s">
        <v>732</v>
      </c>
      <c r="G5700" t="s">
        <v>21</v>
      </c>
      <c r="H5700">
        <v>60623</v>
      </c>
      <c r="I5700" t="s">
        <v>384</v>
      </c>
      <c r="J5700">
        <v>1.728</v>
      </c>
      <c r="K5700">
        <v>4</v>
      </c>
      <c r="L5700">
        <v>1.1232</v>
      </c>
      <c r="M5700">
        <v>0.8</v>
      </c>
      <c r="N5700">
        <v>-2.7648000000000001</v>
      </c>
    </row>
    <row r="5701" spans="1:14" hidden="1">
      <c r="A5701">
        <v>8984</v>
      </c>
      <c r="B5701" t="s">
        <v>5431</v>
      </c>
      <c r="C5701" s="4">
        <v>42435</v>
      </c>
      <c r="D5701" s="4">
        <v>42441</v>
      </c>
      <c r="E5701" t="s">
        <v>15</v>
      </c>
      <c r="F5701" t="s">
        <v>732</v>
      </c>
      <c r="G5701" t="s">
        <v>21</v>
      </c>
      <c r="H5701">
        <v>60623</v>
      </c>
      <c r="I5701" t="s">
        <v>4371</v>
      </c>
      <c r="J5701">
        <v>159.04</v>
      </c>
      <c r="K5701">
        <v>5</v>
      </c>
      <c r="L5701">
        <v>70.772800000000004</v>
      </c>
      <c r="M5701">
        <v>0.6</v>
      </c>
      <c r="N5701">
        <v>-194.82400000000001</v>
      </c>
    </row>
    <row r="5702" spans="1:14" hidden="1">
      <c r="A5702">
        <v>8985</v>
      </c>
      <c r="B5702" t="s">
        <v>5431</v>
      </c>
      <c r="C5702" s="4">
        <v>42435</v>
      </c>
      <c r="D5702" s="4">
        <v>42441</v>
      </c>
      <c r="E5702" t="s">
        <v>15</v>
      </c>
      <c r="F5702" t="s">
        <v>732</v>
      </c>
      <c r="G5702" t="s">
        <v>21</v>
      </c>
      <c r="H5702">
        <v>60623</v>
      </c>
      <c r="I5702" t="s">
        <v>1398</v>
      </c>
      <c r="J5702">
        <v>145.97999999999999</v>
      </c>
      <c r="K5702">
        <v>2</v>
      </c>
      <c r="L5702">
        <v>122.6232</v>
      </c>
      <c r="M5702">
        <v>0.5</v>
      </c>
      <c r="N5702">
        <v>-99.266400000000004</v>
      </c>
    </row>
    <row r="5703" spans="1:14" hidden="1">
      <c r="A5703">
        <v>919</v>
      </c>
      <c r="B5703" t="s">
        <v>5432</v>
      </c>
      <c r="C5703" s="4">
        <v>42434</v>
      </c>
      <c r="D5703" s="4">
        <v>42440</v>
      </c>
      <c r="E5703" t="s">
        <v>15</v>
      </c>
      <c r="F5703" t="s">
        <v>1945</v>
      </c>
      <c r="G5703" t="s">
        <v>27</v>
      </c>
      <c r="H5703">
        <v>75220</v>
      </c>
      <c r="I5703" t="s">
        <v>4689</v>
      </c>
      <c r="J5703">
        <v>149.352</v>
      </c>
      <c r="K5703">
        <v>3</v>
      </c>
      <c r="L5703">
        <v>32.981900000000003</v>
      </c>
      <c r="M5703">
        <v>0.2</v>
      </c>
      <c r="N5703">
        <v>50.406300000000002</v>
      </c>
    </row>
    <row r="5704" spans="1:14" hidden="1">
      <c r="A5704">
        <v>920</v>
      </c>
      <c r="B5704" t="s">
        <v>5432</v>
      </c>
      <c r="C5704" s="4">
        <v>42434</v>
      </c>
      <c r="D5704" s="4">
        <v>42440</v>
      </c>
      <c r="E5704" t="s">
        <v>15</v>
      </c>
      <c r="F5704" t="s">
        <v>1945</v>
      </c>
      <c r="G5704" t="s">
        <v>27</v>
      </c>
      <c r="H5704">
        <v>75220</v>
      </c>
      <c r="I5704" t="s">
        <v>3617</v>
      </c>
      <c r="J5704">
        <v>12.992000000000001</v>
      </c>
      <c r="K5704">
        <v>1</v>
      </c>
      <c r="L5704">
        <v>13.804</v>
      </c>
      <c r="M5704">
        <v>0.2</v>
      </c>
      <c r="N5704">
        <v>-0.81200000000000006</v>
      </c>
    </row>
    <row r="5705" spans="1:14" hidden="1">
      <c r="A5705">
        <v>2607</v>
      </c>
      <c r="B5705" t="s">
        <v>5433</v>
      </c>
      <c r="C5705" s="4">
        <v>42433</v>
      </c>
      <c r="D5705" s="4">
        <v>42439</v>
      </c>
      <c r="E5705" t="s">
        <v>15</v>
      </c>
      <c r="F5705" t="s">
        <v>2131</v>
      </c>
      <c r="G5705" t="s">
        <v>17</v>
      </c>
      <c r="H5705">
        <v>92024</v>
      </c>
      <c r="I5705" t="s">
        <v>1958</v>
      </c>
      <c r="J5705">
        <v>16.989999999999998</v>
      </c>
      <c r="K5705">
        <v>1</v>
      </c>
      <c r="L5705">
        <v>12.062900000000001</v>
      </c>
      <c r="M5705">
        <v>0</v>
      </c>
      <c r="N5705">
        <v>4.9271000000000003</v>
      </c>
    </row>
    <row r="5706" spans="1:14" hidden="1">
      <c r="A5706">
        <v>3265</v>
      </c>
      <c r="B5706" t="s">
        <v>5434</v>
      </c>
      <c r="C5706" s="4">
        <v>42433</v>
      </c>
      <c r="D5706" s="4">
        <v>42437</v>
      </c>
      <c r="E5706" t="s">
        <v>52</v>
      </c>
      <c r="F5706" t="s">
        <v>4122</v>
      </c>
      <c r="G5706" t="s">
        <v>27</v>
      </c>
      <c r="H5706">
        <v>33180</v>
      </c>
      <c r="I5706" t="s">
        <v>1761</v>
      </c>
      <c r="J5706">
        <v>10.08</v>
      </c>
      <c r="K5706">
        <v>4</v>
      </c>
      <c r="L5706">
        <v>1.6379999999999999</v>
      </c>
      <c r="M5706">
        <v>0.2</v>
      </c>
      <c r="N5706">
        <v>3.528</v>
      </c>
    </row>
    <row r="5707" spans="1:14" hidden="1">
      <c r="A5707">
        <v>4215</v>
      </c>
      <c r="B5707" t="s">
        <v>5435</v>
      </c>
      <c r="C5707" s="4">
        <v>42433</v>
      </c>
      <c r="D5707" s="4">
        <v>42437</v>
      </c>
      <c r="E5707" t="s">
        <v>15</v>
      </c>
      <c r="F5707" t="s">
        <v>1753</v>
      </c>
      <c r="G5707" t="s">
        <v>21</v>
      </c>
      <c r="H5707">
        <v>46544</v>
      </c>
      <c r="I5707" t="s">
        <v>3700</v>
      </c>
      <c r="J5707">
        <v>128.4</v>
      </c>
      <c r="K5707">
        <v>3</v>
      </c>
      <c r="L5707">
        <v>21.4</v>
      </c>
      <c r="M5707">
        <v>0</v>
      </c>
      <c r="N5707">
        <v>64.2</v>
      </c>
    </row>
    <row r="5708" spans="1:14" hidden="1">
      <c r="A5708">
        <v>9750</v>
      </c>
      <c r="B5708" t="s">
        <v>5436</v>
      </c>
      <c r="C5708" s="4">
        <v>42433</v>
      </c>
      <c r="D5708" s="4">
        <v>42437</v>
      </c>
      <c r="E5708" t="s">
        <v>15</v>
      </c>
      <c r="F5708" t="s">
        <v>2606</v>
      </c>
      <c r="G5708" t="s">
        <v>27</v>
      </c>
      <c r="H5708">
        <v>3820</v>
      </c>
      <c r="I5708" t="s">
        <v>628</v>
      </c>
      <c r="J5708">
        <v>159.97999999999999</v>
      </c>
      <c r="K5708">
        <v>2</v>
      </c>
      <c r="L5708">
        <v>51.193600000000004</v>
      </c>
      <c r="M5708">
        <v>0</v>
      </c>
      <c r="N5708">
        <v>57.592799999999997</v>
      </c>
    </row>
    <row r="5709" spans="1:14" hidden="1">
      <c r="A5709">
        <v>3091</v>
      </c>
      <c r="B5709" t="s">
        <v>5437</v>
      </c>
      <c r="C5709" s="4">
        <v>42432</v>
      </c>
      <c r="D5709" s="4">
        <v>42437</v>
      </c>
      <c r="E5709" t="s">
        <v>15</v>
      </c>
      <c r="F5709" t="s">
        <v>636</v>
      </c>
      <c r="G5709" t="s">
        <v>21</v>
      </c>
      <c r="H5709">
        <v>19711</v>
      </c>
      <c r="I5709" t="s">
        <v>2752</v>
      </c>
      <c r="J5709">
        <v>447.86</v>
      </c>
      <c r="K5709">
        <v>7</v>
      </c>
      <c r="L5709">
        <v>32.629800000000003</v>
      </c>
      <c r="M5709">
        <v>0</v>
      </c>
      <c r="N5709">
        <v>219.45140000000001</v>
      </c>
    </row>
    <row r="5710" spans="1:14" hidden="1">
      <c r="A5710">
        <v>3092</v>
      </c>
      <c r="B5710" t="s">
        <v>5437</v>
      </c>
      <c r="C5710" s="4">
        <v>42432</v>
      </c>
      <c r="D5710" s="4">
        <v>42437</v>
      </c>
      <c r="E5710" t="s">
        <v>15</v>
      </c>
      <c r="F5710" t="s">
        <v>636</v>
      </c>
      <c r="G5710" t="s">
        <v>21</v>
      </c>
      <c r="H5710">
        <v>19711</v>
      </c>
      <c r="I5710" t="s">
        <v>2677</v>
      </c>
      <c r="J5710">
        <v>479.95</v>
      </c>
      <c r="K5710">
        <v>5</v>
      </c>
      <c r="L5710">
        <v>70.072699999999998</v>
      </c>
      <c r="M5710">
        <v>0</v>
      </c>
      <c r="N5710">
        <v>129.5865</v>
      </c>
    </row>
    <row r="5711" spans="1:14" hidden="1">
      <c r="A5711">
        <v>3093</v>
      </c>
      <c r="B5711" t="s">
        <v>5437</v>
      </c>
      <c r="C5711" s="4">
        <v>42432</v>
      </c>
      <c r="D5711" s="4">
        <v>42437</v>
      </c>
      <c r="E5711" t="s">
        <v>15</v>
      </c>
      <c r="F5711" t="s">
        <v>636</v>
      </c>
      <c r="G5711" t="s">
        <v>21</v>
      </c>
      <c r="H5711">
        <v>19711</v>
      </c>
      <c r="I5711" t="s">
        <v>1150</v>
      </c>
      <c r="J5711">
        <v>166.44</v>
      </c>
      <c r="K5711">
        <v>3</v>
      </c>
      <c r="L5711">
        <v>28.849599999999999</v>
      </c>
      <c r="M5711">
        <v>0</v>
      </c>
      <c r="N5711">
        <v>79.891199999999998</v>
      </c>
    </row>
    <row r="5712" spans="1:14" hidden="1">
      <c r="A5712">
        <v>3756</v>
      </c>
      <c r="B5712" t="s">
        <v>5438</v>
      </c>
      <c r="C5712" s="4">
        <v>42432</v>
      </c>
      <c r="D5712" s="4">
        <v>42435</v>
      </c>
      <c r="E5712" t="s">
        <v>38</v>
      </c>
      <c r="F5712" t="s">
        <v>82</v>
      </c>
      <c r="G5712" t="s">
        <v>27</v>
      </c>
      <c r="H5712">
        <v>79762</v>
      </c>
      <c r="I5712" t="s">
        <v>721</v>
      </c>
      <c r="J5712">
        <v>42.783999999999999</v>
      </c>
      <c r="K5712">
        <v>7</v>
      </c>
      <c r="L5712">
        <v>3.8963999999999999</v>
      </c>
      <c r="M5712">
        <v>0.2</v>
      </c>
      <c r="N5712">
        <v>15.5092</v>
      </c>
    </row>
    <row r="5713" spans="1:14" hidden="1">
      <c r="A5713">
        <v>3757</v>
      </c>
      <c r="B5713" t="s">
        <v>5438</v>
      </c>
      <c r="C5713" s="4">
        <v>42432</v>
      </c>
      <c r="D5713" s="4">
        <v>42435</v>
      </c>
      <c r="E5713" t="s">
        <v>38</v>
      </c>
      <c r="F5713" t="s">
        <v>82</v>
      </c>
      <c r="G5713" t="s">
        <v>27</v>
      </c>
      <c r="H5713">
        <v>79762</v>
      </c>
      <c r="I5713" t="s">
        <v>769</v>
      </c>
      <c r="J5713">
        <v>563.42999999999995</v>
      </c>
      <c r="K5713">
        <v>5</v>
      </c>
      <c r="L5713">
        <v>123.9546</v>
      </c>
      <c r="M5713">
        <v>0.3</v>
      </c>
      <c r="N5713">
        <v>-56.343000000000004</v>
      </c>
    </row>
    <row r="5714" spans="1:14" hidden="1">
      <c r="A5714">
        <v>3887</v>
      </c>
      <c r="B5714" t="s">
        <v>5439</v>
      </c>
      <c r="C5714" s="4">
        <v>42432</v>
      </c>
      <c r="D5714" s="4">
        <v>42437</v>
      </c>
      <c r="E5714" t="s">
        <v>52</v>
      </c>
      <c r="F5714" t="s">
        <v>803</v>
      </c>
      <c r="G5714" t="s">
        <v>21</v>
      </c>
      <c r="H5714">
        <v>47401</v>
      </c>
      <c r="I5714" t="s">
        <v>1212</v>
      </c>
      <c r="J5714">
        <v>134.85</v>
      </c>
      <c r="K5714">
        <v>3</v>
      </c>
      <c r="L5714">
        <v>32.363999999999997</v>
      </c>
      <c r="M5714">
        <v>0</v>
      </c>
      <c r="N5714">
        <v>37.758000000000003</v>
      </c>
    </row>
    <row r="5715" spans="1:14" hidden="1">
      <c r="A5715">
        <v>4003</v>
      </c>
      <c r="B5715" t="s">
        <v>5440</v>
      </c>
      <c r="C5715" s="4">
        <v>42432</v>
      </c>
      <c r="D5715" s="4">
        <v>42437</v>
      </c>
      <c r="E5715" t="s">
        <v>15</v>
      </c>
      <c r="F5715" t="s">
        <v>499</v>
      </c>
      <c r="G5715" t="s">
        <v>21</v>
      </c>
      <c r="H5715">
        <v>78207</v>
      </c>
      <c r="I5715" t="s">
        <v>259</v>
      </c>
      <c r="J5715">
        <v>637.89599999999996</v>
      </c>
      <c r="K5715">
        <v>3</v>
      </c>
      <c r="L5715">
        <v>255.1584</v>
      </c>
      <c r="M5715">
        <v>0.3</v>
      </c>
      <c r="N5715">
        <v>-127.5792</v>
      </c>
    </row>
    <row r="5716" spans="1:14" hidden="1">
      <c r="A5716">
        <v>4004</v>
      </c>
      <c r="B5716" t="s">
        <v>5440</v>
      </c>
      <c r="C5716" s="4">
        <v>42432</v>
      </c>
      <c r="D5716" s="4">
        <v>42437</v>
      </c>
      <c r="E5716" t="s">
        <v>15</v>
      </c>
      <c r="F5716" t="s">
        <v>499</v>
      </c>
      <c r="G5716" t="s">
        <v>21</v>
      </c>
      <c r="H5716">
        <v>78207</v>
      </c>
      <c r="I5716" t="s">
        <v>5441</v>
      </c>
      <c r="J5716">
        <v>287.91000000000003</v>
      </c>
      <c r="K5716">
        <v>3</v>
      </c>
      <c r="L5716">
        <v>84.773499999999999</v>
      </c>
      <c r="M5716">
        <v>0.4</v>
      </c>
      <c r="N5716">
        <v>33.589500000000001</v>
      </c>
    </row>
    <row r="5717" spans="1:14" hidden="1">
      <c r="A5717">
        <v>4005</v>
      </c>
      <c r="B5717" t="s">
        <v>5440</v>
      </c>
      <c r="C5717" s="4">
        <v>42432</v>
      </c>
      <c r="D5717" s="4">
        <v>42437</v>
      </c>
      <c r="E5717" t="s">
        <v>15</v>
      </c>
      <c r="F5717" t="s">
        <v>499</v>
      </c>
      <c r="G5717" t="s">
        <v>21</v>
      </c>
      <c r="H5717">
        <v>78207</v>
      </c>
      <c r="I5717" t="s">
        <v>3718</v>
      </c>
      <c r="J5717">
        <v>36.6</v>
      </c>
      <c r="K5717">
        <v>3</v>
      </c>
      <c r="L5717">
        <v>8.2349999999999994</v>
      </c>
      <c r="M5717">
        <v>0.2</v>
      </c>
      <c r="N5717">
        <v>11.895</v>
      </c>
    </row>
    <row r="5718" spans="1:14" hidden="1">
      <c r="A5718">
        <v>4748</v>
      </c>
      <c r="B5718" t="s">
        <v>5442</v>
      </c>
      <c r="C5718" s="4">
        <v>42432</v>
      </c>
      <c r="D5718" s="4">
        <v>42432</v>
      </c>
      <c r="E5718" t="s">
        <v>98</v>
      </c>
      <c r="F5718" t="s">
        <v>4859</v>
      </c>
      <c r="G5718" t="s">
        <v>27</v>
      </c>
      <c r="H5718">
        <v>94110</v>
      </c>
      <c r="I5718" t="s">
        <v>736</v>
      </c>
      <c r="J5718">
        <v>25.35</v>
      </c>
      <c r="K5718">
        <v>3</v>
      </c>
      <c r="L5718">
        <v>5.915</v>
      </c>
      <c r="M5718">
        <v>0</v>
      </c>
      <c r="N5718">
        <v>7.6050000000000004</v>
      </c>
    </row>
    <row r="5719" spans="1:14" hidden="1">
      <c r="A5719">
        <v>4749</v>
      </c>
      <c r="B5719" t="s">
        <v>5442</v>
      </c>
      <c r="C5719" s="4">
        <v>42432</v>
      </c>
      <c r="D5719" s="4">
        <v>42432</v>
      </c>
      <c r="E5719" t="s">
        <v>98</v>
      </c>
      <c r="F5719" t="s">
        <v>4859</v>
      </c>
      <c r="G5719" t="s">
        <v>27</v>
      </c>
      <c r="H5719">
        <v>94110</v>
      </c>
      <c r="I5719" t="s">
        <v>3947</v>
      </c>
      <c r="J5719">
        <v>35.28</v>
      </c>
      <c r="K5719">
        <v>3</v>
      </c>
      <c r="L5719">
        <v>7.7615999999999996</v>
      </c>
      <c r="M5719">
        <v>0</v>
      </c>
      <c r="N5719">
        <v>11.995200000000001</v>
      </c>
    </row>
    <row r="5720" spans="1:14" hidden="1">
      <c r="A5720">
        <v>5199</v>
      </c>
      <c r="B5720" t="s">
        <v>5443</v>
      </c>
      <c r="C5720" s="4">
        <v>42432</v>
      </c>
      <c r="D5720" s="4">
        <v>42437</v>
      </c>
      <c r="E5720" t="s">
        <v>15</v>
      </c>
      <c r="F5720" t="s">
        <v>2964</v>
      </c>
      <c r="G5720" t="s">
        <v>21</v>
      </c>
      <c r="H5720">
        <v>78664</v>
      </c>
      <c r="I5720" t="s">
        <v>5401</v>
      </c>
      <c r="J5720">
        <v>3930.0720000000001</v>
      </c>
      <c r="K5720">
        <v>3</v>
      </c>
      <c r="L5720">
        <v>1572.0288</v>
      </c>
      <c r="M5720">
        <v>0.2</v>
      </c>
      <c r="N5720">
        <v>-786.01440000000002</v>
      </c>
    </row>
    <row r="5721" spans="1:14" hidden="1">
      <c r="A5721">
        <v>5200</v>
      </c>
      <c r="B5721" t="s">
        <v>5443</v>
      </c>
      <c r="C5721" s="4">
        <v>42432</v>
      </c>
      <c r="D5721" s="4">
        <v>42437</v>
      </c>
      <c r="E5721" t="s">
        <v>15</v>
      </c>
      <c r="F5721" t="s">
        <v>2964</v>
      </c>
      <c r="G5721" t="s">
        <v>21</v>
      </c>
      <c r="H5721">
        <v>78664</v>
      </c>
      <c r="I5721" t="s">
        <v>435</v>
      </c>
      <c r="J5721">
        <v>2.3039999999999998</v>
      </c>
      <c r="K5721">
        <v>1</v>
      </c>
      <c r="L5721">
        <v>1.5264</v>
      </c>
      <c r="M5721">
        <v>0.2</v>
      </c>
      <c r="N5721">
        <v>0.77759999999999996</v>
      </c>
    </row>
    <row r="5722" spans="1:14" hidden="1">
      <c r="A5722">
        <v>5201</v>
      </c>
      <c r="B5722" t="s">
        <v>5443</v>
      </c>
      <c r="C5722" s="4">
        <v>42432</v>
      </c>
      <c r="D5722" s="4">
        <v>42437</v>
      </c>
      <c r="E5722" t="s">
        <v>15</v>
      </c>
      <c r="F5722" t="s">
        <v>2964</v>
      </c>
      <c r="G5722" t="s">
        <v>21</v>
      </c>
      <c r="H5722">
        <v>78664</v>
      </c>
      <c r="I5722" t="s">
        <v>1704</v>
      </c>
      <c r="J5722">
        <v>431.976</v>
      </c>
      <c r="K5722">
        <v>3</v>
      </c>
      <c r="L5722">
        <v>133.1926</v>
      </c>
      <c r="M5722">
        <v>0.2</v>
      </c>
      <c r="N5722">
        <v>32.398200000000003</v>
      </c>
    </row>
    <row r="5723" spans="1:14" hidden="1">
      <c r="A5723">
        <v>5202</v>
      </c>
      <c r="B5723" t="s">
        <v>5443</v>
      </c>
      <c r="C5723" s="4">
        <v>42432</v>
      </c>
      <c r="D5723" s="4">
        <v>42437</v>
      </c>
      <c r="E5723" t="s">
        <v>15</v>
      </c>
      <c r="F5723" t="s">
        <v>2964</v>
      </c>
      <c r="G5723" t="s">
        <v>21</v>
      </c>
      <c r="H5723">
        <v>78664</v>
      </c>
      <c r="I5723" t="s">
        <v>2056</v>
      </c>
      <c r="J5723">
        <v>41.72</v>
      </c>
      <c r="K5723">
        <v>7</v>
      </c>
      <c r="L5723">
        <v>5.1405000000000003</v>
      </c>
      <c r="M5723">
        <v>0.2</v>
      </c>
      <c r="N5723">
        <v>5.7365000000000004</v>
      </c>
    </row>
    <row r="5724" spans="1:14" hidden="1">
      <c r="A5724">
        <v>1083</v>
      </c>
      <c r="B5724" t="s">
        <v>5444</v>
      </c>
      <c r="C5724" s="4">
        <v>42430</v>
      </c>
      <c r="D5724" s="4">
        <v>42434</v>
      </c>
      <c r="E5724" t="s">
        <v>15</v>
      </c>
      <c r="F5724" t="s">
        <v>4762</v>
      </c>
      <c r="G5724" t="s">
        <v>21</v>
      </c>
      <c r="H5724">
        <v>10701</v>
      </c>
      <c r="I5724" t="s">
        <v>1529</v>
      </c>
      <c r="J5724">
        <v>836.59199999999998</v>
      </c>
      <c r="K5724">
        <v>8</v>
      </c>
      <c r="L5724">
        <v>137.6891</v>
      </c>
      <c r="M5724">
        <v>0.4</v>
      </c>
      <c r="N5724">
        <v>-264.92079999999999</v>
      </c>
    </row>
    <row r="5725" spans="1:14" hidden="1">
      <c r="A5725">
        <v>1084</v>
      </c>
      <c r="B5725" t="s">
        <v>5444</v>
      </c>
      <c r="C5725" s="4">
        <v>42430</v>
      </c>
      <c r="D5725" s="4">
        <v>42434</v>
      </c>
      <c r="E5725" t="s">
        <v>15</v>
      </c>
      <c r="F5725" t="s">
        <v>4762</v>
      </c>
      <c r="G5725" t="s">
        <v>21</v>
      </c>
      <c r="H5725">
        <v>10701</v>
      </c>
      <c r="I5725" t="s">
        <v>1430</v>
      </c>
      <c r="J5725">
        <v>26.38</v>
      </c>
      <c r="K5725">
        <v>1</v>
      </c>
      <c r="L5725">
        <v>14.245200000000001</v>
      </c>
      <c r="M5725">
        <v>0</v>
      </c>
      <c r="N5725">
        <v>12.1348</v>
      </c>
    </row>
    <row r="5726" spans="1:14" hidden="1">
      <c r="A5726">
        <v>1085</v>
      </c>
      <c r="B5726" t="s">
        <v>5444</v>
      </c>
      <c r="C5726" s="4">
        <v>42430</v>
      </c>
      <c r="D5726" s="4">
        <v>42434</v>
      </c>
      <c r="E5726" t="s">
        <v>15</v>
      </c>
      <c r="F5726" t="s">
        <v>4762</v>
      </c>
      <c r="G5726" t="s">
        <v>21</v>
      </c>
      <c r="H5726">
        <v>10701</v>
      </c>
      <c r="I5726" t="s">
        <v>61</v>
      </c>
      <c r="J5726">
        <v>362.92</v>
      </c>
      <c r="K5726">
        <v>2</v>
      </c>
      <c r="L5726">
        <v>128.8366</v>
      </c>
      <c r="M5726">
        <v>0</v>
      </c>
      <c r="N5726">
        <v>105.24679999999999</v>
      </c>
    </row>
    <row r="5727" spans="1:14" hidden="1">
      <c r="A5727">
        <v>1086</v>
      </c>
      <c r="B5727" t="s">
        <v>5444</v>
      </c>
      <c r="C5727" s="4">
        <v>42430</v>
      </c>
      <c r="D5727" s="4">
        <v>42434</v>
      </c>
      <c r="E5727" t="s">
        <v>15</v>
      </c>
      <c r="F5727" t="s">
        <v>4762</v>
      </c>
      <c r="G5727" t="s">
        <v>21</v>
      </c>
      <c r="H5727">
        <v>10701</v>
      </c>
      <c r="I5727" t="s">
        <v>5445</v>
      </c>
      <c r="J5727">
        <v>4899.93</v>
      </c>
      <c r="K5727">
        <v>7</v>
      </c>
      <c r="L5727">
        <v>356.99489999999997</v>
      </c>
      <c r="M5727">
        <v>0</v>
      </c>
      <c r="N5727">
        <v>2400.9657000000002</v>
      </c>
    </row>
    <row r="5728" spans="1:14" hidden="1">
      <c r="A5728">
        <v>3953</v>
      </c>
      <c r="B5728" t="s">
        <v>5446</v>
      </c>
      <c r="C5728" s="4">
        <v>42430</v>
      </c>
      <c r="D5728" s="4">
        <v>42437</v>
      </c>
      <c r="E5728" t="s">
        <v>15</v>
      </c>
      <c r="F5728" t="s">
        <v>4295</v>
      </c>
      <c r="G5728" t="s">
        <v>27</v>
      </c>
      <c r="H5728">
        <v>80219</v>
      </c>
      <c r="I5728" t="s">
        <v>5447</v>
      </c>
      <c r="J5728">
        <v>159.98400000000001</v>
      </c>
      <c r="K5728">
        <v>2</v>
      </c>
      <c r="L5728">
        <v>72.992699999999999</v>
      </c>
      <c r="M5728">
        <v>0.2</v>
      </c>
      <c r="N5728">
        <v>13.9986</v>
      </c>
    </row>
    <row r="5729" spans="1:14" hidden="1">
      <c r="A5729">
        <v>3758</v>
      </c>
      <c r="B5729" t="s">
        <v>5448</v>
      </c>
      <c r="C5729" s="4">
        <v>42429</v>
      </c>
      <c r="D5729" s="4">
        <v>42433</v>
      </c>
      <c r="E5729" t="s">
        <v>15</v>
      </c>
      <c r="F5729" t="s">
        <v>732</v>
      </c>
      <c r="G5729" t="s">
        <v>21</v>
      </c>
      <c r="H5729">
        <v>43055</v>
      </c>
      <c r="I5729" t="s">
        <v>144</v>
      </c>
      <c r="J5729">
        <v>111.104</v>
      </c>
      <c r="K5729">
        <v>7</v>
      </c>
      <c r="L5729">
        <v>14.6816</v>
      </c>
      <c r="M5729">
        <v>0.2</v>
      </c>
      <c r="N5729">
        <v>8.3328000000000007</v>
      </c>
    </row>
    <row r="5730" spans="1:14" hidden="1">
      <c r="A5730">
        <v>9063</v>
      </c>
      <c r="B5730" t="s">
        <v>5449</v>
      </c>
      <c r="C5730" s="4">
        <v>42428</v>
      </c>
      <c r="D5730" s="4">
        <v>42435</v>
      </c>
      <c r="E5730" t="s">
        <v>15</v>
      </c>
      <c r="F5730" t="s">
        <v>2869</v>
      </c>
      <c r="G5730" t="s">
        <v>27</v>
      </c>
      <c r="H5730">
        <v>10035</v>
      </c>
      <c r="I5730" t="s">
        <v>1314</v>
      </c>
      <c r="J5730">
        <v>36.479999999999997</v>
      </c>
      <c r="K5730">
        <v>6</v>
      </c>
      <c r="L5730">
        <v>3.04</v>
      </c>
      <c r="M5730">
        <v>0</v>
      </c>
      <c r="N5730">
        <v>18.239999999999998</v>
      </c>
    </row>
    <row r="5731" spans="1:14" hidden="1">
      <c r="A5731">
        <v>1579</v>
      </c>
      <c r="B5731" t="s">
        <v>5450</v>
      </c>
      <c r="C5731" s="4">
        <v>42427</v>
      </c>
      <c r="D5731" s="4">
        <v>42430</v>
      </c>
      <c r="E5731" t="s">
        <v>38</v>
      </c>
      <c r="F5731" t="s">
        <v>2150</v>
      </c>
      <c r="G5731" t="s">
        <v>21</v>
      </c>
      <c r="H5731">
        <v>10011</v>
      </c>
      <c r="I5731" t="s">
        <v>1893</v>
      </c>
      <c r="J5731">
        <v>170.88</v>
      </c>
      <c r="K5731">
        <v>3</v>
      </c>
      <c r="L5731">
        <v>40.441600000000001</v>
      </c>
      <c r="M5731">
        <v>0</v>
      </c>
      <c r="N5731">
        <v>49.555199999999999</v>
      </c>
    </row>
    <row r="5732" spans="1:14" hidden="1">
      <c r="A5732">
        <v>4555</v>
      </c>
      <c r="B5732" t="s">
        <v>5451</v>
      </c>
      <c r="C5732" s="4">
        <v>42427</v>
      </c>
      <c r="D5732" s="4">
        <v>42430</v>
      </c>
      <c r="E5732" t="s">
        <v>52</v>
      </c>
      <c r="F5732" t="s">
        <v>2806</v>
      </c>
      <c r="G5732" t="s">
        <v>21</v>
      </c>
      <c r="H5732">
        <v>54601</v>
      </c>
      <c r="I5732" t="s">
        <v>1412</v>
      </c>
      <c r="J5732">
        <v>56.82</v>
      </c>
      <c r="K5732">
        <v>3</v>
      </c>
      <c r="L5732">
        <v>9.4700000000000006</v>
      </c>
      <c r="M5732">
        <v>0</v>
      </c>
      <c r="N5732">
        <v>28.41</v>
      </c>
    </row>
    <row r="5733" spans="1:14" hidden="1">
      <c r="A5733">
        <v>7848</v>
      </c>
      <c r="B5733" t="s">
        <v>5452</v>
      </c>
      <c r="C5733" s="4">
        <v>42427</v>
      </c>
      <c r="D5733" s="4">
        <v>42431</v>
      </c>
      <c r="E5733" t="s">
        <v>15</v>
      </c>
      <c r="F5733" t="s">
        <v>2092</v>
      </c>
      <c r="G5733" t="s">
        <v>21</v>
      </c>
      <c r="H5733">
        <v>77070</v>
      </c>
      <c r="I5733" t="s">
        <v>739</v>
      </c>
      <c r="J5733">
        <v>16.192</v>
      </c>
      <c r="K5733">
        <v>2</v>
      </c>
      <c r="L5733">
        <v>11.536799999999999</v>
      </c>
      <c r="M5733">
        <v>0.6</v>
      </c>
      <c r="N5733">
        <v>-6.8815999999999997</v>
      </c>
    </row>
    <row r="5734" spans="1:14" hidden="1">
      <c r="A5734">
        <v>2742</v>
      </c>
      <c r="B5734" t="s">
        <v>5453</v>
      </c>
      <c r="C5734" s="4">
        <v>42425</v>
      </c>
      <c r="D5734" s="4">
        <v>42427</v>
      </c>
      <c r="E5734" t="s">
        <v>52</v>
      </c>
      <c r="F5734" t="s">
        <v>2021</v>
      </c>
      <c r="G5734" t="s">
        <v>21</v>
      </c>
      <c r="H5734">
        <v>43055</v>
      </c>
      <c r="I5734" t="s">
        <v>2646</v>
      </c>
      <c r="J5734">
        <v>46.72</v>
      </c>
      <c r="K5734">
        <v>5</v>
      </c>
      <c r="L5734">
        <v>5.84</v>
      </c>
      <c r="M5734">
        <v>0.2</v>
      </c>
      <c r="N5734">
        <v>17.52</v>
      </c>
    </row>
    <row r="5735" spans="1:14" hidden="1">
      <c r="A5735">
        <v>6237</v>
      </c>
      <c r="B5735" t="s">
        <v>5454</v>
      </c>
      <c r="C5735" s="4">
        <v>42423</v>
      </c>
      <c r="D5735" s="4">
        <v>42427</v>
      </c>
      <c r="E5735" t="s">
        <v>15</v>
      </c>
      <c r="F5735" t="s">
        <v>3308</v>
      </c>
      <c r="G5735" t="s">
        <v>27</v>
      </c>
      <c r="H5735">
        <v>19120</v>
      </c>
      <c r="I5735" t="s">
        <v>531</v>
      </c>
      <c r="J5735">
        <v>57.576000000000001</v>
      </c>
      <c r="K5735">
        <v>3</v>
      </c>
      <c r="L5735">
        <v>11.994999999999999</v>
      </c>
      <c r="M5735">
        <v>0.2</v>
      </c>
      <c r="N5735">
        <v>21.591000000000001</v>
      </c>
    </row>
    <row r="5736" spans="1:14" hidden="1">
      <c r="A5736">
        <v>2345</v>
      </c>
      <c r="B5736" t="s">
        <v>5455</v>
      </c>
      <c r="C5736" s="4">
        <v>42422</v>
      </c>
      <c r="D5736" s="4">
        <v>42428</v>
      </c>
      <c r="E5736" t="s">
        <v>15</v>
      </c>
      <c r="F5736" t="s">
        <v>1949</v>
      </c>
      <c r="G5736" t="s">
        <v>17</v>
      </c>
      <c r="H5736">
        <v>53209</v>
      </c>
      <c r="I5736" t="s">
        <v>908</v>
      </c>
      <c r="J5736">
        <v>490.32</v>
      </c>
      <c r="K5736">
        <v>9</v>
      </c>
      <c r="L5736">
        <v>39.2256</v>
      </c>
      <c r="M5736">
        <v>0</v>
      </c>
      <c r="N5736">
        <v>137.28960000000001</v>
      </c>
    </row>
    <row r="5737" spans="1:14" hidden="1">
      <c r="A5737">
        <v>5405</v>
      </c>
      <c r="B5737" t="s">
        <v>5456</v>
      </c>
      <c r="C5737" s="4">
        <v>42422</v>
      </c>
      <c r="D5737" s="4">
        <v>42426</v>
      </c>
      <c r="E5737" t="s">
        <v>15</v>
      </c>
      <c r="F5737" t="s">
        <v>964</v>
      </c>
      <c r="G5737" t="s">
        <v>21</v>
      </c>
      <c r="H5737">
        <v>90045</v>
      </c>
      <c r="I5737" t="s">
        <v>5457</v>
      </c>
      <c r="J5737">
        <v>445.96</v>
      </c>
      <c r="K5737">
        <v>5</v>
      </c>
      <c r="L5737">
        <v>78.043000000000006</v>
      </c>
      <c r="M5737">
        <v>0.2</v>
      </c>
      <c r="N5737">
        <v>55.744999999999898</v>
      </c>
    </row>
    <row r="5738" spans="1:14" hidden="1">
      <c r="A5738">
        <v>5406</v>
      </c>
      <c r="B5738" t="s">
        <v>5456</v>
      </c>
      <c r="C5738" s="4">
        <v>42422</v>
      </c>
      <c r="D5738" s="4">
        <v>42426</v>
      </c>
      <c r="E5738" t="s">
        <v>15</v>
      </c>
      <c r="F5738" t="s">
        <v>964</v>
      </c>
      <c r="G5738" t="s">
        <v>21</v>
      </c>
      <c r="H5738">
        <v>90045</v>
      </c>
      <c r="I5738" t="s">
        <v>4559</v>
      </c>
      <c r="J5738">
        <v>36.24</v>
      </c>
      <c r="K5738">
        <v>1</v>
      </c>
      <c r="L5738">
        <v>21.019200000000001</v>
      </c>
      <c r="M5738">
        <v>0</v>
      </c>
      <c r="N5738">
        <v>15.220800000000001</v>
      </c>
    </row>
    <row r="5739" spans="1:14" hidden="1">
      <c r="A5739">
        <v>5407</v>
      </c>
      <c r="B5739" t="s">
        <v>5456</v>
      </c>
      <c r="C5739" s="4">
        <v>42422</v>
      </c>
      <c r="D5739" s="4">
        <v>42426</v>
      </c>
      <c r="E5739" t="s">
        <v>15</v>
      </c>
      <c r="F5739" t="s">
        <v>964</v>
      </c>
      <c r="G5739" t="s">
        <v>21</v>
      </c>
      <c r="H5739">
        <v>90045</v>
      </c>
      <c r="I5739" t="s">
        <v>2310</v>
      </c>
      <c r="J5739">
        <v>10.65</v>
      </c>
      <c r="K5739">
        <v>3</v>
      </c>
      <c r="L5739">
        <v>1.8815</v>
      </c>
      <c r="M5739">
        <v>0</v>
      </c>
      <c r="N5739">
        <v>5.0054999999999996</v>
      </c>
    </row>
    <row r="5740" spans="1:14" hidden="1">
      <c r="A5740">
        <v>2989</v>
      </c>
      <c r="B5740" t="s">
        <v>5458</v>
      </c>
      <c r="C5740" s="4">
        <v>42421</v>
      </c>
      <c r="D5740" s="4">
        <v>42426</v>
      </c>
      <c r="E5740" t="s">
        <v>52</v>
      </c>
      <c r="F5740" t="s">
        <v>3010</v>
      </c>
      <c r="G5740" t="s">
        <v>27</v>
      </c>
      <c r="H5740">
        <v>90032</v>
      </c>
      <c r="I5740" t="s">
        <v>1319</v>
      </c>
      <c r="J5740">
        <v>12.99</v>
      </c>
      <c r="K5740">
        <v>1</v>
      </c>
      <c r="L5740">
        <v>12.210599999999999</v>
      </c>
      <c r="M5740">
        <v>0</v>
      </c>
      <c r="N5740">
        <v>0.77939999999999898</v>
      </c>
    </row>
    <row r="5741" spans="1:14" hidden="1">
      <c r="A5741">
        <v>2990</v>
      </c>
      <c r="B5741" t="s">
        <v>5458</v>
      </c>
      <c r="C5741" s="4">
        <v>42421</v>
      </c>
      <c r="D5741" s="4">
        <v>42426</v>
      </c>
      <c r="E5741" t="s">
        <v>52</v>
      </c>
      <c r="F5741" t="s">
        <v>3010</v>
      </c>
      <c r="G5741" t="s">
        <v>27</v>
      </c>
      <c r="H5741">
        <v>90032</v>
      </c>
      <c r="I5741" t="s">
        <v>411</v>
      </c>
      <c r="J5741">
        <v>18.559999999999999</v>
      </c>
      <c r="K5741">
        <v>4</v>
      </c>
      <c r="L5741">
        <v>3.016</v>
      </c>
      <c r="M5741">
        <v>0.2</v>
      </c>
      <c r="N5741">
        <v>6.4960000000000004</v>
      </c>
    </row>
    <row r="5742" spans="1:14" hidden="1">
      <c r="A5742">
        <v>2991</v>
      </c>
      <c r="B5742" t="s">
        <v>5458</v>
      </c>
      <c r="C5742" s="4">
        <v>42421</v>
      </c>
      <c r="D5742" s="4">
        <v>42426</v>
      </c>
      <c r="E5742" t="s">
        <v>52</v>
      </c>
      <c r="F5742" t="s">
        <v>3010</v>
      </c>
      <c r="G5742" t="s">
        <v>27</v>
      </c>
      <c r="H5742">
        <v>90032</v>
      </c>
      <c r="I5742" t="s">
        <v>870</v>
      </c>
      <c r="J5742">
        <v>449.15</v>
      </c>
      <c r="K5742">
        <v>5</v>
      </c>
      <c r="L5742">
        <v>88.0334</v>
      </c>
      <c r="M5742">
        <v>0</v>
      </c>
      <c r="N5742">
        <v>8.9829999999999899</v>
      </c>
    </row>
    <row r="5743" spans="1:14" hidden="1">
      <c r="A5743">
        <v>2992</v>
      </c>
      <c r="B5743" t="s">
        <v>5458</v>
      </c>
      <c r="C5743" s="4">
        <v>42421</v>
      </c>
      <c r="D5743" s="4">
        <v>42426</v>
      </c>
      <c r="E5743" t="s">
        <v>52</v>
      </c>
      <c r="F5743" t="s">
        <v>3010</v>
      </c>
      <c r="G5743" t="s">
        <v>27</v>
      </c>
      <c r="H5743">
        <v>90032</v>
      </c>
      <c r="I5743" t="s">
        <v>4635</v>
      </c>
      <c r="J5743">
        <v>31.248000000000001</v>
      </c>
      <c r="K5743">
        <v>7</v>
      </c>
      <c r="L5743">
        <v>2.9016000000000002</v>
      </c>
      <c r="M5743">
        <v>0.2</v>
      </c>
      <c r="N5743">
        <v>10.9368</v>
      </c>
    </row>
    <row r="5744" spans="1:14" hidden="1">
      <c r="A5744">
        <v>5306</v>
      </c>
      <c r="B5744" t="s">
        <v>5459</v>
      </c>
      <c r="C5744" s="4">
        <v>42421</v>
      </c>
      <c r="D5744" s="4">
        <v>42426</v>
      </c>
      <c r="E5744" t="s">
        <v>15</v>
      </c>
      <c r="F5744" t="s">
        <v>3816</v>
      </c>
      <c r="G5744" t="s">
        <v>27</v>
      </c>
      <c r="H5744">
        <v>11572</v>
      </c>
      <c r="I5744" t="s">
        <v>1088</v>
      </c>
      <c r="J5744">
        <v>68.95</v>
      </c>
      <c r="K5744">
        <v>5</v>
      </c>
      <c r="L5744">
        <v>7.9981999999999998</v>
      </c>
      <c r="M5744">
        <v>0</v>
      </c>
      <c r="N5744">
        <v>28.959</v>
      </c>
    </row>
    <row r="5745" spans="1:14" hidden="1">
      <c r="A5745">
        <v>5307</v>
      </c>
      <c r="B5745" t="s">
        <v>5459</v>
      </c>
      <c r="C5745" s="4">
        <v>42421</v>
      </c>
      <c r="D5745" s="4">
        <v>42426</v>
      </c>
      <c r="E5745" t="s">
        <v>15</v>
      </c>
      <c r="F5745" t="s">
        <v>3816</v>
      </c>
      <c r="G5745" t="s">
        <v>27</v>
      </c>
      <c r="H5745">
        <v>11572</v>
      </c>
      <c r="I5745" t="s">
        <v>612</v>
      </c>
      <c r="J5745">
        <v>296.37</v>
      </c>
      <c r="K5745">
        <v>3</v>
      </c>
      <c r="L5745">
        <v>72.116699999999994</v>
      </c>
      <c r="M5745">
        <v>0</v>
      </c>
      <c r="N5745">
        <v>80.019900000000007</v>
      </c>
    </row>
    <row r="5746" spans="1:14" hidden="1">
      <c r="A5746">
        <v>5308</v>
      </c>
      <c r="B5746" t="s">
        <v>5459</v>
      </c>
      <c r="C5746" s="4">
        <v>42421</v>
      </c>
      <c r="D5746" s="4">
        <v>42426</v>
      </c>
      <c r="E5746" t="s">
        <v>15</v>
      </c>
      <c r="F5746" t="s">
        <v>3816</v>
      </c>
      <c r="G5746" t="s">
        <v>27</v>
      </c>
      <c r="H5746">
        <v>11572</v>
      </c>
      <c r="I5746" t="s">
        <v>1214</v>
      </c>
      <c r="J5746">
        <v>39.979999999999997</v>
      </c>
      <c r="K5746">
        <v>2</v>
      </c>
      <c r="L5746">
        <v>18.990500000000001</v>
      </c>
      <c r="M5746">
        <v>0</v>
      </c>
      <c r="N5746">
        <v>1.9990000000000001</v>
      </c>
    </row>
    <row r="5747" spans="1:14" hidden="1">
      <c r="A5747">
        <v>8277</v>
      </c>
      <c r="B5747" t="s">
        <v>5460</v>
      </c>
      <c r="C5747" s="4">
        <v>42421</v>
      </c>
      <c r="D5747" s="4">
        <v>42425</v>
      </c>
      <c r="E5747" t="s">
        <v>15</v>
      </c>
      <c r="F5747" t="s">
        <v>4486</v>
      </c>
      <c r="G5747" t="s">
        <v>17</v>
      </c>
      <c r="H5747">
        <v>33614</v>
      </c>
      <c r="I5747" t="s">
        <v>3893</v>
      </c>
      <c r="J5747">
        <v>3.762</v>
      </c>
      <c r="K5747">
        <v>3</v>
      </c>
      <c r="L5747">
        <v>2.1736</v>
      </c>
      <c r="M5747">
        <v>0.7</v>
      </c>
      <c r="N5747">
        <v>-2.7587999999999999</v>
      </c>
    </row>
    <row r="5748" spans="1:14" hidden="1">
      <c r="A5748">
        <v>8278</v>
      </c>
      <c r="B5748" t="s">
        <v>5460</v>
      </c>
      <c r="C5748" s="4">
        <v>42421</v>
      </c>
      <c r="D5748" s="4">
        <v>42425</v>
      </c>
      <c r="E5748" t="s">
        <v>15</v>
      </c>
      <c r="F5748" t="s">
        <v>4486</v>
      </c>
      <c r="G5748" t="s">
        <v>17</v>
      </c>
      <c r="H5748">
        <v>33614</v>
      </c>
      <c r="I5748" t="s">
        <v>3515</v>
      </c>
      <c r="J5748">
        <v>34.86</v>
      </c>
      <c r="K5748">
        <v>2</v>
      </c>
      <c r="L5748">
        <v>30.792999999999999</v>
      </c>
      <c r="M5748">
        <v>0.7</v>
      </c>
      <c r="N5748">
        <v>-26.725999999999999</v>
      </c>
    </row>
    <row r="5749" spans="1:14" hidden="1">
      <c r="A5749">
        <v>8279</v>
      </c>
      <c r="B5749" t="s">
        <v>5460</v>
      </c>
      <c r="C5749" s="4">
        <v>42421</v>
      </c>
      <c r="D5749" s="4">
        <v>42425</v>
      </c>
      <c r="E5749" t="s">
        <v>15</v>
      </c>
      <c r="F5749" t="s">
        <v>4486</v>
      </c>
      <c r="G5749" t="s">
        <v>17</v>
      </c>
      <c r="H5749">
        <v>33614</v>
      </c>
      <c r="I5749" t="s">
        <v>2647</v>
      </c>
      <c r="J5749">
        <v>432.45600000000002</v>
      </c>
      <c r="K5749">
        <v>3</v>
      </c>
      <c r="L5749">
        <v>133.34059999999999</v>
      </c>
      <c r="M5749">
        <v>0.2</v>
      </c>
      <c r="N5749">
        <v>32.434199999999997</v>
      </c>
    </row>
    <row r="5750" spans="1:14" hidden="1">
      <c r="A5750">
        <v>9013</v>
      </c>
      <c r="B5750" t="s">
        <v>5461</v>
      </c>
      <c r="C5750" s="4">
        <v>42421</v>
      </c>
      <c r="D5750" s="4">
        <v>42422</v>
      </c>
      <c r="E5750" t="s">
        <v>38</v>
      </c>
      <c r="F5750" t="s">
        <v>2730</v>
      </c>
      <c r="G5750" t="s">
        <v>27</v>
      </c>
      <c r="H5750">
        <v>10011</v>
      </c>
      <c r="I5750" t="s">
        <v>1074</v>
      </c>
      <c r="J5750">
        <v>135.80000000000001</v>
      </c>
      <c r="K5750">
        <v>7</v>
      </c>
      <c r="L5750">
        <v>9.8940000000000001</v>
      </c>
      <c r="M5750">
        <v>0</v>
      </c>
      <c r="N5750">
        <v>66.542000000000002</v>
      </c>
    </row>
    <row r="5751" spans="1:14" hidden="1">
      <c r="A5751">
        <v>3456</v>
      </c>
      <c r="B5751" t="s">
        <v>5462</v>
      </c>
      <c r="C5751" s="4">
        <v>42420</v>
      </c>
      <c r="D5751" s="4">
        <v>42427</v>
      </c>
      <c r="E5751" t="s">
        <v>15</v>
      </c>
      <c r="F5751" t="s">
        <v>160</v>
      </c>
      <c r="G5751" t="s">
        <v>21</v>
      </c>
      <c r="H5751">
        <v>37211</v>
      </c>
      <c r="I5751" t="s">
        <v>2003</v>
      </c>
      <c r="J5751">
        <v>16.495999999999999</v>
      </c>
      <c r="K5751">
        <v>2</v>
      </c>
      <c r="L5751">
        <v>5.4642999999999997</v>
      </c>
      <c r="M5751">
        <v>0.2</v>
      </c>
      <c r="N5751">
        <v>5.5674000000000001</v>
      </c>
    </row>
    <row r="5752" spans="1:14" hidden="1">
      <c r="A5752">
        <v>854</v>
      </c>
      <c r="B5752" t="s">
        <v>5463</v>
      </c>
      <c r="C5752" s="4">
        <v>42419</v>
      </c>
      <c r="D5752" s="4">
        <v>42424</v>
      </c>
      <c r="E5752" t="s">
        <v>15</v>
      </c>
      <c r="F5752" t="s">
        <v>975</v>
      </c>
      <c r="G5752" t="s">
        <v>21</v>
      </c>
      <c r="H5752">
        <v>10035</v>
      </c>
      <c r="I5752" t="s">
        <v>1344</v>
      </c>
      <c r="J5752">
        <v>44.46</v>
      </c>
      <c r="K5752">
        <v>2</v>
      </c>
      <c r="L5752">
        <v>14.8941</v>
      </c>
      <c r="M5752">
        <v>0</v>
      </c>
      <c r="N5752">
        <v>14.671799999999999</v>
      </c>
    </row>
    <row r="5753" spans="1:14" hidden="1">
      <c r="A5753">
        <v>855</v>
      </c>
      <c r="B5753" t="s">
        <v>5463</v>
      </c>
      <c r="C5753" s="4">
        <v>42419</v>
      </c>
      <c r="D5753" s="4">
        <v>42424</v>
      </c>
      <c r="E5753" t="s">
        <v>15</v>
      </c>
      <c r="F5753" t="s">
        <v>975</v>
      </c>
      <c r="G5753" t="s">
        <v>21</v>
      </c>
      <c r="H5753">
        <v>10035</v>
      </c>
      <c r="I5753" t="s">
        <v>77</v>
      </c>
      <c r="J5753">
        <v>242.94</v>
      </c>
      <c r="K5753">
        <v>3</v>
      </c>
      <c r="L5753">
        <v>77.740799999999993</v>
      </c>
      <c r="M5753">
        <v>0</v>
      </c>
      <c r="N5753">
        <v>9.7175999999999902</v>
      </c>
    </row>
    <row r="5754" spans="1:14" hidden="1">
      <c r="A5754">
        <v>4777</v>
      </c>
      <c r="B5754" t="s">
        <v>5464</v>
      </c>
      <c r="C5754" s="4">
        <v>42419</v>
      </c>
      <c r="D5754" s="4">
        <v>42423</v>
      </c>
      <c r="E5754" t="s">
        <v>52</v>
      </c>
      <c r="F5754" t="s">
        <v>1861</v>
      </c>
      <c r="G5754" t="s">
        <v>27</v>
      </c>
      <c r="H5754">
        <v>11561</v>
      </c>
      <c r="I5754" t="s">
        <v>5465</v>
      </c>
      <c r="J5754">
        <v>8.67</v>
      </c>
      <c r="K5754">
        <v>3</v>
      </c>
      <c r="L5754">
        <v>1.5317000000000001</v>
      </c>
      <c r="M5754">
        <v>0</v>
      </c>
      <c r="N5754">
        <v>4.0749000000000004</v>
      </c>
    </row>
    <row r="5755" spans="1:14" hidden="1">
      <c r="A5755">
        <v>4778</v>
      </c>
      <c r="B5755" t="s">
        <v>5464</v>
      </c>
      <c r="C5755" s="4">
        <v>42419</v>
      </c>
      <c r="D5755" s="4">
        <v>42423</v>
      </c>
      <c r="E5755" t="s">
        <v>52</v>
      </c>
      <c r="F5755" t="s">
        <v>1861</v>
      </c>
      <c r="G5755" t="s">
        <v>27</v>
      </c>
      <c r="H5755">
        <v>11561</v>
      </c>
      <c r="I5755" t="s">
        <v>434</v>
      </c>
      <c r="J5755">
        <v>25.71</v>
      </c>
      <c r="K5755">
        <v>3</v>
      </c>
      <c r="L5755">
        <v>6.3418000000000001</v>
      </c>
      <c r="M5755">
        <v>0</v>
      </c>
      <c r="N5755">
        <v>6.6845999999999997</v>
      </c>
    </row>
    <row r="5756" spans="1:14" hidden="1">
      <c r="A5756">
        <v>7538</v>
      </c>
      <c r="B5756" t="s">
        <v>5466</v>
      </c>
      <c r="C5756" s="4">
        <v>42419</v>
      </c>
      <c r="D5756" s="4">
        <v>42422</v>
      </c>
      <c r="E5756" t="s">
        <v>52</v>
      </c>
      <c r="F5756" t="s">
        <v>975</v>
      </c>
      <c r="G5756" t="s">
        <v>21</v>
      </c>
      <c r="H5756">
        <v>94109</v>
      </c>
      <c r="I5756" t="s">
        <v>3285</v>
      </c>
      <c r="J5756">
        <v>70.88</v>
      </c>
      <c r="K5756">
        <v>2</v>
      </c>
      <c r="L5756">
        <v>18.783200000000001</v>
      </c>
      <c r="M5756">
        <v>0</v>
      </c>
      <c r="N5756">
        <v>33.313600000000001</v>
      </c>
    </row>
    <row r="5757" spans="1:14" hidden="1">
      <c r="A5757">
        <v>1821</v>
      </c>
      <c r="B5757" t="s">
        <v>5467</v>
      </c>
      <c r="C5757" s="4">
        <v>42416</v>
      </c>
      <c r="D5757" s="4">
        <v>42420</v>
      </c>
      <c r="E5757" t="s">
        <v>15</v>
      </c>
      <c r="F5757" t="s">
        <v>2730</v>
      </c>
      <c r="G5757" t="s">
        <v>27</v>
      </c>
      <c r="H5757">
        <v>60623</v>
      </c>
      <c r="I5757" t="s">
        <v>5428</v>
      </c>
      <c r="J5757">
        <v>92.063999999999993</v>
      </c>
      <c r="K5757">
        <v>6</v>
      </c>
      <c r="L5757">
        <v>52.936799999999998</v>
      </c>
      <c r="M5757">
        <v>0.8</v>
      </c>
      <c r="N5757">
        <v>-225.55680000000001</v>
      </c>
    </row>
    <row r="5758" spans="1:14" hidden="1">
      <c r="A5758">
        <v>1822</v>
      </c>
      <c r="B5758" t="s">
        <v>5467</v>
      </c>
      <c r="C5758" s="4">
        <v>42416</v>
      </c>
      <c r="D5758" s="4">
        <v>42420</v>
      </c>
      <c r="E5758" t="s">
        <v>15</v>
      </c>
      <c r="F5758" t="s">
        <v>2730</v>
      </c>
      <c r="G5758" t="s">
        <v>27</v>
      </c>
      <c r="H5758">
        <v>60623</v>
      </c>
      <c r="I5758" t="s">
        <v>2161</v>
      </c>
      <c r="J5758">
        <v>6.976</v>
      </c>
      <c r="K5758">
        <v>4</v>
      </c>
      <c r="L5758">
        <v>1.2862</v>
      </c>
      <c r="M5758">
        <v>0.2</v>
      </c>
      <c r="N5758">
        <v>1.8311999999999999</v>
      </c>
    </row>
    <row r="5759" spans="1:14" hidden="1">
      <c r="A5759">
        <v>1823</v>
      </c>
      <c r="B5759" t="s">
        <v>5467</v>
      </c>
      <c r="C5759" s="4">
        <v>42416</v>
      </c>
      <c r="D5759" s="4">
        <v>42420</v>
      </c>
      <c r="E5759" t="s">
        <v>15</v>
      </c>
      <c r="F5759" t="s">
        <v>2730</v>
      </c>
      <c r="G5759" t="s">
        <v>27</v>
      </c>
      <c r="H5759">
        <v>60623</v>
      </c>
      <c r="I5759" t="s">
        <v>3977</v>
      </c>
      <c r="J5759">
        <v>62.957999999999998</v>
      </c>
      <c r="K5759">
        <v>3</v>
      </c>
      <c r="L5759">
        <v>21.885400000000001</v>
      </c>
      <c r="M5759">
        <v>0.3</v>
      </c>
      <c r="N5759">
        <v>-2.6981999999999999</v>
      </c>
    </row>
    <row r="5760" spans="1:14" hidden="1">
      <c r="A5760">
        <v>1824</v>
      </c>
      <c r="B5760" t="s">
        <v>5467</v>
      </c>
      <c r="C5760" s="4">
        <v>42416</v>
      </c>
      <c r="D5760" s="4">
        <v>42420</v>
      </c>
      <c r="E5760" t="s">
        <v>15</v>
      </c>
      <c r="F5760" t="s">
        <v>2730</v>
      </c>
      <c r="G5760" t="s">
        <v>27</v>
      </c>
      <c r="H5760">
        <v>60623</v>
      </c>
      <c r="I5760" t="s">
        <v>3165</v>
      </c>
      <c r="J5760">
        <v>5.1840000000000002</v>
      </c>
      <c r="K5760">
        <v>1</v>
      </c>
      <c r="L5760">
        <v>3.3696000000000002</v>
      </c>
      <c r="M5760">
        <v>0.2</v>
      </c>
      <c r="N5760">
        <v>1.8144</v>
      </c>
    </row>
    <row r="5761" spans="1:14" hidden="1">
      <c r="A5761">
        <v>8161</v>
      </c>
      <c r="B5761" t="s">
        <v>5468</v>
      </c>
      <c r="C5761" s="4">
        <v>42416</v>
      </c>
      <c r="D5761" s="4">
        <v>42420</v>
      </c>
      <c r="E5761" t="s">
        <v>15</v>
      </c>
      <c r="F5761" t="s">
        <v>2414</v>
      </c>
      <c r="G5761" t="s">
        <v>21</v>
      </c>
      <c r="H5761">
        <v>7109</v>
      </c>
      <c r="I5761" t="s">
        <v>1856</v>
      </c>
      <c r="J5761">
        <v>227.96</v>
      </c>
      <c r="K5761">
        <v>2</v>
      </c>
      <c r="L5761">
        <v>95.743200000000002</v>
      </c>
      <c r="M5761">
        <v>0</v>
      </c>
      <c r="N5761">
        <v>36.473599999999998</v>
      </c>
    </row>
    <row r="5762" spans="1:14" hidden="1">
      <c r="A5762">
        <v>9079</v>
      </c>
      <c r="B5762" t="s">
        <v>5469</v>
      </c>
      <c r="C5762" s="4">
        <v>42416</v>
      </c>
      <c r="D5762" s="4">
        <v>42423</v>
      </c>
      <c r="E5762" t="s">
        <v>15</v>
      </c>
      <c r="F5762" t="s">
        <v>761</v>
      </c>
      <c r="G5762" t="s">
        <v>21</v>
      </c>
      <c r="H5762">
        <v>42420</v>
      </c>
      <c r="I5762" t="s">
        <v>4371</v>
      </c>
      <c r="J5762">
        <v>318.08</v>
      </c>
      <c r="K5762">
        <v>4</v>
      </c>
      <c r="L5762">
        <v>70.772800000000004</v>
      </c>
      <c r="M5762">
        <v>0</v>
      </c>
      <c r="N5762">
        <v>34.988799999999998</v>
      </c>
    </row>
    <row r="5763" spans="1:14" hidden="1">
      <c r="A5763">
        <v>9080</v>
      </c>
      <c r="B5763" t="s">
        <v>5469</v>
      </c>
      <c r="C5763" s="4">
        <v>42416</v>
      </c>
      <c r="D5763" s="4">
        <v>42423</v>
      </c>
      <c r="E5763" t="s">
        <v>15</v>
      </c>
      <c r="F5763" t="s">
        <v>761</v>
      </c>
      <c r="G5763" t="s">
        <v>21</v>
      </c>
      <c r="H5763">
        <v>42420</v>
      </c>
      <c r="I5763" t="s">
        <v>2215</v>
      </c>
      <c r="J5763">
        <v>5.8</v>
      </c>
      <c r="K5763">
        <v>1</v>
      </c>
      <c r="L5763">
        <v>3.19</v>
      </c>
      <c r="M5763">
        <v>0</v>
      </c>
      <c r="N5763">
        <v>2.61</v>
      </c>
    </row>
    <row r="5764" spans="1:14" hidden="1">
      <c r="A5764">
        <v>9722</v>
      </c>
      <c r="B5764" t="s">
        <v>5470</v>
      </c>
      <c r="C5764" s="4">
        <v>42416</v>
      </c>
      <c r="D5764" s="4">
        <v>42420</v>
      </c>
      <c r="E5764" t="s">
        <v>15</v>
      </c>
      <c r="F5764" t="s">
        <v>1423</v>
      </c>
      <c r="G5764" t="s">
        <v>21</v>
      </c>
      <c r="H5764">
        <v>10024</v>
      </c>
      <c r="I5764" t="s">
        <v>1870</v>
      </c>
      <c r="J5764">
        <v>326.64600000000002</v>
      </c>
      <c r="K5764">
        <v>3</v>
      </c>
      <c r="L5764">
        <v>95.574200000000005</v>
      </c>
      <c r="M5764">
        <v>0.1</v>
      </c>
      <c r="N5764">
        <v>39.923400000000001</v>
      </c>
    </row>
    <row r="5765" spans="1:14" hidden="1">
      <c r="A5765">
        <v>9723</v>
      </c>
      <c r="B5765" t="s">
        <v>5470</v>
      </c>
      <c r="C5765" s="4">
        <v>42416</v>
      </c>
      <c r="D5765" s="4">
        <v>42420</v>
      </c>
      <c r="E5765" t="s">
        <v>15</v>
      </c>
      <c r="F5765" t="s">
        <v>1423</v>
      </c>
      <c r="G5765" t="s">
        <v>21</v>
      </c>
      <c r="H5765">
        <v>10024</v>
      </c>
      <c r="I5765" t="s">
        <v>2043</v>
      </c>
      <c r="J5765">
        <v>89.97</v>
      </c>
      <c r="K5765">
        <v>3</v>
      </c>
      <c r="L5765">
        <v>16.7944</v>
      </c>
      <c r="M5765">
        <v>0</v>
      </c>
      <c r="N5765">
        <v>39.586799999999997</v>
      </c>
    </row>
    <row r="5766" spans="1:14" hidden="1">
      <c r="A5766">
        <v>1243</v>
      </c>
      <c r="B5766" t="s">
        <v>5471</v>
      </c>
      <c r="C5766" s="4">
        <v>42415</v>
      </c>
      <c r="D5766" s="4">
        <v>42422</v>
      </c>
      <c r="E5766" t="s">
        <v>15</v>
      </c>
      <c r="F5766" t="s">
        <v>997</v>
      </c>
      <c r="G5766" t="s">
        <v>21</v>
      </c>
      <c r="H5766">
        <v>10009</v>
      </c>
      <c r="I5766" t="s">
        <v>922</v>
      </c>
      <c r="J5766">
        <v>398.35199999999998</v>
      </c>
      <c r="K5766">
        <v>3</v>
      </c>
      <c r="L5766">
        <v>91.289000000000001</v>
      </c>
      <c r="M5766">
        <v>0.2</v>
      </c>
      <c r="N5766">
        <v>124.485</v>
      </c>
    </row>
    <row r="5767" spans="1:14" hidden="1">
      <c r="A5767">
        <v>1244</v>
      </c>
      <c r="B5767" t="s">
        <v>5471</v>
      </c>
      <c r="C5767" s="4">
        <v>42415</v>
      </c>
      <c r="D5767" s="4">
        <v>42422</v>
      </c>
      <c r="E5767" t="s">
        <v>15</v>
      </c>
      <c r="F5767" t="s">
        <v>997</v>
      </c>
      <c r="G5767" t="s">
        <v>21</v>
      </c>
      <c r="H5767">
        <v>10009</v>
      </c>
      <c r="I5767" t="s">
        <v>2161</v>
      </c>
      <c r="J5767">
        <v>8.7200000000000006</v>
      </c>
      <c r="K5767">
        <v>4</v>
      </c>
      <c r="L5767">
        <v>1.2862</v>
      </c>
      <c r="M5767">
        <v>0</v>
      </c>
      <c r="N5767">
        <v>3.5752000000000002</v>
      </c>
    </row>
    <row r="5768" spans="1:14" hidden="1">
      <c r="A5768">
        <v>7811</v>
      </c>
      <c r="B5768" t="s">
        <v>5472</v>
      </c>
      <c r="C5768" s="4">
        <v>42414</v>
      </c>
      <c r="D5768" s="4">
        <v>42415</v>
      </c>
      <c r="E5768" t="s">
        <v>38</v>
      </c>
      <c r="F5768" t="s">
        <v>1153</v>
      </c>
      <c r="G5768" t="s">
        <v>21</v>
      </c>
      <c r="H5768">
        <v>20735</v>
      </c>
      <c r="I5768" t="s">
        <v>1544</v>
      </c>
      <c r="J5768">
        <v>4.7699999999999996</v>
      </c>
      <c r="K5768">
        <v>1</v>
      </c>
      <c r="L5768">
        <v>2.6234999999999999</v>
      </c>
      <c r="M5768">
        <v>0</v>
      </c>
      <c r="N5768">
        <v>2.1465000000000001</v>
      </c>
    </row>
    <row r="5769" spans="1:14" hidden="1">
      <c r="A5769">
        <v>7812</v>
      </c>
      <c r="B5769" t="s">
        <v>5472</v>
      </c>
      <c r="C5769" s="4">
        <v>42414</v>
      </c>
      <c r="D5769" s="4">
        <v>42415</v>
      </c>
      <c r="E5769" t="s">
        <v>38</v>
      </c>
      <c r="F5769" t="s">
        <v>1153</v>
      </c>
      <c r="G5769" t="s">
        <v>21</v>
      </c>
      <c r="H5769">
        <v>20735</v>
      </c>
      <c r="I5769" t="s">
        <v>1774</v>
      </c>
      <c r="J5769">
        <v>7.98</v>
      </c>
      <c r="K5769">
        <v>3</v>
      </c>
      <c r="L5769">
        <v>1.9683999999999999</v>
      </c>
      <c r="M5769">
        <v>0</v>
      </c>
      <c r="N5769">
        <v>2.0748000000000002</v>
      </c>
    </row>
    <row r="5770" spans="1:14" hidden="1">
      <c r="A5770">
        <v>7813</v>
      </c>
      <c r="B5770" t="s">
        <v>5472</v>
      </c>
      <c r="C5770" s="4">
        <v>42414</v>
      </c>
      <c r="D5770" s="4">
        <v>42415</v>
      </c>
      <c r="E5770" t="s">
        <v>38</v>
      </c>
      <c r="F5770" t="s">
        <v>1153</v>
      </c>
      <c r="G5770" t="s">
        <v>21</v>
      </c>
      <c r="H5770">
        <v>20735</v>
      </c>
      <c r="I5770" t="s">
        <v>1705</v>
      </c>
      <c r="J5770">
        <v>550.43100000000004</v>
      </c>
      <c r="K5770">
        <v>3</v>
      </c>
      <c r="L5770">
        <v>199.20359999999999</v>
      </c>
      <c r="M5770">
        <v>0.3</v>
      </c>
      <c r="N5770">
        <v>-47.1798</v>
      </c>
    </row>
    <row r="5771" spans="1:14" hidden="1">
      <c r="A5771">
        <v>7814</v>
      </c>
      <c r="B5771" t="s">
        <v>5472</v>
      </c>
      <c r="C5771" s="4">
        <v>42414</v>
      </c>
      <c r="D5771" s="4">
        <v>42415</v>
      </c>
      <c r="E5771" t="s">
        <v>38</v>
      </c>
      <c r="F5771" t="s">
        <v>1153</v>
      </c>
      <c r="G5771" t="s">
        <v>21</v>
      </c>
      <c r="H5771">
        <v>20735</v>
      </c>
      <c r="I5771" t="s">
        <v>2814</v>
      </c>
      <c r="J5771">
        <v>10.56</v>
      </c>
      <c r="K5771">
        <v>6</v>
      </c>
      <c r="L5771">
        <v>0.98560000000000003</v>
      </c>
      <c r="M5771">
        <v>0</v>
      </c>
      <c r="N5771">
        <v>4.6463999999999999</v>
      </c>
    </row>
    <row r="5772" spans="1:14" hidden="1">
      <c r="A5772">
        <v>8172</v>
      </c>
      <c r="B5772" t="s">
        <v>5473</v>
      </c>
      <c r="C5772" s="4">
        <v>42414</v>
      </c>
      <c r="D5772" s="4">
        <v>42419</v>
      </c>
      <c r="E5772" t="s">
        <v>15</v>
      </c>
      <c r="F5772" t="s">
        <v>2686</v>
      </c>
      <c r="G5772" t="s">
        <v>21</v>
      </c>
      <c r="H5772">
        <v>39212</v>
      </c>
      <c r="I5772" t="s">
        <v>4474</v>
      </c>
      <c r="J5772">
        <v>264.18</v>
      </c>
      <c r="K5772">
        <v>7</v>
      </c>
      <c r="L5772">
        <v>27.927600000000002</v>
      </c>
      <c r="M5772">
        <v>0</v>
      </c>
      <c r="N5772">
        <v>68.686800000000005</v>
      </c>
    </row>
    <row r="5773" spans="1:14" hidden="1">
      <c r="A5773">
        <v>721</v>
      </c>
      <c r="B5773" t="s">
        <v>5474</v>
      </c>
      <c r="C5773" s="4">
        <v>42413</v>
      </c>
      <c r="D5773" s="4">
        <v>42418</v>
      </c>
      <c r="E5773" t="s">
        <v>15</v>
      </c>
      <c r="F5773" t="s">
        <v>386</v>
      </c>
      <c r="G5773" t="s">
        <v>17</v>
      </c>
      <c r="H5773">
        <v>90045</v>
      </c>
      <c r="I5773" t="s">
        <v>1196</v>
      </c>
      <c r="J5773">
        <v>146.82</v>
      </c>
      <c r="K5773">
        <v>3</v>
      </c>
      <c r="L5773">
        <v>24.47</v>
      </c>
      <c r="M5773">
        <v>0</v>
      </c>
      <c r="N5773">
        <v>73.41</v>
      </c>
    </row>
    <row r="5774" spans="1:14" hidden="1">
      <c r="A5774">
        <v>7194</v>
      </c>
      <c r="B5774" t="s">
        <v>5475</v>
      </c>
      <c r="C5774" s="4">
        <v>42412</v>
      </c>
      <c r="D5774" s="4">
        <v>42414</v>
      </c>
      <c r="E5774" t="s">
        <v>38</v>
      </c>
      <c r="F5774" t="s">
        <v>4971</v>
      </c>
      <c r="G5774" t="s">
        <v>21</v>
      </c>
      <c r="H5774">
        <v>30318</v>
      </c>
      <c r="I5774" t="s">
        <v>1256</v>
      </c>
      <c r="J5774">
        <v>1350.12</v>
      </c>
      <c r="K5774">
        <v>6</v>
      </c>
      <c r="L5774">
        <v>195.76740000000001</v>
      </c>
      <c r="M5774">
        <v>0</v>
      </c>
      <c r="N5774">
        <v>175.51560000000001</v>
      </c>
    </row>
    <row r="5775" spans="1:14" hidden="1">
      <c r="A5775">
        <v>7195</v>
      </c>
      <c r="B5775" t="s">
        <v>5475</v>
      </c>
      <c r="C5775" s="4">
        <v>42412</v>
      </c>
      <c r="D5775" s="4">
        <v>42414</v>
      </c>
      <c r="E5775" t="s">
        <v>38</v>
      </c>
      <c r="F5775" t="s">
        <v>4971</v>
      </c>
      <c r="G5775" t="s">
        <v>21</v>
      </c>
      <c r="H5775">
        <v>30318</v>
      </c>
      <c r="I5775" t="s">
        <v>568</v>
      </c>
      <c r="J5775">
        <v>15.92</v>
      </c>
      <c r="K5775">
        <v>4</v>
      </c>
      <c r="L5775">
        <v>2.1093999999999999</v>
      </c>
      <c r="M5775">
        <v>0</v>
      </c>
      <c r="N5775">
        <v>7.4824000000000002</v>
      </c>
    </row>
    <row r="5776" spans="1:14" hidden="1">
      <c r="A5776">
        <v>1809</v>
      </c>
      <c r="B5776" t="s">
        <v>5476</v>
      </c>
      <c r="C5776" s="4">
        <v>42411</v>
      </c>
      <c r="D5776" s="4">
        <v>42413</v>
      </c>
      <c r="E5776" t="s">
        <v>38</v>
      </c>
      <c r="F5776" t="s">
        <v>5477</v>
      </c>
      <c r="G5776" t="s">
        <v>27</v>
      </c>
      <c r="H5776">
        <v>74133</v>
      </c>
      <c r="I5776" t="s">
        <v>3552</v>
      </c>
      <c r="J5776">
        <v>69.930000000000007</v>
      </c>
      <c r="K5776">
        <v>7</v>
      </c>
      <c r="L5776">
        <v>9.8901000000000003</v>
      </c>
      <c r="M5776">
        <v>0</v>
      </c>
      <c r="N5776">
        <v>0.69929999999999903</v>
      </c>
    </row>
    <row r="5777" spans="1:14" hidden="1">
      <c r="A5777">
        <v>8842</v>
      </c>
      <c r="B5777" t="s">
        <v>5478</v>
      </c>
      <c r="C5777" s="4">
        <v>42409</v>
      </c>
      <c r="D5777" s="4">
        <v>42413</v>
      </c>
      <c r="E5777" t="s">
        <v>15</v>
      </c>
      <c r="F5777" t="s">
        <v>920</v>
      </c>
      <c r="G5777" t="s">
        <v>27</v>
      </c>
      <c r="H5777">
        <v>94110</v>
      </c>
      <c r="I5777" t="s">
        <v>2043</v>
      </c>
      <c r="J5777">
        <v>89.97</v>
      </c>
      <c r="K5777">
        <v>3</v>
      </c>
      <c r="L5777">
        <v>16.7944</v>
      </c>
      <c r="M5777">
        <v>0</v>
      </c>
      <c r="N5777">
        <v>39.586799999999997</v>
      </c>
    </row>
    <row r="5778" spans="1:14" hidden="1">
      <c r="A5778">
        <v>8843</v>
      </c>
      <c r="B5778" t="s">
        <v>5478</v>
      </c>
      <c r="C5778" s="4">
        <v>42409</v>
      </c>
      <c r="D5778" s="4">
        <v>42413</v>
      </c>
      <c r="E5778" t="s">
        <v>15</v>
      </c>
      <c r="F5778" t="s">
        <v>920</v>
      </c>
      <c r="G5778" t="s">
        <v>27</v>
      </c>
      <c r="H5778">
        <v>94110</v>
      </c>
      <c r="I5778" t="s">
        <v>4715</v>
      </c>
      <c r="J5778">
        <v>31.86</v>
      </c>
      <c r="K5778">
        <v>2</v>
      </c>
      <c r="L5778">
        <v>10.3545</v>
      </c>
      <c r="M5778">
        <v>0</v>
      </c>
      <c r="N5778">
        <v>11.151</v>
      </c>
    </row>
    <row r="5779" spans="1:14" hidden="1">
      <c r="A5779">
        <v>1828</v>
      </c>
      <c r="B5779" t="s">
        <v>5479</v>
      </c>
      <c r="C5779" s="4">
        <v>42408</v>
      </c>
      <c r="D5779" s="4">
        <v>42411</v>
      </c>
      <c r="E5779" t="s">
        <v>52</v>
      </c>
      <c r="F5779" t="s">
        <v>5480</v>
      </c>
      <c r="G5779" t="s">
        <v>17</v>
      </c>
      <c r="H5779">
        <v>27604</v>
      </c>
      <c r="I5779" t="s">
        <v>944</v>
      </c>
      <c r="J5779">
        <v>1127.9760000000001</v>
      </c>
      <c r="K5779">
        <v>3</v>
      </c>
      <c r="L5779">
        <v>333.69290000000001</v>
      </c>
      <c r="M5779">
        <v>0.2</v>
      </c>
      <c r="N5779">
        <v>126.8973</v>
      </c>
    </row>
    <row r="5780" spans="1:14" hidden="1">
      <c r="A5780">
        <v>8383</v>
      </c>
      <c r="B5780" t="s">
        <v>5481</v>
      </c>
      <c r="C5780" s="4">
        <v>42408</v>
      </c>
      <c r="D5780" s="4">
        <v>42415</v>
      </c>
      <c r="E5780" t="s">
        <v>15</v>
      </c>
      <c r="F5780" t="s">
        <v>4011</v>
      </c>
      <c r="G5780" t="s">
        <v>27</v>
      </c>
      <c r="H5780">
        <v>77036</v>
      </c>
      <c r="I5780" t="s">
        <v>58</v>
      </c>
      <c r="J5780">
        <v>241.5</v>
      </c>
      <c r="K5780">
        <v>4</v>
      </c>
      <c r="L5780">
        <v>60.375</v>
      </c>
      <c r="M5780">
        <v>0.3</v>
      </c>
      <c r="N5780">
        <v>0</v>
      </c>
    </row>
    <row r="5781" spans="1:14" hidden="1">
      <c r="A5781">
        <v>1729</v>
      </c>
      <c r="B5781" t="s">
        <v>5482</v>
      </c>
      <c r="C5781" s="4">
        <v>42407</v>
      </c>
      <c r="D5781" s="4">
        <v>42407</v>
      </c>
      <c r="E5781" t="s">
        <v>98</v>
      </c>
      <c r="F5781" t="s">
        <v>1485</v>
      </c>
      <c r="G5781" t="s">
        <v>21</v>
      </c>
      <c r="H5781">
        <v>22153</v>
      </c>
      <c r="I5781" t="s">
        <v>2900</v>
      </c>
      <c r="J5781">
        <v>100</v>
      </c>
      <c r="K5781">
        <v>4</v>
      </c>
      <c r="L5781">
        <v>19.75</v>
      </c>
      <c r="M5781">
        <v>0</v>
      </c>
      <c r="N5781">
        <v>21</v>
      </c>
    </row>
    <row r="5782" spans="1:14" hidden="1">
      <c r="A5782">
        <v>1730</v>
      </c>
      <c r="B5782" t="s">
        <v>5482</v>
      </c>
      <c r="C5782" s="4">
        <v>42407</v>
      </c>
      <c r="D5782" s="4">
        <v>42407</v>
      </c>
      <c r="E5782" t="s">
        <v>98</v>
      </c>
      <c r="F5782" t="s">
        <v>1485</v>
      </c>
      <c r="G5782" t="s">
        <v>21</v>
      </c>
      <c r="H5782">
        <v>22153</v>
      </c>
      <c r="I5782" t="s">
        <v>1325</v>
      </c>
      <c r="J5782">
        <v>7.83</v>
      </c>
      <c r="K5782">
        <v>3</v>
      </c>
      <c r="L5782">
        <v>1.4094</v>
      </c>
      <c r="M5782">
        <v>0</v>
      </c>
      <c r="N5782">
        <v>3.6017999999999999</v>
      </c>
    </row>
    <row r="5783" spans="1:14" hidden="1">
      <c r="A5783">
        <v>2696</v>
      </c>
      <c r="B5783" t="s">
        <v>5483</v>
      </c>
      <c r="C5783" s="4">
        <v>42407</v>
      </c>
      <c r="D5783" s="4">
        <v>42409</v>
      </c>
      <c r="E5783" t="s">
        <v>38</v>
      </c>
      <c r="F5783" t="s">
        <v>2108</v>
      </c>
      <c r="G5783" t="s">
        <v>21</v>
      </c>
      <c r="H5783">
        <v>43130</v>
      </c>
      <c r="I5783" t="s">
        <v>3779</v>
      </c>
      <c r="J5783">
        <v>30.352</v>
      </c>
      <c r="K5783">
        <v>2</v>
      </c>
      <c r="L5783">
        <v>9.8643999999999998</v>
      </c>
      <c r="M5783">
        <v>0.2</v>
      </c>
      <c r="N5783">
        <v>10.623200000000001</v>
      </c>
    </row>
    <row r="5784" spans="1:14" hidden="1">
      <c r="A5784">
        <v>9115</v>
      </c>
      <c r="B5784" t="s">
        <v>5484</v>
      </c>
      <c r="C5784" s="4">
        <v>42407</v>
      </c>
      <c r="D5784" s="4">
        <v>42410</v>
      </c>
      <c r="E5784" t="s">
        <v>52</v>
      </c>
      <c r="F5784" t="s">
        <v>26</v>
      </c>
      <c r="G5784" t="s">
        <v>27</v>
      </c>
      <c r="H5784">
        <v>90049</v>
      </c>
      <c r="I5784" t="s">
        <v>1387</v>
      </c>
      <c r="J5784">
        <v>623.96</v>
      </c>
      <c r="K5784">
        <v>5</v>
      </c>
      <c r="L5784">
        <v>116.99250000000001</v>
      </c>
      <c r="M5784">
        <v>0.2</v>
      </c>
      <c r="N5784">
        <v>38.997500000000002</v>
      </c>
    </row>
    <row r="5785" spans="1:14" hidden="1">
      <c r="A5785">
        <v>5810</v>
      </c>
      <c r="B5785" t="s">
        <v>5485</v>
      </c>
      <c r="C5785" s="4">
        <v>42406</v>
      </c>
      <c r="D5785" s="4">
        <v>42411</v>
      </c>
      <c r="E5785" t="s">
        <v>15</v>
      </c>
      <c r="F5785" t="s">
        <v>112</v>
      </c>
      <c r="G5785" t="s">
        <v>27</v>
      </c>
      <c r="H5785">
        <v>37421</v>
      </c>
      <c r="I5785" t="s">
        <v>2352</v>
      </c>
      <c r="J5785">
        <v>132.22399999999999</v>
      </c>
      <c r="K5785">
        <v>4</v>
      </c>
      <c r="L5785">
        <v>37.601199999999999</v>
      </c>
      <c r="M5785">
        <v>0.2</v>
      </c>
      <c r="N5785">
        <v>-18.180800000000001</v>
      </c>
    </row>
    <row r="5786" spans="1:14" hidden="1">
      <c r="A5786">
        <v>1383</v>
      </c>
      <c r="B5786" t="s">
        <v>5486</v>
      </c>
      <c r="C5786" s="4">
        <v>42405</v>
      </c>
      <c r="D5786" s="4">
        <v>42405</v>
      </c>
      <c r="E5786" t="s">
        <v>98</v>
      </c>
      <c r="F5786" t="s">
        <v>2076</v>
      </c>
      <c r="G5786" t="s">
        <v>17</v>
      </c>
      <c r="H5786">
        <v>30080</v>
      </c>
      <c r="I5786" t="s">
        <v>1495</v>
      </c>
      <c r="J5786">
        <v>80.98</v>
      </c>
      <c r="K5786">
        <v>1</v>
      </c>
      <c r="L5786">
        <v>79.360399999999998</v>
      </c>
      <c r="M5786">
        <v>0</v>
      </c>
      <c r="N5786">
        <v>1.6196000000000099</v>
      </c>
    </row>
    <row r="5787" spans="1:14" hidden="1">
      <c r="A5787">
        <v>1384</v>
      </c>
      <c r="B5787" t="s">
        <v>5486</v>
      </c>
      <c r="C5787" s="4">
        <v>42405</v>
      </c>
      <c r="D5787" s="4">
        <v>42405</v>
      </c>
      <c r="E5787" t="s">
        <v>98</v>
      </c>
      <c r="F5787" t="s">
        <v>2076</v>
      </c>
      <c r="G5787" t="s">
        <v>17</v>
      </c>
      <c r="H5787">
        <v>30080</v>
      </c>
      <c r="I5787" t="s">
        <v>2555</v>
      </c>
      <c r="J5787">
        <v>348.84</v>
      </c>
      <c r="K5787">
        <v>9</v>
      </c>
      <c r="L5787">
        <v>19.767600000000002</v>
      </c>
      <c r="M5787">
        <v>0</v>
      </c>
      <c r="N5787">
        <v>170.9316</v>
      </c>
    </row>
    <row r="5788" spans="1:14" hidden="1">
      <c r="A5788">
        <v>1385</v>
      </c>
      <c r="B5788" t="s">
        <v>5486</v>
      </c>
      <c r="C5788" s="4">
        <v>42405</v>
      </c>
      <c r="D5788" s="4">
        <v>42405</v>
      </c>
      <c r="E5788" t="s">
        <v>98</v>
      </c>
      <c r="F5788" t="s">
        <v>2076</v>
      </c>
      <c r="G5788" t="s">
        <v>17</v>
      </c>
      <c r="H5788">
        <v>30080</v>
      </c>
      <c r="I5788" t="s">
        <v>3848</v>
      </c>
      <c r="J5788">
        <v>9.4499999999999993</v>
      </c>
      <c r="K5788">
        <v>5</v>
      </c>
      <c r="L5788">
        <v>1.8522000000000001</v>
      </c>
      <c r="M5788">
        <v>0</v>
      </c>
      <c r="N5788">
        <v>0.189</v>
      </c>
    </row>
    <row r="5789" spans="1:14" hidden="1">
      <c r="A5789">
        <v>1386</v>
      </c>
      <c r="B5789" t="s">
        <v>5486</v>
      </c>
      <c r="C5789" s="4">
        <v>42405</v>
      </c>
      <c r="D5789" s="4">
        <v>42405</v>
      </c>
      <c r="E5789" t="s">
        <v>98</v>
      </c>
      <c r="F5789" t="s">
        <v>2076</v>
      </c>
      <c r="G5789" t="s">
        <v>17</v>
      </c>
      <c r="H5789">
        <v>30080</v>
      </c>
      <c r="I5789" t="s">
        <v>427</v>
      </c>
      <c r="J5789">
        <v>18.84</v>
      </c>
      <c r="K5789">
        <v>3</v>
      </c>
      <c r="L5789">
        <v>3.8936000000000002</v>
      </c>
      <c r="M5789">
        <v>0</v>
      </c>
      <c r="N5789">
        <v>7.1592000000000002</v>
      </c>
    </row>
    <row r="5790" spans="1:14" hidden="1">
      <c r="A5790">
        <v>1387</v>
      </c>
      <c r="B5790" t="s">
        <v>5486</v>
      </c>
      <c r="C5790" s="4">
        <v>42405</v>
      </c>
      <c r="D5790" s="4">
        <v>42405</v>
      </c>
      <c r="E5790" t="s">
        <v>98</v>
      </c>
      <c r="F5790" t="s">
        <v>2076</v>
      </c>
      <c r="G5790" t="s">
        <v>17</v>
      </c>
      <c r="H5790">
        <v>30080</v>
      </c>
      <c r="I5790" t="s">
        <v>119</v>
      </c>
      <c r="J5790">
        <v>239.98</v>
      </c>
      <c r="K5790">
        <v>2</v>
      </c>
      <c r="L5790">
        <v>93.592200000000005</v>
      </c>
      <c r="M5790">
        <v>0</v>
      </c>
      <c r="N5790">
        <v>52.7956</v>
      </c>
    </row>
    <row r="5791" spans="1:14" hidden="1">
      <c r="A5791">
        <v>1388</v>
      </c>
      <c r="B5791" t="s">
        <v>5486</v>
      </c>
      <c r="C5791" s="4">
        <v>42405</v>
      </c>
      <c r="D5791" s="4">
        <v>42405</v>
      </c>
      <c r="E5791" t="s">
        <v>98</v>
      </c>
      <c r="F5791" t="s">
        <v>2076</v>
      </c>
      <c r="G5791" t="s">
        <v>17</v>
      </c>
      <c r="H5791">
        <v>30080</v>
      </c>
      <c r="I5791" t="s">
        <v>994</v>
      </c>
      <c r="J5791">
        <v>167.96</v>
      </c>
      <c r="K5791">
        <v>2</v>
      </c>
      <c r="L5791">
        <v>44.509399999999999</v>
      </c>
      <c r="M5791">
        <v>0</v>
      </c>
      <c r="N5791">
        <v>78.941199999999995</v>
      </c>
    </row>
    <row r="5792" spans="1:14" hidden="1">
      <c r="A5792">
        <v>1389</v>
      </c>
      <c r="B5792" t="s">
        <v>5486</v>
      </c>
      <c r="C5792" s="4">
        <v>42405</v>
      </c>
      <c r="D5792" s="4">
        <v>42405</v>
      </c>
      <c r="E5792" t="s">
        <v>98</v>
      </c>
      <c r="F5792" t="s">
        <v>2076</v>
      </c>
      <c r="G5792" t="s">
        <v>17</v>
      </c>
      <c r="H5792">
        <v>30080</v>
      </c>
      <c r="I5792" t="s">
        <v>2163</v>
      </c>
      <c r="J5792">
        <v>104.85</v>
      </c>
      <c r="K5792">
        <v>3</v>
      </c>
      <c r="L5792">
        <v>25.513500000000001</v>
      </c>
      <c r="M5792">
        <v>0</v>
      </c>
      <c r="N5792">
        <v>28.3095</v>
      </c>
    </row>
    <row r="5793" spans="1:14" hidden="1">
      <c r="A5793">
        <v>1390</v>
      </c>
      <c r="B5793" t="s">
        <v>5486</v>
      </c>
      <c r="C5793" s="4">
        <v>42405</v>
      </c>
      <c r="D5793" s="4">
        <v>42405</v>
      </c>
      <c r="E5793" t="s">
        <v>98</v>
      </c>
      <c r="F5793" t="s">
        <v>2076</v>
      </c>
      <c r="G5793" t="s">
        <v>17</v>
      </c>
      <c r="H5793">
        <v>30080</v>
      </c>
      <c r="I5793" t="s">
        <v>2683</v>
      </c>
      <c r="J5793">
        <v>484.83</v>
      </c>
      <c r="K5793">
        <v>3</v>
      </c>
      <c r="L5793">
        <v>119.59139999999999</v>
      </c>
      <c r="M5793">
        <v>0</v>
      </c>
      <c r="N5793">
        <v>126.0558</v>
      </c>
    </row>
    <row r="5794" spans="1:14" hidden="1">
      <c r="A5794">
        <v>1391</v>
      </c>
      <c r="B5794" t="s">
        <v>5486</v>
      </c>
      <c r="C5794" s="4">
        <v>42405</v>
      </c>
      <c r="D5794" s="4">
        <v>42405</v>
      </c>
      <c r="E5794" t="s">
        <v>98</v>
      </c>
      <c r="F5794" t="s">
        <v>2076</v>
      </c>
      <c r="G5794" t="s">
        <v>17</v>
      </c>
      <c r="H5794">
        <v>30080</v>
      </c>
      <c r="I5794" t="s">
        <v>713</v>
      </c>
      <c r="J5794">
        <v>122.97</v>
      </c>
      <c r="K5794">
        <v>3</v>
      </c>
      <c r="L5794">
        <v>20.904900000000001</v>
      </c>
      <c r="M5794">
        <v>0</v>
      </c>
      <c r="N5794">
        <v>60.255299999999998</v>
      </c>
    </row>
    <row r="5795" spans="1:14" hidden="1">
      <c r="A5795">
        <v>1392</v>
      </c>
      <c r="B5795" t="s">
        <v>5486</v>
      </c>
      <c r="C5795" s="4">
        <v>42405</v>
      </c>
      <c r="D5795" s="4">
        <v>42405</v>
      </c>
      <c r="E5795" t="s">
        <v>98</v>
      </c>
      <c r="F5795" t="s">
        <v>2076</v>
      </c>
      <c r="G5795" t="s">
        <v>17</v>
      </c>
      <c r="H5795">
        <v>30080</v>
      </c>
      <c r="I5795" t="s">
        <v>3087</v>
      </c>
      <c r="J5795">
        <v>154.44</v>
      </c>
      <c r="K5795">
        <v>3</v>
      </c>
      <c r="L5795">
        <v>50.965200000000003</v>
      </c>
      <c r="M5795">
        <v>0</v>
      </c>
      <c r="N5795">
        <v>1.5444</v>
      </c>
    </row>
    <row r="5796" spans="1:14" hidden="1">
      <c r="A5796">
        <v>1393</v>
      </c>
      <c r="B5796" t="s">
        <v>5486</v>
      </c>
      <c r="C5796" s="4">
        <v>42405</v>
      </c>
      <c r="D5796" s="4">
        <v>42405</v>
      </c>
      <c r="E5796" t="s">
        <v>98</v>
      </c>
      <c r="F5796" t="s">
        <v>2076</v>
      </c>
      <c r="G5796" t="s">
        <v>17</v>
      </c>
      <c r="H5796">
        <v>30080</v>
      </c>
      <c r="I5796" t="s">
        <v>3034</v>
      </c>
      <c r="J5796">
        <v>342.37</v>
      </c>
      <c r="K5796">
        <v>7</v>
      </c>
      <c r="L5796">
        <v>25.9223</v>
      </c>
      <c r="M5796">
        <v>0</v>
      </c>
      <c r="N5796">
        <v>160.91390000000001</v>
      </c>
    </row>
    <row r="5797" spans="1:14" hidden="1">
      <c r="A5797">
        <v>8142</v>
      </c>
      <c r="B5797" t="s">
        <v>5487</v>
      </c>
      <c r="C5797" s="4">
        <v>42405</v>
      </c>
      <c r="D5797" s="4">
        <v>42410</v>
      </c>
      <c r="E5797" t="s">
        <v>15</v>
      </c>
      <c r="F5797" t="s">
        <v>2803</v>
      </c>
      <c r="G5797" t="s">
        <v>21</v>
      </c>
      <c r="H5797">
        <v>92037</v>
      </c>
      <c r="I5797" t="s">
        <v>3025</v>
      </c>
      <c r="J5797">
        <v>14.73</v>
      </c>
      <c r="K5797">
        <v>3</v>
      </c>
      <c r="L5797">
        <v>2.5041000000000002</v>
      </c>
      <c r="M5797">
        <v>0</v>
      </c>
      <c r="N5797">
        <v>7.2176999999999998</v>
      </c>
    </row>
    <row r="5798" spans="1:14" hidden="1">
      <c r="A5798">
        <v>8143</v>
      </c>
      <c r="B5798" t="s">
        <v>5487</v>
      </c>
      <c r="C5798" s="4">
        <v>42405</v>
      </c>
      <c r="D5798" s="4">
        <v>42410</v>
      </c>
      <c r="E5798" t="s">
        <v>15</v>
      </c>
      <c r="F5798" t="s">
        <v>2803</v>
      </c>
      <c r="G5798" t="s">
        <v>21</v>
      </c>
      <c r="H5798">
        <v>92037</v>
      </c>
      <c r="I5798" t="s">
        <v>285</v>
      </c>
      <c r="J5798">
        <v>186.54</v>
      </c>
      <c r="K5798">
        <v>3</v>
      </c>
      <c r="L5798">
        <v>45.391399999999997</v>
      </c>
      <c r="M5798">
        <v>0</v>
      </c>
      <c r="N5798">
        <v>50.3658</v>
      </c>
    </row>
    <row r="5799" spans="1:14" hidden="1">
      <c r="A5799">
        <v>8144</v>
      </c>
      <c r="B5799" t="s">
        <v>5487</v>
      </c>
      <c r="C5799" s="4">
        <v>42405</v>
      </c>
      <c r="D5799" s="4">
        <v>42410</v>
      </c>
      <c r="E5799" t="s">
        <v>15</v>
      </c>
      <c r="F5799" t="s">
        <v>2803</v>
      </c>
      <c r="G5799" t="s">
        <v>21</v>
      </c>
      <c r="H5799">
        <v>92037</v>
      </c>
      <c r="I5799" t="s">
        <v>1529</v>
      </c>
      <c r="J5799">
        <v>557.72799999999995</v>
      </c>
      <c r="K5799">
        <v>4</v>
      </c>
      <c r="L5799">
        <v>137.6891</v>
      </c>
      <c r="M5799">
        <v>0.2</v>
      </c>
      <c r="N5799">
        <v>6.9715999999999996</v>
      </c>
    </row>
    <row r="5800" spans="1:14" hidden="1">
      <c r="A5800">
        <v>8145</v>
      </c>
      <c r="B5800" t="s">
        <v>5487</v>
      </c>
      <c r="C5800" s="4">
        <v>42405</v>
      </c>
      <c r="D5800" s="4">
        <v>42410</v>
      </c>
      <c r="E5800" t="s">
        <v>15</v>
      </c>
      <c r="F5800" t="s">
        <v>2803</v>
      </c>
      <c r="G5800" t="s">
        <v>21</v>
      </c>
      <c r="H5800">
        <v>92037</v>
      </c>
      <c r="I5800" t="s">
        <v>768</v>
      </c>
      <c r="J5800">
        <v>159.96799999999999</v>
      </c>
      <c r="K5800">
        <v>4</v>
      </c>
      <c r="L5800">
        <v>47.990400000000001</v>
      </c>
      <c r="M5800">
        <v>0.2</v>
      </c>
      <c r="N5800">
        <v>-31.993600000000001</v>
      </c>
    </row>
    <row r="5801" spans="1:14" hidden="1">
      <c r="A5801">
        <v>6043</v>
      </c>
      <c r="B5801" t="s">
        <v>5488</v>
      </c>
      <c r="C5801" s="4">
        <v>42404</v>
      </c>
      <c r="D5801" s="4">
        <v>42408</v>
      </c>
      <c r="E5801" t="s">
        <v>15</v>
      </c>
      <c r="F5801" t="s">
        <v>2264</v>
      </c>
      <c r="G5801" t="s">
        <v>21</v>
      </c>
      <c r="H5801">
        <v>85635</v>
      </c>
      <c r="I5801" t="s">
        <v>4234</v>
      </c>
      <c r="J5801">
        <v>14.368</v>
      </c>
      <c r="K5801">
        <v>2</v>
      </c>
      <c r="L5801">
        <v>5.2084000000000001</v>
      </c>
      <c r="M5801">
        <v>0.2</v>
      </c>
      <c r="N5801">
        <v>3.9512</v>
      </c>
    </row>
    <row r="5802" spans="1:14" hidden="1">
      <c r="A5802">
        <v>9068</v>
      </c>
      <c r="B5802" t="s">
        <v>5489</v>
      </c>
      <c r="C5802" s="4">
        <v>42404</v>
      </c>
      <c r="D5802" s="4">
        <v>42410</v>
      </c>
      <c r="E5802" t="s">
        <v>15</v>
      </c>
      <c r="F5802" t="s">
        <v>3546</v>
      </c>
      <c r="G5802" t="s">
        <v>21</v>
      </c>
      <c r="H5802">
        <v>20852</v>
      </c>
      <c r="I5802" t="s">
        <v>133</v>
      </c>
      <c r="J5802">
        <v>90.48</v>
      </c>
      <c r="K5802">
        <v>2</v>
      </c>
      <c r="L5802">
        <v>33.477600000000002</v>
      </c>
      <c r="M5802">
        <v>0</v>
      </c>
      <c r="N5802">
        <v>23.524799999999999</v>
      </c>
    </row>
    <row r="5803" spans="1:14" hidden="1">
      <c r="A5803">
        <v>9521</v>
      </c>
      <c r="B5803" t="s">
        <v>5490</v>
      </c>
      <c r="C5803" s="4">
        <v>42404</v>
      </c>
      <c r="D5803" s="4">
        <v>42409</v>
      </c>
      <c r="E5803" t="s">
        <v>15</v>
      </c>
      <c r="F5803" t="s">
        <v>213</v>
      </c>
      <c r="G5803" t="s">
        <v>27</v>
      </c>
      <c r="H5803">
        <v>90049</v>
      </c>
      <c r="I5803" t="s">
        <v>530</v>
      </c>
      <c r="J5803">
        <v>93.02</v>
      </c>
      <c r="K5803">
        <v>2</v>
      </c>
      <c r="L5803">
        <v>44.6496</v>
      </c>
      <c r="M5803">
        <v>0</v>
      </c>
      <c r="N5803">
        <v>3.7208000000000001</v>
      </c>
    </row>
    <row r="5804" spans="1:14" hidden="1">
      <c r="A5804">
        <v>5754</v>
      </c>
      <c r="B5804" t="s">
        <v>5491</v>
      </c>
      <c r="C5804" s="4">
        <v>42403</v>
      </c>
      <c r="D5804" s="4">
        <v>42410</v>
      </c>
      <c r="E5804" t="s">
        <v>15</v>
      </c>
      <c r="F5804" t="s">
        <v>1447</v>
      </c>
      <c r="G5804" t="s">
        <v>21</v>
      </c>
      <c r="H5804">
        <v>40475</v>
      </c>
      <c r="I5804" t="s">
        <v>2589</v>
      </c>
      <c r="J5804">
        <v>866.4</v>
      </c>
      <c r="K5804">
        <v>4</v>
      </c>
      <c r="L5804">
        <v>160.28399999999999</v>
      </c>
      <c r="M5804">
        <v>0</v>
      </c>
      <c r="N5804">
        <v>225.26400000000001</v>
      </c>
    </row>
    <row r="5805" spans="1:14" hidden="1">
      <c r="A5805">
        <v>5614</v>
      </c>
      <c r="B5805" t="s">
        <v>5492</v>
      </c>
      <c r="C5805" s="4">
        <v>42402</v>
      </c>
      <c r="D5805" s="4">
        <v>42407</v>
      </c>
      <c r="E5805" t="s">
        <v>15</v>
      </c>
      <c r="F5805" t="s">
        <v>1115</v>
      </c>
      <c r="G5805" t="s">
        <v>21</v>
      </c>
      <c r="H5805">
        <v>10011</v>
      </c>
      <c r="I5805" t="s">
        <v>2490</v>
      </c>
      <c r="J5805">
        <v>117.96</v>
      </c>
      <c r="K5805">
        <v>2</v>
      </c>
      <c r="L5805">
        <v>56.030999999999999</v>
      </c>
      <c r="M5805">
        <v>0</v>
      </c>
      <c r="N5805">
        <v>5.8979999999999997</v>
      </c>
    </row>
    <row r="5806" spans="1:14" hidden="1">
      <c r="A5806">
        <v>8489</v>
      </c>
      <c r="B5806" t="s">
        <v>5493</v>
      </c>
      <c r="C5806" s="4">
        <v>42402</v>
      </c>
      <c r="D5806" s="4">
        <v>42404</v>
      </c>
      <c r="E5806" t="s">
        <v>52</v>
      </c>
      <c r="F5806" t="s">
        <v>284</v>
      </c>
      <c r="G5806" t="s">
        <v>21</v>
      </c>
      <c r="H5806">
        <v>22204</v>
      </c>
      <c r="I5806" t="s">
        <v>5494</v>
      </c>
      <c r="J5806">
        <v>8749.9500000000007</v>
      </c>
      <c r="K5806">
        <v>5</v>
      </c>
      <c r="L5806">
        <v>1189.9931999999999</v>
      </c>
      <c r="M5806">
        <v>0</v>
      </c>
      <c r="N5806">
        <v>2799.9839999999999</v>
      </c>
    </row>
    <row r="5807" spans="1:14" hidden="1">
      <c r="A5807">
        <v>8490</v>
      </c>
      <c r="B5807" t="s">
        <v>5493</v>
      </c>
      <c r="C5807" s="4">
        <v>42402</v>
      </c>
      <c r="D5807" s="4">
        <v>42404</v>
      </c>
      <c r="E5807" t="s">
        <v>52</v>
      </c>
      <c r="F5807" t="s">
        <v>284</v>
      </c>
      <c r="G5807" t="s">
        <v>21</v>
      </c>
      <c r="H5807">
        <v>22204</v>
      </c>
      <c r="I5807" t="s">
        <v>3155</v>
      </c>
      <c r="J5807">
        <v>36.4</v>
      </c>
      <c r="K5807">
        <v>8</v>
      </c>
      <c r="L5807">
        <v>2.2749999999999999</v>
      </c>
      <c r="M5807">
        <v>0</v>
      </c>
      <c r="N5807">
        <v>18.2</v>
      </c>
    </row>
    <row r="5808" spans="1:14" hidden="1">
      <c r="A5808">
        <v>8491</v>
      </c>
      <c r="B5808" t="s">
        <v>5493</v>
      </c>
      <c r="C5808" s="4">
        <v>42402</v>
      </c>
      <c r="D5808" s="4">
        <v>42404</v>
      </c>
      <c r="E5808" t="s">
        <v>52</v>
      </c>
      <c r="F5808" t="s">
        <v>284</v>
      </c>
      <c r="G5808" t="s">
        <v>21</v>
      </c>
      <c r="H5808">
        <v>22204</v>
      </c>
      <c r="I5808" t="s">
        <v>178</v>
      </c>
      <c r="J5808">
        <v>18.690000000000001</v>
      </c>
      <c r="K5808">
        <v>7</v>
      </c>
      <c r="L5808">
        <v>1.6554</v>
      </c>
      <c r="M5808">
        <v>0</v>
      </c>
      <c r="N5808">
        <v>7.1021999999999998</v>
      </c>
    </row>
    <row r="5809" spans="1:14" hidden="1">
      <c r="A5809">
        <v>8513</v>
      </c>
      <c r="B5809" t="s">
        <v>5495</v>
      </c>
      <c r="C5809" s="4">
        <v>42402</v>
      </c>
      <c r="D5809" s="4">
        <v>42408</v>
      </c>
      <c r="E5809" t="s">
        <v>15</v>
      </c>
      <c r="F5809" t="s">
        <v>2885</v>
      </c>
      <c r="G5809" t="s">
        <v>27</v>
      </c>
      <c r="H5809">
        <v>77041</v>
      </c>
      <c r="I5809" t="s">
        <v>885</v>
      </c>
      <c r="J5809">
        <v>73.784000000000006</v>
      </c>
      <c r="K5809">
        <v>2</v>
      </c>
      <c r="L5809">
        <v>75.628600000000006</v>
      </c>
      <c r="M5809">
        <v>0.6</v>
      </c>
      <c r="N5809">
        <v>-77.473200000000006</v>
      </c>
    </row>
    <row r="5810" spans="1:14" hidden="1">
      <c r="A5810">
        <v>3242</v>
      </c>
      <c r="B5810" t="s">
        <v>5496</v>
      </c>
      <c r="C5810" s="4">
        <v>42401</v>
      </c>
      <c r="D5810" s="4">
        <v>42403</v>
      </c>
      <c r="E5810" t="s">
        <v>38</v>
      </c>
      <c r="F5810" t="s">
        <v>1861</v>
      </c>
      <c r="G5810" t="s">
        <v>27</v>
      </c>
      <c r="H5810">
        <v>22204</v>
      </c>
      <c r="I5810" t="s">
        <v>1613</v>
      </c>
      <c r="J5810">
        <v>56.45</v>
      </c>
      <c r="K5810">
        <v>5</v>
      </c>
      <c r="L5810">
        <v>8.3545999999999996</v>
      </c>
      <c r="M5810">
        <v>0</v>
      </c>
      <c r="N5810">
        <v>14.677</v>
      </c>
    </row>
    <row r="5811" spans="1:14" hidden="1">
      <c r="A5811">
        <v>8404</v>
      </c>
      <c r="B5811" t="s">
        <v>5497</v>
      </c>
      <c r="C5811" s="4">
        <v>42401</v>
      </c>
      <c r="D5811" s="4">
        <v>42407</v>
      </c>
      <c r="E5811" t="s">
        <v>15</v>
      </c>
      <c r="F5811" t="s">
        <v>656</v>
      </c>
      <c r="G5811" t="s">
        <v>27</v>
      </c>
      <c r="H5811">
        <v>90036</v>
      </c>
      <c r="I5811" t="s">
        <v>3350</v>
      </c>
      <c r="J5811">
        <v>105.52</v>
      </c>
      <c r="K5811">
        <v>4</v>
      </c>
      <c r="L5811">
        <v>14.245200000000001</v>
      </c>
      <c r="M5811">
        <v>0</v>
      </c>
      <c r="N5811">
        <v>48.539200000000001</v>
      </c>
    </row>
    <row r="5812" spans="1:14" hidden="1">
      <c r="A5812">
        <v>4999</v>
      </c>
      <c r="B5812" t="s">
        <v>5498</v>
      </c>
      <c r="C5812" s="4">
        <v>42400</v>
      </c>
      <c r="D5812" s="4">
        <v>42404</v>
      </c>
      <c r="E5812" t="s">
        <v>15</v>
      </c>
      <c r="F5812" t="s">
        <v>1087</v>
      </c>
      <c r="G5812" t="s">
        <v>17</v>
      </c>
      <c r="H5812">
        <v>90045</v>
      </c>
      <c r="I5812" t="s">
        <v>4221</v>
      </c>
      <c r="J5812">
        <v>109.592</v>
      </c>
      <c r="K5812">
        <v>1</v>
      </c>
      <c r="L5812">
        <v>101.37260000000001</v>
      </c>
      <c r="M5812">
        <v>0.2</v>
      </c>
      <c r="N5812">
        <v>8.2194000000000003</v>
      </c>
    </row>
    <row r="5813" spans="1:14" hidden="1">
      <c r="A5813">
        <v>5000</v>
      </c>
      <c r="B5813" t="s">
        <v>5498</v>
      </c>
      <c r="C5813" s="4">
        <v>42400</v>
      </c>
      <c r="D5813" s="4">
        <v>42404</v>
      </c>
      <c r="E5813" t="s">
        <v>15</v>
      </c>
      <c r="F5813" t="s">
        <v>1087</v>
      </c>
      <c r="G5813" t="s">
        <v>17</v>
      </c>
      <c r="H5813">
        <v>90045</v>
      </c>
      <c r="I5813" t="s">
        <v>1435</v>
      </c>
      <c r="J5813">
        <v>56.7</v>
      </c>
      <c r="K5813">
        <v>5</v>
      </c>
      <c r="L5813">
        <v>5.7834000000000003</v>
      </c>
      <c r="M5813">
        <v>0</v>
      </c>
      <c r="N5813">
        <v>27.783000000000001</v>
      </c>
    </row>
    <row r="5814" spans="1:14" hidden="1">
      <c r="A5814">
        <v>5114</v>
      </c>
      <c r="B5814" t="s">
        <v>5499</v>
      </c>
      <c r="C5814" s="4">
        <v>42400</v>
      </c>
      <c r="D5814" s="4">
        <v>42402</v>
      </c>
      <c r="E5814" t="s">
        <v>52</v>
      </c>
      <c r="F5814" t="s">
        <v>1103</v>
      </c>
      <c r="G5814" t="s">
        <v>21</v>
      </c>
      <c r="H5814">
        <v>75220</v>
      </c>
      <c r="I5814" t="s">
        <v>5248</v>
      </c>
      <c r="J5814">
        <v>15.552</v>
      </c>
      <c r="K5814">
        <v>3</v>
      </c>
      <c r="L5814">
        <v>3.3696000000000002</v>
      </c>
      <c r="M5814">
        <v>0.2</v>
      </c>
      <c r="N5814">
        <v>5.4432</v>
      </c>
    </row>
    <row r="5815" spans="1:14" hidden="1">
      <c r="A5815">
        <v>7505</v>
      </c>
      <c r="B5815" t="s">
        <v>5500</v>
      </c>
      <c r="C5815" s="4">
        <v>42400</v>
      </c>
      <c r="D5815" s="4">
        <v>42404</v>
      </c>
      <c r="E5815" t="s">
        <v>52</v>
      </c>
      <c r="F5815" t="s">
        <v>3651</v>
      </c>
      <c r="G5815" t="s">
        <v>27</v>
      </c>
      <c r="H5815">
        <v>8401</v>
      </c>
      <c r="I5815" t="s">
        <v>2646</v>
      </c>
      <c r="J5815">
        <v>23.36</v>
      </c>
      <c r="K5815">
        <v>2</v>
      </c>
      <c r="L5815">
        <v>5.84</v>
      </c>
      <c r="M5815">
        <v>0</v>
      </c>
      <c r="N5815">
        <v>11.68</v>
      </c>
    </row>
    <row r="5816" spans="1:14" hidden="1">
      <c r="A5816">
        <v>8761</v>
      </c>
      <c r="B5816" t="s">
        <v>5501</v>
      </c>
      <c r="C5816" s="4">
        <v>42400</v>
      </c>
      <c r="D5816" s="4">
        <v>42406</v>
      </c>
      <c r="E5816" t="s">
        <v>15</v>
      </c>
      <c r="F5816" t="s">
        <v>431</v>
      </c>
      <c r="G5816" t="s">
        <v>17</v>
      </c>
      <c r="H5816">
        <v>30318</v>
      </c>
      <c r="I5816" t="s">
        <v>1136</v>
      </c>
      <c r="J5816">
        <v>1270.99</v>
      </c>
      <c r="K5816">
        <v>1</v>
      </c>
      <c r="L5816">
        <v>635.495</v>
      </c>
      <c r="M5816">
        <v>0</v>
      </c>
      <c r="N5816">
        <v>635.495</v>
      </c>
    </row>
    <row r="5817" spans="1:14" hidden="1">
      <c r="A5817">
        <v>8762</v>
      </c>
      <c r="B5817" t="s">
        <v>5501</v>
      </c>
      <c r="C5817" s="4">
        <v>42400</v>
      </c>
      <c r="D5817" s="4">
        <v>42406</v>
      </c>
      <c r="E5817" t="s">
        <v>15</v>
      </c>
      <c r="F5817" t="s">
        <v>431</v>
      </c>
      <c r="G5817" t="s">
        <v>17</v>
      </c>
      <c r="H5817">
        <v>30318</v>
      </c>
      <c r="I5817" t="s">
        <v>3014</v>
      </c>
      <c r="J5817">
        <v>125.36</v>
      </c>
      <c r="K5817">
        <v>8</v>
      </c>
      <c r="L5817">
        <v>8.3050999999999995</v>
      </c>
      <c r="M5817">
        <v>0</v>
      </c>
      <c r="N5817">
        <v>58.919199999999996</v>
      </c>
    </row>
    <row r="5818" spans="1:14" hidden="1">
      <c r="A5818">
        <v>2885</v>
      </c>
      <c r="B5818" t="s">
        <v>5502</v>
      </c>
      <c r="C5818" s="4">
        <v>42399</v>
      </c>
      <c r="D5818" s="4">
        <v>42403</v>
      </c>
      <c r="E5818" t="s">
        <v>15</v>
      </c>
      <c r="F5818" t="s">
        <v>2514</v>
      </c>
      <c r="G5818" t="s">
        <v>21</v>
      </c>
      <c r="H5818">
        <v>94122</v>
      </c>
      <c r="I5818" t="s">
        <v>520</v>
      </c>
      <c r="J5818">
        <v>17.456</v>
      </c>
      <c r="K5818">
        <v>2</v>
      </c>
      <c r="L5818">
        <v>5.7823000000000002</v>
      </c>
      <c r="M5818">
        <v>0.2</v>
      </c>
      <c r="N5818">
        <v>5.8914</v>
      </c>
    </row>
    <row r="5819" spans="1:14" hidden="1">
      <c r="A5819">
        <v>7290</v>
      </c>
      <c r="B5819" t="s">
        <v>5503</v>
      </c>
      <c r="C5819" s="4">
        <v>42399</v>
      </c>
      <c r="D5819" s="4">
        <v>42400</v>
      </c>
      <c r="E5819" t="s">
        <v>38</v>
      </c>
      <c r="F5819" t="s">
        <v>2985</v>
      </c>
      <c r="G5819" t="s">
        <v>21</v>
      </c>
      <c r="H5819">
        <v>94122</v>
      </c>
      <c r="I5819" t="s">
        <v>1119</v>
      </c>
      <c r="J5819">
        <v>305.01</v>
      </c>
      <c r="K5819">
        <v>9</v>
      </c>
      <c r="L5819">
        <v>25.4175</v>
      </c>
      <c r="M5819">
        <v>0</v>
      </c>
      <c r="N5819">
        <v>76.252499999999998</v>
      </c>
    </row>
    <row r="5820" spans="1:14" hidden="1">
      <c r="A5820">
        <v>7291</v>
      </c>
      <c r="B5820" t="s">
        <v>5503</v>
      </c>
      <c r="C5820" s="4">
        <v>42399</v>
      </c>
      <c r="D5820" s="4">
        <v>42400</v>
      </c>
      <c r="E5820" t="s">
        <v>38</v>
      </c>
      <c r="F5820" t="s">
        <v>2985</v>
      </c>
      <c r="G5820" t="s">
        <v>21</v>
      </c>
      <c r="H5820">
        <v>94122</v>
      </c>
      <c r="I5820" t="s">
        <v>3945</v>
      </c>
      <c r="J5820">
        <v>50.783999999999999</v>
      </c>
      <c r="K5820">
        <v>2</v>
      </c>
      <c r="L5820">
        <v>16.504799999999999</v>
      </c>
      <c r="M5820">
        <v>0.2</v>
      </c>
      <c r="N5820">
        <v>17.7744</v>
      </c>
    </row>
    <row r="5821" spans="1:14" hidden="1">
      <c r="A5821">
        <v>7292</v>
      </c>
      <c r="B5821" t="s">
        <v>5503</v>
      </c>
      <c r="C5821" s="4">
        <v>42399</v>
      </c>
      <c r="D5821" s="4">
        <v>42400</v>
      </c>
      <c r="E5821" t="s">
        <v>38</v>
      </c>
      <c r="F5821" t="s">
        <v>2985</v>
      </c>
      <c r="G5821" t="s">
        <v>21</v>
      </c>
      <c r="H5821">
        <v>94122</v>
      </c>
      <c r="I5821" t="s">
        <v>2990</v>
      </c>
      <c r="J5821">
        <v>26.01</v>
      </c>
      <c r="K5821">
        <v>9</v>
      </c>
      <c r="L5821">
        <v>1.5317000000000001</v>
      </c>
      <c r="M5821">
        <v>0</v>
      </c>
      <c r="N5821">
        <v>12.2247</v>
      </c>
    </row>
    <row r="5822" spans="1:14" hidden="1">
      <c r="A5822">
        <v>7565</v>
      </c>
      <c r="B5822" t="s">
        <v>5504</v>
      </c>
      <c r="C5822" s="4">
        <v>42399</v>
      </c>
      <c r="D5822" s="4">
        <v>42401</v>
      </c>
      <c r="E5822" t="s">
        <v>52</v>
      </c>
      <c r="F5822" t="s">
        <v>3886</v>
      </c>
      <c r="G5822" t="s">
        <v>21</v>
      </c>
      <c r="H5822">
        <v>98103</v>
      </c>
      <c r="I5822" t="s">
        <v>1917</v>
      </c>
      <c r="J5822">
        <v>435.16800000000001</v>
      </c>
      <c r="K5822">
        <v>4</v>
      </c>
      <c r="L5822">
        <v>123.7509</v>
      </c>
      <c r="M5822">
        <v>0.2</v>
      </c>
      <c r="N5822">
        <v>-59.835599999999999</v>
      </c>
    </row>
    <row r="5823" spans="1:14" hidden="1">
      <c r="A5823">
        <v>7566</v>
      </c>
      <c r="B5823" t="s">
        <v>5504</v>
      </c>
      <c r="C5823" s="4">
        <v>42399</v>
      </c>
      <c r="D5823" s="4">
        <v>42401</v>
      </c>
      <c r="E5823" t="s">
        <v>52</v>
      </c>
      <c r="F5823" t="s">
        <v>3886</v>
      </c>
      <c r="G5823" t="s">
        <v>21</v>
      </c>
      <c r="H5823">
        <v>98103</v>
      </c>
      <c r="I5823" t="s">
        <v>312</v>
      </c>
      <c r="J5823">
        <v>48.58</v>
      </c>
      <c r="K5823">
        <v>1</v>
      </c>
      <c r="L5823">
        <v>40.807200000000002</v>
      </c>
      <c r="M5823">
        <v>0</v>
      </c>
      <c r="N5823">
        <v>7.7728000000000002</v>
      </c>
    </row>
    <row r="5824" spans="1:14" hidden="1">
      <c r="A5824">
        <v>8176</v>
      </c>
      <c r="B5824" t="s">
        <v>5505</v>
      </c>
      <c r="C5824" s="4">
        <v>42399</v>
      </c>
      <c r="D5824" s="4">
        <v>42404</v>
      </c>
      <c r="E5824" t="s">
        <v>15</v>
      </c>
      <c r="F5824" t="s">
        <v>345</v>
      </c>
      <c r="G5824" t="s">
        <v>27</v>
      </c>
      <c r="H5824">
        <v>60623</v>
      </c>
      <c r="I5824" t="s">
        <v>3034</v>
      </c>
      <c r="J5824">
        <v>156.512</v>
      </c>
      <c r="K5824">
        <v>4</v>
      </c>
      <c r="L5824">
        <v>25.9223</v>
      </c>
      <c r="M5824">
        <v>0.2</v>
      </c>
      <c r="N5824">
        <v>52.822800000000001</v>
      </c>
    </row>
    <row r="5825" spans="1:14" hidden="1">
      <c r="A5825">
        <v>8925</v>
      </c>
      <c r="B5825" t="s">
        <v>5506</v>
      </c>
      <c r="C5825" s="4">
        <v>42399</v>
      </c>
      <c r="D5825" s="4">
        <v>42403</v>
      </c>
      <c r="E5825" t="s">
        <v>15</v>
      </c>
      <c r="F5825" t="s">
        <v>5507</v>
      </c>
      <c r="G5825" t="s">
        <v>21</v>
      </c>
      <c r="H5825">
        <v>61107</v>
      </c>
      <c r="I5825" t="s">
        <v>5508</v>
      </c>
      <c r="J5825">
        <v>1439.9680000000001</v>
      </c>
      <c r="K5825">
        <v>4</v>
      </c>
      <c r="L5825">
        <v>323.99279999999999</v>
      </c>
      <c r="M5825">
        <v>0.2</v>
      </c>
      <c r="N5825">
        <v>143.99680000000001</v>
      </c>
    </row>
    <row r="5826" spans="1:14" hidden="1">
      <c r="A5826">
        <v>8926</v>
      </c>
      <c r="B5826" t="s">
        <v>5506</v>
      </c>
      <c r="C5826" s="4">
        <v>42399</v>
      </c>
      <c r="D5826" s="4">
        <v>42403</v>
      </c>
      <c r="E5826" t="s">
        <v>15</v>
      </c>
      <c r="F5826" t="s">
        <v>5507</v>
      </c>
      <c r="G5826" t="s">
        <v>21</v>
      </c>
      <c r="H5826">
        <v>61107</v>
      </c>
      <c r="I5826" t="s">
        <v>985</v>
      </c>
      <c r="J5826">
        <v>1.728</v>
      </c>
      <c r="K5826">
        <v>3</v>
      </c>
      <c r="L5826">
        <v>1.4688000000000001</v>
      </c>
      <c r="M5826">
        <v>0.8</v>
      </c>
      <c r="N5826">
        <v>-2.6783999999999999</v>
      </c>
    </row>
    <row r="5827" spans="1:14" hidden="1">
      <c r="A5827">
        <v>8927</v>
      </c>
      <c r="B5827" t="s">
        <v>5506</v>
      </c>
      <c r="C5827" s="4">
        <v>42399</v>
      </c>
      <c r="D5827" s="4">
        <v>42403</v>
      </c>
      <c r="E5827" t="s">
        <v>15</v>
      </c>
      <c r="F5827" t="s">
        <v>5507</v>
      </c>
      <c r="G5827" t="s">
        <v>21</v>
      </c>
      <c r="H5827">
        <v>61107</v>
      </c>
      <c r="I5827" t="s">
        <v>494</v>
      </c>
      <c r="J5827">
        <v>626.1</v>
      </c>
      <c r="K5827">
        <v>3</v>
      </c>
      <c r="L5827">
        <v>388.18200000000002</v>
      </c>
      <c r="M5827">
        <v>0.5</v>
      </c>
      <c r="N5827">
        <v>-538.44600000000003</v>
      </c>
    </row>
    <row r="5828" spans="1:14" hidden="1">
      <c r="A5828">
        <v>8613</v>
      </c>
      <c r="B5828" t="s">
        <v>5509</v>
      </c>
      <c r="C5828" s="4">
        <v>42397</v>
      </c>
      <c r="D5828" s="4">
        <v>42401</v>
      </c>
      <c r="E5828" t="s">
        <v>52</v>
      </c>
      <c r="F5828" t="s">
        <v>633</v>
      </c>
      <c r="G5828" t="s">
        <v>27</v>
      </c>
      <c r="H5828">
        <v>90036</v>
      </c>
      <c r="I5828" t="s">
        <v>2658</v>
      </c>
      <c r="J5828">
        <v>39.68</v>
      </c>
      <c r="K5828">
        <v>2</v>
      </c>
      <c r="L5828">
        <v>14.6816</v>
      </c>
      <c r="M5828">
        <v>0</v>
      </c>
      <c r="N5828">
        <v>10.316800000000001</v>
      </c>
    </row>
    <row r="5829" spans="1:14" hidden="1">
      <c r="A5829">
        <v>4327</v>
      </c>
      <c r="B5829" t="s">
        <v>5510</v>
      </c>
      <c r="C5829" s="4">
        <v>42394</v>
      </c>
      <c r="D5829" s="4">
        <v>42396</v>
      </c>
      <c r="E5829" t="s">
        <v>38</v>
      </c>
      <c r="F5829" t="s">
        <v>2701</v>
      </c>
      <c r="G5829" t="s">
        <v>27</v>
      </c>
      <c r="H5829">
        <v>7060</v>
      </c>
      <c r="I5829" t="s">
        <v>1308</v>
      </c>
      <c r="J5829">
        <v>9.2100000000000009</v>
      </c>
      <c r="K5829">
        <v>3</v>
      </c>
      <c r="L5829">
        <v>2.3025000000000002</v>
      </c>
      <c r="M5829">
        <v>0</v>
      </c>
      <c r="N5829">
        <v>2.3025000000000002</v>
      </c>
    </row>
    <row r="5830" spans="1:14" hidden="1">
      <c r="A5830">
        <v>4328</v>
      </c>
      <c r="B5830" t="s">
        <v>5510</v>
      </c>
      <c r="C5830" s="4">
        <v>42394</v>
      </c>
      <c r="D5830" s="4">
        <v>42396</v>
      </c>
      <c r="E5830" t="s">
        <v>38</v>
      </c>
      <c r="F5830" t="s">
        <v>2701</v>
      </c>
      <c r="G5830" t="s">
        <v>27</v>
      </c>
      <c r="H5830">
        <v>7060</v>
      </c>
      <c r="I5830" t="s">
        <v>672</v>
      </c>
      <c r="J5830">
        <v>18</v>
      </c>
      <c r="K5830">
        <v>5</v>
      </c>
      <c r="L5830">
        <v>1.944</v>
      </c>
      <c r="M5830">
        <v>0</v>
      </c>
      <c r="N5830">
        <v>8.2799999999999994</v>
      </c>
    </row>
    <row r="5831" spans="1:14" hidden="1">
      <c r="A5831">
        <v>9358</v>
      </c>
      <c r="B5831" t="s">
        <v>5511</v>
      </c>
      <c r="C5831" s="4">
        <v>42394</v>
      </c>
      <c r="D5831" s="4">
        <v>42397</v>
      </c>
      <c r="E5831" t="s">
        <v>52</v>
      </c>
      <c r="F5831" t="s">
        <v>4165</v>
      </c>
      <c r="G5831" t="s">
        <v>27</v>
      </c>
      <c r="H5831">
        <v>10024</v>
      </c>
      <c r="I5831" t="s">
        <v>1957</v>
      </c>
      <c r="J5831">
        <v>43.12</v>
      </c>
      <c r="K5831">
        <v>5</v>
      </c>
      <c r="L5831">
        <v>5.6055999999999999</v>
      </c>
      <c r="M5831">
        <v>0.2</v>
      </c>
      <c r="N5831">
        <v>15.092000000000001</v>
      </c>
    </row>
    <row r="5832" spans="1:14" hidden="1">
      <c r="A5832">
        <v>9359</v>
      </c>
      <c r="B5832" t="s">
        <v>5511</v>
      </c>
      <c r="C5832" s="4">
        <v>42394</v>
      </c>
      <c r="D5832" s="4">
        <v>42397</v>
      </c>
      <c r="E5832" t="s">
        <v>52</v>
      </c>
      <c r="F5832" t="s">
        <v>4165</v>
      </c>
      <c r="G5832" t="s">
        <v>27</v>
      </c>
      <c r="H5832">
        <v>10024</v>
      </c>
      <c r="I5832" t="s">
        <v>1529</v>
      </c>
      <c r="J5832">
        <v>313.72199999999998</v>
      </c>
      <c r="K5832">
        <v>3</v>
      </c>
      <c r="L5832">
        <v>137.6891</v>
      </c>
      <c r="M5832">
        <v>0.4</v>
      </c>
      <c r="N5832">
        <v>-99.345299999999995</v>
      </c>
    </row>
    <row r="5833" spans="1:14" hidden="1">
      <c r="A5833">
        <v>9360</v>
      </c>
      <c r="B5833" t="s">
        <v>5511</v>
      </c>
      <c r="C5833" s="4">
        <v>42394</v>
      </c>
      <c r="D5833" s="4">
        <v>42397</v>
      </c>
      <c r="E5833" t="s">
        <v>52</v>
      </c>
      <c r="F5833" t="s">
        <v>4165</v>
      </c>
      <c r="G5833" t="s">
        <v>27</v>
      </c>
      <c r="H5833">
        <v>10024</v>
      </c>
      <c r="I5833" t="s">
        <v>2833</v>
      </c>
      <c r="J5833">
        <v>45.98</v>
      </c>
      <c r="K5833">
        <v>1</v>
      </c>
      <c r="L5833">
        <v>38.163400000000003</v>
      </c>
      <c r="M5833">
        <v>0</v>
      </c>
      <c r="N5833">
        <v>7.8165999999999896</v>
      </c>
    </row>
    <row r="5834" spans="1:14" hidden="1">
      <c r="A5834">
        <v>9361</v>
      </c>
      <c r="B5834" t="s">
        <v>5511</v>
      </c>
      <c r="C5834" s="4">
        <v>42394</v>
      </c>
      <c r="D5834" s="4">
        <v>42397</v>
      </c>
      <c r="E5834" t="s">
        <v>52</v>
      </c>
      <c r="F5834" t="s">
        <v>4165</v>
      </c>
      <c r="G5834" t="s">
        <v>27</v>
      </c>
      <c r="H5834">
        <v>10024</v>
      </c>
      <c r="I5834" t="s">
        <v>4179</v>
      </c>
      <c r="J5834">
        <v>428.68</v>
      </c>
      <c r="K5834">
        <v>7</v>
      </c>
      <c r="L5834">
        <v>61.24</v>
      </c>
      <c r="M5834">
        <v>0</v>
      </c>
      <c r="N5834">
        <v>0</v>
      </c>
    </row>
    <row r="5835" spans="1:14" hidden="1">
      <c r="A5835">
        <v>4612</v>
      </c>
      <c r="B5835" t="s">
        <v>5512</v>
      </c>
      <c r="C5835" s="4">
        <v>42393</v>
      </c>
      <c r="D5835" s="4">
        <v>42395</v>
      </c>
      <c r="E5835" t="s">
        <v>52</v>
      </c>
      <c r="F5835" t="s">
        <v>633</v>
      </c>
      <c r="G5835" t="s">
        <v>27</v>
      </c>
      <c r="H5835">
        <v>39503</v>
      </c>
      <c r="I5835" t="s">
        <v>3436</v>
      </c>
      <c r="J5835">
        <v>31.36</v>
      </c>
      <c r="K5835">
        <v>4</v>
      </c>
      <c r="L5835">
        <v>3.92</v>
      </c>
      <c r="M5835">
        <v>0</v>
      </c>
      <c r="N5835">
        <v>15.68</v>
      </c>
    </row>
    <row r="5836" spans="1:14" hidden="1">
      <c r="A5836">
        <v>7294</v>
      </c>
      <c r="B5836" t="s">
        <v>5513</v>
      </c>
      <c r="C5836" s="4">
        <v>42392</v>
      </c>
      <c r="D5836" s="4">
        <v>42398</v>
      </c>
      <c r="E5836" t="s">
        <v>15</v>
      </c>
      <c r="F5836" t="s">
        <v>686</v>
      </c>
      <c r="G5836" t="s">
        <v>21</v>
      </c>
      <c r="H5836">
        <v>90036</v>
      </c>
      <c r="I5836" t="s">
        <v>3316</v>
      </c>
      <c r="J5836">
        <v>59.99</v>
      </c>
      <c r="K5836">
        <v>7</v>
      </c>
      <c r="L5836">
        <v>5.4847999999999999</v>
      </c>
      <c r="M5836">
        <v>0</v>
      </c>
      <c r="N5836">
        <v>21.596399999999999</v>
      </c>
    </row>
    <row r="5837" spans="1:14" hidden="1">
      <c r="A5837">
        <v>9147</v>
      </c>
      <c r="B5837" t="s">
        <v>5514</v>
      </c>
      <c r="C5837" s="4">
        <v>42392</v>
      </c>
      <c r="D5837" s="4">
        <v>42396</v>
      </c>
      <c r="E5837" t="s">
        <v>15</v>
      </c>
      <c r="F5837" t="s">
        <v>3059</v>
      </c>
      <c r="G5837" t="s">
        <v>27</v>
      </c>
      <c r="H5837" t="s">
        <v>654</v>
      </c>
      <c r="I5837" t="s">
        <v>2120</v>
      </c>
      <c r="J5837">
        <v>99.98</v>
      </c>
      <c r="K5837">
        <v>2</v>
      </c>
      <c r="L5837">
        <v>28.494299999999999</v>
      </c>
      <c r="M5837">
        <v>0</v>
      </c>
      <c r="N5837">
        <v>42.991399999999999</v>
      </c>
    </row>
    <row r="5838" spans="1:14" hidden="1">
      <c r="A5838">
        <v>9148</v>
      </c>
      <c r="B5838" t="s">
        <v>5514</v>
      </c>
      <c r="C5838" s="4">
        <v>42392</v>
      </c>
      <c r="D5838" s="4">
        <v>42396</v>
      </c>
      <c r="E5838" t="s">
        <v>15</v>
      </c>
      <c r="F5838" t="s">
        <v>3059</v>
      </c>
      <c r="G5838" t="s">
        <v>27</v>
      </c>
      <c r="H5838" t="s">
        <v>654</v>
      </c>
      <c r="I5838" t="s">
        <v>5515</v>
      </c>
      <c r="J5838">
        <v>8.0399999999999991</v>
      </c>
      <c r="K5838">
        <v>6</v>
      </c>
      <c r="L5838">
        <v>0.88439999999999996</v>
      </c>
      <c r="M5838">
        <v>0</v>
      </c>
      <c r="N5838">
        <v>2.7336</v>
      </c>
    </row>
    <row r="5839" spans="1:14" hidden="1">
      <c r="A5839">
        <v>9149</v>
      </c>
      <c r="B5839" t="s">
        <v>5514</v>
      </c>
      <c r="C5839" s="4">
        <v>42392</v>
      </c>
      <c r="D5839" s="4">
        <v>42396</v>
      </c>
      <c r="E5839" t="s">
        <v>15</v>
      </c>
      <c r="F5839" t="s">
        <v>3059</v>
      </c>
      <c r="G5839" t="s">
        <v>27</v>
      </c>
      <c r="H5839" t="s">
        <v>654</v>
      </c>
      <c r="I5839" t="s">
        <v>367</v>
      </c>
      <c r="J5839">
        <v>1564.29</v>
      </c>
      <c r="K5839">
        <v>13</v>
      </c>
      <c r="L5839">
        <v>89.044200000000004</v>
      </c>
      <c r="M5839">
        <v>0</v>
      </c>
      <c r="N5839">
        <v>406.71539999999999</v>
      </c>
    </row>
    <row r="5840" spans="1:14" hidden="1">
      <c r="A5840">
        <v>268</v>
      </c>
      <c r="B5840" t="s">
        <v>5516</v>
      </c>
      <c r="C5840" s="4">
        <v>42391</v>
      </c>
      <c r="D5840" s="4">
        <v>42397</v>
      </c>
      <c r="E5840" t="s">
        <v>15</v>
      </c>
      <c r="F5840" t="s">
        <v>1520</v>
      </c>
      <c r="G5840" t="s">
        <v>21</v>
      </c>
      <c r="H5840">
        <v>7960</v>
      </c>
      <c r="I5840" t="s">
        <v>32</v>
      </c>
      <c r="J5840">
        <v>7.56</v>
      </c>
      <c r="K5840">
        <v>6</v>
      </c>
      <c r="L5840">
        <v>1.2096</v>
      </c>
      <c r="M5840">
        <v>0</v>
      </c>
      <c r="N5840">
        <v>0.3024</v>
      </c>
    </row>
    <row r="5841" spans="1:14" hidden="1">
      <c r="A5841">
        <v>2471</v>
      </c>
      <c r="B5841" t="s">
        <v>5517</v>
      </c>
      <c r="C5841" s="4">
        <v>42391</v>
      </c>
      <c r="D5841" s="4">
        <v>42397</v>
      </c>
      <c r="E5841" t="s">
        <v>15</v>
      </c>
      <c r="F5841" t="s">
        <v>5518</v>
      </c>
      <c r="G5841" t="s">
        <v>21</v>
      </c>
      <c r="H5841">
        <v>28314</v>
      </c>
      <c r="I5841" t="s">
        <v>4641</v>
      </c>
      <c r="J5841">
        <v>14.272</v>
      </c>
      <c r="K5841">
        <v>8</v>
      </c>
      <c r="L5841">
        <v>1.2487999999999999</v>
      </c>
      <c r="M5841">
        <v>0.2</v>
      </c>
      <c r="N5841">
        <v>4.2816000000000001</v>
      </c>
    </row>
    <row r="5842" spans="1:14" hidden="1">
      <c r="A5842">
        <v>2472</v>
      </c>
      <c r="B5842" t="s">
        <v>5517</v>
      </c>
      <c r="C5842" s="4">
        <v>42391</v>
      </c>
      <c r="D5842" s="4">
        <v>42397</v>
      </c>
      <c r="E5842" t="s">
        <v>15</v>
      </c>
      <c r="F5842" t="s">
        <v>5518</v>
      </c>
      <c r="G5842" t="s">
        <v>21</v>
      </c>
      <c r="H5842">
        <v>28314</v>
      </c>
      <c r="I5842" t="s">
        <v>954</v>
      </c>
      <c r="J5842">
        <v>451.13600000000002</v>
      </c>
      <c r="K5842">
        <v>4</v>
      </c>
      <c r="L5842">
        <v>129.70160000000001</v>
      </c>
      <c r="M5842">
        <v>0.2</v>
      </c>
      <c r="N5842">
        <v>-67.670400000000001</v>
      </c>
    </row>
    <row r="5843" spans="1:14" hidden="1">
      <c r="A5843">
        <v>2473</v>
      </c>
      <c r="B5843" t="s">
        <v>5517</v>
      </c>
      <c r="C5843" s="4">
        <v>42391</v>
      </c>
      <c r="D5843" s="4">
        <v>42397</v>
      </c>
      <c r="E5843" t="s">
        <v>15</v>
      </c>
      <c r="F5843" t="s">
        <v>5518</v>
      </c>
      <c r="G5843" t="s">
        <v>21</v>
      </c>
      <c r="H5843">
        <v>28314</v>
      </c>
      <c r="I5843" t="s">
        <v>3334</v>
      </c>
      <c r="J5843">
        <v>64.864000000000004</v>
      </c>
      <c r="K5843">
        <v>4</v>
      </c>
      <c r="L5843">
        <v>14.5944</v>
      </c>
      <c r="M5843">
        <v>0.2</v>
      </c>
      <c r="N5843">
        <v>6.4863999999999997</v>
      </c>
    </row>
    <row r="5844" spans="1:14" hidden="1">
      <c r="A5844">
        <v>2694</v>
      </c>
      <c r="B5844" t="s">
        <v>5519</v>
      </c>
      <c r="C5844" s="4">
        <v>42391</v>
      </c>
      <c r="D5844" s="4">
        <v>42397</v>
      </c>
      <c r="E5844" t="s">
        <v>15</v>
      </c>
      <c r="F5844" t="s">
        <v>2847</v>
      </c>
      <c r="G5844" t="s">
        <v>27</v>
      </c>
      <c r="H5844">
        <v>98115</v>
      </c>
      <c r="I5844" t="s">
        <v>521</v>
      </c>
      <c r="J5844">
        <v>109.9</v>
      </c>
      <c r="K5844">
        <v>5</v>
      </c>
      <c r="L5844">
        <v>14.5068</v>
      </c>
      <c r="M5844">
        <v>0</v>
      </c>
      <c r="N5844">
        <v>37.366</v>
      </c>
    </row>
    <row r="5845" spans="1:14" hidden="1">
      <c r="A5845">
        <v>5675</v>
      </c>
      <c r="B5845" t="s">
        <v>5520</v>
      </c>
      <c r="C5845" s="4">
        <v>42391</v>
      </c>
      <c r="D5845" s="4">
        <v>42396</v>
      </c>
      <c r="E5845" t="s">
        <v>15</v>
      </c>
      <c r="F5845" t="s">
        <v>1798</v>
      </c>
      <c r="G5845" t="s">
        <v>21</v>
      </c>
      <c r="H5845">
        <v>98105</v>
      </c>
      <c r="I5845" t="s">
        <v>1707</v>
      </c>
      <c r="J5845">
        <v>12.96</v>
      </c>
      <c r="K5845">
        <v>2</v>
      </c>
      <c r="L5845">
        <v>3.3696000000000002</v>
      </c>
      <c r="M5845">
        <v>0</v>
      </c>
      <c r="N5845">
        <v>6.2207999999999997</v>
      </c>
    </row>
    <row r="5846" spans="1:14" hidden="1">
      <c r="A5846">
        <v>5752</v>
      </c>
      <c r="B5846" t="s">
        <v>5521</v>
      </c>
      <c r="C5846" s="4">
        <v>42391</v>
      </c>
      <c r="D5846" s="4">
        <v>42397</v>
      </c>
      <c r="E5846" t="s">
        <v>15</v>
      </c>
      <c r="F5846" t="s">
        <v>620</v>
      </c>
      <c r="G5846" t="s">
        <v>21</v>
      </c>
      <c r="H5846">
        <v>92037</v>
      </c>
      <c r="I5846" t="s">
        <v>397</v>
      </c>
      <c r="J5846">
        <v>44.4</v>
      </c>
      <c r="K5846">
        <v>3</v>
      </c>
      <c r="L5846">
        <v>7.4</v>
      </c>
      <c r="M5846">
        <v>0</v>
      </c>
      <c r="N5846">
        <v>22.2</v>
      </c>
    </row>
    <row r="5847" spans="1:14" hidden="1">
      <c r="A5847">
        <v>5753</v>
      </c>
      <c r="B5847" t="s">
        <v>5521</v>
      </c>
      <c r="C5847" s="4">
        <v>42391</v>
      </c>
      <c r="D5847" s="4">
        <v>42397</v>
      </c>
      <c r="E5847" t="s">
        <v>15</v>
      </c>
      <c r="F5847" t="s">
        <v>620</v>
      </c>
      <c r="G5847" t="s">
        <v>21</v>
      </c>
      <c r="H5847">
        <v>92037</v>
      </c>
      <c r="I5847" t="s">
        <v>1505</v>
      </c>
      <c r="J5847">
        <v>20.65</v>
      </c>
      <c r="K5847">
        <v>5</v>
      </c>
      <c r="L5847">
        <v>2.2302</v>
      </c>
      <c r="M5847">
        <v>0</v>
      </c>
      <c r="N5847">
        <v>9.4990000000000006</v>
      </c>
    </row>
    <row r="5848" spans="1:14" hidden="1">
      <c r="A5848">
        <v>6229</v>
      </c>
      <c r="B5848" t="s">
        <v>5522</v>
      </c>
      <c r="C5848" s="4">
        <v>42391</v>
      </c>
      <c r="D5848" s="4">
        <v>42396</v>
      </c>
      <c r="E5848" t="s">
        <v>15</v>
      </c>
      <c r="F5848" t="s">
        <v>1982</v>
      </c>
      <c r="G5848" t="s">
        <v>17</v>
      </c>
      <c r="H5848">
        <v>44105</v>
      </c>
      <c r="I5848" t="s">
        <v>2312</v>
      </c>
      <c r="J5848">
        <v>110.376</v>
      </c>
      <c r="K5848">
        <v>4</v>
      </c>
      <c r="L5848">
        <v>32.652900000000002</v>
      </c>
      <c r="M5848">
        <v>0.4</v>
      </c>
      <c r="N5848">
        <v>-20.235600000000002</v>
      </c>
    </row>
    <row r="5849" spans="1:14" hidden="1">
      <c r="A5849">
        <v>6230</v>
      </c>
      <c r="B5849" t="s">
        <v>5522</v>
      </c>
      <c r="C5849" s="4">
        <v>42391</v>
      </c>
      <c r="D5849" s="4">
        <v>42396</v>
      </c>
      <c r="E5849" t="s">
        <v>15</v>
      </c>
      <c r="F5849" t="s">
        <v>1982</v>
      </c>
      <c r="G5849" t="s">
        <v>17</v>
      </c>
      <c r="H5849">
        <v>44105</v>
      </c>
      <c r="I5849" t="s">
        <v>2417</v>
      </c>
      <c r="J5849">
        <v>55.176000000000002</v>
      </c>
      <c r="K5849">
        <v>3</v>
      </c>
      <c r="L5849">
        <v>13.1043</v>
      </c>
      <c r="M5849">
        <v>0.2</v>
      </c>
      <c r="N5849">
        <v>15.863099999999999</v>
      </c>
    </row>
    <row r="5850" spans="1:14" hidden="1">
      <c r="A5850">
        <v>6238</v>
      </c>
      <c r="B5850" t="s">
        <v>5523</v>
      </c>
      <c r="C5850" s="4">
        <v>42391</v>
      </c>
      <c r="D5850" s="4">
        <v>42398</v>
      </c>
      <c r="E5850" t="s">
        <v>15</v>
      </c>
      <c r="F5850" t="s">
        <v>5152</v>
      </c>
      <c r="G5850" t="s">
        <v>21</v>
      </c>
      <c r="H5850">
        <v>10009</v>
      </c>
      <c r="I5850" t="s">
        <v>3855</v>
      </c>
      <c r="J5850">
        <v>26.335999999999999</v>
      </c>
      <c r="K5850">
        <v>4</v>
      </c>
      <c r="L5850">
        <v>4.2796000000000003</v>
      </c>
      <c r="M5850">
        <v>0.2</v>
      </c>
      <c r="N5850">
        <v>9.2175999999999991</v>
      </c>
    </row>
    <row r="5851" spans="1:14" hidden="1">
      <c r="A5851">
        <v>2876</v>
      </c>
      <c r="B5851" t="s">
        <v>5524</v>
      </c>
      <c r="C5851" s="4">
        <v>42390</v>
      </c>
      <c r="D5851" s="4">
        <v>42392</v>
      </c>
      <c r="E5851" t="s">
        <v>52</v>
      </c>
      <c r="F5851" t="s">
        <v>1024</v>
      </c>
      <c r="G5851" t="s">
        <v>21</v>
      </c>
      <c r="H5851">
        <v>92037</v>
      </c>
      <c r="I5851" t="s">
        <v>1608</v>
      </c>
      <c r="J5851">
        <v>153.56800000000001</v>
      </c>
      <c r="K5851">
        <v>2</v>
      </c>
      <c r="L5851">
        <v>79.663399999999996</v>
      </c>
      <c r="M5851">
        <v>0.2</v>
      </c>
      <c r="N5851">
        <v>-5.7588000000000203</v>
      </c>
    </row>
    <row r="5852" spans="1:14" hidden="1">
      <c r="A5852">
        <v>2877</v>
      </c>
      <c r="B5852" t="s">
        <v>5524</v>
      </c>
      <c r="C5852" s="4">
        <v>42390</v>
      </c>
      <c r="D5852" s="4">
        <v>42392</v>
      </c>
      <c r="E5852" t="s">
        <v>52</v>
      </c>
      <c r="F5852" t="s">
        <v>1024</v>
      </c>
      <c r="G5852" t="s">
        <v>21</v>
      </c>
      <c r="H5852">
        <v>92037</v>
      </c>
      <c r="I5852" t="s">
        <v>979</v>
      </c>
      <c r="J5852">
        <v>1013.4880000000001</v>
      </c>
      <c r="K5852">
        <v>7</v>
      </c>
      <c r="L5852">
        <v>133.92519999999999</v>
      </c>
      <c r="M5852">
        <v>0.2</v>
      </c>
      <c r="N5852">
        <v>76.011600000000001</v>
      </c>
    </row>
    <row r="5853" spans="1:14" hidden="1">
      <c r="A5853">
        <v>876</v>
      </c>
      <c r="B5853" t="s">
        <v>5525</v>
      </c>
      <c r="C5853" s="4">
        <v>42386</v>
      </c>
      <c r="D5853" s="4">
        <v>42390</v>
      </c>
      <c r="E5853" t="s">
        <v>15</v>
      </c>
      <c r="F5853" t="s">
        <v>16</v>
      </c>
      <c r="G5853" t="s">
        <v>17</v>
      </c>
      <c r="H5853">
        <v>3301</v>
      </c>
      <c r="I5853" t="s">
        <v>882</v>
      </c>
      <c r="J5853">
        <v>322.58999999999997</v>
      </c>
      <c r="K5853">
        <v>3</v>
      </c>
      <c r="L5853">
        <v>86.024000000000001</v>
      </c>
      <c r="M5853">
        <v>0</v>
      </c>
      <c r="N5853">
        <v>64.518000000000001</v>
      </c>
    </row>
    <row r="5854" spans="1:14" hidden="1">
      <c r="A5854">
        <v>877</v>
      </c>
      <c r="B5854" t="s">
        <v>5525</v>
      </c>
      <c r="C5854" s="4">
        <v>42386</v>
      </c>
      <c r="D5854" s="4">
        <v>42390</v>
      </c>
      <c r="E5854" t="s">
        <v>15</v>
      </c>
      <c r="F5854" t="s">
        <v>16</v>
      </c>
      <c r="G5854" t="s">
        <v>17</v>
      </c>
      <c r="H5854">
        <v>3301</v>
      </c>
      <c r="I5854" t="s">
        <v>2043</v>
      </c>
      <c r="J5854">
        <v>29.99</v>
      </c>
      <c r="K5854">
        <v>1</v>
      </c>
      <c r="L5854">
        <v>16.7944</v>
      </c>
      <c r="M5854">
        <v>0</v>
      </c>
      <c r="N5854">
        <v>13.195600000000001</v>
      </c>
    </row>
    <row r="5855" spans="1:14" hidden="1">
      <c r="A5855">
        <v>878</v>
      </c>
      <c r="B5855" t="s">
        <v>5525</v>
      </c>
      <c r="C5855" s="4">
        <v>42386</v>
      </c>
      <c r="D5855" s="4">
        <v>42390</v>
      </c>
      <c r="E5855" t="s">
        <v>15</v>
      </c>
      <c r="F5855" t="s">
        <v>16</v>
      </c>
      <c r="G5855" t="s">
        <v>17</v>
      </c>
      <c r="H5855">
        <v>3301</v>
      </c>
      <c r="I5855" t="s">
        <v>1882</v>
      </c>
      <c r="J5855">
        <v>371.97</v>
      </c>
      <c r="K5855">
        <v>3</v>
      </c>
      <c r="L5855">
        <v>101.6718</v>
      </c>
      <c r="M5855">
        <v>0</v>
      </c>
      <c r="N5855">
        <v>66.954599999999999</v>
      </c>
    </row>
    <row r="5856" spans="1:14" hidden="1">
      <c r="A5856">
        <v>2303</v>
      </c>
      <c r="B5856" t="s">
        <v>5526</v>
      </c>
      <c r="C5856" s="4">
        <v>42386</v>
      </c>
      <c r="D5856" s="4">
        <v>42390</v>
      </c>
      <c r="E5856" t="s">
        <v>15</v>
      </c>
      <c r="F5856" t="s">
        <v>1796</v>
      </c>
      <c r="G5856" t="s">
        <v>27</v>
      </c>
      <c r="H5856">
        <v>31907</v>
      </c>
      <c r="I5856" t="s">
        <v>1604</v>
      </c>
      <c r="J5856">
        <v>316</v>
      </c>
      <c r="K5856">
        <v>4</v>
      </c>
      <c r="L5856">
        <v>71.099999999999994</v>
      </c>
      <c r="M5856">
        <v>0</v>
      </c>
      <c r="N5856">
        <v>31.6</v>
      </c>
    </row>
    <row r="5857" spans="1:14" hidden="1">
      <c r="A5857">
        <v>26</v>
      </c>
      <c r="B5857" t="s">
        <v>5527</v>
      </c>
      <c r="C5857" s="4">
        <v>42385</v>
      </c>
      <c r="D5857" s="4">
        <v>42389</v>
      </c>
      <c r="E5857" t="s">
        <v>52</v>
      </c>
      <c r="F5857" t="s">
        <v>3216</v>
      </c>
      <c r="G5857" t="s">
        <v>21</v>
      </c>
      <c r="H5857">
        <v>90049</v>
      </c>
      <c r="I5857" t="s">
        <v>2430</v>
      </c>
      <c r="J5857">
        <v>11.648</v>
      </c>
      <c r="K5857">
        <v>2</v>
      </c>
      <c r="L5857">
        <v>3.7128000000000001</v>
      </c>
      <c r="M5857">
        <v>0.2</v>
      </c>
      <c r="N5857">
        <v>4.2224000000000004</v>
      </c>
    </row>
    <row r="5858" spans="1:14" hidden="1">
      <c r="A5858">
        <v>27</v>
      </c>
      <c r="B5858" t="s">
        <v>5527</v>
      </c>
      <c r="C5858" s="4">
        <v>42385</v>
      </c>
      <c r="D5858" s="4">
        <v>42389</v>
      </c>
      <c r="E5858" t="s">
        <v>52</v>
      </c>
      <c r="F5858" t="s">
        <v>3216</v>
      </c>
      <c r="G5858" t="s">
        <v>21</v>
      </c>
      <c r="H5858">
        <v>90049</v>
      </c>
      <c r="I5858" t="s">
        <v>2757</v>
      </c>
      <c r="J5858">
        <v>90.57</v>
      </c>
      <c r="K5858">
        <v>3</v>
      </c>
      <c r="L5858">
        <v>26.2653</v>
      </c>
      <c r="M5858">
        <v>0</v>
      </c>
      <c r="N5858">
        <v>11.774100000000001</v>
      </c>
    </row>
    <row r="5859" spans="1:14" hidden="1">
      <c r="A5859">
        <v>2878</v>
      </c>
      <c r="B5859" t="s">
        <v>5528</v>
      </c>
      <c r="C5859" s="4">
        <v>42384</v>
      </c>
      <c r="D5859" s="4">
        <v>42388</v>
      </c>
      <c r="E5859" t="s">
        <v>15</v>
      </c>
      <c r="F5859" t="s">
        <v>1885</v>
      </c>
      <c r="G5859" t="s">
        <v>17</v>
      </c>
      <c r="H5859">
        <v>7090</v>
      </c>
      <c r="I5859" t="s">
        <v>813</v>
      </c>
      <c r="J5859">
        <v>52.34</v>
      </c>
      <c r="K5859">
        <v>2</v>
      </c>
      <c r="L5859">
        <v>13.870100000000001</v>
      </c>
      <c r="M5859">
        <v>0</v>
      </c>
      <c r="N5859">
        <v>24.599799999999998</v>
      </c>
    </row>
    <row r="5860" spans="1:14" hidden="1">
      <c r="A5860">
        <v>2879</v>
      </c>
      <c r="B5860" t="s">
        <v>5528</v>
      </c>
      <c r="C5860" s="4">
        <v>42384</v>
      </c>
      <c r="D5860" s="4">
        <v>42388</v>
      </c>
      <c r="E5860" t="s">
        <v>15</v>
      </c>
      <c r="F5860" t="s">
        <v>1885</v>
      </c>
      <c r="G5860" t="s">
        <v>17</v>
      </c>
      <c r="H5860">
        <v>7090</v>
      </c>
      <c r="I5860" t="s">
        <v>917</v>
      </c>
      <c r="J5860">
        <v>4.66</v>
      </c>
      <c r="K5860">
        <v>2</v>
      </c>
      <c r="L5860">
        <v>1.6543000000000001</v>
      </c>
      <c r="M5860">
        <v>0</v>
      </c>
      <c r="N5860">
        <v>1.3513999999999999</v>
      </c>
    </row>
    <row r="5861" spans="1:14" hidden="1">
      <c r="A5861">
        <v>2880</v>
      </c>
      <c r="B5861" t="s">
        <v>5528</v>
      </c>
      <c r="C5861" s="4">
        <v>42384</v>
      </c>
      <c r="D5861" s="4">
        <v>42388</v>
      </c>
      <c r="E5861" t="s">
        <v>15</v>
      </c>
      <c r="F5861" t="s">
        <v>1885</v>
      </c>
      <c r="G5861" t="s">
        <v>17</v>
      </c>
      <c r="H5861">
        <v>7090</v>
      </c>
      <c r="I5861" t="s">
        <v>229</v>
      </c>
      <c r="J5861">
        <v>254.97</v>
      </c>
      <c r="K5861">
        <v>3</v>
      </c>
      <c r="L5861">
        <v>54.393599999999999</v>
      </c>
      <c r="M5861">
        <v>0</v>
      </c>
      <c r="N5861">
        <v>91.789199999999994</v>
      </c>
    </row>
    <row r="5862" spans="1:14" hidden="1">
      <c r="A5862">
        <v>3236</v>
      </c>
      <c r="B5862" t="s">
        <v>5529</v>
      </c>
      <c r="C5862" s="4">
        <v>42384</v>
      </c>
      <c r="D5862" s="4">
        <v>42384</v>
      </c>
      <c r="E5862" t="s">
        <v>98</v>
      </c>
      <c r="F5862" t="s">
        <v>3964</v>
      </c>
      <c r="G5862" t="s">
        <v>21</v>
      </c>
      <c r="H5862">
        <v>6824</v>
      </c>
      <c r="I5862" t="s">
        <v>263</v>
      </c>
      <c r="J5862">
        <v>181.797</v>
      </c>
      <c r="K5862">
        <v>1</v>
      </c>
      <c r="L5862">
        <v>197.37960000000001</v>
      </c>
      <c r="M5862">
        <v>0.3</v>
      </c>
      <c r="N5862">
        <v>-15.582599999999999</v>
      </c>
    </row>
    <row r="5863" spans="1:14" hidden="1">
      <c r="A5863">
        <v>3742</v>
      </c>
      <c r="B5863" t="s">
        <v>5530</v>
      </c>
      <c r="C5863" s="4">
        <v>42384</v>
      </c>
      <c r="D5863" s="4">
        <v>42390</v>
      </c>
      <c r="E5863" t="s">
        <v>15</v>
      </c>
      <c r="F5863" t="s">
        <v>519</v>
      </c>
      <c r="G5863" t="s">
        <v>21</v>
      </c>
      <c r="H5863">
        <v>10011</v>
      </c>
      <c r="I5863" t="s">
        <v>1590</v>
      </c>
      <c r="J5863">
        <v>16.52</v>
      </c>
      <c r="K5863">
        <v>4</v>
      </c>
      <c r="L5863">
        <v>2.2302</v>
      </c>
      <c r="M5863">
        <v>0</v>
      </c>
      <c r="N5863">
        <v>7.5991999999999997</v>
      </c>
    </row>
    <row r="5864" spans="1:14" hidden="1">
      <c r="A5864">
        <v>3743</v>
      </c>
      <c r="B5864" t="s">
        <v>5530</v>
      </c>
      <c r="C5864" s="4">
        <v>42384</v>
      </c>
      <c r="D5864" s="4">
        <v>42390</v>
      </c>
      <c r="E5864" t="s">
        <v>15</v>
      </c>
      <c r="F5864" t="s">
        <v>519</v>
      </c>
      <c r="G5864" t="s">
        <v>21</v>
      </c>
      <c r="H5864">
        <v>10011</v>
      </c>
      <c r="I5864" t="s">
        <v>113</v>
      </c>
      <c r="J5864">
        <v>60.12</v>
      </c>
      <c r="K5864">
        <v>9</v>
      </c>
      <c r="L5864">
        <v>3.4735999999999998</v>
      </c>
      <c r="M5864">
        <v>0</v>
      </c>
      <c r="N5864">
        <v>28.857600000000001</v>
      </c>
    </row>
    <row r="5865" spans="1:14" hidden="1">
      <c r="A5865">
        <v>3744</v>
      </c>
      <c r="B5865" t="s">
        <v>5530</v>
      </c>
      <c r="C5865" s="4">
        <v>42384</v>
      </c>
      <c r="D5865" s="4">
        <v>42390</v>
      </c>
      <c r="E5865" t="s">
        <v>15</v>
      </c>
      <c r="F5865" t="s">
        <v>519</v>
      </c>
      <c r="G5865" t="s">
        <v>21</v>
      </c>
      <c r="H5865">
        <v>10011</v>
      </c>
      <c r="I5865" t="s">
        <v>2458</v>
      </c>
      <c r="J5865">
        <v>49.536000000000001</v>
      </c>
      <c r="K5865">
        <v>3</v>
      </c>
      <c r="L5865">
        <v>10.732799999999999</v>
      </c>
      <c r="M5865">
        <v>0.2</v>
      </c>
      <c r="N5865">
        <v>17.337599999999998</v>
      </c>
    </row>
    <row r="5866" spans="1:14" hidden="1">
      <c r="A5866">
        <v>5968</v>
      </c>
      <c r="B5866" t="s">
        <v>5531</v>
      </c>
      <c r="C5866" s="4">
        <v>42384</v>
      </c>
      <c r="D5866" s="4">
        <v>42386</v>
      </c>
      <c r="E5866" t="s">
        <v>38</v>
      </c>
      <c r="F5866" t="s">
        <v>2472</v>
      </c>
      <c r="G5866" t="s">
        <v>17</v>
      </c>
      <c r="H5866">
        <v>10009</v>
      </c>
      <c r="I5866" t="s">
        <v>1583</v>
      </c>
      <c r="J5866">
        <v>81.98</v>
      </c>
      <c r="K5866">
        <v>2</v>
      </c>
      <c r="L5866">
        <v>20.904900000000001</v>
      </c>
      <c r="M5866">
        <v>0</v>
      </c>
      <c r="N5866">
        <v>40.170200000000001</v>
      </c>
    </row>
    <row r="5867" spans="1:14" hidden="1">
      <c r="A5867">
        <v>7269</v>
      </c>
      <c r="B5867" t="s">
        <v>5532</v>
      </c>
      <c r="C5867" s="4">
        <v>42383</v>
      </c>
      <c r="D5867" s="4">
        <v>42389</v>
      </c>
      <c r="E5867" t="s">
        <v>15</v>
      </c>
      <c r="F5867" t="s">
        <v>2067</v>
      </c>
      <c r="G5867" t="s">
        <v>21</v>
      </c>
      <c r="H5867">
        <v>28027</v>
      </c>
      <c r="I5867" t="s">
        <v>1642</v>
      </c>
      <c r="J5867">
        <v>89.567999999999998</v>
      </c>
      <c r="K5867">
        <v>2</v>
      </c>
      <c r="L5867">
        <v>28.549800000000001</v>
      </c>
      <c r="M5867">
        <v>0.2</v>
      </c>
      <c r="N5867">
        <v>32.468400000000003</v>
      </c>
    </row>
    <row r="5868" spans="1:14" hidden="1">
      <c r="A5868">
        <v>7270</v>
      </c>
      <c r="B5868" t="s">
        <v>5532</v>
      </c>
      <c r="C5868" s="4">
        <v>42383</v>
      </c>
      <c r="D5868" s="4">
        <v>42389</v>
      </c>
      <c r="E5868" t="s">
        <v>15</v>
      </c>
      <c r="F5868" t="s">
        <v>2067</v>
      </c>
      <c r="G5868" t="s">
        <v>21</v>
      </c>
      <c r="H5868">
        <v>28027</v>
      </c>
      <c r="I5868" t="s">
        <v>2535</v>
      </c>
      <c r="J5868">
        <v>315.77600000000001</v>
      </c>
      <c r="K5868">
        <v>8</v>
      </c>
      <c r="L5868">
        <v>35.524799999999999</v>
      </c>
      <c r="M5868">
        <v>0.2</v>
      </c>
      <c r="N5868">
        <v>31.5776</v>
      </c>
    </row>
    <row r="5869" spans="1:14" hidden="1">
      <c r="A5869">
        <v>1026</v>
      </c>
      <c r="B5869" t="s">
        <v>5533</v>
      </c>
      <c r="C5869" s="4">
        <v>42380</v>
      </c>
      <c r="D5869" s="4">
        <v>42382</v>
      </c>
      <c r="E5869" t="s">
        <v>52</v>
      </c>
      <c r="F5869" t="s">
        <v>5534</v>
      </c>
      <c r="G5869" t="s">
        <v>17</v>
      </c>
      <c r="H5869">
        <v>45503</v>
      </c>
      <c r="I5869" t="s">
        <v>3217</v>
      </c>
      <c r="J5869">
        <v>15.552</v>
      </c>
      <c r="K5869">
        <v>3</v>
      </c>
      <c r="L5869">
        <v>3.3696000000000002</v>
      </c>
      <c r="M5869">
        <v>0.2</v>
      </c>
      <c r="N5869">
        <v>5.4432</v>
      </c>
    </row>
    <row r="5870" spans="1:14" hidden="1">
      <c r="A5870">
        <v>1027</v>
      </c>
      <c r="B5870" t="s">
        <v>5533</v>
      </c>
      <c r="C5870" s="4">
        <v>42380</v>
      </c>
      <c r="D5870" s="4">
        <v>42382</v>
      </c>
      <c r="E5870" t="s">
        <v>52</v>
      </c>
      <c r="F5870" t="s">
        <v>5534</v>
      </c>
      <c r="G5870" t="s">
        <v>17</v>
      </c>
      <c r="H5870">
        <v>45503</v>
      </c>
      <c r="I5870" t="s">
        <v>2293</v>
      </c>
      <c r="J5870">
        <v>63.311999999999998</v>
      </c>
      <c r="K5870">
        <v>3</v>
      </c>
      <c r="L5870">
        <v>14.245200000000001</v>
      </c>
      <c r="M5870">
        <v>0.2</v>
      </c>
      <c r="N5870">
        <v>20.5764</v>
      </c>
    </row>
    <row r="5871" spans="1:14" hidden="1">
      <c r="A5871">
        <v>1028</v>
      </c>
      <c r="B5871" t="s">
        <v>5533</v>
      </c>
      <c r="C5871" s="4">
        <v>42380</v>
      </c>
      <c r="D5871" s="4">
        <v>42382</v>
      </c>
      <c r="E5871" t="s">
        <v>52</v>
      </c>
      <c r="F5871" t="s">
        <v>5534</v>
      </c>
      <c r="G5871" t="s">
        <v>17</v>
      </c>
      <c r="H5871">
        <v>45503</v>
      </c>
      <c r="I5871" t="s">
        <v>510</v>
      </c>
      <c r="J5871">
        <v>15.587999999999999</v>
      </c>
      <c r="K5871">
        <v>2</v>
      </c>
      <c r="L5871">
        <v>12.7302</v>
      </c>
      <c r="M5871">
        <v>0.4</v>
      </c>
      <c r="N5871">
        <v>-9.8724000000000007</v>
      </c>
    </row>
    <row r="5872" spans="1:14" hidden="1">
      <c r="A5872">
        <v>8522</v>
      </c>
      <c r="B5872" t="s">
        <v>5535</v>
      </c>
      <c r="C5872" s="4">
        <v>42380</v>
      </c>
      <c r="D5872" s="4">
        <v>42384</v>
      </c>
      <c r="E5872" t="s">
        <v>15</v>
      </c>
      <c r="F5872" t="s">
        <v>5536</v>
      </c>
      <c r="G5872" t="s">
        <v>17</v>
      </c>
      <c r="H5872">
        <v>43229</v>
      </c>
      <c r="I5872" t="s">
        <v>2189</v>
      </c>
      <c r="J5872">
        <v>54.991999999999997</v>
      </c>
      <c r="K5872">
        <v>14</v>
      </c>
      <c r="L5872">
        <v>3.2896999999999998</v>
      </c>
      <c r="M5872">
        <v>0.2</v>
      </c>
      <c r="N5872">
        <v>8.9361999999999995</v>
      </c>
    </row>
    <row r="5873" spans="1:14" hidden="1">
      <c r="A5873">
        <v>4667</v>
      </c>
      <c r="B5873" t="s">
        <v>5537</v>
      </c>
      <c r="C5873" s="4">
        <v>42379</v>
      </c>
      <c r="D5873" s="4">
        <v>42386</v>
      </c>
      <c r="E5873" t="s">
        <v>15</v>
      </c>
      <c r="F5873" t="s">
        <v>3293</v>
      </c>
      <c r="G5873" t="s">
        <v>27</v>
      </c>
      <c r="H5873">
        <v>98115</v>
      </c>
      <c r="I5873" t="s">
        <v>1923</v>
      </c>
      <c r="J5873">
        <v>79.92</v>
      </c>
      <c r="K5873">
        <v>4</v>
      </c>
      <c r="L5873">
        <v>11.3886</v>
      </c>
      <c r="M5873">
        <v>0</v>
      </c>
      <c r="N5873">
        <v>34.365600000000001</v>
      </c>
    </row>
    <row r="5874" spans="1:14" hidden="1">
      <c r="A5874">
        <v>4668</v>
      </c>
      <c r="B5874" t="s">
        <v>5537</v>
      </c>
      <c r="C5874" s="4">
        <v>42379</v>
      </c>
      <c r="D5874" s="4">
        <v>42386</v>
      </c>
      <c r="E5874" t="s">
        <v>15</v>
      </c>
      <c r="F5874" t="s">
        <v>3293</v>
      </c>
      <c r="G5874" t="s">
        <v>27</v>
      </c>
      <c r="H5874">
        <v>98115</v>
      </c>
      <c r="I5874" t="s">
        <v>1221</v>
      </c>
      <c r="J5874">
        <v>69.98</v>
      </c>
      <c r="K5874">
        <v>2</v>
      </c>
      <c r="L5874">
        <v>28.341899999999999</v>
      </c>
      <c r="M5874">
        <v>0</v>
      </c>
      <c r="N5874">
        <v>13.296200000000001</v>
      </c>
    </row>
    <row r="5875" spans="1:14" hidden="1">
      <c r="A5875">
        <v>6970</v>
      </c>
      <c r="B5875" t="s">
        <v>5538</v>
      </c>
      <c r="C5875" s="4">
        <v>42379</v>
      </c>
      <c r="D5875" s="4">
        <v>42382</v>
      </c>
      <c r="E5875" t="s">
        <v>52</v>
      </c>
      <c r="F5875" t="s">
        <v>1173</v>
      </c>
      <c r="G5875" t="s">
        <v>21</v>
      </c>
      <c r="H5875">
        <v>98632</v>
      </c>
      <c r="I5875" t="s">
        <v>2620</v>
      </c>
      <c r="J5875">
        <v>24.85</v>
      </c>
      <c r="K5875">
        <v>5</v>
      </c>
      <c r="L5875">
        <v>3.4293</v>
      </c>
      <c r="M5875">
        <v>0</v>
      </c>
      <c r="N5875">
        <v>7.7035</v>
      </c>
    </row>
    <row r="5876" spans="1:14" hidden="1">
      <c r="A5876">
        <v>3209</v>
      </c>
      <c r="B5876" t="s">
        <v>5539</v>
      </c>
      <c r="C5876" s="4">
        <v>42378</v>
      </c>
      <c r="D5876" s="4">
        <v>42384</v>
      </c>
      <c r="E5876" t="s">
        <v>15</v>
      </c>
      <c r="F5876" t="s">
        <v>2759</v>
      </c>
      <c r="G5876" t="s">
        <v>27</v>
      </c>
      <c r="H5876">
        <v>93727</v>
      </c>
      <c r="I5876" t="s">
        <v>4223</v>
      </c>
      <c r="J5876">
        <v>349.95</v>
      </c>
      <c r="K5876">
        <v>5</v>
      </c>
      <c r="L5876">
        <v>46.193399999999997</v>
      </c>
      <c r="M5876">
        <v>0</v>
      </c>
      <c r="N5876">
        <v>118.983</v>
      </c>
    </row>
    <row r="5877" spans="1:14" hidden="1">
      <c r="A5877">
        <v>3210</v>
      </c>
      <c r="B5877" t="s">
        <v>5539</v>
      </c>
      <c r="C5877" s="4">
        <v>42378</v>
      </c>
      <c r="D5877" s="4">
        <v>42384</v>
      </c>
      <c r="E5877" t="s">
        <v>15</v>
      </c>
      <c r="F5877" t="s">
        <v>2759</v>
      </c>
      <c r="G5877" t="s">
        <v>27</v>
      </c>
      <c r="H5877">
        <v>93727</v>
      </c>
      <c r="I5877" t="s">
        <v>2925</v>
      </c>
      <c r="J5877">
        <v>377.928</v>
      </c>
      <c r="K5877">
        <v>9</v>
      </c>
      <c r="L5877">
        <v>26.245000000000001</v>
      </c>
      <c r="M5877">
        <v>0.2</v>
      </c>
      <c r="N5877">
        <v>141.72300000000001</v>
      </c>
    </row>
    <row r="5878" spans="1:14" hidden="1">
      <c r="A5878">
        <v>3702</v>
      </c>
      <c r="B5878" t="s">
        <v>5540</v>
      </c>
      <c r="C5878" s="4">
        <v>42378</v>
      </c>
      <c r="D5878" s="4">
        <v>42382</v>
      </c>
      <c r="E5878" t="s">
        <v>52</v>
      </c>
      <c r="F5878" t="s">
        <v>4394</v>
      </c>
      <c r="G5878" t="s">
        <v>27</v>
      </c>
      <c r="H5878">
        <v>43615</v>
      </c>
      <c r="I5878" t="s">
        <v>381</v>
      </c>
      <c r="J5878">
        <v>15.167999999999999</v>
      </c>
      <c r="K5878">
        <v>2</v>
      </c>
      <c r="L5878">
        <v>5.6879999999999997</v>
      </c>
      <c r="M5878">
        <v>0.2</v>
      </c>
      <c r="N5878">
        <v>3.7919999999999998</v>
      </c>
    </row>
    <row r="5879" spans="1:14" hidden="1">
      <c r="A5879">
        <v>6851</v>
      </c>
      <c r="B5879" t="s">
        <v>5541</v>
      </c>
      <c r="C5879" s="4">
        <v>42377</v>
      </c>
      <c r="D5879" s="4">
        <v>42381</v>
      </c>
      <c r="E5879" t="s">
        <v>15</v>
      </c>
      <c r="F5879" t="s">
        <v>1533</v>
      </c>
      <c r="G5879" t="s">
        <v>27</v>
      </c>
      <c r="H5879">
        <v>53132</v>
      </c>
      <c r="I5879" t="s">
        <v>2244</v>
      </c>
      <c r="J5879">
        <v>1565.88</v>
      </c>
      <c r="K5879">
        <v>6</v>
      </c>
      <c r="L5879">
        <v>193.12520000000001</v>
      </c>
      <c r="M5879">
        <v>0</v>
      </c>
      <c r="N5879">
        <v>407.12880000000001</v>
      </c>
    </row>
    <row r="5880" spans="1:14" hidden="1">
      <c r="A5880">
        <v>6852</v>
      </c>
      <c r="B5880" t="s">
        <v>5541</v>
      </c>
      <c r="C5880" s="4">
        <v>42377</v>
      </c>
      <c r="D5880" s="4">
        <v>42381</v>
      </c>
      <c r="E5880" t="s">
        <v>15</v>
      </c>
      <c r="F5880" t="s">
        <v>1533</v>
      </c>
      <c r="G5880" t="s">
        <v>27</v>
      </c>
      <c r="H5880">
        <v>53132</v>
      </c>
      <c r="I5880" t="s">
        <v>2180</v>
      </c>
      <c r="J5880">
        <v>106.05</v>
      </c>
      <c r="K5880">
        <v>7</v>
      </c>
      <c r="L5880">
        <v>8.0295000000000005</v>
      </c>
      <c r="M5880">
        <v>0</v>
      </c>
      <c r="N5880">
        <v>49.843499999999999</v>
      </c>
    </row>
    <row r="5881" spans="1:14" hidden="1">
      <c r="A5881">
        <v>7808</v>
      </c>
      <c r="B5881" t="s">
        <v>5542</v>
      </c>
      <c r="C5881" s="4">
        <v>42377</v>
      </c>
      <c r="D5881" s="4">
        <v>42382</v>
      </c>
      <c r="E5881" t="s">
        <v>15</v>
      </c>
      <c r="F5881" t="s">
        <v>3235</v>
      </c>
      <c r="G5881" t="s">
        <v>21</v>
      </c>
      <c r="H5881">
        <v>27604</v>
      </c>
      <c r="I5881" t="s">
        <v>566</v>
      </c>
      <c r="J5881">
        <v>30.827999999999999</v>
      </c>
      <c r="K5881">
        <v>7</v>
      </c>
      <c r="L5881">
        <v>7.9272</v>
      </c>
      <c r="M5881">
        <v>0.7</v>
      </c>
      <c r="N5881">
        <v>-24.662400000000002</v>
      </c>
    </row>
    <row r="5882" spans="1:14" hidden="1">
      <c r="A5882">
        <v>7809</v>
      </c>
      <c r="B5882" t="s">
        <v>5542</v>
      </c>
      <c r="C5882" s="4">
        <v>42377</v>
      </c>
      <c r="D5882" s="4">
        <v>42382</v>
      </c>
      <c r="E5882" t="s">
        <v>15</v>
      </c>
      <c r="F5882" t="s">
        <v>3235</v>
      </c>
      <c r="G5882" t="s">
        <v>21</v>
      </c>
      <c r="H5882">
        <v>27604</v>
      </c>
      <c r="I5882" t="s">
        <v>3105</v>
      </c>
      <c r="J5882">
        <v>47.616</v>
      </c>
      <c r="K5882">
        <v>3</v>
      </c>
      <c r="L5882">
        <v>13.888</v>
      </c>
      <c r="M5882">
        <v>0.2</v>
      </c>
      <c r="N5882">
        <v>5.9519999999999902</v>
      </c>
    </row>
    <row r="5883" spans="1:14" hidden="1">
      <c r="A5883">
        <v>7810</v>
      </c>
      <c r="B5883" t="s">
        <v>5542</v>
      </c>
      <c r="C5883" s="4">
        <v>42377</v>
      </c>
      <c r="D5883" s="4">
        <v>42382</v>
      </c>
      <c r="E5883" t="s">
        <v>15</v>
      </c>
      <c r="F5883" t="s">
        <v>3235</v>
      </c>
      <c r="G5883" t="s">
        <v>21</v>
      </c>
      <c r="H5883">
        <v>27604</v>
      </c>
      <c r="I5883" t="s">
        <v>3461</v>
      </c>
      <c r="J5883">
        <v>108.78400000000001</v>
      </c>
      <c r="K5883">
        <v>2</v>
      </c>
      <c r="L5883">
        <v>48.952800000000003</v>
      </c>
      <c r="M5883">
        <v>0.2</v>
      </c>
      <c r="N5883">
        <v>10.878399999999999</v>
      </c>
    </row>
    <row r="5884" spans="1:14" hidden="1">
      <c r="A5884">
        <v>2162</v>
      </c>
      <c r="B5884" t="s">
        <v>5543</v>
      </c>
      <c r="C5884" s="4">
        <v>42376</v>
      </c>
      <c r="D5884" s="4">
        <v>42381</v>
      </c>
      <c r="E5884" t="s">
        <v>15</v>
      </c>
      <c r="F5884" t="s">
        <v>3214</v>
      </c>
      <c r="G5884" t="s">
        <v>17</v>
      </c>
      <c r="H5884">
        <v>94601</v>
      </c>
      <c r="I5884" t="s">
        <v>56</v>
      </c>
      <c r="J5884">
        <v>34.58</v>
      </c>
      <c r="K5884">
        <v>1</v>
      </c>
      <c r="L5884">
        <v>24.5518</v>
      </c>
      <c r="M5884">
        <v>0</v>
      </c>
      <c r="N5884">
        <v>10.0282</v>
      </c>
    </row>
    <row r="5885" spans="1:14" hidden="1">
      <c r="A5885">
        <v>8031</v>
      </c>
      <c r="B5885" t="s">
        <v>5544</v>
      </c>
      <c r="C5885" s="4">
        <v>42376</v>
      </c>
      <c r="D5885" s="4">
        <v>42380</v>
      </c>
      <c r="E5885" t="s">
        <v>15</v>
      </c>
      <c r="F5885" t="s">
        <v>3389</v>
      </c>
      <c r="G5885" t="s">
        <v>21</v>
      </c>
      <c r="H5885">
        <v>79109</v>
      </c>
      <c r="I5885" t="s">
        <v>738</v>
      </c>
      <c r="J5885">
        <v>23.076000000000001</v>
      </c>
      <c r="K5885">
        <v>3</v>
      </c>
      <c r="L5885">
        <v>11.345700000000001</v>
      </c>
      <c r="M5885">
        <v>0.6</v>
      </c>
      <c r="N5885">
        <v>-10.9611</v>
      </c>
    </row>
    <row r="5886" spans="1:14" hidden="1">
      <c r="A5886">
        <v>8032</v>
      </c>
      <c r="B5886" t="s">
        <v>5544</v>
      </c>
      <c r="C5886" s="4">
        <v>42376</v>
      </c>
      <c r="D5886" s="4">
        <v>42380</v>
      </c>
      <c r="E5886" t="s">
        <v>15</v>
      </c>
      <c r="F5886" t="s">
        <v>3389</v>
      </c>
      <c r="G5886" t="s">
        <v>21</v>
      </c>
      <c r="H5886">
        <v>79109</v>
      </c>
      <c r="I5886" t="s">
        <v>3512</v>
      </c>
      <c r="J5886">
        <v>25.92</v>
      </c>
      <c r="K5886">
        <v>5</v>
      </c>
      <c r="L5886">
        <v>3.3696000000000002</v>
      </c>
      <c r="M5886">
        <v>0.2</v>
      </c>
      <c r="N5886">
        <v>9.0719999999999992</v>
      </c>
    </row>
    <row r="5887" spans="1:14" hidden="1">
      <c r="A5887">
        <v>863</v>
      </c>
      <c r="B5887" t="s">
        <v>5545</v>
      </c>
      <c r="C5887" s="4">
        <v>42374</v>
      </c>
      <c r="D5887" s="4">
        <v>42376</v>
      </c>
      <c r="E5887" t="s">
        <v>52</v>
      </c>
      <c r="F5887" t="s">
        <v>2847</v>
      </c>
      <c r="G5887" t="s">
        <v>27</v>
      </c>
      <c r="H5887">
        <v>32216</v>
      </c>
      <c r="I5887" t="s">
        <v>1915</v>
      </c>
      <c r="J5887">
        <v>191.47200000000001</v>
      </c>
      <c r="K5887">
        <v>6</v>
      </c>
      <c r="L5887">
        <v>25.130700000000001</v>
      </c>
      <c r="M5887">
        <v>0.2</v>
      </c>
      <c r="N5887">
        <v>40.687800000000003</v>
      </c>
    </row>
    <row r="5888" spans="1:14" hidden="1">
      <c r="A5888">
        <v>864</v>
      </c>
      <c r="B5888" t="s">
        <v>5545</v>
      </c>
      <c r="C5888" s="4">
        <v>42374</v>
      </c>
      <c r="D5888" s="4">
        <v>42376</v>
      </c>
      <c r="E5888" t="s">
        <v>52</v>
      </c>
      <c r="F5888" t="s">
        <v>2847</v>
      </c>
      <c r="G5888" t="s">
        <v>27</v>
      </c>
      <c r="H5888">
        <v>32216</v>
      </c>
      <c r="I5888" t="s">
        <v>3687</v>
      </c>
      <c r="J5888">
        <v>5.2480000000000002</v>
      </c>
      <c r="K5888">
        <v>2</v>
      </c>
      <c r="L5888">
        <v>2.3288000000000002</v>
      </c>
      <c r="M5888">
        <v>0.2</v>
      </c>
      <c r="N5888">
        <v>0.59039999999999904</v>
      </c>
    </row>
    <row r="5889" spans="1:14" hidden="1">
      <c r="A5889">
        <v>865</v>
      </c>
      <c r="B5889" t="s">
        <v>5545</v>
      </c>
      <c r="C5889" s="4">
        <v>42374</v>
      </c>
      <c r="D5889" s="4">
        <v>42376</v>
      </c>
      <c r="E5889" t="s">
        <v>52</v>
      </c>
      <c r="F5889" t="s">
        <v>2847</v>
      </c>
      <c r="G5889" t="s">
        <v>27</v>
      </c>
      <c r="H5889">
        <v>32216</v>
      </c>
      <c r="I5889" t="s">
        <v>3125</v>
      </c>
      <c r="J5889">
        <v>59.183999999999997</v>
      </c>
      <c r="K5889">
        <v>2</v>
      </c>
      <c r="L5889">
        <v>27.002700000000001</v>
      </c>
      <c r="M5889">
        <v>0.2</v>
      </c>
      <c r="N5889">
        <v>5.1786000000000003</v>
      </c>
    </row>
    <row r="5890" spans="1:14" hidden="1">
      <c r="A5890">
        <v>2898</v>
      </c>
      <c r="B5890" t="s">
        <v>5546</v>
      </c>
      <c r="C5890" s="4">
        <v>42373</v>
      </c>
      <c r="D5890" s="4">
        <v>42378</v>
      </c>
      <c r="E5890" t="s">
        <v>15</v>
      </c>
      <c r="F5890" t="s">
        <v>26</v>
      </c>
      <c r="G5890" t="s">
        <v>27</v>
      </c>
      <c r="H5890">
        <v>28205</v>
      </c>
      <c r="I5890" t="s">
        <v>2671</v>
      </c>
      <c r="J5890">
        <v>959.96799999999996</v>
      </c>
      <c r="K5890">
        <v>4</v>
      </c>
      <c r="L5890">
        <v>209.99299999999999</v>
      </c>
      <c r="M5890">
        <v>0.2</v>
      </c>
      <c r="N5890">
        <v>119.996</v>
      </c>
    </row>
    <row r="5891" spans="1:14" hidden="1">
      <c r="A5891">
        <v>5868</v>
      </c>
      <c r="B5891" t="s">
        <v>5547</v>
      </c>
      <c r="C5891" s="4">
        <v>42373</v>
      </c>
      <c r="D5891" s="4">
        <v>42377</v>
      </c>
      <c r="E5891" t="s">
        <v>15</v>
      </c>
      <c r="F5891" t="s">
        <v>45</v>
      </c>
      <c r="G5891" t="s">
        <v>27</v>
      </c>
      <c r="H5891">
        <v>19143</v>
      </c>
      <c r="I5891" t="s">
        <v>2668</v>
      </c>
      <c r="J5891">
        <v>4.6719999999999997</v>
      </c>
      <c r="K5891">
        <v>1</v>
      </c>
      <c r="L5891">
        <v>4.0880000000000001</v>
      </c>
      <c r="M5891">
        <v>0.2</v>
      </c>
      <c r="N5891">
        <v>0.58399999999999996</v>
      </c>
    </row>
    <row r="5892" spans="1:14" hidden="1">
      <c r="A5892">
        <v>5869</v>
      </c>
      <c r="B5892" t="s">
        <v>5547</v>
      </c>
      <c r="C5892" s="4">
        <v>42373</v>
      </c>
      <c r="D5892" s="4">
        <v>42377</v>
      </c>
      <c r="E5892" t="s">
        <v>15</v>
      </c>
      <c r="F5892" t="s">
        <v>45</v>
      </c>
      <c r="G5892" t="s">
        <v>27</v>
      </c>
      <c r="H5892">
        <v>19143</v>
      </c>
      <c r="I5892" t="s">
        <v>3515</v>
      </c>
      <c r="J5892">
        <v>104.58</v>
      </c>
      <c r="K5892">
        <v>6</v>
      </c>
      <c r="L5892">
        <v>30.792999999999999</v>
      </c>
      <c r="M5892">
        <v>0.7</v>
      </c>
      <c r="N5892">
        <v>-80.177999999999997</v>
      </c>
    </row>
    <row r="5893" spans="1:14" hidden="1">
      <c r="A5893">
        <v>3074</v>
      </c>
      <c r="B5893" t="s">
        <v>5548</v>
      </c>
      <c r="C5893" s="4">
        <v>42372</v>
      </c>
      <c r="D5893" s="4">
        <v>42374</v>
      </c>
      <c r="E5893" t="s">
        <v>38</v>
      </c>
      <c r="F5893" t="s">
        <v>692</v>
      </c>
      <c r="G5893" t="s">
        <v>21</v>
      </c>
      <c r="H5893">
        <v>90045</v>
      </c>
      <c r="I5893" t="s">
        <v>2889</v>
      </c>
      <c r="J5893">
        <v>114.46</v>
      </c>
      <c r="K5893">
        <v>2</v>
      </c>
      <c r="L5893">
        <v>42.922499999999999</v>
      </c>
      <c r="M5893">
        <v>0</v>
      </c>
      <c r="N5893">
        <v>28.614999999999998</v>
      </c>
    </row>
    <row r="5894" spans="1:14" hidden="1">
      <c r="A5894">
        <v>8604</v>
      </c>
      <c r="B5894" t="s">
        <v>5549</v>
      </c>
      <c r="C5894" s="4">
        <v>42372</v>
      </c>
      <c r="D5894" s="4">
        <v>42377</v>
      </c>
      <c r="E5894" t="s">
        <v>15</v>
      </c>
      <c r="F5894" t="s">
        <v>366</v>
      </c>
      <c r="G5894" t="s">
        <v>27</v>
      </c>
      <c r="H5894">
        <v>78207</v>
      </c>
      <c r="I5894" t="s">
        <v>2317</v>
      </c>
      <c r="J5894">
        <v>30.08</v>
      </c>
      <c r="K5894">
        <v>2</v>
      </c>
      <c r="L5894">
        <v>17.672000000000001</v>
      </c>
      <c r="M5894">
        <v>0.2</v>
      </c>
      <c r="N5894">
        <v>-5.2640000000000002</v>
      </c>
    </row>
    <row r="5895" spans="1:14" hidden="1">
      <c r="A5895">
        <v>8605</v>
      </c>
      <c r="B5895" t="s">
        <v>5549</v>
      </c>
      <c r="C5895" s="4">
        <v>42372</v>
      </c>
      <c r="D5895" s="4">
        <v>42377</v>
      </c>
      <c r="E5895" t="s">
        <v>15</v>
      </c>
      <c r="F5895" t="s">
        <v>366</v>
      </c>
      <c r="G5895" t="s">
        <v>27</v>
      </c>
      <c r="H5895">
        <v>78207</v>
      </c>
      <c r="I5895" t="s">
        <v>1676</v>
      </c>
      <c r="J5895">
        <v>165.6</v>
      </c>
      <c r="K5895">
        <v>3</v>
      </c>
      <c r="L5895">
        <v>57.27</v>
      </c>
      <c r="M5895">
        <v>0.2</v>
      </c>
      <c r="N5895">
        <v>-6.2100000000000204</v>
      </c>
    </row>
    <row r="5896" spans="1:14" hidden="1">
      <c r="A5896">
        <v>8606</v>
      </c>
      <c r="B5896" t="s">
        <v>5549</v>
      </c>
      <c r="C5896" s="4">
        <v>42372</v>
      </c>
      <c r="D5896" s="4">
        <v>42377</v>
      </c>
      <c r="E5896" t="s">
        <v>15</v>
      </c>
      <c r="F5896" t="s">
        <v>366</v>
      </c>
      <c r="G5896" t="s">
        <v>27</v>
      </c>
      <c r="H5896">
        <v>78207</v>
      </c>
      <c r="I5896" t="s">
        <v>133</v>
      </c>
      <c r="J5896">
        <v>180.96</v>
      </c>
      <c r="K5896">
        <v>5</v>
      </c>
      <c r="L5896">
        <v>33.477600000000002</v>
      </c>
      <c r="M5896">
        <v>0.2</v>
      </c>
      <c r="N5896">
        <v>13.571999999999999</v>
      </c>
    </row>
    <row r="5897" spans="1:14" hidden="1">
      <c r="A5897">
        <v>9494</v>
      </c>
      <c r="B5897" t="s">
        <v>5550</v>
      </c>
      <c r="C5897" s="4">
        <v>42372</v>
      </c>
      <c r="D5897" s="4">
        <v>42377</v>
      </c>
      <c r="E5897" t="s">
        <v>15</v>
      </c>
      <c r="F5897" t="s">
        <v>2652</v>
      </c>
      <c r="G5897" t="s">
        <v>27</v>
      </c>
      <c r="H5897">
        <v>74012</v>
      </c>
      <c r="I5897" t="s">
        <v>1012</v>
      </c>
      <c r="J5897">
        <v>1592.85</v>
      </c>
      <c r="K5897">
        <v>7</v>
      </c>
      <c r="L5897">
        <v>177.489</v>
      </c>
      <c r="M5897">
        <v>0</v>
      </c>
      <c r="N5897">
        <v>350.42700000000002</v>
      </c>
    </row>
    <row r="5898" spans="1:14" hidden="1">
      <c r="A5898">
        <v>9495</v>
      </c>
      <c r="B5898" t="s">
        <v>5550</v>
      </c>
      <c r="C5898" s="4">
        <v>42372</v>
      </c>
      <c r="D5898" s="4">
        <v>42377</v>
      </c>
      <c r="E5898" t="s">
        <v>15</v>
      </c>
      <c r="F5898" t="s">
        <v>2652</v>
      </c>
      <c r="G5898" t="s">
        <v>27</v>
      </c>
      <c r="H5898">
        <v>74012</v>
      </c>
      <c r="I5898" t="s">
        <v>676</v>
      </c>
      <c r="J5898">
        <v>11.88</v>
      </c>
      <c r="K5898">
        <v>2</v>
      </c>
      <c r="L5898">
        <v>3.2669999999999999</v>
      </c>
      <c r="M5898">
        <v>0</v>
      </c>
      <c r="N5898">
        <v>5.3460000000000001</v>
      </c>
    </row>
    <row r="5899" spans="1:14" hidden="1">
      <c r="A5899">
        <v>4919</v>
      </c>
      <c r="B5899" t="s">
        <v>5551</v>
      </c>
      <c r="C5899" s="4">
        <v>42371</v>
      </c>
      <c r="D5899" s="4">
        <v>42376</v>
      </c>
      <c r="E5899" t="s">
        <v>15</v>
      </c>
      <c r="F5899" t="s">
        <v>2153</v>
      </c>
      <c r="G5899" t="s">
        <v>27</v>
      </c>
      <c r="H5899">
        <v>20877</v>
      </c>
      <c r="I5899" t="s">
        <v>71</v>
      </c>
      <c r="J5899">
        <v>173.94</v>
      </c>
      <c r="K5899">
        <v>3</v>
      </c>
      <c r="L5899">
        <v>45.224400000000003</v>
      </c>
      <c r="M5899">
        <v>0</v>
      </c>
      <c r="N5899">
        <v>38.266800000000003</v>
      </c>
    </row>
    <row r="5900" spans="1:14" hidden="1">
      <c r="A5900">
        <v>4920</v>
      </c>
      <c r="B5900" t="s">
        <v>5551</v>
      </c>
      <c r="C5900" s="4">
        <v>42371</v>
      </c>
      <c r="D5900" s="4">
        <v>42376</v>
      </c>
      <c r="E5900" t="s">
        <v>15</v>
      </c>
      <c r="F5900" t="s">
        <v>2153</v>
      </c>
      <c r="G5900" t="s">
        <v>27</v>
      </c>
      <c r="H5900">
        <v>20877</v>
      </c>
      <c r="I5900" t="s">
        <v>2546</v>
      </c>
      <c r="J5900">
        <v>231.98</v>
      </c>
      <c r="K5900">
        <v>2</v>
      </c>
      <c r="L5900">
        <v>82.352900000000005</v>
      </c>
      <c r="M5900">
        <v>0</v>
      </c>
      <c r="N5900">
        <v>67.274199999999993</v>
      </c>
    </row>
    <row r="5901" spans="1:14" hidden="1">
      <c r="A5901">
        <v>1896</v>
      </c>
      <c r="B5901" t="s">
        <v>5552</v>
      </c>
      <c r="C5901" s="4">
        <v>42369</v>
      </c>
      <c r="D5901" s="4">
        <v>42373</v>
      </c>
      <c r="E5901" t="s">
        <v>15</v>
      </c>
      <c r="F5901" t="s">
        <v>1998</v>
      </c>
      <c r="G5901" t="s">
        <v>21</v>
      </c>
      <c r="H5901">
        <v>59801</v>
      </c>
      <c r="I5901" t="s">
        <v>29</v>
      </c>
      <c r="J5901">
        <v>487.98399999999998</v>
      </c>
      <c r="K5901">
        <v>2</v>
      </c>
      <c r="L5901">
        <v>167.74449999999999</v>
      </c>
      <c r="M5901">
        <v>0.2</v>
      </c>
      <c r="N5901">
        <v>152.495</v>
      </c>
    </row>
    <row r="5902" spans="1:14" hidden="1">
      <c r="A5902">
        <v>2137</v>
      </c>
      <c r="B5902" t="s">
        <v>5553</v>
      </c>
      <c r="C5902" s="4">
        <v>42369</v>
      </c>
      <c r="D5902" s="4">
        <v>42374</v>
      </c>
      <c r="E5902" t="s">
        <v>15</v>
      </c>
      <c r="F5902" t="s">
        <v>877</v>
      </c>
      <c r="G5902" t="s">
        <v>21</v>
      </c>
      <c r="H5902">
        <v>75051</v>
      </c>
      <c r="I5902" t="s">
        <v>517</v>
      </c>
      <c r="J5902">
        <v>14.76</v>
      </c>
      <c r="K5902">
        <v>5</v>
      </c>
      <c r="L5902">
        <v>5.2397999999999998</v>
      </c>
      <c r="M5902">
        <v>0.6</v>
      </c>
      <c r="N5902">
        <v>-11.439</v>
      </c>
    </row>
    <row r="5903" spans="1:14" hidden="1">
      <c r="A5903">
        <v>2138</v>
      </c>
      <c r="B5903" t="s">
        <v>5553</v>
      </c>
      <c r="C5903" s="4">
        <v>42369</v>
      </c>
      <c r="D5903" s="4">
        <v>42374</v>
      </c>
      <c r="E5903" t="s">
        <v>15</v>
      </c>
      <c r="F5903" t="s">
        <v>877</v>
      </c>
      <c r="G5903" t="s">
        <v>21</v>
      </c>
      <c r="H5903">
        <v>75051</v>
      </c>
      <c r="I5903" t="s">
        <v>2318</v>
      </c>
      <c r="J5903">
        <v>3.6560000000000001</v>
      </c>
      <c r="K5903">
        <v>4</v>
      </c>
      <c r="L5903">
        <v>2.3763999999999998</v>
      </c>
      <c r="M5903">
        <v>0.8</v>
      </c>
      <c r="N5903">
        <v>-5.8495999999999997</v>
      </c>
    </row>
    <row r="5904" spans="1:14" hidden="1">
      <c r="A5904">
        <v>2322</v>
      </c>
      <c r="B5904" t="s">
        <v>5554</v>
      </c>
      <c r="C5904" s="4">
        <v>42369</v>
      </c>
      <c r="D5904" s="4">
        <v>42372</v>
      </c>
      <c r="E5904" t="s">
        <v>52</v>
      </c>
      <c r="F5904" t="s">
        <v>4280</v>
      </c>
      <c r="G5904" t="s">
        <v>27</v>
      </c>
      <c r="H5904">
        <v>42420</v>
      </c>
      <c r="I5904" t="s">
        <v>1908</v>
      </c>
      <c r="J5904">
        <v>94.74</v>
      </c>
      <c r="K5904">
        <v>3</v>
      </c>
      <c r="L5904">
        <v>16.737400000000001</v>
      </c>
      <c r="M5904">
        <v>0</v>
      </c>
      <c r="N5904">
        <v>44.527799999999999</v>
      </c>
    </row>
    <row r="5905" spans="1:14" hidden="1">
      <c r="A5905">
        <v>2323</v>
      </c>
      <c r="B5905" t="s">
        <v>5554</v>
      </c>
      <c r="C5905" s="4">
        <v>42369</v>
      </c>
      <c r="D5905" s="4">
        <v>42372</v>
      </c>
      <c r="E5905" t="s">
        <v>52</v>
      </c>
      <c r="F5905" t="s">
        <v>4280</v>
      </c>
      <c r="G5905" t="s">
        <v>27</v>
      </c>
      <c r="H5905">
        <v>42420</v>
      </c>
      <c r="I5905" t="s">
        <v>3827</v>
      </c>
      <c r="J5905">
        <v>60.64</v>
      </c>
      <c r="K5905">
        <v>4</v>
      </c>
      <c r="L5905">
        <v>8.1864000000000008</v>
      </c>
      <c r="M5905">
        <v>0</v>
      </c>
      <c r="N5905">
        <v>27.894400000000001</v>
      </c>
    </row>
    <row r="5906" spans="1:14" hidden="1">
      <c r="A5906">
        <v>2324</v>
      </c>
      <c r="B5906" t="s">
        <v>5554</v>
      </c>
      <c r="C5906" s="4">
        <v>42369</v>
      </c>
      <c r="D5906" s="4">
        <v>42372</v>
      </c>
      <c r="E5906" t="s">
        <v>52</v>
      </c>
      <c r="F5906" t="s">
        <v>4280</v>
      </c>
      <c r="G5906" t="s">
        <v>27</v>
      </c>
      <c r="H5906">
        <v>42420</v>
      </c>
      <c r="I5906" t="s">
        <v>782</v>
      </c>
      <c r="J5906">
        <v>76.3</v>
      </c>
      <c r="K5906">
        <v>5</v>
      </c>
      <c r="L5906">
        <v>7.63</v>
      </c>
      <c r="M5906">
        <v>0</v>
      </c>
      <c r="N5906">
        <v>38.15</v>
      </c>
    </row>
    <row r="5907" spans="1:14" hidden="1">
      <c r="A5907">
        <v>2325</v>
      </c>
      <c r="B5907" t="s">
        <v>5554</v>
      </c>
      <c r="C5907" s="4">
        <v>42369</v>
      </c>
      <c r="D5907" s="4">
        <v>42372</v>
      </c>
      <c r="E5907" t="s">
        <v>52</v>
      </c>
      <c r="F5907" t="s">
        <v>4280</v>
      </c>
      <c r="G5907" t="s">
        <v>27</v>
      </c>
      <c r="H5907">
        <v>42420</v>
      </c>
      <c r="I5907" t="s">
        <v>1330</v>
      </c>
      <c r="J5907">
        <v>364.8</v>
      </c>
      <c r="K5907">
        <v>12</v>
      </c>
      <c r="L5907">
        <v>16.416</v>
      </c>
      <c r="M5907">
        <v>0</v>
      </c>
      <c r="N5907">
        <v>167.80799999999999</v>
      </c>
    </row>
    <row r="5908" spans="1:14" hidden="1">
      <c r="A5908">
        <v>6072</v>
      </c>
      <c r="B5908" t="s">
        <v>5555</v>
      </c>
      <c r="C5908" s="4">
        <v>42369</v>
      </c>
      <c r="D5908" s="4">
        <v>42373</v>
      </c>
      <c r="E5908" t="s">
        <v>15</v>
      </c>
      <c r="F5908" t="s">
        <v>778</v>
      </c>
      <c r="G5908" t="s">
        <v>21</v>
      </c>
      <c r="H5908">
        <v>78745</v>
      </c>
      <c r="I5908" t="s">
        <v>2320</v>
      </c>
      <c r="J5908">
        <v>152.68799999999999</v>
      </c>
      <c r="K5908">
        <v>2</v>
      </c>
      <c r="L5908">
        <v>89.7042</v>
      </c>
      <c r="M5908">
        <v>0.2</v>
      </c>
      <c r="N5908">
        <v>-26.720400000000001</v>
      </c>
    </row>
    <row r="5909" spans="1:14" hidden="1">
      <c r="A5909">
        <v>6073</v>
      </c>
      <c r="B5909" t="s">
        <v>5555</v>
      </c>
      <c r="C5909" s="4">
        <v>42369</v>
      </c>
      <c r="D5909" s="4">
        <v>42373</v>
      </c>
      <c r="E5909" t="s">
        <v>15</v>
      </c>
      <c r="F5909" t="s">
        <v>778</v>
      </c>
      <c r="G5909" t="s">
        <v>21</v>
      </c>
      <c r="H5909">
        <v>78745</v>
      </c>
      <c r="I5909" t="s">
        <v>481</v>
      </c>
      <c r="J5909">
        <v>3.488</v>
      </c>
      <c r="K5909">
        <v>2</v>
      </c>
      <c r="L5909">
        <v>1.4605999999999999</v>
      </c>
      <c r="M5909">
        <v>0.2</v>
      </c>
      <c r="N5909">
        <v>0.56679999999999997</v>
      </c>
    </row>
    <row r="5910" spans="1:14" hidden="1">
      <c r="A5910">
        <v>6074</v>
      </c>
      <c r="B5910" t="s">
        <v>5555</v>
      </c>
      <c r="C5910" s="4">
        <v>42369</v>
      </c>
      <c r="D5910" s="4">
        <v>42373</v>
      </c>
      <c r="E5910" t="s">
        <v>15</v>
      </c>
      <c r="F5910" t="s">
        <v>778</v>
      </c>
      <c r="G5910" t="s">
        <v>21</v>
      </c>
      <c r="H5910">
        <v>78745</v>
      </c>
      <c r="I5910" t="s">
        <v>1151</v>
      </c>
      <c r="J5910">
        <v>5.8879999999999999</v>
      </c>
      <c r="K5910">
        <v>2</v>
      </c>
      <c r="L5910">
        <v>3.6063999999999998</v>
      </c>
      <c r="M5910">
        <v>0.2</v>
      </c>
      <c r="N5910">
        <v>-1.3248</v>
      </c>
    </row>
    <row r="5911" spans="1:14" hidden="1">
      <c r="A5911">
        <v>7356</v>
      </c>
      <c r="B5911" t="s">
        <v>5556</v>
      </c>
      <c r="C5911" s="4">
        <v>42369</v>
      </c>
      <c r="D5911" s="4">
        <v>42371</v>
      </c>
      <c r="E5911" t="s">
        <v>52</v>
      </c>
      <c r="F5911" t="s">
        <v>4293</v>
      </c>
      <c r="G5911" t="s">
        <v>27</v>
      </c>
      <c r="H5911">
        <v>48205</v>
      </c>
      <c r="I5911" t="s">
        <v>5557</v>
      </c>
      <c r="J5911">
        <v>116.4</v>
      </c>
      <c r="K5911">
        <v>8</v>
      </c>
      <c r="L5911">
        <v>8.0024999999999995</v>
      </c>
      <c r="M5911">
        <v>0</v>
      </c>
      <c r="N5911">
        <v>52.38</v>
      </c>
    </row>
    <row r="5912" spans="1:14" hidden="1">
      <c r="A5912">
        <v>6009</v>
      </c>
      <c r="B5912" t="s">
        <v>5558</v>
      </c>
      <c r="C5912" s="4">
        <v>42368</v>
      </c>
      <c r="D5912" s="4">
        <v>42372</v>
      </c>
      <c r="E5912" t="s">
        <v>15</v>
      </c>
      <c r="F5912" t="s">
        <v>3620</v>
      </c>
      <c r="G5912" t="s">
        <v>21</v>
      </c>
      <c r="H5912">
        <v>90049</v>
      </c>
      <c r="I5912" t="s">
        <v>4456</v>
      </c>
      <c r="J5912">
        <v>68.52</v>
      </c>
      <c r="K5912">
        <v>3</v>
      </c>
      <c r="L5912">
        <v>12.333600000000001</v>
      </c>
      <c r="M5912">
        <v>0</v>
      </c>
      <c r="N5912">
        <v>31.519200000000001</v>
      </c>
    </row>
    <row r="5913" spans="1:14" hidden="1">
      <c r="A5913">
        <v>6010</v>
      </c>
      <c r="B5913" t="s">
        <v>5558</v>
      </c>
      <c r="C5913" s="4">
        <v>42368</v>
      </c>
      <c r="D5913" s="4">
        <v>42372</v>
      </c>
      <c r="E5913" t="s">
        <v>15</v>
      </c>
      <c r="F5913" t="s">
        <v>3620</v>
      </c>
      <c r="G5913" t="s">
        <v>21</v>
      </c>
      <c r="H5913">
        <v>90049</v>
      </c>
      <c r="I5913" t="s">
        <v>1770</v>
      </c>
      <c r="J5913">
        <v>74.94</v>
      </c>
      <c r="K5913">
        <v>3</v>
      </c>
      <c r="L5913">
        <v>20.233799999999999</v>
      </c>
      <c r="M5913">
        <v>0</v>
      </c>
      <c r="N5913">
        <v>14.2386</v>
      </c>
    </row>
    <row r="5914" spans="1:14" hidden="1">
      <c r="A5914">
        <v>6011</v>
      </c>
      <c r="B5914" t="s">
        <v>5558</v>
      </c>
      <c r="C5914" s="4">
        <v>42368</v>
      </c>
      <c r="D5914" s="4">
        <v>42372</v>
      </c>
      <c r="E5914" t="s">
        <v>15</v>
      </c>
      <c r="F5914" t="s">
        <v>3620</v>
      </c>
      <c r="G5914" t="s">
        <v>21</v>
      </c>
      <c r="H5914">
        <v>90049</v>
      </c>
      <c r="I5914" t="s">
        <v>4923</v>
      </c>
      <c r="J5914">
        <v>2548.56</v>
      </c>
      <c r="K5914">
        <v>6</v>
      </c>
      <c r="L5914">
        <v>376.97449999999998</v>
      </c>
      <c r="M5914">
        <v>0.2</v>
      </c>
      <c r="N5914">
        <v>286.71300000000002</v>
      </c>
    </row>
    <row r="5915" spans="1:14" hidden="1">
      <c r="A5915">
        <v>6012</v>
      </c>
      <c r="B5915" t="s">
        <v>5558</v>
      </c>
      <c r="C5915" s="4">
        <v>42368</v>
      </c>
      <c r="D5915" s="4">
        <v>42372</v>
      </c>
      <c r="E5915" t="s">
        <v>15</v>
      </c>
      <c r="F5915" t="s">
        <v>3620</v>
      </c>
      <c r="G5915" t="s">
        <v>21</v>
      </c>
      <c r="H5915">
        <v>90049</v>
      </c>
      <c r="I5915" t="s">
        <v>3302</v>
      </c>
      <c r="J5915">
        <v>271.44</v>
      </c>
      <c r="K5915">
        <v>3</v>
      </c>
      <c r="L5915">
        <v>49.764000000000003</v>
      </c>
      <c r="M5915">
        <v>0</v>
      </c>
      <c r="N5915">
        <v>122.148</v>
      </c>
    </row>
    <row r="5916" spans="1:14" hidden="1">
      <c r="A5916">
        <v>6013</v>
      </c>
      <c r="B5916" t="s">
        <v>5558</v>
      </c>
      <c r="C5916" s="4">
        <v>42368</v>
      </c>
      <c r="D5916" s="4">
        <v>42372</v>
      </c>
      <c r="E5916" t="s">
        <v>15</v>
      </c>
      <c r="F5916" t="s">
        <v>3620</v>
      </c>
      <c r="G5916" t="s">
        <v>21</v>
      </c>
      <c r="H5916">
        <v>90049</v>
      </c>
      <c r="I5916" t="s">
        <v>3528</v>
      </c>
      <c r="J5916">
        <v>287.88</v>
      </c>
      <c r="K5916">
        <v>3</v>
      </c>
      <c r="L5916">
        <v>83.965000000000003</v>
      </c>
      <c r="M5916">
        <v>0.2</v>
      </c>
      <c r="N5916">
        <v>35.984999999999999</v>
      </c>
    </row>
    <row r="5917" spans="1:14" hidden="1">
      <c r="A5917">
        <v>9876</v>
      </c>
      <c r="B5917" t="s">
        <v>5559</v>
      </c>
      <c r="C5917" s="4">
        <v>42367</v>
      </c>
      <c r="D5917" s="4">
        <v>42374</v>
      </c>
      <c r="E5917" t="s">
        <v>15</v>
      </c>
      <c r="F5917" t="s">
        <v>154</v>
      </c>
      <c r="G5917" t="s">
        <v>21</v>
      </c>
      <c r="H5917">
        <v>10035</v>
      </c>
      <c r="I5917" t="s">
        <v>5560</v>
      </c>
      <c r="J5917">
        <v>6.36</v>
      </c>
      <c r="K5917">
        <v>2</v>
      </c>
      <c r="L5917">
        <v>3.1482000000000001</v>
      </c>
      <c r="M5917">
        <v>0</v>
      </c>
      <c r="N5917">
        <v>6.3600000000000101E-2</v>
      </c>
    </row>
    <row r="5918" spans="1:14" hidden="1">
      <c r="A5918">
        <v>162</v>
      </c>
      <c r="B5918" t="s">
        <v>5561</v>
      </c>
      <c r="C5918" s="4">
        <v>42366</v>
      </c>
      <c r="D5918" s="4">
        <v>42369</v>
      </c>
      <c r="E5918" t="s">
        <v>52</v>
      </c>
      <c r="F5918" t="s">
        <v>2728</v>
      </c>
      <c r="G5918" t="s">
        <v>21</v>
      </c>
      <c r="H5918">
        <v>19134</v>
      </c>
      <c r="I5918" t="s">
        <v>2019</v>
      </c>
      <c r="J5918">
        <v>54.384</v>
      </c>
      <c r="K5918">
        <v>2</v>
      </c>
      <c r="L5918">
        <v>26.5122</v>
      </c>
      <c r="M5918">
        <v>0.2</v>
      </c>
      <c r="N5918">
        <v>1.3595999999999999</v>
      </c>
    </row>
    <row r="5919" spans="1:14" hidden="1">
      <c r="A5919">
        <v>4037</v>
      </c>
      <c r="B5919" t="s">
        <v>5562</v>
      </c>
      <c r="C5919" s="4">
        <v>42366</v>
      </c>
      <c r="D5919" s="4">
        <v>42370</v>
      </c>
      <c r="E5919" t="s">
        <v>15</v>
      </c>
      <c r="F5919" t="s">
        <v>3177</v>
      </c>
      <c r="G5919" t="s">
        <v>21</v>
      </c>
      <c r="H5919">
        <v>60623</v>
      </c>
      <c r="I5919" t="s">
        <v>2083</v>
      </c>
      <c r="J5919">
        <v>24.815999999999999</v>
      </c>
      <c r="K5919">
        <v>2</v>
      </c>
      <c r="L5919">
        <v>11.6325</v>
      </c>
      <c r="M5919">
        <v>0.2</v>
      </c>
      <c r="N5919">
        <v>1.5509999999999999</v>
      </c>
    </row>
    <row r="5920" spans="1:14" hidden="1">
      <c r="A5920">
        <v>38</v>
      </c>
      <c r="B5920" t="s">
        <v>5563</v>
      </c>
      <c r="C5920" s="4">
        <v>42365</v>
      </c>
      <c r="D5920" s="4">
        <v>42369</v>
      </c>
      <c r="E5920" t="s">
        <v>15</v>
      </c>
      <c r="F5920" t="s">
        <v>1826</v>
      </c>
      <c r="G5920" t="s">
        <v>17</v>
      </c>
      <c r="H5920">
        <v>77041</v>
      </c>
      <c r="I5920" t="s">
        <v>3382</v>
      </c>
      <c r="J5920">
        <v>113.328</v>
      </c>
      <c r="K5920">
        <v>9</v>
      </c>
      <c r="L5920">
        <v>8.657</v>
      </c>
      <c r="M5920">
        <v>0.2</v>
      </c>
      <c r="N5920">
        <v>35.414999999999999</v>
      </c>
    </row>
    <row r="5921" spans="1:14" hidden="1">
      <c r="A5921">
        <v>39</v>
      </c>
      <c r="B5921" t="s">
        <v>5563</v>
      </c>
      <c r="C5921" s="4">
        <v>42365</v>
      </c>
      <c r="D5921" s="4">
        <v>42369</v>
      </c>
      <c r="E5921" t="s">
        <v>15</v>
      </c>
      <c r="F5921" t="s">
        <v>1826</v>
      </c>
      <c r="G5921" t="s">
        <v>17</v>
      </c>
      <c r="H5921">
        <v>77041</v>
      </c>
      <c r="I5921" t="s">
        <v>2244</v>
      </c>
      <c r="J5921">
        <v>532.39919999999995</v>
      </c>
      <c r="K5921">
        <v>3</v>
      </c>
      <c r="L5921">
        <v>193.12520000000001</v>
      </c>
      <c r="M5921">
        <v>0.32</v>
      </c>
      <c r="N5921">
        <v>-46.976399999999998</v>
      </c>
    </row>
    <row r="5922" spans="1:14" hidden="1">
      <c r="A5922">
        <v>40</v>
      </c>
      <c r="B5922" t="s">
        <v>5563</v>
      </c>
      <c r="C5922" s="4">
        <v>42365</v>
      </c>
      <c r="D5922" s="4">
        <v>42369</v>
      </c>
      <c r="E5922" t="s">
        <v>15</v>
      </c>
      <c r="F5922" t="s">
        <v>1826</v>
      </c>
      <c r="G5922" t="s">
        <v>17</v>
      </c>
      <c r="H5922">
        <v>77041</v>
      </c>
      <c r="I5922" t="s">
        <v>2835</v>
      </c>
      <c r="J5922">
        <v>212.05799999999999</v>
      </c>
      <c r="K5922">
        <v>3</v>
      </c>
      <c r="L5922">
        <v>75.734999999999999</v>
      </c>
      <c r="M5922">
        <v>0.3</v>
      </c>
      <c r="N5922">
        <v>-15.147</v>
      </c>
    </row>
    <row r="5923" spans="1:14" hidden="1">
      <c r="A5923">
        <v>41</v>
      </c>
      <c r="B5923" t="s">
        <v>5563</v>
      </c>
      <c r="C5923" s="4">
        <v>42365</v>
      </c>
      <c r="D5923" s="4">
        <v>42369</v>
      </c>
      <c r="E5923" t="s">
        <v>15</v>
      </c>
      <c r="F5923" t="s">
        <v>1826</v>
      </c>
      <c r="G5923" t="s">
        <v>17</v>
      </c>
      <c r="H5923">
        <v>77041</v>
      </c>
      <c r="I5923" t="s">
        <v>5564</v>
      </c>
      <c r="J5923">
        <v>371.16800000000001</v>
      </c>
      <c r="K5923">
        <v>4</v>
      </c>
      <c r="L5923">
        <v>82.352900000000005</v>
      </c>
      <c r="M5923">
        <v>0.2</v>
      </c>
      <c r="N5923">
        <v>41.756399999999999</v>
      </c>
    </row>
    <row r="5924" spans="1:14" hidden="1">
      <c r="A5924">
        <v>496</v>
      </c>
      <c r="B5924" t="s">
        <v>5565</v>
      </c>
      <c r="C5924" s="4">
        <v>42365</v>
      </c>
      <c r="D5924" s="4">
        <v>42369</v>
      </c>
      <c r="E5924" t="s">
        <v>15</v>
      </c>
      <c r="F5924" t="s">
        <v>2428</v>
      </c>
      <c r="G5924" t="s">
        <v>21</v>
      </c>
      <c r="H5924">
        <v>72701</v>
      </c>
      <c r="I5924" t="s">
        <v>4385</v>
      </c>
      <c r="J5924">
        <v>105.42</v>
      </c>
      <c r="K5924">
        <v>2</v>
      </c>
      <c r="L5924">
        <v>26.882100000000001</v>
      </c>
      <c r="M5924">
        <v>0</v>
      </c>
      <c r="N5924">
        <v>51.655799999999999</v>
      </c>
    </row>
    <row r="5925" spans="1:14" hidden="1">
      <c r="A5925">
        <v>1094</v>
      </c>
      <c r="B5925" t="s">
        <v>5566</v>
      </c>
      <c r="C5925" s="4">
        <v>42365</v>
      </c>
      <c r="D5925" s="4">
        <v>42369</v>
      </c>
      <c r="E5925" t="s">
        <v>15</v>
      </c>
      <c r="F5925" t="s">
        <v>5413</v>
      </c>
      <c r="G5925" t="s">
        <v>17</v>
      </c>
      <c r="H5925">
        <v>20735</v>
      </c>
      <c r="I5925" t="s">
        <v>2864</v>
      </c>
      <c r="J5925">
        <v>28.9</v>
      </c>
      <c r="K5925">
        <v>5</v>
      </c>
      <c r="L5925">
        <v>2.9478</v>
      </c>
      <c r="M5925">
        <v>0</v>
      </c>
      <c r="N5925">
        <v>14.161</v>
      </c>
    </row>
    <row r="5926" spans="1:14" hidden="1">
      <c r="A5926">
        <v>1095</v>
      </c>
      <c r="B5926" t="s">
        <v>5566</v>
      </c>
      <c r="C5926" s="4">
        <v>42365</v>
      </c>
      <c r="D5926" s="4">
        <v>42369</v>
      </c>
      <c r="E5926" t="s">
        <v>15</v>
      </c>
      <c r="F5926" t="s">
        <v>5413</v>
      </c>
      <c r="G5926" t="s">
        <v>17</v>
      </c>
      <c r="H5926">
        <v>20735</v>
      </c>
      <c r="I5926" t="s">
        <v>3764</v>
      </c>
      <c r="J5926">
        <v>355.96</v>
      </c>
      <c r="K5926">
        <v>2</v>
      </c>
      <c r="L5926">
        <v>126.36579999999999</v>
      </c>
      <c r="M5926">
        <v>0</v>
      </c>
      <c r="N5926">
        <v>103.22839999999999</v>
      </c>
    </row>
    <row r="5927" spans="1:14" hidden="1">
      <c r="A5927">
        <v>1698</v>
      </c>
      <c r="B5927" t="s">
        <v>5567</v>
      </c>
      <c r="C5927" s="4">
        <v>42365</v>
      </c>
      <c r="D5927" s="4">
        <v>42369</v>
      </c>
      <c r="E5927" t="s">
        <v>15</v>
      </c>
      <c r="F5927" t="s">
        <v>2048</v>
      </c>
      <c r="G5927" t="s">
        <v>21</v>
      </c>
      <c r="H5927">
        <v>90008</v>
      </c>
      <c r="I5927" t="s">
        <v>2973</v>
      </c>
      <c r="J5927">
        <v>106.96</v>
      </c>
      <c r="K5927">
        <v>2</v>
      </c>
      <c r="L5927">
        <v>37.970799999999997</v>
      </c>
      <c r="M5927">
        <v>0</v>
      </c>
      <c r="N5927">
        <v>31.0184</v>
      </c>
    </row>
    <row r="5928" spans="1:14" hidden="1">
      <c r="A5928">
        <v>1699</v>
      </c>
      <c r="B5928" t="s">
        <v>5567</v>
      </c>
      <c r="C5928" s="4">
        <v>42365</v>
      </c>
      <c r="D5928" s="4">
        <v>42369</v>
      </c>
      <c r="E5928" t="s">
        <v>15</v>
      </c>
      <c r="F5928" t="s">
        <v>2048</v>
      </c>
      <c r="G5928" t="s">
        <v>21</v>
      </c>
      <c r="H5928">
        <v>90008</v>
      </c>
      <c r="I5928" t="s">
        <v>3722</v>
      </c>
      <c r="J5928">
        <v>21.56</v>
      </c>
      <c r="K5928">
        <v>7</v>
      </c>
      <c r="L5928">
        <v>1.6015999999999999</v>
      </c>
      <c r="M5928">
        <v>0</v>
      </c>
      <c r="N5928">
        <v>10.348800000000001</v>
      </c>
    </row>
    <row r="5929" spans="1:14" hidden="1">
      <c r="A5929">
        <v>3191</v>
      </c>
      <c r="B5929" t="s">
        <v>5568</v>
      </c>
      <c r="C5929" s="4">
        <v>42365</v>
      </c>
      <c r="D5929" s="4">
        <v>42370</v>
      </c>
      <c r="E5929" t="s">
        <v>15</v>
      </c>
      <c r="F5929" t="s">
        <v>1364</v>
      </c>
      <c r="G5929" t="s">
        <v>17</v>
      </c>
      <c r="H5929">
        <v>60610</v>
      </c>
      <c r="I5929" t="s">
        <v>2848</v>
      </c>
      <c r="J5929">
        <v>12.672000000000001</v>
      </c>
      <c r="K5929">
        <v>3</v>
      </c>
      <c r="L5929">
        <v>5.28</v>
      </c>
      <c r="M5929">
        <v>0.2</v>
      </c>
      <c r="N5929">
        <v>-3.1680000000000001</v>
      </c>
    </row>
    <row r="5930" spans="1:14" hidden="1">
      <c r="A5930">
        <v>3272</v>
      </c>
      <c r="B5930" t="s">
        <v>5569</v>
      </c>
      <c r="C5930" s="4">
        <v>42365</v>
      </c>
      <c r="D5930" s="4">
        <v>42367</v>
      </c>
      <c r="E5930" t="s">
        <v>52</v>
      </c>
      <c r="F5930" t="s">
        <v>1391</v>
      </c>
      <c r="G5930" t="s">
        <v>27</v>
      </c>
      <c r="H5930">
        <v>93277</v>
      </c>
      <c r="I5930" t="s">
        <v>1836</v>
      </c>
      <c r="J5930">
        <v>7.92</v>
      </c>
      <c r="K5930">
        <v>8</v>
      </c>
      <c r="L5930">
        <v>0.5544</v>
      </c>
      <c r="M5930">
        <v>0</v>
      </c>
      <c r="N5930">
        <v>3.4847999999999999</v>
      </c>
    </row>
    <row r="5931" spans="1:14" hidden="1">
      <c r="A5931">
        <v>4810</v>
      </c>
      <c r="B5931" t="s">
        <v>5570</v>
      </c>
      <c r="C5931" s="4">
        <v>42365</v>
      </c>
      <c r="D5931" s="4">
        <v>42368</v>
      </c>
      <c r="E5931" t="s">
        <v>38</v>
      </c>
      <c r="F5931" t="s">
        <v>3726</v>
      </c>
      <c r="G5931" t="s">
        <v>21</v>
      </c>
      <c r="H5931">
        <v>54703</v>
      </c>
      <c r="I5931" t="s">
        <v>2199</v>
      </c>
      <c r="J5931">
        <v>195.64</v>
      </c>
      <c r="K5931">
        <v>4</v>
      </c>
      <c r="L5931">
        <v>25.9223</v>
      </c>
      <c r="M5931">
        <v>0</v>
      </c>
      <c r="N5931">
        <v>91.950800000000001</v>
      </c>
    </row>
    <row r="5932" spans="1:14" hidden="1">
      <c r="A5932">
        <v>4811</v>
      </c>
      <c r="B5932" t="s">
        <v>5570</v>
      </c>
      <c r="C5932" s="4">
        <v>42365</v>
      </c>
      <c r="D5932" s="4">
        <v>42368</v>
      </c>
      <c r="E5932" t="s">
        <v>38</v>
      </c>
      <c r="F5932" t="s">
        <v>3726</v>
      </c>
      <c r="G5932" t="s">
        <v>21</v>
      </c>
      <c r="H5932">
        <v>54703</v>
      </c>
      <c r="I5932" t="s">
        <v>3528</v>
      </c>
      <c r="J5932">
        <v>239.9</v>
      </c>
      <c r="K5932">
        <v>2</v>
      </c>
      <c r="L5932">
        <v>83.965000000000003</v>
      </c>
      <c r="M5932">
        <v>0</v>
      </c>
      <c r="N5932">
        <v>71.97</v>
      </c>
    </row>
    <row r="5933" spans="1:14" hidden="1">
      <c r="A5933">
        <v>7650</v>
      </c>
      <c r="B5933" t="s">
        <v>5571</v>
      </c>
      <c r="C5933" s="4">
        <v>42365</v>
      </c>
      <c r="D5933" s="4">
        <v>42369</v>
      </c>
      <c r="E5933" t="s">
        <v>15</v>
      </c>
      <c r="F5933" t="s">
        <v>1281</v>
      </c>
      <c r="G5933" t="s">
        <v>27</v>
      </c>
      <c r="H5933">
        <v>43302</v>
      </c>
      <c r="I5933" t="s">
        <v>887</v>
      </c>
      <c r="J5933">
        <v>1548.99</v>
      </c>
      <c r="K5933">
        <v>9</v>
      </c>
      <c r="L5933">
        <v>223.74299999999999</v>
      </c>
      <c r="M5933">
        <v>0.4</v>
      </c>
      <c r="N5933">
        <v>-464.697</v>
      </c>
    </row>
    <row r="5934" spans="1:14" hidden="1">
      <c r="A5934">
        <v>7651</v>
      </c>
      <c r="B5934" t="s">
        <v>5571</v>
      </c>
      <c r="C5934" s="4">
        <v>42365</v>
      </c>
      <c r="D5934" s="4">
        <v>42369</v>
      </c>
      <c r="E5934" t="s">
        <v>15</v>
      </c>
      <c r="F5934" t="s">
        <v>1281</v>
      </c>
      <c r="G5934" t="s">
        <v>27</v>
      </c>
      <c r="H5934">
        <v>43302</v>
      </c>
      <c r="I5934" t="s">
        <v>3736</v>
      </c>
      <c r="J5934">
        <v>19.872</v>
      </c>
      <c r="K5934">
        <v>3</v>
      </c>
      <c r="L5934">
        <v>4.3883999999999999</v>
      </c>
      <c r="M5934">
        <v>0.2</v>
      </c>
      <c r="N5934">
        <v>6.7068000000000003</v>
      </c>
    </row>
    <row r="5935" spans="1:14" hidden="1">
      <c r="A5935">
        <v>8727</v>
      </c>
      <c r="B5935" t="s">
        <v>5572</v>
      </c>
      <c r="C5935" s="4">
        <v>42365</v>
      </c>
      <c r="D5935" s="4">
        <v>42369</v>
      </c>
      <c r="E5935" t="s">
        <v>15</v>
      </c>
      <c r="F5935" t="s">
        <v>1841</v>
      </c>
      <c r="G5935" t="s">
        <v>27</v>
      </c>
      <c r="H5935">
        <v>37130</v>
      </c>
      <c r="I5935" t="s">
        <v>1405</v>
      </c>
      <c r="J5935">
        <v>4.7279999999999998</v>
      </c>
      <c r="K5935">
        <v>3</v>
      </c>
      <c r="L5935">
        <v>1.3395999999999999</v>
      </c>
      <c r="M5935">
        <v>0.2</v>
      </c>
      <c r="N5935">
        <v>0.70920000000000005</v>
      </c>
    </row>
    <row r="5936" spans="1:14" hidden="1">
      <c r="A5936">
        <v>8728</v>
      </c>
      <c r="B5936" t="s">
        <v>5572</v>
      </c>
      <c r="C5936" s="4">
        <v>42365</v>
      </c>
      <c r="D5936" s="4">
        <v>42369</v>
      </c>
      <c r="E5936" t="s">
        <v>15</v>
      </c>
      <c r="F5936" t="s">
        <v>1841</v>
      </c>
      <c r="G5936" t="s">
        <v>27</v>
      </c>
      <c r="H5936">
        <v>37130</v>
      </c>
      <c r="I5936" t="s">
        <v>4367</v>
      </c>
      <c r="J5936">
        <v>53.351999999999997</v>
      </c>
      <c r="K5936">
        <v>3</v>
      </c>
      <c r="L5936">
        <v>12.4488</v>
      </c>
      <c r="M5936">
        <v>0.2</v>
      </c>
      <c r="N5936">
        <v>16.005600000000001</v>
      </c>
    </row>
    <row r="5937" spans="1:14" hidden="1">
      <c r="A5937">
        <v>8729</v>
      </c>
      <c r="B5937" t="s">
        <v>5572</v>
      </c>
      <c r="C5937" s="4">
        <v>42365</v>
      </c>
      <c r="D5937" s="4">
        <v>42369</v>
      </c>
      <c r="E5937" t="s">
        <v>15</v>
      </c>
      <c r="F5937" t="s">
        <v>1841</v>
      </c>
      <c r="G5937" t="s">
        <v>27</v>
      </c>
      <c r="H5937">
        <v>37130</v>
      </c>
      <c r="I5937" t="s">
        <v>4118</v>
      </c>
      <c r="J5937">
        <v>131.10400000000001</v>
      </c>
      <c r="K5937">
        <v>2</v>
      </c>
      <c r="L5937">
        <v>61.454999999999998</v>
      </c>
      <c r="M5937">
        <v>0.2</v>
      </c>
      <c r="N5937">
        <v>8.1940000000000008</v>
      </c>
    </row>
    <row r="5938" spans="1:14" hidden="1">
      <c r="A5938">
        <v>8730</v>
      </c>
      <c r="B5938" t="s">
        <v>5572</v>
      </c>
      <c r="C5938" s="4">
        <v>42365</v>
      </c>
      <c r="D5938" s="4">
        <v>42369</v>
      </c>
      <c r="E5938" t="s">
        <v>15</v>
      </c>
      <c r="F5938" t="s">
        <v>1841</v>
      </c>
      <c r="G5938" t="s">
        <v>27</v>
      </c>
      <c r="H5938">
        <v>37130</v>
      </c>
      <c r="I5938" t="s">
        <v>3897</v>
      </c>
      <c r="J5938">
        <v>22.512</v>
      </c>
      <c r="K5938">
        <v>3</v>
      </c>
      <c r="L5938">
        <v>6.7535999999999996</v>
      </c>
      <c r="M5938">
        <v>0.2</v>
      </c>
      <c r="N5938">
        <v>2.2511999999999999</v>
      </c>
    </row>
    <row r="5939" spans="1:14" hidden="1">
      <c r="A5939">
        <v>8731</v>
      </c>
      <c r="B5939" t="s">
        <v>5572</v>
      </c>
      <c r="C5939" s="4">
        <v>42365</v>
      </c>
      <c r="D5939" s="4">
        <v>42369</v>
      </c>
      <c r="E5939" t="s">
        <v>15</v>
      </c>
      <c r="F5939" t="s">
        <v>1841</v>
      </c>
      <c r="G5939" t="s">
        <v>27</v>
      </c>
      <c r="H5939">
        <v>37130</v>
      </c>
      <c r="I5939" t="s">
        <v>1319</v>
      </c>
      <c r="J5939">
        <v>72.744</v>
      </c>
      <c r="K5939">
        <v>7</v>
      </c>
      <c r="L5939">
        <v>12.210599999999999</v>
      </c>
      <c r="M5939">
        <v>0.2</v>
      </c>
      <c r="N5939">
        <v>-12.7302</v>
      </c>
    </row>
    <row r="5940" spans="1:14" hidden="1">
      <c r="A5940">
        <v>9680</v>
      </c>
      <c r="B5940" t="s">
        <v>5573</v>
      </c>
      <c r="C5940" s="4">
        <v>42365</v>
      </c>
      <c r="D5940" s="4">
        <v>42369</v>
      </c>
      <c r="E5940" t="s">
        <v>15</v>
      </c>
      <c r="F5940" t="s">
        <v>332</v>
      </c>
      <c r="G5940" t="s">
        <v>27</v>
      </c>
      <c r="H5940">
        <v>94122</v>
      </c>
      <c r="I5940" t="s">
        <v>2340</v>
      </c>
      <c r="J5940">
        <v>323.10000000000002</v>
      </c>
      <c r="K5940">
        <v>2</v>
      </c>
      <c r="L5940">
        <v>130.85550000000001</v>
      </c>
      <c r="M5940">
        <v>0</v>
      </c>
      <c r="N5940">
        <v>61.389000000000003</v>
      </c>
    </row>
    <row r="5941" spans="1:14" hidden="1">
      <c r="A5941">
        <v>9681</v>
      </c>
      <c r="B5941" t="s">
        <v>5573</v>
      </c>
      <c r="C5941" s="4">
        <v>42365</v>
      </c>
      <c r="D5941" s="4">
        <v>42369</v>
      </c>
      <c r="E5941" t="s">
        <v>15</v>
      </c>
      <c r="F5941" t="s">
        <v>332</v>
      </c>
      <c r="G5941" t="s">
        <v>27</v>
      </c>
      <c r="H5941">
        <v>94122</v>
      </c>
      <c r="I5941" t="s">
        <v>1599</v>
      </c>
      <c r="J5941">
        <v>668.16</v>
      </c>
      <c r="K5941">
        <v>9</v>
      </c>
      <c r="L5941">
        <v>65.888000000000005</v>
      </c>
      <c r="M5941">
        <v>0.2</v>
      </c>
      <c r="N5941">
        <v>75.167999999999907</v>
      </c>
    </row>
    <row r="5942" spans="1:14" hidden="1">
      <c r="A5942">
        <v>526</v>
      </c>
      <c r="B5942" t="s">
        <v>5574</v>
      </c>
      <c r="C5942" s="4">
        <v>42364</v>
      </c>
      <c r="D5942" s="4">
        <v>42371</v>
      </c>
      <c r="E5942" t="s">
        <v>15</v>
      </c>
      <c r="F5942" t="s">
        <v>2055</v>
      </c>
      <c r="G5942" t="s">
        <v>21</v>
      </c>
      <c r="H5942">
        <v>1841</v>
      </c>
      <c r="I5942" t="s">
        <v>5575</v>
      </c>
      <c r="J5942">
        <v>22.2</v>
      </c>
      <c r="K5942">
        <v>5</v>
      </c>
      <c r="L5942">
        <v>2.3532000000000002</v>
      </c>
      <c r="M5942">
        <v>0</v>
      </c>
      <c r="N5942">
        <v>10.433999999999999</v>
      </c>
    </row>
    <row r="5943" spans="1:14" hidden="1">
      <c r="A5943">
        <v>5294</v>
      </c>
      <c r="B5943" t="s">
        <v>5576</v>
      </c>
      <c r="C5943" s="4">
        <v>42364</v>
      </c>
      <c r="D5943" s="4">
        <v>42368</v>
      </c>
      <c r="E5943" t="s">
        <v>15</v>
      </c>
      <c r="F5943" t="s">
        <v>1118</v>
      </c>
      <c r="G5943" t="s">
        <v>21</v>
      </c>
      <c r="H5943">
        <v>44256</v>
      </c>
      <c r="I5943" t="s">
        <v>1921</v>
      </c>
      <c r="J5943">
        <v>51.588000000000001</v>
      </c>
      <c r="K5943">
        <v>1</v>
      </c>
      <c r="L5943">
        <v>67.064400000000006</v>
      </c>
      <c r="M5943">
        <v>0.4</v>
      </c>
      <c r="N5943">
        <v>-15.4764</v>
      </c>
    </row>
    <row r="5944" spans="1:14" hidden="1">
      <c r="A5944">
        <v>5690</v>
      </c>
      <c r="B5944" t="s">
        <v>5577</v>
      </c>
      <c r="C5944" s="4">
        <v>42364</v>
      </c>
      <c r="D5944" s="4">
        <v>42369</v>
      </c>
      <c r="E5944" t="s">
        <v>15</v>
      </c>
      <c r="F5944" t="s">
        <v>1411</v>
      </c>
      <c r="G5944" t="s">
        <v>17</v>
      </c>
      <c r="H5944">
        <v>77070</v>
      </c>
      <c r="I5944" t="s">
        <v>3822</v>
      </c>
      <c r="J5944">
        <v>275.05799999999999</v>
      </c>
      <c r="K5944">
        <v>3</v>
      </c>
      <c r="L5944">
        <v>121.81140000000001</v>
      </c>
      <c r="M5944">
        <v>0.3</v>
      </c>
      <c r="N5944">
        <v>-90.376199999999997</v>
      </c>
    </row>
    <row r="5945" spans="1:14" hidden="1">
      <c r="A5945">
        <v>7100</v>
      </c>
      <c r="B5945" t="s">
        <v>5578</v>
      </c>
      <c r="C5945" s="4">
        <v>42364</v>
      </c>
      <c r="D5945" s="4">
        <v>42368</v>
      </c>
      <c r="E5945" t="s">
        <v>52</v>
      </c>
      <c r="F5945" t="s">
        <v>5507</v>
      </c>
      <c r="G5945" t="s">
        <v>21</v>
      </c>
      <c r="H5945">
        <v>10009</v>
      </c>
      <c r="I5945" t="s">
        <v>1441</v>
      </c>
      <c r="J5945">
        <v>212.64</v>
      </c>
      <c r="K5945">
        <v>6</v>
      </c>
      <c r="L5945">
        <v>18.783200000000001</v>
      </c>
      <c r="M5945">
        <v>0</v>
      </c>
      <c r="N5945">
        <v>99.940799999999996</v>
      </c>
    </row>
    <row r="5946" spans="1:14" hidden="1">
      <c r="A5946">
        <v>2330</v>
      </c>
      <c r="B5946" t="s">
        <v>5579</v>
      </c>
      <c r="C5946" s="4">
        <v>42363</v>
      </c>
      <c r="D5946" s="4">
        <v>42367</v>
      </c>
      <c r="E5946" t="s">
        <v>15</v>
      </c>
      <c r="F5946" t="s">
        <v>1122</v>
      </c>
      <c r="G5946" t="s">
        <v>27</v>
      </c>
      <c r="H5946">
        <v>19140</v>
      </c>
      <c r="I5946" t="s">
        <v>1361</v>
      </c>
      <c r="J5946">
        <v>547.13599999999997</v>
      </c>
      <c r="K5946">
        <v>4</v>
      </c>
      <c r="L5946">
        <v>153.88200000000001</v>
      </c>
      <c r="M5946">
        <v>0.2</v>
      </c>
      <c r="N5946">
        <v>-68.392000000000095</v>
      </c>
    </row>
    <row r="5947" spans="1:14" hidden="1">
      <c r="A5947">
        <v>2562</v>
      </c>
      <c r="B5947" t="s">
        <v>5580</v>
      </c>
      <c r="C5947" s="4">
        <v>42363</v>
      </c>
      <c r="D5947" s="4">
        <v>42369</v>
      </c>
      <c r="E5947" t="s">
        <v>15</v>
      </c>
      <c r="F5947" t="s">
        <v>1313</v>
      </c>
      <c r="G5947" t="s">
        <v>21</v>
      </c>
      <c r="H5947">
        <v>37211</v>
      </c>
      <c r="I5947" t="s">
        <v>3385</v>
      </c>
      <c r="J5947">
        <v>9.2159999999999993</v>
      </c>
      <c r="K5947">
        <v>4</v>
      </c>
      <c r="L5947">
        <v>1.4688000000000001</v>
      </c>
      <c r="M5947">
        <v>0.2</v>
      </c>
      <c r="N5947">
        <v>3.3408000000000002</v>
      </c>
    </row>
    <row r="5948" spans="1:14" hidden="1">
      <c r="A5948">
        <v>2563</v>
      </c>
      <c r="B5948" t="s">
        <v>5580</v>
      </c>
      <c r="C5948" s="4">
        <v>42363</v>
      </c>
      <c r="D5948" s="4">
        <v>42369</v>
      </c>
      <c r="E5948" t="s">
        <v>15</v>
      </c>
      <c r="F5948" t="s">
        <v>1313</v>
      </c>
      <c r="G5948" t="s">
        <v>21</v>
      </c>
      <c r="H5948">
        <v>37211</v>
      </c>
      <c r="I5948" t="s">
        <v>296</v>
      </c>
      <c r="J5948">
        <v>10.368</v>
      </c>
      <c r="K5948">
        <v>2</v>
      </c>
      <c r="L5948">
        <v>3.3696000000000002</v>
      </c>
      <c r="M5948">
        <v>0.2</v>
      </c>
      <c r="N5948">
        <v>3.6288</v>
      </c>
    </row>
    <row r="5949" spans="1:14" hidden="1">
      <c r="A5949">
        <v>4110</v>
      </c>
      <c r="B5949" t="s">
        <v>5581</v>
      </c>
      <c r="C5949" s="4">
        <v>42363</v>
      </c>
      <c r="D5949" s="4">
        <v>42370</v>
      </c>
      <c r="E5949" t="s">
        <v>15</v>
      </c>
      <c r="F5949" t="s">
        <v>1796</v>
      </c>
      <c r="G5949" t="s">
        <v>27</v>
      </c>
      <c r="H5949">
        <v>48227</v>
      </c>
      <c r="I5949" t="s">
        <v>3125</v>
      </c>
      <c r="J5949">
        <v>73.98</v>
      </c>
      <c r="K5949">
        <v>2</v>
      </c>
      <c r="L5949">
        <v>27.002700000000001</v>
      </c>
      <c r="M5949">
        <v>0</v>
      </c>
      <c r="N5949">
        <v>19.974599999999999</v>
      </c>
    </row>
    <row r="5950" spans="1:14" hidden="1">
      <c r="A5950">
        <v>4111</v>
      </c>
      <c r="B5950" t="s">
        <v>5581</v>
      </c>
      <c r="C5950" s="4">
        <v>42363</v>
      </c>
      <c r="D5950" s="4">
        <v>42370</v>
      </c>
      <c r="E5950" t="s">
        <v>15</v>
      </c>
      <c r="F5950" t="s">
        <v>1796</v>
      </c>
      <c r="G5950" t="s">
        <v>27</v>
      </c>
      <c r="H5950">
        <v>48227</v>
      </c>
      <c r="I5950" t="s">
        <v>1766</v>
      </c>
      <c r="J5950">
        <v>160.97999999999999</v>
      </c>
      <c r="K5950">
        <v>1</v>
      </c>
      <c r="L5950">
        <v>140.05260000000001</v>
      </c>
      <c r="M5950">
        <v>0</v>
      </c>
      <c r="N5950">
        <v>20.927399999999999</v>
      </c>
    </row>
    <row r="5951" spans="1:14" hidden="1">
      <c r="A5951">
        <v>4112</v>
      </c>
      <c r="B5951" t="s">
        <v>5581</v>
      </c>
      <c r="C5951" s="4">
        <v>42363</v>
      </c>
      <c r="D5951" s="4">
        <v>42370</v>
      </c>
      <c r="E5951" t="s">
        <v>15</v>
      </c>
      <c r="F5951" t="s">
        <v>1796</v>
      </c>
      <c r="G5951" t="s">
        <v>27</v>
      </c>
      <c r="H5951">
        <v>48227</v>
      </c>
      <c r="I5951" t="s">
        <v>1293</v>
      </c>
      <c r="J5951">
        <v>17.34</v>
      </c>
      <c r="K5951">
        <v>3</v>
      </c>
      <c r="L5951">
        <v>2.9478</v>
      </c>
      <c r="M5951">
        <v>0</v>
      </c>
      <c r="N5951">
        <v>8.4966000000000008</v>
      </c>
    </row>
    <row r="5952" spans="1:14" hidden="1">
      <c r="A5952">
        <v>4113</v>
      </c>
      <c r="B5952" t="s">
        <v>5581</v>
      </c>
      <c r="C5952" s="4">
        <v>42363</v>
      </c>
      <c r="D5952" s="4">
        <v>42370</v>
      </c>
      <c r="E5952" t="s">
        <v>15</v>
      </c>
      <c r="F5952" t="s">
        <v>1796</v>
      </c>
      <c r="G5952" t="s">
        <v>27</v>
      </c>
      <c r="H5952">
        <v>48227</v>
      </c>
      <c r="I5952" t="s">
        <v>3120</v>
      </c>
      <c r="J5952">
        <v>3.28</v>
      </c>
      <c r="K5952">
        <v>1</v>
      </c>
      <c r="L5952">
        <v>2.3288000000000002</v>
      </c>
      <c r="M5952">
        <v>0</v>
      </c>
      <c r="N5952">
        <v>0.95120000000000005</v>
      </c>
    </row>
    <row r="5953" spans="1:14" hidden="1">
      <c r="A5953">
        <v>5974</v>
      </c>
      <c r="B5953" t="s">
        <v>5582</v>
      </c>
      <c r="C5953" s="4">
        <v>42363</v>
      </c>
      <c r="D5953" s="4">
        <v>42367</v>
      </c>
      <c r="E5953" t="s">
        <v>15</v>
      </c>
      <c r="F5953" t="s">
        <v>2932</v>
      </c>
      <c r="G5953" t="s">
        <v>17</v>
      </c>
      <c r="H5953">
        <v>10011</v>
      </c>
      <c r="I5953" t="s">
        <v>856</v>
      </c>
      <c r="J5953">
        <v>414.96</v>
      </c>
      <c r="K5953">
        <v>2</v>
      </c>
      <c r="L5953">
        <v>145.23599999999999</v>
      </c>
      <c r="M5953">
        <v>0</v>
      </c>
      <c r="N5953">
        <v>124.488</v>
      </c>
    </row>
    <row r="5954" spans="1:14" hidden="1">
      <c r="A5954">
        <v>6063</v>
      </c>
      <c r="B5954" t="s">
        <v>5583</v>
      </c>
      <c r="C5954" s="4">
        <v>42363</v>
      </c>
      <c r="D5954" s="4">
        <v>42368</v>
      </c>
      <c r="E5954" t="s">
        <v>52</v>
      </c>
      <c r="F5954" t="s">
        <v>118</v>
      </c>
      <c r="G5954" t="s">
        <v>21</v>
      </c>
      <c r="H5954">
        <v>92037</v>
      </c>
      <c r="I5954" t="s">
        <v>2845</v>
      </c>
      <c r="J5954">
        <v>1199.96</v>
      </c>
      <c r="K5954">
        <v>5</v>
      </c>
      <c r="L5954">
        <v>194.99350000000001</v>
      </c>
      <c r="M5954">
        <v>0.2</v>
      </c>
      <c r="N5954">
        <v>224.99250000000001</v>
      </c>
    </row>
    <row r="5955" spans="1:14" hidden="1">
      <c r="A5955">
        <v>6064</v>
      </c>
      <c r="B5955" t="s">
        <v>5583</v>
      </c>
      <c r="C5955" s="4">
        <v>42363</v>
      </c>
      <c r="D5955" s="4">
        <v>42368</v>
      </c>
      <c r="E5955" t="s">
        <v>52</v>
      </c>
      <c r="F5955" t="s">
        <v>118</v>
      </c>
      <c r="G5955" t="s">
        <v>21</v>
      </c>
      <c r="H5955">
        <v>92037</v>
      </c>
      <c r="I5955" t="s">
        <v>3727</v>
      </c>
      <c r="J5955">
        <v>12.6</v>
      </c>
      <c r="K5955">
        <v>3</v>
      </c>
      <c r="L5955">
        <v>2.1419999999999999</v>
      </c>
      <c r="M5955">
        <v>0</v>
      </c>
      <c r="N5955">
        <v>6.1740000000000004</v>
      </c>
    </row>
    <row r="5956" spans="1:14" hidden="1">
      <c r="A5956">
        <v>6065</v>
      </c>
      <c r="B5956" t="s">
        <v>5583</v>
      </c>
      <c r="C5956" s="4">
        <v>42363</v>
      </c>
      <c r="D5956" s="4">
        <v>42368</v>
      </c>
      <c r="E5956" t="s">
        <v>52</v>
      </c>
      <c r="F5956" t="s">
        <v>118</v>
      </c>
      <c r="G5956" t="s">
        <v>21</v>
      </c>
      <c r="H5956">
        <v>92037</v>
      </c>
      <c r="I5956" t="s">
        <v>1742</v>
      </c>
      <c r="J5956">
        <v>17.940000000000001</v>
      </c>
      <c r="K5956">
        <v>3</v>
      </c>
      <c r="L5956">
        <v>3.2890000000000001</v>
      </c>
      <c r="M5956">
        <v>0</v>
      </c>
      <c r="N5956">
        <v>8.0730000000000004</v>
      </c>
    </row>
    <row r="5957" spans="1:14" hidden="1">
      <c r="A5957">
        <v>7155</v>
      </c>
      <c r="B5957" t="s">
        <v>5584</v>
      </c>
      <c r="C5957" s="4">
        <v>42363</v>
      </c>
      <c r="D5957" s="4">
        <v>42365</v>
      </c>
      <c r="E5957" t="s">
        <v>52</v>
      </c>
      <c r="F5957" t="s">
        <v>556</v>
      </c>
      <c r="G5957" t="s">
        <v>21</v>
      </c>
      <c r="H5957">
        <v>31907</v>
      </c>
      <c r="I5957" t="s">
        <v>2833</v>
      </c>
      <c r="J5957">
        <v>275.88</v>
      </c>
      <c r="K5957">
        <v>6</v>
      </c>
      <c r="L5957">
        <v>38.163400000000003</v>
      </c>
      <c r="M5957">
        <v>0</v>
      </c>
      <c r="N5957">
        <v>46.8996</v>
      </c>
    </row>
    <row r="5958" spans="1:14" hidden="1">
      <c r="A5958">
        <v>7156</v>
      </c>
      <c r="B5958" t="s">
        <v>5584</v>
      </c>
      <c r="C5958" s="4">
        <v>42363</v>
      </c>
      <c r="D5958" s="4">
        <v>42365</v>
      </c>
      <c r="E5958" t="s">
        <v>52</v>
      </c>
      <c r="F5958" t="s">
        <v>556</v>
      </c>
      <c r="G5958" t="s">
        <v>21</v>
      </c>
      <c r="H5958">
        <v>31907</v>
      </c>
      <c r="I5958" t="s">
        <v>1908</v>
      </c>
      <c r="J5958">
        <v>157.9</v>
      </c>
      <c r="K5958">
        <v>5</v>
      </c>
      <c r="L5958">
        <v>16.737400000000001</v>
      </c>
      <c r="M5958">
        <v>0</v>
      </c>
      <c r="N5958">
        <v>74.212999999999994</v>
      </c>
    </row>
    <row r="5959" spans="1:14" hidden="1">
      <c r="A5959">
        <v>7336</v>
      </c>
      <c r="B5959" t="s">
        <v>5585</v>
      </c>
      <c r="C5959" s="4">
        <v>42363</v>
      </c>
      <c r="D5959" s="4">
        <v>42368</v>
      </c>
      <c r="E5959" t="s">
        <v>15</v>
      </c>
      <c r="F5959" t="s">
        <v>1606</v>
      </c>
      <c r="G5959" t="s">
        <v>21</v>
      </c>
      <c r="H5959">
        <v>10024</v>
      </c>
      <c r="I5959" t="s">
        <v>1882</v>
      </c>
      <c r="J5959">
        <v>843.9</v>
      </c>
      <c r="K5959">
        <v>2</v>
      </c>
      <c r="L5959">
        <v>236.292</v>
      </c>
      <c r="M5959">
        <v>0</v>
      </c>
      <c r="N5959">
        <v>371.31599999999997</v>
      </c>
    </row>
    <row r="5960" spans="1:14" hidden="1">
      <c r="A5960">
        <v>7337</v>
      </c>
      <c r="B5960" t="s">
        <v>5585</v>
      </c>
      <c r="C5960" s="4">
        <v>42363</v>
      </c>
      <c r="D5960" s="4">
        <v>42368</v>
      </c>
      <c r="E5960" t="s">
        <v>15</v>
      </c>
      <c r="F5960" t="s">
        <v>1606</v>
      </c>
      <c r="G5960" t="s">
        <v>21</v>
      </c>
      <c r="H5960">
        <v>10024</v>
      </c>
      <c r="I5960" t="s">
        <v>2849</v>
      </c>
      <c r="J5960">
        <v>449.56799999999998</v>
      </c>
      <c r="K5960">
        <v>2</v>
      </c>
      <c r="L5960">
        <v>196.68600000000001</v>
      </c>
      <c r="M5960">
        <v>0.2</v>
      </c>
      <c r="N5960">
        <v>56.195999999999998</v>
      </c>
    </row>
    <row r="5961" spans="1:14" hidden="1">
      <c r="A5961">
        <v>7854</v>
      </c>
      <c r="B5961" t="s">
        <v>5586</v>
      </c>
      <c r="C5961" s="4">
        <v>42363</v>
      </c>
      <c r="D5961" s="4">
        <v>42367</v>
      </c>
      <c r="E5961" t="s">
        <v>15</v>
      </c>
      <c r="F5961" t="s">
        <v>1829</v>
      </c>
      <c r="G5961" t="s">
        <v>17</v>
      </c>
      <c r="H5961">
        <v>90049</v>
      </c>
      <c r="I5961" t="s">
        <v>3263</v>
      </c>
      <c r="J5961">
        <v>9.9600000000000009</v>
      </c>
      <c r="K5961">
        <v>2</v>
      </c>
      <c r="L5961">
        <v>2.5398000000000001</v>
      </c>
      <c r="M5961">
        <v>0</v>
      </c>
      <c r="N5961">
        <v>4.8803999999999998</v>
      </c>
    </row>
    <row r="5962" spans="1:14" hidden="1">
      <c r="A5962">
        <v>220</v>
      </c>
      <c r="B5962" t="s">
        <v>5587</v>
      </c>
      <c r="C5962" s="4">
        <v>42362</v>
      </c>
      <c r="D5962" s="4">
        <v>42365</v>
      </c>
      <c r="E5962" t="s">
        <v>38</v>
      </c>
      <c r="F5962" t="s">
        <v>5588</v>
      </c>
      <c r="G5962" t="s">
        <v>21</v>
      </c>
      <c r="H5962">
        <v>43017</v>
      </c>
      <c r="I5962" t="s">
        <v>65</v>
      </c>
      <c r="J5962">
        <v>5.5839999999999996</v>
      </c>
      <c r="K5962">
        <v>2</v>
      </c>
      <c r="L5962">
        <v>1.8846000000000001</v>
      </c>
      <c r="M5962">
        <v>0.2</v>
      </c>
      <c r="N5962">
        <v>1.8148</v>
      </c>
    </row>
    <row r="5963" spans="1:14" hidden="1">
      <c r="A5963">
        <v>221</v>
      </c>
      <c r="B5963" t="s">
        <v>5587</v>
      </c>
      <c r="C5963" s="4">
        <v>42362</v>
      </c>
      <c r="D5963" s="4">
        <v>42365</v>
      </c>
      <c r="E5963" t="s">
        <v>38</v>
      </c>
      <c r="F5963" t="s">
        <v>5588</v>
      </c>
      <c r="G5963" t="s">
        <v>21</v>
      </c>
      <c r="H5963">
        <v>43017</v>
      </c>
      <c r="I5963" t="s">
        <v>5103</v>
      </c>
      <c r="J5963">
        <v>22.704000000000001</v>
      </c>
      <c r="K5963">
        <v>6</v>
      </c>
      <c r="L5963">
        <v>2.4123000000000001</v>
      </c>
      <c r="M5963">
        <v>0.2</v>
      </c>
      <c r="N5963">
        <v>8.2302</v>
      </c>
    </row>
    <row r="5964" spans="1:14" hidden="1">
      <c r="A5964">
        <v>222</v>
      </c>
      <c r="B5964" t="s">
        <v>5587</v>
      </c>
      <c r="C5964" s="4">
        <v>42362</v>
      </c>
      <c r="D5964" s="4">
        <v>42365</v>
      </c>
      <c r="E5964" t="s">
        <v>38</v>
      </c>
      <c r="F5964" t="s">
        <v>5588</v>
      </c>
      <c r="G5964" t="s">
        <v>21</v>
      </c>
      <c r="H5964">
        <v>43017</v>
      </c>
      <c r="I5964" t="s">
        <v>3022</v>
      </c>
      <c r="J5964">
        <v>19.776</v>
      </c>
      <c r="K5964">
        <v>4</v>
      </c>
      <c r="L5964">
        <v>8.4047999999999998</v>
      </c>
      <c r="M5964">
        <v>0.7</v>
      </c>
      <c r="N5964">
        <v>-13.8432</v>
      </c>
    </row>
    <row r="5965" spans="1:14" hidden="1">
      <c r="A5965">
        <v>223</v>
      </c>
      <c r="B5965" t="s">
        <v>5587</v>
      </c>
      <c r="C5965" s="4">
        <v>42362</v>
      </c>
      <c r="D5965" s="4">
        <v>42365</v>
      </c>
      <c r="E5965" t="s">
        <v>38</v>
      </c>
      <c r="F5965" t="s">
        <v>5588</v>
      </c>
      <c r="G5965" t="s">
        <v>21</v>
      </c>
      <c r="H5965">
        <v>43017</v>
      </c>
      <c r="I5965" t="s">
        <v>202</v>
      </c>
      <c r="J5965">
        <v>72.703999999999994</v>
      </c>
      <c r="K5965">
        <v>4</v>
      </c>
      <c r="L5965">
        <v>13.4048</v>
      </c>
      <c r="M5965">
        <v>0.2</v>
      </c>
      <c r="N5965">
        <v>19.084800000000001</v>
      </c>
    </row>
    <row r="5966" spans="1:14" hidden="1">
      <c r="A5966">
        <v>224</v>
      </c>
      <c r="B5966" t="s">
        <v>5587</v>
      </c>
      <c r="C5966" s="4">
        <v>42362</v>
      </c>
      <c r="D5966" s="4">
        <v>42365</v>
      </c>
      <c r="E5966" t="s">
        <v>38</v>
      </c>
      <c r="F5966" t="s">
        <v>5588</v>
      </c>
      <c r="G5966" t="s">
        <v>21</v>
      </c>
      <c r="H5966">
        <v>43017</v>
      </c>
      <c r="I5966" t="s">
        <v>1786</v>
      </c>
      <c r="J5966">
        <v>479.988</v>
      </c>
      <c r="K5966">
        <v>4</v>
      </c>
      <c r="L5966">
        <v>215.99459999999999</v>
      </c>
      <c r="M5966">
        <v>0.7</v>
      </c>
      <c r="N5966">
        <v>-383.99040000000002</v>
      </c>
    </row>
    <row r="5967" spans="1:14" hidden="1">
      <c r="A5967">
        <v>225</v>
      </c>
      <c r="B5967" t="s">
        <v>5587</v>
      </c>
      <c r="C5967" s="4">
        <v>42362</v>
      </c>
      <c r="D5967" s="4">
        <v>42365</v>
      </c>
      <c r="E5967" t="s">
        <v>38</v>
      </c>
      <c r="F5967" t="s">
        <v>5588</v>
      </c>
      <c r="G5967" t="s">
        <v>21</v>
      </c>
      <c r="H5967">
        <v>43017</v>
      </c>
      <c r="I5967" t="s">
        <v>70</v>
      </c>
      <c r="J5967">
        <v>27.167999999999999</v>
      </c>
      <c r="K5967">
        <v>2</v>
      </c>
      <c r="L5967">
        <v>12.2256</v>
      </c>
      <c r="M5967">
        <v>0.2</v>
      </c>
      <c r="N5967">
        <v>2.7168000000000001</v>
      </c>
    </row>
    <row r="5968" spans="1:14" hidden="1">
      <c r="A5968">
        <v>797</v>
      </c>
      <c r="B5968" t="s">
        <v>5589</v>
      </c>
      <c r="C5968" s="4">
        <v>42362</v>
      </c>
      <c r="D5968" s="4">
        <v>42364</v>
      </c>
      <c r="E5968" t="s">
        <v>38</v>
      </c>
      <c r="F5968" t="s">
        <v>1281</v>
      </c>
      <c r="G5968" t="s">
        <v>27</v>
      </c>
      <c r="H5968">
        <v>14609</v>
      </c>
      <c r="I5968" t="s">
        <v>248</v>
      </c>
      <c r="J5968">
        <v>132.79</v>
      </c>
      <c r="K5968">
        <v>7</v>
      </c>
      <c r="L5968">
        <v>9.8643999999999998</v>
      </c>
      <c r="M5968">
        <v>0</v>
      </c>
      <c r="N5968">
        <v>63.739199999999997</v>
      </c>
    </row>
    <row r="5969" spans="1:14" hidden="1">
      <c r="A5969">
        <v>798</v>
      </c>
      <c r="B5969" t="s">
        <v>5589</v>
      </c>
      <c r="C5969" s="4">
        <v>42362</v>
      </c>
      <c r="D5969" s="4">
        <v>42364</v>
      </c>
      <c r="E5969" t="s">
        <v>38</v>
      </c>
      <c r="F5969" t="s">
        <v>1281</v>
      </c>
      <c r="G5969" t="s">
        <v>27</v>
      </c>
      <c r="H5969">
        <v>14609</v>
      </c>
      <c r="I5969" t="s">
        <v>3475</v>
      </c>
      <c r="J5969">
        <v>12.96</v>
      </c>
      <c r="K5969">
        <v>2</v>
      </c>
      <c r="L5969">
        <v>3.3696000000000002</v>
      </c>
      <c r="M5969">
        <v>0</v>
      </c>
      <c r="N5969">
        <v>6.2207999999999997</v>
      </c>
    </row>
    <row r="5970" spans="1:14" hidden="1">
      <c r="A5970">
        <v>799</v>
      </c>
      <c r="B5970" t="s">
        <v>5589</v>
      </c>
      <c r="C5970" s="4">
        <v>42362</v>
      </c>
      <c r="D5970" s="4">
        <v>42364</v>
      </c>
      <c r="E5970" t="s">
        <v>38</v>
      </c>
      <c r="F5970" t="s">
        <v>1281</v>
      </c>
      <c r="G5970" t="s">
        <v>27</v>
      </c>
      <c r="H5970">
        <v>14609</v>
      </c>
      <c r="I5970" t="s">
        <v>3317</v>
      </c>
      <c r="J5970">
        <v>21.56</v>
      </c>
      <c r="K5970">
        <v>7</v>
      </c>
      <c r="L5970">
        <v>1.6015999999999999</v>
      </c>
      <c r="M5970">
        <v>0</v>
      </c>
      <c r="N5970">
        <v>10.348800000000001</v>
      </c>
    </row>
    <row r="5971" spans="1:14" hidden="1">
      <c r="A5971">
        <v>1370</v>
      </c>
      <c r="B5971" t="s">
        <v>5590</v>
      </c>
      <c r="C5971" s="4">
        <v>42362</v>
      </c>
      <c r="D5971" s="4">
        <v>42366</v>
      </c>
      <c r="E5971" t="s">
        <v>15</v>
      </c>
      <c r="F5971" t="s">
        <v>5188</v>
      </c>
      <c r="G5971" t="s">
        <v>21</v>
      </c>
      <c r="H5971">
        <v>80906</v>
      </c>
      <c r="I5971" t="s">
        <v>2849</v>
      </c>
      <c r="J5971">
        <v>590.05799999999999</v>
      </c>
      <c r="K5971">
        <v>7</v>
      </c>
      <c r="L5971">
        <v>196.68600000000001</v>
      </c>
      <c r="M5971">
        <v>0.7</v>
      </c>
      <c r="N5971">
        <v>-786.74400000000003</v>
      </c>
    </row>
    <row r="5972" spans="1:14" hidden="1">
      <c r="A5972">
        <v>1371</v>
      </c>
      <c r="B5972" t="s">
        <v>5590</v>
      </c>
      <c r="C5972" s="4">
        <v>42362</v>
      </c>
      <c r="D5972" s="4">
        <v>42366</v>
      </c>
      <c r="E5972" t="s">
        <v>15</v>
      </c>
      <c r="F5972" t="s">
        <v>5188</v>
      </c>
      <c r="G5972" t="s">
        <v>21</v>
      </c>
      <c r="H5972">
        <v>80906</v>
      </c>
      <c r="I5972" t="s">
        <v>3192</v>
      </c>
      <c r="J5972">
        <v>14.04</v>
      </c>
      <c r="K5972">
        <v>3</v>
      </c>
      <c r="L5972">
        <v>4.1535000000000002</v>
      </c>
      <c r="M5972">
        <v>0.2</v>
      </c>
      <c r="N5972">
        <v>1.5794999999999999</v>
      </c>
    </row>
    <row r="5973" spans="1:14" hidden="1">
      <c r="A5973">
        <v>2080</v>
      </c>
      <c r="B5973" t="s">
        <v>5591</v>
      </c>
      <c r="C5973" s="4">
        <v>42362</v>
      </c>
      <c r="D5973" s="4">
        <v>42367</v>
      </c>
      <c r="E5973" t="s">
        <v>15</v>
      </c>
      <c r="F5973" t="s">
        <v>3546</v>
      </c>
      <c r="G5973" t="s">
        <v>21</v>
      </c>
      <c r="H5973">
        <v>85023</v>
      </c>
      <c r="I5973" t="s">
        <v>1894</v>
      </c>
      <c r="J5973">
        <v>106.232</v>
      </c>
      <c r="K5973">
        <v>7</v>
      </c>
      <c r="L5973">
        <v>9.8643999999999998</v>
      </c>
      <c r="M5973">
        <v>0.2</v>
      </c>
      <c r="N5973">
        <v>37.181199999999997</v>
      </c>
    </row>
    <row r="5974" spans="1:14" hidden="1">
      <c r="A5974">
        <v>2081</v>
      </c>
      <c r="B5974" t="s">
        <v>5591</v>
      </c>
      <c r="C5974" s="4">
        <v>42362</v>
      </c>
      <c r="D5974" s="4">
        <v>42367</v>
      </c>
      <c r="E5974" t="s">
        <v>15</v>
      </c>
      <c r="F5974" t="s">
        <v>3546</v>
      </c>
      <c r="G5974" t="s">
        <v>21</v>
      </c>
      <c r="H5974">
        <v>85023</v>
      </c>
      <c r="I5974" t="s">
        <v>2225</v>
      </c>
      <c r="J5974">
        <v>111.98399999999999</v>
      </c>
      <c r="K5974">
        <v>2</v>
      </c>
      <c r="L5974">
        <v>50.392800000000001</v>
      </c>
      <c r="M5974">
        <v>0.2</v>
      </c>
      <c r="N5974">
        <v>11.198399999999999</v>
      </c>
    </row>
    <row r="5975" spans="1:14" hidden="1">
      <c r="A5975">
        <v>2082</v>
      </c>
      <c r="B5975" t="s">
        <v>5591</v>
      </c>
      <c r="C5975" s="4">
        <v>42362</v>
      </c>
      <c r="D5975" s="4">
        <v>42367</v>
      </c>
      <c r="E5975" t="s">
        <v>15</v>
      </c>
      <c r="F5975" t="s">
        <v>3546</v>
      </c>
      <c r="G5975" t="s">
        <v>21</v>
      </c>
      <c r="H5975">
        <v>85023</v>
      </c>
      <c r="I5975" t="s">
        <v>827</v>
      </c>
      <c r="J5975">
        <v>7.7119999999999997</v>
      </c>
      <c r="K5975">
        <v>2</v>
      </c>
      <c r="L5975">
        <v>2.9883999999999999</v>
      </c>
      <c r="M5975">
        <v>0.2</v>
      </c>
      <c r="N5975">
        <v>1.7352000000000001</v>
      </c>
    </row>
    <row r="5976" spans="1:14" hidden="1">
      <c r="A5976">
        <v>2660</v>
      </c>
      <c r="B5976" t="s">
        <v>5592</v>
      </c>
      <c r="C5976" s="4">
        <v>42362</v>
      </c>
      <c r="D5976" s="4">
        <v>42366</v>
      </c>
      <c r="E5976" t="s">
        <v>15</v>
      </c>
      <c r="F5976" t="s">
        <v>2788</v>
      </c>
      <c r="G5976" t="s">
        <v>27</v>
      </c>
      <c r="H5976">
        <v>85234</v>
      </c>
      <c r="I5976" t="s">
        <v>849</v>
      </c>
      <c r="J5976">
        <v>883.84</v>
      </c>
      <c r="K5976">
        <v>4</v>
      </c>
      <c r="L5976">
        <v>196.102</v>
      </c>
      <c r="M5976">
        <v>0.2</v>
      </c>
      <c r="N5976">
        <v>99.431999999999903</v>
      </c>
    </row>
    <row r="5977" spans="1:14" hidden="1">
      <c r="A5977">
        <v>2959</v>
      </c>
      <c r="B5977" t="s">
        <v>5593</v>
      </c>
      <c r="C5977" s="4">
        <v>42362</v>
      </c>
      <c r="D5977" s="4">
        <v>42367</v>
      </c>
      <c r="E5977" t="s">
        <v>15</v>
      </c>
      <c r="F5977" t="s">
        <v>4132</v>
      </c>
      <c r="G5977" t="s">
        <v>21</v>
      </c>
      <c r="H5977">
        <v>90032</v>
      </c>
      <c r="I5977" t="s">
        <v>487</v>
      </c>
      <c r="J5977">
        <v>19.936</v>
      </c>
      <c r="K5977">
        <v>4</v>
      </c>
      <c r="L5977">
        <v>3.1772999999999998</v>
      </c>
      <c r="M5977">
        <v>0.2</v>
      </c>
      <c r="N5977">
        <v>7.2267999999999999</v>
      </c>
    </row>
    <row r="5978" spans="1:14" hidden="1">
      <c r="A5978">
        <v>2960</v>
      </c>
      <c r="B5978" t="s">
        <v>5593</v>
      </c>
      <c r="C5978" s="4">
        <v>42362</v>
      </c>
      <c r="D5978" s="4">
        <v>42367</v>
      </c>
      <c r="E5978" t="s">
        <v>15</v>
      </c>
      <c r="F5978" t="s">
        <v>4132</v>
      </c>
      <c r="G5978" t="s">
        <v>21</v>
      </c>
      <c r="H5978">
        <v>90032</v>
      </c>
      <c r="I5978" t="s">
        <v>1334</v>
      </c>
      <c r="J5978">
        <v>45.92</v>
      </c>
      <c r="K5978">
        <v>4</v>
      </c>
      <c r="L5978">
        <v>6.0843999999999996</v>
      </c>
      <c r="M5978">
        <v>0</v>
      </c>
      <c r="N5978">
        <v>21.5824</v>
      </c>
    </row>
    <row r="5979" spans="1:14" hidden="1">
      <c r="A5979">
        <v>8990</v>
      </c>
      <c r="B5979" t="s">
        <v>5594</v>
      </c>
      <c r="C5979" s="4">
        <v>42362</v>
      </c>
      <c r="D5979" s="4">
        <v>42368</v>
      </c>
      <c r="E5979" t="s">
        <v>15</v>
      </c>
      <c r="F5979" t="s">
        <v>73</v>
      </c>
      <c r="G5979" t="s">
        <v>27</v>
      </c>
      <c r="H5979">
        <v>65807</v>
      </c>
      <c r="I5979" t="s">
        <v>4146</v>
      </c>
      <c r="J5979">
        <v>9.68</v>
      </c>
      <c r="K5979">
        <v>2</v>
      </c>
      <c r="L5979">
        <v>2.9523999999999999</v>
      </c>
      <c r="M5979">
        <v>0</v>
      </c>
      <c r="N5979">
        <v>3.7751999999999999</v>
      </c>
    </row>
    <row r="5980" spans="1:14" hidden="1">
      <c r="A5980">
        <v>8991</v>
      </c>
      <c r="B5980" t="s">
        <v>5594</v>
      </c>
      <c r="C5980" s="4">
        <v>42362</v>
      </c>
      <c r="D5980" s="4">
        <v>42368</v>
      </c>
      <c r="E5980" t="s">
        <v>15</v>
      </c>
      <c r="F5980" t="s">
        <v>73</v>
      </c>
      <c r="G5980" t="s">
        <v>27</v>
      </c>
      <c r="H5980">
        <v>65807</v>
      </c>
      <c r="I5980" t="s">
        <v>4749</v>
      </c>
      <c r="J5980">
        <v>4899.93</v>
      </c>
      <c r="K5980">
        <v>7</v>
      </c>
      <c r="L5980">
        <v>370.99470000000002</v>
      </c>
      <c r="M5980">
        <v>0</v>
      </c>
      <c r="N5980">
        <v>2302.9670999999998</v>
      </c>
    </row>
    <row r="5981" spans="1:14" hidden="1">
      <c r="A5981">
        <v>2320</v>
      </c>
      <c r="B5981" t="s">
        <v>5595</v>
      </c>
      <c r="C5981" s="4">
        <v>42361</v>
      </c>
      <c r="D5981" s="4">
        <v>42364</v>
      </c>
      <c r="E5981" t="s">
        <v>38</v>
      </c>
      <c r="F5981" t="s">
        <v>953</v>
      </c>
      <c r="G5981" t="s">
        <v>21</v>
      </c>
      <c r="H5981">
        <v>23223</v>
      </c>
      <c r="I5981" t="s">
        <v>2642</v>
      </c>
      <c r="J5981">
        <v>194.32</v>
      </c>
      <c r="K5981">
        <v>4</v>
      </c>
      <c r="L5981">
        <v>34.491799999999998</v>
      </c>
      <c r="M5981">
        <v>0</v>
      </c>
      <c r="N5981">
        <v>56.352800000000002</v>
      </c>
    </row>
    <row r="5982" spans="1:14" hidden="1">
      <c r="A5982">
        <v>4013</v>
      </c>
      <c r="B5982" t="s">
        <v>5596</v>
      </c>
      <c r="C5982" s="4">
        <v>42360</v>
      </c>
      <c r="D5982" s="4">
        <v>42365</v>
      </c>
      <c r="E5982" t="s">
        <v>15</v>
      </c>
      <c r="F5982" t="s">
        <v>3833</v>
      </c>
      <c r="G5982" t="s">
        <v>17</v>
      </c>
      <c r="H5982">
        <v>54880</v>
      </c>
      <c r="I5982" t="s">
        <v>1071</v>
      </c>
      <c r="J5982">
        <v>17.12</v>
      </c>
      <c r="K5982">
        <v>4</v>
      </c>
      <c r="L5982">
        <v>3.0388000000000002</v>
      </c>
      <c r="M5982">
        <v>0</v>
      </c>
      <c r="N5982">
        <v>4.9648000000000003</v>
      </c>
    </row>
    <row r="5983" spans="1:14" hidden="1">
      <c r="A5983">
        <v>8542</v>
      </c>
      <c r="B5983" t="s">
        <v>5597</v>
      </c>
      <c r="C5983" s="4">
        <v>42360</v>
      </c>
      <c r="D5983" s="4">
        <v>42361</v>
      </c>
      <c r="E5983" t="s">
        <v>38</v>
      </c>
      <c r="F5983" t="s">
        <v>2788</v>
      </c>
      <c r="G5983" t="s">
        <v>27</v>
      </c>
      <c r="H5983">
        <v>19140</v>
      </c>
      <c r="I5983" t="s">
        <v>2706</v>
      </c>
      <c r="J5983">
        <v>33.567999999999998</v>
      </c>
      <c r="K5983">
        <v>2</v>
      </c>
      <c r="L5983">
        <v>15.944800000000001</v>
      </c>
      <c r="M5983">
        <v>0.2</v>
      </c>
      <c r="N5983">
        <v>1.6783999999999999</v>
      </c>
    </row>
    <row r="5984" spans="1:14" hidden="1">
      <c r="A5984">
        <v>8543</v>
      </c>
      <c r="B5984" t="s">
        <v>5597</v>
      </c>
      <c r="C5984" s="4">
        <v>42360</v>
      </c>
      <c r="D5984" s="4">
        <v>42361</v>
      </c>
      <c r="E5984" t="s">
        <v>38</v>
      </c>
      <c r="F5984" t="s">
        <v>2788</v>
      </c>
      <c r="G5984" t="s">
        <v>27</v>
      </c>
      <c r="H5984">
        <v>19140</v>
      </c>
      <c r="I5984" t="s">
        <v>58</v>
      </c>
      <c r="J5984">
        <v>422.625</v>
      </c>
      <c r="K5984">
        <v>7</v>
      </c>
      <c r="L5984">
        <v>60.375</v>
      </c>
      <c r="M5984">
        <v>0.3</v>
      </c>
      <c r="N5984">
        <v>0</v>
      </c>
    </row>
    <row r="5985" spans="1:14" hidden="1">
      <c r="A5985">
        <v>1014</v>
      </c>
      <c r="B5985" t="s">
        <v>5598</v>
      </c>
      <c r="C5985" s="4">
        <v>42359</v>
      </c>
      <c r="D5985" s="4">
        <v>42362</v>
      </c>
      <c r="E5985" t="s">
        <v>52</v>
      </c>
      <c r="F5985" t="s">
        <v>4971</v>
      </c>
      <c r="G5985" t="s">
        <v>21</v>
      </c>
      <c r="H5985">
        <v>98103</v>
      </c>
      <c r="I5985" t="s">
        <v>553</v>
      </c>
      <c r="J5985">
        <v>1618.37</v>
      </c>
      <c r="K5985">
        <v>13</v>
      </c>
      <c r="L5985">
        <v>97.102199999999996</v>
      </c>
      <c r="M5985">
        <v>0</v>
      </c>
      <c r="N5985">
        <v>356.04140000000001</v>
      </c>
    </row>
    <row r="5986" spans="1:14" hidden="1">
      <c r="A5986">
        <v>1015</v>
      </c>
      <c r="B5986" t="s">
        <v>5598</v>
      </c>
      <c r="C5986" s="4">
        <v>42359</v>
      </c>
      <c r="D5986" s="4">
        <v>42362</v>
      </c>
      <c r="E5986" t="s">
        <v>52</v>
      </c>
      <c r="F5986" t="s">
        <v>4971</v>
      </c>
      <c r="G5986" t="s">
        <v>21</v>
      </c>
      <c r="H5986">
        <v>98103</v>
      </c>
      <c r="I5986" t="s">
        <v>5599</v>
      </c>
      <c r="J5986">
        <v>99.6</v>
      </c>
      <c r="K5986">
        <v>1</v>
      </c>
      <c r="L5986">
        <v>62.747999999999998</v>
      </c>
      <c r="M5986">
        <v>0</v>
      </c>
      <c r="N5986">
        <v>36.851999999999997</v>
      </c>
    </row>
    <row r="5987" spans="1:14" hidden="1">
      <c r="A5987">
        <v>2777</v>
      </c>
      <c r="B5987" t="s">
        <v>5600</v>
      </c>
      <c r="C5987" s="4">
        <v>42359</v>
      </c>
      <c r="D5987" s="4">
        <v>42363</v>
      </c>
      <c r="E5987" t="s">
        <v>15</v>
      </c>
      <c r="F5987" t="s">
        <v>4398</v>
      </c>
      <c r="G5987" t="s">
        <v>27</v>
      </c>
      <c r="H5987">
        <v>80906</v>
      </c>
      <c r="I5987" t="s">
        <v>1329</v>
      </c>
      <c r="J5987">
        <v>60.984000000000002</v>
      </c>
      <c r="K5987">
        <v>7</v>
      </c>
      <c r="L5987">
        <v>8.0586000000000002</v>
      </c>
      <c r="M5987">
        <v>0.2</v>
      </c>
      <c r="N5987">
        <v>4.5738000000000003</v>
      </c>
    </row>
    <row r="5988" spans="1:14" hidden="1">
      <c r="A5988">
        <v>4080</v>
      </c>
      <c r="B5988" t="s">
        <v>5601</v>
      </c>
      <c r="C5988" s="4">
        <v>42359</v>
      </c>
      <c r="D5988" s="4">
        <v>42362</v>
      </c>
      <c r="E5988" t="s">
        <v>38</v>
      </c>
      <c r="F5988" t="s">
        <v>924</v>
      </c>
      <c r="G5988" t="s">
        <v>21</v>
      </c>
      <c r="H5988">
        <v>28540</v>
      </c>
      <c r="I5988" t="s">
        <v>2919</v>
      </c>
      <c r="J5988">
        <v>47.975999999999999</v>
      </c>
      <c r="K5988">
        <v>3</v>
      </c>
      <c r="L5988">
        <v>14.392799999999999</v>
      </c>
      <c r="M5988">
        <v>0.2</v>
      </c>
      <c r="N5988">
        <v>4.7976000000000001</v>
      </c>
    </row>
    <row r="5989" spans="1:14" hidden="1">
      <c r="A5989">
        <v>4334</v>
      </c>
      <c r="B5989" t="s">
        <v>5602</v>
      </c>
      <c r="C5989" s="4">
        <v>42359</v>
      </c>
      <c r="D5989" s="4">
        <v>42365</v>
      </c>
      <c r="E5989" t="s">
        <v>15</v>
      </c>
      <c r="F5989" t="s">
        <v>573</v>
      </c>
      <c r="G5989" t="s">
        <v>21</v>
      </c>
      <c r="H5989">
        <v>32114</v>
      </c>
      <c r="I5989" t="s">
        <v>152</v>
      </c>
      <c r="J5989">
        <v>50.88</v>
      </c>
      <c r="K5989">
        <v>6</v>
      </c>
      <c r="L5989">
        <v>6.0419999999999998</v>
      </c>
      <c r="M5989">
        <v>0.2</v>
      </c>
      <c r="N5989">
        <v>14.628</v>
      </c>
    </row>
    <row r="5990" spans="1:14" hidden="1">
      <c r="A5990">
        <v>4335</v>
      </c>
      <c r="B5990" t="s">
        <v>5602</v>
      </c>
      <c r="C5990" s="4">
        <v>42359</v>
      </c>
      <c r="D5990" s="4">
        <v>42365</v>
      </c>
      <c r="E5990" t="s">
        <v>15</v>
      </c>
      <c r="F5990" t="s">
        <v>573</v>
      </c>
      <c r="G5990" t="s">
        <v>21</v>
      </c>
      <c r="H5990">
        <v>32114</v>
      </c>
      <c r="I5990" t="s">
        <v>4264</v>
      </c>
      <c r="J5990">
        <v>27.312000000000001</v>
      </c>
      <c r="K5990">
        <v>2</v>
      </c>
      <c r="L5990">
        <v>9.0471000000000004</v>
      </c>
      <c r="M5990">
        <v>0.2</v>
      </c>
      <c r="N5990">
        <v>9.2178000000000004</v>
      </c>
    </row>
    <row r="5991" spans="1:14" hidden="1">
      <c r="A5991">
        <v>7755</v>
      </c>
      <c r="B5991" t="s">
        <v>5603</v>
      </c>
      <c r="C5991" s="4">
        <v>42359</v>
      </c>
      <c r="D5991" s="4">
        <v>42361</v>
      </c>
      <c r="E5991" t="s">
        <v>52</v>
      </c>
      <c r="F5991" t="s">
        <v>931</v>
      </c>
      <c r="G5991" t="s">
        <v>27</v>
      </c>
      <c r="H5991">
        <v>43229</v>
      </c>
      <c r="I5991" t="s">
        <v>2482</v>
      </c>
      <c r="J5991">
        <v>3.008</v>
      </c>
      <c r="K5991">
        <v>2</v>
      </c>
      <c r="L5991">
        <v>1.3348</v>
      </c>
      <c r="M5991">
        <v>0.2</v>
      </c>
      <c r="N5991">
        <v>0.33839999999999998</v>
      </c>
    </row>
    <row r="5992" spans="1:14" hidden="1">
      <c r="A5992">
        <v>8283</v>
      </c>
      <c r="B5992" t="s">
        <v>5604</v>
      </c>
      <c r="C5992" s="4">
        <v>42359</v>
      </c>
      <c r="D5992" s="4">
        <v>42364</v>
      </c>
      <c r="E5992" t="s">
        <v>52</v>
      </c>
      <c r="F5992" t="s">
        <v>951</v>
      </c>
      <c r="G5992" t="s">
        <v>17</v>
      </c>
      <c r="H5992">
        <v>60174</v>
      </c>
      <c r="I5992" t="s">
        <v>5605</v>
      </c>
      <c r="J5992">
        <v>600.53</v>
      </c>
      <c r="K5992">
        <v>2</v>
      </c>
      <c r="L5992">
        <v>231.63300000000001</v>
      </c>
      <c r="M5992">
        <v>0.3</v>
      </c>
      <c r="N5992">
        <v>137.26400000000001</v>
      </c>
    </row>
    <row r="5993" spans="1:14" hidden="1">
      <c r="A5993">
        <v>8284</v>
      </c>
      <c r="B5993" t="s">
        <v>5604</v>
      </c>
      <c r="C5993" s="4">
        <v>42359</v>
      </c>
      <c r="D5993" s="4">
        <v>42364</v>
      </c>
      <c r="E5993" t="s">
        <v>52</v>
      </c>
      <c r="F5993" t="s">
        <v>951</v>
      </c>
      <c r="G5993" t="s">
        <v>17</v>
      </c>
      <c r="H5993">
        <v>60174</v>
      </c>
      <c r="I5993" t="s">
        <v>3484</v>
      </c>
      <c r="J5993">
        <v>59.904000000000003</v>
      </c>
      <c r="K5993">
        <v>2</v>
      </c>
      <c r="L5993">
        <v>22.8384</v>
      </c>
      <c r="M5993">
        <v>0.2</v>
      </c>
      <c r="N5993">
        <v>14.2272</v>
      </c>
    </row>
    <row r="5994" spans="1:14" hidden="1">
      <c r="A5994">
        <v>8285</v>
      </c>
      <c r="B5994" t="s">
        <v>5604</v>
      </c>
      <c r="C5994" s="4">
        <v>42359</v>
      </c>
      <c r="D5994" s="4">
        <v>42364</v>
      </c>
      <c r="E5994" t="s">
        <v>52</v>
      </c>
      <c r="F5994" t="s">
        <v>951</v>
      </c>
      <c r="G5994" t="s">
        <v>17</v>
      </c>
      <c r="H5994">
        <v>60174</v>
      </c>
      <c r="I5994" t="s">
        <v>5599</v>
      </c>
      <c r="J5994">
        <v>637.44000000000005</v>
      </c>
      <c r="K5994">
        <v>8</v>
      </c>
      <c r="L5994">
        <v>62.747999999999998</v>
      </c>
      <c r="M5994">
        <v>0.2</v>
      </c>
      <c r="N5994">
        <v>135.45599999999999</v>
      </c>
    </row>
    <row r="5995" spans="1:14" hidden="1">
      <c r="A5995">
        <v>8286</v>
      </c>
      <c r="B5995" t="s">
        <v>5604</v>
      </c>
      <c r="C5995" s="4">
        <v>42359</v>
      </c>
      <c r="D5995" s="4">
        <v>42364</v>
      </c>
      <c r="E5995" t="s">
        <v>52</v>
      </c>
      <c r="F5995" t="s">
        <v>951</v>
      </c>
      <c r="G5995" t="s">
        <v>17</v>
      </c>
      <c r="H5995">
        <v>60174</v>
      </c>
      <c r="I5995" t="s">
        <v>2291</v>
      </c>
      <c r="J5995">
        <v>51.756</v>
      </c>
      <c r="K5995">
        <v>3</v>
      </c>
      <c r="L5995">
        <v>28.465800000000002</v>
      </c>
      <c r="M5995">
        <v>0.6</v>
      </c>
      <c r="N5995">
        <v>-33.641399999999997</v>
      </c>
    </row>
    <row r="5996" spans="1:14" hidden="1">
      <c r="A5996">
        <v>345</v>
      </c>
      <c r="B5996" t="s">
        <v>5606</v>
      </c>
      <c r="C5996" s="4">
        <v>42358</v>
      </c>
      <c r="D5996" s="4">
        <v>42362</v>
      </c>
      <c r="E5996" t="s">
        <v>15</v>
      </c>
      <c r="F5996" t="s">
        <v>4791</v>
      </c>
      <c r="G5996" t="s">
        <v>21</v>
      </c>
      <c r="H5996">
        <v>78745</v>
      </c>
      <c r="I5996" t="s">
        <v>5607</v>
      </c>
      <c r="J5996">
        <v>88.8</v>
      </c>
      <c r="K5996">
        <v>4</v>
      </c>
      <c r="L5996">
        <v>22.754999999999999</v>
      </c>
      <c r="M5996">
        <v>0.2</v>
      </c>
      <c r="N5996">
        <v>-2.22000000000001</v>
      </c>
    </row>
    <row r="5997" spans="1:14" hidden="1">
      <c r="A5997">
        <v>471</v>
      </c>
      <c r="B5997" t="s">
        <v>5608</v>
      </c>
      <c r="C5997" s="4">
        <v>42358</v>
      </c>
      <c r="D5997" s="4">
        <v>42362</v>
      </c>
      <c r="E5997" t="s">
        <v>15</v>
      </c>
      <c r="F5997" t="s">
        <v>2116</v>
      </c>
      <c r="G5997" t="s">
        <v>27</v>
      </c>
      <c r="H5997">
        <v>11757</v>
      </c>
      <c r="I5997" t="s">
        <v>891</v>
      </c>
      <c r="J5997">
        <v>55.48</v>
      </c>
      <c r="K5997">
        <v>1</v>
      </c>
      <c r="L5997">
        <v>28.849599999999999</v>
      </c>
      <c r="M5997">
        <v>0</v>
      </c>
      <c r="N5997">
        <v>26.630400000000002</v>
      </c>
    </row>
    <row r="5998" spans="1:14" hidden="1">
      <c r="A5998">
        <v>1722</v>
      </c>
      <c r="B5998" t="s">
        <v>5609</v>
      </c>
      <c r="C5998" s="4">
        <v>42358</v>
      </c>
      <c r="D5998" s="4">
        <v>42363</v>
      </c>
      <c r="E5998" t="s">
        <v>15</v>
      </c>
      <c r="F5998" t="s">
        <v>1100</v>
      </c>
      <c r="G5998" t="s">
        <v>21</v>
      </c>
      <c r="H5998">
        <v>60623</v>
      </c>
      <c r="I5998" t="s">
        <v>4449</v>
      </c>
      <c r="J5998">
        <v>159.98400000000001</v>
      </c>
      <c r="K5998">
        <v>2</v>
      </c>
      <c r="L5998">
        <v>73.992599999999996</v>
      </c>
      <c r="M5998">
        <v>0.2</v>
      </c>
      <c r="N5998">
        <v>11.998799999999999</v>
      </c>
    </row>
    <row r="5999" spans="1:14" hidden="1">
      <c r="A5999">
        <v>1723</v>
      </c>
      <c r="B5999" t="s">
        <v>5609</v>
      </c>
      <c r="C5999" s="4">
        <v>42358</v>
      </c>
      <c r="D5999" s="4">
        <v>42363</v>
      </c>
      <c r="E5999" t="s">
        <v>15</v>
      </c>
      <c r="F5999" t="s">
        <v>1100</v>
      </c>
      <c r="G5999" t="s">
        <v>21</v>
      </c>
      <c r="H5999">
        <v>60623</v>
      </c>
      <c r="I5999" t="s">
        <v>2799</v>
      </c>
      <c r="J5999">
        <v>255.96799999999999</v>
      </c>
      <c r="K5999">
        <v>4</v>
      </c>
      <c r="L5999">
        <v>51.193600000000004</v>
      </c>
      <c r="M5999">
        <v>0.2</v>
      </c>
      <c r="N5999">
        <v>51.193600000000004</v>
      </c>
    </row>
    <row r="6000" spans="1:14" hidden="1">
      <c r="A6000">
        <v>1724</v>
      </c>
      <c r="B6000" t="s">
        <v>5609</v>
      </c>
      <c r="C6000" s="4">
        <v>42358</v>
      </c>
      <c r="D6000" s="4">
        <v>42363</v>
      </c>
      <c r="E6000" t="s">
        <v>15</v>
      </c>
      <c r="F6000" t="s">
        <v>1100</v>
      </c>
      <c r="G6000" t="s">
        <v>21</v>
      </c>
      <c r="H6000">
        <v>60623</v>
      </c>
      <c r="I6000" t="s">
        <v>2955</v>
      </c>
      <c r="J6000">
        <v>359.05799999999999</v>
      </c>
      <c r="K6000">
        <v>3</v>
      </c>
      <c r="L6000">
        <v>143.6232</v>
      </c>
      <c r="M6000">
        <v>0.3</v>
      </c>
      <c r="N6000">
        <v>-71.811599999999999</v>
      </c>
    </row>
    <row r="6001" spans="1:14" hidden="1">
      <c r="A6001">
        <v>4336</v>
      </c>
      <c r="B6001" t="s">
        <v>5610</v>
      </c>
      <c r="C6001" s="4">
        <v>42358</v>
      </c>
      <c r="D6001" s="4">
        <v>42362</v>
      </c>
      <c r="E6001" t="s">
        <v>15</v>
      </c>
      <c r="F6001" t="s">
        <v>191</v>
      </c>
      <c r="G6001" t="s">
        <v>21</v>
      </c>
      <c r="H6001">
        <v>86442</v>
      </c>
      <c r="I6001" t="s">
        <v>1637</v>
      </c>
      <c r="J6001">
        <v>7.92</v>
      </c>
      <c r="K6001">
        <v>1</v>
      </c>
      <c r="L6001">
        <v>5.1479999999999997</v>
      </c>
      <c r="M6001">
        <v>0.2</v>
      </c>
      <c r="N6001">
        <v>2.7719999999999998</v>
      </c>
    </row>
    <row r="6002" spans="1:14" hidden="1">
      <c r="A6002">
        <v>4337</v>
      </c>
      <c r="B6002" t="s">
        <v>5610</v>
      </c>
      <c r="C6002" s="4">
        <v>42358</v>
      </c>
      <c r="D6002" s="4">
        <v>42362</v>
      </c>
      <c r="E6002" t="s">
        <v>15</v>
      </c>
      <c r="F6002" t="s">
        <v>191</v>
      </c>
      <c r="G6002" t="s">
        <v>21</v>
      </c>
      <c r="H6002">
        <v>86442</v>
      </c>
      <c r="I6002" t="s">
        <v>4234</v>
      </c>
      <c r="J6002">
        <v>14.368</v>
      </c>
      <c r="K6002">
        <v>2</v>
      </c>
      <c r="L6002">
        <v>5.2084000000000001</v>
      </c>
      <c r="M6002">
        <v>0.2</v>
      </c>
      <c r="N6002">
        <v>3.9512</v>
      </c>
    </row>
    <row r="6003" spans="1:14" hidden="1">
      <c r="A6003">
        <v>6735</v>
      </c>
      <c r="B6003" t="s">
        <v>5611</v>
      </c>
      <c r="C6003" s="4">
        <v>42358</v>
      </c>
      <c r="D6003" s="4">
        <v>42363</v>
      </c>
      <c r="E6003" t="s">
        <v>15</v>
      </c>
      <c r="F6003" t="s">
        <v>2786</v>
      </c>
      <c r="G6003" t="s">
        <v>17</v>
      </c>
      <c r="H6003">
        <v>33142</v>
      </c>
      <c r="I6003" t="s">
        <v>2660</v>
      </c>
      <c r="J6003">
        <v>11.696</v>
      </c>
      <c r="K6003">
        <v>2</v>
      </c>
      <c r="L6003">
        <v>3.8742999999999999</v>
      </c>
      <c r="M6003">
        <v>0.2</v>
      </c>
      <c r="N6003">
        <v>3.9474</v>
      </c>
    </row>
    <row r="6004" spans="1:14" hidden="1">
      <c r="A6004">
        <v>8670</v>
      </c>
      <c r="B6004" t="s">
        <v>5612</v>
      </c>
      <c r="C6004" s="4">
        <v>42358</v>
      </c>
      <c r="D6004" s="4">
        <v>42363</v>
      </c>
      <c r="E6004" t="s">
        <v>52</v>
      </c>
      <c r="F6004" t="s">
        <v>361</v>
      </c>
      <c r="G6004" t="s">
        <v>21</v>
      </c>
      <c r="H6004">
        <v>90036</v>
      </c>
      <c r="I6004" t="s">
        <v>4857</v>
      </c>
      <c r="J6004">
        <v>17.12</v>
      </c>
      <c r="K6004">
        <v>4</v>
      </c>
      <c r="L6004">
        <v>2.3540000000000001</v>
      </c>
      <c r="M6004">
        <v>0</v>
      </c>
      <c r="N6004">
        <v>7.7039999999999997</v>
      </c>
    </row>
    <row r="6005" spans="1:14" hidden="1">
      <c r="A6005">
        <v>8866</v>
      </c>
      <c r="B6005" t="s">
        <v>5613</v>
      </c>
      <c r="C6005" s="4">
        <v>42358</v>
      </c>
      <c r="D6005" s="4">
        <v>42364</v>
      </c>
      <c r="E6005" t="s">
        <v>15</v>
      </c>
      <c r="F6005" t="s">
        <v>2288</v>
      </c>
      <c r="G6005" t="s">
        <v>21</v>
      </c>
      <c r="H6005">
        <v>22204</v>
      </c>
      <c r="I6005" t="s">
        <v>2321</v>
      </c>
      <c r="J6005">
        <v>36.270000000000003</v>
      </c>
      <c r="K6005">
        <v>3</v>
      </c>
      <c r="L6005">
        <v>8.4629999999999992</v>
      </c>
      <c r="M6005">
        <v>0</v>
      </c>
      <c r="N6005">
        <v>10.881</v>
      </c>
    </row>
    <row r="6006" spans="1:14" hidden="1">
      <c r="A6006">
        <v>9012</v>
      </c>
      <c r="B6006" t="s">
        <v>5614</v>
      </c>
      <c r="C6006" s="4">
        <v>42358</v>
      </c>
      <c r="D6006" s="4">
        <v>42359</v>
      </c>
      <c r="E6006" t="s">
        <v>38</v>
      </c>
      <c r="F6006" t="s">
        <v>2639</v>
      </c>
      <c r="G6006" t="s">
        <v>17</v>
      </c>
      <c r="H6006">
        <v>77036</v>
      </c>
      <c r="I6006" t="s">
        <v>2467</v>
      </c>
      <c r="J6006">
        <v>100.8</v>
      </c>
      <c r="K6006">
        <v>2</v>
      </c>
      <c r="L6006">
        <v>39.69</v>
      </c>
      <c r="M6006">
        <v>0.2</v>
      </c>
      <c r="N6006">
        <v>21.42</v>
      </c>
    </row>
    <row r="6007" spans="1:14" hidden="1">
      <c r="A6007">
        <v>1625</v>
      </c>
      <c r="B6007" t="s">
        <v>5615</v>
      </c>
      <c r="C6007" s="4">
        <v>42357</v>
      </c>
      <c r="D6007" s="4">
        <v>42362</v>
      </c>
      <c r="E6007" t="s">
        <v>15</v>
      </c>
      <c r="F6007" t="s">
        <v>34</v>
      </c>
      <c r="G6007" t="s">
        <v>21</v>
      </c>
      <c r="H6007">
        <v>90049</v>
      </c>
      <c r="I6007" t="s">
        <v>5616</v>
      </c>
      <c r="J6007">
        <v>675.96</v>
      </c>
      <c r="K6007">
        <v>5</v>
      </c>
      <c r="L6007">
        <v>118.29300000000001</v>
      </c>
      <c r="M6007">
        <v>0.2</v>
      </c>
      <c r="N6007">
        <v>84.494999999999905</v>
      </c>
    </row>
    <row r="6008" spans="1:14" hidden="1">
      <c r="A6008">
        <v>1626</v>
      </c>
      <c r="B6008" t="s">
        <v>5615</v>
      </c>
      <c r="C6008" s="4">
        <v>42357</v>
      </c>
      <c r="D6008" s="4">
        <v>42362</v>
      </c>
      <c r="E6008" t="s">
        <v>15</v>
      </c>
      <c r="F6008" t="s">
        <v>34</v>
      </c>
      <c r="G6008" t="s">
        <v>21</v>
      </c>
      <c r="H6008">
        <v>90049</v>
      </c>
      <c r="I6008" t="s">
        <v>1882</v>
      </c>
      <c r="J6008">
        <v>1265.8499999999999</v>
      </c>
      <c r="K6008">
        <v>3</v>
      </c>
      <c r="L6008">
        <v>236.292</v>
      </c>
      <c r="M6008">
        <v>0</v>
      </c>
      <c r="N6008">
        <v>556.97400000000005</v>
      </c>
    </row>
    <row r="6009" spans="1:14" hidden="1">
      <c r="A6009">
        <v>1725</v>
      </c>
      <c r="B6009" t="s">
        <v>5617</v>
      </c>
      <c r="C6009" s="4">
        <v>42357</v>
      </c>
      <c r="D6009" s="4">
        <v>42358</v>
      </c>
      <c r="E6009" t="s">
        <v>38</v>
      </c>
      <c r="F6009" t="s">
        <v>1203</v>
      </c>
      <c r="G6009" t="s">
        <v>21</v>
      </c>
      <c r="H6009">
        <v>19143</v>
      </c>
      <c r="I6009" t="s">
        <v>1818</v>
      </c>
      <c r="J6009">
        <v>434.35199999999998</v>
      </c>
      <c r="K6009">
        <v>3</v>
      </c>
      <c r="L6009">
        <v>130.3056</v>
      </c>
      <c r="M6009">
        <v>0.2</v>
      </c>
      <c r="N6009">
        <v>43.435200000000002</v>
      </c>
    </row>
    <row r="6010" spans="1:14" hidden="1">
      <c r="A6010">
        <v>1726</v>
      </c>
      <c r="B6010" t="s">
        <v>5617</v>
      </c>
      <c r="C6010" s="4">
        <v>42357</v>
      </c>
      <c r="D6010" s="4">
        <v>42358</v>
      </c>
      <c r="E6010" t="s">
        <v>38</v>
      </c>
      <c r="F6010" t="s">
        <v>1203</v>
      </c>
      <c r="G6010" t="s">
        <v>21</v>
      </c>
      <c r="H6010">
        <v>19143</v>
      </c>
      <c r="I6010" t="s">
        <v>1679</v>
      </c>
      <c r="J6010">
        <v>3.552</v>
      </c>
      <c r="K6010">
        <v>2</v>
      </c>
      <c r="L6010">
        <v>1.554</v>
      </c>
      <c r="M6010">
        <v>0.2</v>
      </c>
      <c r="N6010">
        <v>0.44400000000000001</v>
      </c>
    </row>
    <row r="6011" spans="1:14" hidden="1">
      <c r="A6011">
        <v>1727</v>
      </c>
      <c r="B6011" t="s">
        <v>5617</v>
      </c>
      <c r="C6011" s="4">
        <v>42357</v>
      </c>
      <c r="D6011" s="4">
        <v>42358</v>
      </c>
      <c r="E6011" t="s">
        <v>38</v>
      </c>
      <c r="F6011" t="s">
        <v>1203</v>
      </c>
      <c r="G6011" t="s">
        <v>21</v>
      </c>
      <c r="H6011">
        <v>19143</v>
      </c>
      <c r="I6011" t="s">
        <v>5618</v>
      </c>
      <c r="J6011">
        <v>88.831999999999994</v>
      </c>
      <c r="K6011">
        <v>4</v>
      </c>
      <c r="L6011">
        <v>20.264800000000001</v>
      </c>
      <c r="M6011">
        <v>0.2</v>
      </c>
      <c r="N6011">
        <v>7.7728000000000002</v>
      </c>
    </row>
    <row r="6012" spans="1:14" hidden="1">
      <c r="A6012">
        <v>4077</v>
      </c>
      <c r="B6012" t="s">
        <v>5619</v>
      </c>
      <c r="C6012" s="4">
        <v>42357</v>
      </c>
      <c r="D6012" s="4">
        <v>42359</v>
      </c>
      <c r="E6012" t="s">
        <v>52</v>
      </c>
      <c r="F6012" t="s">
        <v>656</v>
      </c>
      <c r="G6012" t="s">
        <v>27</v>
      </c>
      <c r="H6012">
        <v>68104</v>
      </c>
      <c r="I6012" t="s">
        <v>1491</v>
      </c>
      <c r="J6012">
        <v>7.04</v>
      </c>
      <c r="K6012">
        <v>2</v>
      </c>
      <c r="L6012">
        <v>1.8655999999999999</v>
      </c>
      <c r="M6012">
        <v>0</v>
      </c>
      <c r="N6012">
        <v>3.3088000000000002</v>
      </c>
    </row>
    <row r="6013" spans="1:14" hidden="1">
      <c r="A6013">
        <v>4078</v>
      </c>
      <c r="B6013" t="s">
        <v>5619</v>
      </c>
      <c r="C6013" s="4">
        <v>42357</v>
      </c>
      <c r="D6013" s="4">
        <v>42359</v>
      </c>
      <c r="E6013" t="s">
        <v>52</v>
      </c>
      <c r="F6013" t="s">
        <v>656</v>
      </c>
      <c r="G6013" t="s">
        <v>27</v>
      </c>
      <c r="H6013">
        <v>68104</v>
      </c>
      <c r="I6013" t="s">
        <v>32</v>
      </c>
      <c r="J6013">
        <v>5.04</v>
      </c>
      <c r="K6013">
        <v>4</v>
      </c>
      <c r="L6013">
        <v>1.2096</v>
      </c>
      <c r="M6013">
        <v>0</v>
      </c>
      <c r="N6013">
        <v>0.2016</v>
      </c>
    </row>
    <row r="6014" spans="1:14" hidden="1">
      <c r="A6014">
        <v>4079</v>
      </c>
      <c r="B6014" t="s">
        <v>5619</v>
      </c>
      <c r="C6014" s="4">
        <v>42357</v>
      </c>
      <c r="D6014" s="4">
        <v>42359</v>
      </c>
      <c r="E6014" t="s">
        <v>52</v>
      </c>
      <c r="F6014" t="s">
        <v>656</v>
      </c>
      <c r="G6014" t="s">
        <v>27</v>
      </c>
      <c r="H6014">
        <v>68104</v>
      </c>
      <c r="I6014" t="s">
        <v>2555</v>
      </c>
      <c r="J6014">
        <v>116.28</v>
      </c>
      <c r="K6014">
        <v>3</v>
      </c>
      <c r="L6014">
        <v>19.767600000000002</v>
      </c>
      <c r="M6014">
        <v>0</v>
      </c>
      <c r="N6014">
        <v>56.977200000000003</v>
      </c>
    </row>
    <row r="6015" spans="1:14" hidden="1">
      <c r="A6015">
        <v>6453</v>
      </c>
      <c r="B6015" t="s">
        <v>5620</v>
      </c>
      <c r="C6015" s="4">
        <v>42357</v>
      </c>
      <c r="D6015" s="4">
        <v>42361</v>
      </c>
      <c r="E6015" t="s">
        <v>52</v>
      </c>
      <c r="F6015" t="s">
        <v>1005</v>
      </c>
      <c r="G6015" t="s">
        <v>21</v>
      </c>
      <c r="H6015">
        <v>60025</v>
      </c>
      <c r="I6015" t="s">
        <v>2375</v>
      </c>
      <c r="J6015">
        <v>158.376</v>
      </c>
      <c r="K6015">
        <v>3</v>
      </c>
      <c r="L6015">
        <v>48.172699999999999</v>
      </c>
      <c r="M6015">
        <v>0.2</v>
      </c>
      <c r="N6015">
        <v>13.857900000000001</v>
      </c>
    </row>
    <row r="6016" spans="1:14" hidden="1">
      <c r="A6016">
        <v>7487</v>
      </c>
      <c r="B6016" t="s">
        <v>5621</v>
      </c>
      <c r="C6016" s="4">
        <v>42357</v>
      </c>
      <c r="D6016" s="4">
        <v>42362</v>
      </c>
      <c r="E6016" t="s">
        <v>52</v>
      </c>
      <c r="F6016" t="s">
        <v>1386</v>
      </c>
      <c r="G6016" t="s">
        <v>17</v>
      </c>
      <c r="H6016">
        <v>3820</v>
      </c>
      <c r="I6016" t="s">
        <v>3786</v>
      </c>
      <c r="J6016">
        <v>29.9</v>
      </c>
      <c r="K6016">
        <v>5</v>
      </c>
      <c r="L6016">
        <v>3.0497999999999998</v>
      </c>
      <c r="M6016">
        <v>0</v>
      </c>
      <c r="N6016">
        <v>14.651</v>
      </c>
    </row>
    <row r="6017" spans="1:14" hidden="1">
      <c r="A6017">
        <v>7488</v>
      </c>
      <c r="B6017" t="s">
        <v>5621</v>
      </c>
      <c r="C6017" s="4">
        <v>42357</v>
      </c>
      <c r="D6017" s="4">
        <v>42362</v>
      </c>
      <c r="E6017" t="s">
        <v>52</v>
      </c>
      <c r="F6017" t="s">
        <v>1386</v>
      </c>
      <c r="G6017" t="s">
        <v>17</v>
      </c>
      <c r="H6017">
        <v>3820</v>
      </c>
      <c r="I6017" t="s">
        <v>1558</v>
      </c>
      <c r="J6017">
        <v>2249.91</v>
      </c>
      <c r="K6017">
        <v>9</v>
      </c>
      <c r="L6017">
        <v>192.4923</v>
      </c>
      <c r="M6017">
        <v>0</v>
      </c>
      <c r="N6017">
        <v>517.47929999999997</v>
      </c>
    </row>
    <row r="6018" spans="1:14" hidden="1">
      <c r="A6018">
        <v>7489</v>
      </c>
      <c r="B6018" t="s">
        <v>5621</v>
      </c>
      <c r="C6018" s="4">
        <v>42357</v>
      </c>
      <c r="D6018" s="4">
        <v>42362</v>
      </c>
      <c r="E6018" t="s">
        <v>52</v>
      </c>
      <c r="F6018" t="s">
        <v>1386</v>
      </c>
      <c r="G6018" t="s">
        <v>17</v>
      </c>
      <c r="H6018">
        <v>3820</v>
      </c>
      <c r="I6018" t="s">
        <v>436</v>
      </c>
      <c r="J6018">
        <v>1053.164</v>
      </c>
      <c r="K6018">
        <v>4</v>
      </c>
      <c r="L6018">
        <v>289.62009999999998</v>
      </c>
      <c r="M6018">
        <v>0.3</v>
      </c>
      <c r="N6018">
        <v>-105.3164</v>
      </c>
    </row>
    <row r="6019" spans="1:14" hidden="1">
      <c r="A6019">
        <v>7747</v>
      </c>
      <c r="B6019" t="s">
        <v>5622</v>
      </c>
      <c r="C6019" s="4">
        <v>42357</v>
      </c>
      <c r="D6019" s="4">
        <v>42361</v>
      </c>
      <c r="E6019" t="s">
        <v>15</v>
      </c>
      <c r="F6019" t="s">
        <v>1206</v>
      </c>
      <c r="G6019" t="s">
        <v>17</v>
      </c>
      <c r="H6019">
        <v>60610</v>
      </c>
      <c r="I6019" t="s">
        <v>4715</v>
      </c>
      <c r="J6019">
        <v>25.488</v>
      </c>
      <c r="K6019">
        <v>2</v>
      </c>
      <c r="L6019">
        <v>10.3545</v>
      </c>
      <c r="M6019">
        <v>0.2</v>
      </c>
      <c r="N6019">
        <v>4.7789999999999999</v>
      </c>
    </row>
    <row r="6020" spans="1:14" hidden="1">
      <c r="A6020">
        <v>8826</v>
      </c>
      <c r="B6020" t="s">
        <v>5623</v>
      </c>
      <c r="C6020" s="4">
        <v>42357</v>
      </c>
      <c r="D6020" s="4">
        <v>42360</v>
      </c>
      <c r="E6020" t="s">
        <v>38</v>
      </c>
      <c r="F6020" t="s">
        <v>2048</v>
      </c>
      <c r="G6020" t="s">
        <v>21</v>
      </c>
      <c r="H6020">
        <v>19134</v>
      </c>
      <c r="I6020" t="s">
        <v>3385</v>
      </c>
      <c r="J6020">
        <v>6.9119999999999999</v>
      </c>
      <c r="K6020">
        <v>3</v>
      </c>
      <c r="L6020">
        <v>1.4688000000000001</v>
      </c>
      <c r="M6020">
        <v>0.2</v>
      </c>
      <c r="N6020">
        <v>2.5055999999999998</v>
      </c>
    </row>
    <row r="6021" spans="1:14" hidden="1">
      <c r="A6021">
        <v>543</v>
      </c>
      <c r="B6021" t="s">
        <v>5624</v>
      </c>
      <c r="C6021" s="4">
        <v>42356</v>
      </c>
      <c r="D6021" s="4">
        <v>42361</v>
      </c>
      <c r="E6021" t="s">
        <v>15</v>
      </c>
      <c r="F6021" t="s">
        <v>4130</v>
      </c>
      <c r="G6021" t="s">
        <v>21</v>
      </c>
      <c r="H6021">
        <v>45503</v>
      </c>
      <c r="I6021" t="s">
        <v>870</v>
      </c>
      <c r="J6021">
        <v>646.77599999999995</v>
      </c>
      <c r="K6021">
        <v>9</v>
      </c>
      <c r="L6021">
        <v>88.0334</v>
      </c>
      <c r="M6021">
        <v>0.2</v>
      </c>
      <c r="N6021">
        <v>-145.52459999999999</v>
      </c>
    </row>
    <row r="6022" spans="1:14" hidden="1">
      <c r="A6022">
        <v>2262</v>
      </c>
      <c r="B6022" t="s">
        <v>5625</v>
      </c>
      <c r="C6022" s="4">
        <v>42356</v>
      </c>
      <c r="D6022" s="4">
        <v>42356</v>
      </c>
      <c r="E6022" t="s">
        <v>98</v>
      </c>
      <c r="F6022" t="s">
        <v>438</v>
      </c>
      <c r="G6022" t="s">
        <v>21</v>
      </c>
      <c r="H6022">
        <v>10035</v>
      </c>
      <c r="I6022" t="s">
        <v>2627</v>
      </c>
      <c r="J6022">
        <v>166.24</v>
      </c>
      <c r="K6022">
        <v>1</v>
      </c>
      <c r="L6022">
        <v>141.304</v>
      </c>
      <c r="M6022">
        <v>0</v>
      </c>
      <c r="N6022">
        <v>24.936</v>
      </c>
    </row>
    <row r="6023" spans="1:14" hidden="1">
      <c r="A6023">
        <v>4009</v>
      </c>
      <c r="B6023" t="s">
        <v>5626</v>
      </c>
      <c r="C6023" s="4">
        <v>42356</v>
      </c>
      <c r="D6023" s="4">
        <v>42360</v>
      </c>
      <c r="E6023" t="s">
        <v>15</v>
      </c>
      <c r="F6023" t="s">
        <v>751</v>
      </c>
      <c r="G6023" t="s">
        <v>27</v>
      </c>
      <c r="H6023">
        <v>80027</v>
      </c>
      <c r="I6023" t="s">
        <v>1671</v>
      </c>
      <c r="J6023">
        <v>6.8479999999999999</v>
      </c>
      <c r="K6023">
        <v>2</v>
      </c>
      <c r="L6023">
        <v>3.1244000000000001</v>
      </c>
      <c r="M6023">
        <v>0.2</v>
      </c>
      <c r="N6023">
        <v>0.59919999999999995</v>
      </c>
    </row>
    <row r="6024" spans="1:14" hidden="1">
      <c r="A6024">
        <v>4993</v>
      </c>
      <c r="B6024" t="s">
        <v>5627</v>
      </c>
      <c r="C6024" s="4">
        <v>42356</v>
      </c>
      <c r="D6024" s="4">
        <v>42363</v>
      </c>
      <c r="E6024" t="s">
        <v>15</v>
      </c>
      <c r="F6024" t="s">
        <v>5369</v>
      </c>
      <c r="G6024" t="s">
        <v>27</v>
      </c>
      <c r="H6024">
        <v>38109</v>
      </c>
      <c r="I6024" t="s">
        <v>412</v>
      </c>
      <c r="J6024">
        <v>55.936</v>
      </c>
      <c r="K6024">
        <v>8</v>
      </c>
      <c r="L6024">
        <v>4.6322000000000001</v>
      </c>
      <c r="M6024">
        <v>0.2</v>
      </c>
      <c r="N6024">
        <v>18.878399999999999</v>
      </c>
    </row>
    <row r="6025" spans="1:14" hidden="1">
      <c r="A6025">
        <v>4994</v>
      </c>
      <c r="B6025" t="s">
        <v>5627</v>
      </c>
      <c r="C6025" s="4">
        <v>42356</v>
      </c>
      <c r="D6025" s="4">
        <v>42363</v>
      </c>
      <c r="E6025" t="s">
        <v>15</v>
      </c>
      <c r="F6025" t="s">
        <v>5369</v>
      </c>
      <c r="G6025" t="s">
        <v>27</v>
      </c>
      <c r="H6025">
        <v>38109</v>
      </c>
      <c r="I6025" t="s">
        <v>5628</v>
      </c>
      <c r="J6025">
        <v>18.431999999999999</v>
      </c>
      <c r="K6025">
        <v>8</v>
      </c>
      <c r="L6025">
        <v>1.5551999999999999</v>
      </c>
      <c r="M6025">
        <v>0.2</v>
      </c>
      <c r="N6025">
        <v>5.9904000000000002</v>
      </c>
    </row>
    <row r="6026" spans="1:14" hidden="1">
      <c r="A6026">
        <v>4995</v>
      </c>
      <c r="B6026" t="s">
        <v>5627</v>
      </c>
      <c r="C6026" s="4">
        <v>42356</v>
      </c>
      <c r="D6026" s="4">
        <v>42363</v>
      </c>
      <c r="E6026" t="s">
        <v>15</v>
      </c>
      <c r="F6026" t="s">
        <v>5369</v>
      </c>
      <c r="G6026" t="s">
        <v>27</v>
      </c>
      <c r="H6026">
        <v>38109</v>
      </c>
      <c r="I6026" t="s">
        <v>2238</v>
      </c>
      <c r="J6026">
        <v>20.32</v>
      </c>
      <c r="K6026">
        <v>5</v>
      </c>
      <c r="L6026">
        <v>3.3527999999999998</v>
      </c>
      <c r="M6026">
        <v>0.2</v>
      </c>
      <c r="N6026">
        <v>3.556</v>
      </c>
    </row>
    <row r="6027" spans="1:14" hidden="1">
      <c r="A6027">
        <v>5082</v>
      </c>
      <c r="B6027" t="s">
        <v>5629</v>
      </c>
      <c r="C6027" s="4">
        <v>42356</v>
      </c>
      <c r="D6027" s="4">
        <v>42356</v>
      </c>
      <c r="E6027" t="s">
        <v>98</v>
      </c>
      <c r="F6027" t="s">
        <v>2932</v>
      </c>
      <c r="G6027" t="s">
        <v>17</v>
      </c>
      <c r="H6027">
        <v>44105</v>
      </c>
      <c r="I6027" t="s">
        <v>2680</v>
      </c>
      <c r="J6027">
        <v>20.736000000000001</v>
      </c>
      <c r="K6027">
        <v>4</v>
      </c>
      <c r="L6027">
        <v>3.3696000000000002</v>
      </c>
      <c r="M6027">
        <v>0.2</v>
      </c>
      <c r="N6027">
        <v>7.2576000000000001</v>
      </c>
    </row>
    <row r="6028" spans="1:14" hidden="1">
      <c r="A6028">
        <v>4695</v>
      </c>
      <c r="B6028" t="s">
        <v>5630</v>
      </c>
      <c r="C6028" s="4">
        <v>42355</v>
      </c>
      <c r="D6028" s="4">
        <v>42355</v>
      </c>
      <c r="E6028" t="s">
        <v>98</v>
      </c>
      <c r="F6028" t="s">
        <v>565</v>
      </c>
      <c r="G6028" t="s">
        <v>21</v>
      </c>
      <c r="H6028">
        <v>48205</v>
      </c>
      <c r="I6028" t="s">
        <v>356</v>
      </c>
      <c r="J6028">
        <v>29.52</v>
      </c>
      <c r="K6028">
        <v>4</v>
      </c>
      <c r="L6028">
        <v>3.7637999999999998</v>
      </c>
      <c r="M6028">
        <v>0</v>
      </c>
      <c r="N6028">
        <v>14.4648</v>
      </c>
    </row>
    <row r="6029" spans="1:14" hidden="1">
      <c r="A6029">
        <v>4696</v>
      </c>
      <c r="B6029" t="s">
        <v>5630</v>
      </c>
      <c r="C6029" s="4">
        <v>42355</v>
      </c>
      <c r="D6029" s="4">
        <v>42355</v>
      </c>
      <c r="E6029" t="s">
        <v>98</v>
      </c>
      <c r="F6029" t="s">
        <v>565</v>
      </c>
      <c r="G6029" t="s">
        <v>21</v>
      </c>
      <c r="H6029">
        <v>48205</v>
      </c>
      <c r="I6029" t="s">
        <v>362</v>
      </c>
      <c r="J6029">
        <v>302.94</v>
      </c>
      <c r="K6029">
        <v>3</v>
      </c>
      <c r="L6029">
        <v>84.8232</v>
      </c>
      <c r="M6029">
        <v>0</v>
      </c>
      <c r="N6029">
        <v>48.470399999999998</v>
      </c>
    </row>
    <row r="6030" spans="1:14" hidden="1">
      <c r="A6030">
        <v>4697</v>
      </c>
      <c r="B6030" t="s">
        <v>5630</v>
      </c>
      <c r="C6030" s="4">
        <v>42355</v>
      </c>
      <c r="D6030" s="4">
        <v>42355</v>
      </c>
      <c r="E6030" t="s">
        <v>98</v>
      </c>
      <c r="F6030" t="s">
        <v>565</v>
      </c>
      <c r="G6030" t="s">
        <v>21</v>
      </c>
      <c r="H6030">
        <v>48205</v>
      </c>
      <c r="I6030" t="s">
        <v>1294</v>
      </c>
      <c r="J6030">
        <v>142.36000000000001</v>
      </c>
      <c r="K6030">
        <v>2</v>
      </c>
      <c r="L6030">
        <v>51.961399999999998</v>
      </c>
      <c r="M6030">
        <v>0</v>
      </c>
      <c r="N6030">
        <v>38.437199999999997</v>
      </c>
    </row>
    <row r="6031" spans="1:14" hidden="1">
      <c r="A6031">
        <v>4698</v>
      </c>
      <c r="B6031" t="s">
        <v>5630</v>
      </c>
      <c r="C6031" s="4">
        <v>42355</v>
      </c>
      <c r="D6031" s="4">
        <v>42355</v>
      </c>
      <c r="E6031" t="s">
        <v>98</v>
      </c>
      <c r="F6031" t="s">
        <v>565</v>
      </c>
      <c r="G6031" t="s">
        <v>21</v>
      </c>
      <c r="H6031">
        <v>48205</v>
      </c>
      <c r="I6031" t="s">
        <v>379</v>
      </c>
      <c r="J6031">
        <v>546.66</v>
      </c>
      <c r="K6031">
        <v>9</v>
      </c>
      <c r="L6031">
        <v>45.555</v>
      </c>
      <c r="M6031">
        <v>0</v>
      </c>
      <c r="N6031">
        <v>136.66499999999999</v>
      </c>
    </row>
    <row r="6032" spans="1:14" hidden="1">
      <c r="A6032">
        <v>4699</v>
      </c>
      <c r="B6032" t="s">
        <v>5630</v>
      </c>
      <c r="C6032" s="4">
        <v>42355</v>
      </c>
      <c r="D6032" s="4">
        <v>42355</v>
      </c>
      <c r="E6032" t="s">
        <v>98</v>
      </c>
      <c r="F6032" t="s">
        <v>565</v>
      </c>
      <c r="G6032" t="s">
        <v>21</v>
      </c>
      <c r="H6032">
        <v>48205</v>
      </c>
      <c r="I6032" t="s">
        <v>3926</v>
      </c>
      <c r="J6032">
        <v>212.13</v>
      </c>
      <c r="K6032">
        <v>3</v>
      </c>
      <c r="L6032">
        <v>65.760300000000001</v>
      </c>
      <c r="M6032">
        <v>0</v>
      </c>
      <c r="N6032">
        <v>14.8491</v>
      </c>
    </row>
    <row r="6033" spans="1:14" hidden="1">
      <c r="A6033">
        <v>6685</v>
      </c>
      <c r="B6033" t="s">
        <v>5631</v>
      </c>
      <c r="C6033" s="4">
        <v>42355</v>
      </c>
      <c r="D6033" s="4">
        <v>42360</v>
      </c>
      <c r="E6033" t="s">
        <v>15</v>
      </c>
      <c r="F6033" t="s">
        <v>1118</v>
      </c>
      <c r="G6033" t="s">
        <v>21</v>
      </c>
      <c r="H6033">
        <v>61701</v>
      </c>
      <c r="I6033" t="s">
        <v>1256</v>
      </c>
      <c r="J6033">
        <v>180.01599999999999</v>
      </c>
      <c r="K6033">
        <v>1</v>
      </c>
      <c r="L6033">
        <v>195.76740000000001</v>
      </c>
      <c r="M6033">
        <v>0.2</v>
      </c>
      <c r="N6033">
        <v>-15.7514</v>
      </c>
    </row>
    <row r="6034" spans="1:14" hidden="1">
      <c r="A6034">
        <v>6686</v>
      </c>
      <c r="B6034" t="s">
        <v>5631</v>
      </c>
      <c r="C6034" s="4">
        <v>42355</v>
      </c>
      <c r="D6034" s="4">
        <v>42360</v>
      </c>
      <c r="E6034" t="s">
        <v>15</v>
      </c>
      <c r="F6034" t="s">
        <v>1118</v>
      </c>
      <c r="G6034" t="s">
        <v>21</v>
      </c>
      <c r="H6034">
        <v>61701</v>
      </c>
      <c r="I6034" t="s">
        <v>4226</v>
      </c>
      <c r="J6034">
        <v>41.552</v>
      </c>
      <c r="K6034">
        <v>2</v>
      </c>
      <c r="L6034">
        <v>30.644600000000001</v>
      </c>
      <c r="M6034">
        <v>0.6</v>
      </c>
      <c r="N6034">
        <v>-19.737200000000001</v>
      </c>
    </row>
    <row r="6035" spans="1:14" hidden="1">
      <c r="A6035">
        <v>6687</v>
      </c>
      <c r="B6035" t="s">
        <v>5631</v>
      </c>
      <c r="C6035" s="4">
        <v>42355</v>
      </c>
      <c r="D6035" s="4">
        <v>42360</v>
      </c>
      <c r="E6035" t="s">
        <v>15</v>
      </c>
      <c r="F6035" t="s">
        <v>1118</v>
      </c>
      <c r="G6035" t="s">
        <v>21</v>
      </c>
      <c r="H6035">
        <v>61701</v>
      </c>
      <c r="I6035" t="s">
        <v>2345</v>
      </c>
      <c r="J6035">
        <v>13.12</v>
      </c>
      <c r="K6035">
        <v>5</v>
      </c>
      <c r="L6035">
        <v>2.3288000000000002</v>
      </c>
      <c r="M6035">
        <v>0.2</v>
      </c>
      <c r="N6035">
        <v>1.476</v>
      </c>
    </row>
    <row r="6036" spans="1:14" hidden="1">
      <c r="A6036">
        <v>8937</v>
      </c>
      <c r="B6036" t="s">
        <v>5632</v>
      </c>
      <c r="C6036" s="4">
        <v>42355</v>
      </c>
      <c r="D6036" s="4">
        <v>42357</v>
      </c>
      <c r="E6036" t="s">
        <v>52</v>
      </c>
      <c r="F6036" t="s">
        <v>1520</v>
      </c>
      <c r="G6036" t="s">
        <v>21</v>
      </c>
      <c r="H6036">
        <v>90008</v>
      </c>
      <c r="I6036" t="s">
        <v>779</v>
      </c>
      <c r="J6036">
        <v>204.85</v>
      </c>
      <c r="K6036">
        <v>5</v>
      </c>
      <c r="L6036">
        <v>30.317799999999998</v>
      </c>
      <c r="M6036">
        <v>0</v>
      </c>
      <c r="N6036">
        <v>53.261000000000003</v>
      </c>
    </row>
    <row r="6037" spans="1:14" hidden="1">
      <c r="A6037">
        <v>8938</v>
      </c>
      <c r="B6037" t="s">
        <v>5632</v>
      </c>
      <c r="C6037" s="4">
        <v>42355</v>
      </c>
      <c r="D6037" s="4">
        <v>42357</v>
      </c>
      <c r="E6037" t="s">
        <v>52</v>
      </c>
      <c r="F6037" t="s">
        <v>1520</v>
      </c>
      <c r="G6037" t="s">
        <v>21</v>
      </c>
      <c r="H6037">
        <v>90008</v>
      </c>
      <c r="I6037" t="s">
        <v>1299</v>
      </c>
      <c r="J6037">
        <v>135.98400000000001</v>
      </c>
      <c r="K6037">
        <v>2</v>
      </c>
      <c r="L6037">
        <v>59.493000000000002</v>
      </c>
      <c r="M6037">
        <v>0.2</v>
      </c>
      <c r="N6037">
        <v>16.998000000000001</v>
      </c>
    </row>
    <row r="6038" spans="1:14" hidden="1">
      <c r="A6038">
        <v>8939</v>
      </c>
      <c r="B6038" t="s">
        <v>5632</v>
      </c>
      <c r="C6038" s="4">
        <v>42355</v>
      </c>
      <c r="D6038" s="4">
        <v>42357</v>
      </c>
      <c r="E6038" t="s">
        <v>52</v>
      </c>
      <c r="F6038" t="s">
        <v>1520</v>
      </c>
      <c r="G6038" t="s">
        <v>21</v>
      </c>
      <c r="H6038">
        <v>90008</v>
      </c>
      <c r="I6038" t="s">
        <v>2415</v>
      </c>
      <c r="J6038">
        <v>16.399999999999999</v>
      </c>
      <c r="K6038">
        <v>5</v>
      </c>
      <c r="L6038">
        <v>1.8695999999999999</v>
      </c>
      <c r="M6038">
        <v>0</v>
      </c>
      <c r="N6038">
        <v>7.0519999999999996</v>
      </c>
    </row>
    <row r="6039" spans="1:14" hidden="1">
      <c r="A6039">
        <v>8940</v>
      </c>
      <c r="B6039" t="s">
        <v>5632</v>
      </c>
      <c r="C6039" s="4">
        <v>42355</v>
      </c>
      <c r="D6039" s="4">
        <v>42357</v>
      </c>
      <c r="E6039" t="s">
        <v>52</v>
      </c>
      <c r="F6039" t="s">
        <v>1520</v>
      </c>
      <c r="G6039" t="s">
        <v>21</v>
      </c>
      <c r="H6039">
        <v>90008</v>
      </c>
      <c r="I6039" t="s">
        <v>3515</v>
      </c>
      <c r="J6039">
        <v>92.96</v>
      </c>
      <c r="K6039">
        <v>2</v>
      </c>
      <c r="L6039">
        <v>30.792999999999999</v>
      </c>
      <c r="M6039">
        <v>0.2</v>
      </c>
      <c r="N6039">
        <v>31.373999999999999</v>
      </c>
    </row>
    <row r="6040" spans="1:14" hidden="1">
      <c r="A6040">
        <v>6873</v>
      </c>
      <c r="B6040" t="s">
        <v>5633</v>
      </c>
      <c r="C6040" s="4">
        <v>42354</v>
      </c>
      <c r="D6040" s="4">
        <v>42357</v>
      </c>
      <c r="E6040" t="s">
        <v>38</v>
      </c>
      <c r="F6040" t="s">
        <v>220</v>
      </c>
      <c r="G6040" t="s">
        <v>21</v>
      </c>
      <c r="H6040">
        <v>98105</v>
      </c>
      <c r="I6040" t="s">
        <v>5634</v>
      </c>
      <c r="J6040">
        <v>4.9800000000000004</v>
      </c>
      <c r="K6040">
        <v>1</v>
      </c>
      <c r="L6040">
        <v>2.6394000000000002</v>
      </c>
      <c r="M6040">
        <v>0</v>
      </c>
      <c r="N6040">
        <v>2.3405999999999998</v>
      </c>
    </row>
    <row r="6041" spans="1:14" hidden="1">
      <c r="A6041">
        <v>180</v>
      </c>
      <c r="B6041" t="s">
        <v>5635</v>
      </c>
      <c r="C6041" s="4">
        <v>42353</v>
      </c>
      <c r="D6041" s="4">
        <v>42357</v>
      </c>
      <c r="E6041" t="s">
        <v>15</v>
      </c>
      <c r="F6041" t="s">
        <v>2932</v>
      </c>
      <c r="G6041" t="s">
        <v>17</v>
      </c>
      <c r="H6041">
        <v>10009</v>
      </c>
      <c r="I6041" t="s">
        <v>2415</v>
      </c>
      <c r="J6041">
        <v>3.28</v>
      </c>
      <c r="K6041">
        <v>1</v>
      </c>
      <c r="L6041">
        <v>1.8695999999999999</v>
      </c>
      <c r="M6041">
        <v>0</v>
      </c>
      <c r="N6041">
        <v>1.4104000000000001</v>
      </c>
    </row>
    <row r="6042" spans="1:14" hidden="1">
      <c r="A6042">
        <v>460</v>
      </c>
      <c r="B6042" t="s">
        <v>5636</v>
      </c>
      <c r="C6042" s="4">
        <v>42353</v>
      </c>
      <c r="D6042" s="4">
        <v>42360</v>
      </c>
      <c r="E6042" t="s">
        <v>15</v>
      </c>
      <c r="F6042" t="s">
        <v>798</v>
      </c>
      <c r="G6042" t="s">
        <v>21</v>
      </c>
      <c r="H6042">
        <v>98115</v>
      </c>
      <c r="I6042" t="s">
        <v>2739</v>
      </c>
      <c r="J6042">
        <v>103.92</v>
      </c>
      <c r="K6042">
        <v>4</v>
      </c>
      <c r="L6042">
        <v>16.887</v>
      </c>
      <c r="M6042">
        <v>0</v>
      </c>
      <c r="N6042">
        <v>36.372</v>
      </c>
    </row>
    <row r="6043" spans="1:14" hidden="1">
      <c r="A6043">
        <v>461</v>
      </c>
      <c r="B6043" t="s">
        <v>5636</v>
      </c>
      <c r="C6043" s="4">
        <v>42353</v>
      </c>
      <c r="D6043" s="4">
        <v>42360</v>
      </c>
      <c r="E6043" t="s">
        <v>15</v>
      </c>
      <c r="F6043" t="s">
        <v>798</v>
      </c>
      <c r="G6043" t="s">
        <v>21</v>
      </c>
      <c r="H6043">
        <v>98115</v>
      </c>
      <c r="I6043" t="s">
        <v>1994</v>
      </c>
      <c r="J6043">
        <v>899.91</v>
      </c>
      <c r="K6043">
        <v>9</v>
      </c>
      <c r="L6043">
        <v>57.994199999999999</v>
      </c>
      <c r="M6043">
        <v>0</v>
      </c>
      <c r="N6043">
        <v>377.9622</v>
      </c>
    </row>
    <row r="6044" spans="1:14" hidden="1">
      <c r="A6044">
        <v>462</v>
      </c>
      <c r="B6044" t="s">
        <v>5636</v>
      </c>
      <c r="C6044" s="4">
        <v>42353</v>
      </c>
      <c r="D6044" s="4">
        <v>42360</v>
      </c>
      <c r="E6044" t="s">
        <v>15</v>
      </c>
      <c r="F6044" t="s">
        <v>798</v>
      </c>
      <c r="G6044" t="s">
        <v>21</v>
      </c>
      <c r="H6044">
        <v>98115</v>
      </c>
      <c r="I6044" t="s">
        <v>2624</v>
      </c>
      <c r="J6044">
        <v>51.311999999999998</v>
      </c>
      <c r="K6044">
        <v>3</v>
      </c>
      <c r="L6044">
        <v>10.9038</v>
      </c>
      <c r="M6044">
        <v>0.2</v>
      </c>
      <c r="N6044">
        <v>18.6006</v>
      </c>
    </row>
    <row r="6045" spans="1:14" hidden="1">
      <c r="A6045">
        <v>3151</v>
      </c>
      <c r="B6045" t="s">
        <v>5637</v>
      </c>
      <c r="C6045" s="4">
        <v>42353</v>
      </c>
      <c r="D6045" s="4">
        <v>42356</v>
      </c>
      <c r="E6045" t="s">
        <v>38</v>
      </c>
      <c r="F6045" t="s">
        <v>1851</v>
      </c>
      <c r="G6045" t="s">
        <v>21</v>
      </c>
      <c r="H6045">
        <v>43055</v>
      </c>
      <c r="I6045" t="s">
        <v>1882</v>
      </c>
      <c r="J6045">
        <v>2025.36</v>
      </c>
      <c r="K6045">
        <v>6</v>
      </c>
      <c r="L6045">
        <v>236.292</v>
      </c>
      <c r="M6045">
        <v>0.2</v>
      </c>
      <c r="N6045">
        <v>607.60799999999995</v>
      </c>
    </row>
    <row r="6046" spans="1:14" hidden="1">
      <c r="A6046">
        <v>3152</v>
      </c>
      <c r="B6046" t="s">
        <v>5637</v>
      </c>
      <c r="C6046" s="4">
        <v>42353</v>
      </c>
      <c r="D6046" s="4">
        <v>42356</v>
      </c>
      <c r="E6046" t="s">
        <v>38</v>
      </c>
      <c r="F6046" t="s">
        <v>1851</v>
      </c>
      <c r="G6046" t="s">
        <v>21</v>
      </c>
      <c r="H6046">
        <v>43055</v>
      </c>
      <c r="I6046" t="s">
        <v>3549</v>
      </c>
      <c r="J6046">
        <v>1799.9939999999999</v>
      </c>
      <c r="K6046">
        <v>2</v>
      </c>
      <c r="L6046">
        <v>2219.9926</v>
      </c>
      <c r="M6046">
        <v>0.7</v>
      </c>
      <c r="N6046">
        <v>-2639.9911999999999</v>
      </c>
    </row>
    <row r="6047" spans="1:14" hidden="1">
      <c r="A6047">
        <v>3153</v>
      </c>
      <c r="B6047" t="s">
        <v>5637</v>
      </c>
      <c r="C6047" s="4">
        <v>42353</v>
      </c>
      <c r="D6047" s="4">
        <v>42356</v>
      </c>
      <c r="E6047" t="s">
        <v>38</v>
      </c>
      <c r="F6047" t="s">
        <v>1851</v>
      </c>
      <c r="G6047" t="s">
        <v>21</v>
      </c>
      <c r="H6047">
        <v>43055</v>
      </c>
      <c r="I6047" t="s">
        <v>1299</v>
      </c>
      <c r="J6047">
        <v>101.988</v>
      </c>
      <c r="K6047">
        <v>2</v>
      </c>
      <c r="L6047">
        <v>59.493000000000002</v>
      </c>
      <c r="M6047">
        <v>0.4</v>
      </c>
      <c r="N6047">
        <v>-16.998000000000001</v>
      </c>
    </row>
    <row r="6048" spans="1:14" hidden="1">
      <c r="A6048">
        <v>3154</v>
      </c>
      <c r="B6048" t="s">
        <v>5637</v>
      </c>
      <c r="C6048" s="4">
        <v>42353</v>
      </c>
      <c r="D6048" s="4">
        <v>42356</v>
      </c>
      <c r="E6048" t="s">
        <v>38</v>
      </c>
      <c r="F6048" t="s">
        <v>1851</v>
      </c>
      <c r="G6048" t="s">
        <v>21</v>
      </c>
      <c r="H6048">
        <v>43055</v>
      </c>
      <c r="I6048" t="s">
        <v>427</v>
      </c>
      <c r="J6048">
        <v>262.86399999999998</v>
      </c>
      <c r="K6048">
        <v>7</v>
      </c>
      <c r="L6048">
        <v>27.694600000000001</v>
      </c>
      <c r="M6048">
        <v>0.2</v>
      </c>
      <c r="N6048">
        <v>69.001800000000003</v>
      </c>
    </row>
    <row r="6049" spans="1:14" hidden="1">
      <c r="A6049">
        <v>9089</v>
      </c>
      <c r="B6049" t="s">
        <v>5638</v>
      </c>
      <c r="C6049" s="4">
        <v>42353</v>
      </c>
      <c r="D6049" s="4">
        <v>42358</v>
      </c>
      <c r="E6049" t="s">
        <v>15</v>
      </c>
      <c r="F6049" t="s">
        <v>2869</v>
      </c>
      <c r="G6049" t="s">
        <v>27</v>
      </c>
      <c r="H6049">
        <v>27511</v>
      </c>
      <c r="I6049" t="s">
        <v>1652</v>
      </c>
      <c r="J6049">
        <v>246.16800000000001</v>
      </c>
      <c r="K6049">
        <v>3</v>
      </c>
      <c r="L6049">
        <v>74.876099999999994</v>
      </c>
      <c r="M6049">
        <v>0.2</v>
      </c>
      <c r="N6049">
        <v>21.5397</v>
      </c>
    </row>
    <row r="6050" spans="1:14" hidden="1">
      <c r="A6050">
        <v>1982</v>
      </c>
      <c r="B6050" t="s">
        <v>5639</v>
      </c>
      <c r="C6050" s="4">
        <v>42352</v>
      </c>
      <c r="D6050" s="4">
        <v>42354</v>
      </c>
      <c r="E6050" t="s">
        <v>52</v>
      </c>
      <c r="F6050" t="s">
        <v>1898</v>
      </c>
      <c r="G6050" t="s">
        <v>27</v>
      </c>
      <c r="H6050">
        <v>31907</v>
      </c>
      <c r="I6050" t="s">
        <v>755</v>
      </c>
      <c r="J6050">
        <v>3.76</v>
      </c>
      <c r="K6050">
        <v>2</v>
      </c>
      <c r="L6050">
        <v>0.97760000000000002</v>
      </c>
      <c r="M6050">
        <v>0</v>
      </c>
      <c r="N6050">
        <v>1.8048</v>
      </c>
    </row>
    <row r="6051" spans="1:14" hidden="1">
      <c r="A6051">
        <v>2234</v>
      </c>
      <c r="B6051" t="s">
        <v>5640</v>
      </c>
      <c r="C6051" s="4">
        <v>42352</v>
      </c>
      <c r="D6051" s="4">
        <v>42354</v>
      </c>
      <c r="E6051" t="s">
        <v>52</v>
      </c>
      <c r="F6051" t="s">
        <v>319</v>
      </c>
      <c r="G6051" t="s">
        <v>21</v>
      </c>
      <c r="H6051">
        <v>97206</v>
      </c>
      <c r="I6051" t="s">
        <v>3081</v>
      </c>
      <c r="J6051">
        <v>319.96800000000002</v>
      </c>
      <c r="K6051">
        <v>4</v>
      </c>
      <c r="L6051">
        <v>70.992900000000006</v>
      </c>
      <c r="M6051">
        <v>0.2</v>
      </c>
      <c r="N6051">
        <v>35.996400000000001</v>
      </c>
    </row>
    <row r="6052" spans="1:14" hidden="1">
      <c r="A6052">
        <v>5137</v>
      </c>
      <c r="B6052" t="s">
        <v>5641</v>
      </c>
      <c r="C6052" s="4">
        <v>42352</v>
      </c>
      <c r="D6052" s="4">
        <v>42357</v>
      </c>
      <c r="E6052" t="s">
        <v>15</v>
      </c>
      <c r="F6052" t="s">
        <v>1753</v>
      </c>
      <c r="G6052" t="s">
        <v>21</v>
      </c>
      <c r="H6052">
        <v>92105</v>
      </c>
      <c r="I6052" t="s">
        <v>2335</v>
      </c>
      <c r="J6052">
        <v>8.0960000000000001</v>
      </c>
      <c r="K6052">
        <v>2</v>
      </c>
      <c r="L6052">
        <v>2.6818</v>
      </c>
      <c r="M6052">
        <v>0.2</v>
      </c>
      <c r="N6052">
        <v>2.7324000000000002</v>
      </c>
    </row>
    <row r="6053" spans="1:14" hidden="1">
      <c r="A6053">
        <v>5557</v>
      </c>
      <c r="B6053" t="s">
        <v>5642</v>
      </c>
      <c r="C6053" s="4">
        <v>42352</v>
      </c>
      <c r="D6053" s="4">
        <v>42356</v>
      </c>
      <c r="E6053" t="s">
        <v>15</v>
      </c>
      <c r="F6053" t="s">
        <v>2347</v>
      </c>
      <c r="G6053" t="s">
        <v>27</v>
      </c>
      <c r="H6053">
        <v>39212</v>
      </c>
      <c r="I6053" t="s">
        <v>2031</v>
      </c>
      <c r="J6053">
        <v>6.16</v>
      </c>
      <c r="K6053">
        <v>2</v>
      </c>
      <c r="L6053">
        <v>2.0943999999999998</v>
      </c>
      <c r="M6053">
        <v>0</v>
      </c>
      <c r="N6053">
        <v>1.9712000000000001</v>
      </c>
    </row>
    <row r="6054" spans="1:14" hidden="1">
      <c r="A6054">
        <v>5558</v>
      </c>
      <c r="B6054" t="s">
        <v>5642</v>
      </c>
      <c r="C6054" s="4">
        <v>42352</v>
      </c>
      <c r="D6054" s="4">
        <v>42356</v>
      </c>
      <c r="E6054" t="s">
        <v>15</v>
      </c>
      <c r="F6054" t="s">
        <v>2347</v>
      </c>
      <c r="G6054" t="s">
        <v>27</v>
      </c>
      <c r="H6054">
        <v>39212</v>
      </c>
      <c r="I6054" t="s">
        <v>1235</v>
      </c>
      <c r="J6054">
        <v>56.3</v>
      </c>
      <c r="K6054">
        <v>2</v>
      </c>
      <c r="L6054">
        <v>20.268000000000001</v>
      </c>
      <c r="M6054">
        <v>0</v>
      </c>
      <c r="N6054">
        <v>15.763999999999999</v>
      </c>
    </row>
    <row r="6055" spans="1:14" hidden="1">
      <c r="A6055">
        <v>6034</v>
      </c>
      <c r="B6055" t="s">
        <v>5643</v>
      </c>
      <c r="C6055" s="4">
        <v>42352</v>
      </c>
      <c r="D6055" s="4">
        <v>42356</v>
      </c>
      <c r="E6055" t="s">
        <v>15</v>
      </c>
      <c r="F6055" t="s">
        <v>2076</v>
      </c>
      <c r="G6055" t="s">
        <v>17</v>
      </c>
      <c r="H6055">
        <v>90036</v>
      </c>
      <c r="I6055" t="s">
        <v>416</v>
      </c>
      <c r="J6055">
        <v>15.24</v>
      </c>
      <c r="K6055">
        <v>3</v>
      </c>
      <c r="L6055">
        <v>3.3527999999999998</v>
      </c>
      <c r="M6055">
        <v>0</v>
      </c>
      <c r="N6055">
        <v>5.1816000000000004</v>
      </c>
    </row>
    <row r="6056" spans="1:14" hidden="1">
      <c r="A6056">
        <v>6088</v>
      </c>
      <c r="B6056" t="s">
        <v>5644</v>
      </c>
      <c r="C6056" s="4">
        <v>42352</v>
      </c>
      <c r="D6056" s="4">
        <v>42356</v>
      </c>
      <c r="E6056" t="s">
        <v>15</v>
      </c>
      <c r="F6056" t="s">
        <v>3216</v>
      </c>
      <c r="G6056" t="s">
        <v>21</v>
      </c>
      <c r="H6056">
        <v>92627</v>
      </c>
      <c r="I6056" t="s">
        <v>737</v>
      </c>
      <c r="J6056">
        <v>29.22</v>
      </c>
      <c r="K6056">
        <v>3</v>
      </c>
      <c r="L6056">
        <v>5.4543999999999997</v>
      </c>
      <c r="M6056">
        <v>0</v>
      </c>
      <c r="N6056">
        <v>12.8568</v>
      </c>
    </row>
    <row r="6057" spans="1:14" hidden="1">
      <c r="A6057">
        <v>9376</v>
      </c>
      <c r="B6057" t="s">
        <v>5645</v>
      </c>
      <c r="C6057" s="4">
        <v>42352</v>
      </c>
      <c r="D6057" s="4">
        <v>42357</v>
      </c>
      <c r="E6057" t="s">
        <v>52</v>
      </c>
      <c r="F6057" t="s">
        <v>1905</v>
      </c>
      <c r="G6057" t="s">
        <v>21</v>
      </c>
      <c r="H6057">
        <v>90045</v>
      </c>
      <c r="I6057" t="s">
        <v>2900</v>
      </c>
      <c r="J6057">
        <v>50</v>
      </c>
      <c r="K6057">
        <v>2</v>
      </c>
      <c r="L6057">
        <v>19.75</v>
      </c>
      <c r="M6057">
        <v>0</v>
      </c>
      <c r="N6057">
        <v>10.5</v>
      </c>
    </row>
    <row r="6058" spans="1:14" hidden="1">
      <c r="A6058">
        <v>9953</v>
      </c>
      <c r="B6058" t="s">
        <v>5646</v>
      </c>
      <c r="C6058" s="4">
        <v>42352</v>
      </c>
      <c r="D6058" s="4">
        <v>42354</v>
      </c>
      <c r="E6058" t="s">
        <v>52</v>
      </c>
      <c r="F6058" t="s">
        <v>3368</v>
      </c>
      <c r="G6058" t="s">
        <v>27</v>
      </c>
      <c r="H6058">
        <v>90045</v>
      </c>
      <c r="I6058" t="s">
        <v>3563</v>
      </c>
      <c r="J6058">
        <v>55.264000000000003</v>
      </c>
      <c r="K6058">
        <v>2</v>
      </c>
      <c r="L6058">
        <v>17.27</v>
      </c>
      <c r="M6058">
        <v>0.2</v>
      </c>
      <c r="N6058">
        <v>20.724</v>
      </c>
    </row>
    <row r="6059" spans="1:14" hidden="1">
      <c r="A6059">
        <v>9954</v>
      </c>
      <c r="B6059" t="s">
        <v>5646</v>
      </c>
      <c r="C6059" s="4">
        <v>42352</v>
      </c>
      <c r="D6059" s="4">
        <v>42354</v>
      </c>
      <c r="E6059" t="s">
        <v>52</v>
      </c>
      <c r="F6059" t="s">
        <v>3368</v>
      </c>
      <c r="G6059" t="s">
        <v>27</v>
      </c>
      <c r="H6059">
        <v>90045</v>
      </c>
      <c r="I6059" t="s">
        <v>3362</v>
      </c>
      <c r="J6059">
        <v>6.48</v>
      </c>
      <c r="K6059">
        <v>1</v>
      </c>
      <c r="L6059">
        <v>3.3696000000000002</v>
      </c>
      <c r="M6059">
        <v>0</v>
      </c>
      <c r="N6059">
        <v>3.1103999999999998</v>
      </c>
    </row>
    <row r="6060" spans="1:14" hidden="1">
      <c r="A6060">
        <v>9955</v>
      </c>
      <c r="B6060" t="s">
        <v>5646</v>
      </c>
      <c r="C6060" s="4">
        <v>42352</v>
      </c>
      <c r="D6060" s="4">
        <v>42354</v>
      </c>
      <c r="E6060" t="s">
        <v>52</v>
      </c>
      <c r="F6060" t="s">
        <v>3368</v>
      </c>
      <c r="G6060" t="s">
        <v>27</v>
      </c>
      <c r="H6060">
        <v>90045</v>
      </c>
      <c r="I6060" t="s">
        <v>4012</v>
      </c>
      <c r="J6060">
        <v>34.247999999999998</v>
      </c>
      <c r="K6060">
        <v>3</v>
      </c>
      <c r="L6060">
        <v>7.5631000000000004</v>
      </c>
      <c r="M6060">
        <v>0.2</v>
      </c>
      <c r="N6060">
        <v>11.5587</v>
      </c>
    </row>
    <row r="6061" spans="1:14" hidden="1">
      <c r="A6061">
        <v>9956</v>
      </c>
      <c r="B6061" t="s">
        <v>5646</v>
      </c>
      <c r="C6061" s="4">
        <v>42352</v>
      </c>
      <c r="D6061" s="4">
        <v>42354</v>
      </c>
      <c r="E6061" t="s">
        <v>52</v>
      </c>
      <c r="F6061" t="s">
        <v>3368</v>
      </c>
      <c r="G6061" t="s">
        <v>27</v>
      </c>
      <c r="H6061">
        <v>90045</v>
      </c>
      <c r="I6061" t="s">
        <v>1127</v>
      </c>
      <c r="J6061">
        <v>273.56799999999998</v>
      </c>
      <c r="K6061">
        <v>2</v>
      </c>
      <c r="L6061">
        <v>131.65459999999999</v>
      </c>
      <c r="M6061">
        <v>0.2</v>
      </c>
      <c r="N6061">
        <v>10.258800000000001</v>
      </c>
    </row>
    <row r="6062" spans="1:14" hidden="1">
      <c r="A6062">
        <v>939</v>
      </c>
      <c r="B6062" t="s">
        <v>5647</v>
      </c>
      <c r="C6062" s="4">
        <v>42351</v>
      </c>
      <c r="D6062" s="4">
        <v>42355</v>
      </c>
      <c r="E6062" t="s">
        <v>15</v>
      </c>
      <c r="F6062" t="s">
        <v>4830</v>
      </c>
      <c r="G6062" t="s">
        <v>27</v>
      </c>
      <c r="H6062">
        <v>92503</v>
      </c>
      <c r="I6062" t="s">
        <v>330</v>
      </c>
      <c r="J6062">
        <v>12.96</v>
      </c>
      <c r="K6062">
        <v>2</v>
      </c>
      <c r="L6062">
        <v>3.3696000000000002</v>
      </c>
      <c r="M6062">
        <v>0</v>
      </c>
      <c r="N6062">
        <v>6.2207999999999997</v>
      </c>
    </row>
    <row r="6063" spans="1:14" hidden="1">
      <c r="A6063">
        <v>940</v>
      </c>
      <c r="B6063" t="s">
        <v>5647</v>
      </c>
      <c r="C6063" s="4">
        <v>42351</v>
      </c>
      <c r="D6063" s="4">
        <v>42355</v>
      </c>
      <c r="E6063" t="s">
        <v>15</v>
      </c>
      <c r="F6063" t="s">
        <v>4830</v>
      </c>
      <c r="G6063" t="s">
        <v>27</v>
      </c>
      <c r="H6063">
        <v>92503</v>
      </c>
      <c r="I6063" t="s">
        <v>1570</v>
      </c>
      <c r="J6063">
        <v>134.47999999999999</v>
      </c>
      <c r="K6063">
        <v>4</v>
      </c>
      <c r="L6063">
        <v>24.878799999999998</v>
      </c>
      <c r="M6063">
        <v>0</v>
      </c>
      <c r="N6063">
        <v>34.964799999999997</v>
      </c>
    </row>
    <row r="6064" spans="1:14" hidden="1">
      <c r="A6064">
        <v>1818</v>
      </c>
      <c r="B6064" t="s">
        <v>5648</v>
      </c>
      <c r="C6064" s="4">
        <v>42351</v>
      </c>
      <c r="D6064" s="4">
        <v>42353</v>
      </c>
      <c r="E6064" t="s">
        <v>52</v>
      </c>
      <c r="F6064" t="s">
        <v>718</v>
      </c>
      <c r="G6064" t="s">
        <v>21</v>
      </c>
      <c r="H6064">
        <v>90036</v>
      </c>
      <c r="I6064" t="s">
        <v>1511</v>
      </c>
      <c r="J6064">
        <v>9.9600000000000009</v>
      </c>
      <c r="K6064">
        <v>2</v>
      </c>
      <c r="L6064">
        <v>2.6892</v>
      </c>
      <c r="M6064">
        <v>0</v>
      </c>
      <c r="N6064">
        <v>4.5815999999999999</v>
      </c>
    </row>
    <row r="6065" spans="1:14" hidden="1">
      <c r="A6065">
        <v>3288</v>
      </c>
      <c r="B6065" t="s">
        <v>5649</v>
      </c>
      <c r="C6065" s="4">
        <v>42351</v>
      </c>
      <c r="D6065" s="4">
        <v>42353</v>
      </c>
      <c r="E6065" t="s">
        <v>38</v>
      </c>
      <c r="F6065" t="s">
        <v>2924</v>
      </c>
      <c r="G6065" t="s">
        <v>21</v>
      </c>
      <c r="H6065">
        <v>92592</v>
      </c>
      <c r="I6065" t="s">
        <v>4774</v>
      </c>
      <c r="J6065">
        <v>494.37599999999998</v>
      </c>
      <c r="K6065">
        <v>3</v>
      </c>
      <c r="L6065">
        <v>148.31280000000001</v>
      </c>
      <c r="M6065">
        <v>0.2</v>
      </c>
      <c r="N6065">
        <v>49.437600000000003</v>
      </c>
    </row>
    <row r="6066" spans="1:14" hidden="1">
      <c r="A6066">
        <v>3289</v>
      </c>
      <c r="B6066" t="s">
        <v>5649</v>
      </c>
      <c r="C6066" s="4">
        <v>42351</v>
      </c>
      <c r="D6066" s="4">
        <v>42353</v>
      </c>
      <c r="E6066" t="s">
        <v>38</v>
      </c>
      <c r="F6066" t="s">
        <v>2924</v>
      </c>
      <c r="G6066" t="s">
        <v>21</v>
      </c>
      <c r="H6066">
        <v>92592</v>
      </c>
      <c r="I6066" t="s">
        <v>447</v>
      </c>
      <c r="J6066">
        <v>29.2</v>
      </c>
      <c r="K6066">
        <v>5</v>
      </c>
      <c r="L6066">
        <v>3.8690000000000002</v>
      </c>
      <c r="M6066">
        <v>0.2</v>
      </c>
      <c r="N6066">
        <v>9.8550000000000004</v>
      </c>
    </row>
    <row r="6067" spans="1:14" hidden="1">
      <c r="A6067">
        <v>3290</v>
      </c>
      <c r="B6067" t="s">
        <v>5649</v>
      </c>
      <c r="C6067" s="4">
        <v>42351</v>
      </c>
      <c r="D6067" s="4">
        <v>42353</v>
      </c>
      <c r="E6067" t="s">
        <v>38</v>
      </c>
      <c r="F6067" t="s">
        <v>2924</v>
      </c>
      <c r="G6067" t="s">
        <v>21</v>
      </c>
      <c r="H6067">
        <v>92592</v>
      </c>
      <c r="I6067" t="s">
        <v>2694</v>
      </c>
      <c r="J6067">
        <v>248.85</v>
      </c>
      <c r="K6067">
        <v>5</v>
      </c>
      <c r="L6067">
        <v>44.295299999999997</v>
      </c>
      <c r="M6067">
        <v>0</v>
      </c>
      <c r="N6067">
        <v>27.3735</v>
      </c>
    </row>
    <row r="6068" spans="1:14" hidden="1">
      <c r="A6068">
        <v>3291</v>
      </c>
      <c r="B6068" t="s">
        <v>5649</v>
      </c>
      <c r="C6068" s="4">
        <v>42351</v>
      </c>
      <c r="D6068" s="4">
        <v>42353</v>
      </c>
      <c r="E6068" t="s">
        <v>38</v>
      </c>
      <c r="F6068" t="s">
        <v>2924</v>
      </c>
      <c r="G6068" t="s">
        <v>21</v>
      </c>
      <c r="H6068">
        <v>92592</v>
      </c>
      <c r="I6068" t="s">
        <v>4559</v>
      </c>
      <c r="J6068">
        <v>36.24</v>
      </c>
      <c r="K6068">
        <v>1</v>
      </c>
      <c r="L6068">
        <v>21.019200000000001</v>
      </c>
      <c r="M6068">
        <v>0</v>
      </c>
      <c r="N6068">
        <v>15.220800000000001</v>
      </c>
    </row>
    <row r="6069" spans="1:14" hidden="1">
      <c r="A6069">
        <v>3363</v>
      </c>
      <c r="B6069" t="s">
        <v>5650</v>
      </c>
      <c r="C6069" s="4">
        <v>42351</v>
      </c>
      <c r="D6069" s="4">
        <v>42358</v>
      </c>
      <c r="E6069" t="s">
        <v>15</v>
      </c>
      <c r="F6069" t="s">
        <v>1885</v>
      </c>
      <c r="G6069" t="s">
        <v>17</v>
      </c>
      <c r="H6069">
        <v>2151</v>
      </c>
      <c r="I6069" t="s">
        <v>1327</v>
      </c>
      <c r="J6069">
        <v>19.440000000000001</v>
      </c>
      <c r="K6069">
        <v>3</v>
      </c>
      <c r="L6069">
        <v>3.3696000000000002</v>
      </c>
      <c r="M6069">
        <v>0</v>
      </c>
      <c r="N6069">
        <v>9.3312000000000008</v>
      </c>
    </row>
    <row r="6070" spans="1:14" hidden="1">
      <c r="A6070">
        <v>3364</v>
      </c>
      <c r="B6070" t="s">
        <v>5650</v>
      </c>
      <c r="C6070" s="4">
        <v>42351</v>
      </c>
      <c r="D6070" s="4">
        <v>42358</v>
      </c>
      <c r="E6070" t="s">
        <v>15</v>
      </c>
      <c r="F6070" t="s">
        <v>1885</v>
      </c>
      <c r="G6070" t="s">
        <v>17</v>
      </c>
      <c r="H6070">
        <v>2151</v>
      </c>
      <c r="I6070" t="s">
        <v>1412</v>
      </c>
      <c r="J6070">
        <v>37.880000000000003</v>
      </c>
      <c r="K6070">
        <v>2</v>
      </c>
      <c r="L6070">
        <v>9.4700000000000006</v>
      </c>
      <c r="M6070">
        <v>0</v>
      </c>
      <c r="N6070">
        <v>18.940000000000001</v>
      </c>
    </row>
    <row r="6071" spans="1:14" hidden="1">
      <c r="A6071">
        <v>788</v>
      </c>
      <c r="B6071" t="s">
        <v>5651</v>
      </c>
      <c r="C6071" s="4">
        <v>42350</v>
      </c>
      <c r="D6071" s="4">
        <v>42354</v>
      </c>
      <c r="E6071" t="s">
        <v>15</v>
      </c>
      <c r="F6071" t="s">
        <v>928</v>
      </c>
      <c r="G6071" t="s">
        <v>21</v>
      </c>
      <c r="H6071">
        <v>93534</v>
      </c>
      <c r="I6071" t="s">
        <v>1113</v>
      </c>
      <c r="J6071">
        <v>348.928</v>
      </c>
      <c r="K6071">
        <v>2</v>
      </c>
      <c r="L6071">
        <v>157.01759999999999</v>
      </c>
      <c r="M6071">
        <v>0.2</v>
      </c>
      <c r="N6071">
        <v>34.892800000000001</v>
      </c>
    </row>
    <row r="6072" spans="1:14" hidden="1">
      <c r="A6072">
        <v>2388</v>
      </c>
      <c r="B6072" t="s">
        <v>5652</v>
      </c>
      <c r="C6072" s="4">
        <v>42350</v>
      </c>
      <c r="D6072" s="4">
        <v>42353</v>
      </c>
      <c r="E6072" t="s">
        <v>38</v>
      </c>
      <c r="F6072" t="s">
        <v>468</v>
      </c>
      <c r="G6072" t="s">
        <v>21</v>
      </c>
      <c r="H6072">
        <v>92105</v>
      </c>
      <c r="I6072" t="s">
        <v>3761</v>
      </c>
      <c r="J6072">
        <v>7.86</v>
      </c>
      <c r="K6072">
        <v>2</v>
      </c>
      <c r="L6072">
        <v>2.1221999999999999</v>
      </c>
      <c r="M6072">
        <v>0</v>
      </c>
      <c r="N6072">
        <v>3.6156000000000001</v>
      </c>
    </row>
    <row r="6073" spans="1:14" hidden="1">
      <c r="A6073">
        <v>2389</v>
      </c>
      <c r="B6073" t="s">
        <v>5652</v>
      </c>
      <c r="C6073" s="4">
        <v>42350</v>
      </c>
      <c r="D6073" s="4">
        <v>42353</v>
      </c>
      <c r="E6073" t="s">
        <v>38</v>
      </c>
      <c r="F6073" t="s">
        <v>468</v>
      </c>
      <c r="G6073" t="s">
        <v>21</v>
      </c>
      <c r="H6073">
        <v>92105</v>
      </c>
      <c r="I6073" t="s">
        <v>4283</v>
      </c>
      <c r="J6073">
        <v>24.448</v>
      </c>
      <c r="K6073">
        <v>2</v>
      </c>
      <c r="L6073">
        <v>7.7927999999999997</v>
      </c>
      <c r="M6073">
        <v>0.2</v>
      </c>
      <c r="N6073">
        <v>8.8623999999999992</v>
      </c>
    </row>
    <row r="6074" spans="1:14" hidden="1">
      <c r="A6074">
        <v>4718</v>
      </c>
      <c r="B6074" t="s">
        <v>5653</v>
      </c>
      <c r="C6074" s="4">
        <v>42350</v>
      </c>
      <c r="D6074" s="4">
        <v>42355</v>
      </c>
      <c r="E6074" t="s">
        <v>15</v>
      </c>
      <c r="F6074" t="s">
        <v>2728</v>
      </c>
      <c r="G6074" t="s">
        <v>21</v>
      </c>
      <c r="H6074">
        <v>21215</v>
      </c>
      <c r="I6074" t="s">
        <v>790</v>
      </c>
      <c r="J6074">
        <v>8.2200000000000006</v>
      </c>
      <c r="K6074">
        <v>3</v>
      </c>
      <c r="L6074">
        <v>2.0002</v>
      </c>
      <c r="M6074">
        <v>0</v>
      </c>
      <c r="N6074">
        <v>2.2193999999999998</v>
      </c>
    </row>
    <row r="6075" spans="1:14" hidden="1">
      <c r="A6075">
        <v>4754</v>
      </c>
      <c r="B6075" t="s">
        <v>5654</v>
      </c>
      <c r="C6075" s="4">
        <v>42350</v>
      </c>
      <c r="D6075" s="4">
        <v>42354</v>
      </c>
      <c r="E6075" t="s">
        <v>15</v>
      </c>
      <c r="F6075" t="s">
        <v>5588</v>
      </c>
      <c r="G6075" t="s">
        <v>21</v>
      </c>
      <c r="H6075">
        <v>78745</v>
      </c>
      <c r="I6075" t="s">
        <v>2910</v>
      </c>
      <c r="J6075">
        <v>22.367999999999999</v>
      </c>
      <c r="K6075">
        <v>4</v>
      </c>
      <c r="L6075">
        <v>3.9843000000000002</v>
      </c>
      <c r="M6075">
        <v>0.2</v>
      </c>
      <c r="N6075">
        <v>6.4307999999999996</v>
      </c>
    </row>
    <row r="6076" spans="1:14" hidden="1">
      <c r="A6076">
        <v>5782</v>
      </c>
      <c r="B6076" t="s">
        <v>5655</v>
      </c>
      <c r="C6076" s="4">
        <v>42350</v>
      </c>
      <c r="D6076" s="4">
        <v>42354</v>
      </c>
      <c r="E6076" t="s">
        <v>52</v>
      </c>
      <c r="F6076" t="s">
        <v>1171</v>
      </c>
      <c r="G6076" t="s">
        <v>21</v>
      </c>
      <c r="H6076">
        <v>95928</v>
      </c>
      <c r="I6076" t="s">
        <v>2044</v>
      </c>
      <c r="J6076">
        <v>2.21</v>
      </c>
      <c r="K6076">
        <v>1</v>
      </c>
      <c r="L6076">
        <v>1.6133</v>
      </c>
      <c r="M6076">
        <v>0</v>
      </c>
      <c r="N6076">
        <v>0.59670000000000001</v>
      </c>
    </row>
    <row r="6077" spans="1:14" hidden="1">
      <c r="A6077">
        <v>5783</v>
      </c>
      <c r="B6077" t="s">
        <v>5655</v>
      </c>
      <c r="C6077" s="4">
        <v>42350</v>
      </c>
      <c r="D6077" s="4">
        <v>42354</v>
      </c>
      <c r="E6077" t="s">
        <v>52</v>
      </c>
      <c r="F6077" t="s">
        <v>1171</v>
      </c>
      <c r="G6077" t="s">
        <v>21</v>
      </c>
      <c r="H6077">
        <v>95928</v>
      </c>
      <c r="I6077" t="s">
        <v>3649</v>
      </c>
      <c r="J6077">
        <v>15.52</v>
      </c>
      <c r="K6077">
        <v>4</v>
      </c>
      <c r="L6077">
        <v>2.0175999999999998</v>
      </c>
      <c r="M6077">
        <v>0</v>
      </c>
      <c r="N6077">
        <v>7.4496000000000002</v>
      </c>
    </row>
    <row r="6078" spans="1:14" hidden="1">
      <c r="A6078">
        <v>5784</v>
      </c>
      <c r="B6078" t="s">
        <v>5655</v>
      </c>
      <c r="C6078" s="4">
        <v>42350</v>
      </c>
      <c r="D6078" s="4">
        <v>42354</v>
      </c>
      <c r="E6078" t="s">
        <v>52</v>
      </c>
      <c r="F6078" t="s">
        <v>1171</v>
      </c>
      <c r="G6078" t="s">
        <v>21</v>
      </c>
      <c r="H6078">
        <v>95928</v>
      </c>
      <c r="I6078" t="s">
        <v>3361</v>
      </c>
      <c r="J6078">
        <v>36.44</v>
      </c>
      <c r="K6078">
        <v>4</v>
      </c>
      <c r="L6078">
        <v>5.0105000000000004</v>
      </c>
      <c r="M6078">
        <v>0</v>
      </c>
      <c r="N6078">
        <v>16.398</v>
      </c>
    </row>
    <row r="6079" spans="1:14" hidden="1">
      <c r="A6079">
        <v>6239</v>
      </c>
      <c r="B6079" t="s">
        <v>5656</v>
      </c>
      <c r="C6079" s="4">
        <v>42350</v>
      </c>
      <c r="D6079" s="4">
        <v>42354</v>
      </c>
      <c r="E6079" t="s">
        <v>15</v>
      </c>
      <c r="F6079" t="s">
        <v>1695</v>
      </c>
      <c r="G6079" t="s">
        <v>21</v>
      </c>
      <c r="H6079">
        <v>95123</v>
      </c>
      <c r="I6079" t="s">
        <v>3453</v>
      </c>
      <c r="J6079">
        <v>166.5</v>
      </c>
      <c r="K6079">
        <v>3</v>
      </c>
      <c r="L6079">
        <v>48.284999999999997</v>
      </c>
      <c r="M6079">
        <v>0</v>
      </c>
      <c r="N6079">
        <v>21.645</v>
      </c>
    </row>
    <row r="6080" spans="1:14" hidden="1">
      <c r="A6080">
        <v>6240</v>
      </c>
      <c r="B6080" t="s">
        <v>5656</v>
      </c>
      <c r="C6080" s="4">
        <v>42350</v>
      </c>
      <c r="D6080" s="4">
        <v>42354</v>
      </c>
      <c r="E6080" t="s">
        <v>15</v>
      </c>
      <c r="F6080" t="s">
        <v>1695</v>
      </c>
      <c r="G6080" t="s">
        <v>21</v>
      </c>
      <c r="H6080">
        <v>95123</v>
      </c>
      <c r="I6080" t="s">
        <v>2647</v>
      </c>
      <c r="J6080">
        <v>360.38</v>
      </c>
      <c r="K6080">
        <v>2</v>
      </c>
      <c r="L6080">
        <v>133.34059999999999</v>
      </c>
      <c r="M6080">
        <v>0</v>
      </c>
      <c r="N6080">
        <v>93.698800000000006</v>
      </c>
    </row>
    <row r="6081" spans="1:14" hidden="1">
      <c r="A6081">
        <v>7794</v>
      </c>
      <c r="B6081" t="s">
        <v>5657</v>
      </c>
      <c r="C6081" s="4">
        <v>42350</v>
      </c>
      <c r="D6081" s="4">
        <v>42353</v>
      </c>
      <c r="E6081" t="s">
        <v>52</v>
      </c>
      <c r="F6081" t="s">
        <v>4165</v>
      </c>
      <c r="G6081" t="s">
        <v>27</v>
      </c>
      <c r="H6081">
        <v>89115</v>
      </c>
      <c r="I6081" t="s">
        <v>2356</v>
      </c>
      <c r="J6081">
        <v>32.4</v>
      </c>
      <c r="K6081">
        <v>5</v>
      </c>
      <c r="L6081">
        <v>3.3048000000000002</v>
      </c>
      <c r="M6081">
        <v>0</v>
      </c>
      <c r="N6081">
        <v>15.875999999999999</v>
      </c>
    </row>
    <row r="6082" spans="1:14" hidden="1">
      <c r="A6082">
        <v>7795</v>
      </c>
      <c r="B6082" t="s">
        <v>5657</v>
      </c>
      <c r="C6082" s="4">
        <v>42350</v>
      </c>
      <c r="D6082" s="4">
        <v>42353</v>
      </c>
      <c r="E6082" t="s">
        <v>52</v>
      </c>
      <c r="F6082" t="s">
        <v>4165</v>
      </c>
      <c r="G6082" t="s">
        <v>27</v>
      </c>
      <c r="H6082">
        <v>89115</v>
      </c>
      <c r="I6082" t="s">
        <v>958</v>
      </c>
      <c r="J6082">
        <v>97.88</v>
      </c>
      <c r="K6082">
        <v>2</v>
      </c>
      <c r="L6082">
        <v>24.47</v>
      </c>
      <c r="M6082">
        <v>0</v>
      </c>
      <c r="N6082">
        <v>48.94</v>
      </c>
    </row>
    <row r="6083" spans="1:14" hidden="1">
      <c r="A6083">
        <v>8002</v>
      </c>
      <c r="B6083" t="s">
        <v>5658</v>
      </c>
      <c r="C6083" s="4">
        <v>42350</v>
      </c>
      <c r="D6083" s="4">
        <v>42353</v>
      </c>
      <c r="E6083" t="s">
        <v>38</v>
      </c>
      <c r="F6083" t="s">
        <v>4762</v>
      </c>
      <c r="G6083" t="s">
        <v>21</v>
      </c>
      <c r="H6083">
        <v>90032</v>
      </c>
      <c r="I6083" t="s">
        <v>2120</v>
      </c>
      <c r="J6083">
        <v>299.94</v>
      </c>
      <c r="K6083">
        <v>6</v>
      </c>
      <c r="L6083">
        <v>28.494299999999999</v>
      </c>
      <c r="M6083">
        <v>0</v>
      </c>
      <c r="N6083">
        <v>128.9742</v>
      </c>
    </row>
    <row r="6084" spans="1:14" hidden="1">
      <c r="A6084">
        <v>8003</v>
      </c>
      <c r="B6084" t="s">
        <v>5658</v>
      </c>
      <c r="C6084" s="4">
        <v>42350</v>
      </c>
      <c r="D6084" s="4">
        <v>42353</v>
      </c>
      <c r="E6084" t="s">
        <v>38</v>
      </c>
      <c r="F6084" t="s">
        <v>4762</v>
      </c>
      <c r="G6084" t="s">
        <v>21</v>
      </c>
      <c r="H6084">
        <v>90032</v>
      </c>
      <c r="I6084" t="s">
        <v>1151</v>
      </c>
      <c r="J6084">
        <v>25.76</v>
      </c>
      <c r="K6084">
        <v>7</v>
      </c>
      <c r="L6084">
        <v>3.6063999999999998</v>
      </c>
      <c r="M6084">
        <v>0</v>
      </c>
      <c r="N6084">
        <v>0.51519999999999899</v>
      </c>
    </row>
    <row r="6085" spans="1:14" hidden="1">
      <c r="A6085">
        <v>1674</v>
      </c>
      <c r="B6085" t="s">
        <v>5659</v>
      </c>
      <c r="C6085" s="4">
        <v>42349</v>
      </c>
      <c r="D6085" s="4">
        <v>42350</v>
      </c>
      <c r="E6085" t="s">
        <v>38</v>
      </c>
      <c r="F6085" t="s">
        <v>2816</v>
      </c>
      <c r="G6085" t="s">
        <v>21</v>
      </c>
      <c r="H6085">
        <v>23434</v>
      </c>
      <c r="I6085" t="s">
        <v>2057</v>
      </c>
      <c r="J6085">
        <v>196.62</v>
      </c>
      <c r="K6085">
        <v>2</v>
      </c>
      <c r="L6085">
        <v>50.138100000000001</v>
      </c>
      <c r="M6085">
        <v>0</v>
      </c>
      <c r="N6085">
        <v>96.343800000000002</v>
      </c>
    </row>
    <row r="6086" spans="1:14" hidden="1">
      <c r="A6086">
        <v>2012</v>
      </c>
      <c r="B6086" t="s">
        <v>5660</v>
      </c>
      <c r="C6086" s="4">
        <v>42349</v>
      </c>
      <c r="D6086" s="4">
        <v>42349</v>
      </c>
      <c r="E6086" t="s">
        <v>98</v>
      </c>
      <c r="F6086" t="s">
        <v>861</v>
      </c>
      <c r="G6086" t="s">
        <v>21</v>
      </c>
      <c r="H6086">
        <v>77041</v>
      </c>
      <c r="I6086" t="s">
        <v>3068</v>
      </c>
      <c r="J6086">
        <v>159.98400000000001</v>
      </c>
      <c r="K6086">
        <v>2</v>
      </c>
      <c r="L6086">
        <v>61.9938</v>
      </c>
      <c r="M6086">
        <v>0.2</v>
      </c>
      <c r="N6086">
        <v>35.996400000000001</v>
      </c>
    </row>
    <row r="6087" spans="1:14" hidden="1">
      <c r="A6087">
        <v>2013</v>
      </c>
      <c r="B6087" t="s">
        <v>5660</v>
      </c>
      <c r="C6087" s="4">
        <v>42349</v>
      </c>
      <c r="D6087" s="4">
        <v>42349</v>
      </c>
      <c r="E6087" t="s">
        <v>98</v>
      </c>
      <c r="F6087" t="s">
        <v>861</v>
      </c>
      <c r="G6087" t="s">
        <v>21</v>
      </c>
      <c r="H6087">
        <v>77041</v>
      </c>
      <c r="I6087" t="s">
        <v>1262</v>
      </c>
      <c r="J6087">
        <v>46.344000000000001</v>
      </c>
      <c r="K6087">
        <v>3</v>
      </c>
      <c r="L6087">
        <v>13.9032</v>
      </c>
      <c r="M6087">
        <v>0.2</v>
      </c>
      <c r="N6087">
        <v>4.6344000000000003</v>
      </c>
    </row>
    <row r="6088" spans="1:14" hidden="1">
      <c r="A6088">
        <v>2711</v>
      </c>
      <c r="B6088" t="s">
        <v>5661</v>
      </c>
      <c r="C6088" s="4">
        <v>42349</v>
      </c>
      <c r="D6088" s="4">
        <v>42353</v>
      </c>
      <c r="E6088" t="s">
        <v>15</v>
      </c>
      <c r="F6088" t="s">
        <v>1370</v>
      </c>
      <c r="G6088" t="s">
        <v>21</v>
      </c>
      <c r="H6088">
        <v>32216</v>
      </c>
      <c r="I6088" t="s">
        <v>2624</v>
      </c>
      <c r="J6088">
        <v>12.827999999999999</v>
      </c>
      <c r="K6088">
        <v>2</v>
      </c>
      <c r="L6088">
        <v>10.9038</v>
      </c>
      <c r="M6088">
        <v>0.7</v>
      </c>
      <c r="N6088">
        <v>-8.9795999999999996</v>
      </c>
    </row>
    <row r="6089" spans="1:14" hidden="1">
      <c r="A6089">
        <v>4785</v>
      </c>
      <c r="B6089" t="s">
        <v>5662</v>
      </c>
      <c r="C6089" s="4">
        <v>42349</v>
      </c>
      <c r="D6089" s="4">
        <v>42354</v>
      </c>
      <c r="E6089" t="s">
        <v>15</v>
      </c>
      <c r="F6089" t="s">
        <v>4112</v>
      </c>
      <c r="G6089" t="s">
        <v>21</v>
      </c>
      <c r="H6089">
        <v>80906</v>
      </c>
      <c r="I6089" t="s">
        <v>5663</v>
      </c>
      <c r="J6089">
        <v>13.12</v>
      </c>
      <c r="K6089">
        <v>5</v>
      </c>
      <c r="L6089">
        <v>2.3944000000000001</v>
      </c>
      <c r="M6089">
        <v>0.2</v>
      </c>
      <c r="N6089">
        <v>1.1479999999999999</v>
      </c>
    </row>
    <row r="6090" spans="1:14" hidden="1">
      <c r="A6090">
        <v>4786</v>
      </c>
      <c r="B6090" t="s">
        <v>5662</v>
      </c>
      <c r="C6090" s="4">
        <v>42349</v>
      </c>
      <c r="D6090" s="4">
        <v>42354</v>
      </c>
      <c r="E6090" t="s">
        <v>15</v>
      </c>
      <c r="F6090" t="s">
        <v>4112</v>
      </c>
      <c r="G6090" t="s">
        <v>21</v>
      </c>
      <c r="H6090">
        <v>80906</v>
      </c>
      <c r="I6090" t="s">
        <v>4104</v>
      </c>
      <c r="J6090">
        <v>69.575999999999993</v>
      </c>
      <c r="K6090">
        <v>4</v>
      </c>
      <c r="L6090">
        <v>53.3416</v>
      </c>
      <c r="M6090">
        <v>0.7</v>
      </c>
      <c r="N6090">
        <v>-143.79040000000001</v>
      </c>
    </row>
    <row r="6091" spans="1:14" hidden="1">
      <c r="A6091">
        <v>4787</v>
      </c>
      <c r="B6091" t="s">
        <v>5662</v>
      </c>
      <c r="C6091" s="4">
        <v>42349</v>
      </c>
      <c r="D6091" s="4">
        <v>42354</v>
      </c>
      <c r="E6091" t="s">
        <v>15</v>
      </c>
      <c r="F6091" t="s">
        <v>4112</v>
      </c>
      <c r="G6091" t="s">
        <v>21</v>
      </c>
      <c r="H6091">
        <v>80906</v>
      </c>
      <c r="I6091" t="s">
        <v>3534</v>
      </c>
      <c r="J6091">
        <v>4.2240000000000002</v>
      </c>
      <c r="K6091">
        <v>3</v>
      </c>
      <c r="L6091">
        <v>1.2496</v>
      </c>
      <c r="M6091">
        <v>0.2</v>
      </c>
      <c r="N6091">
        <v>0.47520000000000001</v>
      </c>
    </row>
    <row r="6092" spans="1:14" hidden="1">
      <c r="A6092">
        <v>4788</v>
      </c>
      <c r="B6092" t="s">
        <v>5662</v>
      </c>
      <c r="C6092" s="4">
        <v>42349</v>
      </c>
      <c r="D6092" s="4">
        <v>42354</v>
      </c>
      <c r="E6092" t="s">
        <v>15</v>
      </c>
      <c r="F6092" t="s">
        <v>4112</v>
      </c>
      <c r="G6092" t="s">
        <v>21</v>
      </c>
      <c r="H6092">
        <v>80906</v>
      </c>
      <c r="I6092" t="s">
        <v>5664</v>
      </c>
      <c r="J6092">
        <v>58.08</v>
      </c>
      <c r="K6092">
        <v>4</v>
      </c>
      <c r="L6092">
        <v>16.153500000000001</v>
      </c>
      <c r="M6092">
        <v>0.2</v>
      </c>
      <c r="N6092">
        <v>-6.5339999999999998</v>
      </c>
    </row>
    <row r="6093" spans="1:14" hidden="1">
      <c r="A6093">
        <v>4789</v>
      </c>
      <c r="B6093" t="s">
        <v>5662</v>
      </c>
      <c r="C6093" s="4">
        <v>42349</v>
      </c>
      <c r="D6093" s="4">
        <v>42354</v>
      </c>
      <c r="E6093" t="s">
        <v>15</v>
      </c>
      <c r="F6093" t="s">
        <v>4112</v>
      </c>
      <c r="G6093" t="s">
        <v>21</v>
      </c>
      <c r="H6093">
        <v>80906</v>
      </c>
      <c r="I6093" t="s">
        <v>3270</v>
      </c>
      <c r="J6093">
        <v>52.415999999999997</v>
      </c>
      <c r="K6093">
        <v>9</v>
      </c>
      <c r="L6093">
        <v>4.1496000000000004</v>
      </c>
      <c r="M6093">
        <v>0.2</v>
      </c>
      <c r="N6093">
        <v>15.069599999999999</v>
      </c>
    </row>
    <row r="6094" spans="1:14" hidden="1">
      <c r="A6094">
        <v>4790</v>
      </c>
      <c r="B6094" t="s">
        <v>5662</v>
      </c>
      <c r="C6094" s="4">
        <v>42349</v>
      </c>
      <c r="D6094" s="4">
        <v>42354</v>
      </c>
      <c r="E6094" t="s">
        <v>15</v>
      </c>
      <c r="F6094" t="s">
        <v>4112</v>
      </c>
      <c r="G6094" t="s">
        <v>21</v>
      </c>
      <c r="H6094">
        <v>80906</v>
      </c>
      <c r="I6094" t="s">
        <v>218</v>
      </c>
      <c r="J6094">
        <v>54.92</v>
      </c>
      <c r="K6094">
        <v>5</v>
      </c>
      <c r="L6094">
        <v>8.7872000000000003</v>
      </c>
      <c r="M6094">
        <v>0.2</v>
      </c>
      <c r="N6094">
        <v>10.984</v>
      </c>
    </row>
    <row r="6095" spans="1:14" hidden="1">
      <c r="A6095">
        <v>4791</v>
      </c>
      <c r="B6095" t="s">
        <v>5662</v>
      </c>
      <c r="C6095" s="4">
        <v>42349</v>
      </c>
      <c r="D6095" s="4">
        <v>42354</v>
      </c>
      <c r="E6095" t="s">
        <v>15</v>
      </c>
      <c r="F6095" t="s">
        <v>4112</v>
      </c>
      <c r="G6095" t="s">
        <v>21</v>
      </c>
      <c r="H6095">
        <v>80906</v>
      </c>
      <c r="I6095" t="s">
        <v>1398</v>
      </c>
      <c r="J6095">
        <v>364.95</v>
      </c>
      <c r="K6095">
        <v>5</v>
      </c>
      <c r="L6095">
        <v>122.6232</v>
      </c>
      <c r="M6095">
        <v>0.5</v>
      </c>
      <c r="N6095">
        <v>-248.166</v>
      </c>
    </row>
    <row r="6096" spans="1:14" hidden="1">
      <c r="A6096">
        <v>4792</v>
      </c>
      <c r="B6096" t="s">
        <v>5662</v>
      </c>
      <c r="C6096" s="4">
        <v>42349</v>
      </c>
      <c r="D6096" s="4">
        <v>42354</v>
      </c>
      <c r="E6096" t="s">
        <v>15</v>
      </c>
      <c r="F6096" t="s">
        <v>4112</v>
      </c>
      <c r="G6096" t="s">
        <v>21</v>
      </c>
      <c r="H6096">
        <v>80906</v>
      </c>
      <c r="I6096" t="s">
        <v>3217</v>
      </c>
      <c r="J6096">
        <v>85.055999999999997</v>
      </c>
      <c r="K6096">
        <v>3</v>
      </c>
      <c r="L6096">
        <v>18.783200000000001</v>
      </c>
      <c r="M6096">
        <v>0.2</v>
      </c>
      <c r="N6096">
        <v>28.706399999999999</v>
      </c>
    </row>
    <row r="6097" spans="1:14" hidden="1">
      <c r="A6097">
        <v>4793</v>
      </c>
      <c r="B6097" t="s">
        <v>5662</v>
      </c>
      <c r="C6097" s="4">
        <v>42349</v>
      </c>
      <c r="D6097" s="4">
        <v>42354</v>
      </c>
      <c r="E6097" t="s">
        <v>15</v>
      </c>
      <c r="F6097" t="s">
        <v>4112</v>
      </c>
      <c r="G6097" t="s">
        <v>21</v>
      </c>
      <c r="H6097">
        <v>80906</v>
      </c>
      <c r="I6097" t="s">
        <v>2745</v>
      </c>
      <c r="J6097">
        <v>27.696000000000002</v>
      </c>
      <c r="K6097">
        <v>3</v>
      </c>
      <c r="L6097">
        <v>6.0007999999999999</v>
      </c>
      <c r="M6097">
        <v>0.2</v>
      </c>
      <c r="N6097">
        <v>9.6936</v>
      </c>
    </row>
    <row r="6098" spans="1:14" hidden="1">
      <c r="A6098">
        <v>8293</v>
      </c>
      <c r="B6098" t="s">
        <v>5665</v>
      </c>
      <c r="C6098" s="4">
        <v>42349</v>
      </c>
      <c r="D6098" s="4">
        <v>42353</v>
      </c>
      <c r="E6098" t="s">
        <v>15</v>
      </c>
      <c r="F6098" t="s">
        <v>422</v>
      </c>
      <c r="G6098" t="s">
        <v>21</v>
      </c>
      <c r="H6098">
        <v>45373</v>
      </c>
      <c r="I6098" t="s">
        <v>3016</v>
      </c>
      <c r="J6098">
        <v>10.332000000000001</v>
      </c>
      <c r="K6098">
        <v>3</v>
      </c>
      <c r="L6098">
        <v>5.9695999999999998</v>
      </c>
      <c r="M6098">
        <v>0.7</v>
      </c>
      <c r="N6098">
        <v>-7.5768000000000004</v>
      </c>
    </row>
    <row r="6099" spans="1:14" hidden="1">
      <c r="A6099">
        <v>8410</v>
      </c>
      <c r="B6099" t="s">
        <v>5666</v>
      </c>
      <c r="C6099" s="4">
        <v>42349</v>
      </c>
      <c r="D6099" s="4">
        <v>42355</v>
      </c>
      <c r="E6099" t="s">
        <v>15</v>
      </c>
      <c r="F6099" t="s">
        <v>2932</v>
      </c>
      <c r="G6099" t="s">
        <v>17</v>
      </c>
      <c r="H6099">
        <v>92404</v>
      </c>
      <c r="I6099" t="s">
        <v>987</v>
      </c>
      <c r="J6099">
        <v>110.52800000000001</v>
      </c>
      <c r="K6099">
        <v>4</v>
      </c>
      <c r="L6099">
        <v>17.960799999999999</v>
      </c>
      <c r="M6099">
        <v>0.2</v>
      </c>
      <c r="N6099">
        <v>38.684800000000003</v>
      </c>
    </row>
    <row r="6100" spans="1:14" hidden="1">
      <c r="A6100">
        <v>8509</v>
      </c>
      <c r="B6100" t="s">
        <v>5667</v>
      </c>
      <c r="C6100" s="4">
        <v>42349</v>
      </c>
      <c r="D6100" s="4">
        <v>42352</v>
      </c>
      <c r="E6100" t="s">
        <v>38</v>
      </c>
      <c r="F6100" t="s">
        <v>2509</v>
      </c>
      <c r="G6100" t="s">
        <v>21</v>
      </c>
      <c r="H6100">
        <v>48205</v>
      </c>
      <c r="I6100" t="s">
        <v>4715</v>
      </c>
      <c r="J6100">
        <v>175.23</v>
      </c>
      <c r="K6100">
        <v>11</v>
      </c>
      <c r="L6100">
        <v>10.3545</v>
      </c>
      <c r="M6100">
        <v>0</v>
      </c>
      <c r="N6100">
        <v>61.330500000000001</v>
      </c>
    </row>
    <row r="6101" spans="1:14" hidden="1">
      <c r="A6101">
        <v>8510</v>
      </c>
      <c r="B6101" t="s">
        <v>5667</v>
      </c>
      <c r="C6101" s="4">
        <v>42349</v>
      </c>
      <c r="D6101" s="4">
        <v>42352</v>
      </c>
      <c r="E6101" t="s">
        <v>38</v>
      </c>
      <c r="F6101" t="s">
        <v>2509</v>
      </c>
      <c r="G6101" t="s">
        <v>21</v>
      </c>
      <c r="H6101">
        <v>48205</v>
      </c>
      <c r="I6101" t="s">
        <v>3032</v>
      </c>
      <c r="J6101">
        <v>125.99</v>
      </c>
      <c r="K6101">
        <v>1</v>
      </c>
      <c r="L6101">
        <v>94.492500000000007</v>
      </c>
      <c r="M6101">
        <v>0</v>
      </c>
      <c r="N6101">
        <v>31.497499999999999</v>
      </c>
    </row>
    <row r="6102" spans="1:14" hidden="1">
      <c r="A6102">
        <v>8511</v>
      </c>
      <c r="B6102" t="s">
        <v>5667</v>
      </c>
      <c r="C6102" s="4">
        <v>42349</v>
      </c>
      <c r="D6102" s="4">
        <v>42352</v>
      </c>
      <c r="E6102" t="s">
        <v>38</v>
      </c>
      <c r="F6102" t="s">
        <v>2509</v>
      </c>
      <c r="G6102" t="s">
        <v>21</v>
      </c>
      <c r="H6102">
        <v>48205</v>
      </c>
      <c r="I6102" t="s">
        <v>492</v>
      </c>
      <c r="J6102">
        <v>23</v>
      </c>
      <c r="K6102">
        <v>2</v>
      </c>
      <c r="L6102">
        <v>6.3250000000000002</v>
      </c>
      <c r="M6102">
        <v>0</v>
      </c>
      <c r="N6102">
        <v>10.35</v>
      </c>
    </row>
    <row r="6103" spans="1:14" hidden="1">
      <c r="A6103">
        <v>3583</v>
      </c>
      <c r="B6103" t="s">
        <v>5668</v>
      </c>
      <c r="C6103" s="4">
        <v>42348</v>
      </c>
      <c r="D6103" s="4">
        <v>42354</v>
      </c>
      <c r="E6103" t="s">
        <v>15</v>
      </c>
      <c r="F6103" t="s">
        <v>2347</v>
      </c>
      <c r="G6103" t="s">
        <v>27</v>
      </c>
      <c r="H6103">
        <v>49201</v>
      </c>
      <c r="I6103" t="s">
        <v>2426</v>
      </c>
      <c r="J6103">
        <v>3.9</v>
      </c>
      <c r="K6103">
        <v>2</v>
      </c>
      <c r="L6103">
        <v>1.1895</v>
      </c>
      <c r="M6103">
        <v>0</v>
      </c>
      <c r="N6103">
        <v>1.5209999999999999</v>
      </c>
    </row>
    <row r="6104" spans="1:14" hidden="1">
      <c r="A6104">
        <v>3584</v>
      </c>
      <c r="B6104" t="s">
        <v>5668</v>
      </c>
      <c r="C6104" s="4">
        <v>42348</v>
      </c>
      <c r="D6104" s="4">
        <v>42354</v>
      </c>
      <c r="E6104" t="s">
        <v>15</v>
      </c>
      <c r="F6104" t="s">
        <v>2347</v>
      </c>
      <c r="G6104" t="s">
        <v>27</v>
      </c>
      <c r="H6104">
        <v>49201</v>
      </c>
      <c r="I6104" t="s">
        <v>4704</v>
      </c>
      <c r="J6104">
        <v>801.96</v>
      </c>
      <c r="K6104">
        <v>2</v>
      </c>
      <c r="L6104">
        <v>300.73500000000001</v>
      </c>
      <c r="M6104">
        <v>0</v>
      </c>
      <c r="N6104">
        <v>200.49</v>
      </c>
    </row>
    <row r="6105" spans="1:14" hidden="1">
      <c r="A6105">
        <v>3585</v>
      </c>
      <c r="B6105" t="s">
        <v>5668</v>
      </c>
      <c r="C6105" s="4">
        <v>42348</v>
      </c>
      <c r="D6105" s="4">
        <v>42354</v>
      </c>
      <c r="E6105" t="s">
        <v>15</v>
      </c>
      <c r="F6105" t="s">
        <v>2347</v>
      </c>
      <c r="G6105" t="s">
        <v>27</v>
      </c>
      <c r="H6105">
        <v>49201</v>
      </c>
      <c r="I6105" t="s">
        <v>1608</v>
      </c>
      <c r="J6105">
        <v>191.96</v>
      </c>
      <c r="K6105">
        <v>2</v>
      </c>
      <c r="L6105">
        <v>79.663399999999996</v>
      </c>
      <c r="M6105">
        <v>0</v>
      </c>
      <c r="N6105">
        <v>32.633200000000002</v>
      </c>
    </row>
    <row r="6106" spans="1:14" hidden="1">
      <c r="A6106">
        <v>3586</v>
      </c>
      <c r="B6106" t="s">
        <v>5668</v>
      </c>
      <c r="C6106" s="4">
        <v>42348</v>
      </c>
      <c r="D6106" s="4">
        <v>42354</v>
      </c>
      <c r="E6106" t="s">
        <v>15</v>
      </c>
      <c r="F6106" t="s">
        <v>2347</v>
      </c>
      <c r="G6106" t="s">
        <v>27</v>
      </c>
      <c r="H6106">
        <v>49201</v>
      </c>
      <c r="I6106" t="s">
        <v>1325</v>
      </c>
      <c r="J6106">
        <v>2.61</v>
      </c>
      <c r="K6106">
        <v>1</v>
      </c>
      <c r="L6106">
        <v>1.4094</v>
      </c>
      <c r="M6106">
        <v>0</v>
      </c>
      <c r="N6106">
        <v>1.2005999999999999</v>
      </c>
    </row>
    <row r="6107" spans="1:14" hidden="1">
      <c r="A6107">
        <v>4006</v>
      </c>
      <c r="B6107" t="s">
        <v>5669</v>
      </c>
      <c r="C6107" s="4">
        <v>42348</v>
      </c>
      <c r="D6107" s="4">
        <v>42354</v>
      </c>
      <c r="E6107" t="s">
        <v>15</v>
      </c>
      <c r="F6107" t="s">
        <v>405</v>
      </c>
      <c r="G6107" t="s">
        <v>21</v>
      </c>
      <c r="H6107">
        <v>30076</v>
      </c>
      <c r="I6107" t="s">
        <v>3598</v>
      </c>
      <c r="J6107">
        <v>1.78</v>
      </c>
      <c r="K6107">
        <v>1</v>
      </c>
      <c r="L6107">
        <v>1.2816000000000001</v>
      </c>
      <c r="M6107">
        <v>0</v>
      </c>
      <c r="N6107">
        <v>0.49840000000000001</v>
      </c>
    </row>
    <row r="6108" spans="1:14" hidden="1">
      <c r="A6108">
        <v>4007</v>
      </c>
      <c r="B6108" t="s">
        <v>5669</v>
      </c>
      <c r="C6108" s="4">
        <v>42348</v>
      </c>
      <c r="D6108" s="4">
        <v>42354</v>
      </c>
      <c r="E6108" t="s">
        <v>15</v>
      </c>
      <c r="F6108" t="s">
        <v>405</v>
      </c>
      <c r="G6108" t="s">
        <v>21</v>
      </c>
      <c r="H6108">
        <v>30076</v>
      </c>
      <c r="I6108" t="s">
        <v>830</v>
      </c>
      <c r="J6108">
        <v>25.92</v>
      </c>
      <c r="K6108">
        <v>4</v>
      </c>
      <c r="L6108">
        <v>3.3696000000000002</v>
      </c>
      <c r="M6108">
        <v>0</v>
      </c>
      <c r="N6108">
        <v>12.441599999999999</v>
      </c>
    </row>
    <row r="6109" spans="1:14" hidden="1">
      <c r="A6109">
        <v>4008</v>
      </c>
      <c r="B6109" t="s">
        <v>5669</v>
      </c>
      <c r="C6109" s="4">
        <v>42348</v>
      </c>
      <c r="D6109" s="4">
        <v>42354</v>
      </c>
      <c r="E6109" t="s">
        <v>15</v>
      </c>
      <c r="F6109" t="s">
        <v>405</v>
      </c>
      <c r="G6109" t="s">
        <v>21</v>
      </c>
      <c r="H6109">
        <v>30076</v>
      </c>
      <c r="I6109" t="s">
        <v>1526</v>
      </c>
      <c r="J6109">
        <v>101.94</v>
      </c>
      <c r="K6109">
        <v>6</v>
      </c>
      <c r="L6109">
        <v>13.4221</v>
      </c>
      <c r="M6109">
        <v>0</v>
      </c>
      <c r="N6109">
        <v>21.407399999999999</v>
      </c>
    </row>
    <row r="6110" spans="1:14" hidden="1">
      <c r="A6110">
        <v>4200</v>
      </c>
      <c r="B6110" t="s">
        <v>5670</v>
      </c>
      <c r="C6110" s="4">
        <v>42348</v>
      </c>
      <c r="D6110" s="4">
        <v>42348</v>
      </c>
      <c r="E6110" t="s">
        <v>98</v>
      </c>
      <c r="F6110" t="s">
        <v>1631</v>
      </c>
      <c r="G6110" t="s">
        <v>17</v>
      </c>
      <c r="H6110">
        <v>10024</v>
      </c>
      <c r="I6110" t="s">
        <v>2660</v>
      </c>
      <c r="J6110">
        <v>7.31</v>
      </c>
      <c r="K6110">
        <v>1</v>
      </c>
      <c r="L6110">
        <v>3.8742999999999999</v>
      </c>
      <c r="M6110">
        <v>0</v>
      </c>
      <c r="N6110">
        <v>3.4357000000000002</v>
      </c>
    </row>
    <row r="6111" spans="1:14" hidden="1">
      <c r="A6111">
        <v>4201</v>
      </c>
      <c r="B6111" t="s">
        <v>5670</v>
      </c>
      <c r="C6111" s="4">
        <v>42348</v>
      </c>
      <c r="D6111" s="4">
        <v>42348</v>
      </c>
      <c r="E6111" t="s">
        <v>98</v>
      </c>
      <c r="F6111" t="s">
        <v>1631</v>
      </c>
      <c r="G6111" t="s">
        <v>17</v>
      </c>
      <c r="H6111">
        <v>10024</v>
      </c>
      <c r="I6111" t="s">
        <v>1220</v>
      </c>
      <c r="J6111">
        <v>799.98400000000004</v>
      </c>
      <c r="K6111">
        <v>2</v>
      </c>
      <c r="L6111">
        <v>274.99450000000002</v>
      </c>
      <c r="M6111">
        <v>0.2</v>
      </c>
      <c r="N6111">
        <v>249.995</v>
      </c>
    </row>
    <row r="6112" spans="1:14" hidden="1">
      <c r="A6112">
        <v>4202</v>
      </c>
      <c r="B6112" t="s">
        <v>5670</v>
      </c>
      <c r="C6112" s="4">
        <v>42348</v>
      </c>
      <c r="D6112" s="4">
        <v>42348</v>
      </c>
      <c r="E6112" t="s">
        <v>98</v>
      </c>
      <c r="F6112" t="s">
        <v>1631</v>
      </c>
      <c r="G6112" t="s">
        <v>17</v>
      </c>
      <c r="H6112">
        <v>10024</v>
      </c>
      <c r="I6112" t="s">
        <v>609</v>
      </c>
      <c r="J6112">
        <v>41.28</v>
      </c>
      <c r="K6112">
        <v>6</v>
      </c>
      <c r="L6112">
        <v>3.7151999999999998</v>
      </c>
      <c r="M6112">
        <v>0</v>
      </c>
      <c r="N6112">
        <v>18.988800000000001</v>
      </c>
    </row>
    <row r="6113" spans="1:14" hidden="1">
      <c r="A6113">
        <v>4203</v>
      </c>
      <c r="B6113" t="s">
        <v>5670</v>
      </c>
      <c r="C6113" s="4">
        <v>42348</v>
      </c>
      <c r="D6113" s="4">
        <v>42348</v>
      </c>
      <c r="E6113" t="s">
        <v>98</v>
      </c>
      <c r="F6113" t="s">
        <v>1631</v>
      </c>
      <c r="G6113" t="s">
        <v>17</v>
      </c>
      <c r="H6113">
        <v>10024</v>
      </c>
      <c r="I6113" t="s">
        <v>3350</v>
      </c>
      <c r="J6113">
        <v>184.66</v>
      </c>
      <c r="K6113">
        <v>7</v>
      </c>
      <c r="L6113">
        <v>14.245200000000001</v>
      </c>
      <c r="M6113">
        <v>0</v>
      </c>
      <c r="N6113">
        <v>84.943600000000004</v>
      </c>
    </row>
    <row r="6114" spans="1:14" hidden="1">
      <c r="A6114">
        <v>5691</v>
      </c>
      <c r="B6114" t="s">
        <v>5671</v>
      </c>
      <c r="C6114" s="4">
        <v>42348</v>
      </c>
      <c r="D6114" s="4">
        <v>42354</v>
      </c>
      <c r="E6114" t="s">
        <v>15</v>
      </c>
      <c r="F6114" t="s">
        <v>392</v>
      </c>
      <c r="G6114" t="s">
        <v>27</v>
      </c>
      <c r="H6114">
        <v>21215</v>
      </c>
      <c r="I6114" t="s">
        <v>776</v>
      </c>
      <c r="J6114">
        <v>27.36</v>
      </c>
      <c r="K6114">
        <v>9</v>
      </c>
      <c r="L6114">
        <v>2.0064000000000002</v>
      </c>
      <c r="M6114">
        <v>0</v>
      </c>
      <c r="N6114">
        <v>9.3024000000000004</v>
      </c>
    </row>
    <row r="6115" spans="1:14" hidden="1">
      <c r="A6115">
        <v>5692</v>
      </c>
      <c r="B6115" t="s">
        <v>5671</v>
      </c>
      <c r="C6115" s="4">
        <v>42348</v>
      </c>
      <c r="D6115" s="4">
        <v>42354</v>
      </c>
      <c r="E6115" t="s">
        <v>15</v>
      </c>
      <c r="F6115" t="s">
        <v>392</v>
      </c>
      <c r="G6115" t="s">
        <v>27</v>
      </c>
      <c r="H6115">
        <v>21215</v>
      </c>
      <c r="I6115" t="s">
        <v>104</v>
      </c>
      <c r="J6115">
        <v>44.75</v>
      </c>
      <c r="K6115">
        <v>5</v>
      </c>
      <c r="L6115">
        <v>4.8330000000000002</v>
      </c>
      <c r="M6115">
        <v>0</v>
      </c>
      <c r="N6115">
        <v>20.585000000000001</v>
      </c>
    </row>
    <row r="6116" spans="1:14" hidden="1">
      <c r="A6116">
        <v>5693</v>
      </c>
      <c r="B6116" t="s">
        <v>5671</v>
      </c>
      <c r="C6116" s="4">
        <v>42348</v>
      </c>
      <c r="D6116" s="4">
        <v>42354</v>
      </c>
      <c r="E6116" t="s">
        <v>15</v>
      </c>
      <c r="F6116" t="s">
        <v>392</v>
      </c>
      <c r="G6116" t="s">
        <v>27</v>
      </c>
      <c r="H6116">
        <v>21215</v>
      </c>
      <c r="I6116" t="s">
        <v>2592</v>
      </c>
      <c r="J6116">
        <v>134.99</v>
      </c>
      <c r="K6116">
        <v>1</v>
      </c>
      <c r="L6116">
        <v>98.542699999999996</v>
      </c>
      <c r="M6116">
        <v>0</v>
      </c>
      <c r="N6116">
        <v>36.447299999999998</v>
      </c>
    </row>
    <row r="6117" spans="1:14" hidden="1">
      <c r="A6117">
        <v>5694</v>
      </c>
      <c r="B6117" t="s">
        <v>5671</v>
      </c>
      <c r="C6117" s="4">
        <v>42348</v>
      </c>
      <c r="D6117" s="4">
        <v>42354</v>
      </c>
      <c r="E6117" t="s">
        <v>15</v>
      </c>
      <c r="F6117" t="s">
        <v>392</v>
      </c>
      <c r="G6117" t="s">
        <v>27</v>
      </c>
      <c r="H6117">
        <v>21215</v>
      </c>
      <c r="I6117" t="s">
        <v>1436</v>
      </c>
      <c r="J6117">
        <v>26.4</v>
      </c>
      <c r="K6117">
        <v>5</v>
      </c>
      <c r="L6117">
        <v>2.7456</v>
      </c>
      <c r="M6117">
        <v>0</v>
      </c>
      <c r="N6117">
        <v>12.672000000000001</v>
      </c>
    </row>
    <row r="6118" spans="1:14" hidden="1">
      <c r="A6118">
        <v>5695</v>
      </c>
      <c r="B6118" t="s">
        <v>5671</v>
      </c>
      <c r="C6118" s="4">
        <v>42348</v>
      </c>
      <c r="D6118" s="4">
        <v>42354</v>
      </c>
      <c r="E6118" t="s">
        <v>15</v>
      </c>
      <c r="F6118" t="s">
        <v>392</v>
      </c>
      <c r="G6118" t="s">
        <v>27</v>
      </c>
      <c r="H6118">
        <v>21215</v>
      </c>
      <c r="I6118" t="s">
        <v>979</v>
      </c>
      <c r="J6118">
        <v>542.94000000000005</v>
      </c>
      <c r="K6118">
        <v>3</v>
      </c>
      <c r="L6118">
        <v>133.92519999999999</v>
      </c>
      <c r="M6118">
        <v>0</v>
      </c>
      <c r="N6118">
        <v>141.1644</v>
      </c>
    </row>
    <row r="6119" spans="1:14" hidden="1">
      <c r="A6119">
        <v>6361</v>
      </c>
      <c r="B6119" t="s">
        <v>5672</v>
      </c>
      <c r="C6119" s="4">
        <v>42348</v>
      </c>
      <c r="D6119" s="4">
        <v>42353</v>
      </c>
      <c r="E6119" t="s">
        <v>15</v>
      </c>
      <c r="F6119" t="s">
        <v>1718</v>
      </c>
      <c r="G6119" t="s">
        <v>17</v>
      </c>
      <c r="H6119">
        <v>90032</v>
      </c>
      <c r="I6119" t="s">
        <v>1235</v>
      </c>
      <c r="J6119">
        <v>56.3</v>
      </c>
      <c r="K6119">
        <v>2</v>
      </c>
      <c r="L6119">
        <v>20.268000000000001</v>
      </c>
      <c r="M6119">
        <v>0</v>
      </c>
      <c r="N6119">
        <v>15.763999999999999</v>
      </c>
    </row>
    <row r="6120" spans="1:14" hidden="1">
      <c r="A6120">
        <v>7154</v>
      </c>
      <c r="B6120" t="s">
        <v>5673</v>
      </c>
      <c r="C6120" s="4">
        <v>42348</v>
      </c>
      <c r="D6120" s="4">
        <v>42353</v>
      </c>
      <c r="E6120" t="s">
        <v>15</v>
      </c>
      <c r="F6120" t="s">
        <v>4581</v>
      </c>
      <c r="G6120" t="s">
        <v>21</v>
      </c>
      <c r="H6120">
        <v>60610</v>
      </c>
      <c r="I6120" t="s">
        <v>5310</v>
      </c>
      <c r="J6120">
        <v>53.088000000000001</v>
      </c>
      <c r="K6120">
        <v>7</v>
      </c>
      <c r="L6120">
        <v>23.1312</v>
      </c>
      <c r="M6120">
        <v>0.8</v>
      </c>
      <c r="N6120">
        <v>-108.8304</v>
      </c>
    </row>
    <row r="6121" spans="1:14" hidden="1">
      <c r="A6121">
        <v>8092</v>
      </c>
      <c r="B6121" t="s">
        <v>5674</v>
      </c>
      <c r="C6121" s="4">
        <v>42348</v>
      </c>
      <c r="D6121" s="4">
        <v>42352</v>
      </c>
      <c r="E6121" t="s">
        <v>15</v>
      </c>
      <c r="F6121" t="s">
        <v>1338</v>
      </c>
      <c r="G6121" t="s">
        <v>21</v>
      </c>
      <c r="H6121">
        <v>94110</v>
      </c>
      <c r="I6121" t="s">
        <v>1031</v>
      </c>
      <c r="J6121">
        <v>5.76</v>
      </c>
      <c r="K6121">
        <v>2</v>
      </c>
      <c r="L6121">
        <v>1.4688000000000001</v>
      </c>
      <c r="M6121">
        <v>0</v>
      </c>
      <c r="N6121">
        <v>2.8224</v>
      </c>
    </row>
    <row r="6122" spans="1:14" hidden="1">
      <c r="A6122">
        <v>8438</v>
      </c>
      <c r="B6122" t="s">
        <v>5675</v>
      </c>
      <c r="C6122" s="4">
        <v>42348</v>
      </c>
      <c r="D6122" s="4">
        <v>42354</v>
      </c>
      <c r="E6122" t="s">
        <v>15</v>
      </c>
      <c r="F6122" t="s">
        <v>1611</v>
      </c>
      <c r="G6122" t="s">
        <v>21</v>
      </c>
      <c r="H6122">
        <v>44105</v>
      </c>
      <c r="I6122" t="s">
        <v>2792</v>
      </c>
      <c r="J6122">
        <v>25.488</v>
      </c>
      <c r="K6122">
        <v>2</v>
      </c>
      <c r="L6122">
        <v>10.5138</v>
      </c>
      <c r="M6122">
        <v>0.2</v>
      </c>
      <c r="N6122">
        <v>4.4603999999999999</v>
      </c>
    </row>
    <row r="6123" spans="1:14" hidden="1">
      <c r="A6123">
        <v>980</v>
      </c>
      <c r="B6123" t="s">
        <v>5676</v>
      </c>
      <c r="C6123" s="4">
        <v>42347</v>
      </c>
      <c r="D6123" s="4">
        <v>42350</v>
      </c>
      <c r="E6123" t="s">
        <v>38</v>
      </c>
      <c r="F6123" t="s">
        <v>42</v>
      </c>
      <c r="G6123" t="s">
        <v>27</v>
      </c>
      <c r="H6123">
        <v>47201</v>
      </c>
      <c r="I6123" t="s">
        <v>302</v>
      </c>
      <c r="J6123">
        <v>34.020000000000003</v>
      </c>
      <c r="K6123">
        <v>3</v>
      </c>
      <c r="L6123">
        <v>5.7834000000000003</v>
      </c>
      <c r="M6123">
        <v>0</v>
      </c>
      <c r="N6123">
        <v>16.669799999999999</v>
      </c>
    </row>
    <row r="6124" spans="1:14" hidden="1">
      <c r="A6124">
        <v>1756</v>
      </c>
      <c r="B6124" t="s">
        <v>5677</v>
      </c>
      <c r="C6124" s="4">
        <v>42346</v>
      </c>
      <c r="D6124" s="4">
        <v>42349</v>
      </c>
      <c r="E6124" t="s">
        <v>52</v>
      </c>
      <c r="F6124" t="s">
        <v>337</v>
      </c>
      <c r="G6124" t="s">
        <v>17</v>
      </c>
      <c r="H6124">
        <v>76106</v>
      </c>
      <c r="I6124" t="s">
        <v>2518</v>
      </c>
      <c r="J6124">
        <v>360.71199999999999</v>
      </c>
      <c r="K6124">
        <v>11</v>
      </c>
      <c r="L6124">
        <v>20.904900000000001</v>
      </c>
      <c r="M6124">
        <v>0.2</v>
      </c>
      <c r="N6124">
        <v>130.75810000000001</v>
      </c>
    </row>
    <row r="6125" spans="1:14" hidden="1">
      <c r="A6125">
        <v>1757</v>
      </c>
      <c r="B6125" t="s">
        <v>5677</v>
      </c>
      <c r="C6125" s="4">
        <v>42346</v>
      </c>
      <c r="D6125" s="4">
        <v>42349</v>
      </c>
      <c r="E6125" t="s">
        <v>52</v>
      </c>
      <c r="F6125" t="s">
        <v>337</v>
      </c>
      <c r="G6125" t="s">
        <v>17</v>
      </c>
      <c r="H6125">
        <v>76106</v>
      </c>
      <c r="I6125" t="s">
        <v>1563</v>
      </c>
      <c r="J6125">
        <v>1718.4</v>
      </c>
      <c r="K6125">
        <v>6</v>
      </c>
      <c r="L6125">
        <v>261.33999999999997</v>
      </c>
      <c r="M6125">
        <v>0.2</v>
      </c>
      <c r="N6125">
        <v>150.36000000000001</v>
      </c>
    </row>
    <row r="6126" spans="1:14" hidden="1">
      <c r="A6126">
        <v>3768</v>
      </c>
      <c r="B6126" t="s">
        <v>5678</v>
      </c>
      <c r="C6126" s="4">
        <v>42346</v>
      </c>
      <c r="D6126" s="4">
        <v>42348</v>
      </c>
      <c r="E6126" t="s">
        <v>52</v>
      </c>
      <c r="F6126" t="s">
        <v>5679</v>
      </c>
      <c r="G6126" t="s">
        <v>17</v>
      </c>
      <c r="H6126">
        <v>77036</v>
      </c>
      <c r="I6126" t="s">
        <v>3588</v>
      </c>
      <c r="J6126">
        <v>119.96</v>
      </c>
      <c r="K6126">
        <v>5</v>
      </c>
      <c r="L6126">
        <v>21.5928</v>
      </c>
      <c r="M6126">
        <v>0.2</v>
      </c>
      <c r="N6126">
        <v>11.996</v>
      </c>
    </row>
    <row r="6127" spans="1:14" hidden="1">
      <c r="A6127">
        <v>7575</v>
      </c>
      <c r="B6127" t="s">
        <v>5680</v>
      </c>
      <c r="C6127" s="4">
        <v>42346</v>
      </c>
      <c r="D6127" s="4">
        <v>42350</v>
      </c>
      <c r="E6127" t="s">
        <v>15</v>
      </c>
      <c r="F6127" t="s">
        <v>273</v>
      </c>
      <c r="G6127" t="s">
        <v>27</v>
      </c>
      <c r="H6127">
        <v>90036</v>
      </c>
      <c r="I6127" t="s">
        <v>4683</v>
      </c>
      <c r="J6127">
        <v>221.96</v>
      </c>
      <c r="K6127">
        <v>2</v>
      </c>
      <c r="L6127">
        <v>108.7604</v>
      </c>
      <c r="M6127">
        <v>0</v>
      </c>
      <c r="N6127">
        <v>4.4391999999999996</v>
      </c>
    </row>
    <row r="6128" spans="1:14" hidden="1">
      <c r="A6128">
        <v>7576</v>
      </c>
      <c r="B6128" t="s">
        <v>5680</v>
      </c>
      <c r="C6128" s="4">
        <v>42346</v>
      </c>
      <c r="D6128" s="4">
        <v>42350</v>
      </c>
      <c r="E6128" t="s">
        <v>15</v>
      </c>
      <c r="F6128" t="s">
        <v>273</v>
      </c>
      <c r="G6128" t="s">
        <v>27</v>
      </c>
      <c r="H6128">
        <v>90036</v>
      </c>
      <c r="I6128" t="s">
        <v>4498</v>
      </c>
      <c r="J6128">
        <v>236</v>
      </c>
      <c r="K6128">
        <v>4</v>
      </c>
      <c r="L6128">
        <v>48.97</v>
      </c>
      <c r="M6128">
        <v>0</v>
      </c>
      <c r="N6128">
        <v>40.119999999999997</v>
      </c>
    </row>
    <row r="6129" spans="1:14" hidden="1">
      <c r="A6129">
        <v>8626</v>
      </c>
      <c r="B6129" t="s">
        <v>5681</v>
      </c>
      <c r="C6129" s="4">
        <v>42346</v>
      </c>
      <c r="D6129" s="4">
        <v>42350</v>
      </c>
      <c r="E6129" t="s">
        <v>15</v>
      </c>
      <c r="F6129" t="s">
        <v>633</v>
      </c>
      <c r="G6129" t="s">
        <v>27</v>
      </c>
      <c r="H6129">
        <v>80906</v>
      </c>
      <c r="I6129" t="s">
        <v>4639</v>
      </c>
      <c r="J6129">
        <v>15.696</v>
      </c>
      <c r="K6129">
        <v>3</v>
      </c>
      <c r="L6129">
        <v>3.5316000000000001</v>
      </c>
      <c r="M6129">
        <v>0.2</v>
      </c>
      <c r="N6129">
        <v>5.1012000000000004</v>
      </c>
    </row>
    <row r="6130" spans="1:14" hidden="1">
      <c r="A6130">
        <v>539</v>
      </c>
      <c r="B6130" t="s">
        <v>5682</v>
      </c>
      <c r="C6130" s="4">
        <v>42345</v>
      </c>
      <c r="D6130" s="4">
        <v>42349</v>
      </c>
      <c r="E6130" t="s">
        <v>15</v>
      </c>
      <c r="F6130" t="s">
        <v>201</v>
      </c>
      <c r="G6130" t="s">
        <v>21</v>
      </c>
      <c r="H6130">
        <v>42420</v>
      </c>
      <c r="I6130" t="s">
        <v>659</v>
      </c>
      <c r="J6130">
        <v>152.94</v>
      </c>
      <c r="K6130">
        <v>3</v>
      </c>
      <c r="L6130">
        <v>37.215400000000002</v>
      </c>
      <c r="M6130">
        <v>0</v>
      </c>
      <c r="N6130">
        <v>41.293799999999997</v>
      </c>
    </row>
    <row r="6131" spans="1:14" hidden="1">
      <c r="A6131">
        <v>540</v>
      </c>
      <c r="B6131" t="s">
        <v>5682</v>
      </c>
      <c r="C6131" s="4">
        <v>42345</v>
      </c>
      <c r="D6131" s="4">
        <v>42349</v>
      </c>
      <c r="E6131" t="s">
        <v>15</v>
      </c>
      <c r="F6131" t="s">
        <v>201</v>
      </c>
      <c r="G6131" t="s">
        <v>21</v>
      </c>
      <c r="H6131">
        <v>42420</v>
      </c>
      <c r="I6131" t="s">
        <v>251</v>
      </c>
      <c r="J6131">
        <v>283.92</v>
      </c>
      <c r="K6131">
        <v>4</v>
      </c>
      <c r="L6131">
        <v>53.234999999999999</v>
      </c>
      <c r="M6131">
        <v>0</v>
      </c>
      <c r="N6131">
        <v>70.98</v>
      </c>
    </row>
    <row r="6132" spans="1:14" hidden="1">
      <c r="A6132">
        <v>564</v>
      </c>
      <c r="B6132" t="s">
        <v>5683</v>
      </c>
      <c r="C6132" s="4">
        <v>42345</v>
      </c>
      <c r="D6132" s="4">
        <v>42347</v>
      </c>
      <c r="E6132" t="s">
        <v>38</v>
      </c>
      <c r="F6132" t="s">
        <v>2514</v>
      </c>
      <c r="G6132" t="s">
        <v>21</v>
      </c>
      <c r="H6132">
        <v>98105</v>
      </c>
      <c r="I6132" t="s">
        <v>4110</v>
      </c>
      <c r="J6132">
        <v>3.96</v>
      </c>
      <c r="K6132">
        <v>2</v>
      </c>
      <c r="L6132">
        <v>1.98</v>
      </c>
      <c r="M6132">
        <v>0</v>
      </c>
      <c r="N6132">
        <v>0</v>
      </c>
    </row>
    <row r="6133" spans="1:14" hidden="1">
      <c r="A6133">
        <v>565</v>
      </c>
      <c r="B6133" t="s">
        <v>5683</v>
      </c>
      <c r="C6133" s="4">
        <v>42345</v>
      </c>
      <c r="D6133" s="4">
        <v>42347</v>
      </c>
      <c r="E6133" t="s">
        <v>38</v>
      </c>
      <c r="F6133" t="s">
        <v>2514</v>
      </c>
      <c r="G6133" t="s">
        <v>21</v>
      </c>
      <c r="H6133">
        <v>98105</v>
      </c>
      <c r="I6133" t="s">
        <v>2856</v>
      </c>
      <c r="J6133">
        <v>2.61</v>
      </c>
      <c r="K6133">
        <v>1</v>
      </c>
      <c r="L6133">
        <v>1.4094</v>
      </c>
      <c r="M6133">
        <v>0</v>
      </c>
      <c r="N6133">
        <v>1.2005999999999999</v>
      </c>
    </row>
    <row r="6134" spans="1:14" hidden="1">
      <c r="A6134">
        <v>755</v>
      </c>
      <c r="B6134" t="s">
        <v>5684</v>
      </c>
      <c r="C6134" s="4">
        <v>42345</v>
      </c>
      <c r="D6134" s="4">
        <v>42350</v>
      </c>
      <c r="E6134" t="s">
        <v>15</v>
      </c>
      <c r="F6134" t="s">
        <v>4533</v>
      </c>
      <c r="G6134" t="s">
        <v>21</v>
      </c>
      <c r="H6134">
        <v>90036</v>
      </c>
      <c r="I6134" t="s">
        <v>2080</v>
      </c>
      <c r="J6134">
        <v>79.92</v>
      </c>
      <c r="K6134">
        <v>4</v>
      </c>
      <c r="L6134">
        <v>12.7872</v>
      </c>
      <c r="M6134">
        <v>0</v>
      </c>
      <c r="N6134">
        <v>28.7712</v>
      </c>
    </row>
    <row r="6135" spans="1:14" hidden="1">
      <c r="A6135">
        <v>4977</v>
      </c>
      <c r="B6135" t="s">
        <v>5685</v>
      </c>
      <c r="C6135" s="4">
        <v>42345</v>
      </c>
      <c r="D6135" s="4">
        <v>42347</v>
      </c>
      <c r="E6135" t="s">
        <v>38</v>
      </c>
      <c r="F6135" t="s">
        <v>160</v>
      </c>
      <c r="G6135" t="s">
        <v>21</v>
      </c>
      <c r="H6135">
        <v>10024</v>
      </c>
      <c r="I6135" t="s">
        <v>1866</v>
      </c>
      <c r="J6135">
        <v>21.36</v>
      </c>
      <c r="K6135">
        <v>5</v>
      </c>
      <c r="L6135">
        <v>2.8302</v>
      </c>
      <c r="M6135">
        <v>0.2</v>
      </c>
      <c r="N6135">
        <v>7.2089999999999996</v>
      </c>
    </row>
    <row r="6136" spans="1:14" hidden="1">
      <c r="A6136">
        <v>4978</v>
      </c>
      <c r="B6136" t="s">
        <v>5685</v>
      </c>
      <c r="C6136" s="4">
        <v>42345</v>
      </c>
      <c r="D6136" s="4">
        <v>42347</v>
      </c>
      <c r="E6136" t="s">
        <v>38</v>
      </c>
      <c r="F6136" t="s">
        <v>160</v>
      </c>
      <c r="G6136" t="s">
        <v>21</v>
      </c>
      <c r="H6136">
        <v>10024</v>
      </c>
      <c r="I6136" t="s">
        <v>3893</v>
      </c>
      <c r="J6136">
        <v>6.6879999999999997</v>
      </c>
      <c r="K6136">
        <v>2</v>
      </c>
      <c r="L6136">
        <v>2.1736</v>
      </c>
      <c r="M6136">
        <v>0.2</v>
      </c>
      <c r="N6136">
        <v>2.3408000000000002</v>
      </c>
    </row>
    <row r="6137" spans="1:14" hidden="1">
      <c r="A6137">
        <v>4979</v>
      </c>
      <c r="B6137" t="s">
        <v>5685</v>
      </c>
      <c r="C6137" s="4">
        <v>42345</v>
      </c>
      <c r="D6137" s="4">
        <v>42347</v>
      </c>
      <c r="E6137" t="s">
        <v>38</v>
      </c>
      <c r="F6137" t="s">
        <v>160</v>
      </c>
      <c r="G6137" t="s">
        <v>21</v>
      </c>
      <c r="H6137">
        <v>10024</v>
      </c>
      <c r="I6137" t="s">
        <v>1751</v>
      </c>
      <c r="J6137">
        <v>773.94</v>
      </c>
      <c r="K6137">
        <v>6</v>
      </c>
      <c r="L6137">
        <v>91.582899999999995</v>
      </c>
      <c r="M6137">
        <v>0</v>
      </c>
      <c r="N6137">
        <v>224.4426</v>
      </c>
    </row>
    <row r="6138" spans="1:14" hidden="1">
      <c r="A6138">
        <v>9665</v>
      </c>
      <c r="B6138" t="s">
        <v>5686</v>
      </c>
      <c r="C6138" s="4">
        <v>42345</v>
      </c>
      <c r="D6138" s="4">
        <v>42345</v>
      </c>
      <c r="E6138" t="s">
        <v>98</v>
      </c>
      <c r="F6138" t="s">
        <v>60</v>
      </c>
      <c r="G6138" t="s">
        <v>27</v>
      </c>
      <c r="H6138">
        <v>92503</v>
      </c>
      <c r="I6138" t="s">
        <v>1707</v>
      </c>
      <c r="J6138">
        <v>12.96</v>
      </c>
      <c r="K6138">
        <v>2</v>
      </c>
      <c r="L6138">
        <v>3.3696000000000002</v>
      </c>
      <c r="M6138">
        <v>0</v>
      </c>
      <c r="N6138">
        <v>6.2207999999999997</v>
      </c>
    </row>
    <row r="6139" spans="1:14" hidden="1">
      <c r="A6139">
        <v>1092</v>
      </c>
      <c r="B6139" t="s">
        <v>5687</v>
      </c>
      <c r="C6139" s="4">
        <v>42344</v>
      </c>
      <c r="D6139" s="4">
        <v>42351</v>
      </c>
      <c r="E6139" t="s">
        <v>15</v>
      </c>
      <c r="F6139" t="s">
        <v>650</v>
      </c>
      <c r="G6139" t="s">
        <v>21</v>
      </c>
      <c r="H6139">
        <v>92105</v>
      </c>
      <c r="I6139" t="s">
        <v>5688</v>
      </c>
      <c r="J6139">
        <v>120.15</v>
      </c>
      <c r="K6139">
        <v>9</v>
      </c>
      <c r="L6139">
        <v>9.6120000000000001</v>
      </c>
      <c r="M6139">
        <v>0</v>
      </c>
      <c r="N6139">
        <v>33.642000000000003</v>
      </c>
    </row>
    <row r="6140" spans="1:14" hidden="1">
      <c r="A6140">
        <v>1093</v>
      </c>
      <c r="B6140" t="s">
        <v>5687</v>
      </c>
      <c r="C6140" s="4">
        <v>42344</v>
      </c>
      <c r="D6140" s="4">
        <v>42351</v>
      </c>
      <c r="E6140" t="s">
        <v>15</v>
      </c>
      <c r="F6140" t="s">
        <v>650</v>
      </c>
      <c r="G6140" t="s">
        <v>21</v>
      </c>
      <c r="H6140">
        <v>92105</v>
      </c>
      <c r="I6140" t="s">
        <v>100</v>
      </c>
      <c r="J6140">
        <v>219.184</v>
      </c>
      <c r="K6140">
        <v>2</v>
      </c>
      <c r="L6140">
        <v>100.0027</v>
      </c>
      <c r="M6140">
        <v>0.2</v>
      </c>
      <c r="N6140">
        <v>19.178599999999999</v>
      </c>
    </row>
    <row r="6141" spans="1:14" hidden="1">
      <c r="A6141">
        <v>1285</v>
      </c>
      <c r="B6141" t="s">
        <v>5689</v>
      </c>
      <c r="C6141" s="4">
        <v>42344</v>
      </c>
      <c r="D6141" s="4">
        <v>42350</v>
      </c>
      <c r="E6141" t="s">
        <v>15</v>
      </c>
      <c r="F6141" t="s">
        <v>2035</v>
      </c>
      <c r="G6141" t="s">
        <v>21</v>
      </c>
      <c r="H6141">
        <v>78745</v>
      </c>
      <c r="I6141" t="s">
        <v>80</v>
      </c>
      <c r="J6141">
        <v>2.7719999999999998</v>
      </c>
      <c r="K6141">
        <v>7</v>
      </c>
      <c r="L6141">
        <v>1.089</v>
      </c>
      <c r="M6141">
        <v>0.8</v>
      </c>
      <c r="N6141">
        <v>-4.851</v>
      </c>
    </row>
    <row r="6142" spans="1:14" hidden="1">
      <c r="A6142">
        <v>1522</v>
      </c>
      <c r="B6142" t="s">
        <v>5690</v>
      </c>
      <c r="C6142" s="4">
        <v>42344</v>
      </c>
      <c r="D6142" s="4">
        <v>42349</v>
      </c>
      <c r="E6142" t="s">
        <v>15</v>
      </c>
      <c r="F6142" t="s">
        <v>1370</v>
      </c>
      <c r="G6142" t="s">
        <v>21</v>
      </c>
      <c r="H6142">
        <v>85705</v>
      </c>
      <c r="I6142" t="s">
        <v>2060</v>
      </c>
      <c r="J6142">
        <v>206.11199999999999</v>
      </c>
      <c r="K6142">
        <v>6</v>
      </c>
      <c r="L6142">
        <v>26.1934</v>
      </c>
      <c r="M6142">
        <v>0.2</v>
      </c>
      <c r="N6142">
        <v>48.951599999999999</v>
      </c>
    </row>
    <row r="6143" spans="1:14" hidden="1">
      <c r="A6143">
        <v>1523</v>
      </c>
      <c r="B6143" t="s">
        <v>5690</v>
      </c>
      <c r="C6143" s="4">
        <v>42344</v>
      </c>
      <c r="D6143" s="4">
        <v>42349</v>
      </c>
      <c r="E6143" t="s">
        <v>15</v>
      </c>
      <c r="F6143" t="s">
        <v>1370</v>
      </c>
      <c r="G6143" t="s">
        <v>21</v>
      </c>
      <c r="H6143">
        <v>85705</v>
      </c>
      <c r="I6143" t="s">
        <v>2319</v>
      </c>
      <c r="J6143">
        <v>19.920000000000002</v>
      </c>
      <c r="K6143">
        <v>5</v>
      </c>
      <c r="L6143">
        <v>2.6394000000000002</v>
      </c>
      <c r="M6143">
        <v>0.2</v>
      </c>
      <c r="N6143">
        <v>6.7229999999999999</v>
      </c>
    </row>
    <row r="6144" spans="1:14" hidden="1">
      <c r="A6144">
        <v>1524</v>
      </c>
      <c r="B6144" t="s">
        <v>5690</v>
      </c>
      <c r="C6144" s="4">
        <v>42344</v>
      </c>
      <c r="D6144" s="4">
        <v>42349</v>
      </c>
      <c r="E6144" t="s">
        <v>15</v>
      </c>
      <c r="F6144" t="s">
        <v>1370</v>
      </c>
      <c r="G6144" t="s">
        <v>21</v>
      </c>
      <c r="H6144">
        <v>85705</v>
      </c>
      <c r="I6144" t="s">
        <v>651</v>
      </c>
      <c r="J6144">
        <v>198.27199999999999</v>
      </c>
      <c r="K6144">
        <v>8</v>
      </c>
      <c r="L6144">
        <v>17.039000000000001</v>
      </c>
      <c r="M6144">
        <v>0.2</v>
      </c>
      <c r="N6144">
        <v>61.96</v>
      </c>
    </row>
    <row r="6145" spans="1:14" hidden="1">
      <c r="A6145">
        <v>1525</v>
      </c>
      <c r="B6145" t="s">
        <v>5690</v>
      </c>
      <c r="C6145" s="4">
        <v>42344</v>
      </c>
      <c r="D6145" s="4">
        <v>42349</v>
      </c>
      <c r="E6145" t="s">
        <v>15</v>
      </c>
      <c r="F6145" t="s">
        <v>1370</v>
      </c>
      <c r="G6145" t="s">
        <v>21</v>
      </c>
      <c r="H6145">
        <v>85705</v>
      </c>
      <c r="I6145" t="s">
        <v>3087</v>
      </c>
      <c r="J6145">
        <v>247.10400000000001</v>
      </c>
      <c r="K6145">
        <v>6</v>
      </c>
      <c r="L6145">
        <v>50.965200000000003</v>
      </c>
      <c r="M6145">
        <v>0.2</v>
      </c>
      <c r="N6145">
        <v>-58.687199999999997</v>
      </c>
    </row>
    <row r="6146" spans="1:14" hidden="1">
      <c r="A6146">
        <v>1526</v>
      </c>
      <c r="B6146" t="s">
        <v>5690</v>
      </c>
      <c r="C6146" s="4">
        <v>42344</v>
      </c>
      <c r="D6146" s="4">
        <v>42349</v>
      </c>
      <c r="E6146" t="s">
        <v>15</v>
      </c>
      <c r="F6146" t="s">
        <v>1370</v>
      </c>
      <c r="G6146" t="s">
        <v>21</v>
      </c>
      <c r="H6146">
        <v>85705</v>
      </c>
      <c r="I6146" t="s">
        <v>2862</v>
      </c>
      <c r="J6146">
        <v>86.304000000000002</v>
      </c>
      <c r="K6146">
        <v>6</v>
      </c>
      <c r="L6146">
        <v>12.7658</v>
      </c>
      <c r="M6146">
        <v>0.2</v>
      </c>
      <c r="N6146">
        <v>9.7091999999999903</v>
      </c>
    </row>
    <row r="6147" spans="1:14" hidden="1">
      <c r="A6147">
        <v>2222</v>
      </c>
      <c r="B6147" t="s">
        <v>5691</v>
      </c>
      <c r="C6147" s="4">
        <v>42344</v>
      </c>
      <c r="D6147" s="4">
        <v>42344</v>
      </c>
      <c r="E6147" t="s">
        <v>98</v>
      </c>
      <c r="F6147" t="s">
        <v>468</v>
      </c>
      <c r="G6147" t="s">
        <v>21</v>
      </c>
      <c r="H6147">
        <v>43302</v>
      </c>
      <c r="I6147" t="s">
        <v>5692</v>
      </c>
      <c r="J6147">
        <v>485.94</v>
      </c>
      <c r="K6147">
        <v>2</v>
      </c>
      <c r="L6147">
        <v>287.5145</v>
      </c>
      <c r="M6147">
        <v>0.4</v>
      </c>
      <c r="N6147">
        <v>-89.089000000000098</v>
      </c>
    </row>
    <row r="6148" spans="1:14" hidden="1">
      <c r="A6148">
        <v>2223</v>
      </c>
      <c r="B6148" t="s">
        <v>5691</v>
      </c>
      <c r="C6148" s="4">
        <v>42344</v>
      </c>
      <c r="D6148" s="4">
        <v>42344</v>
      </c>
      <c r="E6148" t="s">
        <v>98</v>
      </c>
      <c r="F6148" t="s">
        <v>468</v>
      </c>
      <c r="G6148" t="s">
        <v>21</v>
      </c>
      <c r="H6148">
        <v>43302</v>
      </c>
      <c r="I6148" t="s">
        <v>2668</v>
      </c>
      <c r="J6148">
        <v>37.375999999999998</v>
      </c>
      <c r="K6148">
        <v>8</v>
      </c>
      <c r="L6148">
        <v>4.0880000000000001</v>
      </c>
      <c r="M6148">
        <v>0.2</v>
      </c>
      <c r="N6148">
        <v>4.6719999999999997</v>
      </c>
    </row>
    <row r="6149" spans="1:14" hidden="1">
      <c r="A6149">
        <v>2224</v>
      </c>
      <c r="B6149" t="s">
        <v>5691</v>
      </c>
      <c r="C6149" s="4">
        <v>42344</v>
      </c>
      <c r="D6149" s="4">
        <v>42344</v>
      </c>
      <c r="E6149" t="s">
        <v>98</v>
      </c>
      <c r="F6149" t="s">
        <v>468</v>
      </c>
      <c r="G6149" t="s">
        <v>21</v>
      </c>
      <c r="H6149">
        <v>43302</v>
      </c>
      <c r="I6149" t="s">
        <v>703</v>
      </c>
      <c r="J6149">
        <v>70.686000000000007</v>
      </c>
      <c r="K6149">
        <v>1</v>
      </c>
      <c r="L6149">
        <v>94.921199999999999</v>
      </c>
      <c r="M6149">
        <v>0.3</v>
      </c>
      <c r="N6149">
        <v>-24.235199999999999</v>
      </c>
    </row>
    <row r="6150" spans="1:14" hidden="1">
      <c r="A6150">
        <v>2379</v>
      </c>
      <c r="B6150" t="s">
        <v>5693</v>
      </c>
      <c r="C6150" s="4">
        <v>42344</v>
      </c>
      <c r="D6150" s="4">
        <v>42349</v>
      </c>
      <c r="E6150" t="s">
        <v>15</v>
      </c>
      <c r="F6150" t="s">
        <v>1497</v>
      </c>
      <c r="G6150" t="s">
        <v>17</v>
      </c>
      <c r="H6150">
        <v>91360</v>
      </c>
      <c r="I6150" t="s">
        <v>2771</v>
      </c>
      <c r="J6150">
        <v>32.75</v>
      </c>
      <c r="K6150">
        <v>5</v>
      </c>
      <c r="L6150">
        <v>3.5369999999999999</v>
      </c>
      <c r="M6150">
        <v>0</v>
      </c>
      <c r="N6150">
        <v>15.065</v>
      </c>
    </row>
    <row r="6151" spans="1:14" hidden="1">
      <c r="A6151">
        <v>2390</v>
      </c>
      <c r="B6151" t="s">
        <v>5694</v>
      </c>
      <c r="C6151" s="4">
        <v>42344</v>
      </c>
      <c r="D6151" s="4">
        <v>42348</v>
      </c>
      <c r="E6151" t="s">
        <v>15</v>
      </c>
      <c r="F6151" t="s">
        <v>2282</v>
      </c>
      <c r="G6151" t="s">
        <v>21</v>
      </c>
      <c r="H6151">
        <v>10009</v>
      </c>
      <c r="I6151" t="s">
        <v>2136</v>
      </c>
      <c r="J6151">
        <v>6.48</v>
      </c>
      <c r="K6151">
        <v>1</v>
      </c>
      <c r="L6151">
        <v>3.3696000000000002</v>
      </c>
      <c r="M6151">
        <v>0</v>
      </c>
      <c r="N6151">
        <v>3.1103999999999998</v>
      </c>
    </row>
    <row r="6152" spans="1:14" hidden="1">
      <c r="A6152">
        <v>2391</v>
      </c>
      <c r="B6152" t="s">
        <v>5694</v>
      </c>
      <c r="C6152" s="4">
        <v>42344</v>
      </c>
      <c r="D6152" s="4">
        <v>42348</v>
      </c>
      <c r="E6152" t="s">
        <v>15</v>
      </c>
      <c r="F6152" t="s">
        <v>2282</v>
      </c>
      <c r="G6152" t="s">
        <v>21</v>
      </c>
      <c r="H6152">
        <v>10009</v>
      </c>
      <c r="I6152" t="s">
        <v>3786</v>
      </c>
      <c r="J6152">
        <v>41.86</v>
      </c>
      <c r="K6152">
        <v>7</v>
      </c>
      <c r="L6152">
        <v>3.0497999999999998</v>
      </c>
      <c r="M6152">
        <v>0</v>
      </c>
      <c r="N6152">
        <v>20.511399999999998</v>
      </c>
    </row>
    <row r="6153" spans="1:14" hidden="1">
      <c r="A6153">
        <v>2392</v>
      </c>
      <c r="B6153" t="s">
        <v>5694</v>
      </c>
      <c r="C6153" s="4">
        <v>42344</v>
      </c>
      <c r="D6153" s="4">
        <v>42348</v>
      </c>
      <c r="E6153" t="s">
        <v>15</v>
      </c>
      <c r="F6153" t="s">
        <v>2282</v>
      </c>
      <c r="G6153" t="s">
        <v>21</v>
      </c>
      <c r="H6153">
        <v>10009</v>
      </c>
      <c r="I6153" t="s">
        <v>4447</v>
      </c>
      <c r="J6153">
        <v>1619.91</v>
      </c>
      <c r="K6153">
        <v>9</v>
      </c>
      <c r="L6153">
        <v>169.19059999999999</v>
      </c>
      <c r="M6153">
        <v>0</v>
      </c>
      <c r="N6153">
        <v>97.194599999999895</v>
      </c>
    </row>
    <row r="6154" spans="1:14" hidden="1">
      <c r="A6154">
        <v>2393</v>
      </c>
      <c r="B6154" t="s">
        <v>5694</v>
      </c>
      <c r="C6154" s="4">
        <v>42344</v>
      </c>
      <c r="D6154" s="4">
        <v>42348</v>
      </c>
      <c r="E6154" t="s">
        <v>15</v>
      </c>
      <c r="F6154" t="s">
        <v>2282</v>
      </c>
      <c r="G6154" t="s">
        <v>21</v>
      </c>
      <c r="H6154">
        <v>10009</v>
      </c>
      <c r="I6154" t="s">
        <v>4001</v>
      </c>
      <c r="J6154">
        <v>113.92</v>
      </c>
      <c r="K6154">
        <v>4</v>
      </c>
      <c r="L6154">
        <v>17.942399999999999</v>
      </c>
      <c r="M6154">
        <v>0</v>
      </c>
      <c r="N6154">
        <v>42.150399999999998</v>
      </c>
    </row>
    <row r="6155" spans="1:14" hidden="1">
      <c r="A6155">
        <v>4073</v>
      </c>
      <c r="B6155" t="s">
        <v>5695</v>
      </c>
      <c r="C6155" s="4">
        <v>42344</v>
      </c>
      <c r="D6155" s="4">
        <v>42346</v>
      </c>
      <c r="E6155" t="s">
        <v>52</v>
      </c>
      <c r="F6155" t="s">
        <v>4266</v>
      </c>
      <c r="G6155" t="s">
        <v>17</v>
      </c>
      <c r="H6155">
        <v>46203</v>
      </c>
      <c r="I6155" t="s">
        <v>1220</v>
      </c>
      <c r="J6155">
        <v>999.98</v>
      </c>
      <c r="K6155">
        <v>2</v>
      </c>
      <c r="L6155">
        <v>274.99450000000002</v>
      </c>
      <c r="M6155">
        <v>0</v>
      </c>
      <c r="N6155">
        <v>449.99099999999999</v>
      </c>
    </row>
    <row r="6156" spans="1:14" hidden="1">
      <c r="A6156">
        <v>5559</v>
      </c>
      <c r="B6156" t="s">
        <v>5696</v>
      </c>
      <c r="C6156" s="4">
        <v>42344</v>
      </c>
      <c r="D6156" s="4">
        <v>42348</v>
      </c>
      <c r="E6156" t="s">
        <v>15</v>
      </c>
      <c r="F6156" t="s">
        <v>2682</v>
      </c>
      <c r="G6156" t="s">
        <v>21</v>
      </c>
      <c r="H6156">
        <v>89031</v>
      </c>
      <c r="I6156" t="s">
        <v>5697</v>
      </c>
      <c r="J6156">
        <v>6.48</v>
      </c>
      <c r="K6156">
        <v>1</v>
      </c>
      <c r="L6156">
        <v>3.3696000000000002</v>
      </c>
      <c r="M6156">
        <v>0</v>
      </c>
      <c r="N6156">
        <v>3.1103999999999998</v>
      </c>
    </row>
    <row r="6157" spans="1:14" hidden="1">
      <c r="A6157">
        <v>5560</v>
      </c>
      <c r="B6157" t="s">
        <v>5696</v>
      </c>
      <c r="C6157" s="4">
        <v>42344</v>
      </c>
      <c r="D6157" s="4">
        <v>42348</v>
      </c>
      <c r="E6157" t="s">
        <v>15</v>
      </c>
      <c r="F6157" t="s">
        <v>2682</v>
      </c>
      <c r="G6157" t="s">
        <v>21</v>
      </c>
      <c r="H6157">
        <v>89031</v>
      </c>
      <c r="I6157" t="s">
        <v>3303</v>
      </c>
      <c r="J6157">
        <v>1325.85</v>
      </c>
      <c r="K6157">
        <v>5</v>
      </c>
      <c r="L6157">
        <v>217.43940000000001</v>
      </c>
      <c r="M6157">
        <v>0</v>
      </c>
      <c r="N6157">
        <v>238.65299999999999</v>
      </c>
    </row>
    <row r="6158" spans="1:14" hidden="1">
      <c r="A6158">
        <v>5561</v>
      </c>
      <c r="B6158" t="s">
        <v>5696</v>
      </c>
      <c r="C6158" s="4">
        <v>42344</v>
      </c>
      <c r="D6158" s="4">
        <v>42348</v>
      </c>
      <c r="E6158" t="s">
        <v>15</v>
      </c>
      <c r="F6158" t="s">
        <v>2682</v>
      </c>
      <c r="G6158" t="s">
        <v>21</v>
      </c>
      <c r="H6158">
        <v>89031</v>
      </c>
      <c r="I6158" t="s">
        <v>843</v>
      </c>
      <c r="J6158">
        <v>14.94</v>
      </c>
      <c r="K6158">
        <v>3</v>
      </c>
      <c r="L6158">
        <v>2.6892</v>
      </c>
      <c r="M6158">
        <v>0</v>
      </c>
      <c r="N6158">
        <v>6.8723999999999998</v>
      </c>
    </row>
    <row r="6159" spans="1:14" hidden="1">
      <c r="A6159">
        <v>5609</v>
      </c>
      <c r="B6159" t="s">
        <v>5698</v>
      </c>
      <c r="C6159" s="4">
        <v>42344</v>
      </c>
      <c r="D6159" s="4">
        <v>42349</v>
      </c>
      <c r="E6159" t="s">
        <v>15</v>
      </c>
      <c r="F6159" t="s">
        <v>1109</v>
      </c>
      <c r="G6159" t="s">
        <v>21</v>
      </c>
      <c r="H6159">
        <v>94109</v>
      </c>
      <c r="I6159" t="s">
        <v>1979</v>
      </c>
      <c r="J6159">
        <v>7.78</v>
      </c>
      <c r="K6159">
        <v>2</v>
      </c>
      <c r="L6159">
        <v>2.8786</v>
      </c>
      <c r="M6159">
        <v>0</v>
      </c>
      <c r="N6159">
        <v>2.0228000000000002</v>
      </c>
    </row>
    <row r="6160" spans="1:14" hidden="1">
      <c r="A6160">
        <v>6578</v>
      </c>
      <c r="B6160" t="s">
        <v>5699</v>
      </c>
      <c r="C6160" s="4">
        <v>42344</v>
      </c>
      <c r="D6160" s="4">
        <v>42349</v>
      </c>
      <c r="E6160" t="s">
        <v>52</v>
      </c>
      <c r="F6160" t="s">
        <v>967</v>
      </c>
      <c r="G6160" t="s">
        <v>21</v>
      </c>
      <c r="H6160">
        <v>22204</v>
      </c>
      <c r="I6160" t="s">
        <v>2118</v>
      </c>
      <c r="J6160">
        <v>173.94</v>
      </c>
      <c r="K6160">
        <v>6</v>
      </c>
      <c r="L6160">
        <v>20.582899999999999</v>
      </c>
      <c r="M6160">
        <v>0</v>
      </c>
      <c r="N6160">
        <v>50.442599999999999</v>
      </c>
    </row>
    <row r="6161" spans="1:14" hidden="1">
      <c r="A6161">
        <v>6841</v>
      </c>
      <c r="B6161" t="s">
        <v>5700</v>
      </c>
      <c r="C6161" s="4">
        <v>42344</v>
      </c>
      <c r="D6161" s="4">
        <v>42345</v>
      </c>
      <c r="E6161" t="s">
        <v>38</v>
      </c>
      <c r="F6161" t="s">
        <v>410</v>
      </c>
      <c r="G6161" t="s">
        <v>17</v>
      </c>
      <c r="H6161">
        <v>45373</v>
      </c>
      <c r="I6161" t="s">
        <v>3022</v>
      </c>
      <c r="J6161">
        <v>14.832000000000001</v>
      </c>
      <c r="K6161">
        <v>3</v>
      </c>
      <c r="L6161">
        <v>8.4047999999999998</v>
      </c>
      <c r="M6161">
        <v>0.7</v>
      </c>
      <c r="N6161">
        <v>-10.382400000000001</v>
      </c>
    </row>
    <row r="6162" spans="1:14" hidden="1">
      <c r="A6162">
        <v>8196</v>
      </c>
      <c r="B6162" t="s">
        <v>5701</v>
      </c>
      <c r="C6162" s="4">
        <v>42344</v>
      </c>
      <c r="D6162" s="4">
        <v>42349</v>
      </c>
      <c r="E6162" t="s">
        <v>52</v>
      </c>
      <c r="F6162" t="s">
        <v>1281</v>
      </c>
      <c r="G6162" t="s">
        <v>27</v>
      </c>
      <c r="H6162">
        <v>93101</v>
      </c>
      <c r="I6162" t="s">
        <v>198</v>
      </c>
      <c r="J6162">
        <v>8.9600000000000009</v>
      </c>
      <c r="K6162">
        <v>2</v>
      </c>
      <c r="L6162">
        <v>2.2848000000000002</v>
      </c>
      <c r="M6162">
        <v>0</v>
      </c>
      <c r="N6162">
        <v>4.3903999999999996</v>
      </c>
    </row>
    <row r="6163" spans="1:14" hidden="1">
      <c r="A6163">
        <v>3677</v>
      </c>
      <c r="B6163" t="s">
        <v>5702</v>
      </c>
      <c r="C6163" s="4">
        <v>42343</v>
      </c>
      <c r="D6163" s="4">
        <v>42347</v>
      </c>
      <c r="E6163" t="s">
        <v>15</v>
      </c>
      <c r="F6163" t="s">
        <v>2766</v>
      </c>
      <c r="G6163" t="s">
        <v>27</v>
      </c>
      <c r="H6163">
        <v>92105</v>
      </c>
      <c r="I6163" t="s">
        <v>1344</v>
      </c>
      <c r="J6163">
        <v>44.46</v>
      </c>
      <c r="K6163">
        <v>2</v>
      </c>
      <c r="L6163">
        <v>14.8941</v>
      </c>
      <c r="M6163">
        <v>0</v>
      </c>
      <c r="N6163">
        <v>14.671799999999999</v>
      </c>
    </row>
    <row r="6164" spans="1:14" hidden="1">
      <c r="A6164">
        <v>4157</v>
      </c>
      <c r="B6164" t="s">
        <v>5703</v>
      </c>
      <c r="C6164" s="4">
        <v>42343</v>
      </c>
      <c r="D6164" s="4">
        <v>42347</v>
      </c>
      <c r="E6164" t="s">
        <v>52</v>
      </c>
      <c r="F6164" t="s">
        <v>1855</v>
      </c>
      <c r="G6164" t="s">
        <v>21</v>
      </c>
      <c r="H6164">
        <v>19140</v>
      </c>
      <c r="I6164" t="s">
        <v>2103</v>
      </c>
      <c r="J6164">
        <v>47.984000000000002</v>
      </c>
      <c r="K6164">
        <v>2</v>
      </c>
      <c r="L6164">
        <v>23.6921</v>
      </c>
      <c r="M6164">
        <v>0.2</v>
      </c>
      <c r="N6164">
        <v>0.599799999999997</v>
      </c>
    </row>
    <row r="6165" spans="1:14" hidden="1">
      <c r="A6165">
        <v>4158</v>
      </c>
      <c r="B6165" t="s">
        <v>5703</v>
      </c>
      <c r="C6165" s="4">
        <v>42343</v>
      </c>
      <c r="D6165" s="4">
        <v>42347</v>
      </c>
      <c r="E6165" t="s">
        <v>52</v>
      </c>
      <c r="F6165" t="s">
        <v>1855</v>
      </c>
      <c r="G6165" t="s">
        <v>21</v>
      </c>
      <c r="H6165">
        <v>19140</v>
      </c>
      <c r="I6165" t="s">
        <v>1967</v>
      </c>
      <c r="J6165">
        <v>26.064</v>
      </c>
      <c r="K6165">
        <v>6</v>
      </c>
      <c r="L6165">
        <v>7.6744000000000003</v>
      </c>
      <c r="M6165">
        <v>0.7</v>
      </c>
      <c r="N6165">
        <v>-19.982399999999998</v>
      </c>
    </row>
    <row r="6166" spans="1:14" hidden="1">
      <c r="A6166">
        <v>5635</v>
      </c>
      <c r="B6166" t="s">
        <v>5704</v>
      </c>
      <c r="C6166" s="4">
        <v>42343</v>
      </c>
      <c r="D6166" s="4">
        <v>42344</v>
      </c>
      <c r="E6166" t="s">
        <v>38</v>
      </c>
      <c r="F6166" t="s">
        <v>508</v>
      </c>
      <c r="G6166" t="s">
        <v>17</v>
      </c>
      <c r="H6166">
        <v>48104</v>
      </c>
      <c r="I6166" t="s">
        <v>1297</v>
      </c>
      <c r="J6166">
        <v>152.80000000000001</v>
      </c>
      <c r="K6166">
        <v>5</v>
      </c>
      <c r="L6166">
        <v>15.28</v>
      </c>
      <c r="M6166">
        <v>0</v>
      </c>
      <c r="N6166">
        <v>76.400000000000006</v>
      </c>
    </row>
    <row r="6167" spans="1:14" hidden="1">
      <c r="A6167">
        <v>8321</v>
      </c>
      <c r="B6167" t="s">
        <v>5705</v>
      </c>
      <c r="C6167" s="4">
        <v>42343</v>
      </c>
      <c r="D6167" s="4">
        <v>42344</v>
      </c>
      <c r="E6167" t="s">
        <v>38</v>
      </c>
      <c r="F6167" t="s">
        <v>1581</v>
      </c>
      <c r="G6167" t="s">
        <v>21</v>
      </c>
      <c r="H6167">
        <v>75220</v>
      </c>
      <c r="I6167" t="s">
        <v>1235</v>
      </c>
      <c r="J6167">
        <v>45.04</v>
      </c>
      <c r="K6167">
        <v>2</v>
      </c>
      <c r="L6167">
        <v>20.268000000000001</v>
      </c>
      <c r="M6167">
        <v>0.2</v>
      </c>
      <c r="N6167">
        <v>4.5039999999999996</v>
      </c>
    </row>
    <row r="6168" spans="1:14" hidden="1">
      <c r="A6168">
        <v>8401</v>
      </c>
      <c r="B6168" t="s">
        <v>5706</v>
      </c>
      <c r="C6168" s="4">
        <v>42343</v>
      </c>
      <c r="D6168" s="4">
        <v>42347</v>
      </c>
      <c r="E6168" t="s">
        <v>52</v>
      </c>
      <c r="F6168" t="s">
        <v>281</v>
      </c>
      <c r="G6168" t="s">
        <v>21</v>
      </c>
      <c r="H6168">
        <v>10009</v>
      </c>
      <c r="I6168" t="s">
        <v>3515</v>
      </c>
      <c r="J6168">
        <v>232.4</v>
      </c>
      <c r="K6168">
        <v>5</v>
      </c>
      <c r="L6168">
        <v>30.792999999999999</v>
      </c>
      <c r="M6168">
        <v>0.2</v>
      </c>
      <c r="N6168">
        <v>78.435000000000002</v>
      </c>
    </row>
    <row r="6169" spans="1:14" hidden="1">
      <c r="A6169">
        <v>8402</v>
      </c>
      <c r="B6169" t="s">
        <v>5706</v>
      </c>
      <c r="C6169" s="4">
        <v>42343</v>
      </c>
      <c r="D6169" s="4">
        <v>42347</v>
      </c>
      <c r="E6169" t="s">
        <v>52</v>
      </c>
      <c r="F6169" t="s">
        <v>281</v>
      </c>
      <c r="G6169" t="s">
        <v>21</v>
      </c>
      <c r="H6169">
        <v>10009</v>
      </c>
      <c r="I6169" t="s">
        <v>2373</v>
      </c>
      <c r="J6169">
        <v>164.64599999999999</v>
      </c>
      <c r="K6169">
        <v>3</v>
      </c>
      <c r="L6169">
        <v>50.613399999999999</v>
      </c>
      <c r="M6169">
        <v>0.1</v>
      </c>
      <c r="N6169">
        <v>12.8058</v>
      </c>
    </row>
    <row r="6170" spans="1:14" hidden="1">
      <c r="A6170">
        <v>8403</v>
      </c>
      <c r="B6170" t="s">
        <v>5706</v>
      </c>
      <c r="C6170" s="4">
        <v>42343</v>
      </c>
      <c r="D6170" s="4">
        <v>42347</v>
      </c>
      <c r="E6170" t="s">
        <v>52</v>
      </c>
      <c r="F6170" t="s">
        <v>281</v>
      </c>
      <c r="G6170" t="s">
        <v>21</v>
      </c>
      <c r="H6170">
        <v>10009</v>
      </c>
      <c r="I6170" t="s">
        <v>302</v>
      </c>
      <c r="J6170">
        <v>22.68</v>
      </c>
      <c r="K6170">
        <v>2</v>
      </c>
      <c r="L6170">
        <v>5.7834000000000003</v>
      </c>
      <c r="M6170">
        <v>0</v>
      </c>
      <c r="N6170">
        <v>11.113200000000001</v>
      </c>
    </row>
    <row r="6171" spans="1:14" hidden="1">
      <c r="A6171">
        <v>8548</v>
      </c>
      <c r="B6171" t="s">
        <v>5707</v>
      </c>
      <c r="C6171" s="4">
        <v>42343</v>
      </c>
      <c r="D6171" s="4">
        <v>42348</v>
      </c>
      <c r="E6171" t="s">
        <v>15</v>
      </c>
      <c r="F6171" t="s">
        <v>1619</v>
      </c>
      <c r="G6171" t="s">
        <v>27</v>
      </c>
      <c r="H6171">
        <v>90049</v>
      </c>
      <c r="I6171" t="s">
        <v>638</v>
      </c>
      <c r="J6171">
        <v>39</v>
      </c>
      <c r="K6171">
        <v>3</v>
      </c>
      <c r="L6171">
        <v>7.15</v>
      </c>
      <c r="M6171">
        <v>0</v>
      </c>
      <c r="N6171">
        <v>17.55</v>
      </c>
    </row>
    <row r="6172" spans="1:14" hidden="1">
      <c r="A6172">
        <v>8549</v>
      </c>
      <c r="B6172" t="s">
        <v>5707</v>
      </c>
      <c r="C6172" s="4">
        <v>42343</v>
      </c>
      <c r="D6172" s="4">
        <v>42348</v>
      </c>
      <c r="E6172" t="s">
        <v>15</v>
      </c>
      <c r="F6172" t="s">
        <v>1619</v>
      </c>
      <c r="G6172" t="s">
        <v>27</v>
      </c>
      <c r="H6172">
        <v>90049</v>
      </c>
      <c r="I6172" t="s">
        <v>4846</v>
      </c>
      <c r="J6172">
        <v>12.6</v>
      </c>
      <c r="K6172">
        <v>4</v>
      </c>
      <c r="L6172">
        <v>1.6379999999999999</v>
      </c>
      <c r="M6172">
        <v>0</v>
      </c>
      <c r="N6172">
        <v>6.048</v>
      </c>
    </row>
    <row r="6173" spans="1:14" hidden="1">
      <c r="A6173">
        <v>8648</v>
      </c>
      <c r="B6173" t="s">
        <v>5708</v>
      </c>
      <c r="C6173" s="4">
        <v>42343</v>
      </c>
      <c r="D6173" s="4">
        <v>42346</v>
      </c>
      <c r="E6173" t="s">
        <v>38</v>
      </c>
      <c r="F6173" t="s">
        <v>2869</v>
      </c>
      <c r="G6173" t="s">
        <v>27</v>
      </c>
      <c r="H6173">
        <v>37211</v>
      </c>
      <c r="I6173" t="s">
        <v>4162</v>
      </c>
      <c r="J6173">
        <v>97.424000000000007</v>
      </c>
      <c r="K6173">
        <v>2</v>
      </c>
      <c r="L6173">
        <v>43.231900000000003</v>
      </c>
      <c r="M6173">
        <v>0.2</v>
      </c>
      <c r="N6173">
        <v>10.9602</v>
      </c>
    </row>
    <row r="6174" spans="1:14" hidden="1">
      <c r="A6174">
        <v>9725</v>
      </c>
      <c r="B6174" t="s">
        <v>5709</v>
      </c>
      <c r="C6174" s="4">
        <v>42343</v>
      </c>
      <c r="D6174" s="4">
        <v>42349</v>
      </c>
      <c r="E6174" t="s">
        <v>15</v>
      </c>
      <c r="F6174" t="s">
        <v>3886</v>
      </c>
      <c r="G6174" t="s">
        <v>21</v>
      </c>
      <c r="H6174">
        <v>61701</v>
      </c>
      <c r="I6174" t="s">
        <v>1242</v>
      </c>
      <c r="J6174">
        <v>12.224</v>
      </c>
      <c r="K6174">
        <v>2</v>
      </c>
      <c r="L6174">
        <v>3.8963999999999999</v>
      </c>
      <c r="M6174">
        <v>0.2</v>
      </c>
      <c r="N6174">
        <v>4.4311999999999996</v>
      </c>
    </row>
    <row r="6175" spans="1:14" hidden="1">
      <c r="A6175">
        <v>2749</v>
      </c>
      <c r="B6175" t="s">
        <v>5710</v>
      </c>
      <c r="C6175" s="4">
        <v>42342</v>
      </c>
      <c r="D6175" s="4">
        <v>42346</v>
      </c>
      <c r="E6175" t="s">
        <v>15</v>
      </c>
      <c r="F6175" t="s">
        <v>4902</v>
      </c>
      <c r="G6175" t="s">
        <v>21</v>
      </c>
      <c r="H6175">
        <v>32303</v>
      </c>
      <c r="I6175" t="s">
        <v>709</v>
      </c>
      <c r="J6175">
        <v>8.2260000000000009</v>
      </c>
      <c r="K6175">
        <v>3</v>
      </c>
      <c r="L6175">
        <v>4.7527999999999997</v>
      </c>
      <c r="M6175">
        <v>0.7</v>
      </c>
      <c r="N6175">
        <v>-6.0324</v>
      </c>
    </row>
    <row r="6176" spans="1:14" hidden="1">
      <c r="A6176">
        <v>3374</v>
      </c>
      <c r="B6176" t="s">
        <v>5711</v>
      </c>
      <c r="C6176" s="4">
        <v>42342</v>
      </c>
      <c r="D6176" s="4">
        <v>42348</v>
      </c>
      <c r="E6176" t="s">
        <v>15</v>
      </c>
      <c r="F6176" t="s">
        <v>832</v>
      </c>
      <c r="G6176" t="s">
        <v>21</v>
      </c>
      <c r="H6176">
        <v>11550</v>
      </c>
      <c r="I6176" t="s">
        <v>381</v>
      </c>
      <c r="J6176">
        <v>28.44</v>
      </c>
      <c r="K6176">
        <v>3</v>
      </c>
      <c r="L6176">
        <v>5.6879999999999997</v>
      </c>
      <c r="M6176">
        <v>0</v>
      </c>
      <c r="N6176">
        <v>11.375999999999999</v>
      </c>
    </row>
    <row r="6177" spans="1:14" hidden="1">
      <c r="A6177">
        <v>3375</v>
      </c>
      <c r="B6177" t="s">
        <v>5711</v>
      </c>
      <c r="C6177" s="4">
        <v>42342</v>
      </c>
      <c r="D6177" s="4">
        <v>42348</v>
      </c>
      <c r="E6177" t="s">
        <v>15</v>
      </c>
      <c r="F6177" t="s">
        <v>832</v>
      </c>
      <c r="G6177" t="s">
        <v>21</v>
      </c>
      <c r="H6177">
        <v>11550</v>
      </c>
      <c r="I6177" t="s">
        <v>1878</v>
      </c>
      <c r="J6177">
        <v>364.41</v>
      </c>
      <c r="K6177">
        <v>5</v>
      </c>
      <c r="L6177">
        <v>71.2624</v>
      </c>
      <c r="M6177">
        <v>0.1</v>
      </c>
      <c r="N6177">
        <v>8.0980000000000203</v>
      </c>
    </row>
    <row r="6178" spans="1:14" hidden="1">
      <c r="A6178">
        <v>3376</v>
      </c>
      <c r="B6178" t="s">
        <v>5711</v>
      </c>
      <c r="C6178" s="4">
        <v>42342</v>
      </c>
      <c r="D6178" s="4">
        <v>42348</v>
      </c>
      <c r="E6178" t="s">
        <v>15</v>
      </c>
      <c r="F6178" t="s">
        <v>832</v>
      </c>
      <c r="G6178" t="s">
        <v>21</v>
      </c>
      <c r="H6178">
        <v>11550</v>
      </c>
      <c r="I6178" t="s">
        <v>1101</v>
      </c>
      <c r="J6178">
        <v>39.96</v>
      </c>
      <c r="K6178">
        <v>4</v>
      </c>
      <c r="L6178">
        <v>7.3925999999999998</v>
      </c>
      <c r="M6178">
        <v>0</v>
      </c>
      <c r="N6178">
        <v>10.3896</v>
      </c>
    </row>
    <row r="6179" spans="1:14" hidden="1">
      <c r="A6179">
        <v>3377</v>
      </c>
      <c r="B6179" t="s">
        <v>5711</v>
      </c>
      <c r="C6179" s="4">
        <v>42342</v>
      </c>
      <c r="D6179" s="4">
        <v>42348</v>
      </c>
      <c r="E6179" t="s">
        <v>15</v>
      </c>
      <c r="F6179" t="s">
        <v>832</v>
      </c>
      <c r="G6179" t="s">
        <v>21</v>
      </c>
      <c r="H6179">
        <v>11550</v>
      </c>
      <c r="I6179" t="s">
        <v>1230</v>
      </c>
      <c r="J6179">
        <v>361.76400000000001</v>
      </c>
      <c r="K6179">
        <v>2</v>
      </c>
      <c r="L6179">
        <v>146.71539999999999</v>
      </c>
      <c r="M6179">
        <v>0.1</v>
      </c>
      <c r="N6179">
        <v>68.333200000000005</v>
      </c>
    </row>
    <row r="6180" spans="1:14" hidden="1">
      <c r="A6180">
        <v>3383</v>
      </c>
      <c r="B6180" t="s">
        <v>5712</v>
      </c>
      <c r="C6180" s="4">
        <v>42342</v>
      </c>
      <c r="D6180" s="4">
        <v>42347</v>
      </c>
      <c r="E6180" t="s">
        <v>52</v>
      </c>
      <c r="F6180" t="s">
        <v>3546</v>
      </c>
      <c r="G6180" t="s">
        <v>21</v>
      </c>
      <c r="H6180">
        <v>10035</v>
      </c>
      <c r="I6180" t="s">
        <v>2099</v>
      </c>
      <c r="J6180">
        <v>17.940000000000001</v>
      </c>
      <c r="K6180">
        <v>3</v>
      </c>
      <c r="L6180">
        <v>3.0497999999999998</v>
      </c>
      <c r="M6180">
        <v>0</v>
      </c>
      <c r="N6180">
        <v>8.7905999999999995</v>
      </c>
    </row>
    <row r="6181" spans="1:14" hidden="1">
      <c r="A6181">
        <v>3384</v>
      </c>
      <c r="B6181" t="s">
        <v>5712</v>
      </c>
      <c r="C6181" s="4">
        <v>42342</v>
      </c>
      <c r="D6181" s="4">
        <v>42347</v>
      </c>
      <c r="E6181" t="s">
        <v>52</v>
      </c>
      <c r="F6181" t="s">
        <v>3546</v>
      </c>
      <c r="G6181" t="s">
        <v>21</v>
      </c>
      <c r="H6181">
        <v>10035</v>
      </c>
      <c r="I6181" t="s">
        <v>2373</v>
      </c>
      <c r="J6181">
        <v>384.17399999999998</v>
      </c>
      <c r="K6181">
        <v>7</v>
      </c>
      <c r="L6181">
        <v>50.613399999999999</v>
      </c>
      <c r="M6181">
        <v>0.1</v>
      </c>
      <c r="N6181">
        <v>29.880199999999999</v>
      </c>
    </row>
    <row r="6182" spans="1:14" hidden="1">
      <c r="A6182">
        <v>3385</v>
      </c>
      <c r="B6182" t="s">
        <v>5712</v>
      </c>
      <c r="C6182" s="4">
        <v>42342</v>
      </c>
      <c r="D6182" s="4">
        <v>42347</v>
      </c>
      <c r="E6182" t="s">
        <v>52</v>
      </c>
      <c r="F6182" t="s">
        <v>3546</v>
      </c>
      <c r="G6182" t="s">
        <v>21</v>
      </c>
      <c r="H6182">
        <v>10035</v>
      </c>
      <c r="I6182" t="s">
        <v>1665</v>
      </c>
      <c r="J6182">
        <v>1799.75</v>
      </c>
      <c r="K6182">
        <v>5</v>
      </c>
      <c r="L6182">
        <v>251.965</v>
      </c>
      <c r="M6182">
        <v>0</v>
      </c>
      <c r="N6182">
        <v>539.92499999999995</v>
      </c>
    </row>
    <row r="6183" spans="1:14" hidden="1">
      <c r="A6183">
        <v>3851</v>
      </c>
      <c r="B6183" t="s">
        <v>5713</v>
      </c>
      <c r="C6183" s="4">
        <v>42342</v>
      </c>
      <c r="D6183" s="4">
        <v>42347</v>
      </c>
      <c r="E6183" t="s">
        <v>15</v>
      </c>
      <c r="F6183" t="s">
        <v>680</v>
      </c>
      <c r="G6183" t="s">
        <v>27</v>
      </c>
      <c r="H6183">
        <v>65807</v>
      </c>
      <c r="I6183" t="s">
        <v>300</v>
      </c>
      <c r="J6183">
        <v>85.96</v>
      </c>
      <c r="K6183">
        <v>7</v>
      </c>
      <c r="L6183">
        <v>6.5084</v>
      </c>
      <c r="M6183">
        <v>0</v>
      </c>
      <c r="N6183">
        <v>40.401200000000003</v>
      </c>
    </row>
    <row r="6184" spans="1:14" hidden="1">
      <c r="A6184">
        <v>4356</v>
      </c>
      <c r="B6184" t="s">
        <v>5714</v>
      </c>
      <c r="C6184" s="4">
        <v>42342</v>
      </c>
      <c r="D6184" s="4">
        <v>42345</v>
      </c>
      <c r="E6184" t="s">
        <v>52</v>
      </c>
      <c r="F6184" t="s">
        <v>967</v>
      </c>
      <c r="G6184" t="s">
        <v>21</v>
      </c>
      <c r="H6184">
        <v>37042</v>
      </c>
      <c r="I6184" t="s">
        <v>3905</v>
      </c>
      <c r="J6184">
        <v>1598.058</v>
      </c>
      <c r="K6184">
        <v>7</v>
      </c>
      <c r="L6184">
        <v>380.49</v>
      </c>
      <c r="M6184">
        <v>0.7</v>
      </c>
      <c r="N6184">
        <v>-1065.3720000000001</v>
      </c>
    </row>
    <row r="6185" spans="1:14" hidden="1">
      <c r="A6185">
        <v>4357</v>
      </c>
      <c r="B6185" t="s">
        <v>5714</v>
      </c>
      <c r="C6185" s="4">
        <v>42342</v>
      </c>
      <c r="D6185" s="4">
        <v>42345</v>
      </c>
      <c r="E6185" t="s">
        <v>52</v>
      </c>
      <c r="F6185" t="s">
        <v>967</v>
      </c>
      <c r="G6185" t="s">
        <v>21</v>
      </c>
      <c r="H6185">
        <v>37042</v>
      </c>
      <c r="I6185" t="s">
        <v>3645</v>
      </c>
      <c r="J6185">
        <v>36.96</v>
      </c>
      <c r="K6185">
        <v>4</v>
      </c>
      <c r="L6185">
        <v>6.2370000000000001</v>
      </c>
      <c r="M6185">
        <v>0.2</v>
      </c>
      <c r="N6185">
        <v>12.012</v>
      </c>
    </row>
    <row r="6186" spans="1:14" hidden="1">
      <c r="A6186">
        <v>4561</v>
      </c>
      <c r="B6186" t="s">
        <v>5715</v>
      </c>
      <c r="C6186" s="4">
        <v>42342</v>
      </c>
      <c r="D6186" s="4">
        <v>42347</v>
      </c>
      <c r="E6186" t="s">
        <v>52</v>
      </c>
      <c r="F6186" t="s">
        <v>73</v>
      </c>
      <c r="G6186" t="s">
        <v>27</v>
      </c>
      <c r="H6186">
        <v>90049</v>
      </c>
      <c r="I6186" t="s">
        <v>3302</v>
      </c>
      <c r="J6186">
        <v>271.44</v>
      </c>
      <c r="K6186">
        <v>3</v>
      </c>
      <c r="L6186">
        <v>49.764000000000003</v>
      </c>
      <c r="M6186">
        <v>0</v>
      </c>
      <c r="N6186">
        <v>122.148</v>
      </c>
    </row>
    <row r="6187" spans="1:14" hidden="1">
      <c r="A6187">
        <v>4562</v>
      </c>
      <c r="B6187" t="s">
        <v>5715</v>
      </c>
      <c r="C6187" s="4">
        <v>42342</v>
      </c>
      <c r="D6187" s="4">
        <v>42347</v>
      </c>
      <c r="E6187" t="s">
        <v>52</v>
      </c>
      <c r="F6187" t="s">
        <v>73</v>
      </c>
      <c r="G6187" t="s">
        <v>27</v>
      </c>
      <c r="H6187">
        <v>90049</v>
      </c>
      <c r="I6187" t="s">
        <v>3840</v>
      </c>
      <c r="J6187">
        <v>110.352</v>
      </c>
      <c r="K6187">
        <v>3</v>
      </c>
      <c r="L6187">
        <v>34.025199999999998</v>
      </c>
      <c r="M6187">
        <v>0.2</v>
      </c>
      <c r="N6187">
        <v>8.2764000000000006</v>
      </c>
    </row>
    <row r="6188" spans="1:14" hidden="1">
      <c r="A6188">
        <v>4563</v>
      </c>
      <c r="B6188" t="s">
        <v>5715</v>
      </c>
      <c r="C6188" s="4">
        <v>42342</v>
      </c>
      <c r="D6188" s="4">
        <v>42347</v>
      </c>
      <c r="E6188" t="s">
        <v>52</v>
      </c>
      <c r="F6188" t="s">
        <v>73</v>
      </c>
      <c r="G6188" t="s">
        <v>27</v>
      </c>
      <c r="H6188">
        <v>90049</v>
      </c>
      <c r="I6188" t="s">
        <v>5716</v>
      </c>
      <c r="J6188">
        <v>36.4</v>
      </c>
      <c r="K6188">
        <v>5</v>
      </c>
      <c r="L6188">
        <v>4.5136000000000003</v>
      </c>
      <c r="M6188">
        <v>0</v>
      </c>
      <c r="N6188">
        <v>13.832000000000001</v>
      </c>
    </row>
    <row r="6189" spans="1:14" hidden="1">
      <c r="A6189">
        <v>5325</v>
      </c>
      <c r="B6189" t="s">
        <v>5717</v>
      </c>
      <c r="C6189" s="4">
        <v>42342</v>
      </c>
      <c r="D6189" s="4">
        <v>42347</v>
      </c>
      <c r="E6189" t="s">
        <v>15</v>
      </c>
      <c r="F6189" t="s">
        <v>964</v>
      </c>
      <c r="G6189" t="s">
        <v>21</v>
      </c>
      <c r="H6189">
        <v>90712</v>
      </c>
      <c r="I6189" t="s">
        <v>5718</v>
      </c>
      <c r="J6189">
        <v>16.899999999999999</v>
      </c>
      <c r="K6189">
        <v>5</v>
      </c>
      <c r="L6189">
        <v>2.1294</v>
      </c>
      <c r="M6189">
        <v>0</v>
      </c>
      <c r="N6189">
        <v>6.2530000000000001</v>
      </c>
    </row>
    <row r="6190" spans="1:14" hidden="1">
      <c r="A6190">
        <v>5326</v>
      </c>
      <c r="B6190" t="s">
        <v>5717</v>
      </c>
      <c r="C6190" s="4">
        <v>42342</v>
      </c>
      <c r="D6190" s="4">
        <v>42347</v>
      </c>
      <c r="E6190" t="s">
        <v>15</v>
      </c>
      <c r="F6190" t="s">
        <v>964</v>
      </c>
      <c r="G6190" t="s">
        <v>21</v>
      </c>
      <c r="H6190">
        <v>90712</v>
      </c>
      <c r="I6190" t="s">
        <v>738</v>
      </c>
      <c r="J6190">
        <v>25.08</v>
      </c>
      <c r="K6190">
        <v>6</v>
      </c>
      <c r="L6190">
        <v>2.6751999999999998</v>
      </c>
      <c r="M6190">
        <v>0</v>
      </c>
      <c r="N6190">
        <v>9.0288000000000004</v>
      </c>
    </row>
    <row r="6191" spans="1:14" hidden="1">
      <c r="A6191">
        <v>387</v>
      </c>
      <c r="B6191" t="s">
        <v>5719</v>
      </c>
      <c r="C6191" s="4">
        <v>42341</v>
      </c>
      <c r="D6191" s="4">
        <v>42345</v>
      </c>
      <c r="E6191" t="s">
        <v>15</v>
      </c>
      <c r="F6191" t="s">
        <v>295</v>
      </c>
      <c r="G6191" t="s">
        <v>27</v>
      </c>
      <c r="H6191">
        <v>19140</v>
      </c>
      <c r="I6191" t="s">
        <v>2272</v>
      </c>
      <c r="J6191">
        <v>482.34</v>
      </c>
      <c r="K6191">
        <v>4</v>
      </c>
      <c r="L6191">
        <v>204.99449999999999</v>
      </c>
      <c r="M6191">
        <v>0.7</v>
      </c>
      <c r="N6191">
        <v>-337.63799999999998</v>
      </c>
    </row>
    <row r="6192" spans="1:14" hidden="1">
      <c r="A6192">
        <v>388</v>
      </c>
      <c r="B6192" t="s">
        <v>5719</v>
      </c>
      <c r="C6192" s="4">
        <v>42341</v>
      </c>
      <c r="D6192" s="4">
        <v>42345</v>
      </c>
      <c r="E6192" t="s">
        <v>15</v>
      </c>
      <c r="F6192" t="s">
        <v>295</v>
      </c>
      <c r="G6192" t="s">
        <v>27</v>
      </c>
      <c r="H6192">
        <v>19140</v>
      </c>
      <c r="I6192" t="s">
        <v>74</v>
      </c>
      <c r="J6192">
        <v>2.96</v>
      </c>
      <c r="K6192">
        <v>1</v>
      </c>
      <c r="L6192">
        <v>2.1829999999999998</v>
      </c>
      <c r="M6192">
        <v>0.2</v>
      </c>
      <c r="N6192">
        <v>0.77700000000000002</v>
      </c>
    </row>
    <row r="6193" spans="1:14" hidden="1">
      <c r="A6193">
        <v>538</v>
      </c>
      <c r="B6193" t="s">
        <v>5720</v>
      </c>
      <c r="C6193" s="4">
        <v>42341</v>
      </c>
      <c r="D6193" s="4">
        <v>42346</v>
      </c>
      <c r="E6193" t="s">
        <v>15</v>
      </c>
      <c r="F6193" t="s">
        <v>5536</v>
      </c>
      <c r="G6193" t="s">
        <v>17</v>
      </c>
      <c r="H6193">
        <v>10009</v>
      </c>
      <c r="I6193" t="s">
        <v>2250</v>
      </c>
      <c r="J6193">
        <v>10.752000000000001</v>
      </c>
      <c r="K6193">
        <v>4</v>
      </c>
      <c r="L6193">
        <v>1.8480000000000001</v>
      </c>
      <c r="M6193">
        <v>0.2</v>
      </c>
      <c r="N6193">
        <v>3.36</v>
      </c>
    </row>
    <row r="6194" spans="1:14" hidden="1">
      <c r="A6194">
        <v>3613</v>
      </c>
      <c r="B6194" t="s">
        <v>5721</v>
      </c>
      <c r="C6194" s="4">
        <v>42341</v>
      </c>
      <c r="D6194" s="4">
        <v>42346</v>
      </c>
      <c r="E6194" t="s">
        <v>15</v>
      </c>
      <c r="F6194" t="s">
        <v>2844</v>
      </c>
      <c r="G6194" t="s">
        <v>17</v>
      </c>
      <c r="H6194">
        <v>19134</v>
      </c>
      <c r="I6194" t="s">
        <v>2930</v>
      </c>
      <c r="J6194">
        <v>16.448</v>
      </c>
      <c r="K6194">
        <v>2</v>
      </c>
      <c r="L6194">
        <v>5.4484000000000004</v>
      </c>
      <c r="M6194">
        <v>0.2</v>
      </c>
      <c r="N6194">
        <v>5.5511999999999997</v>
      </c>
    </row>
    <row r="6195" spans="1:14" hidden="1">
      <c r="A6195">
        <v>3614</v>
      </c>
      <c r="B6195" t="s">
        <v>5721</v>
      </c>
      <c r="C6195" s="4">
        <v>42341</v>
      </c>
      <c r="D6195" s="4">
        <v>42346</v>
      </c>
      <c r="E6195" t="s">
        <v>15</v>
      </c>
      <c r="F6195" t="s">
        <v>2844</v>
      </c>
      <c r="G6195" t="s">
        <v>17</v>
      </c>
      <c r="H6195">
        <v>19134</v>
      </c>
      <c r="I6195" t="s">
        <v>2417</v>
      </c>
      <c r="J6195">
        <v>36.783999999999999</v>
      </c>
      <c r="K6195">
        <v>2</v>
      </c>
      <c r="L6195">
        <v>13.1043</v>
      </c>
      <c r="M6195">
        <v>0.2</v>
      </c>
      <c r="N6195">
        <v>10.5754</v>
      </c>
    </row>
    <row r="6196" spans="1:14" hidden="1">
      <c r="A6196">
        <v>5605</v>
      </c>
      <c r="B6196" t="s">
        <v>5722</v>
      </c>
      <c r="C6196" s="4">
        <v>42341</v>
      </c>
      <c r="D6196" s="4">
        <v>42345</v>
      </c>
      <c r="E6196" t="s">
        <v>15</v>
      </c>
      <c r="F6196" t="s">
        <v>781</v>
      </c>
      <c r="G6196" t="s">
        <v>27</v>
      </c>
      <c r="H6196">
        <v>10011</v>
      </c>
      <c r="I6196" t="s">
        <v>1551</v>
      </c>
      <c r="J6196">
        <v>590.35199999999998</v>
      </c>
      <c r="K6196">
        <v>6</v>
      </c>
      <c r="L6196">
        <v>63.954799999999999</v>
      </c>
      <c r="M6196">
        <v>0.2</v>
      </c>
      <c r="N6196">
        <v>206.6232</v>
      </c>
    </row>
    <row r="6197" spans="1:14" hidden="1">
      <c r="A6197">
        <v>8713</v>
      </c>
      <c r="B6197" t="s">
        <v>5723</v>
      </c>
      <c r="C6197" s="4">
        <v>42341</v>
      </c>
      <c r="D6197" s="4">
        <v>42345</v>
      </c>
      <c r="E6197" t="s">
        <v>15</v>
      </c>
      <c r="F6197" t="s">
        <v>4609</v>
      </c>
      <c r="G6197" t="s">
        <v>21</v>
      </c>
      <c r="H6197">
        <v>94110</v>
      </c>
      <c r="I6197" t="s">
        <v>954</v>
      </c>
      <c r="J6197">
        <v>359.49900000000002</v>
      </c>
      <c r="K6197">
        <v>3</v>
      </c>
      <c r="L6197">
        <v>129.70160000000001</v>
      </c>
      <c r="M6197">
        <v>0.15</v>
      </c>
      <c r="N6197">
        <v>-29.605799999999999</v>
      </c>
    </row>
    <row r="6198" spans="1:14" hidden="1">
      <c r="A6198">
        <v>8986</v>
      </c>
      <c r="B6198" t="s">
        <v>5724</v>
      </c>
      <c r="C6198" s="4">
        <v>42341</v>
      </c>
      <c r="D6198" s="4">
        <v>42345</v>
      </c>
      <c r="E6198" t="s">
        <v>15</v>
      </c>
      <c r="F6198" t="s">
        <v>5725</v>
      </c>
      <c r="G6198" t="s">
        <v>21</v>
      </c>
      <c r="H6198">
        <v>28540</v>
      </c>
      <c r="I6198" t="s">
        <v>2568</v>
      </c>
      <c r="J6198">
        <v>77.951999999999998</v>
      </c>
      <c r="K6198">
        <v>3</v>
      </c>
      <c r="L6198">
        <v>21.761600000000001</v>
      </c>
      <c r="M6198">
        <v>0.2</v>
      </c>
      <c r="N6198">
        <v>12.667199999999999</v>
      </c>
    </row>
    <row r="6199" spans="1:14" hidden="1">
      <c r="A6199">
        <v>8987</v>
      </c>
      <c r="B6199" t="s">
        <v>5724</v>
      </c>
      <c r="C6199" s="4">
        <v>42341</v>
      </c>
      <c r="D6199" s="4">
        <v>42345</v>
      </c>
      <c r="E6199" t="s">
        <v>15</v>
      </c>
      <c r="F6199" t="s">
        <v>5725</v>
      </c>
      <c r="G6199" t="s">
        <v>21</v>
      </c>
      <c r="H6199">
        <v>28540</v>
      </c>
      <c r="I6199" t="s">
        <v>136</v>
      </c>
      <c r="J6199">
        <v>95.97</v>
      </c>
      <c r="K6199">
        <v>5</v>
      </c>
      <c r="L6199">
        <v>33.909399999999998</v>
      </c>
      <c r="M6199">
        <v>0.7</v>
      </c>
      <c r="N6199">
        <v>-73.576999999999998</v>
      </c>
    </row>
    <row r="6200" spans="1:14" hidden="1">
      <c r="A6200">
        <v>8988</v>
      </c>
      <c r="B6200" t="s">
        <v>5724</v>
      </c>
      <c r="C6200" s="4">
        <v>42341</v>
      </c>
      <c r="D6200" s="4">
        <v>42345</v>
      </c>
      <c r="E6200" t="s">
        <v>15</v>
      </c>
      <c r="F6200" t="s">
        <v>5725</v>
      </c>
      <c r="G6200" t="s">
        <v>21</v>
      </c>
      <c r="H6200">
        <v>28540</v>
      </c>
      <c r="I6200" t="s">
        <v>800</v>
      </c>
      <c r="J6200">
        <v>105.584</v>
      </c>
      <c r="K6200">
        <v>2</v>
      </c>
      <c r="L6200">
        <v>48.172699999999999</v>
      </c>
      <c r="M6200">
        <v>0.2</v>
      </c>
      <c r="N6200">
        <v>9.2386000000000106</v>
      </c>
    </row>
    <row r="6201" spans="1:14" hidden="1">
      <c r="A6201">
        <v>8989</v>
      </c>
      <c r="B6201" t="s">
        <v>5724</v>
      </c>
      <c r="C6201" s="4">
        <v>42341</v>
      </c>
      <c r="D6201" s="4">
        <v>42345</v>
      </c>
      <c r="E6201" t="s">
        <v>15</v>
      </c>
      <c r="F6201" t="s">
        <v>5725</v>
      </c>
      <c r="G6201" t="s">
        <v>21</v>
      </c>
      <c r="H6201">
        <v>28540</v>
      </c>
      <c r="I6201" t="s">
        <v>2668</v>
      </c>
      <c r="J6201">
        <v>9.3439999999999994</v>
      </c>
      <c r="K6201">
        <v>2</v>
      </c>
      <c r="L6201">
        <v>4.0880000000000001</v>
      </c>
      <c r="M6201">
        <v>0.2</v>
      </c>
      <c r="N6201">
        <v>1.1679999999999999</v>
      </c>
    </row>
    <row r="6202" spans="1:14" hidden="1">
      <c r="A6202">
        <v>9557</v>
      </c>
      <c r="B6202" t="s">
        <v>5726</v>
      </c>
      <c r="C6202" s="4">
        <v>42341</v>
      </c>
      <c r="D6202" s="4">
        <v>42343</v>
      </c>
      <c r="E6202" t="s">
        <v>52</v>
      </c>
      <c r="F6202" t="s">
        <v>847</v>
      </c>
      <c r="G6202" t="s">
        <v>17</v>
      </c>
      <c r="H6202">
        <v>3301</v>
      </c>
      <c r="I6202" t="s">
        <v>2293</v>
      </c>
      <c r="J6202">
        <v>184.66</v>
      </c>
      <c r="K6202">
        <v>7</v>
      </c>
      <c r="L6202">
        <v>14.245200000000001</v>
      </c>
      <c r="M6202">
        <v>0</v>
      </c>
      <c r="N6202">
        <v>84.943600000000004</v>
      </c>
    </row>
    <row r="6203" spans="1:14" hidden="1">
      <c r="A6203">
        <v>1461</v>
      </c>
      <c r="B6203" t="s">
        <v>5727</v>
      </c>
      <c r="C6203" s="4">
        <v>42339</v>
      </c>
      <c r="D6203" s="4">
        <v>42346</v>
      </c>
      <c r="E6203" t="s">
        <v>15</v>
      </c>
      <c r="F6203" t="s">
        <v>349</v>
      </c>
      <c r="G6203" t="s">
        <v>21</v>
      </c>
      <c r="H6203">
        <v>98103</v>
      </c>
      <c r="I6203" t="s">
        <v>2245</v>
      </c>
      <c r="J6203">
        <v>55.423999999999999</v>
      </c>
      <c r="K6203">
        <v>2</v>
      </c>
      <c r="L6203">
        <v>18.012799999999999</v>
      </c>
      <c r="M6203">
        <v>0.2</v>
      </c>
      <c r="N6203">
        <v>19.398399999999999</v>
      </c>
    </row>
    <row r="6204" spans="1:14" hidden="1">
      <c r="A6204">
        <v>1474</v>
      </c>
      <c r="B6204" t="s">
        <v>5728</v>
      </c>
      <c r="C6204" s="4">
        <v>42339</v>
      </c>
      <c r="D6204" s="4">
        <v>42340</v>
      </c>
      <c r="E6204" t="s">
        <v>98</v>
      </c>
      <c r="F6204" t="s">
        <v>3389</v>
      </c>
      <c r="G6204" t="s">
        <v>21</v>
      </c>
      <c r="H6204">
        <v>77036</v>
      </c>
      <c r="I6204" t="s">
        <v>738</v>
      </c>
      <c r="J6204">
        <v>6.6879999999999997</v>
      </c>
      <c r="K6204">
        <v>4</v>
      </c>
      <c r="L6204">
        <v>2.6751999999999998</v>
      </c>
      <c r="M6204">
        <v>0.6</v>
      </c>
      <c r="N6204">
        <v>-4.0128000000000004</v>
      </c>
    </row>
    <row r="6205" spans="1:14" hidden="1">
      <c r="A6205">
        <v>2715</v>
      </c>
      <c r="B6205" t="s">
        <v>5729</v>
      </c>
      <c r="C6205" s="4">
        <v>42339</v>
      </c>
      <c r="D6205" s="4">
        <v>42344</v>
      </c>
      <c r="E6205" t="s">
        <v>15</v>
      </c>
      <c r="F6205" t="s">
        <v>3833</v>
      </c>
      <c r="G6205" t="s">
        <v>17</v>
      </c>
      <c r="H6205">
        <v>98105</v>
      </c>
      <c r="I6205" t="s">
        <v>1739</v>
      </c>
      <c r="J6205">
        <v>13.9</v>
      </c>
      <c r="K6205">
        <v>5</v>
      </c>
      <c r="L6205">
        <v>1.6679999999999999</v>
      </c>
      <c r="M6205">
        <v>0</v>
      </c>
      <c r="N6205">
        <v>5.56</v>
      </c>
    </row>
    <row r="6206" spans="1:14" hidden="1">
      <c r="A6206">
        <v>3920</v>
      </c>
      <c r="B6206" t="s">
        <v>5730</v>
      </c>
      <c r="C6206" s="4">
        <v>42339</v>
      </c>
      <c r="D6206" s="4">
        <v>42345</v>
      </c>
      <c r="E6206" t="s">
        <v>15</v>
      </c>
      <c r="F6206" t="s">
        <v>2347</v>
      </c>
      <c r="G6206" t="s">
        <v>27</v>
      </c>
      <c r="H6206">
        <v>23320</v>
      </c>
      <c r="I6206" t="s">
        <v>1165</v>
      </c>
      <c r="J6206">
        <v>61.68</v>
      </c>
      <c r="K6206">
        <v>4</v>
      </c>
      <c r="L6206">
        <v>11.256600000000001</v>
      </c>
      <c r="M6206">
        <v>0</v>
      </c>
      <c r="N6206">
        <v>16.653600000000001</v>
      </c>
    </row>
    <row r="6207" spans="1:14" hidden="1">
      <c r="A6207">
        <v>3921</v>
      </c>
      <c r="B6207" t="s">
        <v>5730</v>
      </c>
      <c r="C6207" s="4">
        <v>42339</v>
      </c>
      <c r="D6207" s="4">
        <v>42345</v>
      </c>
      <c r="E6207" t="s">
        <v>15</v>
      </c>
      <c r="F6207" t="s">
        <v>2347</v>
      </c>
      <c r="G6207" t="s">
        <v>27</v>
      </c>
      <c r="H6207">
        <v>23320</v>
      </c>
      <c r="I6207" t="s">
        <v>720</v>
      </c>
      <c r="J6207">
        <v>63.96</v>
      </c>
      <c r="K6207">
        <v>4</v>
      </c>
      <c r="L6207">
        <v>8.3148</v>
      </c>
      <c r="M6207">
        <v>0</v>
      </c>
      <c r="N6207">
        <v>30.700800000000001</v>
      </c>
    </row>
    <row r="6208" spans="1:14" hidden="1">
      <c r="A6208">
        <v>6880</v>
      </c>
      <c r="B6208" t="s">
        <v>5731</v>
      </c>
      <c r="C6208" s="4">
        <v>42339</v>
      </c>
      <c r="D6208" s="4">
        <v>42343</v>
      </c>
      <c r="E6208" t="s">
        <v>52</v>
      </c>
      <c r="F6208" t="s">
        <v>1641</v>
      </c>
      <c r="G6208" t="s">
        <v>17</v>
      </c>
      <c r="H6208">
        <v>98105</v>
      </c>
      <c r="I6208" t="s">
        <v>1258</v>
      </c>
      <c r="J6208">
        <v>2003.92</v>
      </c>
      <c r="K6208">
        <v>5</v>
      </c>
      <c r="L6208">
        <v>375.73500000000001</v>
      </c>
      <c r="M6208">
        <v>0.2</v>
      </c>
      <c r="N6208">
        <v>125.245</v>
      </c>
    </row>
    <row r="6209" spans="1:14" hidden="1">
      <c r="A6209">
        <v>6881</v>
      </c>
      <c r="B6209" t="s">
        <v>5731</v>
      </c>
      <c r="C6209" s="4">
        <v>42339</v>
      </c>
      <c r="D6209" s="4">
        <v>42343</v>
      </c>
      <c r="E6209" t="s">
        <v>52</v>
      </c>
      <c r="F6209" t="s">
        <v>1641</v>
      </c>
      <c r="G6209" t="s">
        <v>17</v>
      </c>
      <c r="H6209">
        <v>98105</v>
      </c>
      <c r="I6209" t="s">
        <v>2136</v>
      </c>
      <c r="J6209">
        <v>32.4</v>
      </c>
      <c r="K6209">
        <v>5</v>
      </c>
      <c r="L6209">
        <v>3.3696000000000002</v>
      </c>
      <c r="M6209">
        <v>0</v>
      </c>
      <c r="N6209">
        <v>15.552</v>
      </c>
    </row>
    <row r="6210" spans="1:14" hidden="1">
      <c r="A6210">
        <v>6882</v>
      </c>
      <c r="B6210" t="s">
        <v>5731</v>
      </c>
      <c r="C6210" s="4">
        <v>42339</v>
      </c>
      <c r="D6210" s="4">
        <v>42343</v>
      </c>
      <c r="E6210" t="s">
        <v>52</v>
      </c>
      <c r="F6210" t="s">
        <v>1641</v>
      </c>
      <c r="G6210" t="s">
        <v>17</v>
      </c>
      <c r="H6210">
        <v>98105</v>
      </c>
      <c r="I6210" t="s">
        <v>1792</v>
      </c>
      <c r="J6210">
        <v>1913.4</v>
      </c>
      <c r="K6210">
        <v>9</v>
      </c>
      <c r="L6210">
        <v>167.95400000000001</v>
      </c>
      <c r="M6210">
        <v>0</v>
      </c>
      <c r="N6210">
        <v>401.81400000000002</v>
      </c>
    </row>
    <row r="6211" spans="1:14" hidden="1">
      <c r="A6211">
        <v>6883</v>
      </c>
      <c r="B6211" t="s">
        <v>5731</v>
      </c>
      <c r="C6211" s="4">
        <v>42339</v>
      </c>
      <c r="D6211" s="4">
        <v>42343</v>
      </c>
      <c r="E6211" t="s">
        <v>52</v>
      </c>
      <c r="F6211" t="s">
        <v>1641</v>
      </c>
      <c r="G6211" t="s">
        <v>17</v>
      </c>
      <c r="H6211">
        <v>98105</v>
      </c>
      <c r="I6211" t="s">
        <v>311</v>
      </c>
      <c r="J6211">
        <v>146.72999999999999</v>
      </c>
      <c r="K6211">
        <v>3</v>
      </c>
      <c r="L6211">
        <v>47.931800000000003</v>
      </c>
      <c r="M6211">
        <v>0</v>
      </c>
      <c r="N6211">
        <v>2.9346000000000001</v>
      </c>
    </row>
    <row r="6212" spans="1:14" hidden="1">
      <c r="A6212">
        <v>6884</v>
      </c>
      <c r="B6212" t="s">
        <v>5731</v>
      </c>
      <c r="C6212" s="4">
        <v>42339</v>
      </c>
      <c r="D6212" s="4">
        <v>42343</v>
      </c>
      <c r="E6212" t="s">
        <v>52</v>
      </c>
      <c r="F6212" t="s">
        <v>1641</v>
      </c>
      <c r="G6212" t="s">
        <v>17</v>
      </c>
      <c r="H6212">
        <v>98105</v>
      </c>
      <c r="I6212" t="s">
        <v>342</v>
      </c>
      <c r="J6212">
        <v>114.2</v>
      </c>
      <c r="K6212">
        <v>5</v>
      </c>
      <c r="L6212">
        <v>12.333600000000001</v>
      </c>
      <c r="M6212">
        <v>0</v>
      </c>
      <c r="N6212">
        <v>52.531999999999996</v>
      </c>
    </row>
    <row r="6213" spans="1:14" hidden="1">
      <c r="A6213">
        <v>8893</v>
      </c>
      <c r="B6213" t="s">
        <v>5732</v>
      </c>
      <c r="C6213" s="4">
        <v>42339</v>
      </c>
      <c r="D6213" s="4">
        <v>42344</v>
      </c>
      <c r="E6213" t="s">
        <v>15</v>
      </c>
      <c r="F6213" t="s">
        <v>4486</v>
      </c>
      <c r="G6213" t="s">
        <v>17</v>
      </c>
      <c r="H6213">
        <v>92037</v>
      </c>
      <c r="I6213" t="s">
        <v>455</v>
      </c>
      <c r="J6213">
        <v>2676.672</v>
      </c>
      <c r="K6213">
        <v>9</v>
      </c>
      <c r="L6213">
        <v>267.66719999999998</v>
      </c>
      <c r="M6213">
        <v>0.2</v>
      </c>
      <c r="N6213">
        <v>267.66719999999998</v>
      </c>
    </row>
    <row r="6214" spans="1:14" hidden="1">
      <c r="A6214">
        <v>9355</v>
      </c>
      <c r="B6214" t="s">
        <v>5733</v>
      </c>
      <c r="C6214" s="4">
        <v>42339</v>
      </c>
      <c r="D6214" s="4">
        <v>42343</v>
      </c>
      <c r="E6214" t="s">
        <v>15</v>
      </c>
      <c r="F6214" t="s">
        <v>1631</v>
      </c>
      <c r="G6214" t="s">
        <v>17</v>
      </c>
      <c r="H6214">
        <v>49201</v>
      </c>
      <c r="I6214" t="s">
        <v>3481</v>
      </c>
      <c r="J6214">
        <v>19.440000000000001</v>
      </c>
      <c r="K6214">
        <v>3</v>
      </c>
      <c r="L6214">
        <v>3.3696000000000002</v>
      </c>
      <c r="M6214">
        <v>0</v>
      </c>
      <c r="N6214">
        <v>9.3312000000000008</v>
      </c>
    </row>
    <row r="6215" spans="1:14" hidden="1">
      <c r="A6215">
        <v>9356</v>
      </c>
      <c r="B6215" t="s">
        <v>5733</v>
      </c>
      <c r="C6215" s="4">
        <v>42339</v>
      </c>
      <c r="D6215" s="4">
        <v>42343</v>
      </c>
      <c r="E6215" t="s">
        <v>15</v>
      </c>
      <c r="F6215" t="s">
        <v>1631</v>
      </c>
      <c r="G6215" t="s">
        <v>17</v>
      </c>
      <c r="H6215">
        <v>49201</v>
      </c>
      <c r="I6215" t="s">
        <v>403</v>
      </c>
      <c r="J6215">
        <v>3.64</v>
      </c>
      <c r="K6215">
        <v>2</v>
      </c>
      <c r="L6215">
        <v>1.3104</v>
      </c>
      <c r="M6215">
        <v>0</v>
      </c>
      <c r="N6215">
        <v>1.0192000000000001</v>
      </c>
    </row>
    <row r="6216" spans="1:14" hidden="1">
      <c r="A6216">
        <v>9357</v>
      </c>
      <c r="B6216" t="s">
        <v>5733</v>
      </c>
      <c r="C6216" s="4">
        <v>42339</v>
      </c>
      <c r="D6216" s="4">
        <v>42343</v>
      </c>
      <c r="E6216" t="s">
        <v>15</v>
      </c>
      <c r="F6216" t="s">
        <v>1631</v>
      </c>
      <c r="G6216" t="s">
        <v>17</v>
      </c>
      <c r="H6216">
        <v>49201</v>
      </c>
      <c r="I6216" t="s">
        <v>2676</v>
      </c>
      <c r="J6216">
        <v>18.54</v>
      </c>
      <c r="K6216">
        <v>2</v>
      </c>
      <c r="L6216">
        <v>4.9131</v>
      </c>
      <c r="M6216">
        <v>0</v>
      </c>
      <c r="N6216">
        <v>8.7138000000000009</v>
      </c>
    </row>
    <row r="6217" spans="1:14" hidden="1">
      <c r="A6217">
        <v>2134</v>
      </c>
      <c r="B6217" t="s">
        <v>5734</v>
      </c>
      <c r="C6217" s="4">
        <v>42338</v>
      </c>
      <c r="D6217" s="4">
        <v>42342</v>
      </c>
      <c r="E6217" t="s">
        <v>15</v>
      </c>
      <c r="F6217" t="s">
        <v>519</v>
      </c>
      <c r="G6217" t="s">
        <v>21</v>
      </c>
      <c r="H6217">
        <v>19134</v>
      </c>
      <c r="I6217" t="s">
        <v>2746</v>
      </c>
      <c r="J6217">
        <v>152.99100000000001</v>
      </c>
      <c r="K6217">
        <v>3</v>
      </c>
      <c r="L6217">
        <v>91.794600000000003</v>
      </c>
      <c r="M6217">
        <v>0.7</v>
      </c>
      <c r="N6217">
        <v>-122.39279999999999</v>
      </c>
    </row>
    <row r="6218" spans="1:14" hidden="1">
      <c r="A6218">
        <v>2135</v>
      </c>
      <c r="B6218" t="s">
        <v>5734</v>
      </c>
      <c r="C6218" s="4">
        <v>42338</v>
      </c>
      <c r="D6218" s="4">
        <v>42342</v>
      </c>
      <c r="E6218" t="s">
        <v>15</v>
      </c>
      <c r="F6218" t="s">
        <v>519</v>
      </c>
      <c r="G6218" t="s">
        <v>21</v>
      </c>
      <c r="H6218">
        <v>19134</v>
      </c>
      <c r="I6218" t="s">
        <v>3848</v>
      </c>
      <c r="J6218">
        <v>10.584</v>
      </c>
      <c r="K6218">
        <v>7</v>
      </c>
      <c r="L6218">
        <v>1.8522000000000001</v>
      </c>
      <c r="M6218">
        <v>0.2</v>
      </c>
      <c r="N6218">
        <v>-2.3814000000000002</v>
      </c>
    </row>
    <row r="6219" spans="1:14" hidden="1">
      <c r="A6219">
        <v>2136</v>
      </c>
      <c r="B6219" t="s">
        <v>5734</v>
      </c>
      <c r="C6219" s="4">
        <v>42338</v>
      </c>
      <c r="D6219" s="4">
        <v>42342</v>
      </c>
      <c r="E6219" t="s">
        <v>15</v>
      </c>
      <c r="F6219" t="s">
        <v>519</v>
      </c>
      <c r="G6219" t="s">
        <v>21</v>
      </c>
      <c r="H6219">
        <v>19134</v>
      </c>
      <c r="I6219" t="s">
        <v>982</v>
      </c>
      <c r="J6219">
        <v>94.92</v>
      </c>
      <c r="K6219">
        <v>4</v>
      </c>
      <c r="L6219">
        <v>19.774999999999999</v>
      </c>
      <c r="M6219">
        <v>0.4</v>
      </c>
      <c r="N6219">
        <v>15.82</v>
      </c>
    </row>
    <row r="6220" spans="1:14" hidden="1">
      <c r="A6220">
        <v>2923</v>
      </c>
      <c r="B6220" t="s">
        <v>5735</v>
      </c>
      <c r="C6220" s="4">
        <v>42338</v>
      </c>
      <c r="D6220" s="4">
        <v>42341</v>
      </c>
      <c r="E6220" t="s">
        <v>52</v>
      </c>
      <c r="F6220" t="s">
        <v>1393</v>
      </c>
      <c r="G6220" t="s">
        <v>17</v>
      </c>
      <c r="H6220">
        <v>78745</v>
      </c>
      <c r="I6220" t="s">
        <v>1725</v>
      </c>
      <c r="J6220">
        <v>3.8820000000000001</v>
      </c>
      <c r="K6220">
        <v>3</v>
      </c>
      <c r="L6220">
        <v>3.2349999999999999</v>
      </c>
      <c r="M6220">
        <v>0.8</v>
      </c>
      <c r="N6220">
        <v>-5.8230000000000004</v>
      </c>
    </row>
    <row r="6221" spans="1:14" hidden="1">
      <c r="A6221">
        <v>4379</v>
      </c>
      <c r="B6221" t="s">
        <v>5736</v>
      </c>
      <c r="C6221" s="4">
        <v>42338</v>
      </c>
      <c r="D6221" s="4">
        <v>42340</v>
      </c>
      <c r="E6221" t="s">
        <v>52</v>
      </c>
      <c r="F6221" t="s">
        <v>1692</v>
      </c>
      <c r="G6221" t="s">
        <v>17</v>
      </c>
      <c r="H6221">
        <v>42420</v>
      </c>
      <c r="I6221" t="s">
        <v>412</v>
      </c>
      <c r="J6221">
        <v>17.48</v>
      </c>
      <c r="K6221">
        <v>2</v>
      </c>
      <c r="L6221">
        <v>4.6322000000000001</v>
      </c>
      <c r="M6221">
        <v>0</v>
      </c>
      <c r="N6221">
        <v>8.2156000000000002</v>
      </c>
    </row>
    <row r="6222" spans="1:14" hidden="1">
      <c r="A6222">
        <v>4380</v>
      </c>
      <c r="B6222" t="s">
        <v>5736</v>
      </c>
      <c r="C6222" s="4">
        <v>42338</v>
      </c>
      <c r="D6222" s="4">
        <v>42340</v>
      </c>
      <c r="E6222" t="s">
        <v>52</v>
      </c>
      <c r="F6222" t="s">
        <v>1692</v>
      </c>
      <c r="G6222" t="s">
        <v>17</v>
      </c>
      <c r="H6222">
        <v>42420</v>
      </c>
      <c r="I6222" t="s">
        <v>1650</v>
      </c>
      <c r="J6222">
        <v>71.88</v>
      </c>
      <c r="K6222">
        <v>2</v>
      </c>
      <c r="L6222">
        <v>19.766999999999999</v>
      </c>
      <c r="M6222">
        <v>0</v>
      </c>
      <c r="N6222">
        <v>32.345999999999997</v>
      </c>
    </row>
    <row r="6223" spans="1:14" hidden="1">
      <c r="A6223">
        <v>6405</v>
      </c>
      <c r="B6223" t="s">
        <v>5737</v>
      </c>
      <c r="C6223" s="4">
        <v>42338</v>
      </c>
      <c r="D6223" s="4">
        <v>42343</v>
      </c>
      <c r="E6223" t="s">
        <v>15</v>
      </c>
      <c r="F6223" t="s">
        <v>3877</v>
      </c>
      <c r="G6223" t="s">
        <v>21</v>
      </c>
      <c r="H6223">
        <v>27604</v>
      </c>
      <c r="I6223" t="s">
        <v>4995</v>
      </c>
      <c r="J6223">
        <v>177.48</v>
      </c>
      <c r="K6223">
        <v>3</v>
      </c>
      <c r="L6223">
        <v>52.5045</v>
      </c>
      <c r="M6223">
        <v>0.2</v>
      </c>
      <c r="N6223">
        <v>19.9665</v>
      </c>
    </row>
    <row r="6224" spans="1:14" hidden="1">
      <c r="A6224">
        <v>6925</v>
      </c>
      <c r="B6224" t="s">
        <v>5738</v>
      </c>
      <c r="C6224" s="4">
        <v>42338</v>
      </c>
      <c r="D6224" s="4">
        <v>42342</v>
      </c>
      <c r="E6224" t="s">
        <v>15</v>
      </c>
      <c r="F6224" t="s">
        <v>2493</v>
      </c>
      <c r="G6224" t="s">
        <v>21</v>
      </c>
      <c r="H6224">
        <v>10035</v>
      </c>
      <c r="I6224" t="s">
        <v>1859</v>
      </c>
      <c r="J6224">
        <v>23.66</v>
      </c>
      <c r="K6224">
        <v>7</v>
      </c>
      <c r="L6224">
        <v>1.8251999999999999</v>
      </c>
      <c r="M6224">
        <v>0</v>
      </c>
      <c r="N6224">
        <v>10.883599999999999</v>
      </c>
    </row>
    <row r="6225" spans="1:14" hidden="1">
      <c r="A6225">
        <v>6926</v>
      </c>
      <c r="B6225" t="s">
        <v>5738</v>
      </c>
      <c r="C6225" s="4">
        <v>42338</v>
      </c>
      <c r="D6225" s="4">
        <v>42342</v>
      </c>
      <c r="E6225" t="s">
        <v>15</v>
      </c>
      <c r="F6225" t="s">
        <v>2493</v>
      </c>
      <c r="G6225" t="s">
        <v>21</v>
      </c>
      <c r="H6225">
        <v>10035</v>
      </c>
      <c r="I6225" t="s">
        <v>3900</v>
      </c>
      <c r="J6225">
        <v>681.40800000000002</v>
      </c>
      <c r="K6225">
        <v>12</v>
      </c>
      <c r="L6225">
        <v>53.234999999999999</v>
      </c>
      <c r="M6225">
        <v>0.2</v>
      </c>
      <c r="N6225">
        <v>42.588000000000001</v>
      </c>
    </row>
    <row r="6226" spans="1:14" hidden="1">
      <c r="A6226">
        <v>7655</v>
      </c>
      <c r="B6226" t="s">
        <v>5739</v>
      </c>
      <c r="C6226" s="4">
        <v>42338</v>
      </c>
      <c r="D6226" s="4">
        <v>42340</v>
      </c>
      <c r="E6226" t="s">
        <v>52</v>
      </c>
      <c r="F6226" t="s">
        <v>2288</v>
      </c>
      <c r="G6226" t="s">
        <v>21</v>
      </c>
      <c r="H6226">
        <v>89115</v>
      </c>
      <c r="I6226" t="s">
        <v>4301</v>
      </c>
      <c r="J6226">
        <v>80.959999999999994</v>
      </c>
      <c r="K6226">
        <v>4</v>
      </c>
      <c r="L6226">
        <v>12.9536</v>
      </c>
      <c r="M6226">
        <v>0</v>
      </c>
      <c r="N6226">
        <v>29.145600000000002</v>
      </c>
    </row>
    <row r="6227" spans="1:14" hidden="1">
      <c r="A6227">
        <v>7656</v>
      </c>
      <c r="B6227" t="s">
        <v>5739</v>
      </c>
      <c r="C6227" s="4">
        <v>42338</v>
      </c>
      <c r="D6227" s="4">
        <v>42340</v>
      </c>
      <c r="E6227" t="s">
        <v>52</v>
      </c>
      <c r="F6227" t="s">
        <v>2288</v>
      </c>
      <c r="G6227" t="s">
        <v>21</v>
      </c>
      <c r="H6227">
        <v>89115</v>
      </c>
      <c r="I6227" t="s">
        <v>2196</v>
      </c>
      <c r="J6227">
        <v>25.92</v>
      </c>
      <c r="K6227">
        <v>4</v>
      </c>
      <c r="L6227">
        <v>3.3696000000000002</v>
      </c>
      <c r="M6227">
        <v>0</v>
      </c>
      <c r="N6227">
        <v>12.441599999999999</v>
      </c>
    </row>
    <row r="6228" spans="1:14" hidden="1">
      <c r="A6228">
        <v>7754</v>
      </c>
      <c r="B6228" t="s">
        <v>5740</v>
      </c>
      <c r="C6228" s="4">
        <v>42338</v>
      </c>
      <c r="D6228" s="4">
        <v>42341</v>
      </c>
      <c r="E6228" t="s">
        <v>38</v>
      </c>
      <c r="F6228" t="s">
        <v>1353</v>
      </c>
      <c r="G6228" t="s">
        <v>27</v>
      </c>
      <c r="H6228">
        <v>28540</v>
      </c>
      <c r="I6228" t="s">
        <v>3098</v>
      </c>
      <c r="J6228">
        <v>17.088000000000001</v>
      </c>
      <c r="K6228">
        <v>2</v>
      </c>
      <c r="L6228">
        <v>8.01</v>
      </c>
      <c r="M6228">
        <v>0.2</v>
      </c>
      <c r="N6228">
        <v>1.0680000000000001</v>
      </c>
    </row>
    <row r="6229" spans="1:14" hidden="1">
      <c r="A6229">
        <v>8193</v>
      </c>
      <c r="B6229" t="s">
        <v>5741</v>
      </c>
      <c r="C6229" s="4">
        <v>42338</v>
      </c>
      <c r="D6229" s="4">
        <v>42341</v>
      </c>
      <c r="E6229" t="s">
        <v>38</v>
      </c>
      <c r="F6229" t="s">
        <v>692</v>
      </c>
      <c r="G6229" t="s">
        <v>21</v>
      </c>
      <c r="H6229">
        <v>27707</v>
      </c>
      <c r="I6229" t="s">
        <v>985</v>
      </c>
      <c r="J6229">
        <v>6.048</v>
      </c>
      <c r="K6229">
        <v>7</v>
      </c>
      <c r="L6229">
        <v>1.4688000000000001</v>
      </c>
      <c r="M6229">
        <v>0.7</v>
      </c>
      <c r="N6229">
        <v>-4.2336</v>
      </c>
    </row>
    <row r="6230" spans="1:14" hidden="1">
      <c r="A6230">
        <v>8194</v>
      </c>
      <c r="B6230" t="s">
        <v>5741</v>
      </c>
      <c r="C6230" s="4">
        <v>42338</v>
      </c>
      <c r="D6230" s="4">
        <v>42341</v>
      </c>
      <c r="E6230" t="s">
        <v>38</v>
      </c>
      <c r="F6230" t="s">
        <v>692</v>
      </c>
      <c r="G6230" t="s">
        <v>21</v>
      </c>
      <c r="H6230">
        <v>27707</v>
      </c>
      <c r="I6230" t="s">
        <v>794</v>
      </c>
      <c r="J6230">
        <v>98.352000000000004</v>
      </c>
      <c r="K6230">
        <v>3</v>
      </c>
      <c r="L6230">
        <v>29.505600000000001</v>
      </c>
      <c r="M6230">
        <v>0.2</v>
      </c>
      <c r="N6230">
        <v>9.8351999999999897</v>
      </c>
    </row>
    <row r="6231" spans="1:14" hidden="1">
      <c r="A6231">
        <v>8195</v>
      </c>
      <c r="B6231" t="s">
        <v>5741</v>
      </c>
      <c r="C6231" s="4">
        <v>42338</v>
      </c>
      <c r="D6231" s="4">
        <v>42341</v>
      </c>
      <c r="E6231" t="s">
        <v>38</v>
      </c>
      <c r="F6231" t="s">
        <v>692</v>
      </c>
      <c r="G6231" t="s">
        <v>21</v>
      </c>
      <c r="H6231">
        <v>27707</v>
      </c>
      <c r="I6231" t="s">
        <v>886</v>
      </c>
      <c r="J6231">
        <v>335.74400000000003</v>
      </c>
      <c r="K6231">
        <v>2</v>
      </c>
      <c r="L6231">
        <v>155.2816</v>
      </c>
      <c r="M6231">
        <v>0.2</v>
      </c>
      <c r="N6231">
        <v>25.180800000000001</v>
      </c>
    </row>
    <row r="6232" spans="1:14" hidden="1">
      <c r="A6232">
        <v>623</v>
      </c>
      <c r="B6232" t="s">
        <v>5742</v>
      </c>
      <c r="C6232" s="4">
        <v>42337</v>
      </c>
      <c r="D6232" s="4">
        <v>42341</v>
      </c>
      <c r="E6232" t="s">
        <v>15</v>
      </c>
      <c r="F6232" t="s">
        <v>1304</v>
      </c>
      <c r="G6232" t="s">
        <v>27</v>
      </c>
      <c r="H6232">
        <v>48126</v>
      </c>
      <c r="I6232" t="s">
        <v>3953</v>
      </c>
      <c r="J6232">
        <v>301.95999999999998</v>
      </c>
      <c r="K6232">
        <v>2</v>
      </c>
      <c r="L6232">
        <v>107.19580000000001</v>
      </c>
      <c r="M6232">
        <v>0</v>
      </c>
      <c r="N6232">
        <v>87.568399999999997</v>
      </c>
    </row>
    <row r="6233" spans="1:14" hidden="1">
      <c r="A6233">
        <v>624</v>
      </c>
      <c r="B6233" t="s">
        <v>5742</v>
      </c>
      <c r="C6233" s="4">
        <v>42337</v>
      </c>
      <c r="D6233" s="4">
        <v>42341</v>
      </c>
      <c r="E6233" t="s">
        <v>15</v>
      </c>
      <c r="F6233" t="s">
        <v>1304</v>
      </c>
      <c r="G6233" t="s">
        <v>27</v>
      </c>
      <c r="H6233">
        <v>48126</v>
      </c>
      <c r="I6233" t="s">
        <v>4136</v>
      </c>
      <c r="J6233">
        <v>555.21</v>
      </c>
      <c r="K6233">
        <v>5</v>
      </c>
      <c r="L6233">
        <v>75.261799999999994</v>
      </c>
      <c r="M6233">
        <v>0.1</v>
      </c>
      <c r="N6233">
        <v>178.90100000000001</v>
      </c>
    </row>
    <row r="6234" spans="1:14" hidden="1">
      <c r="A6234">
        <v>625</v>
      </c>
      <c r="B6234" t="s">
        <v>5742</v>
      </c>
      <c r="C6234" s="4">
        <v>42337</v>
      </c>
      <c r="D6234" s="4">
        <v>42341</v>
      </c>
      <c r="E6234" t="s">
        <v>15</v>
      </c>
      <c r="F6234" t="s">
        <v>1304</v>
      </c>
      <c r="G6234" t="s">
        <v>27</v>
      </c>
      <c r="H6234">
        <v>48126</v>
      </c>
      <c r="I6234" t="s">
        <v>2212</v>
      </c>
      <c r="J6234">
        <v>523.48</v>
      </c>
      <c r="K6234">
        <v>4</v>
      </c>
      <c r="L6234">
        <v>98.152500000000003</v>
      </c>
      <c r="M6234">
        <v>0</v>
      </c>
      <c r="N6234">
        <v>130.87</v>
      </c>
    </row>
    <row r="6235" spans="1:14" hidden="1">
      <c r="A6235">
        <v>626</v>
      </c>
      <c r="B6235" t="s">
        <v>5742</v>
      </c>
      <c r="C6235" s="4">
        <v>42337</v>
      </c>
      <c r="D6235" s="4">
        <v>42341</v>
      </c>
      <c r="E6235" t="s">
        <v>15</v>
      </c>
      <c r="F6235" t="s">
        <v>1304</v>
      </c>
      <c r="G6235" t="s">
        <v>27</v>
      </c>
      <c r="H6235">
        <v>48126</v>
      </c>
      <c r="I6235" t="s">
        <v>2862</v>
      </c>
      <c r="J6235">
        <v>161.82</v>
      </c>
      <c r="K6235">
        <v>9</v>
      </c>
      <c r="L6235">
        <v>12.7658</v>
      </c>
      <c r="M6235">
        <v>0</v>
      </c>
      <c r="N6235">
        <v>46.927799999999998</v>
      </c>
    </row>
    <row r="6236" spans="1:14" hidden="1">
      <c r="A6236">
        <v>1081</v>
      </c>
      <c r="B6236" t="s">
        <v>5743</v>
      </c>
      <c r="C6236" s="4">
        <v>42337</v>
      </c>
      <c r="D6236" s="4">
        <v>42342</v>
      </c>
      <c r="E6236" t="s">
        <v>15</v>
      </c>
      <c r="F6236" t="s">
        <v>3732</v>
      </c>
      <c r="G6236" t="s">
        <v>27</v>
      </c>
      <c r="H6236">
        <v>48227</v>
      </c>
      <c r="I6236" t="s">
        <v>546</v>
      </c>
      <c r="J6236">
        <v>19.920000000000002</v>
      </c>
      <c r="K6236">
        <v>4</v>
      </c>
      <c r="L6236">
        <v>2.6394000000000002</v>
      </c>
      <c r="M6236">
        <v>0</v>
      </c>
      <c r="N6236">
        <v>9.3623999999999992</v>
      </c>
    </row>
    <row r="6237" spans="1:14" hidden="1">
      <c r="A6237">
        <v>1082</v>
      </c>
      <c r="B6237" t="s">
        <v>5743</v>
      </c>
      <c r="C6237" s="4">
        <v>42337</v>
      </c>
      <c r="D6237" s="4">
        <v>42342</v>
      </c>
      <c r="E6237" t="s">
        <v>15</v>
      </c>
      <c r="F6237" t="s">
        <v>3732</v>
      </c>
      <c r="G6237" t="s">
        <v>27</v>
      </c>
      <c r="H6237">
        <v>48227</v>
      </c>
      <c r="I6237" t="s">
        <v>35</v>
      </c>
      <c r="J6237">
        <v>1106.9100000000001</v>
      </c>
      <c r="K6237">
        <v>9</v>
      </c>
      <c r="L6237">
        <v>109.4611</v>
      </c>
      <c r="M6237">
        <v>0</v>
      </c>
      <c r="N6237">
        <v>121.76009999999999</v>
      </c>
    </row>
    <row r="6238" spans="1:14" hidden="1">
      <c r="A6238">
        <v>1567</v>
      </c>
      <c r="B6238" t="s">
        <v>5744</v>
      </c>
      <c r="C6238" s="4">
        <v>42337</v>
      </c>
      <c r="D6238" s="4">
        <v>42338</v>
      </c>
      <c r="E6238" t="s">
        <v>38</v>
      </c>
      <c r="F6238" t="s">
        <v>496</v>
      </c>
      <c r="G6238" t="s">
        <v>21</v>
      </c>
      <c r="H6238">
        <v>75002</v>
      </c>
      <c r="I6238" t="s">
        <v>420</v>
      </c>
      <c r="J6238">
        <v>21.48</v>
      </c>
      <c r="K6238">
        <v>3</v>
      </c>
      <c r="L6238">
        <v>7.2495000000000003</v>
      </c>
      <c r="M6238">
        <v>0.2</v>
      </c>
      <c r="N6238">
        <v>-0.26850000000000301</v>
      </c>
    </row>
    <row r="6239" spans="1:14" hidden="1">
      <c r="A6239">
        <v>1568</v>
      </c>
      <c r="B6239" t="s">
        <v>5744</v>
      </c>
      <c r="C6239" s="4">
        <v>42337</v>
      </c>
      <c r="D6239" s="4">
        <v>42338</v>
      </c>
      <c r="E6239" t="s">
        <v>38</v>
      </c>
      <c r="F6239" t="s">
        <v>496</v>
      </c>
      <c r="G6239" t="s">
        <v>21</v>
      </c>
      <c r="H6239">
        <v>75002</v>
      </c>
      <c r="I6239" t="s">
        <v>576</v>
      </c>
      <c r="J6239">
        <v>8.7840000000000007</v>
      </c>
      <c r="K6239">
        <v>4</v>
      </c>
      <c r="L6239">
        <v>5.5998000000000001</v>
      </c>
      <c r="M6239">
        <v>0.8</v>
      </c>
      <c r="N6239">
        <v>-13.6152</v>
      </c>
    </row>
    <row r="6240" spans="1:14" hidden="1">
      <c r="A6240">
        <v>3441</v>
      </c>
      <c r="B6240" t="s">
        <v>5745</v>
      </c>
      <c r="C6240" s="4">
        <v>42337</v>
      </c>
      <c r="D6240" s="4">
        <v>42338</v>
      </c>
      <c r="E6240" t="s">
        <v>98</v>
      </c>
      <c r="F6240" t="s">
        <v>1907</v>
      </c>
      <c r="G6240" t="s">
        <v>17</v>
      </c>
      <c r="H6240">
        <v>94122</v>
      </c>
      <c r="I6240" t="s">
        <v>1803</v>
      </c>
      <c r="J6240">
        <v>4.3040000000000003</v>
      </c>
      <c r="K6240">
        <v>1</v>
      </c>
      <c r="L6240">
        <v>2.7437999999999998</v>
      </c>
      <c r="M6240">
        <v>0.2</v>
      </c>
      <c r="N6240">
        <v>1.5602</v>
      </c>
    </row>
    <row r="6241" spans="1:14" hidden="1">
      <c r="A6241">
        <v>4176</v>
      </c>
      <c r="B6241" t="s">
        <v>5746</v>
      </c>
      <c r="C6241" s="4">
        <v>42337</v>
      </c>
      <c r="D6241" s="4">
        <v>42338</v>
      </c>
      <c r="E6241" t="s">
        <v>38</v>
      </c>
      <c r="F6241" t="s">
        <v>1206</v>
      </c>
      <c r="G6241" t="s">
        <v>17</v>
      </c>
      <c r="H6241">
        <v>92704</v>
      </c>
      <c r="I6241" t="s">
        <v>1235</v>
      </c>
      <c r="J6241">
        <v>56.3</v>
      </c>
      <c r="K6241">
        <v>2</v>
      </c>
      <c r="L6241">
        <v>20.268000000000001</v>
      </c>
      <c r="M6241">
        <v>0</v>
      </c>
      <c r="N6241">
        <v>15.763999999999999</v>
      </c>
    </row>
    <row r="6242" spans="1:14" hidden="1">
      <c r="A6242">
        <v>255</v>
      </c>
      <c r="B6242" t="s">
        <v>5747</v>
      </c>
      <c r="C6242" s="4">
        <v>42336</v>
      </c>
      <c r="D6242" s="4">
        <v>42342</v>
      </c>
      <c r="E6242" t="s">
        <v>15</v>
      </c>
      <c r="F6242" t="s">
        <v>99</v>
      </c>
      <c r="G6242" t="s">
        <v>27</v>
      </c>
      <c r="H6242">
        <v>60623</v>
      </c>
      <c r="I6242" t="s">
        <v>5120</v>
      </c>
      <c r="J6242">
        <v>12.132</v>
      </c>
      <c r="K6242">
        <v>9</v>
      </c>
      <c r="L6242">
        <v>2.2915999999999999</v>
      </c>
      <c r="M6242">
        <v>0.6</v>
      </c>
      <c r="N6242">
        <v>-8.4923999999999999</v>
      </c>
    </row>
    <row r="6243" spans="1:14" hidden="1">
      <c r="A6243">
        <v>256</v>
      </c>
      <c r="B6243" t="s">
        <v>5747</v>
      </c>
      <c r="C6243" s="4">
        <v>42336</v>
      </c>
      <c r="D6243" s="4">
        <v>42342</v>
      </c>
      <c r="E6243" t="s">
        <v>15</v>
      </c>
      <c r="F6243" t="s">
        <v>99</v>
      </c>
      <c r="G6243" t="s">
        <v>27</v>
      </c>
      <c r="H6243">
        <v>60623</v>
      </c>
      <c r="I6243" t="s">
        <v>3087</v>
      </c>
      <c r="J6243">
        <v>82.367999999999995</v>
      </c>
      <c r="K6243">
        <v>2</v>
      </c>
      <c r="L6243">
        <v>50.965200000000003</v>
      </c>
      <c r="M6243">
        <v>0.2</v>
      </c>
      <c r="N6243">
        <v>-19.5624</v>
      </c>
    </row>
    <row r="6244" spans="1:14" hidden="1">
      <c r="A6244">
        <v>257</v>
      </c>
      <c r="B6244" t="s">
        <v>5747</v>
      </c>
      <c r="C6244" s="4">
        <v>42336</v>
      </c>
      <c r="D6244" s="4">
        <v>42342</v>
      </c>
      <c r="E6244" t="s">
        <v>15</v>
      </c>
      <c r="F6244" t="s">
        <v>99</v>
      </c>
      <c r="G6244" t="s">
        <v>27</v>
      </c>
      <c r="H6244">
        <v>60623</v>
      </c>
      <c r="I6244" t="s">
        <v>2132</v>
      </c>
      <c r="J6244">
        <v>53.92</v>
      </c>
      <c r="K6244">
        <v>5</v>
      </c>
      <c r="L6244">
        <v>9.9751999999999992</v>
      </c>
      <c r="M6244">
        <v>0.2</v>
      </c>
      <c r="N6244">
        <v>4.0439999999999996</v>
      </c>
    </row>
    <row r="6245" spans="1:14" hidden="1">
      <c r="A6245">
        <v>258</v>
      </c>
      <c r="B6245" t="s">
        <v>5747</v>
      </c>
      <c r="C6245" s="4">
        <v>42336</v>
      </c>
      <c r="D6245" s="4">
        <v>42342</v>
      </c>
      <c r="E6245" t="s">
        <v>15</v>
      </c>
      <c r="F6245" t="s">
        <v>99</v>
      </c>
      <c r="G6245" t="s">
        <v>27</v>
      </c>
      <c r="H6245">
        <v>60623</v>
      </c>
      <c r="I6245" t="s">
        <v>3757</v>
      </c>
      <c r="J6245">
        <v>647.904</v>
      </c>
      <c r="K6245">
        <v>6</v>
      </c>
      <c r="L6245">
        <v>98.535399999999996</v>
      </c>
      <c r="M6245">
        <v>0.2</v>
      </c>
      <c r="N6245">
        <v>56.691600000000001</v>
      </c>
    </row>
    <row r="6246" spans="1:14" hidden="1">
      <c r="A6246">
        <v>3865</v>
      </c>
      <c r="B6246" t="s">
        <v>5748</v>
      </c>
      <c r="C6246" s="4">
        <v>42336</v>
      </c>
      <c r="D6246" s="4">
        <v>42341</v>
      </c>
      <c r="E6246" t="s">
        <v>15</v>
      </c>
      <c r="F6246" t="s">
        <v>422</v>
      </c>
      <c r="G6246" t="s">
        <v>21</v>
      </c>
      <c r="H6246">
        <v>61821</v>
      </c>
      <c r="I6246" t="s">
        <v>4015</v>
      </c>
      <c r="J6246">
        <v>151.96</v>
      </c>
      <c r="K6246">
        <v>5</v>
      </c>
      <c r="L6246">
        <v>66.862399999999994</v>
      </c>
      <c r="M6246">
        <v>0.6</v>
      </c>
      <c r="N6246">
        <v>-182.352</v>
      </c>
    </row>
    <row r="6247" spans="1:14" hidden="1">
      <c r="A6247">
        <v>4147</v>
      </c>
      <c r="B6247" t="s">
        <v>5749</v>
      </c>
      <c r="C6247" s="4">
        <v>42336</v>
      </c>
      <c r="D6247" s="4">
        <v>42342</v>
      </c>
      <c r="E6247" t="s">
        <v>15</v>
      </c>
      <c r="F6247" t="s">
        <v>2204</v>
      </c>
      <c r="G6247" t="s">
        <v>21</v>
      </c>
      <c r="H6247">
        <v>11520</v>
      </c>
      <c r="I6247" t="s">
        <v>882</v>
      </c>
      <c r="J6247">
        <v>322.58999999999997</v>
      </c>
      <c r="K6247">
        <v>3</v>
      </c>
      <c r="L6247">
        <v>86.024000000000001</v>
      </c>
      <c r="M6247">
        <v>0</v>
      </c>
      <c r="N6247">
        <v>64.518000000000001</v>
      </c>
    </row>
    <row r="6248" spans="1:14" hidden="1">
      <c r="A6248">
        <v>6216</v>
      </c>
      <c r="B6248" t="s">
        <v>5750</v>
      </c>
      <c r="C6248" s="4">
        <v>42336</v>
      </c>
      <c r="D6248" s="4">
        <v>42341</v>
      </c>
      <c r="E6248" t="s">
        <v>15</v>
      </c>
      <c r="F6248" t="s">
        <v>4190</v>
      </c>
      <c r="G6248" t="s">
        <v>27</v>
      </c>
      <c r="H6248">
        <v>10035</v>
      </c>
      <c r="I6248" t="s">
        <v>202</v>
      </c>
      <c r="J6248">
        <v>68.16</v>
      </c>
      <c r="K6248">
        <v>3</v>
      </c>
      <c r="L6248">
        <v>13.4048</v>
      </c>
      <c r="M6248">
        <v>0</v>
      </c>
      <c r="N6248">
        <v>27.945599999999999</v>
      </c>
    </row>
    <row r="6249" spans="1:14" hidden="1">
      <c r="A6249">
        <v>6217</v>
      </c>
      <c r="B6249" t="s">
        <v>5750</v>
      </c>
      <c r="C6249" s="4">
        <v>42336</v>
      </c>
      <c r="D6249" s="4">
        <v>42341</v>
      </c>
      <c r="E6249" t="s">
        <v>15</v>
      </c>
      <c r="F6249" t="s">
        <v>4190</v>
      </c>
      <c r="G6249" t="s">
        <v>27</v>
      </c>
      <c r="H6249">
        <v>10035</v>
      </c>
      <c r="I6249" t="s">
        <v>2002</v>
      </c>
      <c r="J6249">
        <v>62.24</v>
      </c>
      <c r="K6249">
        <v>8</v>
      </c>
      <c r="L6249">
        <v>4.1234000000000002</v>
      </c>
      <c r="M6249">
        <v>0</v>
      </c>
      <c r="N6249">
        <v>29.252800000000001</v>
      </c>
    </row>
    <row r="6250" spans="1:14" hidden="1">
      <c r="A6250">
        <v>8820</v>
      </c>
      <c r="B6250" t="s">
        <v>5751</v>
      </c>
      <c r="C6250" s="4">
        <v>42336</v>
      </c>
      <c r="D6250" s="4">
        <v>42340</v>
      </c>
      <c r="E6250" t="s">
        <v>15</v>
      </c>
      <c r="F6250" t="s">
        <v>1858</v>
      </c>
      <c r="G6250" t="s">
        <v>21</v>
      </c>
      <c r="H6250">
        <v>78745</v>
      </c>
      <c r="I6250" t="s">
        <v>2109</v>
      </c>
      <c r="J6250">
        <v>335.52</v>
      </c>
      <c r="K6250">
        <v>4</v>
      </c>
      <c r="L6250">
        <v>54.521999999999998</v>
      </c>
      <c r="M6250">
        <v>0.2</v>
      </c>
      <c r="N6250">
        <v>117.432</v>
      </c>
    </row>
    <row r="6251" spans="1:14" hidden="1">
      <c r="A6251">
        <v>9127</v>
      </c>
      <c r="B6251" t="s">
        <v>5752</v>
      </c>
      <c r="C6251" s="4">
        <v>42336</v>
      </c>
      <c r="D6251" s="4">
        <v>42341</v>
      </c>
      <c r="E6251" t="s">
        <v>15</v>
      </c>
      <c r="F6251" t="s">
        <v>2975</v>
      </c>
      <c r="G6251" t="s">
        <v>17</v>
      </c>
      <c r="H6251">
        <v>88001</v>
      </c>
      <c r="I6251" t="s">
        <v>101</v>
      </c>
      <c r="J6251">
        <v>8.2799999999999994</v>
      </c>
      <c r="K6251">
        <v>2</v>
      </c>
      <c r="L6251">
        <v>2.4011999999999998</v>
      </c>
      <c r="M6251">
        <v>0</v>
      </c>
      <c r="N6251">
        <v>3.4775999999999998</v>
      </c>
    </row>
    <row r="6252" spans="1:14" hidden="1">
      <c r="A6252">
        <v>9330</v>
      </c>
      <c r="B6252" t="s">
        <v>5753</v>
      </c>
      <c r="C6252" s="4">
        <v>42336</v>
      </c>
      <c r="D6252" s="4">
        <v>42338</v>
      </c>
      <c r="E6252" t="s">
        <v>38</v>
      </c>
      <c r="F6252" t="s">
        <v>1905</v>
      </c>
      <c r="G6252" t="s">
        <v>21</v>
      </c>
      <c r="H6252">
        <v>94110</v>
      </c>
      <c r="I6252" t="s">
        <v>3038</v>
      </c>
      <c r="J6252">
        <v>45.28</v>
      </c>
      <c r="K6252">
        <v>4</v>
      </c>
      <c r="L6252">
        <v>7.4711999999999996</v>
      </c>
      <c r="M6252">
        <v>0</v>
      </c>
      <c r="N6252">
        <v>15.395200000000001</v>
      </c>
    </row>
    <row r="6253" spans="1:14" hidden="1">
      <c r="A6253">
        <v>9555</v>
      </c>
      <c r="B6253" t="s">
        <v>5754</v>
      </c>
      <c r="C6253" s="4">
        <v>42336</v>
      </c>
      <c r="D6253" s="4">
        <v>42340</v>
      </c>
      <c r="E6253" t="s">
        <v>15</v>
      </c>
      <c r="F6253" t="s">
        <v>2363</v>
      </c>
      <c r="G6253" t="s">
        <v>21</v>
      </c>
      <c r="H6253">
        <v>43229</v>
      </c>
      <c r="I6253" t="s">
        <v>2951</v>
      </c>
      <c r="J6253">
        <v>71.12</v>
      </c>
      <c r="K6253">
        <v>5</v>
      </c>
      <c r="L6253">
        <v>12.2682</v>
      </c>
      <c r="M6253">
        <v>0.2</v>
      </c>
      <c r="N6253">
        <v>9.7789999999999999</v>
      </c>
    </row>
    <row r="6254" spans="1:14" hidden="1">
      <c r="A6254">
        <v>9556</v>
      </c>
      <c r="B6254" t="s">
        <v>5754</v>
      </c>
      <c r="C6254" s="4">
        <v>42336</v>
      </c>
      <c r="D6254" s="4">
        <v>42340</v>
      </c>
      <c r="E6254" t="s">
        <v>15</v>
      </c>
      <c r="F6254" t="s">
        <v>2363</v>
      </c>
      <c r="G6254" t="s">
        <v>21</v>
      </c>
      <c r="H6254">
        <v>43229</v>
      </c>
      <c r="I6254" t="s">
        <v>3593</v>
      </c>
      <c r="J6254">
        <v>3.008</v>
      </c>
      <c r="K6254">
        <v>2</v>
      </c>
      <c r="L6254">
        <v>1.222</v>
      </c>
      <c r="M6254">
        <v>0.2</v>
      </c>
      <c r="N6254">
        <v>0.56399999999999995</v>
      </c>
    </row>
    <row r="6255" spans="1:14" hidden="1">
      <c r="A6255">
        <v>385</v>
      </c>
      <c r="B6255" t="s">
        <v>5755</v>
      </c>
      <c r="C6255" s="4">
        <v>42335</v>
      </c>
      <c r="D6255" s="4">
        <v>42340</v>
      </c>
      <c r="E6255" t="s">
        <v>15</v>
      </c>
      <c r="F6255" t="s">
        <v>2617</v>
      </c>
      <c r="G6255" t="s">
        <v>21</v>
      </c>
      <c r="H6255">
        <v>33024</v>
      </c>
      <c r="I6255" t="s">
        <v>1012</v>
      </c>
      <c r="J6255">
        <v>375.45749999999998</v>
      </c>
      <c r="K6255">
        <v>3</v>
      </c>
      <c r="L6255">
        <v>177.489</v>
      </c>
      <c r="M6255">
        <v>0.45</v>
      </c>
      <c r="N6255">
        <v>-157.0095</v>
      </c>
    </row>
    <row r="6256" spans="1:14" hidden="1">
      <c r="A6256">
        <v>386</v>
      </c>
      <c r="B6256" t="s">
        <v>5755</v>
      </c>
      <c r="C6256" s="4">
        <v>42335</v>
      </c>
      <c r="D6256" s="4">
        <v>42340</v>
      </c>
      <c r="E6256" t="s">
        <v>15</v>
      </c>
      <c r="F6256" t="s">
        <v>2617</v>
      </c>
      <c r="G6256" t="s">
        <v>21</v>
      </c>
      <c r="H6256">
        <v>33024</v>
      </c>
      <c r="I6256" t="s">
        <v>1221</v>
      </c>
      <c r="J6256">
        <v>83.975999999999999</v>
      </c>
      <c r="K6256">
        <v>3</v>
      </c>
      <c r="L6256">
        <v>28.341899999999999</v>
      </c>
      <c r="M6256">
        <v>0.2</v>
      </c>
      <c r="N6256">
        <v>-1.0497000000000001</v>
      </c>
    </row>
    <row r="6257" spans="1:14" hidden="1">
      <c r="A6257">
        <v>800</v>
      </c>
      <c r="B6257" t="s">
        <v>5756</v>
      </c>
      <c r="C6257" s="4">
        <v>42335</v>
      </c>
      <c r="D6257" s="4">
        <v>42341</v>
      </c>
      <c r="E6257" t="s">
        <v>15</v>
      </c>
      <c r="F6257" t="s">
        <v>1080</v>
      </c>
      <c r="G6257" t="s">
        <v>21</v>
      </c>
      <c r="H6257">
        <v>92530</v>
      </c>
      <c r="I6257" t="s">
        <v>251</v>
      </c>
      <c r="J6257">
        <v>283.92</v>
      </c>
      <c r="K6257">
        <v>5</v>
      </c>
      <c r="L6257">
        <v>53.234999999999999</v>
      </c>
      <c r="M6257">
        <v>0.2</v>
      </c>
      <c r="N6257">
        <v>17.745000000000001</v>
      </c>
    </row>
    <row r="6258" spans="1:14" hidden="1">
      <c r="A6258">
        <v>962</v>
      </c>
      <c r="B6258" t="s">
        <v>5757</v>
      </c>
      <c r="C6258" s="4">
        <v>42335</v>
      </c>
      <c r="D6258" s="4">
        <v>42339</v>
      </c>
      <c r="E6258" t="s">
        <v>15</v>
      </c>
      <c r="F6258" t="s">
        <v>1346</v>
      </c>
      <c r="G6258" t="s">
        <v>17</v>
      </c>
      <c r="H6258">
        <v>72701</v>
      </c>
      <c r="I6258" t="s">
        <v>662</v>
      </c>
      <c r="J6258">
        <v>6.24</v>
      </c>
      <c r="K6258">
        <v>2</v>
      </c>
      <c r="L6258">
        <v>1.5911999999999999</v>
      </c>
      <c r="M6258">
        <v>0</v>
      </c>
      <c r="N6258">
        <v>3.0575999999999999</v>
      </c>
    </row>
    <row r="6259" spans="1:14" hidden="1">
      <c r="A6259">
        <v>3063</v>
      </c>
      <c r="B6259" t="s">
        <v>5758</v>
      </c>
      <c r="C6259" s="4">
        <v>42335</v>
      </c>
      <c r="D6259" s="4">
        <v>42337</v>
      </c>
      <c r="E6259" t="s">
        <v>38</v>
      </c>
      <c r="F6259" t="s">
        <v>1122</v>
      </c>
      <c r="G6259" t="s">
        <v>27</v>
      </c>
      <c r="H6259">
        <v>19711</v>
      </c>
      <c r="I6259" t="s">
        <v>3275</v>
      </c>
      <c r="J6259">
        <v>83.97</v>
      </c>
      <c r="K6259">
        <v>3</v>
      </c>
      <c r="L6259">
        <v>20.152799999999999</v>
      </c>
      <c r="M6259">
        <v>0</v>
      </c>
      <c r="N6259">
        <v>23.511600000000001</v>
      </c>
    </row>
    <row r="6260" spans="1:14" hidden="1">
      <c r="A6260">
        <v>3064</v>
      </c>
      <c r="B6260" t="s">
        <v>5758</v>
      </c>
      <c r="C6260" s="4">
        <v>42335</v>
      </c>
      <c r="D6260" s="4">
        <v>42337</v>
      </c>
      <c r="E6260" t="s">
        <v>38</v>
      </c>
      <c r="F6260" t="s">
        <v>1122</v>
      </c>
      <c r="G6260" t="s">
        <v>27</v>
      </c>
      <c r="H6260">
        <v>19711</v>
      </c>
      <c r="I6260" t="s">
        <v>2673</v>
      </c>
      <c r="J6260">
        <v>104.97</v>
      </c>
      <c r="K6260">
        <v>3</v>
      </c>
      <c r="L6260">
        <v>32.540700000000001</v>
      </c>
      <c r="M6260">
        <v>0</v>
      </c>
      <c r="N6260">
        <v>7.3479000000000001</v>
      </c>
    </row>
    <row r="6261" spans="1:14" hidden="1">
      <c r="A6261">
        <v>3794</v>
      </c>
      <c r="B6261" t="s">
        <v>5759</v>
      </c>
      <c r="C6261" s="4">
        <v>42335</v>
      </c>
      <c r="D6261" s="4">
        <v>42339</v>
      </c>
      <c r="E6261" t="s">
        <v>15</v>
      </c>
      <c r="F6261" t="s">
        <v>3027</v>
      </c>
      <c r="G6261" t="s">
        <v>21</v>
      </c>
      <c r="H6261">
        <v>10024</v>
      </c>
      <c r="I6261" t="s">
        <v>1128</v>
      </c>
      <c r="J6261">
        <v>29.79</v>
      </c>
      <c r="K6261">
        <v>3</v>
      </c>
      <c r="L6261">
        <v>5.7594000000000003</v>
      </c>
      <c r="M6261">
        <v>0</v>
      </c>
      <c r="N6261">
        <v>12.511799999999999</v>
      </c>
    </row>
    <row r="6262" spans="1:14" hidden="1">
      <c r="A6262">
        <v>4338</v>
      </c>
      <c r="B6262" t="s">
        <v>5760</v>
      </c>
      <c r="C6262" s="4">
        <v>42335</v>
      </c>
      <c r="D6262" s="4">
        <v>42339</v>
      </c>
      <c r="E6262" t="s">
        <v>15</v>
      </c>
      <c r="F6262" t="s">
        <v>1826</v>
      </c>
      <c r="G6262" t="s">
        <v>17</v>
      </c>
      <c r="H6262">
        <v>90049</v>
      </c>
      <c r="I6262" t="s">
        <v>579</v>
      </c>
      <c r="J6262">
        <v>107.97</v>
      </c>
      <c r="K6262">
        <v>3</v>
      </c>
      <c r="L6262">
        <v>28.432099999999998</v>
      </c>
      <c r="M6262">
        <v>0</v>
      </c>
      <c r="N6262">
        <v>22.6737</v>
      </c>
    </row>
    <row r="6263" spans="1:14" hidden="1">
      <c r="A6263">
        <v>4339</v>
      </c>
      <c r="B6263" t="s">
        <v>5760</v>
      </c>
      <c r="C6263" s="4">
        <v>42335</v>
      </c>
      <c r="D6263" s="4">
        <v>42339</v>
      </c>
      <c r="E6263" t="s">
        <v>15</v>
      </c>
      <c r="F6263" t="s">
        <v>1826</v>
      </c>
      <c r="G6263" t="s">
        <v>17</v>
      </c>
      <c r="H6263">
        <v>90049</v>
      </c>
      <c r="I6263" t="s">
        <v>4107</v>
      </c>
      <c r="J6263">
        <v>113.82</v>
      </c>
      <c r="K6263">
        <v>3</v>
      </c>
      <c r="L6263">
        <v>20.1082</v>
      </c>
      <c r="M6263">
        <v>0</v>
      </c>
      <c r="N6263">
        <v>53.495399999999997</v>
      </c>
    </row>
    <row r="6264" spans="1:14" hidden="1">
      <c r="A6264">
        <v>5187</v>
      </c>
      <c r="B6264" t="s">
        <v>5761</v>
      </c>
      <c r="C6264" s="4">
        <v>42335</v>
      </c>
      <c r="D6264" s="4">
        <v>42341</v>
      </c>
      <c r="E6264" t="s">
        <v>15</v>
      </c>
      <c r="F6264" t="s">
        <v>2733</v>
      </c>
      <c r="G6264" t="s">
        <v>17</v>
      </c>
      <c r="H6264">
        <v>19140</v>
      </c>
      <c r="I6264" t="s">
        <v>3771</v>
      </c>
      <c r="J6264">
        <v>748.75199999999995</v>
      </c>
      <c r="K6264">
        <v>8</v>
      </c>
      <c r="L6264">
        <v>113.87269999999999</v>
      </c>
      <c r="M6264">
        <v>0.4</v>
      </c>
      <c r="N6264">
        <v>-162.2296</v>
      </c>
    </row>
    <row r="6265" spans="1:14" hidden="1">
      <c r="A6265">
        <v>7669</v>
      </c>
      <c r="B6265" t="s">
        <v>5762</v>
      </c>
      <c r="C6265" s="4">
        <v>42335</v>
      </c>
      <c r="D6265" s="4">
        <v>42337</v>
      </c>
      <c r="E6265" t="s">
        <v>52</v>
      </c>
      <c r="F6265" t="s">
        <v>1631</v>
      </c>
      <c r="G6265" t="s">
        <v>17</v>
      </c>
      <c r="H6265">
        <v>2149</v>
      </c>
      <c r="I6265" t="s">
        <v>2831</v>
      </c>
      <c r="J6265">
        <v>40.08</v>
      </c>
      <c r="K6265">
        <v>6</v>
      </c>
      <c r="L6265">
        <v>3.4735999999999998</v>
      </c>
      <c r="M6265">
        <v>0</v>
      </c>
      <c r="N6265">
        <v>19.238399999999999</v>
      </c>
    </row>
    <row r="6266" spans="1:14" hidden="1">
      <c r="A6266">
        <v>7670</v>
      </c>
      <c r="B6266" t="s">
        <v>5762</v>
      </c>
      <c r="C6266" s="4">
        <v>42335</v>
      </c>
      <c r="D6266" s="4">
        <v>42337</v>
      </c>
      <c r="E6266" t="s">
        <v>52</v>
      </c>
      <c r="F6266" t="s">
        <v>1631</v>
      </c>
      <c r="G6266" t="s">
        <v>17</v>
      </c>
      <c r="H6266">
        <v>2149</v>
      </c>
      <c r="I6266" t="s">
        <v>557</v>
      </c>
      <c r="J6266">
        <v>59.94</v>
      </c>
      <c r="K6266">
        <v>3</v>
      </c>
      <c r="L6266">
        <v>10.589399999999999</v>
      </c>
      <c r="M6266">
        <v>0</v>
      </c>
      <c r="N6266">
        <v>28.171800000000001</v>
      </c>
    </row>
    <row r="6267" spans="1:14" hidden="1">
      <c r="A6267">
        <v>7671</v>
      </c>
      <c r="B6267" t="s">
        <v>5762</v>
      </c>
      <c r="C6267" s="4">
        <v>42335</v>
      </c>
      <c r="D6267" s="4">
        <v>42337</v>
      </c>
      <c r="E6267" t="s">
        <v>52</v>
      </c>
      <c r="F6267" t="s">
        <v>1631</v>
      </c>
      <c r="G6267" t="s">
        <v>17</v>
      </c>
      <c r="H6267">
        <v>2149</v>
      </c>
      <c r="I6267" t="s">
        <v>2828</v>
      </c>
      <c r="J6267">
        <v>259.98</v>
      </c>
      <c r="K6267">
        <v>2</v>
      </c>
      <c r="L6267">
        <v>85.793400000000005</v>
      </c>
      <c r="M6267">
        <v>0</v>
      </c>
      <c r="N6267">
        <v>88.393199999999993</v>
      </c>
    </row>
    <row r="6268" spans="1:14" hidden="1">
      <c r="A6268">
        <v>7672</v>
      </c>
      <c r="B6268" t="s">
        <v>5762</v>
      </c>
      <c r="C6268" s="4">
        <v>42335</v>
      </c>
      <c r="D6268" s="4">
        <v>42337</v>
      </c>
      <c r="E6268" t="s">
        <v>52</v>
      </c>
      <c r="F6268" t="s">
        <v>1631</v>
      </c>
      <c r="G6268" t="s">
        <v>17</v>
      </c>
      <c r="H6268">
        <v>2149</v>
      </c>
      <c r="I6268" t="s">
        <v>5763</v>
      </c>
      <c r="J6268">
        <v>170.98</v>
      </c>
      <c r="K6268">
        <v>1</v>
      </c>
      <c r="L6268">
        <v>138.49379999999999</v>
      </c>
      <c r="M6268">
        <v>0</v>
      </c>
      <c r="N6268">
        <v>32.486199999999997</v>
      </c>
    </row>
    <row r="6269" spans="1:14" hidden="1">
      <c r="A6269">
        <v>7673</v>
      </c>
      <c r="B6269" t="s">
        <v>5762</v>
      </c>
      <c r="C6269" s="4">
        <v>42335</v>
      </c>
      <c r="D6269" s="4">
        <v>42337</v>
      </c>
      <c r="E6269" t="s">
        <v>52</v>
      </c>
      <c r="F6269" t="s">
        <v>1631</v>
      </c>
      <c r="G6269" t="s">
        <v>17</v>
      </c>
      <c r="H6269">
        <v>2149</v>
      </c>
      <c r="I6269" t="s">
        <v>702</v>
      </c>
      <c r="J6269">
        <v>38.97</v>
      </c>
      <c r="K6269">
        <v>3</v>
      </c>
      <c r="L6269">
        <v>11.4312</v>
      </c>
      <c r="M6269">
        <v>0</v>
      </c>
      <c r="N6269">
        <v>4.6764000000000001</v>
      </c>
    </row>
    <row r="6270" spans="1:14" hidden="1">
      <c r="A6270">
        <v>7674</v>
      </c>
      <c r="B6270" t="s">
        <v>5762</v>
      </c>
      <c r="C6270" s="4">
        <v>42335</v>
      </c>
      <c r="D6270" s="4">
        <v>42337</v>
      </c>
      <c r="E6270" t="s">
        <v>52</v>
      </c>
      <c r="F6270" t="s">
        <v>1631</v>
      </c>
      <c r="G6270" t="s">
        <v>17</v>
      </c>
      <c r="H6270">
        <v>2149</v>
      </c>
      <c r="I6270" t="s">
        <v>1287</v>
      </c>
      <c r="J6270">
        <v>154.9</v>
      </c>
      <c r="K6270">
        <v>5</v>
      </c>
      <c r="L6270">
        <v>17.039000000000001</v>
      </c>
      <c r="M6270">
        <v>0</v>
      </c>
      <c r="N6270">
        <v>69.704999999999998</v>
      </c>
    </row>
    <row r="6271" spans="1:14" hidden="1">
      <c r="A6271">
        <v>7675</v>
      </c>
      <c r="B6271" t="s">
        <v>5762</v>
      </c>
      <c r="C6271" s="4">
        <v>42335</v>
      </c>
      <c r="D6271" s="4">
        <v>42337</v>
      </c>
      <c r="E6271" t="s">
        <v>52</v>
      </c>
      <c r="F6271" t="s">
        <v>1631</v>
      </c>
      <c r="G6271" t="s">
        <v>17</v>
      </c>
      <c r="H6271">
        <v>2149</v>
      </c>
      <c r="I6271" t="s">
        <v>4067</v>
      </c>
      <c r="J6271">
        <v>446.06799999999998</v>
      </c>
      <c r="K6271">
        <v>4</v>
      </c>
      <c r="L6271">
        <v>111.517</v>
      </c>
      <c r="M6271">
        <v>0.3</v>
      </c>
      <c r="N6271">
        <v>0</v>
      </c>
    </row>
    <row r="6272" spans="1:14" hidden="1">
      <c r="A6272">
        <v>2029</v>
      </c>
      <c r="B6272" t="s">
        <v>5764</v>
      </c>
      <c r="C6272" s="4">
        <v>42334</v>
      </c>
      <c r="D6272" s="4">
        <v>42338</v>
      </c>
      <c r="E6272" t="s">
        <v>15</v>
      </c>
      <c r="F6272" t="s">
        <v>5765</v>
      </c>
      <c r="G6272" t="s">
        <v>27</v>
      </c>
      <c r="H6272">
        <v>1453</v>
      </c>
      <c r="I6272" t="s">
        <v>2160</v>
      </c>
      <c r="J6272">
        <v>14.73</v>
      </c>
      <c r="K6272">
        <v>3</v>
      </c>
      <c r="L6272">
        <v>2.6023000000000001</v>
      </c>
      <c r="M6272">
        <v>0</v>
      </c>
      <c r="N6272">
        <v>6.9230999999999998</v>
      </c>
    </row>
    <row r="6273" spans="1:14" hidden="1">
      <c r="A6273">
        <v>2030</v>
      </c>
      <c r="B6273" t="s">
        <v>5764</v>
      </c>
      <c r="C6273" s="4">
        <v>42334</v>
      </c>
      <c r="D6273" s="4">
        <v>42338</v>
      </c>
      <c r="E6273" t="s">
        <v>15</v>
      </c>
      <c r="F6273" t="s">
        <v>5765</v>
      </c>
      <c r="G6273" t="s">
        <v>27</v>
      </c>
      <c r="H6273">
        <v>1453</v>
      </c>
      <c r="I6273" t="s">
        <v>2706</v>
      </c>
      <c r="J6273">
        <v>104.9</v>
      </c>
      <c r="K6273">
        <v>5</v>
      </c>
      <c r="L6273">
        <v>15.944800000000001</v>
      </c>
      <c r="M6273">
        <v>0</v>
      </c>
      <c r="N6273">
        <v>25.175999999999998</v>
      </c>
    </row>
    <row r="6274" spans="1:14" hidden="1">
      <c r="A6274">
        <v>2031</v>
      </c>
      <c r="B6274" t="s">
        <v>5764</v>
      </c>
      <c r="C6274" s="4">
        <v>42334</v>
      </c>
      <c r="D6274" s="4">
        <v>42338</v>
      </c>
      <c r="E6274" t="s">
        <v>15</v>
      </c>
      <c r="F6274" t="s">
        <v>5765</v>
      </c>
      <c r="G6274" t="s">
        <v>27</v>
      </c>
      <c r="H6274">
        <v>1453</v>
      </c>
      <c r="I6274" t="s">
        <v>782</v>
      </c>
      <c r="J6274">
        <v>61.04</v>
      </c>
      <c r="K6274">
        <v>4</v>
      </c>
      <c r="L6274">
        <v>7.63</v>
      </c>
      <c r="M6274">
        <v>0</v>
      </c>
      <c r="N6274">
        <v>30.52</v>
      </c>
    </row>
    <row r="6275" spans="1:14" hidden="1">
      <c r="A6275">
        <v>2032</v>
      </c>
      <c r="B6275" t="s">
        <v>5764</v>
      </c>
      <c r="C6275" s="4">
        <v>42334</v>
      </c>
      <c r="D6275" s="4">
        <v>42338</v>
      </c>
      <c r="E6275" t="s">
        <v>15</v>
      </c>
      <c r="F6275" t="s">
        <v>5765</v>
      </c>
      <c r="G6275" t="s">
        <v>27</v>
      </c>
      <c r="H6275">
        <v>1453</v>
      </c>
      <c r="I6275" t="s">
        <v>5766</v>
      </c>
      <c r="J6275">
        <v>10.95</v>
      </c>
      <c r="K6275">
        <v>3</v>
      </c>
      <c r="L6275">
        <v>1.9345000000000001</v>
      </c>
      <c r="M6275">
        <v>0</v>
      </c>
      <c r="N6275">
        <v>5.1464999999999996</v>
      </c>
    </row>
    <row r="6276" spans="1:14" hidden="1">
      <c r="A6276">
        <v>4271</v>
      </c>
      <c r="B6276" t="s">
        <v>5767</v>
      </c>
      <c r="C6276" s="4">
        <v>42334</v>
      </c>
      <c r="D6276" s="4">
        <v>42338</v>
      </c>
      <c r="E6276" t="s">
        <v>15</v>
      </c>
      <c r="F6276" t="s">
        <v>5768</v>
      </c>
      <c r="G6276" t="s">
        <v>27</v>
      </c>
      <c r="H6276">
        <v>38301</v>
      </c>
      <c r="I6276" t="s">
        <v>5769</v>
      </c>
      <c r="J6276">
        <v>692.47199999999998</v>
      </c>
      <c r="K6276">
        <v>11</v>
      </c>
      <c r="L6276">
        <v>45.6402</v>
      </c>
      <c r="M6276">
        <v>0.2</v>
      </c>
      <c r="N6276">
        <v>190.4298</v>
      </c>
    </row>
    <row r="6277" spans="1:14" hidden="1">
      <c r="A6277">
        <v>5773</v>
      </c>
      <c r="B6277" t="s">
        <v>5770</v>
      </c>
      <c r="C6277" s="4">
        <v>42334</v>
      </c>
      <c r="D6277" s="4">
        <v>42339</v>
      </c>
      <c r="E6277" t="s">
        <v>15</v>
      </c>
      <c r="F6277" t="s">
        <v>2730</v>
      </c>
      <c r="G6277" t="s">
        <v>27</v>
      </c>
      <c r="H6277">
        <v>65807</v>
      </c>
      <c r="I6277" t="s">
        <v>432</v>
      </c>
      <c r="J6277">
        <v>599.99</v>
      </c>
      <c r="K6277">
        <v>1</v>
      </c>
      <c r="L6277">
        <v>365.9939</v>
      </c>
      <c r="M6277">
        <v>0</v>
      </c>
      <c r="N6277">
        <v>233.99610000000001</v>
      </c>
    </row>
    <row r="6278" spans="1:14" hidden="1">
      <c r="A6278">
        <v>2095</v>
      </c>
      <c r="B6278" t="s">
        <v>5771</v>
      </c>
      <c r="C6278" s="4">
        <v>42333</v>
      </c>
      <c r="D6278" s="4">
        <v>42337</v>
      </c>
      <c r="E6278" t="s">
        <v>15</v>
      </c>
      <c r="F6278" t="s">
        <v>1581</v>
      </c>
      <c r="G6278" t="s">
        <v>21</v>
      </c>
      <c r="H6278">
        <v>28403</v>
      </c>
      <c r="I6278" t="s">
        <v>1139</v>
      </c>
      <c r="J6278">
        <v>13.12</v>
      </c>
      <c r="K6278">
        <v>5</v>
      </c>
      <c r="L6278">
        <v>2.3288000000000002</v>
      </c>
      <c r="M6278">
        <v>0.2</v>
      </c>
      <c r="N6278">
        <v>1.476</v>
      </c>
    </row>
    <row r="6279" spans="1:14" hidden="1">
      <c r="A6279">
        <v>63</v>
      </c>
      <c r="B6279" t="s">
        <v>5772</v>
      </c>
      <c r="C6279" s="4">
        <v>42332</v>
      </c>
      <c r="D6279" s="4">
        <v>42338</v>
      </c>
      <c r="E6279" t="s">
        <v>15</v>
      </c>
      <c r="F6279" t="s">
        <v>793</v>
      </c>
      <c r="G6279" t="s">
        <v>21</v>
      </c>
      <c r="H6279">
        <v>90004</v>
      </c>
      <c r="I6279" t="s">
        <v>2126</v>
      </c>
      <c r="J6279">
        <v>13.98</v>
      </c>
      <c r="K6279">
        <v>2</v>
      </c>
      <c r="L6279">
        <v>3.9144000000000001</v>
      </c>
      <c r="M6279">
        <v>0</v>
      </c>
      <c r="N6279">
        <v>6.1512000000000002</v>
      </c>
    </row>
    <row r="6280" spans="1:14" hidden="1">
      <c r="A6280">
        <v>64</v>
      </c>
      <c r="B6280" t="s">
        <v>5772</v>
      </c>
      <c r="C6280" s="4">
        <v>42332</v>
      </c>
      <c r="D6280" s="4">
        <v>42338</v>
      </c>
      <c r="E6280" t="s">
        <v>15</v>
      </c>
      <c r="F6280" t="s">
        <v>793</v>
      </c>
      <c r="G6280" t="s">
        <v>21</v>
      </c>
      <c r="H6280">
        <v>90004</v>
      </c>
      <c r="I6280" t="s">
        <v>1803</v>
      </c>
      <c r="J6280">
        <v>25.824000000000002</v>
      </c>
      <c r="K6280">
        <v>6</v>
      </c>
      <c r="L6280">
        <v>2.7437999999999998</v>
      </c>
      <c r="M6280">
        <v>0.2</v>
      </c>
      <c r="N6280">
        <v>9.3612000000000002</v>
      </c>
    </row>
    <row r="6281" spans="1:14" hidden="1">
      <c r="A6281">
        <v>65</v>
      </c>
      <c r="B6281" t="s">
        <v>5772</v>
      </c>
      <c r="C6281" s="4">
        <v>42332</v>
      </c>
      <c r="D6281" s="4">
        <v>42338</v>
      </c>
      <c r="E6281" t="s">
        <v>15</v>
      </c>
      <c r="F6281" t="s">
        <v>793</v>
      </c>
      <c r="G6281" t="s">
        <v>21</v>
      </c>
      <c r="H6281">
        <v>90004</v>
      </c>
      <c r="I6281" t="s">
        <v>3034</v>
      </c>
      <c r="J6281">
        <v>146.72999999999999</v>
      </c>
      <c r="K6281">
        <v>3</v>
      </c>
      <c r="L6281">
        <v>25.9223</v>
      </c>
      <c r="M6281">
        <v>0</v>
      </c>
      <c r="N6281">
        <v>68.963099999999997</v>
      </c>
    </row>
    <row r="6282" spans="1:14" hidden="1">
      <c r="A6282">
        <v>66</v>
      </c>
      <c r="B6282" t="s">
        <v>5772</v>
      </c>
      <c r="C6282" s="4">
        <v>42332</v>
      </c>
      <c r="D6282" s="4">
        <v>42338</v>
      </c>
      <c r="E6282" t="s">
        <v>15</v>
      </c>
      <c r="F6282" t="s">
        <v>793</v>
      </c>
      <c r="G6282" t="s">
        <v>21</v>
      </c>
      <c r="H6282">
        <v>90004</v>
      </c>
      <c r="I6282" t="s">
        <v>3413</v>
      </c>
      <c r="J6282">
        <v>79.760000000000005</v>
      </c>
      <c r="K6282">
        <v>4</v>
      </c>
      <c r="L6282">
        <v>14.3568</v>
      </c>
      <c r="M6282">
        <v>0</v>
      </c>
      <c r="N6282">
        <v>22.332799999999999</v>
      </c>
    </row>
    <row r="6283" spans="1:14" hidden="1">
      <c r="A6283">
        <v>1778</v>
      </c>
      <c r="B6283" t="s">
        <v>5773</v>
      </c>
      <c r="C6283" s="4">
        <v>42332</v>
      </c>
      <c r="D6283" s="4">
        <v>42336</v>
      </c>
      <c r="E6283" t="s">
        <v>15</v>
      </c>
      <c r="F6283" t="s">
        <v>2567</v>
      </c>
      <c r="G6283" t="s">
        <v>21</v>
      </c>
      <c r="H6283">
        <v>90004</v>
      </c>
      <c r="I6283" t="s">
        <v>1000</v>
      </c>
      <c r="J6283">
        <v>368.91</v>
      </c>
      <c r="K6283">
        <v>9</v>
      </c>
      <c r="L6283">
        <v>20.904900000000001</v>
      </c>
      <c r="M6283">
        <v>0</v>
      </c>
      <c r="N6283">
        <v>180.76589999999999</v>
      </c>
    </row>
    <row r="6284" spans="1:14" hidden="1">
      <c r="A6284">
        <v>1779</v>
      </c>
      <c r="B6284" t="s">
        <v>5773</v>
      </c>
      <c r="C6284" s="4">
        <v>42332</v>
      </c>
      <c r="D6284" s="4">
        <v>42336</v>
      </c>
      <c r="E6284" t="s">
        <v>15</v>
      </c>
      <c r="F6284" t="s">
        <v>2567</v>
      </c>
      <c r="G6284" t="s">
        <v>21</v>
      </c>
      <c r="H6284">
        <v>90004</v>
      </c>
      <c r="I6284" t="s">
        <v>1632</v>
      </c>
      <c r="J6284">
        <v>14.7</v>
      </c>
      <c r="K6284">
        <v>5</v>
      </c>
      <c r="L6284">
        <v>1.617</v>
      </c>
      <c r="M6284">
        <v>0</v>
      </c>
      <c r="N6284">
        <v>6.6150000000000002</v>
      </c>
    </row>
    <row r="6285" spans="1:14" hidden="1">
      <c r="A6285">
        <v>4117</v>
      </c>
      <c r="B6285" t="s">
        <v>5774</v>
      </c>
      <c r="C6285" s="4">
        <v>42332</v>
      </c>
      <c r="D6285" s="4">
        <v>42337</v>
      </c>
      <c r="E6285" t="s">
        <v>15</v>
      </c>
      <c r="F6285" t="s">
        <v>3269</v>
      </c>
      <c r="G6285" t="s">
        <v>21</v>
      </c>
      <c r="H6285">
        <v>90036</v>
      </c>
      <c r="I6285" t="s">
        <v>80</v>
      </c>
      <c r="J6285">
        <v>3.1680000000000001</v>
      </c>
      <c r="K6285">
        <v>2</v>
      </c>
      <c r="L6285">
        <v>1.089</v>
      </c>
      <c r="M6285">
        <v>0.2</v>
      </c>
      <c r="N6285">
        <v>0.99</v>
      </c>
    </row>
    <row r="6286" spans="1:14" hidden="1">
      <c r="A6286">
        <v>4118</v>
      </c>
      <c r="B6286" t="s">
        <v>5774</v>
      </c>
      <c r="C6286" s="4">
        <v>42332</v>
      </c>
      <c r="D6286" s="4">
        <v>42337</v>
      </c>
      <c r="E6286" t="s">
        <v>15</v>
      </c>
      <c r="F6286" t="s">
        <v>3269</v>
      </c>
      <c r="G6286" t="s">
        <v>21</v>
      </c>
      <c r="H6286">
        <v>90036</v>
      </c>
      <c r="I6286" t="s">
        <v>514</v>
      </c>
      <c r="J6286">
        <v>19.440000000000001</v>
      </c>
      <c r="K6286">
        <v>3</v>
      </c>
      <c r="L6286">
        <v>3.3696000000000002</v>
      </c>
      <c r="M6286">
        <v>0</v>
      </c>
      <c r="N6286">
        <v>9.3312000000000008</v>
      </c>
    </row>
    <row r="6287" spans="1:14" hidden="1">
      <c r="A6287">
        <v>4119</v>
      </c>
      <c r="B6287" t="s">
        <v>5774</v>
      </c>
      <c r="C6287" s="4">
        <v>42332</v>
      </c>
      <c r="D6287" s="4">
        <v>42337</v>
      </c>
      <c r="E6287" t="s">
        <v>15</v>
      </c>
      <c r="F6287" t="s">
        <v>3269</v>
      </c>
      <c r="G6287" t="s">
        <v>21</v>
      </c>
      <c r="H6287">
        <v>90036</v>
      </c>
      <c r="I6287" t="s">
        <v>505</v>
      </c>
      <c r="J6287">
        <v>454.86</v>
      </c>
      <c r="K6287">
        <v>7</v>
      </c>
      <c r="L6287">
        <v>57.182400000000001</v>
      </c>
      <c r="M6287">
        <v>0</v>
      </c>
      <c r="N6287">
        <v>54.583199999999998</v>
      </c>
    </row>
    <row r="6288" spans="1:14" hidden="1">
      <c r="A6288">
        <v>4120</v>
      </c>
      <c r="B6288" t="s">
        <v>5774</v>
      </c>
      <c r="C6288" s="4">
        <v>42332</v>
      </c>
      <c r="D6288" s="4">
        <v>42337</v>
      </c>
      <c r="E6288" t="s">
        <v>15</v>
      </c>
      <c r="F6288" t="s">
        <v>3269</v>
      </c>
      <c r="G6288" t="s">
        <v>21</v>
      </c>
      <c r="H6288">
        <v>90036</v>
      </c>
      <c r="I6288" t="s">
        <v>1471</v>
      </c>
      <c r="J6288">
        <v>91.391999999999996</v>
      </c>
      <c r="K6288">
        <v>8</v>
      </c>
      <c r="L6288">
        <v>7.7111999999999998</v>
      </c>
      <c r="M6288">
        <v>0.2</v>
      </c>
      <c r="N6288">
        <v>29.702400000000001</v>
      </c>
    </row>
    <row r="6289" spans="1:14" hidden="1">
      <c r="A6289">
        <v>1547</v>
      </c>
      <c r="B6289" t="s">
        <v>5775</v>
      </c>
      <c r="C6289" s="4">
        <v>42331</v>
      </c>
      <c r="D6289" s="4">
        <v>42335</v>
      </c>
      <c r="E6289" t="s">
        <v>15</v>
      </c>
      <c r="F6289" t="s">
        <v>1417</v>
      </c>
      <c r="G6289" t="s">
        <v>27</v>
      </c>
      <c r="H6289">
        <v>78207</v>
      </c>
      <c r="I6289" t="s">
        <v>43</v>
      </c>
      <c r="J6289">
        <v>335.52</v>
      </c>
      <c r="K6289">
        <v>4</v>
      </c>
      <c r="L6289">
        <v>54.521999999999998</v>
      </c>
      <c r="M6289">
        <v>0.2</v>
      </c>
      <c r="N6289">
        <v>117.432</v>
      </c>
    </row>
    <row r="6290" spans="1:14" hidden="1">
      <c r="A6290">
        <v>1548</v>
      </c>
      <c r="B6290" t="s">
        <v>5775</v>
      </c>
      <c r="C6290" s="4">
        <v>42331</v>
      </c>
      <c r="D6290" s="4">
        <v>42335</v>
      </c>
      <c r="E6290" t="s">
        <v>15</v>
      </c>
      <c r="F6290" t="s">
        <v>1417</v>
      </c>
      <c r="G6290" t="s">
        <v>27</v>
      </c>
      <c r="H6290">
        <v>78207</v>
      </c>
      <c r="I6290" t="s">
        <v>2604</v>
      </c>
      <c r="J6290">
        <v>23.911999999999999</v>
      </c>
      <c r="K6290">
        <v>2</v>
      </c>
      <c r="L6290">
        <v>32.281199999999998</v>
      </c>
      <c r="M6290">
        <v>0.8</v>
      </c>
      <c r="N6290">
        <v>-40.650399999999998</v>
      </c>
    </row>
    <row r="6291" spans="1:14" hidden="1">
      <c r="A6291">
        <v>1549</v>
      </c>
      <c r="B6291" t="s">
        <v>5775</v>
      </c>
      <c r="C6291" s="4">
        <v>42331</v>
      </c>
      <c r="D6291" s="4">
        <v>42335</v>
      </c>
      <c r="E6291" t="s">
        <v>15</v>
      </c>
      <c r="F6291" t="s">
        <v>1417</v>
      </c>
      <c r="G6291" t="s">
        <v>27</v>
      </c>
      <c r="H6291">
        <v>78207</v>
      </c>
      <c r="I6291" t="s">
        <v>3076</v>
      </c>
      <c r="J6291">
        <v>27.056000000000001</v>
      </c>
      <c r="K6291">
        <v>2</v>
      </c>
      <c r="L6291">
        <v>12.3443</v>
      </c>
      <c r="M6291">
        <v>0.2</v>
      </c>
      <c r="N6291">
        <v>2.3673999999999999</v>
      </c>
    </row>
    <row r="6292" spans="1:14" hidden="1">
      <c r="A6292">
        <v>7580</v>
      </c>
      <c r="B6292" t="s">
        <v>5776</v>
      </c>
      <c r="C6292" s="4">
        <v>42331</v>
      </c>
      <c r="D6292" s="4">
        <v>42335</v>
      </c>
      <c r="E6292" t="s">
        <v>52</v>
      </c>
      <c r="F6292" t="s">
        <v>370</v>
      </c>
      <c r="G6292" t="s">
        <v>21</v>
      </c>
      <c r="H6292">
        <v>7960</v>
      </c>
      <c r="I6292" t="s">
        <v>3807</v>
      </c>
      <c r="J6292">
        <v>2625.12</v>
      </c>
      <c r="K6292">
        <v>8</v>
      </c>
      <c r="L6292">
        <v>236.26079999999999</v>
      </c>
      <c r="M6292">
        <v>0</v>
      </c>
      <c r="N6292">
        <v>735.03359999999998</v>
      </c>
    </row>
    <row r="6293" spans="1:14" hidden="1">
      <c r="A6293">
        <v>7581</v>
      </c>
      <c r="B6293" t="s">
        <v>5776</v>
      </c>
      <c r="C6293" s="4">
        <v>42331</v>
      </c>
      <c r="D6293" s="4">
        <v>42335</v>
      </c>
      <c r="E6293" t="s">
        <v>52</v>
      </c>
      <c r="F6293" t="s">
        <v>370</v>
      </c>
      <c r="G6293" t="s">
        <v>21</v>
      </c>
      <c r="H6293">
        <v>7960</v>
      </c>
      <c r="I6293" t="s">
        <v>4340</v>
      </c>
      <c r="J6293">
        <v>17.940000000000001</v>
      </c>
      <c r="K6293">
        <v>3</v>
      </c>
      <c r="L6293">
        <v>4.4850000000000003</v>
      </c>
      <c r="M6293">
        <v>0</v>
      </c>
      <c r="N6293">
        <v>4.4850000000000003</v>
      </c>
    </row>
    <row r="6294" spans="1:14" hidden="1">
      <c r="A6294">
        <v>8815</v>
      </c>
      <c r="B6294" t="s">
        <v>5777</v>
      </c>
      <c r="C6294" s="4">
        <v>42331</v>
      </c>
      <c r="D6294" s="4">
        <v>42333</v>
      </c>
      <c r="E6294" t="s">
        <v>52</v>
      </c>
      <c r="F6294" t="s">
        <v>4609</v>
      </c>
      <c r="G6294" t="s">
        <v>21</v>
      </c>
      <c r="H6294">
        <v>19805</v>
      </c>
      <c r="I6294" t="s">
        <v>1464</v>
      </c>
      <c r="J6294">
        <v>307.98</v>
      </c>
      <c r="K6294">
        <v>2</v>
      </c>
      <c r="L6294">
        <v>109.3329</v>
      </c>
      <c r="M6294">
        <v>0</v>
      </c>
      <c r="N6294">
        <v>89.3142</v>
      </c>
    </row>
    <row r="6295" spans="1:14" hidden="1">
      <c r="A6295">
        <v>8816</v>
      </c>
      <c r="B6295" t="s">
        <v>5777</v>
      </c>
      <c r="C6295" s="4">
        <v>42331</v>
      </c>
      <c r="D6295" s="4">
        <v>42333</v>
      </c>
      <c r="E6295" t="s">
        <v>52</v>
      </c>
      <c r="F6295" t="s">
        <v>4609</v>
      </c>
      <c r="G6295" t="s">
        <v>21</v>
      </c>
      <c r="H6295">
        <v>19805</v>
      </c>
      <c r="I6295" t="s">
        <v>5778</v>
      </c>
      <c r="J6295">
        <v>44.1</v>
      </c>
      <c r="K6295">
        <v>6</v>
      </c>
      <c r="L6295">
        <v>3.8955000000000002</v>
      </c>
      <c r="M6295">
        <v>0</v>
      </c>
      <c r="N6295">
        <v>20.727</v>
      </c>
    </row>
    <row r="6296" spans="1:14" hidden="1">
      <c r="A6296">
        <v>8817</v>
      </c>
      <c r="B6296" t="s">
        <v>5777</v>
      </c>
      <c r="C6296" s="4">
        <v>42331</v>
      </c>
      <c r="D6296" s="4">
        <v>42333</v>
      </c>
      <c r="E6296" t="s">
        <v>52</v>
      </c>
      <c r="F6296" t="s">
        <v>4609</v>
      </c>
      <c r="G6296" t="s">
        <v>21</v>
      </c>
      <c r="H6296">
        <v>19805</v>
      </c>
      <c r="I6296" t="s">
        <v>2415</v>
      </c>
      <c r="J6296">
        <v>13.12</v>
      </c>
      <c r="K6296">
        <v>4</v>
      </c>
      <c r="L6296">
        <v>1.8695999999999999</v>
      </c>
      <c r="M6296">
        <v>0</v>
      </c>
      <c r="N6296">
        <v>5.6416000000000004</v>
      </c>
    </row>
    <row r="6297" spans="1:14" hidden="1">
      <c r="A6297">
        <v>8818</v>
      </c>
      <c r="B6297" t="s">
        <v>5777</v>
      </c>
      <c r="C6297" s="4">
        <v>42331</v>
      </c>
      <c r="D6297" s="4">
        <v>42333</v>
      </c>
      <c r="E6297" t="s">
        <v>52</v>
      </c>
      <c r="F6297" t="s">
        <v>4609</v>
      </c>
      <c r="G6297" t="s">
        <v>21</v>
      </c>
      <c r="H6297">
        <v>19805</v>
      </c>
      <c r="I6297" t="s">
        <v>3736</v>
      </c>
      <c r="J6297">
        <v>16.559999999999999</v>
      </c>
      <c r="K6297">
        <v>2</v>
      </c>
      <c r="L6297">
        <v>4.3883999999999999</v>
      </c>
      <c r="M6297">
        <v>0</v>
      </c>
      <c r="N6297">
        <v>7.7831999999999999</v>
      </c>
    </row>
    <row r="6298" spans="1:14" hidden="1">
      <c r="A6298">
        <v>8819</v>
      </c>
      <c r="B6298" t="s">
        <v>5777</v>
      </c>
      <c r="C6298" s="4">
        <v>42331</v>
      </c>
      <c r="D6298" s="4">
        <v>42333</v>
      </c>
      <c r="E6298" t="s">
        <v>52</v>
      </c>
      <c r="F6298" t="s">
        <v>4609</v>
      </c>
      <c r="G6298" t="s">
        <v>21</v>
      </c>
      <c r="H6298">
        <v>19805</v>
      </c>
      <c r="I6298" t="s">
        <v>2680</v>
      </c>
      <c r="J6298">
        <v>38.880000000000003</v>
      </c>
      <c r="K6298">
        <v>6</v>
      </c>
      <c r="L6298">
        <v>3.3696000000000002</v>
      </c>
      <c r="M6298">
        <v>0</v>
      </c>
      <c r="N6298">
        <v>18.662400000000002</v>
      </c>
    </row>
    <row r="6299" spans="1:14" hidden="1">
      <c r="A6299">
        <v>15</v>
      </c>
      <c r="B6299" t="s">
        <v>5779</v>
      </c>
      <c r="C6299" s="4">
        <v>42330</v>
      </c>
      <c r="D6299" s="4">
        <v>42334</v>
      </c>
      <c r="E6299" t="s">
        <v>15</v>
      </c>
      <c r="F6299" t="s">
        <v>847</v>
      </c>
      <c r="G6299" t="s">
        <v>17</v>
      </c>
      <c r="H6299">
        <v>76106</v>
      </c>
      <c r="I6299" t="s">
        <v>1007</v>
      </c>
      <c r="J6299">
        <v>68.81</v>
      </c>
      <c r="K6299">
        <v>5</v>
      </c>
      <c r="L6299">
        <v>38.5336</v>
      </c>
      <c r="M6299">
        <v>0.8</v>
      </c>
      <c r="N6299">
        <v>-123.858</v>
      </c>
    </row>
    <row r="6300" spans="1:14" hidden="1">
      <c r="A6300">
        <v>16</v>
      </c>
      <c r="B6300" t="s">
        <v>5779</v>
      </c>
      <c r="C6300" s="4">
        <v>42330</v>
      </c>
      <c r="D6300" s="4">
        <v>42334</v>
      </c>
      <c r="E6300" t="s">
        <v>15</v>
      </c>
      <c r="F6300" t="s">
        <v>847</v>
      </c>
      <c r="G6300" t="s">
        <v>17</v>
      </c>
      <c r="H6300">
        <v>76106</v>
      </c>
      <c r="I6300" t="s">
        <v>1409</v>
      </c>
      <c r="J6300">
        <v>2.544</v>
      </c>
      <c r="K6300">
        <v>3</v>
      </c>
      <c r="L6300">
        <v>2.12</v>
      </c>
      <c r="M6300">
        <v>0.8</v>
      </c>
      <c r="N6300">
        <v>-3.8159999999999998</v>
      </c>
    </row>
    <row r="6301" spans="1:14" hidden="1">
      <c r="A6301">
        <v>1706</v>
      </c>
      <c r="B6301" t="s">
        <v>5780</v>
      </c>
      <c r="C6301" s="4">
        <v>42330</v>
      </c>
      <c r="D6301" s="4">
        <v>42334</v>
      </c>
      <c r="E6301" t="s">
        <v>15</v>
      </c>
      <c r="F6301" t="s">
        <v>4112</v>
      </c>
      <c r="G6301" t="s">
        <v>21</v>
      </c>
      <c r="H6301">
        <v>19120</v>
      </c>
      <c r="I6301" t="s">
        <v>1939</v>
      </c>
      <c r="J6301">
        <v>11.61</v>
      </c>
      <c r="K6301">
        <v>2</v>
      </c>
      <c r="L6301">
        <v>10.449</v>
      </c>
      <c r="M6301">
        <v>0.7</v>
      </c>
      <c r="N6301">
        <v>-9.2880000000000003</v>
      </c>
    </row>
    <row r="6302" spans="1:14" hidden="1">
      <c r="A6302">
        <v>1751</v>
      </c>
      <c r="B6302" t="s">
        <v>5781</v>
      </c>
      <c r="C6302" s="4">
        <v>42330</v>
      </c>
      <c r="D6302" s="4">
        <v>42335</v>
      </c>
      <c r="E6302" t="s">
        <v>15</v>
      </c>
      <c r="F6302" t="s">
        <v>2207</v>
      </c>
      <c r="G6302" t="s">
        <v>17</v>
      </c>
      <c r="H6302">
        <v>78207</v>
      </c>
      <c r="I6302" t="s">
        <v>1660</v>
      </c>
      <c r="J6302">
        <v>206.96199999999999</v>
      </c>
      <c r="K6302">
        <v>2</v>
      </c>
      <c r="L6302">
        <v>119.7423</v>
      </c>
      <c r="M6302">
        <v>0.3</v>
      </c>
      <c r="N6302">
        <v>-32.522599999999997</v>
      </c>
    </row>
    <row r="6303" spans="1:14" hidden="1">
      <c r="A6303">
        <v>2153</v>
      </c>
      <c r="B6303" t="s">
        <v>5782</v>
      </c>
      <c r="C6303" s="4">
        <v>42330</v>
      </c>
      <c r="D6303" s="4">
        <v>42334</v>
      </c>
      <c r="E6303" t="s">
        <v>15</v>
      </c>
      <c r="F6303" t="s">
        <v>157</v>
      </c>
      <c r="G6303" t="s">
        <v>21</v>
      </c>
      <c r="H6303">
        <v>2169</v>
      </c>
      <c r="I6303" t="s">
        <v>2319</v>
      </c>
      <c r="J6303">
        <v>14.94</v>
      </c>
      <c r="K6303">
        <v>3</v>
      </c>
      <c r="L6303">
        <v>2.6394000000000002</v>
      </c>
      <c r="M6303">
        <v>0</v>
      </c>
      <c r="N6303">
        <v>7.0217999999999998</v>
      </c>
    </row>
    <row r="6304" spans="1:14" hidden="1">
      <c r="A6304">
        <v>2748</v>
      </c>
      <c r="B6304" t="s">
        <v>5783</v>
      </c>
      <c r="C6304" s="4">
        <v>42330</v>
      </c>
      <c r="D6304" s="4">
        <v>42334</v>
      </c>
      <c r="E6304" t="s">
        <v>15</v>
      </c>
      <c r="F6304" t="s">
        <v>1141</v>
      </c>
      <c r="G6304" t="s">
        <v>17</v>
      </c>
      <c r="H6304">
        <v>75034</v>
      </c>
      <c r="I6304" t="s">
        <v>5784</v>
      </c>
      <c r="J6304">
        <v>27.167999999999999</v>
      </c>
      <c r="K6304">
        <v>4</v>
      </c>
      <c r="L6304">
        <v>7.1315999999999997</v>
      </c>
      <c r="M6304">
        <v>0.2</v>
      </c>
      <c r="N6304">
        <v>-1.3584000000000001</v>
      </c>
    </row>
    <row r="6305" spans="1:14" hidden="1">
      <c r="A6305">
        <v>3649</v>
      </c>
      <c r="B6305" t="s">
        <v>5785</v>
      </c>
      <c r="C6305" s="4">
        <v>42330</v>
      </c>
      <c r="D6305" s="4">
        <v>42335</v>
      </c>
      <c r="E6305" t="s">
        <v>15</v>
      </c>
      <c r="F6305" t="s">
        <v>1798</v>
      </c>
      <c r="G6305" t="s">
        <v>21</v>
      </c>
      <c r="H6305">
        <v>38109</v>
      </c>
      <c r="I6305" t="s">
        <v>2211</v>
      </c>
      <c r="J6305">
        <v>2.9460000000000002</v>
      </c>
      <c r="K6305">
        <v>2</v>
      </c>
      <c r="L6305">
        <v>2.5041000000000002</v>
      </c>
      <c r="M6305">
        <v>0.7</v>
      </c>
      <c r="N6305">
        <v>-2.0621999999999998</v>
      </c>
    </row>
    <row r="6306" spans="1:14" hidden="1">
      <c r="A6306">
        <v>3650</v>
      </c>
      <c r="B6306" t="s">
        <v>5785</v>
      </c>
      <c r="C6306" s="4">
        <v>42330</v>
      </c>
      <c r="D6306" s="4">
        <v>42335</v>
      </c>
      <c r="E6306" t="s">
        <v>15</v>
      </c>
      <c r="F6306" t="s">
        <v>1798</v>
      </c>
      <c r="G6306" t="s">
        <v>21</v>
      </c>
      <c r="H6306">
        <v>38109</v>
      </c>
      <c r="I6306" t="s">
        <v>1334</v>
      </c>
      <c r="J6306">
        <v>55.103999999999999</v>
      </c>
      <c r="K6306">
        <v>6</v>
      </c>
      <c r="L6306">
        <v>6.0843999999999996</v>
      </c>
      <c r="M6306">
        <v>0.2</v>
      </c>
      <c r="N6306">
        <v>18.5976</v>
      </c>
    </row>
    <row r="6307" spans="1:14" hidden="1">
      <c r="A6307">
        <v>4806</v>
      </c>
      <c r="B6307" t="s">
        <v>5786</v>
      </c>
      <c r="C6307" s="4">
        <v>42330</v>
      </c>
      <c r="D6307" s="4">
        <v>42333</v>
      </c>
      <c r="E6307" t="s">
        <v>52</v>
      </c>
      <c r="F6307" t="s">
        <v>1285</v>
      </c>
      <c r="G6307" t="s">
        <v>21</v>
      </c>
      <c r="H6307">
        <v>90008</v>
      </c>
      <c r="I6307" t="s">
        <v>248</v>
      </c>
      <c r="J6307">
        <v>37.94</v>
      </c>
      <c r="K6307">
        <v>2</v>
      </c>
      <c r="L6307">
        <v>9.8643999999999998</v>
      </c>
      <c r="M6307">
        <v>0</v>
      </c>
      <c r="N6307">
        <v>18.211200000000002</v>
      </c>
    </row>
    <row r="6308" spans="1:14" hidden="1">
      <c r="A6308">
        <v>4807</v>
      </c>
      <c r="B6308" t="s">
        <v>5786</v>
      </c>
      <c r="C6308" s="4">
        <v>42330</v>
      </c>
      <c r="D6308" s="4">
        <v>42333</v>
      </c>
      <c r="E6308" t="s">
        <v>52</v>
      </c>
      <c r="F6308" t="s">
        <v>1285</v>
      </c>
      <c r="G6308" t="s">
        <v>21</v>
      </c>
      <c r="H6308">
        <v>90008</v>
      </c>
      <c r="I6308" t="s">
        <v>1510</v>
      </c>
      <c r="J6308">
        <v>42.8</v>
      </c>
      <c r="K6308">
        <v>10</v>
      </c>
      <c r="L6308">
        <v>2.3540000000000001</v>
      </c>
      <c r="M6308">
        <v>0</v>
      </c>
      <c r="N6308">
        <v>19.260000000000002</v>
      </c>
    </row>
    <row r="6309" spans="1:14" hidden="1">
      <c r="A6309">
        <v>4808</v>
      </c>
      <c r="B6309" t="s">
        <v>5786</v>
      </c>
      <c r="C6309" s="4">
        <v>42330</v>
      </c>
      <c r="D6309" s="4">
        <v>42333</v>
      </c>
      <c r="E6309" t="s">
        <v>52</v>
      </c>
      <c r="F6309" t="s">
        <v>1285</v>
      </c>
      <c r="G6309" t="s">
        <v>21</v>
      </c>
      <c r="H6309">
        <v>90008</v>
      </c>
      <c r="I6309" t="s">
        <v>1271</v>
      </c>
      <c r="J6309">
        <v>33.630000000000003</v>
      </c>
      <c r="K6309">
        <v>3</v>
      </c>
      <c r="L6309">
        <v>7.8470000000000004</v>
      </c>
      <c r="M6309">
        <v>0</v>
      </c>
      <c r="N6309">
        <v>10.089</v>
      </c>
    </row>
    <row r="6310" spans="1:14" hidden="1">
      <c r="A6310">
        <v>5759</v>
      </c>
      <c r="B6310" t="s">
        <v>5787</v>
      </c>
      <c r="C6310" s="4">
        <v>42330</v>
      </c>
      <c r="D6310" s="4">
        <v>42331</v>
      </c>
      <c r="E6310" t="s">
        <v>38</v>
      </c>
      <c r="F6310" t="s">
        <v>636</v>
      </c>
      <c r="G6310" t="s">
        <v>21</v>
      </c>
      <c r="H6310">
        <v>33012</v>
      </c>
      <c r="I6310" t="s">
        <v>4853</v>
      </c>
      <c r="J6310">
        <v>32.984999999999999</v>
      </c>
      <c r="K6310">
        <v>3</v>
      </c>
      <c r="L6310">
        <v>11.6547</v>
      </c>
      <c r="M6310">
        <v>0.5</v>
      </c>
      <c r="N6310">
        <v>-1.9791000000000001</v>
      </c>
    </row>
    <row r="6311" spans="1:14" hidden="1">
      <c r="A6311">
        <v>8745</v>
      </c>
      <c r="B6311" t="s">
        <v>5788</v>
      </c>
      <c r="C6311" s="4">
        <v>42330</v>
      </c>
      <c r="D6311" s="4">
        <v>42333</v>
      </c>
      <c r="E6311" t="s">
        <v>52</v>
      </c>
      <c r="F6311" t="s">
        <v>5789</v>
      </c>
      <c r="G6311" t="s">
        <v>17</v>
      </c>
      <c r="H6311">
        <v>2138</v>
      </c>
      <c r="I6311" t="s">
        <v>3404</v>
      </c>
      <c r="J6311">
        <v>17.12</v>
      </c>
      <c r="K6311">
        <v>4</v>
      </c>
      <c r="L6311">
        <v>3.0388000000000002</v>
      </c>
      <c r="M6311">
        <v>0</v>
      </c>
      <c r="N6311">
        <v>4.9648000000000003</v>
      </c>
    </row>
    <row r="6312" spans="1:14" hidden="1">
      <c r="A6312">
        <v>8746</v>
      </c>
      <c r="B6312" t="s">
        <v>5788</v>
      </c>
      <c r="C6312" s="4">
        <v>42330</v>
      </c>
      <c r="D6312" s="4">
        <v>42333</v>
      </c>
      <c r="E6312" t="s">
        <v>52</v>
      </c>
      <c r="F6312" t="s">
        <v>5789</v>
      </c>
      <c r="G6312" t="s">
        <v>17</v>
      </c>
      <c r="H6312">
        <v>2138</v>
      </c>
      <c r="I6312" t="s">
        <v>1626</v>
      </c>
      <c r="J6312">
        <v>59.94</v>
      </c>
      <c r="K6312">
        <v>3</v>
      </c>
      <c r="L6312">
        <v>10.589399999999999</v>
      </c>
      <c r="M6312">
        <v>0</v>
      </c>
      <c r="N6312">
        <v>28.171800000000001</v>
      </c>
    </row>
    <row r="6313" spans="1:14" hidden="1">
      <c r="A6313">
        <v>178</v>
      </c>
      <c r="B6313" t="s">
        <v>5790</v>
      </c>
      <c r="C6313" s="4">
        <v>42329</v>
      </c>
      <c r="D6313" s="4">
        <v>42331</v>
      </c>
      <c r="E6313" t="s">
        <v>52</v>
      </c>
      <c r="F6313" t="s">
        <v>1383</v>
      </c>
      <c r="G6313" t="s">
        <v>21</v>
      </c>
      <c r="H6313">
        <v>43055</v>
      </c>
      <c r="I6313" t="s">
        <v>88</v>
      </c>
      <c r="J6313">
        <v>396.80200000000002</v>
      </c>
      <c r="K6313">
        <v>7</v>
      </c>
      <c r="L6313">
        <v>58.305599999999998</v>
      </c>
      <c r="M6313">
        <v>0.3</v>
      </c>
      <c r="N6313">
        <v>-11.3371999999999</v>
      </c>
    </row>
    <row r="6314" spans="1:14" hidden="1">
      <c r="A6314">
        <v>179</v>
      </c>
      <c r="B6314" t="s">
        <v>5790</v>
      </c>
      <c r="C6314" s="4">
        <v>42329</v>
      </c>
      <c r="D6314" s="4">
        <v>42331</v>
      </c>
      <c r="E6314" t="s">
        <v>52</v>
      </c>
      <c r="F6314" t="s">
        <v>1383</v>
      </c>
      <c r="G6314" t="s">
        <v>21</v>
      </c>
      <c r="H6314">
        <v>43055</v>
      </c>
      <c r="I6314" t="s">
        <v>4817</v>
      </c>
      <c r="J6314">
        <v>15.88</v>
      </c>
      <c r="K6314">
        <v>5</v>
      </c>
      <c r="L6314">
        <v>3.9302999999999999</v>
      </c>
      <c r="M6314">
        <v>0.2</v>
      </c>
      <c r="N6314">
        <v>-3.7715000000000001</v>
      </c>
    </row>
    <row r="6315" spans="1:14" hidden="1">
      <c r="A6315">
        <v>3369</v>
      </c>
      <c r="B6315" t="s">
        <v>5791</v>
      </c>
      <c r="C6315" s="4">
        <v>42329</v>
      </c>
      <c r="D6315" s="4">
        <v>42333</v>
      </c>
      <c r="E6315" t="s">
        <v>15</v>
      </c>
      <c r="F6315" t="s">
        <v>2875</v>
      </c>
      <c r="G6315" t="s">
        <v>21</v>
      </c>
      <c r="H6315">
        <v>89115</v>
      </c>
      <c r="I6315" t="s">
        <v>834</v>
      </c>
      <c r="J6315">
        <v>141.96</v>
      </c>
      <c r="K6315">
        <v>2</v>
      </c>
      <c r="L6315">
        <v>50.395800000000001</v>
      </c>
      <c r="M6315">
        <v>0</v>
      </c>
      <c r="N6315">
        <v>41.168399999999998</v>
      </c>
    </row>
    <row r="6316" spans="1:14" hidden="1">
      <c r="A6316">
        <v>3370</v>
      </c>
      <c r="B6316" t="s">
        <v>5791</v>
      </c>
      <c r="C6316" s="4">
        <v>42329</v>
      </c>
      <c r="D6316" s="4">
        <v>42333</v>
      </c>
      <c r="E6316" t="s">
        <v>15</v>
      </c>
      <c r="F6316" t="s">
        <v>2875</v>
      </c>
      <c r="G6316" t="s">
        <v>21</v>
      </c>
      <c r="H6316">
        <v>89115</v>
      </c>
      <c r="I6316" t="s">
        <v>2458</v>
      </c>
      <c r="J6316">
        <v>66.048000000000002</v>
      </c>
      <c r="K6316">
        <v>4</v>
      </c>
      <c r="L6316">
        <v>10.732799999999999</v>
      </c>
      <c r="M6316">
        <v>0.2</v>
      </c>
      <c r="N6316">
        <v>23.116800000000001</v>
      </c>
    </row>
    <row r="6317" spans="1:14" hidden="1">
      <c r="A6317">
        <v>4285</v>
      </c>
      <c r="B6317" t="s">
        <v>5792</v>
      </c>
      <c r="C6317" s="4">
        <v>42329</v>
      </c>
      <c r="D6317" s="4">
        <v>42334</v>
      </c>
      <c r="E6317" t="s">
        <v>52</v>
      </c>
      <c r="F6317" t="s">
        <v>2053</v>
      </c>
      <c r="G6317" t="s">
        <v>27</v>
      </c>
      <c r="H6317">
        <v>77642</v>
      </c>
      <c r="I6317" t="s">
        <v>962</v>
      </c>
      <c r="J6317">
        <v>246.1328</v>
      </c>
      <c r="K6317">
        <v>2</v>
      </c>
      <c r="L6317">
        <v>161.07220000000001</v>
      </c>
      <c r="M6317">
        <v>0.32</v>
      </c>
      <c r="N6317">
        <v>-76.011600000000001</v>
      </c>
    </row>
    <row r="6318" spans="1:14" hidden="1">
      <c r="A6318">
        <v>4286</v>
      </c>
      <c r="B6318" t="s">
        <v>5792</v>
      </c>
      <c r="C6318" s="4">
        <v>42329</v>
      </c>
      <c r="D6318" s="4">
        <v>42334</v>
      </c>
      <c r="E6318" t="s">
        <v>52</v>
      </c>
      <c r="F6318" t="s">
        <v>2053</v>
      </c>
      <c r="G6318" t="s">
        <v>27</v>
      </c>
      <c r="H6318">
        <v>77642</v>
      </c>
      <c r="I6318" t="s">
        <v>3300</v>
      </c>
      <c r="J6318">
        <v>11.696</v>
      </c>
      <c r="K6318">
        <v>2</v>
      </c>
      <c r="L6318">
        <v>3.8742999999999999</v>
      </c>
      <c r="M6318">
        <v>0.2</v>
      </c>
      <c r="N6318">
        <v>3.9474</v>
      </c>
    </row>
    <row r="6319" spans="1:14" hidden="1">
      <c r="A6319">
        <v>4287</v>
      </c>
      <c r="B6319" t="s">
        <v>5792</v>
      </c>
      <c r="C6319" s="4">
        <v>42329</v>
      </c>
      <c r="D6319" s="4">
        <v>42334</v>
      </c>
      <c r="E6319" t="s">
        <v>52</v>
      </c>
      <c r="F6319" t="s">
        <v>2053</v>
      </c>
      <c r="G6319" t="s">
        <v>27</v>
      </c>
      <c r="H6319">
        <v>77642</v>
      </c>
      <c r="I6319" t="s">
        <v>2552</v>
      </c>
      <c r="J6319">
        <v>439.99200000000002</v>
      </c>
      <c r="K6319">
        <v>1</v>
      </c>
      <c r="L6319">
        <v>274.995</v>
      </c>
      <c r="M6319">
        <v>0.2</v>
      </c>
      <c r="N6319">
        <v>164.99700000000001</v>
      </c>
    </row>
    <row r="6320" spans="1:14" hidden="1">
      <c r="A6320">
        <v>6675</v>
      </c>
      <c r="B6320" t="s">
        <v>5793</v>
      </c>
      <c r="C6320" s="4">
        <v>42329</v>
      </c>
      <c r="D6320" s="4">
        <v>42331</v>
      </c>
      <c r="E6320" t="s">
        <v>52</v>
      </c>
      <c r="F6320" t="s">
        <v>1507</v>
      </c>
      <c r="G6320" t="s">
        <v>21</v>
      </c>
      <c r="H6320">
        <v>46226</v>
      </c>
      <c r="I6320" t="s">
        <v>993</v>
      </c>
      <c r="J6320">
        <v>10.92</v>
      </c>
      <c r="K6320">
        <v>6</v>
      </c>
      <c r="L6320">
        <v>1.0009999999999999</v>
      </c>
      <c r="M6320">
        <v>0</v>
      </c>
      <c r="N6320">
        <v>4.9139999999999997</v>
      </c>
    </row>
    <row r="6321" spans="1:14" hidden="1">
      <c r="A6321">
        <v>6676</v>
      </c>
      <c r="B6321" t="s">
        <v>5793</v>
      </c>
      <c r="C6321" s="4">
        <v>42329</v>
      </c>
      <c r="D6321" s="4">
        <v>42331</v>
      </c>
      <c r="E6321" t="s">
        <v>52</v>
      </c>
      <c r="F6321" t="s">
        <v>1507</v>
      </c>
      <c r="G6321" t="s">
        <v>21</v>
      </c>
      <c r="H6321">
        <v>46226</v>
      </c>
      <c r="I6321" t="s">
        <v>1960</v>
      </c>
      <c r="J6321">
        <v>83.9</v>
      </c>
      <c r="K6321">
        <v>2</v>
      </c>
      <c r="L6321">
        <v>30.6235</v>
      </c>
      <c r="M6321">
        <v>0</v>
      </c>
      <c r="N6321">
        <v>22.652999999999999</v>
      </c>
    </row>
    <row r="6322" spans="1:14" hidden="1">
      <c r="A6322">
        <v>6677</v>
      </c>
      <c r="B6322" t="s">
        <v>5793</v>
      </c>
      <c r="C6322" s="4">
        <v>42329</v>
      </c>
      <c r="D6322" s="4">
        <v>42331</v>
      </c>
      <c r="E6322" t="s">
        <v>52</v>
      </c>
      <c r="F6322" t="s">
        <v>1507</v>
      </c>
      <c r="G6322" t="s">
        <v>21</v>
      </c>
      <c r="H6322">
        <v>46226</v>
      </c>
      <c r="I6322" t="s">
        <v>1919</v>
      </c>
      <c r="J6322">
        <v>19.75</v>
      </c>
      <c r="K6322">
        <v>5</v>
      </c>
      <c r="L6322">
        <v>2.923</v>
      </c>
      <c r="M6322">
        <v>0</v>
      </c>
      <c r="N6322">
        <v>5.1349999999999998</v>
      </c>
    </row>
    <row r="6323" spans="1:14" hidden="1">
      <c r="A6323">
        <v>6678</v>
      </c>
      <c r="B6323" t="s">
        <v>5793</v>
      </c>
      <c r="C6323" s="4">
        <v>42329</v>
      </c>
      <c r="D6323" s="4">
        <v>42331</v>
      </c>
      <c r="E6323" t="s">
        <v>52</v>
      </c>
      <c r="F6323" t="s">
        <v>1507</v>
      </c>
      <c r="G6323" t="s">
        <v>21</v>
      </c>
      <c r="H6323">
        <v>46226</v>
      </c>
      <c r="I6323" t="s">
        <v>2062</v>
      </c>
      <c r="J6323">
        <v>393.54</v>
      </c>
      <c r="K6323">
        <v>3</v>
      </c>
      <c r="L6323">
        <v>76.084400000000002</v>
      </c>
      <c r="M6323">
        <v>0</v>
      </c>
      <c r="N6323">
        <v>165.2868</v>
      </c>
    </row>
    <row r="6324" spans="1:14" hidden="1">
      <c r="A6324">
        <v>7627</v>
      </c>
      <c r="B6324" t="s">
        <v>5794</v>
      </c>
      <c r="C6324" s="4">
        <v>42329</v>
      </c>
      <c r="D6324" s="4">
        <v>42331</v>
      </c>
      <c r="E6324" t="s">
        <v>52</v>
      </c>
      <c r="F6324" t="s">
        <v>2377</v>
      </c>
      <c r="G6324" t="s">
        <v>27</v>
      </c>
      <c r="H6324">
        <v>85023</v>
      </c>
      <c r="I6324" t="s">
        <v>969</v>
      </c>
      <c r="J6324">
        <v>325.63200000000001</v>
      </c>
      <c r="K6324">
        <v>6</v>
      </c>
      <c r="L6324">
        <v>49.523200000000003</v>
      </c>
      <c r="M6324">
        <v>0.2</v>
      </c>
      <c r="N6324">
        <v>28.492799999999999</v>
      </c>
    </row>
    <row r="6325" spans="1:14" hidden="1">
      <c r="A6325">
        <v>7628</v>
      </c>
      <c r="B6325" t="s">
        <v>5794</v>
      </c>
      <c r="C6325" s="4">
        <v>42329</v>
      </c>
      <c r="D6325" s="4">
        <v>42331</v>
      </c>
      <c r="E6325" t="s">
        <v>52</v>
      </c>
      <c r="F6325" t="s">
        <v>2377</v>
      </c>
      <c r="G6325" t="s">
        <v>27</v>
      </c>
      <c r="H6325">
        <v>85023</v>
      </c>
      <c r="I6325" t="s">
        <v>5795</v>
      </c>
      <c r="J6325">
        <v>23.344000000000001</v>
      </c>
      <c r="K6325">
        <v>2</v>
      </c>
      <c r="L6325">
        <v>12.4015</v>
      </c>
      <c r="M6325">
        <v>0.2</v>
      </c>
      <c r="N6325">
        <v>-1.4590000000000001</v>
      </c>
    </row>
    <row r="6326" spans="1:14" hidden="1">
      <c r="A6326">
        <v>7629</v>
      </c>
      <c r="B6326" t="s">
        <v>5794</v>
      </c>
      <c r="C6326" s="4">
        <v>42329</v>
      </c>
      <c r="D6326" s="4">
        <v>42331</v>
      </c>
      <c r="E6326" t="s">
        <v>52</v>
      </c>
      <c r="F6326" t="s">
        <v>2377</v>
      </c>
      <c r="G6326" t="s">
        <v>27</v>
      </c>
      <c r="H6326">
        <v>85023</v>
      </c>
      <c r="I6326" t="s">
        <v>3633</v>
      </c>
      <c r="J6326">
        <v>16.52</v>
      </c>
      <c r="K6326">
        <v>5</v>
      </c>
      <c r="L6326">
        <v>2.2302</v>
      </c>
      <c r="M6326">
        <v>0.2</v>
      </c>
      <c r="N6326">
        <v>5.3689999999999998</v>
      </c>
    </row>
    <row r="6327" spans="1:14" hidden="1">
      <c r="A6327">
        <v>8181</v>
      </c>
      <c r="B6327" t="s">
        <v>5796</v>
      </c>
      <c r="C6327" s="4">
        <v>42329</v>
      </c>
      <c r="D6327" s="4">
        <v>42333</v>
      </c>
      <c r="E6327" t="s">
        <v>15</v>
      </c>
      <c r="F6327" t="s">
        <v>2309</v>
      </c>
      <c r="G6327" t="s">
        <v>21</v>
      </c>
      <c r="H6327">
        <v>19120</v>
      </c>
      <c r="I6327" t="s">
        <v>724</v>
      </c>
      <c r="J6327">
        <v>1252.704</v>
      </c>
      <c r="K6327">
        <v>8</v>
      </c>
      <c r="L6327">
        <v>216.61340000000001</v>
      </c>
      <c r="M6327">
        <v>0.4</v>
      </c>
      <c r="N6327">
        <v>-480.20319999999998</v>
      </c>
    </row>
    <row r="6328" spans="1:14" hidden="1">
      <c r="A6328">
        <v>8182</v>
      </c>
      <c r="B6328" t="s">
        <v>5796</v>
      </c>
      <c r="C6328" s="4">
        <v>42329</v>
      </c>
      <c r="D6328" s="4">
        <v>42333</v>
      </c>
      <c r="E6328" t="s">
        <v>15</v>
      </c>
      <c r="F6328" t="s">
        <v>2309</v>
      </c>
      <c r="G6328" t="s">
        <v>21</v>
      </c>
      <c r="H6328">
        <v>19120</v>
      </c>
      <c r="I6328" t="s">
        <v>3125</v>
      </c>
      <c r="J6328">
        <v>110.97</v>
      </c>
      <c r="K6328">
        <v>5</v>
      </c>
      <c r="L6328">
        <v>27.002700000000001</v>
      </c>
      <c r="M6328">
        <v>0.4</v>
      </c>
      <c r="N6328">
        <v>-24.043500000000002</v>
      </c>
    </row>
    <row r="6329" spans="1:14" hidden="1">
      <c r="A6329">
        <v>8765</v>
      </c>
      <c r="B6329" t="s">
        <v>5797</v>
      </c>
      <c r="C6329" s="4">
        <v>42329</v>
      </c>
      <c r="D6329" s="4">
        <v>42335</v>
      </c>
      <c r="E6329" t="s">
        <v>15</v>
      </c>
      <c r="F6329" t="s">
        <v>767</v>
      </c>
      <c r="G6329" t="s">
        <v>27</v>
      </c>
      <c r="H6329">
        <v>76106</v>
      </c>
      <c r="I6329" t="s">
        <v>1729</v>
      </c>
      <c r="J6329">
        <v>5.3440000000000003</v>
      </c>
      <c r="K6329">
        <v>2</v>
      </c>
      <c r="L6329">
        <v>2.3046000000000002</v>
      </c>
      <c r="M6329">
        <v>0.2</v>
      </c>
      <c r="N6329">
        <v>0.73479999999999901</v>
      </c>
    </row>
    <row r="6330" spans="1:14" hidden="1">
      <c r="A6330">
        <v>8766</v>
      </c>
      <c r="B6330" t="s">
        <v>5797</v>
      </c>
      <c r="C6330" s="4">
        <v>42329</v>
      </c>
      <c r="D6330" s="4">
        <v>42335</v>
      </c>
      <c r="E6330" t="s">
        <v>15</v>
      </c>
      <c r="F6330" t="s">
        <v>767</v>
      </c>
      <c r="G6330" t="s">
        <v>27</v>
      </c>
      <c r="H6330">
        <v>76106</v>
      </c>
      <c r="I6330" t="s">
        <v>1409</v>
      </c>
      <c r="J6330">
        <v>1.696</v>
      </c>
      <c r="K6330">
        <v>2</v>
      </c>
      <c r="L6330">
        <v>2.12</v>
      </c>
      <c r="M6330">
        <v>0.8</v>
      </c>
      <c r="N6330">
        <v>-2.544</v>
      </c>
    </row>
    <row r="6331" spans="1:14" hidden="1">
      <c r="A6331">
        <v>8767</v>
      </c>
      <c r="B6331" t="s">
        <v>5797</v>
      </c>
      <c r="C6331" s="4">
        <v>42329</v>
      </c>
      <c r="D6331" s="4">
        <v>42335</v>
      </c>
      <c r="E6331" t="s">
        <v>15</v>
      </c>
      <c r="F6331" t="s">
        <v>767</v>
      </c>
      <c r="G6331" t="s">
        <v>27</v>
      </c>
      <c r="H6331">
        <v>76106</v>
      </c>
      <c r="I6331" t="s">
        <v>5798</v>
      </c>
      <c r="J6331">
        <v>24.588000000000001</v>
      </c>
      <c r="K6331">
        <v>3</v>
      </c>
      <c r="L6331">
        <v>30.734999999999999</v>
      </c>
      <c r="M6331">
        <v>0.8</v>
      </c>
      <c r="N6331">
        <v>-67.617000000000004</v>
      </c>
    </row>
    <row r="6332" spans="1:14" hidden="1">
      <c r="A6332">
        <v>8768</v>
      </c>
      <c r="B6332" t="s">
        <v>5797</v>
      </c>
      <c r="C6332" s="4">
        <v>42329</v>
      </c>
      <c r="D6332" s="4">
        <v>42335</v>
      </c>
      <c r="E6332" t="s">
        <v>15</v>
      </c>
      <c r="F6332" t="s">
        <v>767</v>
      </c>
      <c r="G6332" t="s">
        <v>27</v>
      </c>
      <c r="H6332">
        <v>76106</v>
      </c>
      <c r="I6332" t="s">
        <v>3935</v>
      </c>
      <c r="J6332">
        <v>7.98</v>
      </c>
      <c r="K6332">
        <v>5</v>
      </c>
      <c r="L6332">
        <v>4.2294</v>
      </c>
      <c r="M6332">
        <v>0.8</v>
      </c>
      <c r="N6332">
        <v>-13.167</v>
      </c>
    </row>
    <row r="6333" spans="1:14" hidden="1">
      <c r="A6333">
        <v>9286</v>
      </c>
      <c r="B6333" t="s">
        <v>5799</v>
      </c>
      <c r="C6333" s="4">
        <v>42329</v>
      </c>
      <c r="D6333" s="4">
        <v>42332</v>
      </c>
      <c r="E6333" t="s">
        <v>38</v>
      </c>
      <c r="F6333" t="s">
        <v>2888</v>
      </c>
      <c r="G6333" t="s">
        <v>21</v>
      </c>
      <c r="H6333">
        <v>28110</v>
      </c>
      <c r="I6333" t="s">
        <v>202</v>
      </c>
      <c r="J6333">
        <v>18.175999999999998</v>
      </c>
      <c r="K6333">
        <v>1</v>
      </c>
      <c r="L6333">
        <v>13.4048</v>
      </c>
      <c r="M6333">
        <v>0.2</v>
      </c>
      <c r="N6333">
        <v>4.7712000000000003</v>
      </c>
    </row>
    <row r="6334" spans="1:14" hidden="1">
      <c r="A6334">
        <v>840</v>
      </c>
      <c r="B6334" t="s">
        <v>5800</v>
      </c>
      <c r="C6334" s="4">
        <v>42328</v>
      </c>
      <c r="D6334" s="4">
        <v>42333</v>
      </c>
      <c r="E6334" t="s">
        <v>15</v>
      </c>
      <c r="F6334" t="s">
        <v>901</v>
      </c>
      <c r="G6334" t="s">
        <v>27</v>
      </c>
      <c r="H6334">
        <v>10035</v>
      </c>
      <c r="I6334" t="s">
        <v>3817</v>
      </c>
      <c r="J6334">
        <v>60.45</v>
      </c>
      <c r="K6334">
        <v>3</v>
      </c>
      <c r="L6334">
        <v>14.7095</v>
      </c>
      <c r="M6334">
        <v>0</v>
      </c>
      <c r="N6334">
        <v>16.3215</v>
      </c>
    </row>
    <row r="6335" spans="1:14" hidden="1">
      <c r="A6335">
        <v>841</v>
      </c>
      <c r="B6335" t="s">
        <v>5800</v>
      </c>
      <c r="C6335" s="4">
        <v>42328</v>
      </c>
      <c r="D6335" s="4">
        <v>42333</v>
      </c>
      <c r="E6335" t="s">
        <v>15</v>
      </c>
      <c r="F6335" t="s">
        <v>901</v>
      </c>
      <c r="G6335" t="s">
        <v>27</v>
      </c>
      <c r="H6335">
        <v>10035</v>
      </c>
      <c r="I6335" t="s">
        <v>338</v>
      </c>
      <c r="J6335">
        <v>11.52</v>
      </c>
      <c r="K6335">
        <v>4</v>
      </c>
      <c r="L6335">
        <v>2.0448</v>
      </c>
      <c r="M6335">
        <v>0</v>
      </c>
      <c r="N6335">
        <v>3.3408000000000002</v>
      </c>
    </row>
    <row r="6336" spans="1:14" hidden="1">
      <c r="A6336">
        <v>842</v>
      </c>
      <c r="B6336" t="s">
        <v>5800</v>
      </c>
      <c r="C6336" s="4">
        <v>42328</v>
      </c>
      <c r="D6336" s="4">
        <v>42333</v>
      </c>
      <c r="E6336" t="s">
        <v>15</v>
      </c>
      <c r="F6336" t="s">
        <v>901</v>
      </c>
      <c r="G6336" t="s">
        <v>27</v>
      </c>
      <c r="H6336">
        <v>10035</v>
      </c>
      <c r="I6336" t="s">
        <v>563</v>
      </c>
      <c r="J6336">
        <v>186.048</v>
      </c>
      <c r="K6336">
        <v>4</v>
      </c>
      <c r="L6336">
        <v>44.186399999999999</v>
      </c>
      <c r="M6336">
        <v>0.2</v>
      </c>
      <c r="N6336">
        <v>9.3024000000000093</v>
      </c>
    </row>
    <row r="6337" spans="1:14" hidden="1">
      <c r="A6337">
        <v>1071</v>
      </c>
      <c r="B6337" t="s">
        <v>5801</v>
      </c>
      <c r="C6337" s="4">
        <v>42328</v>
      </c>
      <c r="D6337" s="4">
        <v>42334</v>
      </c>
      <c r="E6337" t="s">
        <v>15</v>
      </c>
      <c r="F6337" t="s">
        <v>2323</v>
      </c>
      <c r="G6337" t="s">
        <v>17</v>
      </c>
      <c r="H6337">
        <v>90008</v>
      </c>
      <c r="I6337" t="s">
        <v>2037</v>
      </c>
      <c r="J6337">
        <v>19.46</v>
      </c>
      <c r="K6337">
        <v>7</v>
      </c>
      <c r="L6337">
        <v>2.0571999999999999</v>
      </c>
      <c r="M6337">
        <v>0</v>
      </c>
      <c r="N6337">
        <v>5.0595999999999997</v>
      </c>
    </row>
    <row r="6338" spans="1:14" hidden="1">
      <c r="A6338">
        <v>2133</v>
      </c>
      <c r="B6338" t="s">
        <v>5802</v>
      </c>
      <c r="C6338" s="4">
        <v>42328</v>
      </c>
      <c r="D6338" s="4">
        <v>42334</v>
      </c>
      <c r="E6338" t="s">
        <v>15</v>
      </c>
      <c r="F6338" t="s">
        <v>2150</v>
      </c>
      <c r="G6338" t="s">
        <v>21</v>
      </c>
      <c r="H6338">
        <v>10011</v>
      </c>
      <c r="I6338" t="s">
        <v>2771</v>
      </c>
      <c r="J6338">
        <v>19.649999999999999</v>
      </c>
      <c r="K6338">
        <v>3</v>
      </c>
      <c r="L6338">
        <v>3.5369999999999999</v>
      </c>
      <c r="M6338">
        <v>0</v>
      </c>
      <c r="N6338">
        <v>9.0389999999999997</v>
      </c>
    </row>
    <row r="6339" spans="1:14" hidden="1">
      <c r="A6339">
        <v>4059</v>
      </c>
      <c r="B6339" t="s">
        <v>5803</v>
      </c>
      <c r="C6339" s="4">
        <v>42328</v>
      </c>
      <c r="D6339" s="4">
        <v>42332</v>
      </c>
      <c r="E6339" t="s">
        <v>15</v>
      </c>
      <c r="F6339" t="s">
        <v>422</v>
      </c>
      <c r="G6339" t="s">
        <v>21</v>
      </c>
      <c r="H6339">
        <v>94601</v>
      </c>
      <c r="I6339" t="s">
        <v>23</v>
      </c>
      <c r="J6339">
        <v>72.744</v>
      </c>
      <c r="K6339">
        <v>7</v>
      </c>
      <c r="L6339">
        <v>12.600300000000001</v>
      </c>
      <c r="M6339">
        <v>0.2</v>
      </c>
      <c r="N6339">
        <v>-15.4581</v>
      </c>
    </row>
    <row r="6340" spans="1:14" hidden="1">
      <c r="A6340">
        <v>4060</v>
      </c>
      <c r="B6340" t="s">
        <v>5803</v>
      </c>
      <c r="C6340" s="4">
        <v>42328</v>
      </c>
      <c r="D6340" s="4">
        <v>42332</v>
      </c>
      <c r="E6340" t="s">
        <v>15</v>
      </c>
      <c r="F6340" t="s">
        <v>422</v>
      </c>
      <c r="G6340" t="s">
        <v>21</v>
      </c>
      <c r="H6340">
        <v>94601</v>
      </c>
      <c r="I6340" t="s">
        <v>3096</v>
      </c>
      <c r="J6340">
        <v>572.16</v>
      </c>
      <c r="K6340">
        <v>3</v>
      </c>
      <c r="L6340">
        <v>178.8</v>
      </c>
      <c r="M6340">
        <v>0.2</v>
      </c>
      <c r="N6340">
        <v>35.76</v>
      </c>
    </row>
    <row r="6341" spans="1:14" hidden="1">
      <c r="A6341">
        <v>5901</v>
      </c>
      <c r="B6341" t="s">
        <v>5804</v>
      </c>
      <c r="C6341" s="4">
        <v>42328</v>
      </c>
      <c r="D6341" s="4">
        <v>42332</v>
      </c>
      <c r="E6341" t="s">
        <v>15</v>
      </c>
      <c r="F6341" t="s">
        <v>666</v>
      </c>
      <c r="G6341" t="s">
        <v>17</v>
      </c>
      <c r="H6341">
        <v>94122</v>
      </c>
      <c r="I6341" t="s">
        <v>2250</v>
      </c>
      <c r="J6341">
        <v>24.192</v>
      </c>
      <c r="K6341">
        <v>9</v>
      </c>
      <c r="L6341">
        <v>1.8480000000000001</v>
      </c>
      <c r="M6341">
        <v>0.2</v>
      </c>
      <c r="N6341">
        <v>7.56</v>
      </c>
    </row>
    <row r="6342" spans="1:14" hidden="1">
      <c r="A6342">
        <v>6245</v>
      </c>
      <c r="B6342" t="s">
        <v>5805</v>
      </c>
      <c r="C6342" s="4">
        <v>42328</v>
      </c>
      <c r="D6342" s="4">
        <v>42333</v>
      </c>
      <c r="E6342" t="s">
        <v>15</v>
      </c>
      <c r="F6342" t="s">
        <v>2421</v>
      </c>
      <c r="G6342" t="s">
        <v>17</v>
      </c>
      <c r="H6342">
        <v>98105</v>
      </c>
      <c r="I6342" t="s">
        <v>2012</v>
      </c>
      <c r="J6342">
        <v>119.04</v>
      </c>
      <c r="K6342">
        <v>6</v>
      </c>
      <c r="L6342">
        <v>14.6816</v>
      </c>
      <c r="M6342">
        <v>0</v>
      </c>
      <c r="N6342">
        <v>30.950399999999998</v>
      </c>
    </row>
    <row r="6343" spans="1:14" hidden="1">
      <c r="A6343">
        <v>6246</v>
      </c>
      <c r="B6343" t="s">
        <v>5805</v>
      </c>
      <c r="C6343" s="4">
        <v>42328</v>
      </c>
      <c r="D6343" s="4">
        <v>42333</v>
      </c>
      <c r="E6343" t="s">
        <v>15</v>
      </c>
      <c r="F6343" t="s">
        <v>2421</v>
      </c>
      <c r="G6343" t="s">
        <v>17</v>
      </c>
      <c r="H6343">
        <v>98105</v>
      </c>
      <c r="I6343" t="s">
        <v>517</v>
      </c>
      <c r="J6343">
        <v>22.14</v>
      </c>
      <c r="K6343">
        <v>3</v>
      </c>
      <c r="L6343">
        <v>5.2397999999999998</v>
      </c>
      <c r="M6343">
        <v>0</v>
      </c>
      <c r="N6343">
        <v>6.4206000000000003</v>
      </c>
    </row>
    <row r="6344" spans="1:14" hidden="1">
      <c r="A6344">
        <v>6247</v>
      </c>
      <c r="B6344" t="s">
        <v>5805</v>
      </c>
      <c r="C6344" s="4">
        <v>42328</v>
      </c>
      <c r="D6344" s="4">
        <v>42333</v>
      </c>
      <c r="E6344" t="s">
        <v>15</v>
      </c>
      <c r="F6344" t="s">
        <v>2421</v>
      </c>
      <c r="G6344" t="s">
        <v>17</v>
      </c>
      <c r="H6344">
        <v>98105</v>
      </c>
      <c r="I6344" t="s">
        <v>2910</v>
      </c>
      <c r="J6344">
        <v>13.98</v>
      </c>
      <c r="K6344">
        <v>2</v>
      </c>
      <c r="L6344">
        <v>3.9843000000000002</v>
      </c>
      <c r="M6344">
        <v>0</v>
      </c>
      <c r="N6344">
        <v>6.0114000000000001</v>
      </c>
    </row>
    <row r="6345" spans="1:14" hidden="1">
      <c r="A6345">
        <v>6282</v>
      </c>
      <c r="B6345" t="s">
        <v>5806</v>
      </c>
      <c r="C6345" s="4">
        <v>42328</v>
      </c>
      <c r="D6345" s="4">
        <v>42334</v>
      </c>
      <c r="E6345" t="s">
        <v>15</v>
      </c>
      <c r="F6345" t="s">
        <v>1597</v>
      </c>
      <c r="G6345" t="s">
        <v>21</v>
      </c>
      <c r="H6345">
        <v>43302</v>
      </c>
      <c r="I6345" t="s">
        <v>5807</v>
      </c>
      <c r="J6345">
        <v>63.823999999999998</v>
      </c>
      <c r="K6345">
        <v>2</v>
      </c>
      <c r="L6345">
        <v>27.1252</v>
      </c>
      <c r="M6345">
        <v>0.2</v>
      </c>
      <c r="N6345">
        <v>9.5735999999999901</v>
      </c>
    </row>
    <row r="6346" spans="1:14" hidden="1">
      <c r="A6346">
        <v>6283</v>
      </c>
      <c r="B6346" t="s">
        <v>5806</v>
      </c>
      <c r="C6346" s="4">
        <v>42328</v>
      </c>
      <c r="D6346" s="4">
        <v>42334</v>
      </c>
      <c r="E6346" t="s">
        <v>15</v>
      </c>
      <c r="F6346" t="s">
        <v>1597</v>
      </c>
      <c r="G6346" t="s">
        <v>21</v>
      </c>
      <c r="H6346">
        <v>43302</v>
      </c>
      <c r="I6346" t="s">
        <v>2490</v>
      </c>
      <c r="J6346">
        <v>141.55199999999999</v>
      </c>
      <c r="K6346">
        <v>3</v>
      </c>
      <c r="L6346">
        <v>56.030999999999999</v>
      </c>
      <c r="M6346">
        <v>0.2</v>
      </c>
      <c r="N6346">
        <v>-26.541</v>
      </c>
    </row>
    <row r="6347" spans="1:14" hidden="1">
      <c r="A6347">
        <v>6952</v>
      </c>
      <c r="B6347" t="s">
        <v>5808</v>
      </c>
      <c r="C6347" s="4">
        <v>42328</v>
      </c>
      <c r="D6347" s="4">
        <v>42332</v>
      </c>
      <c r="E6347" t="s">
        <v>15</v>
      </c>
      <c r="F6347" t="s">
        <v>2349</v>
      </c>
      <c r="G6347" t="s">
        <v>27</v>
      </c>
      <c r="H6347">
        <v>75217</v>
      </c>
      <c r="I6347" t="s">
        <v>5809</v>
      </c>
      <c r="J6347">
        <v>479.988</v>
      </c>
      <c r="K6347">
        <v>2</v>
      </c>
      <c r="L6347">
        <v>211.99469999999999</v>
      </c>
      <c r="M6347">
        <v>0.4</v>
      </c>
      <c r="N6347">
        <v>55.998600000000003</v>
      </c>
    </row>
    <row r="6348" spans="1:14" hidden="1">
      <c r="A6348">
        <v>7137</v>
      </c>
      <c r="B6348" t="s">
        <v>5810</v>
      </c>
      <c r="C6348" s="4">
        <v>42328</v>
      </c>
      <c r="D6348" s="4">
        <v>42335</v>
      </c>
      <c r="E6348" t="s">
        <v>15</v>
      </c>
      <c r="F6348" t="s">
        <v>2504</v>
      </c>
      <c r="G6348" t="s">
        <v>21</v>
      </c>
      <c r="H6348">
        <v>33180</v>
      </c>
      <c r="I6348" t="s">
        <v>1380</v>
      </c>
      <c r="J6348">
        <v>7.23</v>
      </c>
      <c r="K6348">
        <v>5</v>
      </c>
      <c r="L6348">
        <v>2.6027999999999998</v>
      </c>
      <c r="M6348">
        <v>0.7</v>
      </c>
      <c r="N6348">
        <v>-5.7839999999999998</v>
      </c>
    </row>
    <row r="6349" spans="1:14" hidden="1">
      <c r="A6349">
        <v>7138</v>
      </c>
      <c r="B6349" t="s">
        <v>5810</v>
      </c>
      <c r="C6349" s="4">
        <v>42328</v>
      </c>
      <c r="D6349" s="4">
        <v>42335</v>
      </c>
      <c r="E6349" t="s">
        <v>15</v>
      </c>
      <c r="F6349" t="s">
        <v>2504</v>
      </c>
      <c r="G6349" t="s">
        <v>21</v>
      </c>
      <c r="H6349">
        <v>33180</v>
      </c>
      <c r="I6349" t="s">
        <v>265</v>
      </c>
      <c r="J6349">
        <v>17.440000000000001</v>
      </c>
      <c r="K6349">
        <v>2</v>
      </c>
      <c r="L6349">
        <v>8.0660000000000007</v>
      </c>
      <c r="M6349">
        <v>0.2</v>
      </c>
      <c r="N6349">
        <v>1.3080000000000001</v>
      </c>
    </row>
    <row r="6350" spans="1:14" hidden="1">
      <c r="A6350">
        <v>7139</v>
      </c>
      <c r="B6350" t="s">
        <v>5810</v>
      </c>
      <c r="C6350" s="4">
        <v>42328</v>
      </c>
      <c r="D6350" s="4">
        <v>42335</v>
      </c>
      <c r="E6350" t="s">
        <v>15</v>
      </c>
      <c r="F6350" t="s">
        <v>2504</v>
      </c>
      <c r="G6350" t="s">
        <v>21</v>
      </c>
      <c r="H6350">
        <v>33180</v>
      </c>
      <c r="I6350" t="s">
        <v>4066</v>
      </c>
      <c r="J6350">
        <v>62.88</v>
      </c>
      <c r="K6350">
        <v>4</v>
      </c>
      <c r="L6350">
        <v>28.295999999999999</v>
      </c>
      <c r="M6350">
        <v>0.7</v>
      </c>
      <c r="N6350">
        <v>-50.304000000000002</v>
      </c>
    </row>
    <row r="6351" spans="1:14" hidden="1">
      <c r="A6351">
        <v>7140</v>
      </c>
      <c r="B6351" t="s">
        <v>5810</v>
      </c>
      <c r="C6351" s="4">
        <v>42328</v>
      </c>
      <c r="D6351" s="4">
        <v>42335</v>
      </c>
      <c r="E6351" t="s">
        <v>15</v>
      </c>
      <c r="F6351" t="s">
        <v>2504</v>
      </c>
      <c r="G6351" t="s">
        <v>21</v>
      </c>
      <c r="H6351">
        <v>33180</v>
      </c>
      <c r="I6351" t="s">
        <v>3116</v>
      </c>
      <c r="J6351">
        <v>290.35199999999998</v>
      </c>
      <c r="K6351">
        <v>3</v>
      </c>
      <c r="L6351">
        <v>108.88200000000001</v>
      </c>
      <c r="M6351">
        <v>0.2</v>
      </c>
      <c r="N6351">
        <v>-36.293999999999997</v>
      </c>
    </row>
    <row r="6352" spans="1:14" hidden="1">
      <c r="A6352">
        <v>7917</v>
      </c>
      <c r="B6352" t="s">
        <v>5811</v>
      </c>
      <c r="C6352" s="4">
        <v>42328</v>
      </c>
      <c r="D6352" s="4">
        <v>42332</v>
      </c>
      <c r="E6352" t="s">
        <v>15</v>
      </c>
      <c r="F6352" t="s">
        <v>1907</v>
      </c>
      <c r="G6352" t="s">
        <v>17</v>
      </c>
      <c r="H6352">
        <v>19140</v>
      </c>
      <c r="I6352" t="s">
        <v>35</v>
      </c>
      <c r="J6352">
        <v>344.37200000000001</v>
      </c>
      <c r="K6352">
        <v>4</v>
      </c>
      <c r="L6352">
        <v>109.4611</v>
      </c>
      <c r="M6352">
        <v>0.3</v>
      </c>
      <c r="N6352">
        <v>-93.472399999999993</v>
      </c>
    </row>
    <row r="6353" spans="1:14" hidden="1">
      <c r="A6353">
        <v>7994</v>
      </c>
      <c r="B6353" t="s">
        <v>5812</v>
      </c>
      <c r="C6353" s="4">
        <v>42328</v>
      </c>
      <c r="D6353" s="4">
        <v>42331</v>
      </c>
      <c r="E6353" t="s">
        <v>52</v>
      </c>
      <c r="F6353" t="s">
        <v>1593</v>
      </c>
      <c r="G6353" t="s">
        <v>21</v>
      </c>
      <c r="H6353">
        <v>80013</v>
      </c>
      <c r="I6353" t="s">
        <v>5259</v>
      </c>
      <c r="J6353">
        <v>4.8959999999999999</v>
      </c>
      <c r="K6353">
        <v>3</v>
      </c>
      <c r="L6353">
        <v>2.7744</v>
      </c>
      <c r="M6353">
        <v>0.7</v>
      </c>
      <c r="N6353">
        <v>-3.4272</v>
      </c>
    </row>
    <row r="6354" spans="1:14" hidden="1">
      <c r="A6354">
        <v>7995</v>
      </c>
      <c r="B6354" t="s">
        <v>5812</v>
      </c>
      <c r="C6354" s="4">
        <v>42328</v>
      </c>
      <c r="D6354" s="4">
        <v>42331</v>
      </c>
      <c r="E6354" t="s">
        <v>52</v>
      </c>
      <c r="F6354" t="s">
        <v>1593</v>
      </c>
      <c r="G6354" t="s">
        <v>21</v>
      </c>
      <c r="H6354">
        <v>80013</v>
      </c>
      <c r="I6354" t="s">
        <v>3409</v>
      </c>
      <c r="J6354">
        <v>145.76400000000001</v>
      </c>
      <c r="K6354">
        <v>6</v>
      </c>
      <c r="L6354">
        <v>65.593800000000002</v>
      </c>
      <c r="M6354">
        <v>0.7</v>
      </c>
      <c r="N6354">
        <v>-247.7988</v>
      </c>
    </row>
    <row r="6355" spans="1:14" hidden="1">
      <c r="A6355">
        <v>7996</v>
      </c>
      <c r="B6355" t="s">
        <v>5812</v>
      </c>
      <c r="C6355" s="4">
        <v>42328</v>
      </c>
      <c r="D6355" s="4">
        <v>42331</v>
      </c>
      <c r="E6355" t="s">
        <v>52</v>
      </c>
      <c r="F6355" t="s">
        <v>1593</v>
      </c>
      <c r="G6355" t="s">
        <v>21</v>
      </c>
      <c r="H6355">
        <v>80013</v>
      </c>
      <c r="I6355" t="s">
        <v>5813</v>
      </c>
      <c r="J6355">
        <v>9.6120000000000001</v>
      </c>
      <c r="K6355">
        <v>6</v>
      </c>
      <c r="L6355">
        <v>2.8302</v>
      </c>
      <c r="M6355">
        <v>0.7</v>
      </c>
      <c r="N6355">
        <v>-7.3692000000000002</v>
      </c>
    </row>
    <row r="6356" spans="1:14" hidden="1">
      <c r="A6356">
        <v>9061</v>
      </c>
      <c r="B6356" t="s">
        <v>5814</v>
      </c>
      <c r="C6356" s="4">
        <v>42328</v>
      </c>
      <c r="D6356" s="4">
        <v>42329</v>
      </c>
      <c r="E6356" t="s">
        <v>38</v>
      </c>
      <c r="F6356" t="s">
        <v>698</v>
      </c>
      <c r="G6356" t="s">
        <v>27</v>
      </c>
      <c r="H6356">
        <v>92024</v>
      </c>
      <c r="I6356" t="s">
        <v>602</v>
      </c>
      <c r="J6356">
        <v>89.695999999999998</v>
      </c>
      <c r="K6356">
        <v>4</v>
      </c>
      <c r="L6356">
        <v>14.015000000000001</v>
      </c>
      <c r="M6356">
        <v>0.2</v>
      </c>
      <c r="N6356">
        <v>33.636000000000003</v>
      </c>
    </row>
    <row r="6357" spans="1:14" hidden="1">
      <c r="A6357">
        <v>9062</v>
      </c>
      <c r="B6357" t="s">
        <v>5814</v>
      </c>
      <c r="C6357" s="4">
        <v>42328</v>
      </c>
      <c r="D6357" s="4">
        <v>42329</v>
      </c>
      <c r="E6357" t="s">
        <v>38</v>
      </c>
      <c r="F6357" t="s">
        <v>698</v>
      </c>
      <c r="G6357" t="s">
        <v>27</v>
      </c>
      <c r="H6357">
        <v>92024</v>
      </c>
      <c r="I6357" t="s">
        <v>2902</v>
      </c>
      <c r="J6357">
        <v>50.12</v>
      </c>
      <c r="K6357">
        <v>4</v>
      </c>
      <c r="L6357">
        <v>6.6409000000000002</v>
      </c>
      <c r="M6357">
        <v>0</v>
      </c>
      <c r="N6357">
        <v>23.5564</v>
      </c>
    </row>
    <row r="6358" spans="1:14" hidden="1">
      <c r="A6358">
        <v>9502</v>
      </c>
      <c r="B6358" t="s">
        <v>5815</v>
      </c>
      <c r="C6358" s="4">
        <v>42328</v>
      </c>
      <c r="D6358" s="4">
        <v>42332</v>
      </c>
      <c r="E6358" t="s">
        <v>15</v>
      </c>
      <c r="F6358" t="s">
        <v>5816</v>
      </c>
      <c r="G6358" t="s">
        <v>21</v>
      </c>
      <c r="H6358">
        <v>94109</v>
      </c>
      <c r="I6358" t="s">
        <v>3098</v>
      </c>
      <c r="J6358">
        <v>32.04</v>
      </c>
      <c r="K6358">
        <v>3</v>
      </c>
      <c r="L6358">
        <v>8.01</v>
      </c>
      <c r="M6358">
        <v>0</v>
      </c>
      <c r="N6358">
        <v>8.01</v>
      </c>
    </row>
    <row r="6359" spans="1:14" hidden="1">
      <c r="A6359">
        <v>3698</v>
      </c>
      <c r="B6359" t="s">
        <v>5817</v>
      </c>
      <c r="C6359" s="4">
        <v>42327</v>
      </c>
      <c r="D6359" s="4">
        <v>42329</v>
      </c>
      <c r="E6359" t="s">
        <v>52</v>
      </c>
      <c r="F6359" t="s">
        <v>2751</v>
      </c>
      <c r="G6359" t="s">
        <v>17</v>
      </c>
      <c r="H6359">
        <v>98115</v>
      </c>
      <c r="I6359" t="s">
        <v>1295</v>
      </c>
      <c r="J6359">
        <v>141.96</v>
      </c>
      <c r="K6359">
        <v>2</v>
      </c>
      <c r="L6359">
        <v>59.623199999999997</v>
      </c>
      <c r="M6359">
        <v>0</v>
      </c>
      <c r="N6359">
        <v>22.7136</v>
      </c>
    </row>
    <row r="6360" spans="1:14" hidden="1">
      <c r="A6360">
        <v>6996</v>
      </c>
      <c r="B6360" t="s">
        <v>5818</v>
      </c>
      <c r="C6360" s="4">
        <v>42327</v>
      </c>
      <c r="D6360" s="4">
        <v>42334</v>
      </c>
      <c r="E6360" t="s">
        <v>15</v>
      </c>
      <c r="F6360" t="s">
        <v>2455</v>
      </c>
      <c r="G6360" t="s">
        <v>27</v>
      </c>
      <c r="H6360">
        <v>89115</v>
      </c>
      <c r="I6360" t="s">
        <v>1248</v>
      </c>
      <c r="J6360">
        <v>31.08</v>
      </c>
      <c r="K6360">
        <v>4</v>
      </c>
      <c r="L6360">
        <v>5.6721000000000004</v>
      </c>
      <c r="M6360">
        <v>0</v>
      </c>
      <c r="N6360">
        <v>8.3916000000000004</v>
      </c>
    </row>
    <row r="6361" spans="1:14" hidden="1">
      <c r="A6361">
        <v>7952</v>
      </c>
      <c r="B6361" t="s">
        <v>5819</v>
      </c>
      <c r="C6361" s="4">
        <v>42327</v>
      </c>
      <c r="D6361" s="4">
        <v>42332</v>
      </c>
      <c r="E6361" t="s">
        <v>15</v>
      </c>
      <c r="F6361" t="s">
        <v>1100</v>
      </c>
      <c r="G6361" t="s">
        <v>21</v>
      </c>
      <c r="H6361">
        <v>10035</v>
      </c>
      <c r="I6361" t="s">
        <v>393</v>
      </c>
      <c r="J6361">
        <v>5.984</v>
      </c>
      <c r="K6361">
        <v>2</v>
      </c>
      <c r="L6361">
        <v>1.87</v>
      </c>
      <c r="M6361">
        <v>0.2</v>
      </c>
      <c r="N6361">
        <v>2.2440000000000002</v>
      </c>
    </row>
    <row r="6362" spans="1:14" hidden="1">
      <c r="A6362">
        <v>7953</v>
      </c>
      <c r="B6362" t="s">
        <v>5819</v>
      </c>
      <c r="C6362" s="4">
        <v>42327</v>
      </c>
      <c r="D6362" s="4">
        <v>42332</v>
      </c>
      <c r="E6362" t="s">
        <v>15</v>
      </c>
      <c r="F6362" t="s">
        <v>1100</v>
      </c>
      <c r="G6362" t="s">
        <v>21</v>
      </c>
      <c r="H6362">
        <v>10035</v>
      </c>
      <c r="I6362" t="s">
        <v>1359</v>
      </c>
      <c r="J6362">
        <v>861.76</v>
      </c>
      <c r="K6362">
        <v>4</v>
      </c>
      <c r="L6362">
        <v>152.9624</v>
      </c>
      <c r="M6362">
        <v>0</v>
      </c>
      <c r="N6362">
        <v>249.91040000000001</v>
      </c>
    </row>
    <row r="6363" spans="1:14" hidden="1">
      <c r="A6363">
        <v>4421</v>
      </c>
      <c r="B6363" t="s">
        <v>5820</v>
      </c>
      <c r="C6363" s="4">
        <v>42325</v>
      </c>
      <c r="D6363" s="4">
        <v>42329</v>
      </c>
      <c r="E6363" t="s">
        <v>52</v>
      </c>
      <c r="F6363" t="s">
        <v>69</v>
      </c>
      <c r="G6363" t="s">
        <v>21</v>
      </c>
      <c r="H6363">
        <v>60610</v>
      </c>
      <c r="I6363" t="s">
        <v>2971</v>
      </c>
      <c r="J6363">
        <v>40.92</v>
      </c>
      <c r="K6363">
        <v>5</v>
      </c>
      <c r="L6363">
        <v>7.5701999999999998</v>
      </c>
      <c r="M6363">
        <v>0.2</v>
      </c>
      <c r="N6363">
        <v>3.069</v>
      </c>
    </row>
    <row r="6364" spans="1:14" hidden="1">
      <c r="A6364">
        <v>5842</v>
      </c>
      <c r="B6364" t="s">
        <v>5821</v>
      </c>
      <c r="C6364" s="4">
        <v>42325</v>
      </c>
      <c r="D6364" s="4">
        <v>42329</v>
      </c>
      <c r="E6364" t="s">
        <v>15</v>
      </c>
      <c r="F6364" t="s">
        <v>5148</v>
      </c>
      <c r="G6364" t="s">
        <v>21</v>
      </c>
      <c r="H6364">
        <v>92105</v>
      </c>
      <c r="I6364" t="s">
        <v>5822</v>
      </c>
      <c r="J6364">
        <v>415.96800000000002</v>
      </c>
      <c r="K6364">
        <v>4</v>
      </c>
      <c r="L6364">
        <v>90.992999999999995</v>
      </c>
      <c r="M6364">
        <v>0.2</v>
      </c>
      <c r="N6364">
        <v>51.996000000000002</v>
      </c>
    </row>
    <row r="6365" spans="1:14" hidden="1">
      <c r="A6365">
        <v>5843</v>
      </c>
      <c r="B6365" t="s">
        <v>5821</v>
      </c>
      <c r="C6365" s="4">
        <v>42325</v>
      </c>
      <c r="D6365" s="4">
        <v>42329</v>
      </c>
      <c r="E6365" t="s">
        <v>15</v>
      </c>
      <c r="F6365" t="s">
        <v>5148</v>
      </c>
      <c r="G6365" t="s">
        <v>21</v>
      </c>
      <c r="H6365">
        <v>92105</v>
      </c>
      <c r="I6365" t="s">
        <v>1999</v>
      </c>
      <c r="J6365">
        <v>304.89999999999998</v>
      </c>
      <c r="K6365">
        <v>5</v>
      </c>
      <c r="L6365">
        <v>59.760399999999997</v>
      </c>
      <c r="M6365">
        <v>0</v>
      </c>
      <c r="N6365">
        <v>6.0979999999999999</v>
      </c>
    </row>
    <row r="6366" spans="1:14" hidden="1">
      <c r="A6366">
        <v>5844</v>
      </c>
      <c r="B6366" t="s">
        <v>5821</v>
      </c>
      <c r="C6366" s="4">
        <v>42325</v>
      </c>
      <c r="D6366" s="4">
        <v>42329</v>
      </c>
      <c r="E6366" t="s">
        <v>15</v>
      </c>
      <c r="F6366" t="s">
        <v>5148</v>
      </c>
      <c r="G6366" t="s">
        <v>21</v>
      </c>
      <c r="H6366">
        <v>92105</v>
      </c>
      <c r="I6366" t="s">
        <v>4301</v>
      </c>
      <c r="J6366">
        <v>80.959999999999994</v>
      </c>
      <c r="K6366">
        <v>4</v>
      </c>
      <c r="L6366">
        <v>12.9536</v>
      </c>
      <c r="M6366">
        <v>0</v>
      </c>
      <c r="N6366">
        <v>29.145600000000002</v>
      </c>
    </row>
    <row r="6367" spans="1:14" hidden="1">
      <c r="A6367">
        <v>5845</v>
      </c>
      <c r="B6367" t="s">
        <v>5821</v>
      </c>
      <c r="C6367" s="4">
        <v>42325</v>
      </c>
      <c r="D6367" s="4">
        <v>42329</v>
      </c>
      <c r="E6367" t="s">
        <v>15</v>
      </c>
      <c r="F6367" t="s">
        <v>5148</v>
      </c>
      <c r="G6367" t="s">
        <v>21</v>
      </c>
      <c r="H6367">
        <v>92105</v>
      </c>
      <c r="I6367" t="s">
        <v>1690</v>
      </c>
      <c r="J6367">
        <v>777.21</v>
      </c>
      <c r="K6367">
        <v>7</v>
      </c>
      <c r="L6367">
        <v>103.25790000000001</v>
      </c>
      <c r="M6367">
        <v>0</v>
      </c>
      <c r="N6367">
        <v>54.404699999999998</v>
      </c>
    </row>
    <row r="6368" spans="1:14" hidden="1">
      <c r="A6368">
        <v>5846</v>
      </c>
      <c r="B6368" t="s">
        <v>5821</v>
      </c>
      <c r="C6368" s="4">
        <v>42325</v>
      </c>
      <c r="D6368" s="4">
        <v>42329</v>
      </c>
      <c r="E6368" t="s">
        <v>15</v>
      </c>
      <c r="F6368" t="s">
        <v>5148</v>
      </c>
      <c r="G6368" t="s">
        <v>21</v>
      </c>
      <c r="H6368">
        <v>92105</v>
      </c>
      <c r="I6368" t="s">
        <v>2188</v>
      </c>
      <c r="J6368">
        <v>32.4</v>
      </c>
      <c r="K6368">
        <v>5</v>
      </c>
      <c r="L6368">
        <v>3.3696000000000002</v>
      </c>
      <c r="M6368">
        <v>0</v>
      </c>
      <c r="N6368">
        <v>15.552</v>
      </c>
    </row>
    <row r="6369" spans="1:14" hidden="1">
      <c r="A6369">
        <v>5847</v>
      </c>
      <c r="B6369" t="s">
        <v>5821</v>
      </c>
      <c r="C6369" s="4">
        <v>42325</v>
      </c>
      <c r="D6369" s="4">
        <v>42329</v>
      </c>
      <c r="E6369" t="s">
        <v>15</v>
      </c>
      <c r="F6369" t="s">
        <v>5148</v>
      </c>
      <c r="G6369" t="s">
        <v>21</v>
      </c>
      <c r="H6369">
        <v>92105</v>
      </c>
      <c r="I6369" t="s">
        <v>321</v>
      </c>
      <c r="J6369">
        <v>225.56800000000001</v>
      </c>
      <c r="K6369">
        <v>2</v>
      </c>
      <c r="L6369">
        <v>111.3742</v>
      </c>
      <c r="M6369">
        <v>0.2</v>
      </c>
      <c r="N6369">
        <v>2.8195999999999799</v>
      </c>
    </row>
    <row r="6370" spans="1:14" hidden="1">
      <c r="A6370">
        <v>5848</v>
      </c>
      <c r="B6370" t="s">
        <v>5821</v>
      </c>
      <c r="C6370" s="4">
        <v>42325</v>
      </c>
      <c r="D6370" s="4">
        <v>42329</v>
      </c>
      <c r="E6370" t="s">
        <v>15</v>
      </c>
      <c r="F6370" t="s">
        <v>5148</v>
      </c>
      <c r="G6370" t="s">
        <v>21</v>
      </c>
      <c r="H6370">
        <v>92105</v>
      </c>
      <c r="I6370" t="s">
        <v>2953</v>
      </c>
      <c r="J6370">
        <v>36.6</v>
      </c>
      <c r="K6370">
        <v>3</v>
      </c>
      <c r="L6370">
        <v>7.0759999999999996</v>
      </c>
      <c r="M6370">
        <v>0</v>
      </c>
      <c r="N6370">
        <v>15.372</v>
      </c>
    </row>
    <row r="6371" spans="1:14" hidden="1">
      <c r="A6371">
        <v>8008</v>
      </c>
      <c r="B6371" t="s">
        <v>5823</v>
      </c>
      <c r="C6371" s="4">
        <v>42325</v>
      </c>
      <c r="D6371" s="4">
        <v>42332</v>
      </c>
      <c r="E6371" t="s">
        <v>15</v>
      </c>
      <c r="F6371" t="s">
        <v>1466</v>
      </c>
      <c r="G6371" t="s">
        <v>21</v>
      </c>
      <c r="H6371">
        <v>73120</v>
      </c>
      <c r="I6371" t="s">
        <v>137</v>
      </c>
      <c r="J6371">
        <v>541.24</v>
      </c>
      <c r="K6371">
        <v>4</v>
      </c>
      <c r="L6371">
        <v>133.95689999999999</v>
      </c>
      <c r="M6371">
        <v>0</v>
      </c>
      <c r="N6371">
        <v>5.4124000000000496</v>
      </c>
    </row>
    <row r="6372" spans="1:14" hidden="1">
      <c r="A6372">
        <v>8009</v>
      </c>
      <c r="B6372" t="s">
        <v>5823</v>
      </c>
      <c r="C6372" s="4">
        <v>42325</v>
      </c>
      <c r="D6372" s="4">
        <v>42332</v>
      </c>
      <c r="E6372" t="s">
        <v>15</v>
      </c>
      <c r="F6372" t="s">
        <v>1466</v>
      </c>
      <c r="G6372" t="s">
        <v>21</v>
      </c>
      <c r="H6372">
        <v>73120</v>
      </c>
      <c r="I6372" t="s">
        <v>2208</v>
      </c>
      <c r="J6372">
        <v>106.32</v>
      </c>
      <c r="K6372">
        <v>3</v>
      </c>
      <c r="L6372">
        <v>18.783200000000001</v>
      </c>
      <c r="M6372">
        <v>0</v>
      </c>
      <c r="N6372">
        <v>49.970399999999998</v>
      </c>
    </row>
    <row r="6373" spans="1:14" hidden="1">
      <c r="A6373">
        <v>8010</v>
      </c>
      <c r="B6373" t="s">
        <v>5823</v>
      </c>
      <c r="C6373" s="4">
        <v>42325</v>
      </c>
      <c r="D6373" s="4">
        <v>42332</v>
      </c>
      <c r="E6373" t="s">
        <v>15</v>
      </c>
      <c r="F6373" t="s">
        <v>1466</v>
      </c>
      <c r="G6373" t="s">
        <v>21</v>
      </c>
      <c r="H6373">
        <v>73120</v>
      </c>
      <c r="I6373" t="s">
        <v>2663</v>
      </c>
      <c r="J6373">
        <v>1323.9</v>
      </c>
      <c r="K6373">
        <v>5</v>
      </c>
      <c r="L6373">
        <v>187.99379999999999</v>
      </c>
      <c r="M6373">
        <v>0</v>
      </c>
      <c r="N6373">
        <v>383.93099999999998</v>
      </c>
    </row>
    <row r="6374" spans="1:14" hidden="1">
      <c r="A6374">
        <v>1627</v>
      </c>
      <c r="B6374" t="s">
        <v>5824</v>
      </c>
      <c r="C6374" s="4">
        <v>42324</v>
      </c>
      <c r="D6374" s="4">
        <v>42330</v>
      </c>
      <c r="E6374" t="s">
        <v>15</v>
      </c>
      <c r="F6374" t="s">
        <v>2798</v>
      </c>
      <c r="G6374" t="s">
        <v>17</v>
      </c>
      <c r="H6374">
        <v>10011</v>
      </c>
      <c r="I6374" t="s">
        <v>18</v>
      </c>
      <c r="J6374">
        <v>523.25</v>
      </c>
      <c r="K6374">
        <v>5</v>
      </c>
      <c r="L6374">
        <v>76.394499999999994</v>
      </c>
      <c r="M6374">
        <v>0</v>
      </c>
      <c r="N6374">
        <v>141.2775</v>
      </c>
    </row>
    <row r="6375" spans="1:14" hidden="1">
      <c r="A6375">
        <v>2811</v>
      </c>
      <c r="B6375" t="s">
        <v>5825</v>
      </c>
      <c r="C6375" s="4">
        <v>42324</v>
      </c>
      <c r="D6375" s="4">
        <v>42326</v>
      </c>
      <c r="E6375" t="s">
        <v>52</v>
      </c>
      <c r="F6375" t="s">
        <v>410</v>
      </c>
      <c r="G6375" t="s">
        <v>17</v>
      </c>
      <c r="H6375">
        <v>53209</v>
      </c>
      <c r="I6375" t="s">
        <v>1433</v>
      </c>
      <c r="J6375">
        <v>179.82</v>
      </c>
      <c r="K6375">
        <v>9</v>
      </c>
      <c r="L6375">
        <v>10.589399999999999</v>
      </c>
      <c r="M6375">
        <v>0</v>
      </c>
      <c r="N6375">
        <v>84.5154</v>
      </c>
    </row>
    <row r="6376" spans="1:14" hidden="1">
      <c r="A6376">
        <v>2812</v>
      </c>
      <c r="B6376" t="s">
        <v>5825</v>
      </c>
      <c r="C6376" s="4">
        <v>42324</v>
      </c>
      <c r="D6376" s="4">
        <v>42326</v>
      </c>
      <c r="E6376" t="s">
        <v>52</v>
      </c>
      <c r="F6376" t="s">
        <v>410</v>
      </c>
      <c r="G6376" t="s">
        <v>17</v>
      </c>
      <c r="H6376">
        <v>53209</v>
      </c>
      <c r="I6376" t="s">
        <v>3206</v>
      </c>
      <c r="J6376">
        <v>185.58</v>
      </c>
      <c r="K6376">
        <v>6</v>
      </c>
      <c r="L6376">
        <v>18.248699999999999</v>
      </c>
      <c r="M6376">
        <v>0</v>
      </c>
      <c r="N6376">
        <v>76.087800000000001</v>
      </c>
    </row>
    <row r="6377" spans="1:14" hidden="1">
      <c r="A6377">
        <v>2813</v>
      </c>
      <c r="B6377" t="s">
        <v>5825</v>
      </c>
      <c r="C6377" s="4">
        <v>42324</v>
      </c>
      <c r="D6377" s="4">
        <v>42326</v>
      </c>
      <c r="E6377" t="s">
        <v>52</v>
      </c>
      <c r="F6377" t="s">
        <v>410</v>
      </c>
      <c r="G6377" t="s">
        <v>17</v>
      </c>
      <c r="H6377">
        <v>53209</v>
      </c>
      <c r="I6377" t="s">
        <v>1649</v>
      </c>
      <c r="J6377">
        <v>214.11</v>
      </c>
      <c r="K6377">
        <v>3</v>
      </c>
      <c r="L6377">
        <v>59.237099999999998</v>
      </c>
      <c r="M6377">
        <v>0</v>
      </c>
      <c r="N6377">
        <v>36.398699999999998</v>
      </c>
    </row>
    <row r="6378" spans="1:14" hidden="1">
      <c r="A6378">
        <v>2814</v>
      </c>
      <c r="B6378" t="s">
        <v>5825</v>
      </c>
      <c r="C6378" s="4">
        <v>42324</v>
      </c>
      <c r="D6378" s="4">
        <v>42326</v>
      </c>
      <c r="E6378" t="s">
        <v>52</v>
      </c>
      <c r="F6378" t="s">
        <v>410</v>
      </c>
      <c r="G6378" t="s">
        <v>17</v>
      </c>
      <c r="H6378">
        <v>53209</v>
      </c>
      <c r="I6378" t="s">
        <v>1558</v>
      </c>
      <c r="J6378">
        <v>999.96</v>
      </c>
      <c r="K6378">
        <v>4</v>
      </c>
      <c r="L6378">
        <v>192.4923</v>
      </c>
      <c r="M6378">
        <v>0</v>
      </c>
      <c r="N6378">
        <v>229.99080000000001</v>
      </c>
    </row>
    <row r="6379" spans="1:14" hidden="1">
      <c r="A6379">
        <v>2815</v>
      </c>
      <c r="B6379" t="s">
        <v>5825</v>
      </c>
      <c r="C6379" s="4">
        <v>42324</v>
      </c>
      <c r="D6379" s="4">
        <v>42326</v>
      </c>
      <c r="E6379" t="s">
        <v>52</v>
      </c>
      <c r="F6379" t="s">
        <v>410</v>
      </c>
      <c r="G6379" t="s">
        <v>17</v>
      </c>
      <c r="H6379">
        <v>53209</v>
      </c>
      <c r="I6379" t="s">
        <v>2998</v>
      </c>
      <c r="J6379">
        <v>653.54999999999995</v>
      </c>
      <c r="K6379">
        <v>3</v>
      </c>
      <c r="L6379">
        <v>180.81549999999999</v>
      </c>
      <c r="M6379">
        <v>0</v>
      </c>
      <c r="N6379">
        <v>111.1035</v>
      </c>
    </row>
    <row r="6380" spans="1:14" hidden="1">
      <c r="A6380">
        <v>4193</v>
      </c>
      <c r="B6380" t="s">
        <v>5826</v>
      </c>
      <c r="C6380" s="4">
        <v>42324</v>
      </c>
      <c r="D6380" s="4">
        <v>42328</v>
      </c>
      <c r="E6380" t="s">
        <v>15</v>
      </c>
      <c r="F6380" t="s">
        <v>2726</v>
      </c>
      <c r="G6380" t="s">
        <v>27</v>
      </c>
      <c r="H6380">
        <v>83704</v>
      </c>
      <c r="I6380" t="s">
        <v>423</v>
      </c>
      <c r="J6380">
        <v>696.42</v>
      </c>
      <c r="K6380">
        <v>2</v>
      </c>
      <c r="L6380">
        <v>268.12169999999998</v>
      </c>
      <c r="M6380">
        <v>0</v>
      </c>
      <c r="N6380">
        <v>160.17660000000001</v>
      </c>
    </row>
    <row r="6381" spans="1:14" hidden="1">
      <c r="A6381">
        <v>4194</v>
      </c>
      <c r="B6381" t="s">
        <v>5826</v>
      </c>
      <c r="C6381" s="4">
        <v>42324</v>
      </c>
      <c r="D6381" s="4">
        <v>42328</v>
      </c>
      <c r="E6381" t="s">
        <v>15</v>
      </c>
      <c r="F6381" t="s">
        <v>2726</v>
      </c>
      <c r="G6381" t="s">
        <v>27</v>
      </c>
      <c r="H6381">
        <v>83704</v>
      </c>
      <c r="I6381" t="s">
        <v>811</v>
      </c>
      <c r="J6381">
        <v>304.77600000000001</v>
      </c>
      <c r="K6381">
        <v>3</v>
      </c>
      <c r="L6381">
        <v>93.9726</v>
      </c>
      <c r="M6381">
        <v>0.2</v>
      </c>
      <c r="N6381">
        <v>22.8582</v>
      </c>
    </row>
    <row r="6382" spans="1:14" hidden="1">
      <c r="A6382">
        <v>6794</v>
      </c>
      <c r="B6382" t="s">
        <v>5827</v>
      </c>
      <c r="C6382" s="4">
        <v>42324</v>
      </c>
      <c r="D6382" s="4">
        <v>42328</v>
      </c>
      <c r="E6382" t="s">
        <v>15</v>
      </c>
      <c r="F6382" t="s">
        <v>2354</v>
      </c>
      <c r="G6382" t="s">
        <v>27</v>
      </c>
      <c r="H6382">
        <v>60610</v>
      </c>
      <c r="I6382" t="s">
        <v>2515</v>
      </c>
      <c r="J6382">
        <v>21.488</v>
      </c>
      <c r="K6382">
        <v>2</v>
      </c>
      <c r="L6382">
        <v>9.9382000000000001</v>
      </c>
      <c r="M6382">
        <v>0.2</v>
      </c>
      <c r="N6382">
        <v>1.6115999999999999</v>
      </c>
    </row>
    <row r="6383" spans="1:14" hidden="1">
      <c r="A6383">
        <v>6795</v>
      </c>
      <c r="B6383" t="s">
        <v>5827</v>
      </c>
      <c r="C6383" s="4">
        <v>42324</v>
      </c>
      <c r="D6383" s="4">
        <v>42328</v>
      </c>
      <c r="E6383" t="s">
        <v>15</v>
      </c>
      <c r="F6383" t="s">
        <v>2354</v>
      </c>
      <c r="G6383" t="s">
        <v>27</v>
      </c>
      <c r="H6383">
        <v>60610</v>
      </c>
      <c r="I6383" t="s">
        <v>3081</v>
      </c>
      <c r="J6383">
        <v>239.976</v>
      </c>
      <c r="K6383">
        <v>3</v>
      </c>
      <c r="L6383">
        <v>70.992900000000006</v>
      </c>
      <c r="M6383">
        <v>0.2</v>
      </c>
      <c r="N6383">
        <v>26.997299999999999</v>
      </c>
    </row>
    <row r="6384" spans="1:14" hidden="1">
      <c r="A6384">
        <v>6796</v>
      </c>
      <c r="B6384" t="s">
        <v>5827</v>
      </c>
      <c r="C6384" s="4">
        <v>42324</v>
      </c>
      <c r="D6384" s="4">
        <v>42328</v>
      </c>
      <c r="E6384" t="s">
        <v>15</v>
      </c>
      <c r="F6384" t="s">
        <v>2354</v>
      </c>
      <c r="G6384" t="s">
        <v>27</v>
      </c>
      <c r="H6384">
        <v>60610</v>
      </c>
      <c r="I6384" t="s">
        <v>2935</v>
      </c>
      <c r="J6384">
        <v>34.503999999999998</v>
      </c>
      <c r="K6384">
        <v>2</v>
      </c>
      <c r="L6384">
        <v>25.0154</v>
      </c>
      <c r="M6384">
        <v>0.6</v>
      </c>
      <c r="N6384">
        <v>-15.5268</v>
      </c>
    </row>
    <row r="6385" spans="1:14" hidden="1">
      <c r="A6385">
        <v>7442</v>
      </c>
      <c r="B6385" t="s">
        <v>5828</v>
      </c>
      <c r="C6385" s="4">
        <v>42324</v>
      </c>
      <c r="D6385" s="4">
        <v>42326</v>
      </c>
      <c r="E6385" t="s">
        <v>38</v>
      </c>
      <c r="F6385" t="s">
        <v>3243</v>
      </c>
      <c r="G6385" t="s">
        <v>27</v>
      </c>
      <c r="H6385">
        <v>92105</v>
      </c>
      <c r="I6385" t="s">
        <v>4602</v>
      </c>
      <c r="J6385">
        <v>18.899999999999999</v>
      </c>
      <c r="K6385">
        <v>3</v>
      </c>
      <c r="L6385">
        <v>3.4020000000000001</v>
      </c>
      <c r="M6385">
        <v>0</v>
      </c>
      <c r="N6385">
        <v>8.6940000000000008</v>
      </c>
    </row>
    <row r="6386" spans="1:14" hidden="1">
      <c r="A6386">
        <v>549</v>
      </c>
      <c r="B6386" t="s">
        <v>5829</v>
      </c>
      <c r="C6386" s="4">
        <v>42323</v>
      </c>
      <c r="D6386" s="4">
        <v>42325</v>
      </c>
      <c r="E6386" t="s">
        <v>52</v>
      </c>
      <c r="F6386" t="s">
        <v>295</v>
      </c>
      <c r="G6386" t="s">
        <v>27</v>
      </c>
      <c r="H6386">
        <v>60653</v>
      </c>
      <c r="I6386" t="s">
        <v>852</v>
      </c>
      <c r="J6386">
        <v>250.27199999999999</v>
      </c>
      <c r="K6386">
        <v>9</v>
      </c>
      <c r="L6386">
        <v>26.07</v>
      </c>
      <c r="M6386">
        <v>0.2</v>
      </c>
      <c r="N6386">
        <v>15.641999999999999</v>
      </c>
    </row>
    <row r="6387" spans="1:14" hidden="1">
      <c r="A6387">
        <v>550</v>
      </c>
      <c r="B6387" t="s">
        <v>5829</v>
      </c>
      <c r="C6387" s="4">
        <v>42323</v>
      </c>
      <c r="D6387" s="4">
        <v>42325</v>
      </c>
      <c r="E6387" t="s">
        <v>52</v>
      </c>
      <c r="F6387" t="s">
        <v>295</v>
      </c>
      <c r="G6387" t="s">
        <v>27</v>
      </c>
      <c r="H6387">
        <v>60653</v>
      </c>
      <c r="I6387" t="s">
        <v>1412</v>
      </c>
      <c r="J6387">
        <v>11.364000000000001</v>
      </c>
      <c r="K6387">
        <v>3</v>
      </c>
      <c r="L6387">
        <v>9.4700000000000006</v>
      </c>
      <c r="M6387">
        <v>0.8</v>
      </c>
      <c r="N6387">
        <v>-17.045999999999999</v>
      </c>
    </row>
    <row r="6388" spans="1:14" hidden="1">
      <c r="A6388">
        <v>551</v>
      </c>
      <c r="B6388" t="s">
        <v>5829</v>
      </c>
      <c r="C6388" s="4">
        <v>42323</v>
      </c>
      <c r="D6388" s="4">
        <v>42325</v>
      </c>
      <c r="E6388" t="s">
        <v>52</v>
      </c>
      <c r="F6388" t="s">
        <v>295</v>
      </c>
      <c r="G6388" t="s">
        <v>27</v>
      </c>
      <c r="H6388">
        <v>60653</v>
      </c>
      <c r="I6388" t="s">
        <v>796</v>
      </c>
      <c r="J6388">
        <v>8.7200000000000006</v>
      </c>
      <c r="K6388">
        <v>5</v>
      </c>
      <c r="L6388">
        <v>2.0928</v>
      </c>
      <c r="M6388">
        <v>0.2</v>
      </c>
      <c r="N6388">
        <v>-1.744</v>
      </c>
    </row>
    <row r="6389" spans="1:14" hidden="1">
      <c r="A6389">
        <v>6187</v>
      </c>
      <c r="B6389" t="s">
        <v>5830</v>
      </c>
      <c r="C6389" s="4">
        <v>42323</v>
      </c>
      <c r="D6389" s="4">
        <v>42325</v>
      </c>
      <c r="E6389" t="s">
        <v>38</v>
      </c>
      <c r="F6389" t="s">
        <v>2116</v>
      </c>
      <c r="G6389" t="s">
        <v>27</v>
      </c>
      <c r="H6389">
        <v>10035</v>
      </c>
      <c r="I6389" t="s">
        <v>95</v>
      </c>
      <c r="J6389">
        <v>70.95</v>
      </c>
      <c r="K6389">
        <v>3</v>
      </c>
      <c r="L6389">
        <v>16.791499999999999</v>
      </c>
      <c r="M6389">
        <v>0</v>
      </c>
      <c r="N6389">
        <v>20.575500000000002</v>
      </c>
    </row>
    <row r="6390" spans="1:14" hidden="1">
      <c r="A6390">
        <v>6188</v>
      </c>
      <c r="B6390" t="s">
        <v>5830</v>
      </c>
      <c r="C6390" s="4">
        <v>42323</v>
      </c>
      <c r="D6390" s="4">
        <v>42325</v>
      </c>
      <c r="E6390" t="s">
        <v>38</v>
      </c>
      <c r="F6390" t="s">
        <v>2116</v>
      </c>
      <c r="G6390" t="s">
        <v>27</v>
      </c>
      <c r="H6390">
        <v>10035</v>
      </c>
      <c r="I6390" t="s">
        <v>4375</v>
      </c>
      <c r="J6390">
        <v>34.944000000000003</v>
      </c>
      <c r="K6390">
        <v>6</v>
      </c>
      <c r="L6390">
        <v>3.8584000000000001</v>
      </c>
      <c r="M6390">
        <v>0.2</v>
      </c>
      <c r="N6390">
        <v>11.7936</v>
      </c>
    </row>
    <row r="6391" spans="1:14" hidden="1">
      <c r="A6391">
        <v>6189</v>
      </c>
      <c r="B6391" t="s">
        <v>5830</v>
      </c>
      <c r="C6391" s="4">
        <v>42323</v>
      </c>
      <c r="D6391" s="4">
        <v>42325</v>
      </c>
      <c r="E6391" t="s">
        <v>38</v>
      </c>
      <c r="F6391" t="s">
        <v>2116</v>
      </c>
      <c r="G6391" t="s">
        <v>27</v>
      </c>
      <c r="H6391">
        <v>10035</v>
      </c>
      <c r="I6391" t="s">
        <v>3105</v>
      </c>
      <c r="J6391">
        <v>119.04</v>
      </c>
      <c r="K6391">
        <v>6</v>
      </c>
      <c r="L6391">
        <v>13.888</v>
      </c>
      <c r="M6391">
        <v>0</v>
      </c>
      <c r="N6391">
        <v>35.712000000000003</v>
      </c>
    </row>
    <row r="6392" spans="1:14" hidden="1">
      <c r="A6392">
        <v>8832</v>
      </c>
      <c r="B6392" t="s">
        <v>5831</v>
      </c>
      <c r="C6392" s="4">
        <v>42323</v>
      </c>
      <c r="D6392" s="4">
        <v>42327</v>
      </c>
      <c r="E6392" t="s">
        <v>15</v>
      </c>
      <c r="F6392" t="s">
        <v>5832</v>
      </c>
      <c r="G6392" t="s">
        <v>17</v>
      </c>
      <c r="H6392">
        <v>22801</v>
      </c>
      <c r="I6392" t="s">
        <v>2080</v>
      </c>
      <c r="J6392">
        <v>39.96</v>
      </c>
      <c r="K6392">
        <v>2</v>
      </c>
      <c r="L6392">
        <v>12.7872</v>
      </c>
      <c r="M6392">
        <v>0</v>
      </c>
      <c r="N6392">
        <v>14.3856</v>
      </c>
    </row>
    <row r="6393" spans="1:14" hidden="1">
      <c r="A6393">
        <v>9022</v>
      </c>
      <c r="B6393" t="s">
        <v>5833</v>
      </c>
      <c r="C6393" s="4">
        <v>42323</v>
      </c>
      <c r="D6393" s="4">
        <v>42328</v>
      </c>
      <c r="E6393" t="s">
        <v>15</v>
      </c>
      <c r="F6393" t="s">
        <v>1788</v>
      </c>
      <c r="G6393" t="s">
        <v>27</v>
      </c>
      <c r="H6393">
        <v>43615</v>
      </c>
      <c r="I6393" t="s">
        <v>2618</v>
      </c>
      <c r="J6393">
        <v>166.92</v>
      </c>
      <c r="K6393">
        <v>13</v>
      </c>
      <c r="L6393">
        <v>21.827999999999999</v>
      </c>
      <c r="M6393">
        <v>0.7</v>
      </c>
      <c r="N6393">
        <v>-116.84399999999999</v>
      </c>
    </row>
    <row r="6394" spans="1:14" hidden="1">
      <c r="A6394">
        <v>2395</v>
      </c>
      <c r="B6394" t="s">
        <v>5834</v>
      </c>
      <c r="C6394" s="4">
        <v>42322</v>
      </c>
      <c r="D6394" s="4">
        <v>42327</v>
      </c>
      <c r="E6394" t="s">
        <v>15</v>
      </c>
      <c r="F6394" t="s">
        <v>1059</v>
      </c>
      <c r="G6394" t="s">
        <v>27</v>
      </c>
      <c r="H6394">
        <v>10035</v>
      </c>
      <c r="I6394" t="s">
        <v>2317</v>
      </c>
      <c r="J6394">
        <v>37.6</v>
      </c>
      <c r="K6394">
        <v>2</v>
      </c>
      <c r="L6394">
        <v>17.672000000000001</v>
      </c>
      <c r="M6394">
        <v>0</v>
      </c>
      <c r="N6394">
        <v>2.2559999999999998</v>
      </c>
    </row>
    <row r="6395" spans="1:14" hidden="1">
      <c r="A6395">
        <v>2396</v>
      </c>
      <c r="B6395" t="s">
        <v>5834</v>
      </c>
      <c r="C6395" s="4">
        <v>42322</v>
      </c>
      <c r="D6395" s="4">
        <v>42327</v>
      </c>
      <c r="E6395" t="s">
        <v>15</v>
      </c>
      <c r="F6395" t="s">
        <v>1059</v>
      </c>
      <c r="G6395" t="s">
        <v>27</v>
      </c>
      <c r="H6395">
        <v>10035</v>
      </c>
      <c r="I6395" t="s">
        <v>4058</v>
      </c>
      <c r="J6395">
        <v>59.9</v>
      </c>
      <c r="K6395">
        <v>2</v>
      </c>
      <c r="L6395">
        <v>17.97</v>
      </c>
      <c r="M6395">
        <v>0</v>
      </c>
      <c r="N6395">
        <v>23.96</v>
      </c>
    </row>
    <row r="6396" spans="1:14" hidden="1">
      <c r="A6396">
        <v>2397</v>
      </c>
      <c r="B6396" t="s">
        <v>5834</v>
      </c>
      <c r="C6396" s="4">
        <v>42322</v>
      </c>
      <c r="D6396" s="4">
        <v>42327</v>
      </c>
      <c r="E6396" t="s">
        <v>15</v>
      </c>
      <c r="F6396" t="s">
        <v>1059</v>
      </c>
      <c r="G6396" t="s">
        <v>27</v>
      </c>
      <c r="H6396">
        <v>10035</v>
      </c>
      <c r="I6396" t="s">
        <v>1750</v>
      </c>
      <c r="J6396">
        <v>37</v>
      </c>
      <c r="K6396">
        <v>5</v>
      </c>
      <c r="L6396">
        <v>4.07</v>
      </c>
      <c r="M6396">
        <v>0</v>
      </c>
      <c r="N6396">
        <v>16.649999999999999</v>
      </c>
    </row>
    <row r="6397" spans="1:14" hidden="1">
      <c r="A6397">
        <v>2435</v>
      </c>
      <c r="B6397" t="s">
        <v>5835</v>
      </c>
      <c r="C6397" s="4">
        <v>42322</v>
      </c>
      <c r="D6397" s="4">
        <v>42325</v>
      </c>
      <c r="E6397" t="s">
        <v>38</v>
      </c>
      <c r="F6397" t="s">
        <v>1059</v>
      </c>
      <c r="G6397" t="s">
        <v>27</v>
      </c>
      <c r="H6397">
        <v>22153</v>
      </c>
      <c r="I6397" t="s">
        <v>3532</v>
      </c>
      <c r="J6397">
        <v>33.96</v>
      </c>
      <c r="K6397">
        <v>2</v>
      </c>
      <c r="L6397">
        <v>8.49</v>
      </c>
      <c r="M6397">
        <v>0</v>
      </c>
      <c r="N6397">
        <v>16.98</v>
      </c>
    </row>
    <row r="6398" spans="1:14" hidden="1">
      <c r="A6398">
        <v>2436</v>
      </c>
      <c r="B6398" t="s">
        <v>5835</v>
      </c>
      <c r="C6398" s="4">
        <v>42322</v>
      </c>
      <c r="D6398" s="4">
        <v>42325</v>
      </c>
      <c r="E6398" t="s">
        <v>38</v>
      </c>
      <c r="F6398" t="s">
        <v>1059</v>
      </c>
      <c r="G6398" t="s">
        <v>27</v>
      </c>
      <c r="H6398">
        <v>22153</v>
      </c>
      <c r="I6398" t="s">
        <v>4405</v>
      </c>
      <c r="J6398">
        <v>826.11</v>
      </c>
      <c r="K6398">
        <v>3</v>
      </c>
      <c r="L6398">
        <v>167.97569999999999</v>
      </c>
      <c r="M6398">
        <v>0</v>
      </c>
      <c r="N6398">
        <v>322.18290000000002</v>
      </c>
    </row>
    <row r="6399" spans="1:14" hidden="1">
      <c r="A6399">
        <v>3832</v>
      </c>
      <c r="B6399" t="s">
        <v>5836</v>
      </c>
      <c r="C6399" s="4">
        <v>42322</v>
      </c>
      <c r="D6399" s="4">
        <v>42327</v>
      </c>
      <c r="E6399" t="s">
        <v>15</v>
      </c>
      <c r="F6399" t="s">
        <v>5837</v>
      </c>
      <c r="G6399" t="s">
        <v>21</v>
      </c>
      <c r="H6399">
        <v>19901</v>
      </c>
      <c r="I6399" t="s">
        <v>882</v>
      </c>
      <c r="J6399">
        <v>76.14</v>
      </c>
      <c r="K6399">
        <v>3</v>
      </c>
      <c r="L6399">
        <v>16.497</v>
      </c>
      <c r="M6399">
        <v>0</v>
      </c>
      <c r="N6399">
        <v>26.649000000000001</v>
      </c>
    </row>
    <row r="6400" spans="1:14" hidden="1">
      <c r="A6400">
        <v>3833</v>
      </c>
      <c r="B6400" t="s">
        <v>5836</v>
      </c>
      <c r="C6400" s="4">
        <v>42322</v>
      </c>
      <c r="D6400" s="4">
        <v>42327</v>
      </c>
      <c r="E6400" t="s">
        <v>15</v>
      </c>
      <c r="F6400" t="s">
        <v>5837</v>
      </c>
      <c r="G6400" t="s">
        <v>21</v>
      </c>
      <c r="H6400">
        <v>19901</v>
      </c>
      <c r="I6400" t="s">
        <v>1910</v>
      </c>
      <c r="J6400">
        <v>19.96</v>
      </c>
      <c r="K6400">
        <v>2</v>
      </c>
      <c r="L6400">
        <v>5.2893999999999997</v>
      </c>
      <c r="M6400">
        <v>0</v>
      </c>
      <c r="N6400">
        <v>9.3811999999999998</v>
      </c>
    </row>
    <row r="6401" spans="1:14" hidden="1">
      <c r="A6401">
        <v>3902</v>
      </c>
      <c r="B6401" t="s">
        <v>5838</v>
      </c>
      <c r="C6401" s="4">
        <v>42322</v>
      </c>
      <c r="D6401" s="4">
        <v>42328</v>
      </c>
      <c r="E6401" t="s">
        <v>15</v>
      </c>
      <c r="F6401" t="s">
        <v>1993</v>
      </c>
      <c r="G6401" t="s">
        <v>17</v>
      </c>
      <c r="H6401">
        <v>19143</v>
      </c>
      <c r="I6401" t="s">
        <v>2260</v>
      </c>
      <c r="J6401">
        <v>47.984000000000002</v>
      </c>
      <c r="K6401">
        <v>2</v>
      </c>
      <c r="L6401">
        <v>24.591799999999999</v>
      </c>
      <c r="M6401">
        <v>0.2</v>
      </c>
      <c r="N6401">
        <v>-1.1996</v>
      </c>
    </row>
    <row r="6402" spans="1:14" hidden="1">
      <c r="A6402">
        <v>5721</v>
      </c>
      <c r="B6402" t="s">
        <v>5839</v>
      </c>
      <c r="C6402" s="4">
        <v>42322</v>
      </c>
      <c r="D6402" s="4">
        <v>42325</v>
      </c>
      <c r="E6402" t="s">
        <v>38</v>
      </c>
      <c r="F6402" t="s">
        <v>3293</v>
      </c>
      <c r="G6402" t="s">
        <v>27</v>
      </c>
      <c r="H6402">
        <v>97477</v>
      </c>
      <c r="I6402" t="s">
        <v>2161</v>
      </c>
      <c r="J6402">
        <v>8.7200000000000006</v>
      </c>
      <c r="K6402">
        <v>5</v>
      </c>
      <c r="L6402">
        <v>1.2862</v>
      </c>
      <c r="M6402">
        <v>0.2</v>
      </c>
      <c r="N6402">
        <v>2.2890000000000001</v>
      </c>
    </row>
    <row r="6403" spans="1:14" hidden="1">
      <c r="A6403">
        <v>5722</v>
      </c>
      <c r="B6403" t="s">
        <v>5839</v>
      </c>
      <c r="C6403" s="4">
        <v>42322</v>
      </c>
      <c r="D6403" s="4">
        <v>42325</v>
      </c>
      <c r="E6403" t="s">
        <v>38</v>
      </c>
      <c r="F6403" t="s">
        <v>3293</v>
      </c>
      <c r="G6403" t="s">
        <v>27</v>
      </c>
      <c r="H6403">
        <v>97477</v>
      </c>
      <c r="I6403" t="s">
        <v>394</v>
      </c>
      <c r="J6403">
        <v>91.176000000000002</v>
      </c>
      <c r="K6403">
        <v>3</v>
      </c>
      <c r="L6403">
        <v>28.872399999999999</v>
      </c>
      <c r="M6403">
        <v>0.2</v>
      </c>
      <c r="N6403">
        <v>4.55879999999999</v>
      </c>
    </row>
    <row r="6404" spans="1:14" hidden="1">
      <c r="A6404">
        <v>5723</v>
      </c>
      <c r="B6404" t="s">
        <v>5839</v>
      </c>
      <c r="C6404" s="4">
        <v>42322</v>
      </c>
      <c r="D6404" s="4">
        <v>42325</v>
      </c>
      <c r="E6404" t="s">
        <v>38</v>
      </c>
      <c r="F6404" t="s">
        <v>3293</v>
      </c>
      <c r="G6404" t="s">
        <v>27</v>
      </c>
      <c r="H6404">
        <v>97477</v>
      </c>
      <c r="I6404" t="s">
        <v>3836</v>
      </c>
      <c r="J6404">
        <v>159.96799999999999</v>
      </c>
      <c r="K6404">
        <v>4</v>
      </c>
      <c r="L6404">
        <v>32.493499999999997</v>
      </c>
      <c r="M6404">
        <v>0.2</v>
      </c>
      <c r="N6404">
        <v>29.994</v>
      </c>
    </row>
    <row r="6405" spans="1:14" hidden="1">
      <c r="A6405">
        <v>6709</v>
      </c>
      <c r="B6405" t="s">
        <v>5840</v>
      </c>
      <c r="C6405" s="4">
        <v>42322</v>
      </c>
      <c r="D6405" s="4">
        <v>42327</v>
      </c>
      <c r="E6405" t="s">
        <v>15</v>
      </c>
      <c r="F6405" t="s">
        <v>191</v>
      </c>
      <c r="G6405" t="s">
        <v>21</v>
      </c>
      <c r="H6405">
        <v>87124</v>
      </c>
      <c r="I6405" t="s">
        <v>849</v>
      </c>
      <c r="J6405">
        <v>883.84</v>
      </c>
      <c r="K6405">
        <v>4</v>
      </c>
      <c r="L6405">
        <v>196.102</v>
      </c>
      <c r="M6405">
        <v>0.2</v>
      </c>
      <c r="N6405">
        <v>99.431999999999903</v>
      </c>
    </row>
    <row r="6406" spans="1:14" hidden="1">
      <c r="A6406">
        <v>6710</v>
      </c>
      <c r="B6406" t="s">
        <v>5840</v>
      </c>
      <c r="C6406" s="4">
        <v>42322</v>
      </c>
      <c r="D6406" s="4">
        <v>42327</v>
      </c>
      <c r="E6406" t="s">
        <v>15</v>
      </c>
      <c r="F6406" t="s">
        <v>191</v>
      </c>
      <c r="G6406" t="s">
        <v>21</v>
      </c>
      <c r="H6406">
        <v>87124</v>
      </c>
      <c r="I6406" t="s">
        <v>1502</v>
      </c>
      <c r="J6406">
        <v>230.352</v>
      </c>
      <c r="K6406">
        <v>3</v>
      </c>
      <c r="L6406">
        <v>70.065399999999997</v>
      </c>
      <c r="M6406">
        <v>0.2</v>
      </c>
      <c r="N6406">
        <v>20.155799999999999</v>
      </c>
    </row>
    <row r="6407" spans="1:14" hidden="1">
      <c r="A6407">
        <v>104</v>
      </c>
      <c r="B6407" t="s">
        <v>5841</v>
      </c>
      <c r="C6407" s="4">
        <v>42321</v>
      </c>
      <c r="D6407" s="4">
        <v>42325</v>
      </c>
      <c r="E6407" t="s">
        <v>15</v>
      </c>
      <c r="F6407" t="s">
        <v>732</v>
      </c>
      <c r="G6407" t="s">
        <v>21</v>
      </c>
      <c r="H6407">
        <v>80013</v>
      </c>
      <c r="I6407" t="s">
        <v>2694</v>
      </c>
      <c r="J6407">
        <v>238.89599999999999</v>
      </c>
      <c r="K6407">
        <v>6</v>
      </c>
      <c r="L6407">
        <v>44.295299999999997</v>
      </c>
      <c r="M6407">
        <v>0.2</v>
      </c>
      <c r="N6407">
        <v>-26.875800000000002</v>
      </c>
    </row>
    <row r="6408" spans="1:14" hidden="1">
      <c r="A6408">
        <v>105</v>
      </c>
      <c r="B6408" t="s">
        <v>5841</v>
      </c>
      <c r="C6408" s="4">
        <v>42321</v>
      </c>
      <c r="D6408" s="4">
        <v>42325</v>
      </c>
      <c r="E6408" t="s">
        <v>15</v>
      </c>
      <c r="F6408" t="s">
        <v>732</v>
      </c>
      <c r="G6408" t="s">
        <v>21</v>
      </c>
      <c r="H6408">
        <v>80013</v>
      </c>
      <c r="I6408" t="s">
        <v>3556</v>
      </c>
      <c r="J6408">
        <v>102.36</v>
      </c>
      <c r="K6408">
        <v>3</v>
      </c>
      <c r="L6408">
        <v>35.399500000000003</v>
      </c>
      <c r="M6408">
        <v>0.2</v>
      </c>
      <c r="N6408">
        <v>-3.83850000000001</v>
      </c>
    </row>
    <row r="6409" spans="1:14" hidden="1">
      <c r="A6409">
        <v>106</v>
      </c>
      <c r="B6409" t="s">
        <v>5841</v>
      </c>
      <c r="C6409" s="4">
        <v>42321</v>
      </c>
      <c r="D6409" s="4">
        <v>42325</v>
      </c>
      <c r="E6409" t="s">
        <v>15</v>
      </c>
      <c r="F6409" t="s">
        <v>732</v>
      </c>
      <c r="G6409" t="s">
        <v>21</v>
      </c>
      <c r="H6409">
        <v>80013</v>
      </c>
      <c r="I6409" t="s">
        <v>2151</v>
      </c>
      <c r="J6409">
        <v>36.881999999999998</v>
      </c>
      <c r="K6409">
        <v>3</v>
      </c>
      <c r="L6409">
        <v>20.899799999999999</v>
      </c>
      <c r="M6409">
        <v>0.7</v>
      </c>
      <c r="N6409">
        <v>-25.817399999999999</v>
      </c>
    </row>
    <row r="6410" spans="1:14" hidden="1">
      <c r="A6410">
        <v>1006</v>
      </c>
      <c r="B6410" t="s">
        <v>5842</v>
      </c>
      <c r="C6410" s="4">
        <v>42321</v>
      </c>
      <c r="D6410" s="4">
        <v>42325</v>
      </c>
      <c r="E6410" t="s">
        <v>15</v>
      </c>
      <c r="F6410" t="s">
        <v>1888</v>
      </c>
      <c r="G6410" t="s">
        <v>21</v>
      </c>
      <c r="H6410">
        <v>28540</v>
      </c>
      <c r="I6410" t="s">
        <v>2572</v>
      </c>
      <c r="J6410">
        <v>115.29600000000001</v>
      </c>
      <c r="K6410">
        <v>3</v>
      </c>
      <c r="L6410">
        <v>24.980799999999999</v>
      </c>
      <c r="M6410">
        <v>0.2</v>
      </c>
      <c r="N6410">
        <v>40.3536</v>
      </c>
    </row>
    <row r="6411" spans="1:14" hidden="1">
      <c r="A6411">
        <v>2736</v>
      </c>
      <c r="B6411" t="s">
        <v>5843</v>
      </c>
      <c r="C6411" s="4">
        <v>42321</v>
      </c>
      <c r="D6411" s="4">
        <v>42327</v>
      </c>
      <c r="E6411" t="s">
        <v>15</v>
      </c>
      <c r="F6411" t="s">
        <v>1278</v>
      </c>
      <c r="G6411" t="s">
        <v>21</v>
      </c>
      <c r="H6411">
        <v>19711</v>
      </c>
      <c r="I6411" t="s">
        <v>3032</v>
      </c>
      <c r="J6411">
        <v>377.97</v>
      </c>
      <c r="K6411">
        <v>3</v>
      </c>
      <c r="L6411">
        <v>94.492500000000007</v>
      </c>
      <c r="M6411">
        <v>0</v>
      </c>
      <c r="N6411">
        <v>94.492500000000007</v>
      </c>
    </row>
    <row r="6412" spans="1:14" hidden="1">
      <c r="A6412">
        <v>2737</v>
      </c>
      <c r="B6412" t="s">
        <v>5843</v>
      </c>
      <c r="C6412" s="4">
        <v>42321</v>
      </c>
      <c r="D6412" s="4">
        <v>42327</v>
      </c>
      <c r="E6412" t="s">
        <v>15</v>
      </c>
      <c r="F6412" t="s">
        <v>1278</v>
      </c>
      <c r="G6412" t="s">
        <v>21</v>
      </c>
      <c r="H6412">
        <v>19711</v>
      </c>
      <c r="I6412" t="s">
        <v>1479</v>
      </c>
      <c r="J6412">
        <v>42.28</v>
      </c>
      <c r="K6412">
        <v>7</v>
      </c>
      <c r="L6412">
        <v>3.2012</v>
      </c>
      <c r="M6412">
        <v>0</v>
      </c>
      <c r="N6412">
        <v>19.871600000000001</v>
      </c>
    </row>
    <row r="6413" spans="1:14" hidden="1">
      <c r="A6413">
        <v>2738</v>
      </c>
      <c r="B6413" t="s">
        <v>5843</v>
      </c>
      <c r="C6413" s="4">
        <v>42321</v>
      </c>
      <c r="D6413" s="4">
        <v>42327</v>
      </c>
      <c r="E6413" t="s">
        <v>15</v>
      </c>
      <c r="F6413" t="s">
        <v>1278</v>
      </c>
      <c r="G6413" t="s">
        <v>21</v>
      </c>
      <c r="H6413">
        <v>19711</v>
      </c>
      <c r="I6413" t="s">
        <v>1609</v>
      </c>
      <c r="J6413">
        <v>299.97000000000003</v>
      </c>
      <c r="K6413">
        <v>3</v>
      </c>
      <c r="L6413">
        <v>80.991900000000001</v>
      </c>
      <c r="M6413">
        <v>0</v>
      </c>
      <c r="N6413">
        <v>56.994300000000003</v>
      </c>
    </row>
    <row r="6414" spans="1:14" hidden="1">
      <c r="A6414">
        <v>2739</v>
      </c>
      <c r="B6414" t="s">
        <v>5843</v>
      </c>
      <c r="C6414" s="4">
        <v>42321</v>
      </c>
      <c r="D6414" s="4">
        <v>42327</v>
      </c>
      <c r="E6414" t="s">
        <v>15</v>
      </c>
      <c r="F6414" t="s">
        <v>1278</v>
      </c>
      <c r="G6414" t="s">
        <v>21</v>
      </c>
      <c r="H6414">
        <v>19711</v>
      </c>
      <c r="I6414" t="s">
        <v>945</v>
      </c>
      <c r="J6414">
        <v>89.98</v>
      </c>
      <c r="K6414">
        <v>2</v>
      </c>
      <c r="L6414">
        <v>23.3948</v>
      </c>
      <c r="M6414">
        <v>0</v>
      </c>
      <c r="N6414">
        <v>43.190399999999997</v>
      </c>
    </row>
    <row r="6415" spans="1:14" hidden="1">
      <c r="A6415">
        <v>5113</v>
      </c>
      <c r="B6415" t="s">
        <v>5844</v>
      </c>
      <c r="C6415" s="4">
        <v>42321</v>
      </c>
      <c r="D6415" s="4">
        <v>42321</v>
      </c>
      <c r="E6415" t="s">
        <v>98</v>
      </c>
      <c r="F6415" t="s">
        <v>1695</v>
      </c>
      <c r="G6415" t="s">
        <v>21</v>
      </c>
      <c r="H6415">
        <v>60610</v>
      </c>
      <c r="I6415" t="s">
        <v>3442</v>
      </c>
      <c r="J6415">
        <v>17.495999999999999</v>
      </c>
      <c r="K6415">
        <v>9</v>
      </c>
      <c r="L6415">
        <v>2.7702</v>
      </c>
      <c r="M6415">
        <v>0.6</v>
      </c>
      <c r="N6415">
        <v>-7.4358000000000004</v>
      </c>
    </row>
    <row r="6416" spans="1:14" hidden="1">
      <c r="A6416">
        <v>6198</v>
      </c>
      <c r="B6416" t="s">
        <v>5845</v>
      </c>
      <c r="C6416" s="4">
        <v>42321</v>
      </c>
      <c r="D6416" s="4">
        <v>42325</v>
      </c>
      <c r="E6416" t="s">
        <v>15</v>
      </c>
      <c r="F6416" t="s">
        <v>314</v>
      </c>
      <c r="G6416" t="s">
        <v>21</v>
      </c>
      <c r="H6416">
        <v>47201</v>
      </c>
      <c r="I6416" t="s">
        <v>3361</v>
      </c>
      <c r="J6416">
        <v>63.77</v>
      </c>
      <c r="K6416">
        <v>7</v>
      </c>
      <c r="L6416">
        <v>5.0105000000000004</v>
      </c>
      <c r="M6416">
        <v>0</v>
      </c>
      <c r="N6416">
        <v>28.6965</v>
      </c>
    </row>
    <row r="6417" spans="1:14" hidden="1">
      <c r="A6417">
        <v>6199</v>
      </c>
      <c r="B6417" t="s">
        <v>5845</v>
      </c>
      <c r="C6417" s="4">
        <v>42321</v>
      </c>
      <c r="D6417" s="4">
        <v>42325</v>
      </c>
      <c r="E6417" t="s">
        <v>15</v>
      </c>
      <c r="F6417" t="s">
        <v>314</v>
      </c>
      <c r="G6417" t="s">
        <v>21</v>
      </c>
      <c r="H6417">
        <v>47201</v>
      </c>
      <c r="I6417" t="s">
        <v>1633</v>
      </c>
      <c r="J6417">
        <v>50.97</v>
      </c>
      <c r="K6417">
        <v>3</v>
      </c>
      <c r="L6417">
        <v>12.5726</v>
      </c>
      <c r="M6417">
        <v>0</v>
      </c>
      <c r="N6417">
        <v>13.2522</v>
      </c>
    </row>
    <row r="6418" spans="1:14" hidden="1">
      <c r="A6418">
        <v>6200</v>
      </c>
      <c r="B6418" t="s">
        <v>5845</v>
      </c>
      <c r="C6418" s="4">
        <v>42321</v>
      </c>
      <c r="D6418" s="4">
        <v>42325</v>
      </c>
      <c r="E6418" t="s">
        <v>15</v>
      </c>
      <c r="F6418" t="s">
        <v>314</v>
      </c>
      <c r="G6418" t="s">
        <v>21</v>
      </c>
      <c r="H6418">
        <v>47201</v>
      </c>
      <c r="I6418" t="s">
        <v>2572</v>
      </c>
      <c r="J6418">
        <v>96.08</v>
      </c>
      <c r="K6418">
        <v>2</v>
      </c>
      <c r="L6418">
        <v>24.980799999999999</v>
      </c>
      <c r="M6418">
        <v>0</v>
      </c>
      <c r="N6418">
        <v>46.118400000000001</v>
      </c>
    </row>
    <row r="6419" spans="1:14" hidden="1">
      <c r="A6419">
        <v>6466</v>
      </c>
      <c r="B6419" t="s">
        <v>5846</v>
      </c>
      <c r="C6419" s="4">
        <v>42321</v>
      </c>
      <c r="D6419" s="4">
        <v>42325</v>
      </c>
      <c r="E6419" t="s">
        <v>15</v>
      </c>
      <c r="F6419" t="s">
        <v>463</v>
      </c>
      <c r="G6419" t="s">
        <v>21</v>
      </c>
      <c r="H6419">
        <v>37087</v>
      </c>
      <c r="I6419" t="s">
        <v>4797</v>
      </c>
      <c r="J6419">
        <v>84.96</v>
      </c>
      <c r="K6419">
        <v>6</v>
      </c>
      <c r="L6419">
        <v>13.098000000000001</v>
      </c>
      <c r="M6419">
        <v>0.2</v>
      </c>
      <c r="N6419">
        <v>6.3719999999999999</v>
      </c>
    </row>
    <row r="6420" spans="1:14" hidden="1">
      <c r="A6420">
        <v>7275</v>
      </c>
      <c r="B6420" t="s">
        <v>5847</v>
      </c>
      <c r="C6420" s="4">
        <v>42321</v>
      </c>
      <c r="D6420" s="4">
        <v>42325</v>
      </c>
      <c r="E6420" t="s">
        <v>15</v>
      </c>
      <c r="F6420" t="s">
        <v>1241</v>
      </c>
      <c r="G6420" t="s">
        <v>17</v>
      </c>
      <c r="H6420">
        <v>59601</v>
      </c>
      <c r="I6420" t="s">
        <v>1299</v>
      </c>
      <c r="J6420">
        <v>339.96</v>
      </c>
      <c r="K6420">
        <v>5</v>
      </c>
      <c r="L6420">
        <v>59.493000000000002</v>
      </c>
      <c r="M6420">
        <v>0.2</v>
      </c>
      <c r="N6420">
        <v>42.494999999999898</v>
      </c>
    </row>
    <row r="6421" spans="1:14" hidden="1">
      <c r="A6421">
        <v>7276</v>
      </c>
      <c r="B6421" t="s">
        <v>5847</v>
      </c>
      <c r="C6421" s="4">
        <v>42321</v>
      </c>
      <c r="D6421" s="4">
        <v>42325</v>
      </c>
      <c r="E6421" t="s">
        <v>15</v>
      </c>
      <c r="F6421" t="s">
        <v>1241</v>
      </c>
      <c r="G6421" t="s">
        <v>17</v>
      </c>
      <c r="H6421">
        <v>59601</v>
      </c>
      <c r="I6421" t="s">
        <v>3287</v>
      </c>
      <c r="J6421">
        <v>63.98</v>
      </c>
      <c r="K6421">
        <v>7</v>
      </c>
      <c r="L6421">
        <v>6.0324</v>
      </c>
      <c r="M6421">
        <v>0</v>
      </c>
      <c r="N6421">
        <v>21.7532</v>
      </c>
    </row>
    <row r="6422" spans="1:14" hidden="1">
      <c r="A6422">
        <v>8624</v>
      </c>
      <c r="B6422" t="s">
        <v>5848</v>
      </c>
      <c r="C6422" s="4">
        <v>42321</v>
      </c>
      <c r="D6422" s="4">
        <v>42326</v>
      </c>
      <c r="E6422" t="s">
        <v>15</v>
      </c>
      <c r="F6422" t="s">
        <v>2686</v>
      </c>
      <c r="G6422" t="s">
        <v>21</v>
      </c>
      <c r="H6422">
        <v>33178</v>
      </c>
      <c r="I6422" t="s">
        <v>1808</v>
      </c>
      <c r="J6422">
        <v>121.104</v>
      </c>
      <c r="K6422">
        <v>6</v>
      </c>
      <c r="L6422">
        <v>37.003999999999998</v>
      </c>
      <c r="M6422">
        <v>0.7</v>
      </c>
      <c r="N6422">
        <v>-100.92</v>
      </c>
    </row>
    <row r="6423" spans="1:14" hidden="1">
      <c r="A6423">
        <v>8625</v>
      </c>
      <c r="B6423" t="s">
        <v>5848</v>
      </c>
      <c r="C6423" s="4">
        <v>42321</v>
      </c>
      <c r="D6423" s="4">
        <v>42326</v>
      </c>
      <c r="E6423" t="s">
        <v>15</v>
      </c>
      <c r="F6423" t="s">
        <v>2686</v>
      </c>
      <c r="G6423" t="s">
        <v>21</v>
      </c>
      <c r="H6423">
        <v>33178</v>
      </c>
      <c r="I6423" t="s">
        <v>1301</v>
      </c>
      <c r="J6423">
        <v>111.96</v>
      </c>
      <c r="K6423">
        <v>5</v>
      </c>
      <c r="L6423">
        <v>22.671900000000001</v>
      </c>
      <c r="M6423">
        <v>0.2</v>
      </c>
      <c r="N6423">
        <v>-1.39950000000001</v>
      </c>
    </row>
    <row r="6424" spans="1:14" hidden="1">
      <c r="A6424">
        <v>9692</v>
      </c>
      <c r="B6424" t="s">
        <v>5849</v>
      </c>
      <c r="C6424" s="4">
        <v>42321</v>
      </c>
      <c r="D6424" s="4">
        <v>42325</v>
      </c>
      <c r="E6424" t="s">
        <v>15</v>
      </c>
      <c r="F6424" t="s">
        <v>103</v>
      </c>
      <c r="G6424" t="s">
        <v>21</v>
      </c>
      <c r="H6424">
        <v>77041</v>
      </c>
      <c r="I6424" t="s">
        <v>2102</v>
      </c>
      <c r="J6424">
        <v>613.99919999999997</v>
      </c>
      <c r="K6424">
        <v>3</v>
      </c>
      <c r="L6424">
        <v>210.68600000000001</v>
      </c>
      <c r="M6424">
        <v>0.32</v>
      </c>
      <c r="N6424">
        <v>-18.058800000000101</v>
      </c>
    </row>
    <row r="6425" spans="1:14" hidden="1">
      <c r="A6425">
        <v>9931</v>
      </c>
      <c r="B6425" t="s">
        <v>5850</v>
      </c>
      <c r="C6425" s="4">
        <v>42321</v>
      </c>
      <c r="D6425" s="4">
        <v>42325</v>
      </c>
      <c r="E6425" t="s">
        <v>15</v>
      </c>
      <c r="F6425" t="s">
        <v>578</v>
      </c>
      <c r="G6425" t="s">
        <v>21</v>
      </c>
      <c r="H6425">
        <v>92404</v>
      </c>
      <c r="I6425" t="s">
        <v>3278</v>
      </c>
      <c r="J6425">
        <v>9.8719999999999999</v>
      </c>
      <c r="K6425">
        <v>2</v>
      </c>
      <c r="L6425">
        <v>3.2084000000000001</v>
      </c>
      <c r="M6425">
        <v>0.2</v>
      </c>
      <c r="N6425">
        <v>3.4552</v>
      </c>
    </row>
    <row r="6426" spans="1:14" hidden="1">
      <c r="A6426">
        <v>9932</v>
      </c>
      <c r="B6426" t="s">
        <v>5850</v>
      </c>
      <c r="C6426" s="4">
        <v>42321</v>
      </c>
      <c r="D6426" s="4">
        <v>42325</v>
      </c>
      <c r="E6426" t="s">
        <v>15</v>
      </c>
      <c r="F6426" t="s">
        <v>578</v>
      </c>
      <c r="G6426" t="s">
        <v>21</v>
      </c>
      <c r="H6426">
        <v>92404</v>
      </c>
      <c r="I6426" t="s">
        <v>5367</v>
      </c>
      <c r="J6426">
        <v>683.33199999999999</v>
      </c>
      <c r="K6426">
        <v>4</v>
      </c>
      <c r="L6426">
        <v>180.88200000000001</v>
      </c>
      <c r="M6426">
        <v>0.15</v>
      </c>
      <c r="N6426">
        <v>-40.196000000000097</v>
      </c>
    </row>
    <row r="6427" spans="1:14" hidden="1">
      <c r="A6427">
        <v>9933</v>
      </c>
      <c r="B6427" t="s">
        <v>5850</v>
      </c>
      <c r="C6427" s="4">
        <v>42321</v>
      </c>
      <c r="D6427" s="4">
        <v>42325</v>
      </c>
      <c r="E6427" t="s">
        <v>15</v>
      </c>
      <c r="F6427" t="s">
        <v>578</v>
      </c>
      <c r="G6427" t="s">
        <v>21</v>
      </c>
      <c r="H6427">
        <v>92404</v>
      </c>
      <c r="I6427" t="s">
        <v>3656</v>
      </c>
      <c r="J6427">
        <v>29.96</v>
      </c>
      <c r="K6427">
        <v>7</v>
      </c>
      <c r="L6427">
        <v>2.3540000000000001</v>
      </c>
      <c r="M6427">
        <v>0</v>
      </c>
      <c r="N6427">
        <v>13.481999999999999</v>
      </c>
    </row>
    <row r="6428" spans="1:14" hidden="1">
      <c r="A6428">
        <v>2689</v>
      </c>
      <c r="B6428" t="s">
        <v>5851</v>
      </c>
      <c r="C6428" s="4">
        <v>42320</v>
      </c>
      <c r="D6428" s="4">
        <v>42322</v>
      </c>
      <c r="E6428" t="s">
        <v>38</v>
      </c>
      <c r="F6428" t="s">
        <v>109</v>
      </c>
      <c r="G6428" t="s">
        <v>27</v>
      </c>
      <c r="H6428">
        <v>90032</v>
      </c>
      <c r="I6428" t="s">
        <v>3376</v>
      </c>
      <c r="J6428">
        <v>15.7</v>
      </c>
      <c r="K6428">
        <v>5</v>
      </c>
      <c r="L6428">
        <v>1.7270000000000001</v>
      </c>
      <c r="M6428">
        <v>0</v>
      </c>
      <c r="N6428">
        <v>7.0650000000000004</v>
      </c>
    </row>
    <row r="6429" spans="1:14" hidden="1">
      <c r="A6429">
        <v>3807</v>
      </c>
      <c r="B6429" t="s">
        <v>5852</v>
      </c>
      <c r="C6429" s="4">
        <v>42320</v>
      </c>
      <c r="D6429" s="4">
        <v>42327</v>
      </c>
      <c r="E6429" t="s">
        <v>15</v>
      </c>
      <c r="F6429" t="s">
        <v>4293</v>
      </c>
      <c r="G6429" t="s">
        <v>27</v>
      </c>
      <c r="H6429">
        <v>33317</v>
      </c>
      <c r="I6429" t="s">
        <v>271</v>
      </c>
      <c r="J6429">
        <v>11.76</v>
      </c>
      <c r="K6429">
        <v>5</v>
      </c>
      <c r="L6429">
        <v>2.0874000000000001</v>
      </c>
      <c r="M6429">
        <v>0.2</v>
      </c>
      <c r="N6429">
        <v>1.323</v>
      </c>
    </row>
    <row r="6430" spans="1:14" hidden="1">
      <c r="A6430">
        <v>3808</v>
      </c>
      <c r="B6430" t="s">
        <v>5852</v>
      </c>
      <c r="C6430" s="4">
        <v>42320</v>
      </c>
      <c r="D6430" s="4">
        <v>42327</v>
      </c>
      <c r="E6430" t="s">
        <v>15</v>
      </c>
      <c r="F6430" t="s">
        <v>4293</v>
      </c>
      <c r="G6430" t="s">
        <v>27</v>
      </c>
      <c r="H6430">
        <v>33317</v>
      </c>
      <c r="I6430" t="s">
        <v>297</v>
      </c>
      <c r="J6430">
        <v>5.2380000000000004</v>
      </c>
      <c r="K6430">
        <v>2</v>
      </c>
      <c r="L6430">
        <v>4.6269</v>
      </c>
      <c r="M6430">
        <v>0.7</v>
      </c>
      <c r="N6430">
        <v>-4.0157999999999996</v>
      </c>
    </row>
    <row r="6431" spans="1:14" hidden="1">
      <c r="A6431">
        <v>3809</v>
      </c>
      <c r="B6431" t="s">
        <v>5852</v>
      </c>
      <c r="C6431" s="4">
        <v>42320</v>
      </c>
      <c r="D6431" s="4">
        <v>42327</v>
      </c>
      <c r="E6431" t="s">
        <v>15</v>
      </c>
      <c r="F6431" t="s">
        <v>4293</v>
      </c>
      <c r="G6431" t="s">
        <v>27</v>
      </c>
      <c r="H6431">
        <v>33317</v>
      </c>
      <c r="I6431" t="s">
        <v>1721</v>
      </c>
      <c r="J6431">
        <v>4.6619999999999999</v>
      </c>
      <c r="K6431">
        <v>3</v>
      </c>
      <c r="L6431">
        <v>2.7972000000000001</v>
      </c>
      <c r="M6431">
        <v>0.7</v>
      </c>
      <c r="N6431">
        <v>-3.7296</v>
      </c>
    </row>
    <row r="6432" spans="1:14" hidden="1">
      <c r="A6432">
        <v>3810</v>
      </c>
      <c r="B6432" t="s">
        <v>5852</v>
      </c>
      <c r="C6432" s="4">
        <v>42320</v>
      </c>
      <c r="D6432" s="4">
        <v>42327</v>
      </c>
      <c r="E6432" t="s">
        <v>15</v>
      </c>
      <c r="F6432" t="s">
        <v>4293</v>
      </c>
      <c r="G6432" t="s">
        <v>27</v>
      </c>
      <c r="H6432">
        <v>33317</v>
      </c>
      <c r="I6432" t="s">
        <v>2028</v>
      </c>
      <c r="J6432">
        <v>523.91999999999996</v>
      </c>
      <c r="K6432">
        <v>5</v>
      </c>
      <c r="L6432">
        <v>119.1918</v>
      </c>
      <c r="M6432">
        <v>0.2</v>
      </c>
      <c r="N6432">
        <v>-72.039000000000001</v>
      </c>
    </row>
    <row r="6433" spans="1:14" hidden="1">
      <c r="A6433">
        <v>3811</v>
      </c>
      <c r="B6433" t="s">
        <v>5852</v>
      </c>
      <c r="C6433" s="4">
        <v>42320</v>
      </c>
      <c r="D6433" s="4">
        <v>42327</v>
      </c>
      <c r="E6433" t="s">
        <v>15</v>
      </c>
      <c r="F6433" t="s">
        <v>4293</v>
      </c>
      <c r="G6433" t="s">
        <v>27</v>
      </c>
      <c r="H6433">
        <v>33317</v>
      </c>
      <c r="I6433" t="s">
        <v>3166</v>
      </c>
      <c r="J6433">
        <v>100.792</v>
      </c>
      <c r="K6433">
        <v>1</v>
      </c>
      <c r="L6433">
        <v>90.712800000000001</v>
      </c>
      <c r="M6433">
        <v>0.2</v>
      </c>
      <c r="N6433">
        <v>10.0792</v>
      </c>
    </row>
    <row r="6434" spans="1:14" hidden="1">
      <c r="A6434">
        <v>3812</v>
      </c>
      <c r="B6434" t="s">
        <v>5852</v>
      </c>
      <c r="C6434" s="4">
        <v>42320</v>
      </c>
      <c r="D6434" s="4">
        <v>42327</v>
      </c>
      <c r="E6434" t="s">
        <v>15</v>
      </c>
      <c r="F6434" t="s">
        <v>4293</v>
      </c>
      <c r="G6434" t="s">
        <v>27</v>
      </c>
      <c r="H6434">
        <v>33317</v>
      </c>
      <c r="I6434" t="s">
        <v>4162</v>
      </c>
      <c r="J6434">
        <v>146.136</v>
      </c>
      <c r="K6434">
        <v>3</v>
      </c>
      <c r="L6434">
        <v>43.231900000000003</v>
      </c>
      <c r="M6434">
        <v>0.2</v>
      </c>
      <c r="N6434">
        <v>16.440300000000001</v>
      </c>
    </row>
    <row r="6435" spans="1:14" hidden="1">
      <c r="A6435">
        <v>8378</v>
      </c>
      <c r="B6435" t="s">
        <v>5853</v>
      </c>
      <c r="C6435" s="4">
        <v>42320</v>
      </c>
      <c r="D6435" s="4">
        <v>42326</v>
      </c>
      <c r="E6435" t="s">
        <v>15</v>
      </c>
      <c r="F6435" t="s">
        <v>206</v>
      </c>
      <c r="G6435" t="s">
        <v>27</v>
      </c>
      <c r="H6435">
        <v>77095</v>
      </c>
      <c r="I6435" t="s">
        <v>1495</v>
      </c>
      <c r="J6435">
        <v>64.784000000000006</v>
      </c>
      <c r="K6435">
        <v>1</v>
      </c>
      <c r="L6435">
        <v>79.360399999999998</v>
      </c>
      <c r="M6435">
        <v>0.2</v>
      </c>
      <c r="N6435">
        <v>-14.5764</v>
      </c>
    </row>
    <row r="6436" spans="1:14" hidden="1">
      <c r="A6436">
        <v>8379</v>
      </c>
      <c r="B6436" t="s">
        <v>5853</v>
      </c>
      <c r="C6436" s="4">
        <v>42320</v>
      </c>
      <c r="D6436" s="4">
        <v>42326</v>
      </c>
      <c r="E6436" t="s">
        <v>15</v>
      </c>
      <c r="F6436" t="s">
        <v>206</v>
      </c>
      <c r="G6436" t="s">
        <v>27</v>
      </c>
      <c r="H6436">
        <v>77095</v>
      </c>
      <c r="I6436" t="s">
        <v>5119</v>
      </c>
      <c r="J6436">
        <v>15.552</v>
      </c>
      <c r="K6436">
        <v>3</v>
      </c>
      <c r="L6436">
        <v>3.3048000000000002</v>
      </c>
      <c r="M6436">
        <v>0.2</v>
      </c>
      <c r="N6436">
        <v>5.6375999999999999</v>
      </c>
    </row>
    <row r="6437" spans="1:14" hidden="1">
      <c r="A6437">
        <v>8380</v>
      </c>
      <c r="B6437" t="s">
        <v>5853</v>
      </c>
      <c r="C6437" s="4">
        <v>42320</v>
      </c>
      <c r="D6437" s="4">
        <v>42326</v>
      </c>
      <c r="E6437" t="s">
        <v>15</v>
      </c>
      <c r="F6437" t="s">
        <v>206</v>
      </c>
      <c r="G6437" t="s">
        <v>27</v>
      </c>
      <c r="H6437">
        <v>77095</v>
      </c>
      <c r="I6437" t="s">
        <v>895</v>
      </c>
      <c r="J6437">
        <v>223.88800000000001</v>
      </c>
      <c r="K6437">
        <v>7</v>
      </c>
      <c r="L6437">
        <v>21.989000000000001</v>
      </c>
      <c r="M6437">
        <v>0.2</v>
      </c>
      <c r="N6437">
        <v>69.965000000000003</v>
      </c>
    </row>
    <row r="6438" spans="1:14" hidden="1">
      <c r="A6438">
        <v>9331</v>
      </c>
      <c r="B6438" t="s">
        <v>5854</v>
      </c>
      <c r="C6438" s="4">
        <v>42320</v>
      </c>
      <c r="D6438" s="4">
        <v>42326</v>
      </c>
      <c r="E6438" t="s">
        <v>15</v>
      </c>
      <c r="F6438" t="s">
        <v>2363</v>
      </c>
      <c r="G6438" t="s">
        <v>21</v>
      </c>
      <c r="H6438">
        <v>10035</v>
      </c>
      <c r="I6438" t="s">
        <v>2002</v>
      </c>
      <c r="J6438">
        <v>15.56</v>
      </c>
      <c r="K6438">
        <v>2</v>
      </c>
      <c r="L6438">
        <v>4.1234000000000002</v>
      </c>
      <c r="M6438">
        <v>0</v>
      </c>
      <c r="N6438">
        <v>7.3132000000000001</v>
      </c>
    </row>
    <row r="6439" spans="1:14" hidden="1">
      <c r="A6439">
        <v>9314</v>
      </c>
      <c r="B6439" t="s">
        <v>5855</v>
      </c>
      <c r="C6439" s="4">
        <v>42319</v>
      </c>
      <c r="D6439" s="4">
        <v>42319</v>
      </c>
      <c r="E6439" t="s">
        <v>98</v>
      </c>
      <c r="F6439" t="s">
        <v>1812</v>
      </c>
      <c r="G6439" t="s">
        <v>27</v>
      </c>
      <c r="H6439">
        <v>48234</v>
      </c>
      <c r="I6439" t="s">
        <v>2165</v>
      </c>
      <c r="J6439">
        <v>418.32</v>
      </c>
      <c r="K6439">
        <v>7</v>
      </c>
      <c r="L6439">
        <v>43.027200000000001</v>
      </c>
      <c r="M6439">
        <v>0</v>
      </c>
      <c r="N6439">
        <v>117.1296</v>
      </c>
    </row>
    <row r="6440" spans="1:14" hidden="1">
      <c r="A6440">
        <v>9315</v>
      </c>
      <c r="B6440" t="s">
        <v>5855</v>
      </c>
      <c r="C6440" s="4">
        <v>42319</v>
      </c>
      <c r="D6440" s="4">
        <v>42319</v>
      </c>
      <c r="E6440" t="s">
        <v>98</v>
      </c>
      <c r="F6440" t="s">
        <v>1812</v>
      </c>
      <c r="G6440" t="s">
        <v>27</v>
      </c>
      <c r="H6440">
        <v>48234</v>
      </c>
      <c r="I6440" t="s">
        <v>1007</v>
      </c>
      <c r="J6440">
        <v>123.858</v>
      </c>
      <c r="K6440">
        <v>2</v>
      </c>
      <c r="L6440">
        <v>38.5336</v>
      </c>
      <c r="M6440">
        <v>0.1</v>
      </c>
      <c r="N6440">
        <v>46.790799999999997</v>
      </c>
    </row>
    <row r="6441" spans="1:14" hidden="1">
      <c r="A6441">
        <v>266</v>
      </c>
      <c r="B6441" t="s">
        <v>5856</v>
      </c>
      <c r="C6441" s="4">
        <v>42318</v>
      </c>
      <c r="D6441" s="4">
        <v>42323</v>
      </c>
      <c r="E6441" t="s">
        <v>15</v>
      </c>
      <c r="F6441" t="s">
        <v>160</v>
      </c>
      <c r="G6441" t="s">
        <v>21</v>
      </c>
      <c r="H6441">
        <v>94513</v>
      </c>
      <c r="I6441" t="s">
        <v>419</v>
      </c>
      <c r="J6441">
        <v>79.900000000000006</v>
      </c>
      <c r="K6441">
        <v>2</v>
      </c>
      <c r="L6441">
        <v>22.372</v>
      </c>
      <c r="M6441">
        <v>0</v>
      </c>
      <c r="N6441">
        <v>35.155999999999999</v>
      </c>
    </row>
    <row r="6442" spans="1:14" hidden="1">
      <c r="A6442">
        <v>5006</v>
      </c>
      <c r="B6442" t="s">
        <v>5857</v>
      </c>
      <c r="C6442" s="4">
        <v>42318</v>
      </c>
      <c r="D6442" s="4">
        <v>42322</v>
      </c>
      <c r="E6442" t="s">
        <v>52</v>
      </c>
      <c r="F6442" t="s">
        <v>1962</v>
      </c>
      <c r="G6442" t="s">
        <v>27</v>
      </c>
      <c r="H6442">
        <v>47374</v>
      </c>
      <c r="I6442" t="s">
        <v>274</v>
      </c>
      <c r="J6442">
        <v>714.3</v>
      </c>
      <c r="K6442">
        <v>5</v>
      </c>
      <c r="L6442">
        <v>101.4306</v>
      </c>
      <c r="M6442">
        <v>0</v>
      </c>
      <c r="N6442">
        <v>207.14699999999999</v>
      </c>
    </row>
    <row r="6443" spans="1:14" hidden="1">
      <c r="A6443">
        <v>5849</v>
      </c>
      <c r="B6443" t="s">
        <v>5858</v>
      </c>
      <c r="C6443" s="4">
        <v>42318</v>
      </c>
      <c r="D6443" s="4">
        <v>42322</v>
      </c>
      <c r="E6443" t="s">
        <v>15</v>
      </c>
      <c r="F6443" t="s">
        <v>2798</v>
      </c>
      <c r="G6443" t="s">
        <v>17</v>
      </c>
      <c r="H6443">
        <v>55113</v>
      </c>
      <c r="I6443" t="s">
        <v>1124</v>
      </c>
      <c r="J6443">
        <v>715.64</v>
      </c>
      <c r="K6443">
        <v>2</v>
      </c>
      <c r="L6443">
        <v>268.36500000000001</v>
      </c>
      <c r="M6443">
        <v>0</v>
      </c>
      <c r="N6443">
        <v>178.91</v>
      </c>
    </row>
    <row r="6444" spans="1:14" hidden="1">
      <c r="A6444">
        <v>5850</v>
      </c>
      <c r="B6444" t="s">
        <v>5858</v>
      </c>
      <c r="C6444" s="4">
        <v>42318</v>
      </c>
      <c r="D6444" s="4">
        <v>42322</v>
      </c>
      <c r="E6444" t="s">
        <v>15</v>
      </c>
      <c r="F6444" t="s">
        <v>2798</v>
      </c>
      <c r="G6444" t="s">
        <v>17</v>
      </c>
      <c r="H6444">
        <v>55113</v>
      </c>
      <c r="I6444" t="s">
        <v>3303</v>
      </c>
      <c r="J6444">
        <v>795.51</v>
      </c>
      <c r="K6444">
        <v>3</v>
      </c>
      <c r="L6444">
        <v>217.43940000000001</v>
      </c>
      <c r="M6444">
        <v>0</v>
      </c>
      <c r="N6444">
        <v>143.1918</v>
      </c>
    </row>
    <row r="6445" spans="1:14" hidden="1">
      <c r="A6445">
        <v>5851</v>
      </c>
      <c r="B6445" t="s">
        <v>5858</v>
      </c>
      <c r="C6445" s="4">
        <v>42318</v>
      </c>
      <c r="D6445" s="4">
        <v>42322</v>
      </c>
      <c r="E6445" t="s">
        <v>15</v>
      </c>
      <c r="F6445" t="s">
        <v>2798</v>
      </c>
      <c r="G6445" t="s">
        <v>17</v>
      </c>
      <c r="H6445">
        <v>55113</v>
      </c>
      <c r="I6445" t="s">
        <v>2552</v>
      </c>
      <c r="J6445">
        <v>549.99</v>
      </c>
      <c r="K6445">
        <v>1</v>
      </c>
      <c r="L6445">
        <v>274.995</v>
      </c>
      <c r="M6445">
        <v>0</v>
      </c>
      <c r="N6445">
        <v>274.995</v>
      </c>
    </row>
    <row r="6446" spans="1:14" hidden="1">
      <c r="A6446">
        <v>5852</v>
      </c>
      <c r="B6446" t="s">
        <v>5858</v>
      </c>
      <c r="C6446" s="4">
        <v>42318</v>
      </c>
      <c r="D6446" s="4">
        <v>42322</v>
      </c>
      <c r="E6446" t="s">
        <v>15</v>
      </c>
      <c r="F6446" t="s">
        <v>2798</v>
      </c>
      <c r="G6446" t="s">
        <v>17</v>
      </c>
      <c r="H6446">
        <v>55113</v>
      </c>
      <c r="I6446" t="s">
        <v>1027</v>
      </c>
      <c r="J6446">
        <v>74.760000000000005</v>
      </c>
      <c r="K6446">
        <v>3</v>
      </c>
      <c r="L6446">
        <v>13.456799999999999</v>
      </c>
      <c r="M6446">
        <v>0</v>
      </c>
      <c r="N6446">
        <v>34.389600000000002</v>
      </c>
    </row>
    <row r="6447" spans="1:14" hidden="1">
      <c r="A6447">
        <v>5853</v>
      </c>
      <c r="B6447" t="s">
        <v>5858</v>
      </c>
      <c r="C6447" s="4">
        <v>42318</v>
      </c>
      <c r="D6447" s="4">
        <v>42322</v>
      </c>
      <c r="E6447" t="s">
        <v>15</v>
      </c>
      <c r="F6447" t="s">
        <v>2798</v>
      </c>
      <c r="G6447" t="s">
        <v>17</v>
      </c>
      <c r="H6447">
        <v>55113</v>
      </c>
      <c r="I6447" t="s">
        <v>737</v>
      </c>
      <c r="J6447">
        <v>29.22</v>
      </c>
      <c r="K6447">
        <v>3</v>
      </c>
      <c r="L6447">
        <v>5.4543999999999997</v>
      </c>
      <c r="M6447">
        <v>0</v>
      </c>
      <c r="N6447">
        <v>12.8568</v>
      </c>
    </row>
    <row r="6448" spans="1:14" hidden="1">
      <c r="A6448">
        <v>9552</v>
      </c>
      <c r="B6448" t="s">
        <v>5859</v>
      </c>
      <c r="C6448" s="4">
        <v>42318</v>
      </c>
      <c r="D6448" s="4">
        <v>42322</v>
      </c>
      <c r="E6448" t="s">
        <v>15</v>
      </c>
      <c r="F6448" t="s">
        <v>5860</v>
      </c>
      <c r="G6448" t="s">
        <v>21</v>
      </c>
      <c r="H6448">
        <v>19140</v>
      </c>
      <c r="I6448" t="s">
        <v>367</v>
      </c>
      <c r="J6448">
        <v>577.58399999999995</v>
      </c>
      <c r="K6448">
        <v>6</v>
      </c>
      <c r="L6448">
        <v>89.044200000000004</v>
      </c>
      <c r="M6448">
        <v>0.2</v>
      </c>
      <c r="N6448">
        <v>43.318800000000003</v>
      </c>
    </row>
    <row r="6449" spans="1:14" hidden="1">
      <c r="A6449">
        <v>1564</v>
      </c>
      <c r="B6449" t="s">
        <v>5861</v>
      </c>
      <c r="C6449" s="4">
        <v>42317</v>
      </c>
      <c r="D6449" s="4">
        <v>42317</v>
      </c>
      <c r="E6449" t="s">
        <v>98</v>
      </c>
      <c r="F6449" t="s">
        <v>258</v>
      </c>
      <c r="G6449" t="s">
        <v>21</v>
      </c>
      <c r="H6449">
        <v>19134</v>
      </c>
      <c r="I6449" t="s">
        <v>5103</v>
      </c>
      <c r="J6449">
        <v>11.352</v>
      </c>
      <c r="K6449">
        <v>3</v>
      </c>
      <c r="L6449">
        <v>2.4123000000000001</v>
      </c>
      <c r="M6449">
        <v>0.2</v>
      </c>
      <c r="N6449">
        <v>4.1151</v>
      </c>
    </row>
    <row r="6450" spans="1:14" hidden="1">
      <c r="A6450">
        <v>1988</v>
      </c>
      <c r="B6450" t="s">
        <v>5862</v>
      </c>
      <c r="C6450" s="4">
        <v>42317</v>
      </c>
      <c r="D6450" s="4">
        <v>42321</v>
      </c>
      <c r="E6450" t="s">
        <v>15</v>
      </c>
      <c r="F6450" t="s">
        <v>744</v>
      </c>
      <c r="G6450" t="s">
        <v>21</v>
      </c>
      <c r="H6450">
        <v>65807</v>
      </c>
      <c r="I6450" t="s">
        <v>1534</v>
      </c>
      <c r="J6450">
        <v>17.22</v>
      </c>
      <c r="K6450">
        <v>3</v>
      </c>
      <c r="L6450">
        <v>3.0996000000000001</v>
      </c>
      <c r="M6450">
        <v>0</v>
      </c>
      <c r="N6450">
        <v>7.9211999999999998</v>
      </c>
    </row>
    <row r="6451" spans="1:14" hidden="1">
      <c r="A6451">
        <v>1989</v>
      </c>
      <c r="B6451" t="s">
        <v>5862</v>
      </c>
      <c r="C6451" s="4">
        <v>42317</v>
      </c>
      <c r="D6451" s="4">
        <v>42321</v>
      </c>
      <c r="E6451" t="s">
        <v>15</v>
      </c>
      <c r="F6451" t="s">
        <v>744</v>
      </c>
      <c r="G6451" t="s">
        <v>21</v>
      </c>
      <c r="H6451">
        <v>65807</v>
      </c>
      <c r="I6451" t="s">
        <v>2304</v>
      </c>
      <c r="J6451">
        <v>1024.3800000000001</v>
      </c>
      <c r="K6451">
        <v>7</v>
      </c>
      <c r="L6451">
        <v>115.6086</v>
      </c>
      <c r="M6451">
        <v>0</v>
      </c>
      <c r="N6451">
        <v>215.1198</v>
      </c>
    </row>
    <row r="6452" spans="1:14" hidden="1">
      <c r="A6452">
        <v>1990</v>
      </c>
      <c r="B6452" t="s">
        <v>5862</v>
      </c>
      <c r="C6452" s="4">
        <v>42317</v>
      </c>
      <c r="D6452" s="4">
        <v>42321</v>
      </c>
      <c r="E6452" t="s">
        <v>15</v>
      </c>
      <c r="F6452" t="s">
        <v>744</v>
      </c>
      <c r="G6452" t="s">
        <v>21</v>
      </c>
      <c r="H6452">
        <v>65807</v>
      </c>
      <c r="I6452" t="s">
        <v>5863</v>
      </c>
      <c r="J6452">
        <v>26.22</v>
      </c>
      <c r="K6452">
        <v>3</v>
      </c>
      <c r="L6452">
        <v>4.6322000000000001</v>
      </c>
      <c r="M6452">
        <v>0</v>
      </c>
      <c r="N6452">
        <v>12.323399999999999</v>
      </c>
    </row>
    <row r="6453" spans="1:14" hidden="1">
      <c r="A6453">
        <v>1991</v>
      </c>
      <c r="B6453" t="s">
        <v>5862</v>
      </c>
      <c r="C6453" s="4">
        <v>42317</v>
      </c>
      <c r="D6453" s="4">
        <v>42321</v>
      </c>
      <c r="E6453" t="s">
        <v>15</v>
      </c>
      <c r="F6453" t="s">
        <v>744</v>
      </c>
      <c r="G6453" t="s">
        <v>21</v>
      </c>
      <c r="H6453">
        <v>65807</v>
      </c>
      <c r="I6453" t="s">
        <v>1293</v>
      </c>
      <c r="J6453">
        <v>17.34</v>
      </c>
      <c r="K6453">
        <v>3</v>
      </c>
      <c r="L6453">
        <v>2.9478</v>
      </c>
      <c r="M6453">
        <v>0</v>
      </c>
      <c r="N6453">
        <v>8.4966000000000008</v>
      </c>
    </row>
    <row r="6454" spans="1:14" hidden="1">
      <c r="A6454">
        <v>5007</v>
      </c>
      <c r="B6454" t="s">
        <v>5864</v>
      </c>
      <c r="C6454" s="4">
        <v>42317</v>
      </c>
      <c r="D6454" s="4">
        <v>42322</v>
      </c>
      <c r="E6454" t="s">
        <v>15</v>
      </c>
      <c r="F6454" t="s">
        <v>1885</v>
      </c>
      <c r="G6454" t="s">
        <v>17</v>
      </c>
      <c r="H6454">
        <v>10035</v>
      </c>
      <c r="I6454" t="s">
        <v>5865</v>
      </c>
      <c r="J6454">
        <v>2321.9</v>
      </c>
      <c r="K6454">
        <v>2</v>
      </c>
      <c r="L6454">
        <v>603.69399999999996</v>
      </c>
      <c r="M6454">
        <v>0</v>
      </c>
      <c r="N6454">
        <v>1114.5119999999999</v>
      </c>
    </row>
    <row r="6455" spans="1:14" hidden="1">
      <c r="A6455">
        <v>5008</v>
      </c>
      <c r="B6455" t="s">
        <v>5864</v>
      </c>
      <c r="C6455" s="4">
        <v>42317</v>
      </c>
      <c r="D6455" s="4">
        <v>42322</v>
      </c>
      <c r="E6455" t="s">
        <v>15</v>
      </c>
      <c r="F6455" t="s">
        <v>1885</v>
      </c>
      <c r="G6455" t="s">
        <v>17</v>
      </c>
      <c r="H6455">
        <v>10035</v>
      </c>
      <c r="I6455" t="s">
        <v>4851</v>
      </c>
      <c r="J6455">
        <v>17.940000000000001</v>
      </c>
      <c r="K6455">
        <v>3</v>
      </c>
      <c r="L6455">
        <v>4.9634</v>
      </c>
      <c r="M6455">
        <v>0</v>
      </c>
      <c r="N6455">
        <v>3.0497999999999998</v>
      </c>
    </row>
    <row r="6456" spans="1:14" hidden="1">
      <c r="A6456">
        <v>5339</v>
      </c>
      <c r="B6456" t="s">
        <v>5866</v>
      </c>
      <c r="C6456" s="4">
        <v>42317</v>
      </c>
      <c r="D6456" s="4">
        <v>42322</v>
      </c>
      <c r="E6456" t="s">
        <v>52</v>
      </c>
      <c r="F6456" t="s">
        <v>807</v>
      </c>
      <c r="G6456" t="s">
        <v>21</v>
      </c>
      <c r="H6456">
        <v>11572</v>
      </c>
      <c r="I6456" t="s">
        <v>311</v>
      </c>
      <c r="J6456">
        <v>244.55</v>
      </c>
      <c r="K6456">
        <v>5</v>
      </c>
      <c r="L6456">
        <v>47.931800000000003</v>
      </c>
      <c r="M6456">
        <v>0</v>
      </c>
      <c r="N6456">
        <v>4.8910000000000098</v>
      </c>
    </row>
    <row r="6457" spans="1:14" hidden="1">
      <c r="A6457">
        <v>5340</v>
      </c>
      <c r="B6457" t="s">
        <v>5866</v>
      </c>
      <c r="C6457" s="4">
        <v>42317</v>
      </c>
      <c r="D6457" s="4">
        <v>42322</v>
      </c>
      <c r="E6457" t="s">
        <v>52</v>
      </c>
      <c r="F6457" t="s">
        <v>807</v>
      </c>
      <c r="G6457" t="s">
        <v>21</v>
      </c>
      <c r="H6457">
        <v>11572</v>
      </c>
      <c r="I6457" t="s">
        <v>2392</v>
      </c>
      <c r="J6457">
        <v>12.24</v>
      </c>
      <c r="K6457">
        <v>6</v>
      </c>
      <c r="L6457">
        <v>1.0811999999999999</v>
      </c>
      <c r="M6457">
        <v>0</v>
      </c>
      <c r="N6457">
        <v>5.7527999999999997</v>
      </c>
    </row>
    <row r="6458" spans="1:14" hidden="1">
      <c r="A6458">
        <v>5341</v>
      </c>
      <c r="B6458" t="s">
        <v>5866</v>
      </c>
      <c r="C6458" s="4">
        <v>42317</v>
      </c>
      <c r="D6458" s="4">
        <v>42322</v>
      </c>
      <c r="E6458" t="s">
        <v>52</v>
      </c>
      <c r="F6458" t="s">
        <v>807</v>
      </c>
      <c r="G6458" t="s">
        <v>21</v>
      </c>
      <c r="H6458">
        <v>11572</v>
      </c>
      <c r="I6458" t="s">
        <v>2910</v>
      </c>
      <c r="J6458">
        <v>13.98</v>
      </c>
      <c r="K6458">
        <v>2</v>
      </c>
      <c r="L6458">
        <v>3.9843000000000002</v>
      </c>
      <c r="M6458">
        <v>0</v>
      </c>
      <c r="N6458">
        <v>6.0114000000000001</v>
      </c>
    </row>
    <row r="6459" spans="1:14" hidden="1">
      <c r="A6459">
        <v>5342</v>
      </c>
      <c r="B6459" t="s">
        <v>5866</v>
      </c>
      <c r="C6459" s="4">
        <v>42317</v>
      </c>
      <c r="D6459" s="4">
        <v>42322</v>
      </c>
      <c r="E6459" t="s">
        <v>52</v>
      </c>
      <c r="F6459" t="s">
        <v>807</v>
      </c>
      <c r="G6459" t="s">
        <v>21</v>
      </c>
      <c r="H6459">
        <v>11572</v>
      </c>
      <c r="I6459" t="s">
        <v>4447</v>
      </c>
      <c r="J6459">
        <v>899.95</v>
      </c>
      <c r="K6459">
        <v>5</v>
      </c>
      <c r="L6459">
        <v>169.19059999999999</v>
      </c>
      <c r="M6459">
        <v>0</v>
      </c>
      <c r="N6459">
        <v>53.997</v>
      </c>
    </row>
    <row r="6460" spans="1:14" hidden="1">
      <c r="A6460">
        <v>6947</v>
      </c>
      <c r="B6460" t="s">
        <v>5867</v>
      </c>
      <c r="C6460" s="4">
        <v>42317</v>
      </c>
      <c r="D6460" s="4">
        <v>42321</v>
      </c>
      <c r="E6460" t="s">
        <v>15</v>
      </c>
      <c r="F6460" t="s">
        <v>3198</v>
      </c>
      <c r="G6460" t="s">
        <v>17</v>
      </c>
      <c r="H6460">
        <v>95661</v>
      </c>
      <c r="I6460" t="s">
        <v>2861</v>
      </c>
      <c r="J6460">
        <v>2.48</v>
      </c>
      <c r="K6460">
        <v>2</v>
      </c>
      <c r="L6460">
        <v>0.65720000000000001</v>
      </c>
      <c r="M6460">
        <v>0</v>
      </c>
      <c r="N6460">
        <v>1.1656</v>
      </c>
    </row>
    <row r="6461" spans="1:14" hidden="1">
      <c r="A6461">
        <v>8742</v>
      </c>
      <c r="B6461" t="s">
        <v>5868</v>
      </c>
      <c r="C6461" s="4">
        <v>42317</v>
      </c>
      <c r="D6461" s="4">
        <v>42317</v>
      </c>
      <c r="E6461" t="s">
        <v>98</v>
      </c>
      <c r="F6461" t="s">
        <v>1806</v>
      </c>
      <c r="G6461" t="s">
        <v>17</v>
      </c>
      <c r="H6461">
        <v>46226</v>
      </c>
      <c r="I6461" t="s">
        <v>2824</v>
      </c>
      <c r="J6461">
        <v>10.74</v>
      </c>
      <c r="K6461">
        <v>3</v>
      </c>
      <c r="L6461">
        <v>1.8615999999999999</v>
      </c>
      <c r="M6461">
        <v>0</v>
      </c>
      <c r="N6461">
        <v>5.1551999999999998</v>
      </c>
    </row>
    <row r="6462" spans="1:14" hidden="1">
      <c r="A6462">
        <v>1918</v>
      </c>
      <c r="B6462" t="s">
        <v>5869</v>
      </c>
      <c r="C6462" s="4">
        <v>42316</v>
      </c>
      <c r="D6462" s="4">
        <v>42322</v>
      </c>
      <c r="E6462" t="s">
        <v>15</v>
      </c>
      <c r="F6462" t="s">
        <v>1695</v>
      </c>
      <c r="G6462" t="s">
        <v>21</v>
      </c>
      <c r="H6462">
        <v>2038</v>
      </c>
      <c r="I6462" t="s">
        <v>917</v>
      </c>
      <c r="J6462">
        <v>11.65</v>
      </c>
      <c r="K6462">
        <v>5</v>
      </c>
      <c r="L6462">
        <v>1.6543000000000001</v>
      </c>
      <c r="M6462">
        <v>0</v>
      </c>
      <c r="N6462">
        <v>3.3784999999999998</v>
      </c>
    </row>
    <row r="6463" spans="1:14" hidden="1">
      <c r="A6463">
        <v>2260</v>
      </c>
      <c r="B6463" t="s">
        <v>5870</v>
      </c>
      <c r="C6463" s="4">
        <v>42316</v>
      </c>
      <c r="D6463" s="4">
        <v>42318</v>
      </c>
      <c r="E6463" t="s">
        <v>52</v>
      </c>
      <c r="F6463" t="s">
        <v>872</v>
      </c>
      <c r="G6463" t="s">
        <v>17</v>
      </c>
      <c r="H6463">
        <v>92024</v>
      </c>
      <c r="I6463" t="s">
        <v>2005</v>
      </c>
      <c r="J6463">
        <v>5</v>
      </c>
      <c r="K6463">
        <v>1</v>
      </c>
      <c r="L6463">
        <v>2.6</v>
      </c>
      <c r="M6463">
        <v>0</v>
      </c>
      <c r="N6463">
        <v>2.4</v>
      </c>
    </row>
    <row r="6464" spans="1:14" hidden="1">
      <c r="A6464">
        <v>2261</v>
      </c>
      <c r="B6464" t="s">
        <v>5870</v>
      </c>
      <c r="C6464" s="4">
        <v>42316</v>
      </c>
      <c r="D6464" s="4">
        <v>42318</v>
      </c>
      <c r="E6464" t="s">
        <v>52</v>
      </c>
      <c r="F6464" t="s">
        <v>872</v>
      </c>
      <c r="G6464" t="s">
        <v>17</v>
      </c>
      <c r="H6464">
        <v>92024</v>
      </c>
      <c r="I6464" t="s">
        <v>1882</v>
      </c>
      <c r="J6464">
        <v>371.97</v>
      </c>
      <c r="K6464">
        <v>3</v>
      </c>
      <c r="L6464">
        <v>101.6718</v>
      </c>
      <c r="M6464">
        <v>0</v>
      </c>
      <c r="N6464">
        <v>66.954599999999999</v>
      </c>
    </row>
    <row r="6465" spans="1:14" hidden="1">
      <c r="A6465">
        <v>3020</v>
      </c>
      <c r="B6465" t="s">
        <v>5871</v>
      </c>
      <c r="C6465" s="4">
        <v>42316</v>
      </c>
      <c r="D6465" s="4">
        <v>42322</v>
      </c>
      <c r="E6465" t="s">
        <v>15</v>
      </c>
      <c r="F6465" t="s">
        <v>3883</v>
      </c>
      <c r="G6465" t="s">
        <v>21</v>
      </c>
      <c r="H6465">
        <v>84084</v>
      </c>
      <c r="I6465" t="s">
        <v>3753</v>
      </c>
      <c r="J6465">
        <v>5.04</v>
      </c>
      <c r="K6465">
        <v>3</v>
      </c>
      <c r="L6465">
        <v>1.6128</v>
      </c>
      <c r="M6465">
        <v>0</v>
      </c>
      <c r="N6465">
        <v>0.2016</v>
      </c>
    </row>
    <row r="6466" spans="1:14" hidden="1">
      <c r="A6466">
        <v>3021</v>
      </c>
      <c r="B6466" t="s">
        <v>5871</v>
      </c>
      <c r="C6466" s="4">
        <v>42316</v>
      </c>
      <c r="D6466" s="4">
        <v>42322</v>
      </c>
      <c r="E6466" t="s">
        <v>15</v>
      </c>
      <c r="F6466" t="s">
        <v>3883</v>
      </c>
      <c r="G6466" t="s">
        <v>21</v>
      </c>
      <c r="H6466">
        <v>84084</v>
      </c>
      <c r="I6466" t="s">
        <v>2275</v>
      </c>
      <c r="J6466">
        <v>92.94</v>
      </c>
      <c r="K6466">
        <v>3</v>
      </c>
      <c r="L6466">
        <v>17.039000000000001</v>
      </c>
      <c r="M6466">
        <v>0</v>
      </c>
      <c r="N6466">
        <v>41.823</v>
      </c>
    </row>
    <row r="6467" spans="1:14" hidden="1">
      <c r="A6467">
        <v>3022</v>
      </c>
      <c r="B6467" t="s">
        <v>5871</v>
      </c>
      <c r="C6467" s="4">
        <v>42316</v>
      </c>
      <c r="D6467" s="4">
        <v>42322</v>
      </c>
      <c r="E6467" t="s">
        <v>15</v>
      </c>
      <c r="F6467" t="s">
        <v>3883</v>
      </c>
      <c r="G6467" t="s">
        <v>21</v>
      </c>
      <c r="H6467">
        <v>84084</v>
      </c>
      <c r="I6467" t="s">
        <v>1344</v>
      </c>
      <c r="J6467">
        <v>66.69</v>
      </c>
      <c r="K6467">
        <v>3</v>
      </c>
      <c r="L6467">
        <v>14.8941</v>
      </c>
      <c r="M6467">
        <v>0</v>
      </c>
      <c r="N6467">
        <v>22.0077</v>
      </c>
    </row>
    <row r="6468" spans="1:14" hidden="1">
      <c r="A6468">
        <v>3023</v>
      </c>
      <c r="B6468" t="s">
        <v>5871</v>
      </c>
      <c r="C6468" s="4">
        <v>42316</v>
      </c>
      <c r="D6468" s="4">
        <v>42322</v>
      </c>
      <c r="E6468" t="s">
        <v>15</v>
      </c>
      <c r="F6468" t="s">
        <v>3883</v>
      </c>
      <c r="G6468" t="s">
        <v>21</v>
      </c>
      <c r="H6468">
        <v>84084</v>
      </c>
      <c r="I6468" t="s">
        <v>304</v>
      </c>
      <c r="J6468">
        <v>91.68</v>
      </c>
      <c r="K6468">
        <v>5</v>
      </c>
      <c r="L6468">
        <v>12.606</v>
      </c>
      <c r="M6468">
        <v>0.2</v>
      </c>
      <c r="N6468">
        <v>28.65</v>
      </c>
    </row>
    <row r="6469" spans="1:14" hidden="1">
      <c r="A6469">
        <v>3025</v>
      </c>
      <c r="B6469" t="s">
        <v>5872</v>
      </c>
      <c r="C6469" s="4">
        <v>42316</v>
      </c>
      <c r="D6469" s="4">
        <v>42321</v>
      </c>
      <c r="E6469" t="s">
        <v>15</v>
      </c>
      <c r="F6469" t="s">
        <v>306</v>
      </c>
      <c r="G6469" t="s">
        <v>21</v>
      </c>
      <c r="H6469">
        <v>10011</v>
      </c>
      <c r="I6469" t="s">
        <v>66</v>
      </c>
      <c r="J6469">
        <v>52.271999999999998</v>
      </c>
      <c r="K6469">
        <v>11</v>
      </c>
      <c r="L6469">
        <v>3.1482000000000001</v>
      </c>
      <c r="M6469">
        <v>0.2</v>
      </c>
      <c r="N6469">
        <v>17.6418</v>
      </c>
    </row>
    <row r="6470" spans="1:14" hidden="1">
      <c r="A6470">
        <v>3026</v>
      </c>
      <c r="B6470" t="s">
        <v>5872</v>
      </c>
      <c r="C6470" s="4">
        <v>42316</v>
      </c>
      <c r="D6470" s="4">
        <v>42321</v>
      </c>
      <c r="E6470" t="s">
        <v>15</v>
      </c>
      <c r="F6470" t="s">
        <v>306</v>
      </c>
      <c r="G6470" t="s">
        <v>21</v>
      </c>
      <c r="H6470">
        <v>10011</v>
      </c>
      <c r="I6470" t="s">
        <v>1742</v>
      </c>
      <c r="J6470">
        <v>17.940000000000001</v>
      </c>
      <c r="K6470">
        <v>3</v>
      </c>
      <c r="L6470">
        <v>3.2890000000000001</v>
      </c>
      <c r="M6470">
        <v>0</v>
      </c>
      <c r="N6470">
        <v>8.0730000000000004</v>
      </c>
    </row>
    <row r="6471" spans="1:14" hidden="1">
      <c r="A6471">
        <v>4569</v>
      </c>
      <c r="B6471" t="s">
        <v>5873</v>
      </c>
      <c r="C6471" s="4">
        <v>42316</v>
      </c>
      <c r="D6471" s="4">
        <v>42321</v>
      </c>
      <c r="E6471" t="s">
        <v>15</v>
      </c>
      <c r="F6471" t="s">
        <v>325</v>
      </c>
      <c r="G6471" t="s">
        <v>21</v>
      </c>
      <c r="H6471">
        <v>77095</v>
      </c>
      <c r="I6471" t="s">
        <v>297</v>
      </c>
      <c r="J6471">
        <v>10.476000000000001</v>
      </c>
      <c r="K6471">
        <v>6</v>
      </c>
      <c r="L6471">
        <v>4.6269</v>
      </c>
      <c r="M6471">
        <v>0.8</v>
      </c>
      <c r="N6471">
        <v>-17.285399999999999</v>
      </c>
    </row>
    <row r="6472" spans="1:14" hidden="1">
      <c r="A6472">
        <v>5141</v>
      </c>
      <c r="B6472" t="s">
        <v>5874</v>
      </c>
      <c r="C6472" s="4">
        <v>42316</v>
      </c>
      <c r="D6472" s="4">
        <v>42320</v>
      </c>
      <c r="E6472" t="s">
        <v>15</v>
      </c>
      <c r="F6472" t="s">
        <v>2816</v>
      </c>
      <c r="G6472" t="s">
        <v>21</v>
      </c>
      <c r="H6472">
        <v>94109</v>
      </c>
      <c r="I6472" t="s">
        <v>5875</v>
      </c>
      <c r="J6472">
        <v>119.9</v>
      </c>
      <c r="K6472">
        <v>2</v>
      </c>
      <c r="L6472">
        <v>38.368000000000002</v>
      </c>
      <c r="M6472">
        <v>0</v>
      </c>
      <c r="N6472">
        <v>43.164000000000001</v>
      </c>
    </row>
    <row r="6473" spans="1:14" hidden="1">
      <c r="A6473">
        <v>6991</v>
      </c>
      <c r="B6473" t="s">
        <v>5876</v>
      </c>
      <c r="C6473" s="4">
        <v>42316</v>
      </c>
      <c r="D6473" s="4">
        <v>42321</v>
      </c>
      <c r="E6473" t="s">
        <v>52</v>
      </c>
      <c r="F6473" t="s">
        <v>4968</v>
      </c>
      <c r="G6473" t="s">
        <v>21</v>
      </c>
      <c r="H6473">
        <v>23666</v>
      </c>
      <c r="I6473" t="s">
        <v>267</v>
      </c>
      <c r="J6473">
        <v>44.43</v>
      </c>
      <c r="K6473">
        <v>3</v>
      </c>
      <c r="L6473">
        <v>8.5898000000000003</v>
      </c>
      <c r="M6473">
        <v>0</v>
      </c>
      <c r="N6473">
        <v>18.660599999999999</v>
      </c>
    </row>
    <row r="6474" spans="1:14" hidden="1">
      <c r="A6474">
        <v>6992</v>
      </c>
      <c r="B6474" t="s">
        <v>5876</v>
      </c>
      <c r="C6474" s="4">
        <v>42316</v>
      </c>
      <c r="D6474" s="4">
        <v>42321</v>
      </c>
      <c r="E6474" t="s">
        <v>52</v>
      </c>
      <c r="F6474" t="s">
        <v>4968</v>
      </c>
      <c r="G6474" t="s">
        <v>21</v>
      </c>
      <c r="H6474">
        <v>23666</v>
      </c>
      <c r="I6474" t="s">
        <v>133</v>
      </c>
      <c r="J6474">
        <v>226.2</v>
      </c>
      <c r="K6474">
        <v>5</v>
      </c>
      <c r="L6474">
        <v>33.477600000000002</v>
      </c>
      <c r="M6474">
        <v>0</v>
      </c>
      <c r="N6474">
        <v>58.811999999999998</v>
      </c>
    </row>
    <row r="6475" spans="1:14" hidden="1">
      <c r="A6475">
        <v>6993</v>
      </c>
      <c r="B6475" t="s">
        <v>5876</v>
      </c>
      <c r="C6475" s="4">
        <v>42316</v>
      </c>
      <c r="D6475" s="4">
        <v>42321</v>
      </c>
      <c r="E6475" t="s">
        <v>52</v>
      </c>
      <c r="F6475" t="s">
        <v>4968</v>
      </c>
      <c r="G6475" t="s">
        <v>21</v>
      </c>
      <c r="H6475">
        <v>23666</v>
      </c>
      <c r="I6475" t="s">
        <v>373</v>
      </c>
      <c r="J6475">
        <v>186.54</v>
      </c>
      <c r="K6475">
        <v>3</v>
      </c>
      <c r="L6475">
        <v>48.500399999999999</v>
      </c>
      <c r="M6475">
        <v>0</v>
      </c>
      <c r="N6475">
        <v>41.038800000000002</v>
      </c>
    </row>
    <row r="6476" spans="1:14" hidden="1">
      <c r="A6476">
        <v>6994</v>
      </c>
      <c r="B6476" t="s">
        <v>5876</v>
      </c>
      <c r="C6476" s="4">
        <v>42316</v>
      </c>
      <c r="D6476" s="4">
        <v>42321</v>
      </c>
      <c r="E6476" t="s">
        <v>52</v>
      </c>
      <c r="F6476" t="s">
        <v>4968</v>
      </c>
      <c r="G6476" t="s">
        <v>21</v>
      </c>
      <c r="H6476">
        <v>23666</v>
      </c>
      <c r="I6476" t="s">
        <v>2195</v>
      </c>
      <c r="J6476">
        <v>265.86</v>
      </c>
      <c r="K6476">
        <v>7</v>
      </c>
      <c r="L6476">
        <v>26.585999999999999</v>
      </c>
      <c r="M6476">
        <v>0</v>
      </c>
      <c r="N6476">
        <v>79.757999999999996</v>
      </c>
    </row>
    <row r="6477" spans="1:14" hidden="1">
      <c r="A6477">
        <v>6995</v>
      </c>
      <c r="B6477" t="s">
        <v>5876</v>
      </c>
      <c r="C6477" s="4">
        <v>42316</v>
      </c>
      <c r="D6477" s="4">
        <v>42321</v>
      </c>
      <c r="E6477" t="s">
        <v>52</v>
      </c>
      <c r="F6477" t="s">
        <v>4968</v>
      </c>
      <c r="G6477" t="s">
        <v>21</v>
      </c>
      <c r="H6477">
        <v>23666</v>
      </c>
      <c r="I6477" t="s">
        <v>552</v>
      </c>
      <c r="J6477">
        <v>27.9</v>
      </c>
      <c r="K6477">
        <v>5</v>
      </c>
      <c r="L6477">
        <v>4.1849999999999996</v>
      </c>
      <c r="M6477">
        <v>0</v>
      </c>
      <c r="N6477">
        <v>6.9749999999999996</v>
      </c>
    </row>
    <row r="6478" spans="1:14" hidden="1">
      <c r="A6478">
        <v>8001</v>
      </c>
      <c r="B6478" t="s">
        <v>5877</v>
      </c>
      <c r="C6478" s="4">
        <v>42316</v>
      </c>
      <c r="D6478" s="4">
        <v>42320</v>
      </c>
      <c r="E6478" t="s">
        <v>15</v>
      </c>
      <c r="F6478" t="s">
        <v>2924</v>
      </c>
      <c r="G6478" t="s">
        <v>21</v>
      </c>
      <c r="H6478">
        <v>52001</v>
      </c>
      <c r="I6478" t="s">
        <v>2480</v>
      </c>
      <c r="J6478">
        <v>263.95999999999998</v>
      </c>
      <c r="K6478">
        <v>4</v>
      </c>
      <c r="L6478">
        <v>46.852899999999998</v>
      </c>
      <c r="M6478">
        <v>0</v>
      </c>
      <c r="N6478">
        <v>76.548400000000001</v>
      </c>
    </row>
    <row r="6479" spans="1:14" hidden="1">
      <c r="A6479">
        <v>8202</v>
      </c>
      <c r="B6479" t="s">
        <v>5878</v>
      </c>
      <c r="C6479" s="4">
        <v>42316</v>
      </c>
      <c r="D6479" s="4">
        <v>42316</v>
      </c>
      <c r="E6479" t="s">
        <v>98</v>
      </c>
      <c r="F6479" t="s">
        <v>2347</v>
      </c>
      <c r="G6479" t="s">
        <v>27</v>
      </c>
      <c r="H6479">
        <v>10024</v>
      </c>
      <c r="I6479" t="s">
        <v>2068</v>
      </c>
      <c r="J6479">
        <v>67.150000000000006</v>
      </c>
      <c r="K6479">
        <v>5</v>
      </c>
      <c r="L6479">
        <v>10.0725</v>
      </c>
      <c r="M6479">
        <v>0</v>
      </c>
      <c r="N6479">
        <v>16.787500000000001</v>
      </c>
    </row>
    <row r="6480" spans="1:14" hidden="1">
      <c r="A6480">
        <v>8203</v>
      </c>
      <c r="B6480" t="s">
        <v>5878</v>
      </c>
      <c r="C6480" s="4">
        <v>42316</v>
      </c>
      <c r="D6480" s="4">
        <v>42316</v>
      </c>
      <c r="E6480" t="s">
        <v>98</v>
      </c>
      <c r="F6480" t="s">
        <v>2347</v>
      </c>
      <c r="G6480" t="s">
        <v>27</v>
      </c>
      <c r="H6480">
        <v>10024</v>
      </c>
      <c r="I6480" t="s">
        <v>1053</v>
      </c>
      <c r="J6480">
        <v>549.98</v>
      </c>
      <c r="K6480">
        <v>2</v>
      </c>
      <c r="L6480">
        <v>203.49260000000001</v>
      </c>
      <c r="M6480">
        <v>0</v>
      </c>
      <c r="N6480">
        <v>142.9948</v>
      </c>
    </row>
    <row r="6481" spans="1:14" hidden="1">
      <c r="A6481">
        <v>8204</v>
      </c>
      <c r="B6481" t="s">
        <v>5878</v>
      </c>
      <c r="C6481" s="4">
        <v>42316</v>
      </c>
      <c r="D6481" s="4">
        <v>42316</v>
      </c>
      <c r="E6481" t="s">
        <v>98</v>
      </c>
      <c r="F6481" t="s">
        <v>2347</v>
      </c>
      <c r="G6481" t="s">
        <v>27</v>
      </c>
      <c r="H6481">
        <v>10024</v>
      </c>
      <c r="I6481" t="s">
        <v>5879</v>
      </c>
      <c r="J6481">
        <v>11.82</v>
      </c>
      <c r="K6481">
        <v>3</v>
      </c>
      <c r="L6481">
        <v>2.3639999999999999</v>
      </c>
      <c r="M6481">
        <v>0</v>
      </c>
      <c r="N6481">
        <v>4.7279999999999998</v>
      </c>
    </row>
    <row r="6482" spans="1:14" hidden="1">
      <c r="A6482">
        <v>8205</v>
      </c>
      <c r="B6482" t="s">
        <v>5878</v>
      </c>
      <c r="C6482" s="4">
        <v>42316</v>
      </c>
      <c r="D6482" s="4">
        <v>42316</v>
      </c>
      <c r="E6482" t="s">
        <v>98</v>
      </c>
      <c r="F6482" t="s">
        <v>2347</v>
      </c>
      <c r="G6482" t="s">
        <v>27</v>
      </c>
      <c r="H6482">
        <v>10024</v>
      </c>
      <c r="I6482" t="s">
        <v>5865</v>
      </c>
      <c r="J6482">
        <v>4643.8</v>
      </c>
      <c r="K6482">
        <v>4</v>
      </c>
      <c r="L6482">
        <v>603.69399999999996</v>
      </c>
      <c r="M6482">
        <v>0</v>
      </c>
      <c r="N6482">
        <v>2229.0239999999999</v>
      </c>
    </row>
    <row r="6483" spans="1:14" hidden="1">
      <c r="A6483">
        <v>8206</v>
      </c>
      <c r="B6483" t="s">
        <v>5878</v>
      </c>
      <c r="C6483" s="4">
        <v>42316</v>
      </c>
      <c r="D6483" s="4">
        <v>42316</v>
      </c>
      <c r="E6483" t="s">
        <v>98</v>
      </c>
      <c r="F6483" t="s">
        <v>2347</v>
      </c>
      <c r="G6483" t="s">
        <v>27</v>
      </c>
      <c r="H6483">
        <v>10024</v>
      </c>
      <c r="I6483" t="s">
        <v>3183</v>
      </c>
      <c r="J6483">
        <v>577.76400000000001</v>
      </c>
      <c r="K6483">
        <v>2</v>
      </c>
      <c r="L6483">
        <v>231.10560000000001</v>
      </c>
      <c r="M6483">
        <v>0.1</v>
      </c>
      <c r="N6483">
        <v>115.5528</v>
      </c>
    </row>
    <row r="6484" spans="1:14" hidden="1">
      <c r="A6484">
        <v>8643</v>
      </c>
      <c r="B6484" t="s">
        <v>5880</v>
      </c>
      <c r="C6484" s="4">
        <v>42316</v>
      </c>
      <c r="D6484" s="4">
        <v>42323</v>
      </c>
      <c r="E6484" t="s">
        <v>15</v>
      </c>
      <c r="F6484" t="s">
        <v>2885</v>
      </c>
      <c r="G6484" t="s">
        <v>27</v>
      </c>
      <c r="H6484">
        <v>28540</v>
      </c>
      <c r="I6484" t="s">
        <v>1131</v>
      </c>
      <c r="J6484">
        <v>31.504000000000001</v>
      </c>
      <c r="K6484">
        <v>11</v>
      </c>
      <c r="L6484">
        <v>1.79</v>
      </c>
      <c r="M6484">
        <v>0.2</v>
      </c>
      <c r="N6484">
        <v>11.814</v>
      </c>
    </row>
    <row r="6485" spans="1:14" hidden="1">
      <c r="A6485">
        <v>8644</v>
      </c>
      <c r="B6485" t="s">
        <v>5880</v>
      </c>
      <c r="C6485" s="4">
        <v>42316</v>
      </c>
      <c r="D6485" s="4">
        <v>42323</v>
      </c>
      <c r="E6485" t="s">
        <v>15</v>
      </c>
      <c r="F6485" t="s">
        <v>2885</v>
      </c>
      <c r="G6485" t="s">
        <v>27</v>
      </c>
      <c r="H6485">
        <v>28540</v>
      </c>
      <c r="I6485" t="s">
        <v>3997</v>
      </c>
      <c r="J6485">
        <v>5.04</v>
      </c>
      <c r="K6485">
        <v>1</v>
      </c>
      <c r="L6485">
        <v>3.4020000000000001</v>
      </c>
      <c r="M6485">
        <v>0.2</v>
      </c>
      <c r="N6485">
        <v>1.6379999999999999</v>
      </c>
    </row>
    <row r="6486" spans="1:14" hidden="1">
      <c r="A6486">
        <v>8645</v>
      </c>
      <c r="B6486" t="s">
        <v>5880</v>
      </c>
      <c r="C6486" s="4">
        <v>42316</v>
      </c>
      <c r="D6486" s="4">
        <v>42323</v>
      </c>
      <c r="E6486" t="s">
        <v>15</v>
      </c>
      <c r="F6486" t="s">
        <v>2885</v>
      </c>
      <c r="G6486" t="s">
        <v>27</v>
      </c>
      <c r="H6486">
        <v>28540</v>
      </c>
      <c r="I6486" t="s">
        <v>3274</v>
      </c>
      <c r="J6486">
        <v>39.878999999999998</v>
      </c>
      <c r="K6486">
        <v>7</v>
      </c>
      <c r="L6486">
        <v>9.8748000000000005</v>
      </c>
      <c r="M6486">
        <v>0.7</v>
      </c>
      <c r="N6486">
        <v>-29.244599999999998</v>
      </c>
    </row>
    <row r="6487" spans="1:14" hidden="1">
      <c r="A6487">
        <v>8646</v>
      </c>
      <c r="B6487" t="s">
        <v>5880</v>
      </c>
      <c r="C6487" s="4">
        <v>42316</v>
      </c>
      <c r="D6487" s="4">
        <v>42323</v>
      </c>
      <c r="E6487" t="s">
        <v>15</v>
      </c>
      <c r="F6487" t="s">
        <v>2885</v>
      </c>
      <c r="G6487" t="s">
        <v>27</v>
      </c>
      <c r="H6487">
        <v>28540</v>
      </c>
      <c r="I6487" t="s">
        <v>837</v>
      </c>
      <c r="J6487">
        <v>4.7119999999999997</v>
      </c>
      <c r="K6487">
        <v>1</v>
      </c>
      <c r="L6487">
        <v>3.2984</v>
      </c>
      <c r="M6487">
        <v>0.2</v>
      </c>
      <c r="N6487">
        <v>1.4136</v>
      </c>
    </row>
    <row r="6488" spans="1:14" hidden="1">
      <c r="A6488">
        <v>9742</v>
      </c>
      <c r="B6488" t="s">
        <v>5881</v>
      </c>
      <c r="C6488" s="4">
        <v>42316</v>
      </c>
      <c r="D6488" s="4">
        <v>42320</v>
      </c>
      <c r="E6488" t="s">
        <v>15</v>
      </c>
      <c r="F6488" t="s">
        <v>653</v>
      </c>
      <c r="G6488" t="s">
        <v>27</v>
      </c>
      <c r="H6488" t="s">
        <v>654</v>
      </c>
      <c r="I6488" t="s">
        <v>3141</v>
      </c>
      <c r="J6488">
        <v>4404.8999999999996</v>
      </c>
      <c r="K6488">
        <v>5</v>
      </c>
      <c r="L6488">
        <v>678.3546</v>
      </c>
      <c r="M6488">
        <v>0</v>
      </c>
      <c r="N6488">
        <v>1013.127</v>
      </c>
    </row>
    <row r="6489" spans="1:14" hidden="1">
      <c r="A6489">
        <v>532</v>
      </c>
      <c r="B6489" t="s">
        <v>5882</v>
      </c>
      <c r="C6489" s="4">
        <v>42315</v>
      </c>
      <c r="D6489" s="4">
        <v>42317</v>
      </c>
      <c r="E6489" t="s">
        <v>52</v>
      </c>
      <c r="F6489" t="s">
        <v>112</v>
      </c>
      <c r="G6489" t="s">
        <v>27</v>
      </c>
      <c r="H6489">
        <v>90036</v>
      </c>
      <c r="I6489" t="s">
        <v>3096</v>
      </c>
      <c r="J6489">
        <v>190.72</v>
      </c>
      <c r="K6489">
        <v>1</v>
      </c>
      <c r="L6489">
        <v>178.8</v>
      </c>
      <c r="M6489">
        <v>0.2</v>
      </c>
      <c r="N6489">
        <v>11.92</v>
      </c>
    </row>
    <row r="6490" spans="1:14" hidden="1">
      <c r="A6490">
        <v>1529</v>
      </c>
      <c r="B6490" t="s">
        <v>5883</v>
      </c>
      <c r="C6490" s="4">
        <v>42315</v>
      </c>
      <c r="D6490" s="4">
        <v>42318</v>
      </c>
      <c r="E6490" t="s">
        <v>52</v>
      </c>
      <c r="F6490" t="s">
        <v>3966</v>
      </c>
      <c r="G6490" t="s">
        <v>27</v>
      </c>
      <c r="H6490">
        <v>19711</v>
      </c>
      <c r="I6490" t="s">
        <v>3766</v>
      </c>
      <c r="J6490">
        <v>26.18</v>
      </c>
      <c r="K6490">
        <v>7</v>
      </c>
      <c r="L6490">
        <v>3.6652</v>
      </c>
      <c r="M6490">
        <v>0</v>
      </c>
      <c r="N6490">
        <v>0.52360000000000095</v>
      </c>
    </row>
    <row r="6491" spans="1:14" hidden="1">
      <c r="A6491">
        <v>1530</v>
      </c>
      <c r="B6491" t="s">
        <v>5883</v>
      </c>
      <c r="C6491" s="4">
        <v>42315</v>
      </c>
      <c r="D6491" s="4">
        <v>42318</v>
      </c>
      <c r="E6491" t="s">
        <v>52</v>
      </c>
      <c r="F6491" t="s">
        <v>3966</v>
      </c>
      <c r="G6491" t="s">
        <v>27</v>
      </c>
      <c r="H6491">
        <v>19711</v>
      </c>
      <c r="I6491" t="s">
        <v>5766</v>
      </c>
      <c r="J6491">
        <v>7.3</v>
      </c>
      <c r="K6491">
        <v>2</v>
      </c>
      <c r="L6491">
        <v>1.9345000000000001</v>
      </c>
      <c r="M6491">
        <v>0</v>
      </c>
      <c r="N6491">
        <v>3.431</v>
      </c>
    </row>
    <row r="6492" spans="1:14" hidden="1">
      <c r="A6492">
        <v>5052</v>
      </c>
      <c r="B6492" t="s">
        <v>5884</v>
      </c>
      <c r="C6492" s="4">
        <v>42315</v>
      </c>
      <c r="D6492" s="4">
        <v>42319</v>
      </c>
      <c r="E6492" t="s">
        <v>15</v>
      </c>
      <c r="F6492" t="s">
        <v>112</v>
      </c>
      <c r="G6492" t="s">
        <v>27</v>
      </c>
      <c r="H6492">
        <v>19140</v>
      </c>
      <c r="I6492" t="s">
        <v>3718</v>
      </c>
      <c r="J6492">
        <v>24.4</v>
      </c>
      <c r="K6492">
        <v>2</v>
      </c>
      <c r="L6492">
        <v>8.2349999999999994</v>
      </c>
      <c r="M6492">
        <v>0.2</v>
      </c>
      <c r="N6492">
        <v>7.93</v>
      </c>
    </row>
    <row r="6493" spans="1:14" hidden="1">
      <c r="A6493">
        <v>5275</v>
      </c>
      <c r="B6493" t="s">
        <v>5885</v>
      </c>
      <c r="C6493" s="4">
        <v>42315</v>
      </c>
      <c r="D6493" s="4">
        <v>42317</v>
      </c>
      <c r="E6493" t="s">
        <v>52</v>
      </c>
      <c r="F6493" t="s">
        <v>3784</v>
      </c>
      <c r="G6493" t="s">
        <v>21</v>
      </c>
      <c r="H6493" t="s">
        <v>654</v>
      </c>
      <c r="I6493" t="s">
        <v>3096</v>
      </c>
      <c r="J6493">
        <v>715.2</v>
      </c>
      <c r="K6493">
        <v>3</v>
      </c>
      <c r="L6493">
        <v>178.8</v>
      </c>
      <c r="M6493">
        <v>0</v>
      </c>
      <c r="N6493">
        <v>178.8</v>
      </c>
    </row>
    <row r="6494" spans="1:14" hidden="1">
      <c r="A6494">
        <v>6048</v>
      </c>
      <c r="B6494" t="s">
        <v>5886</v>
      </c>
      <c r="C6494" s="4">
        <v>42315</v>
      </c>
      <c r="D6494" s="4">
        <v>42319</v>
      </c>
      <c r="E6494" t="s">
        <v>15</v>
      </c>
      <c r="F6494" t="s">
        <v>2790</v>
      </c>
      <c r="G6494" t="s">
        <v>27</v>
      </c>
      <c r="H6494">
        <v>33142</v>
      </c>
      <c r="I6494" t="s">
        <v>4262</v>
      </c>
      <c r="J6494">
        <v>16.146000000000001</v>
      </c>
      <c r="K6494">
        <v>9</v>
      </c>
      <c r="L6494">
        <v>3.2292000000000001</v>
      </c>
      <c r="M6494">
        <v>0.7</v>
      </c>
      <c r="N6494">
        <v>-12.9168</v>
      </c>
    </row>
    <row r="6495" spans="1:14" hidden="1">
      <c r="A6495">
        <v>6049</v>
      </c>
      <c r="B6495" t="s">
        <v>5886</v>
      </c>
      <c r="C6495" s="4">
        <v>42315</v>
      </c>
      <c r="D6495" s="4">
        <v>42319</v>
      </c>
      <c r="E6495" t="s">
        <v>15</v>
      </c>
      <c r="F6495" t="s">
        <v>2790</v>
      </c>
      <c r="G6495" t="s">
        <v>27</v>
      </c>
      <c r="H6495">
        <v>33142</v>
      </c>
      <c r="I6495" t="s">
        <v>1925</v>
      </c>
      <c r="J6495">
        <v>1345.4849999999999</v>
      </c>
      <c r="K6495">
        <v>5</v>
      </c>
      <c r="L6495">
        <v>475.40469999999999</v>
      </c>
      <c r="M6495">
        <v>0.7</v>
      </c>
      <c r="N6495">
        <v>-1031.5385000000001</v>
      </c>
    </row>
    <row r="6496" spans="1:14" hidden="1">
      <c r="A6496">
        <v>7905</v>
      </c>
      <c r="B6496" t="s">
        <v>5887</v>
      </c>
      <c r="C6496" s="4">
        <v>42315</v>
      </c>
      <c r="D6496" s="4">
        <v>42321</v>
      </c>
      <c r="E6496" t="s">
        <v>15</v>
      </c>
      <c r="F6496" t="s">
        <v>701</v>
      </c>
      <c r="G6496" t="s">
        <v>21</v>
      </c>
      <c r="H6496">
        <v>77036</v>
      </c>
      <c r="I6496" t="s">
        <v>1900</v>
      </c>
      <c r="J6496">
        <v>76.64</v>
      </c>
      <c r="K6496">
        <v>2</v>
      </c>
      <c r="L6496">
        <v>24.908000000000001</v>
      </c>
      <c r="M6496">
        <v>0.2</v>
      </c>
      <c r="N6496">
        <v>26.824000000000002</v>
      </c>
    </row>
    <row r="6497" spans="1:14" hidden="1">
      <c r="A6497">
        <v>9102</v>
      </c>
      <c r="B6497" t="s">
        <v>5888</v>
      </c>
      <c r="C6497" s="4">
        <v>42315</v>
      </c>
      <c r="D6497" s="4">
        <v>42320</v>
      </c>
      <c r="E6497" t="s">
        <v>15</v>
      </c>
      <c r="F6497" t="s">
        <v>1115</v>
      </c>
      <c r="G6497" t="s">
        <v>21</v>
      </c>
      <c r="H6497">
        <v>77041</v>
      </c>
      <c r="I6497" t="s">
        <v>3456</v>
      </c>
      <c r="J6497">
        <v>23.64</v>
      </c>
      <c r="K6497">
        <v>3</v>
      </c>
      <c r="L6497">
        <v>6.1070000000000002</v>
      </c>
      <c r="M6497">
        <v>0.2</v>
      </c>
      <c r="N6497">
        <v>5.319</v>
      </c>
    </row>
    <row r="6498" spans="1:14" hidden="1">
      <c r="A6498">
        <v>9103</v>
      </c>
      <c r="B6498" t="s">
        <v>5888</v>
      </c>
      <c r="C6498" s="4">
        <v>42315</v>
      </c>
      <c r="D6498" s="4">
        <v>42320</v>
      </c>
      <c r="E6498" t="s">
        <v>15</v>
      </c>
      <c r="F6498" t="s">
        <v>1115</v>
      </c>
      <c r="G6498" t="s">
        <v>21</v>
      </c>
      <c r="H6498">
        <v>77041</v>
      </c>
      <c r="I6498" t="s">
        <v>4899</v>
      </c>
      <c r="J6498">
        <v>84.784000000000006</v>
      </c>
      <c r="K6498">
        <v>2</v>
      </c>
      <c r="L6498">
        <v>50.870399999999997</v>
      </c>
      <c r="M6498">
        <v>0.2</v>
      </c>
      <c r="N6498">
        <v>-16.956800000000001</v>
      </c>
    </row>
    <row r="6499" spans="1:14" hidden="1">
      <c r="A6499">
        <v>9104</v>
      </c>
      <c r="B6499" t="s">
        <v>5888</v>
      </c>
      <c r="C6499" s="4">
        <v>42315</v>
      </c>
      <c r="D6499" s="4">
        <v>42320</v>
      </c>
      <c r="E6499" t="s">
        <v>15</v>
      </c>
      <c r="F6499" t="s">
        <v>1115</v>
      </c>
      <c r="G6499" t="s">
        <v>21</v>
      </c>
      <c r="H6499">
        <v>77041</v>
      </c>
      <c r="I6499" t="s">
        <v>2593</v>
      </c>
      <c r="J6499">
        <v>64.959999999999994</v>
      </c>
      <c r="K6499">
        <v>5</v>
      </c>
      <c r="L6499">
        <v>29.881599999999999</v>
      </c>
      <c r="M6499">
        <v>0.6</v>
      </c>
      <c r="N6499">
        <v>-84.447999999999993</v>
      </c>
    </row>
    <row r="6500" spans="1:14" hidden="1">
      <c r="A6500">
        <v>9105</v>
      </c>
      <c r="B6500" t="s">
        <v>5888</v>
      </c>
      <c r="C6500" s="4">
        <v>42315</v>
      </c>
      <c r="D6500" s="4">
        <v>42320</v>
      </c>
      <c r="E6500" t="s">
        <v>15</v>
      </c>
      <c r="F6500" t="s">
        <v>1115</v>
      </c>
      <c r="G6500" t="s">
        <v>21</v>
      </c>
      <c r="H6500">
        <v>77041</v>
      </c>
      <c r="I6500" t="s">
        <v>1461</v>
      </c>
      <c r="J6500">
        <v>32.06</v>
      </c>
      <c r="K6500">
        <v>10</v>
      </c>
      <c r="L6500">
        <v>8.3355999999999995</v>
      </c>
      <c r="M6500">
        <v>0.8</v>
      </c>
      <c r="N6500">
        <v>-51.295999999999999</v>
      </c>
    </row>
    <row r="6501" spans="1:14" hidden="1">
      <c r="A6501">
        <v>9106</v>
      </c>
      <c r="B6501" t="s">
        <v>5888</v>
      </c>
      <c r="C6501" s="4">
        <v>42315</v>
      </c>
      <c r="D6501" s="4">
        <v>42320</v>
      </c>
      <c r="E6501" t="s">
        <v>15</v>
      </c>
      <c r="F6501" t="s">
        <v>1115</v>
      </c>
      <c r="G6501" t="s">
        <v>21</v>
      </c>
      <c r="H6501">
        <v>77041</v>
      </c>
      <c r="I6501" t="s">
        <v>1690</v>
      </c>
      <c r="J6501">
        <v>177.648</v>
      </c>
      <c r="K6501">
        <v>2</v>
      </c>
      <c r="L6501">
        <v>103.25790000000001</v>
      </c>
      <c r="M6501">
        <v>0.2</v>
      </c>
      <c r="N6501">
        <v>-28.867799999999999</v>
      </c>
    </row>
    <row r="6502" spans="1:14" hidden="1">
      <c r="A6502">
        <v>9107</v>
      </c>
      <c r="B6502" t="s">
        <v>5888</v>
      </c>
      <c r="C6502" s="4">
        <v>42315</v>
      </c>
      <c r="D6502" s="4">
        <v>42320</v>
      </c>
      <c r="E6502" t="s">
        <v>15</v>
      </c>
      <c r="F6502" t="s">
        <v>1115</v>
      </c>
      <c r="G6502" t="s">
        <v>21</v>
      </c>
      <c r="H6502">
        <v>77041</v>
      </c>
      <c r="I6502" t="s">
        <v>5441</v>
      </c>
      <c r="J6502">
        <v>287.91000000000003</v>
      </c>
      <c r="K6502">
        <v>3</v>
      </c>
      <c r="L6502">
        <v>84.773499999999999</v>
      </c>
      <c r="M6502">
        <v>0.4</v>
      </c>
      <c r="N6502">
        <v>33.589500000000001</v>
      </c>
    </row>
    <row r="6503" spans="1:14" hidden="1">
      <c r="A6503">
        <v>1007</v>
      </c>
      <c r="B6503" t="s">
        <v>5889</v>
      </c>
      <c r="C6503" s="4">
        <v>42314</v>
      </c>
      <c r="D6503" s="4">
        <v>42317</v>
      </c>
      <c r="E6503" t="s">
        <v>38</v>
      </c>
      <c r="F6503" t="s">
        <v>1338</v>
      </c>
      <c r="G6503" t="s">
        <v>21</v>
      </c>
      <c r="H6503">
        <v>85254</v>
      </c>
      <c r="I6503" t="s">
        <v>3355</v>
      </c>
      <c r="J6503">
        <v>7.08</v>
      </c>
      <c r="K6503">
        <v>3</v>
      </c>
      <c r="L6503">
        <v>1.534</v>
      </c>
      <c r="M6503">
        <v>0.2</v>
      </c>
      <c r="N6503">
        <v>2.4780000000000002</v>
      </c>
    </row>
    <row r="6504" spans="1:14" hidden="1">
      <c r="A6504">
        <v>1008</v>
      </c>
      <c r="B6504" t="s">
        <v>5889</v>
      </c>
      <c r="C6504" s="4">
        <v>42314</v>
      </c>
      <c r="D6504" s="4">
        <v>42317</v>
      </c>
      <c r="E6504" t="s">
        <v>38</v>
      </c>
      <c r="F6504" t="s">
        <v>1338</v>
      </c>
      <c r="G6504" t="s">
        <v>21</v>
      </c>
      <c r="H6504">
        <v>85254</v>
      </c>
      <c r="I6504" t="s">
        <v>3162</v>
      </c>
      <c r="J6504">
        <v>4.4009999999999998</v>
      </c>
      <c r="K6504">
        <v>3</v>
      </c>
      <c r="L6504">
        <v>2.6406000000000001</v>
      </c>
      <c r="M6504">
        <v>0.7</v>
      </c>
      <c r="N6504">
        <v>-3.5207999999999999</v>
      </c>
    </row>
    <row r="6505" spans="1:14" hidden="1">
      <c r="A6505">
        <v>1833</v>
      </c>
      <c r="B6505" t="s">
        <v>5890</v>
      </c>
      <c r="C6505" s="4">
        <v>42313</v>
      </c>
      <c r="D6505" s="4">
        <v>42317</v>
      </c>
      <c r="E6505" t="s">
        <v>15</v>
      </c>
      <c r="F6505" t="s">
        <v>1619</v>
      </c>
      <c r="G6505" t="s">
        <v>27</v>
      </c>
      <c r="H6505">
        <v>28110</v>
      </c>
      <c r="I6505" t="s">
        <v>58</v>
      </c>
      <c r="J6505">
        <v>207</v>
      </c>
      <c r="K6505">
        <v>3</v>
      </c>
      <c r="L6505">
        <v>60.375</v>
      </c>
      <c r="M6505">
        <v>0.2</v>
      </c>
      <c r="N6505">
        <v>25.875</v>
      </c>
    </row>
    <row r="6506" spans="1:14" hidden="1">
      <c r="A6506">
        <v>2911</v>
      </c>
      <c r="B6506" t="s">
        <v>5891</v>
      </c>
      <c r="C6506" s="4">
        <v>42313</v>
      </c>
      <c r="D6506" s="4">
        <v>42317</v>
      </c>
      <c r="E6506" t="s">
        <v>15</v>
      </c>
      <c r="F6506" t="s">
        <v>5141</v>
      </c>
      <c r="G6506" t="s">
        <v>21</v>
      </c>
      <c r="H6506">
        <v>33065</v>
      </c>
      <c r="I6506" t="s">
        <v>1970</v>
      </c>
      <c r="J6506">
        <v>387.13600000000002</v>
      </c>
      <c r="K6506">
        <v>4</v>
      </c>
      <c r="L6506">
        <v>90.734999999999999</v>
      </c>
      <c r="M6506">
        <v>0.2</v>
      </c>
      <c r="N6506">
        <v>24.196000000000002</v>
      </c>
    </row>
    <row r="6507" spans="1:14" hidden="1">
      <c r="A6507">
        <v>3310</v>
      </c>
      <c r="B6507" t="s">
        <v>5892</v>
      </c>
      <c r="C6507" s="4">
        <v>42313</v>
      </c>
      <c r="D6507" s="4">
        <v>42319</v>
      </c>
      <c r="E6507" t="s">
        <v>15</v>
      </c>
      <c r="F6507" t="s">
        <v>1476</v>
      </c>
      <c r="G6507" t="s">
        <v>27</v>
      </c>
      <c r="H6507">
        <v>10009</v>
      </c>
      <c r="I6507" t="s">
        <v>146</v>
      </c>
      <c r="J6507">
        <v>25.344000000000001</v>
      </c>
      <c r="K6507">
        <v>6</v>
      </c>
      <c r="L6507">
        <v>2.7456</v>
      </c>
      <c r="M6507">
        <v>0.2</v>
      </c>
      <c r="N6507">
        <v>8.8704000000000001</v>
      </c>
    </row>
    <row r="6508" spans="1:14" hidden="1">
      <c r="A6508">
        <v>3814</v>
      </c>
      <c r="B6508" t="s">
        <v>5893</v>
      </c>
      <c r="C6508" s="4">
        <v>42313</v>
      </c>
      <c r="D6508" s="4">
        <v>42317</v>
      </c>
      <c r="E6508" t="s">
        <v>15</v>
      </c>
      <c r="F6508" t="s">
        <v>1285</v>
      </c>
      <c r="G6508" t="s">
        <v>21</v>
      </c>
      <c r="H6508">
        <v>62301</v>
      </c>
      <c r="I6508" t="s">
        <v>1505</v>
      </c>
      <c r="J6508">
        <v>19.824000000000002</v>
      </c>
      <c r="K6508">
        <v>6</v>
      </c>
      <c r="L6508">
        <v>2.2302</v>
      </c>
      <c r="M6508">
        <v>0.2</v>
      </c>
      <c r="N6508">
        <v>6.4428000000000001</v>
      </c>
    </row>
    <row r="6509" spans="1:14" hidden="1">
      <c r="A6509">
        <v>5074</v>
      </c>
      <c r="B6509" t="s">
        <v>5894</v>
      </c>
      <c r="C6509" s="4">
        <v>42313</v>
      </c>
      <c r="D6509" s="4">
        <v>42313</v>
      </c>
      <c r="E6509" t="s">
        <v>98</v>
      </c>
      <c r="F6509" t="s">
        <v>1531</v>
      </c>
      <c r="G6509" t="s">
        <v>21</v>
      </c>
      <c r="H6509">
        <v>94109</v>
      </c>
      <c r="I6509" t="s">
        <v>2383</v>
      </c>
      <c r="J6509">
        <v>62.8</v>
      </c>
      <c r="K6509">
        <v>4</v>
      </c>
      <c r="L6509">
        <v>11.775</v>
      </c>
      <c r="M6509">
        <v>0</v>
      </c>
      <c r="N6509">
        <v>15.7</v>
      </c>
    </row>
    <row r="6510" spans="1:14" hidden="1">
      <c r="A6510">
        <v>5686</v>
      </c>
      <c r="B6510" t="s">
        <v>5895</v>
      </c>
      <c r="C6510" s="4">
        <v>42313</v>
      </c>
      <c r="D6510" s="4">
        <v>42313</v>
      </c>
      <c r="E6510" t="s">
        <v>98</v>
      </c>
      <c r="F6510" t="s">
        <v>1278</v>
      </c>
      <c r="G6510" t="s">
        <v>21</v>
      </c>
      <c r="H6510">
        <v>98105</v>
      </c>
      <c r="I6510" t="s">
        <v>2151</v>
      </c>
      <c r="J6510">
        <v>98.352000000000004</v>
      </c>
      <c r="K6510">
        <v>3</v>
      </c>
      <c r="L6510">
        <v>20.899799999999999</v>
      </c>
      <c r="M6510">
        <v>0.2</v>
      </c>
      <c r="N6510">
        <v>35.6526</v>
      </c>
    </row>
    <row r="6511" spans="1:14" hidden="1">
      <c r="A6511">
        <v>9076</v>
      </c>
      <c r="B6511" t="s">
        <v>5896</v>
      </c>
      <c r="C6511" s="4">
        <v>42313</v>
      </c>
      <c r="D6511" s="4">
        <v>42316</v>
      </c>
      <c r="E6511" t="s">
        <v>38</v>
      </c>
      <c r="F6511" t="s">
        <v>686</v>
      </c>
      <c r="G6511" t="s">
        <v>21</v>
      </c>
      <c r="H6511">
        <v>44107</v>
      </c>
      <c r="I6511" t="s">
        <v>2123</v>
      </c>
      <c r="J6511">
        <v>7.218</v>
      </c>
      <c r="K6511">
        <v>3</v>
      </c>
      <c r="L6511">
        <v>4.2506000000000004</v>
      </c>
      <c r="M6511">
        <v>0.7</v>
      </c>
      <c r="N6511">
        <v>-5.5338000000000003</v>
      </c>
    </row>
    <row r="6512" spans="1:14" hidden="1">
      <c r="A6512">
        <v>9077</v>
      </c>
      <c r="B6512" t="s">
        <v>5896</v>
      </c>
      <c r="C6512" s="4">
        <v>42313</v>
      </c>
      <c r="D6512" s="4">
        <v>42316</v>
      </c>
      <c r="E6512" t="s">
        <v>38</v>
      </c>
      <c r="F6512" t="s">
        <v>686</v>
      </c>
      <c r="G6512" t="s">
        <v>21</v>
      </c>
      <c r="H6512">
        <v>44107</v>
      </c>
      <c r="I6512" t="s">
        <v>1351</v>
      </c>
      <c r="J6512">
        <v>27.2</v>
      </c>
      <c r="K6512">
        <v>4</v>
      </c>
      <c r="L6512">
        <v>6.29</v>
      </c>
      <c r="M6512">
        <v>0.2</v>
      </c>
      <c r="N6512">
        <v>2.04</v>
      </c>
    </row>
    <row r="6513" spans="1:14" hidden="1">
      <c r="A6513">
        <v>1487</v>
      </c>
      <c r="B6513" t="s">
        <v>5897</v>
      </c>
      <c r="C6513" s="4">
        <v>42311</v>
      </c>
      <c r="D6513" s="4">
        <v>42315</v>
      </c>
      <c r="E6513" t="s">
        <v>15</v>
      </c>
      <c r="F6513" t="s">
        <v>723</v>
      </c>
      <c r="G6513" t="s">
        <v>17</v>
      </c>
      <c r="H6513">
        <v>90008</v>
      </c>
      <c r="I6513" t="s">
        <v>2333</v>
      </c>
      <c r="J6513">
        <v>1212.848</v>
      </c>
      <c r="K6513">
        <v>7</v>
      </c>
      <c r="L6513">
        <v>158.10339999999999</v>
      </c>
      <c r="M6513">
        <v>0.2</v>
      </c>
      <c r="N6513">
        <v>106.1242</v>
      </c>
    </row>
    <row r="6514" spans="1:14" hidden="1">
      <c r="A6514">
        <v>1488</v>
      </c>
      <c r="B6514" t="s">
        <v>5897</v>
      </c>
      <c r="C6514" s="4">
        <v>42311</v>
      </c>
      <c r="D6514" s="4">
        <v>42315</v>
      </c>
      <c r="E6514" t="s">
        <v>15</v>
      </c>
      <c r="F6514" t="s">
        <v>723</v>
      </c>
      <c r="G6514" t="s">
        <v>17</v>
      </c>
      <c r="H6514">
        <v>90008</v>
      </c>
      <c r="I6514" t="s">
        <v>2218</v>
      </c>
      <c r="J6514">
        <v>89.97</v>
      </c>
      <c r="K6514">
        <v>3</v>
      </c>
      <c r="L6514">
        <v>17.394200000000001</v>
      </c>
      <c r="M6514">
        <v>0</v>
      </c>
      <c r="N6514">
        <v>37.787399999999998</v>
      </c>
    </row>
    <row r="6515" spans="1:14" hidden="1">
      <c r="A6515">
        <v>1489</v>
      </c>
      <c r="B6515" t="s">
        <v>5897</v>
      </c>
      <c r="C6515" s="4">
        <v>42311</v>
      </c>
      <c r="D6515" s="4">
        <v>42315</v>
      </c>
      <c r="E6515" t="s">
        <v>15</v>
      </c>
      <c r="F6515" t="s">
        <v>723</v>
      </c>
      <c r="G6515" t="s">
        <v>17</v>
      </c>
      <c r="H6515">
        <v>90008</v>
      </c>
      <c r="I6515" t="s">
        <v>1022</v>
      </c>
      <c r="J6515">
        <v>42.6</v>
      </c>
      <c r="K6515">
        <v>3</v>
      </c>
      <c r="L6515">
        <v>8.6620000000000008</v>
      </c>
      <c r="M6515">
        <v>0</v>
      </c>
      <c r="N6515">
        <v>16.614000000000001</v>
      </c>
    </row>
    <row r="6516" spans="1:14" hidden="1">
      <c r="A6516">
        <v>2586</v>
      </c>
      <c r="B6516" t="s">
        <v>5898</v>
      </c>
      <c r="C6516" s="4">
        <v>42311</v>
      </c>
      <c r="D6516" s="4">
        <v>42318</v>
      </c>
      <c r="E6516" t="s">
        <v>15</v>
      </c>
      <c r="F6516" t="s">
        <v>698</v>
      </c>
      <c r="G6516" t="s">
        <v>27</v>
      </c>
      <c r="H6516">
        <v>76117</v>
      </c>
      <c r="I6516" t="s">
        <v>1590</v>
      </c>
      <c r="J6516">
        <v>6.6079999999999997</v>
      </c>
      <c r="K6516">
        <v>2</v>
      </c>
      <c r="L6516">
        <v>2.2302</v>
      </c>
      <c r="M6516">
        <v>0.2</v>
      </c>
      <c r="N6516">
        <v>2.1476000000000002</v>
      </c>
    </row>
    <row r="6517" spans="1:14" hidden="1">
      <c r="A6517">
        <v>5764</v>
      </c>
      <c r="B6517" t="s">
        <v>5899</v>
      </c>
      <c r="C6517" s="4">
        <v>42311</v>
      </c>
      <c r="D6517" s="4">
        <v>42313</v>
      </c>
      <c r="E6517" t="s">
        <v>38</v>
      </c>
      <c r="F6517" t="s">
        <v>135</v>
      </c>
      <c r="G6517" t="s">
        <v>27</v>
      </c>
      <c r="H6517">
        <v>11561</v>
      </c>
      <c r="I6517" t="s">
        <v>769</v>
      </c>
      <c r="J6517">
        <v>1448.82</v>
      </c>
      <c r="K6517">
        <v>10</v>
      </c>
      <c r="L6517">
        <v>123.9546</v>
      </c>
      <c r="M6517">
        <v>0.1</v>
      </c>
      <c r="N6517">
        <v>209.274</v>
      </c>
    </row>
    <row r="6518" spans="1:14" hidden="1">
      <c r="A6518">
        <v>283</v>
      </c>
      <c r="B6518" t="s">
        <v>5900</v>
      </c>
      <c r="C6518" s="4">
        <v>42310</v>
      </c>
      <c r="D6518" s="4">
        <v>42314</v>
      </c>
      <c r="E6518" t="s">
        <v>15</v>
      </c>
      <c r="F6518" t="s">
        <v>1998</v>
      </c>
      <c r="G6518" t="s">
        <v>21</v>
      </c>
      <c r="H6518">
        <v>90004</v>
      </c>
      <c r="I6518" t="s">
        <v>263</v>
      </c>
      <c r="J6518">
        <v>1038.8399999999999</v>
      </c>
      <c r="K6518">
        <v>5</v>
      </c>
      <c r="L6518">
        <v>197.37960000000001</v>
      </c>
      <c r="M6518">
        <v>0.2</v>
      </c>
      <c r="N6518">
        <v>51.942</v>
      </c>
    </row>
    <row r="6519" spans="1:14" hidden="1">
      <c r="A6519">
        <v>1167</v>
      </c>
      <c r="B6519" t="s">
        <v>5901</v>
      </c>
      <c r="C6519" s="4">
        <v>42310</v>
      </c>
      <c r="D6519" s="4">
        <v>42310</v>
      </c>
      <c r="E6519" t="s">
        <v>98</v>
      </c>
      <c r="F6519" t="s">
        <v>2059</v>
      </c>
      <c r="G6519" t="s">
        <v>21</v>
      </c>
      <c r="H6519">
        <v>98115</v>
      </c>
      <c r="I6519" t="s">
        <v>2694</v>
      </c>
      <c r="J6519">
        <v>447.93</v>
      </c>
      <c r="K6519">
        <v>9</v>
      </c>
      <c r="L6519">
        <v>44.295299999999997</v>
      </c>
      <c r="M6519">
        <v>0</v>
      </c>
      <c r="N6519">
        <v>49.272300000000001</v>
      </c>
    </row>
    <row r="6520" spans="1:14" hidden="1">
      <c r="A6520">
        <v>6006</v>
      </c>
      <c r="B6520" t="s">
        <v>5902</v>
      </c>
      <c r="C6520" s="4">
        <v>42310</v>
      </c>
      <c r="D6520" s="4">
        <v>42315</v>
      </c>
      <c r="E6520" t="s">
        <v>15</v>
      </c>
      <c r="F6520" t="s">
        <v>1855</v>
      </c>
      <c r="G6520" t="s">
        <v>21</v>
      </c>
      <c r="H6520">
        <v>12180</v>
      </c>
      <c r="I6520" t="s">
        <v>2373</v>
      </c>
      <c r="J6520">
        <v>109.764</v>
      </c>
      <c r="K6520">
        <v>2</v>
      </c>
      <c r="L6520">
        <v>50.613399999999999</v>
      </c>
      <c r="M6520">
        <v>0.1</v>
      </c>
      <c r="N6520">
        <v>8.5372000000000003</v>
      </c>
    </row>
    <row r="6521" spans="1:14" hidden="1">
      <c r="A6521">
        <v>8164</v>
      </c>
      <c r="B6521" t="s">
        <v>5903</v>
      </c>
      <c r="C6521" s="4">
        <v>42310</v>
      </c>
      <c r="D6521" s="4">
        <v>42314</v>
      </c>
      <c r="E6521" t="s">
        <v>15</v>
      </c>
      <c r="F6521" t="s">
        <v>928</v>
      </c>
      <c r="G6521" t="s">
        <v>21</v>
      </c>
      <c r="H6521">
        <v>92105</v>
      </c>
      <c r="I6521" t="s">
        <v>1030</v>
      </c>
      <c r="J6521">
        <v>96.96</v>
      </c>
      <c r="K6521">
        <v>6</v>
      </c>
      <c r="L6521">
        <v>10.504</v>
      </c>
      <c r="M6521">
        <v>0</v>
      </c>
      <c r="N6521">
        <v>33.936</v>
      </c>
    </row>
    <row r="6522" spans="1:14" hidden="1">
      <c r="A6522">
        <v>8165</v>
      </c>
      <c r="B6522" t="s">
        <v>5903</v>
      </c>
      <c r="C6522" s="4">
        <v>42310</v>
      </c>
      <c r="D6522" s="4">
        <v>42314</v>
      </c>
      <c r="E6522" t="s">
        <v>15</v>
      </c>
      <c r="F6522" t="s">
        <v>928</v>
      </c>
      <c r="G6522" t="s">
        <v>21</v>
      </c>
      <c r="H6522">
        <v>92105</v>
      </c>
      <c r="I6522" t="s">
        <v>301</v>
      </c>
      <c r="J6522">
        <v>117.488</v>
      </c>
      <c r="K6522">
        <v>7</v>
      </c>
      <c r="L6522">
        <v>10.909599999999999</v>
      </c>
      <c r="M6522">
        <v>0.2</v>
      </c>
      <c r="N6522">
        <v>41.120800000000003</v>
      </c>
    </row>
    <row r="6523" spans="1:14" hidden="1">
      <c r="A6523">
        <v>8166</v>
      </c>
      <c r="B6523" t="s">
        <v>5903</v>
      </c>
      <c r="C6523" s="4">
        <v>42310</v>
      </c>
      <c r="D6523" s="4">
        <v>42314</v>
      </c>
      <c r="E6523" t="s">
        <v>15</v>
      </c>
      <c r="F6523" t="s">
        <v>928</v>
      </c>
      <c r="G6523" t="s">
        <v>21</v>
      </c>
      <c r="H6523">
        <v>92105</v>
      </c>
      <c r="I6523" t="s">
        <v>2696</v>
      </c>
      <c r="J6523">
        <v>11.952</v>
      </c>
      <c r="K6523">
        <v>3</v>
      </c>
      <c r="L6523">
        <v>2.5895999999999999</v>
      </c>
      <c r="M6523">
        <v>0.2</v>
      </c>
      <c r="N6523">
        <v>4.1832000000000003</v>
      </c>
    </row>
    <row r="6524" spans="1:14" hidden="1">
      <c r="A6524">
        <v>8167</v>
      </c>
      <c r="B6524" t="s">
        <v>5903</v>
      </c>
      <c r="C6524" s="4">
        <v>42310</v>
      </c>
      <c r="D6524" s="4">
        <v>42314</v>
      </c>
      <c r="E6524" t="s">
        <v>15</v>
      </c>
      <c r="F6524" t="s">
        <v>928</v>
      </c>
      <c r="G6524" t="s">
        <v>21</v>
      </c>
      <c r="H6524">
        <v>92105</v>
      </c>
      <c r="I6524" t="s">
        <v>5367</v>
      </c>
      <c r="J6524">
        <v>512.49900000000002</v>
      </c>
      <c r="K6524">
        <v>3</v>
      </c>
      <c r="L6524">
        <v>180.88200000000001</v>
      </c>
      <c r="M6524">
        <v>0.15</v>
      </c>
      <c r="N6524">
        <v>-30.146999999999998</v>
      </c>
    </row>
    <row r="6525" spans="1:14" hidden="1">
      <c r="A6525">
        <v>9057</v>
      </c>
      <c r="B6525" t="s">
        <v>5904</v>
      </c>
      <c r="C6525" s="4">
        <v>42310</v>
      </c>
      <c r="D6525" s="4">
        <v>42312</v>
      </c>
      <c r="E6525" t="s">
        <v>38</v>
      </c>
      <c r="F6525" t="s">
        <v>2639</v>
      </c>
      <c r="G6525" t="s">
        <v>17</v>
      </c>
      <c r="H6525">
        <v>10011</v>
      </c>
      <c r="I6525" t="s">
        <v>2663</v>
      </c>
      <c r="J6525">
        <v>2621.3220000000001</v>
      </c>
      <c r="K6525">
        <v>11</v>
      </c>
      <c r="L6525">
        <v>187.99379999999999</v>
      </c>
      <c r="M6525">
        <v>0.1</v>
      </c>
      <c r="N6525">
        <v>553.39020000000005</v>
      </c>
    </row>
    <row r="6526" spans="1:14" hidden="1">
      <c r="A6526">
        <v>9193</v>
      </c>
      <c r="B6526" t="s">
        <v>5905</v>
      </c>
      <c r="C6526" s="4">
        <v>42310</v>
      </c>
      <c r="D6526" s="4">
        <v>42315</v>
      </c>
      <c r="E6526" t="s">
        <v>15</v>
      </c>
      <c r="F6526" t="s">
        <v>2220</v>
      </c>
      <c r="G6526" t="s">
        <v>27</v>
      </c>
      <c r="H6526">
        <v>78207</v>
      </c>
      <c r="I6526" t="s">
        <v>301</v>
      </c>
      <c r="J6526">
        <v>29.372</v>
      </c>
      <c r="K6526">
        <v>7</v>
      </c>
      <c r="L6526">
        <v>10.909599999999999</v>
      </c>
      <c r="M6526">
        <v>0.8</v>
      </c>
      <c r="N6526">
        <v>-46.995199999999997</v>
      </c>
    </row>
    <row r="6527" spans="1:14" hidden="1">
      <c r="A6527">
        <v>9194</v>
      </c>
      <c r="B6527" t="s">
        <v>5905</v>
      </c>
      <c r="C6527" s="4">
        <v>42310</v>
      </c>
      <c r="D6527" s="4">
        <v>42315</v>
      </c>
      <c r="E6527" t="s">
        <v>15</v>
      </c>
      <c r="F6527" t="s">
        <v>2220</v>
      </c>
      <c r="G6527" t="s">
        <v>27</v>
      </c>
      <c r="H6527">
        <v>78207</v>
      </c>
      <c r="I6527" t="s">
        <v>1359</v>
      </c>
      <c r="J6527">
        <v>344.70400000000001</v>
      </c>
      <c r="K6527">
        <v>2</v>
      </c>
      <c r="L6527">
        <v>152.9624</v>
      </c>
      <c r="M6527">
        <v>0.2</v>
      </c>
      <c r="N6527">
        <v>38.779200000000003</v>
      </c>
    </row>
    <row r="6528" spans="1:14" hidden="1">
      <c r="A6528">
        <v>9605</v>
      </c>
      <c r="B6528" t="s">
        <v>5906</v>
      </c>
      <c r="C6528" s="4">
        <v>42310</v>
      </c>
      <c r="D6528" s="4">
        <v>42313</v>
      </c>
      <c r="E6528" t="s">
        <v>38</v>
      </c>
      <c r="F6528" t="s">
        <v>614</v>
      </c>
      <c r="G6528" t="s">
        <v>21</v>
      </c>
      <c r="H6528">
        <v>23320</v>
      </c>
      <c r="I6528" t="s">
        <v>5907</v>
      </c>
      <c r="J6528">
        <v>197.72</v>
      </c>
      <c r="K6528">
        <v>4</v>
      </c>
      <c r="L6528">
        <v>35.589599999999997</v>
      </c>
      <c r="M6528">
        <v>0</v>
      </c>
      <c r="N6528">
        <v>55.361600000000003</v>
      </c>
    </row>
    <row r="6529" spans="1:14" hidden="1">
      <c r="A6529">
        <v>1647</v>
      </c>
      <c r="B6529" t="s">
        <v>5908</v>
      </c>
      <c r="C6529" s="4">
        <v>42309</v>
      </c>
      <c r="D6529" s="4">
        <v>42311</v>
      </c>
      <c r="E6529" t="s">
        <v>38</v>
      </c>
      <c r="F6529" t="s">
        <v>1414</v>
      </c>
      <c r="G6529" t="s">
        <v>17</v>
      </c>
      <c r="H6529">
        <v>19140</v>
      </c>
      <c r="I6529" t="s">
        <v>1494</v>
      </c>
      <c r="J6529">
        <v>35.36</v>
      </c>
      <c r="K6529">
        <v>2</v>
      </c>
      <c r="L6529">
        <v>19.227</v>
      </c>
      <c r="M6529">
        <v>0.2</v>
      </c>
      <c r="N6529">
        <v>-3.0939999999999999</v>
      </c>
    </row>
    <row r="6530" spans="1:14" hidden="1">
      <c r="A6530">
        <v>1648</v>
      </c>
      <c r="B6530" t="s">
        <v>5908</v>
      </c>
      <c r="C6530" s="4">
        <v>42309</v>
      </c>
      <c r="D6530" s="4">
        <v>42311</v>
      </c>
      <c r="E6530" t="s">
        <v>38</v>
      </c>
      <c r="F6530" t="s">
        <v>1414</v>
      </c>
      <c r="G6530" t="s">
        <v>17</v>
      </c>
      <c r="H6530">
        <v>19140</v>
      </c>
      <c r="I6530" t="s">
        <v>2912</v>
      </c>
      <c r="J6530">
        <v>3.1680000000000001</v>
      </c>
      <c r="K6530">
        <v>2</v>
      </c>
      <c r="L6530">
        <v>1.9403999999999999</v>
      </c>
      <c r="M6530">
        <v>0.2</v>
      </c>
      <c r="N6530">
        <v>-0.71279999999999999</v>
      </c>
    </row>
    <row r="6531" spans="1:14" hidden="1">
      <c r="A6531">
        <v>2294</v>
      </c>
      <c r="B6531" t="s">
        <v>5909</v>
      </c>
      <c r="C6531" s="4">
        <v>42309</v>
      </c>
      <c r="D6531" s="4">
        <v>42314</v>
      </c>
      <c r="E6531" t="s">
        <v>15</v>
      </c>
      <c r="F6531" t="s">
        <v>653</v>
      </c>
      <c r="G6531" t="s">
        <v>27</v>
      </c>
      <c r="H6531">
        <v>10009</v>
      </c>
      <c r="I6531" t="s">
        <v>67</v>
      </c>
      <c r="J6531">
        <v>4.95</v>
      </c>
      <c r="K6531">
        <v>1</v>
      </c>
      <c r="L6531">
        <v>3.6135000000000002</v>
      </c>
      <c r="M6531">
        <v>0</v>
      </c>
      <c r="N6531">
        <v>1.3365</v>
      </c>
    </row>
    <row r="6532" spans="1:14" hidden="1">
      <c r="A6532">
        <v>2296</v>
      </c>
      <c r="B6532" t="s">
        <v>5910</v>
      </c>
      <c r="C6532" s="4">
        <v>42309</v>
      </c>
      <c r="D6532" s="4">
        <v>42313</v>
      </c>
      <c r="E6532" t="s">
        <v>15</v>
      </c>
      <c r="F6532" t="s">
        <v>5141</v>
      </c>
      <c r="G6532" t="s">
        <v>21</v>
      </c>
      <c r="H6532">
        <v>10011</v>
      </c>
      <c r="I6532" t="s">
        <v>1859</v>
      </c>
      <c r="J6532">
        <v>13.52</v>
      </c>
      <c r="K6532">
        <v>4</v>
      </c>
      <c r="L6532">
        <v>1.8251999999999999</v>
      </c>
      <c r="M6532">
        <v>0</v>
      </c>
      <c r="N6532">
        <v>6.2191999999999998</v>
      </c>
    </row>
    <row r="6533" spans="1:14" hidden="1">
      <c r="A6533">
        <v>2297</v>
      </c>
      <c r="B6533" t="s">
        <v>5910</v>
      </c>
      <c r="C6533" s="4">
        <v>42309</v>
      </c>
      <c r="D6533" s="4">
        <v>42313</v>
      </c>
      <c r="E6533" t="s">
        <v>15</v>
      </c>
      <c r="F6533" t="s">
        <v>5141</v>
      </c>
      <c r="G6533" t="s">
        <v>21</v>
      </c>
      <c r="H6533">
        <v>10011</v>
      </c>
      <c r="I6533" t="s">
        <v>4226</v>
      </c>
      <c r="J6533">
        <v>259.7</v>
      </c>
      <c r="K6533">
        <v>5</v>
      </c>
      <c r="L6533">
        <v>30.644600000000001</v>
      </c>
      <c r="M6533">
        <v>0</v>
      </c>
      <c r="N6533">
        <v>106.477</v>
      </c>
    </row>
    <row r="6534" spans="1:14" hidden="1">
      <c r="A6534">
        <v>2298</v>
      </c>
      <c r="B6534" t="s">
        <v>5910</v>
      </c>
      <c r="C6534" s="4">
        <v>42309</v>
      </c>
      <c r="D6534" s="4">
        <v>42313</v>
      </c>
      <c r="E6534" t="s">
        <v>15</v>
      </c>
      <c r="F6534" t="s">
        <v>5141</v>
      </c>
      <c r="G6534" t="s">
        <v>21</v>
      </c>
      <c r="H6534">
        <v>10011</v>
      </c>
      <c r="I6534" t="s">
        <v>458</v>
      </c>
      <c r="J6534">
        <v>42.95</v>
      </c>
      <c r="K6534">
        <v>1</v>
      </c>
      <c r="L6534">
        <v>41.661499999999997</v>
      </c>
      <c r="M6534">
        <v>0</v>
      </c>
      <c r="N6534">
        <v>1.2885</v>
      </c>
    </row>
    <row r="6535" spans="1:14" hidden="1">
      <c r="A6535">
        <v>2299</v>
      </c>
      <c r="B6535" t="s">
        <v>5910</v>
      </c>
      <c r="C6535" s="4">
        <v>42309</v>
      </c>
      <c r="D6535" s="4">
        <v>42313</v>
      </c>
      <c r="E6535" t="s">
        <v>15</v>
      </c>
      <c r="F6535" t="s">
        <v>5141</v>
      </c>
      <c r="G6535" t="s">
        <v>21</v>
      </c>
      <c r="H6535">
        <v>10011</v>
      </c>
      <c r="I6535" t="s">
        <v>509</v>
      </c>
      <c r="J6535">
        <v>1399.93</v>
      </c>
      <c r="K6535">
        <v>7</v>
      </c>
      <c r="L6535">
        <v>113.9943</v>
      </c>
      <c r="M6535">
        <v>0</v>
      </c>
      <c r="N6535">
        <v>601.96990000000005</v>
      </c>
    </row>
    <row r="6536" spans="1:14" hidden="1">
      <c r="A6536">
        <v>2300</v>
      </c>
      <c r="B6536" t="s">
        <v>5910</v>
      </c>
      <c r="C6536" s="4">
        <v>42309</v>
      </c>
      <c r="D6536" s="4">
        <v>42313</v>
      </c>
      <c r="E6536" t="s">
        <v>15</v>
      </c>
      <c r="F6536" t="s">
        <v>5141</v>
      </c>
      <c r="G6536" t="s">
        <v>21</v>
      </c>
      <c r="H6536">
        <v>10011</v>
      </c>
      <c r="I6536" t="s">
        <v>5911</v>
      </c>
      <c r="J6536">
        <v>503.96</v>
      </c>
      <c r="K6536">
        <v>4</v>
      </c>
      <c r="L6536">
        <v>94.492500000000007</v>
      </c>
      <c r="M6536">
        <v>0</v>
      </c>
      <c r="N6536">
        <v>125.99</v>
      </c>
    </row>
    <row r="6537" spans="1:14" hidden="1">
      <c r="A6537">
        <v>2802</v>
      </c>
      <c r="B6537" t="s">
        <v>5912</v>
      </c>
      <c r="C6537" s="4">
        <v>42309</v>
      </c>
      <c r="D6537" s="4">
        <v>42312</v>
      </c>
      <c r="E6537" t="s">
        <v>38</v>
      </c>
      <c r="F6537" t="s">
        <v>142</v>
      </c>
      <c r="G6537" t="s">
        <v>21</v>
      </c>
      <c r="H6537">
        <v>97301</v>
      </c>
      <c r="I6537" t="s">
        <v>3456</v>
      </c>
      <c r="J6537">
        <v>7.88</v>
      </c>
      <c r="K6537">
        <v>1</v>
      </c>
      <c r="L6537">
        <v>6.1070000000000002</v>
      </c>
      <c r="M6537">
        <v>0.2</v>
      </c>
      <c r="N6537">
        <v>1.7729999999999999</v>
      </c>
    </row>
    <row r="6538" spans="1:14" hidden="1">
      <c r="A6538">
        <v>5860</v>
      </c>
      <c r="B6538" t="s">
        <v>5913</v>
      </c>
      <c r="C6538" s="4">
        <v>42309</v>
      </c>
      <c r="D6538" s="4">
        <v>42316</v>
      </c>
      <c r="E6538" t="s">
        <v>15</v>
      </c>
      <c r="F6538" t="s">
        <v>4461</v>
      </c>
      <c r="G6538" t="s">
        <v>21</v>
      </c>
      <c r="H6538">
        <v>72032</v>
      </c>
      <c r="I6538" t="s">
        <v>3091</v>
      </c>
      <c r="J6538">
        <v>301.95999999999998</v>
      </c>
      <c r="K6538">
        <v>2</v>
      </c>
      <c r="L6538">
        <v>128.333</v>
      </c>
      <c r="M6538">
        <v>0</v>
      </c>
      <c r="N6538">
        <v>45.293999999999997</v>
      </c>
    </row>
    <row r="6539" spans="1:14" hidden="1">
      <c r="A6539">
        <v>6551</v>
      </c>
      <c r="B6539" t="s">
        <v>5914</v>
      </c>
      <c r="C6539" s="4">
        <v>42309</v>
      </c>
      <c r="D6539" s="4">
        <v>42311</v>
      </c>
      <c r="E6539" t="s">
        <v>52</v>
      </c>
      <c r="F6539" t="s">
        <v>4240</v>
      </c>
      <c r="G6539" t="s">
        <v>21</v>
      </c>
      <c r="H6539">
        <v>10035</v>
      </c>
      <c r="I6539" t="s">
        <v>1163</v>
      </c>
      <c r="J6539">
        <v>327.56400000000002</v>
      </c>
      <c r="K6539">
        <v>4</v>
      </c>
      <c r="L6539">
        <v>76.431600000000003</v>
      </c>
      <c r="M6539">
        <v>0.1</v>
      </c>
      <c r="N6539">
        <v>21.837599999999998</v>
      </c>
    </row>
    <row r="6540" spans="1:14" hidden="1">
      <c r="A6540">
        <v>7006</v>
      </c>
      <c r="B6540" t="s">
        <v>5915</v>
      </c>
      <c r="C6540" s="4">
        <v>42309</v>
      </c>
      <c r="D6540" s="4">
        <v>42313</v>
      </c>
      <c r="E6540" t="s">
        <v>15</v>
      </c>
      <c r="F6540" t="s">
        <v>2514</v>
      </c>
      <c r="G6540" t="s">
        <v>21</v>
      </c>
      <c r="H6540">
        <v>10009</v>
      </c>
      <c r="I6540" t="s">
        <v>1856</v>
      </c>
      <c r="J6540">
        <v>205.16399999999999</v>
      </c>
      <c r="K6540">
        <v>2</v>
      </c>
      <c r="L6540">
        <v>95.743200000000002</v>
      </c>
      <c r="M6540">
        <v>0.1</v>
      </c>
      <c r="N6540">
        <v>13.6776</v>
      </c>
    </row>
    <row r="6541" spans="1:14" hidden="1">
      <c r="A6541">
        <v>195</v>
      </c>
      <c r="B6541" t="s">
        <v>5916</v>
      </c>
      <c r="C6541" s="4">
        <v>42308</v>
      </c>
      <c r="D6541" s="4">
        <v>42314</v>
      </c>
      <c r="E6541" t="s">
        <v>15</v>
      </c>
      <c r="F6541" t="s">
        <v>3614</v>
      </c>
      <c r="G6541" t="s">
        <v>27</v>
      </c>
      <c r="H6541">
        <v>92374</v>
      </c>
      <c r="I6541" t="s">
        <v>2392</v>
      </c>
      <c r="J6541">
        <v>14.28</v>
      </c>
      <c r="K6541">
        <v>7</v>
      </c>
      <c r="L6541">
        <v>1.0811999999999999</v>
      </c>
      <c r="M6541">
        <v>0</v>
      </c>
      <c r="N6541">
        <v>6.7115999999999998</v>
      </c>
    </row>
    <row r="6542" spans="1:14" hidden="1">
      <c r="A6542">
        <v>398</v>
      </c>
      <c r="B6542" t="s">
        <v>5917</v>
      </c>
      <c r="C6542" s="4">
        <v>42308</v>
      </c>
      <c r="D6542" s="4">
        <v>42312</v>
      </c>
      <c r="E6542" t="s">
        <v>15</v>
      </c>
      <c r="F6542" t="s">
        <v>847</v>
      </c>
      <c r="G6542" t="s">
        <v>17</v>
      </c>
      <c r="H6542">
        <v>49201</v>
      </c>
      <c r="I6542" t="s">
        <v>1615</v>
      </c>
      <c r="J6542">
        <v>70.12</v>
      </c>
      <c r="K6542">
        <v>4</v>
      </c>
      <c r="L6542">
        <v>12.271000000000001</v>
      </c>
      <c r="M6542">
        <v>0</v>
      </c>
      <c r="N6542">
        <v>21.036000000000001</v>
      </c>
    </row>
    <row r="6543" spans="1:14" hidden="1">
      <c r="A6543">
        <v>1232</v>
      </c>
      <c r="B6543" t="s">
        <v>5918</v>
      </c>
      <c r="C6543" s="4">
        <v>42308</v>
      </c>
      <c r="D6543" s="4">
        <v>42310</v>
      </c>
      <c r="E6543" t="s">
        <v>52</v>
      </c>
      <c r="F6543" t="s">
        <v>2143</v>
      </c>
      <c r="G6543" t="s">
        <v>21</v>
      </c>
      <c r="H6543">
        <v>14215</v>
      </c>
      <c r="I6543" t="s">
        <v>233</v>
      </c>
      <c r="J6543">
        <v>2.78</v>
      </c>
      <c r="K6543">
        <v>2</v>
      </c>
      <c r="L6543">
        <v>1.0286</v>
      </c>
      <c r="M6543">
        <v>0</v>
      </c>
      <c r="N6543">
        <v>0.7228</v>
      </c>
    </row>
    <row r="6544" spans="1:14" hidden="1">
      <c r="A6544">
        <v>1233</v>
      </c>
      <c r="B6544" t="s">
        <v>5918</v>
      </c>
      <c r="C6544" s="4">
        <v>42308</v>
      </c>
      <c r="D6544" s="4">
        <v>42310</v>
      </c>
      <c r="E6544" t="s">
        <v>52</v>
      </c>
      <c r="F6544" t="s">
        <v>2143</v>
      </c>
      <c r="G6544" t="s">
        <v>21</v>
      </c>
      <c r="H6544">
        <v>14215</v>
      </c>
      <c r="I6544" t="s">
        <v>895</v>
      </c>
      <c r="J6544">
        <v>79.959999999999994</v>
      </c>
      <c r="K6544">
        <v>2</v>
      </c>
      <c r="L6544">
        <v>21.989000000000001</v>
      </c>
      <c r="M6544">
        <v>0</v>
      </c>
      <c r="N6544">
        <v>35.981999999999999</v>
      </c>
    </row>
    <row r="6545" spans="1:14" hidden="1">
      <c r="A6545">
        <v>1427</v>
      </c>
      <c r="B6545" t="s">
        <v>5919</v>
      </c>
      <c r="C6545" s="4">
        <v>42308</v>
      </c>
      <c r="D6545" s="4">
        <v>42312</v>
      </c>
      <c r="E6545" t="s">
        <v>52</v>
      </c>
      <c r="F6545" t="s">
        <v>533</v>
      </c>
      <c r="G6545" t="s">
        <v>27</v>
      </c>
      <c r="H6545">
        <v>93905</v>
      </c>
      <c r="I6545" t="s">
        <v>380</v>
      </c>
      <c r="J6545">
        <v>9.7279999999999998</v>
      </c>
      <c r="K6545">
        <v>2</v>
      </c>
      <c r="L6545">
        <v>3.2223999999999999</v>
      </c>
      <c r="M6545">
        <v>0.2</v>
      </c>
      <c r="N6545">
        <v>3.2831999999999999</v>
      </c>
    </row>
    <row r="6546" spans="1:14" hidden="1">
      <c r="A6546">
        <v>1428</v>
      </c>
      <c r="B6546" t="s">
        <v>5919</v>
      </c>
      <c r="C6546" s="4">
        <v>42308</v>
      </c>
      <c r="D6546" s="4">
        <v>42312</v>
      </c>
      <c r="E6546" t="s">
        <v>52</v>
      </c>
      <c r="F6546" t="s">
        <v>533</v>
      </c>
      <c r="G6546" t="s">
        <v>27</v>
      </c>
      <c r="H6546">
        <v>93905</v>
      </c>
      <c r="I6546" t="s">
        <v>3355</v>
      </c>
      <c r="J6546">
        <v>14.75</v>
      </c>
      <c r="K6546">
        <v>5</v>
      </c>
      <c r="L6546">
        <v>1.534</v>
      </c>
      <c r="M6546">
        <v>0</v>
      </c>
      <c r="N6546">
        <v>7.08</v>
      </c>
    </row>
    <row r="6547" spans="1:14" hidden="1">
      <c r="A6547">
        <v>1429</v>
      </c>
      <c r="B6547" t="s">
        <v>5919</v>
      </c>
      <c r="C6547" s="4">
        <v>42308</v>
      </c>
      <c r="D6547" s="4">
        <v>42312</v>
      </c>
      <c r="E6547" t="s">
        <v>52</v>
      </c>
      <c r="F6547" t="s">
        <v>533</v>
      </c>
      <c r="G6547" t="s">
        <v>27</v>
      </c>
      <c r="H6547">
        <v>93905</v>
      </c>
      <c r="I6547" t="s">
        <v>158</v>
      </c>
      <c r="J6547">
        <v>29.8</v>
      </c>
      <c r="K6547">
        <v>5</v>
      </c>
      <c r="L6547">
        <v>4.0975000000000001</v>
      </c>
      <c r="M6547">
        <v>0.2</v>
      </c>
      <c r="N6547">
        <v>9.3125</v>
      </c>
    </row>
    <row r="6548" spans="1:14" hidden="1">
      <c r="A6548">
        <v>1430</v>
      </c>
      <c r="B6548" t="s">
        <v>5919</v>
      </c>
      <c r="C6548" s="4">
        <v>42308</v>
      </c>
      <c r="D6548" s="4">
        <v>42312</v>
      </c>
      <c r="E6548" t="s">
        <v>52</v>
      </c>
      <c r="F6548" t="s">
        <v>533</v>
      </c>
      <c r="G6548" t="s">
        <v>27</v>
      </c>
      <c r="H6548">
        <v>93905</v>
      </c>
      <c r="I6548" t="s">
        <v>607</v>
      </c>
      <c r="J6548">
        <v>427.42</v>
      </c>
      <c r="K6548">
        <v>14</v>
      </c>
      <c r="L6548">
        <v>16.4862</v>
      </c>
      <c r="M6548">
        <v>0</v>
      </c>
      <c r="N6548">
        <v>196.61320000000001</v>
      </c>
    </row>
    <row r="6549" spans="1:14" hidden="1">
      <c r="A6549">
        <v>2108</v>
      </c>
      <c r="B6549" t="s">
        <v>5920</v>
      </c>
      <c r="C6549" s="4">
        <v>42308</v>
      </c>
      <c r="D6549" s="4">
        <v>42308</v>
      </c>
      <c r="E6549" t="s">
        <v>98</v>
      </c>
      <c r="F6549" t="s">
        <v>220</v>
      </c>
      <c r="G6549" t="s">
        <v>21</v>
      </c>
      <c r="H6549">
        <v>92374</v>
      </c>
      <c r="I6549" t="s">
        <v>1433</v>
      </c>
      <c r="J6549">
        <v>19.98</v>
      </c>
      <c r="K6549">
        <v>1</v>
      </c>
      <c r="L6549">
        <v>10.589399999999999</v>
      </c>
      <c r="M6549">
        <v>0</v>
      </c>
      <c r="N6549">
        <v>9.3905999999999992</v>
      </c>
    </row>
    <row r="6550" spans="1:14" hidden="1">
      <c r="A6550">
        <v>2109</v>
      </c>
      <c r="B6550" t="s">
        <v>5920</v>
      </c>
      <c r="C6550" s="4">
        <v>42308</v>
      </c>
      <c r="D6550" s="4">
        <v>42308</v>
      </c>
      <c r="E6550" t="s">
        <v>98</v>
      </c>
      <c r="F6550" t="s">
        <v>220</v>
      </c>
      <c r="G6550" t="s">
        <v>21</v>
      </c>
      <c r="H6550">
        <v>92374</v>
      </c>
      <c r="I6550" t="s">
        <v>922</v>
      </c>
      <c r="J6550">
        <v>398.35199999999998</v>
      </c>
      <c r="K6550">
        <v>3</v>
      </c>
      <c r="L6550">
        <v>91.289000000000001</v>
      </c>
      <c r="M6550">
        <v>0.2</v>
      </c>
      <c r="N6550">
        <v>124.485</v>
      </c>
    </row>
    <row r="6551" spans="1:14" hidden="1">
      <c r="A6551">
        <v>2110</v>
      </c>
      <c r="B6551" t="s">
        <v>5920</v>
      </c>
      <c r="C6551" s="4">
        <v>42308</v>
      </c>
      <c r="D6551" s="4">
        <v>42308</v>
      </c>
      <c r="E6551" t="s">
        <v>98</v>
      </c>
      <c r="F6551" t="s">
        <v>220</v>
      </c>
      <c r="G6551" t="s">
        <v>21</v>
      </c>
      <c r="H6551">
        <v>92374</v>
      </c>
      <c r="I6551" t="s">
        <v>5921</v>
      </c>
      <c r="J6551">
        <v>5.04</v>
      </c>
      <c r="K6551">
        <v>3</v>
      </c>
      <c r="L6551">
        <v>1.26</v>
      </c>
      <c r="M6551">
        <v>0</v>
      </c>
      <c r="N6551">
        <v>1.26</v>
      </c>
    </row>
    <row r="6552" spans="1:14" hidden="1">
      <c r="A6552">
        <v>2111</v>
      </c>
      <c r="B6552" t="s">
        <v>5920</v>
      </c>
      <c r="C6552" s="4">
        <v>42308</v>
      </c>
      <c r="D6552" s="4">
        <v>42308</v>
      </c>
      <c r="E6552" t="s">
        <v>98</v>
      </c>
      <c r="F6552" t="s">
        <v>220</v>
      </c>
      <c r="G6552" t="s">
        <v>21</v>
      </c>
      <c r="H6552">
        <v>92374</v>
      </c>
      <c r="I6552" t="s">
        <v>65</v>
      </c>
      <c r="J6552">
        <v>17.45</v>
      </c>
      <c r="K6552">
        <v>5</v>
      </c>
      <c r="L6552">
        <v>1.8846000000000001</v>
      </c>
      <c r="M6552">
        <v>0</v>
      </c>
      <c r="N6552">
        <v>8.0269999999999992</v>
      </c>
    </row>
    <row r="6553" spans="1:14" hidden="1">
      <c r="A6553">
        <v>2112</v>
      </c>
      <c r="B6553" t="s">
        <v>5920</v>
      </c>
      <c r="C6553" s="4">
        <v>42308</v>
      </c>
      <c r="D6553" s="4">
        <v>42308</v>
      </c>
      <c r="E6553" t="s">
        <v>98</v>
      </c>
      <c r="F6553" t="s">
        <v>220</v>
      </c>
      <c r="G6553" t="s">
        <v>21</v>
      </c>
      <c r="H6553">
        <v>92374</v>
      </c>
      <c r="I6553" t="s">
        <v>2835</v>
      </c>
      <c r="J6553">
        <v>323.13600000000002</v>
      </c>
      <c r="K6553">
        <v>4</v>
      </c>
      <c r="L6553">
        <v>75.734999999999999</v>
      </c>
      <c r="M6553">
        <v>0.2</v>
      </c>
      <c r="N6553">
        <v>20.196000000000002</v>
      </c>
    </row>
    <row r="6554" spans="1:14" hidden="1">
      <c r="A6554">
        <v>2113</v>
      </c>
      <c r="B6554" t="s">
        <v>5920</v>
      </c>
      <c r="C6554" s="4">
        <v>42308</v>
      </c>
      <c r="D6554" s="4">
        <v>42308</v>
      </c>
      <c r="E6554" t="s">
        <v>98</v>
      </c>
      <c r="F6554" t="s">
        <v>220</v>
      </c>
      <c r="G6554" t="s">
        <v>21</v>
      </c>
      <c r="H6554">
        <v>92374</v>
      </c>
      <c r="I6554" t="s">
        <v>3136</v>
      </c>
      <c r="J6554">
        <v>29.7</v>
      </c>
      <c r="K6554">
        <v>3</v>
      </c>
      <c r="L6554">
        <v>7.2270000000000003</v>
      </c>
      <c r="M6554">
        <v>0</v>
      </c>
      <c r="N6554">
        <v>8.0190000000000001</v>
      </c>
    </row>
    <row r="6555" spans="1:14" hidden="1">
      <c r="A6555">
        <v>2114</v>
      </c>
      <c r="B6555" t="s">
        <v>5920</v>
      </c>
      <c r="C6555" s="4">
        <v>42308</v>
      </c>
      <c r="D6555" s="4">
        <v>42308</v>
      </c>
      <c r="E6555" t="s">
        <v>98</v>
      </c>
      <c r="F6555" t="s">
        <v>220</v>
      </c>
      <c r="G6555" t="s">
        <v>21</v>
      </c>
      <c r="H6555">
        <v>92374</v>
      </c>
      <c r="I6555" t="s">
        <v>5692</v>
      </c>
      <c r="J6555">
        <v>1295.8399999999999</v>
      </c>
      <c r="K6555">
        <v>4</v>
      </c>
      <c r="L6555">
        <v>287.5145</v>
      </c>
      <c r="M6555">
        <v>0.2</v>
      </c>
      <c r="N6555">
        <v>145.78200000000001</v>
      </c>
    </row>
    <row r="6556" spans="1:14" hidden="1">
      <c r="A6556">
        <v>2115</v>
      </c>
      <c r="B6556" t="s">
        <v>5920</v>
      </c>
      <c r="C6556" s="4">
        <v>42308</v>
      </c>
      <c r="D6556" s="4">
        <v>42308</v>
      </c>
      <c r="E6556" t="s">
        <v>98</v>
      </c>
      <c r="F6556" t="s">
        <v>220</v>
      </c>
      <c r="G6556" t="s">
        <v>21</v>
      </c>
      <c r="H6556">
        <v>92374</v>
      </c>
      <c r="I6556" t="s">
        <v>3891</v>
      </c>
      <c r="J6556">
        <v>46.84</v>
      </c>
      <c r="K6556">
        <v>2</v>
      </c>
      <c r="L6556">
        <v>17.096599999999999</v>
      </c>
      <c r="M6556">
        <v>0</v>
      </c>
      <c r="N6556">
        <v>12.646800000000001</v>
      </c>
    </row>
    <row r="6557" spans="1:14" hidden="1">
      <c r="A6557">
        <v>2116</v>
      </c>
      <c r="B6557" t="s">
        <v>5920</v>
      </c>
      <c r="C6557" s="4">
        <v>42308</v>
      </c>
      <c r="D6557" s="4">
        <v>42308</v>
      </c>
      <c r="E6557" t="s">
        <v>98</v>
      </c>
      <c r="F6557" t="s">
        <v>220</v>
      </c>
      <c r="G6557" t="s">
        <v>21</v>
      </c>
      <c r="H6557">
        <v>92374</v>
      </c>
      <c r="I6557" t="s">
        <v>954</v>
      </c>
      <c r="J6557">
        <v>425.83300000000003</v>
      </c>
      <c r="K6557">
        <v>1</v>
      </c>
      <c r="L6557">
        <v>405.79379999999998</v>
      </c>
      <c r="M6557">
        <v>0.15</v>
      </c>
      <c r="N6557">
        <v>20.039200000000001</v>
      </c>
    </row>
    <row r="6558" spans="1:14" hidden="1">
      <c r="A6558">
        <v>1919</v>
      </c>
      <c r="B6558" t="s">
        <v>5922</v>
      </c>
      <c r="C6558" s="4">
        <v>42307</v>
      </c>
      <c r="D6558" s="4">
        <v>42309</v>
      </c>
      <c r="E6558" t="s">
        <v>52</v>
      </c>
      <c r="F6558" t="s">
        <v>5480</v>
      </c>
      <c r="G6558" t="s">
        <v>17</v>
      </c>
      <c r="H6558">
        <v>48227</v>
      </c>
      <c r="I6558" t="s">
        <v>3078</v>
      </c>
      <c r="J6558">
        <v>299.89999999999998</v>
      </c>
      <c r="K6558">
        <v>2</v>
      </c>
      <c r="L6558">
        <v>112.46250000000001</v>
      </c>
      <c r="M6558">
        <v>0</v>
      </c>
      <c r="N6558">
        <v>74.974999999999994</v>
      </c>
    </row>
    <row r="6559" spans="1:14" hidden="1">
      <c r="A6559">
        <v>3691</v>
      </c>
      <c r="B6559" t="s">
        <v>5923</v>
      </c>
      <c r="C6559" s="4">
        <v>42307</v>
      </c>
      <c r="D6559" s="4">
        <v>42310</v>
      </c>
      <c r="E6559" t="s">
        <v>52</v>
      </c>
      <c r="F6559" t="s">
        <v>2073</v>
      </c>
      <c r="G6559" t="s">
        <v>27</v>
      </c>
      <c r="H6559">
        <v>80219</v>
      </c>
      <c r="I6559" t="s">
        <v>5924</v>
      </c>
      <c r="J6559">
        <v>59.994</v>
      </c>
      <c r="K6559">
        <v>2</v>
      </c>
      <c r="L6559">
        <v>52.994700000000002</v>
      </c>
      <c r="M6559">
        <v>0.7</v>
      </c>
      <c r="N6559">
        <v>-45.995399999999997</v>
      </c>
    </row>
    <row r="6560" spans="1:14" hidden="1">
      <c r="A6560">
        <v>3692</v>
      </c>
      <c r="B6560" t="s">
        <v>5923</v>
      </c>
      <c r="C6560" s="4">
        <v>42307</v>
      </c>
      <c r="D6560" s="4">
        <v>42310</v>
      </c>
      <c r="E6560" t="s">
        <v>52</v>
      </c>
      <c r="F6560" t="s">
        <v>2073</v>
      </c>
      <c r="G6560" t="s">
        <v>27</v>
      </c>
      <c r="H6560">
        <v>80219</v>
      </c>
      <c r="I6560" t="s">
        <v>2552</v>
      </c>
      <c r="J6560">
        <v>439.99200000000002</v>
      </c>
      <c r="K6560">
        <v>1</v>
      </c>
      <c r="L6560">
        <v>274.995</v>
      </c>
      <c r="M6560">
        <v>0.2</v>
      </c>
      <c r="N6560">
        <v>164.99700000000001</v>
      </c>
    </row>
    <row r="6561" spans="1:14" hidden="1">
      <c r="A6561">
        <v>3693</v>
      </c>
      <c r="B6561" t="s">
        <v>5923</v>
      </c>
      <c r="C6561" s="4">
        <v>42307</v>
      </c>
      <c r="D6561" s="4">
        <v>42310</v>
      </c>
      <c r="E6561" t="s">
        <v>52</v>
      </c>
      <c r="F6561" t="s">
        <v>2073</v>
      </c>
      <c r="G6561" t="s">
        <v>27</v>
      </c>
      <c r="H6561">
        <v>80219</v>
      </c>
      <c r="I6561" t="s">
        <v>791</v>
      </c>
      <c r="J6561">
        <v>87.96</v>
      </c>
      <c r="K6561">
        <v>5</v>
      </c>
      <c r="L6561">
        <v>11.434799999999999</v>
      </c>
      <c r="M6561">
        <v>0.2</v>
      </c>
      <c r="N6561">
        <v>30.786000000000001</v>
      </c>
    </row>
    <row r="6562" spans="1:14" hidden="1">
      <c r="A6562">
        <v>3694</v>
      </c>
      <c r="B6562" t="s">
        <v>5923</v>
      </c>
      <c r="C6562" s="4">
        <v>42307</v>
      </c>
      <c r="D6562" s="4">
        <v>42310</v>
      </c>
      <c r="E6562" t="s">
        <v>52</v>
      </c>
      <c r="F6562" t="s">
        <v>2073</v>
      </c>
      <c r="G6562" t="s">
        <v>27</v>
      </c>
      <c r="H6562">
        <v>80219</v>
      </c>
      <c r="I6562" t="s">
        <v>4146</v>
      </c>
      <c r="J6562">
        <v>15.488</v>
      </c>
      <c r="K6562">
        <v>4</v>
      </c>
      <c r="L6562">
        <v>2.9523999999999999</v>
      </c>
      <c r="M6562">
        <v>0.2</v>
      </c>
      <c r="N6562">
        <v>3.6783999999999999</v>
      </c>
    </row>
    <row r="6563" spans="1:14" hidden="1">
      <c r="A6563">
        <v>5253</v>
      </c>
      <c r="B6563" t="s">
        <v>5925</v>
      </c>
      <c r="C6563" s="4">
        <v>42307</v>
      </c>
      <c r="D6563" s="4">
        <v>42310</v>
      </c>
      <c r="E6563" t="s">
        <v>38</v>
      </c>
      <c r="F6563" t="s">
        <v>2957</v>
      </c>
      <c r="G6563" t="s">
        <v>21</v>
      </c>
      <c r="H6563">
        <v>23464</v>
      </c>
      <c r="I6563" t="s">
        <v>501</v>
      </c>
      <c r="J6563">
        <v>182.91</v>
      </c>
      <c r="K6563">
        <v>3</v>
      </c>
      <c r="L6563">
        <v>43.288699999999999</v>
      </c>
      <c r="M6563">
        <v>0</v>
      </c>
      <c r="N6563">
        <v>53.043900000000001</v>
      </c>
    </row>
    <row r="6564" spans="1:14" hidden="1">
      <c r="A6564">
        <v>8478</v>
      </c>
      <c r="B6564" t="s">
        <v>5926</v>
      </c>
      <c r="C6564" s="4">
        <v>42307</v>
      </c>
      <c r="D6564" s="4">
        <v>42307</v>
      </c>
      <c r="E6564" t="s">
        <v>98</v>
      </c>
      <c r="F6564" t="s">
        <v>1776</v>
      </c>
      <c r="G6564" t="s">
        <v>27</v>
      </c>
      <c r="H6564">
        <v>10024</v>
      </c>
      <c r="I6564" t="s">
        <v>5927</v>
      </c>
      <c r="J6564">
        <v>1035.8</v>
      </c>
      <c r="K6564">
        <v>4</v>
      </c>
      <c r="L6564">
        <v>191.62299999999999</v>
      </c>
      <c r="M6564">
        <v>0</v>
      </c>
      <c r="N6564">
        <v>269.30799999999999</v>
      </c>
    </row>
    <row r="6565" spans="1:14" hidden="1">
      <c r="A6565">
        <v>6325</v>
      </c>
      <c r="B6565" t="s">
        <v>5928</v>
      </c>
      <c r="C6565" s="4">
        <v>42306</v>
      </c>
      <c r="D6565" s="4">
        <v>42310</v>
      </c>
      <c r="E6565" t="s">
        <v>15</v>
      </c>
      <c r="F6565" t="s">
        <v>480</v>
      </c>
      <c r="G6565" t="s">
        <v>27</v>
      </c>
      <c r="H6565">
        <v>94109</v>
      </c>
      <c r="I6565" t="s">
        <v>389</v>
      </c>
      <c r="J6565">
        <v>33.4</v>
      </c>
      <c r="K6565">
        <v>5</v>
      </c>
      <c r="L6565">
        <v>3.4735999999999998</v>
      </c>
      <c r="M6565">
        <v>0</v>
      </c>
      <c r="N6565">
        <v>16.032</v>
      </c>
    </row>
    <row r="6566" spans="1:14" hidden="1">
      <c r="A6566">
        <v>6326</v>
      </c>
      <c r="B6566" t="s">
        <v>5928</v>
      </c>
      <c r="C6566" s="4">
        <v>42306</v>
      </c>
      <c r="D6566" s="4">
        <v>42310</v>
      </c>
      <c r="E6566" t="s">
        <v>15</v>
      </c>
      <c r="F6566" t="s">
        <v>480</v>
      </c>
      <c r="G6566" t="s">
        <v>27</v>
      </c>
      <c r="H6566">
        <v>94109</v>
      </c>
      <c r="I6566" t="s">
        <v>4385</v>
      </c>
      <c r="J6566">
        <v>210.84</v>
      </c>
      <c r="K6566">
        <v>4</v>
      </c>
      <c r="L6566">
        <v>26.882100000000001</v>
      </c>
      <c r="M6566">
        <v>0</v>
      </c>
      <c r="N6566">
        <v>103.3116</v>
      </c>
    </row>
    <row r="6567" spans="1:14" hidden="1">
      <c r="A6567">
        <v>997</v>
      </c>
      <c r="B6567" t="s">
        <v>5929</v>
      </c>
      <c r="C6567" s="4">
        <v>42305</v>
      </c>
      <c r="D6567" s="4">
        <v>42311</v>
      </c>
      <c r="E6567" t="s">
        <v>15</v>
      </c>
      <c r="F6567" t="s">
        <v>2924</v>
      </c>
      <c r="G6567" t="s">
        <v>21</v>
      </c>
      <c r="H6567">
        <v>42420</v>
      </c>
      <c r="I6567" t="s">
        <v>3716</v>
      </c>
      <c r="J6567">
        <v>10.67</v>
      </c>
      <c r="K6567">
        <v>1</v>
      </c>
      <c r="L6567">
        <v>5.7618</v>
      </c>
      <c r="M6567">
        <v>0</v>
      </c>
      <c r="N6567">
        <v>4.9081999999999999</v>
      </c>
    </row>
    <row r="6568" spans="1:14" hidden="1">
      <c r="A6568">
        <v>998</v>
      </c>
      <c r="B6568" t="s">
        <v>5929</v>
      </c>
      <c r="C6568" s="4">
        <v>42305</v>
      </c>
      <c r="D6568" s="4">
        <v>42311</v>
      </c>
      <c r="E6568" t="s">
        <v>15</v>
      </c>
      <c r="F6568" t="s">
        <v>2924</v>
      </c>
      <c r="G6568" t="s">
        <v>21</v>
      </c>
      <c r="H6568">
        <v>42420</v>
      </c>
      <c r="I6568" t="s">
        <v>4314</v>
      </c>
      <c r="J6568">
        <v>36.630000000000003</v>
      </c>
      <c r="K6568">
        <v>3</v>
      </c>
      <c r="L6568">
        <v>8.9132999999999996</v>
      </c>
      <c r="M6568">
        <v>0</v>
      </c>
      <c r="N6568">
        <v>9.8901000000000003</v>
      </c>
    </row>
    <row r="6569" spans="1:14" hidden="1">
      <c r="A6569">
        <v>999</v>
      </c>
      <c r="B6569" t="s">
        <v>5929</v>
      </c>
      <c r="C6569" s="4">
        <v>42305</v>
      </c>
      <c r="D6569" s="4">
        <v>42311</v>
      </c>
      <c r="E6569" t="s">
        <v>15</v>
      </c>
      <c r="F6569" t="s">
        <v>2924</v>
      </c>
      <c r="G6569" t="s">
        <v>21</v>
      </c>
      <c r="H6569">
        <v>42420</v>
      </c>
      <c r="I6569" t="s">
        <v>827</v>
      </c>
      <c r="J6569">
        <v>24.1</v>
      </c>
      <c r="K6569">
        <v>5</v>
      </c>
      <c r="L6569">
        <v>2.9883999999999999</v>
      </c>
      <c r="M6569">
        <v>0</v>
      </c>
      <c r="N6569">
        <v>9.1579999999999995</v>
      </c>
    </row>
    <row r="6570" spans="1:14" hidden="1">
      <c r="A6570">
        <v>1000</v>
      </c>
      <c r="B6570" t="s">
        <v>5929</v>
      </c>
      <c r="C6570" s="4">
        <v>42305</v>
      </c>
      <c r="D6570" s="4">
        <v>42311</v>
      </c>
      <c r="E6570" t="s">
        <v>15</v>
      </c>
      <c r="F6570" t="s">
        <v>2924</v>
      </c>
      <c r="G6570" t="s">
        <v>21</v>
      </c>
      <c r="H6570">
        <v>42420</v>
      </c>
      <c r="I6570" t="s">
        <v>706</v>
      </c>
      <c r="J6570">
        <v>33.11</v>
      </c>
      <c r="K6570">
        <v>7</v>
      </c>
      <c r="L6570">
        <v>2.8853</v>
      </c>
      <c r="M6570">
        <v>0</v>
      </c>
      <c r="N6570">
        <v>12.9129</v>
      </c>
    </row>
    <row r="6571" spans="1:14" hidden="1">
      <c r="A6571">
        <v>2090</v>
      </c>
      <c r="B6571" t="s">
        <v>5930</v>
      </c>
      <c r="C6571" s="4">
        <v>42303</v>
      </c>
      <c r="D6571" s="4">
        <v>42307</v>
      </c>
      <c r="E6571" t="s">
        <v>15</v>
      </c>
      <c r="F6571" t="s">
        <v>829</v>
      </c>
      <c r="G6571" t="s">
        <v>27</v>
      </c>
      <c r="H6571">
        <v>91730</v>
      </c>
      <c r="I6571" t="s">
        <v>5628</v>
      </c>
      <c r="J6571">
        <v>5.76</v>
      </c>
      <c r="K6571">
        <v>2</v>
      </c>
      <c r="L6571">
        <v>1.5551999999999999</v>
      </c>
      <c r="M6571">
        <v>0</v>
      </c>
      <c r="N6571">
        <v>2.6496</v>
      </c>
    </row>
    <row r="6572" spans="1:14" hidden="1">
      <c r="A6572">
        <v>5160</v>
      </c>
      <c r="B6572" t="s">
        <v>5931</v>
      </c>
      <c r="C6572" s="4">
        <v>42303</v>
      </c>
      <c r="D6572" s="4">
        <v>42307</v>
      </c>
      <c r="E6572" t="s">
        <v>52</v>
      </c>
      <c r="F6572" t="s">
        <v>1812</v>
      </c>
      <c r="G6572" t="s">
        <v>27</v>
      </c>
      <c r="H6572">
        <v>85345</v>
      </c>
      <c r="I6572" t="s">
        <v>800</v>
      </c>
      <c r="J6572">
        <v>105.584</v>
      </c>
      <c r="K6572">
        <v>2</v>
      </c>
      <c r="L6572">
        <v>48.172699999999999</v>
      </c>
      <c r="M6572">
        <v>0.2</v>
      </c>
      <c r="N6572">
        <v>9.2386000000000106</v>
      </c>
    </row>
    <row r="6573" spans="1:14" hidden="1">
      <c r="A6573">
        <v>5161</v>
      </c>
      <c r="B6573" t="s">
        <v>5931</v>
      </c>
      <c r="C6573" s="4">
        <v>42303</v>
      </c>
      <c r="D6573" s="4">
        <v>42307</v>
      </c>
      <c r="E6573" t="s">
        <v>52</v>
      </c>
      <c r="F6573" t="s">
        <v>1812</v>
      </c>
      <c r="G6573" t="s">
        <v>27</v>
      </c>
      <c r="H6573">
        <v>85345</v>
      </c>
      <c r="I6573" t="s">
        <v>458</v>
      </c>
      <c r="J6573">
        <v>68.72</v>
      </c>
      <c r="K6573">
        <v>2</v>
      </c>
      <c r="L6573">
        <v>41.661499999999997</v>
      </c>
      <c r="M6573">
        <v>0.2</v>
      </c>
      <c r="N6573">
        <v>-14.603</v>
      </c>
    </row>
    <row r="6574" spans="1:14" hidden="1">
      <c r="A6574">
        <v>8081</v>
      </c>
      <c r="B6574" t="s">
        <v>5932</v>
      </c>
      <c r="C6574" s="4">
        <v>42303</v>
      </c>
      <c r="D6574" s="4">
        <v>42309</v>
      </c>
      <c r="E6574" t="s">
        <v>15</v>
      </c>
      <c r="F6574" t="s">
        <v>60</v>
      </c>
      <c r="G6574" t="s">
        <v>27</v>
      </c>
      <c r="H6574">
        <v>97477</v>
      </c>
      <c r="I6574" t="s">
        <v>4082</v>
      </c>
      <c r="J6574">
        <v>146.54400000000001</v>
      </c>
      <c r="K6574">
        <v>6</v>
      </c>
      <c r="L6574">
        <v>16.4862</v>
      </c>
      <c r="M6574">
        <v>0.2</v>
      </c>
      <c r="N6574">
        <v>47.626800000000003</v>
      </c>
    </row>
    <row r="6575" spans="1:14" hidden="1">
      <c r="A6575">
        <v>8082</v>
      </c>
      <c r="B6575" t="s">
        <v>5932</v>
      </c>
      <c r="C6575" s="4">
        <v>42303</v>
      </c>
      <c r="D6575" s="4">
        <v>42309</v>
      </c>
      <c r="E6575" t="s">
        <v>15</v>
      </c>
      <c r="F6575" t="s">
        <v>60</v>
      </c>
      <c r="G6575" t="s">
        <v>27</v>
      </c>
      <c r="H6575">
        <v>97477</v>
      </c>
      <c r="I6575" t="s">
        <v>2893</v>
      </c>
      <c r="J6575">
        <v>131.904</v>
      </c>
      <c r="K6575">
        <v>3</v>
      </c>
      <c r="L6575">
        <v>28.029599999999999</v>
      </c>
      <c r="M6575">
        <v>0.2</v>
      </c>
      <c r="N6575">
        <v>47.815199999999997</v>
      </c>
    </row>
    <row r="6576" spans="1:14" hidden="1">
      <c r="A6576">
        <v>8083</v>
      </c>
      <c r="B6576" t="s">
        <v>5932</v>
      </c>
      <c r="C6576" s="4">
        <v>42303</v>
      </c>
      <c r="D6576" s="4">
        <v>42309</v>
      </c>
      <c r="E6576" t="s">
        <v>15</v>
      </c>
      <c r="F6576" t="s">
        <v>60</v>
      </c>
      <c r="G6576" t="s">
        <v>27</v>
      </c>
      <c r="H6576">
        <v>97477</v>
      </c>
      <c r="I6576" t="s">
        <v>3744</v>
      </c>
      <c r="J6576">
        <v>203.88</v>
      </c>
      <c r="K6576">
        <v>5</v>
      </c>
      <c r="L6576">
        <v>36.698399999999999</v>
      </c>
      <c r="M6576">
        <v>0.2</v>
      </c>
      <c r="N6576">
        <v>20.388000000000002</v>
      </c>
    </row>
    <row r="6577" spans="1:14" hidden="1">
      <c r="A6577">
        <v>8084</v>
      </c>
      <c r="B6577" t="s">
        <v>5932</v>
      </c>
      <c r="C6577" s="4">
        <v>42303</v>
      </c>
      <c r="D6577" s="4">
        <v>42309</v>
      </c>
      <c r="E6577" t="s">
        <v>15</v>
      </c>
      <c r="F6577" t="s">
        <v>60</v>
      </c>
      <c r="G6577" t="s">
        <v>27</v>
      </c>
      <c r="H6577">
        <v>97477</v>
      </c>
      <c r="I6577" t="s">
        <v>1400</v>
      </c>
      <c r="J6577">
        <v>14.301</v>
      </c>
      <c r="K6577">
        <v>7</v>
      </c>
      <c r="L6577">
        <v>3.5411999999999999</v>
      </c>
      <c r="M6577">
        <v>0.7</v>
      </c>
      <c r="N6577">
        <v>-10.487399999999999</v>
      </c>
    </row>
    <row r="6578" spans="1:14" hidden="1">
      <c r="A6578">
        <v>8085</v>
      </c>
      <c r="B6578" t="s">
        <v>5932</v>
      </c>
      <c r="C6578" s="4">
        <v>42303</v>
      </c>
      <c r="D6578" s="4">
        <v>42309</v>
      </c>
      <c r="E6578" t="s">
        <v>15</v>
      </c>
      <c r="F6578" t="s">
        <v>60</v>
      </c>
      <c r="G6578" t="s">
        <v>27</v>
      </c>
      <c r="H6578">
        <v>97477</v>
      </c>
      <c r="I6578" t="s">
        <v>870</v>
      </c>
      <c r="J6578">
        <v>718.64</v>
      </c>
      <c r="K6578">
        <v>10</v>
      </c>
      <c r="L6578">
        <v>88.0334</v>
      </c>
      <c r="M6578">
        <v>0.2</v>
      </c>
      <c r="N6578">
        <v>-161.69399999999999</v>
      </c>
    </row>
    <row r="6579" spans="1:14" hidden="1">
      <c r="A6579">
        <v>4381</v>
      </c>
      <c r="B6579" t="s">
        <v>5933</v>
      </c>
      <c r="C6579" s="4">
        <v>42302</v>
      </c>
      <c r="D6579" s="4">
        <v>42307</v>
      </c>
      <c r="E6579" t="s">
        <v>15</v>
      </c>
      <c r="F6579" t="s">
        <v>877</v>
      </c>
      <c r="G6579" t="s">
        <v>21</v>
      </c>
      <c r="H6579">
        <v>94110</v>
      </c>
      <c r="I6579" t="s">
        <v>3817</v>
      </c>
      <c r="J6579">
        <v>60.45</v>
      </c>
      <c r="K6579">
        <v>3</v>
      </c>
      <c r="L6579">
        <v>14.7095</v>
      </c>
      <c r="M6579">
        <v>0</v>
      </c>
      <c r="N6579">
        <v>16.3215</v>
      </c>
    </row>
    <row r="6580" spans="1:14" hidden="1">
      <c r="A6580">
        <v>4382</v>
      </c>
      <c r="B6580" t="s">
        <v>5933</v>
      </c>
      <c r="C6580" s="4">
        <v>42302</v>
      </c>
      <c r="D6580" s="4">
        <v>42307</v>
      </c>
      <c r="E6580" t="s">
        <v>15</v>
      </c>
      <c r="F6580" t="s">
        <v>877</v>
      </c>
      <c r="G6580" t="s">
        <v>21</v>
      </c>
      <c r="H6580">
        <v>94110</v>
      </c>
      <c r="I6580" t="s">
        <v>3851</v>
      </c>
      <c r="J6580">
        <v>253.17599999999999</v>
      </c>
      <c r="K6580">
        <v>3</v>
      </c>
      <c r="L6580">
        <v>94.941000000000003</v>
      </c>
      <c r="M6580">
        <v>0.2</v>
      </c>
      <c r="N6580">
        <v>-31.646999999999998</v>
      </c>
    </row>
    <row r="6581" spans="1:14" hidden="1">
      <c r="A6581">
        <v>6539</v>
      </c>
      <c r="B6581" t="s">
        <v>5934</v>
      </c>
      <c r="C6581" s="4">
        <v>42302</v>
      </c>
      <c r="D6581" s="4">
        <v>42307</v>
      </c>
      <c r="E6581" t="s">
        <v>15</v>
      </c>
      <c r="F6581" t="s">
        <v>2726</v>
      </c>
      <c r="G6581" t="s">
        <v>27</v>
      </c>
      <c r="H6581">
        <v>19711</v>
      </c>
      <c r="I6581" t="s">
        <v>1589</v>
      </c>
      <c r="J6581">
        <v>158.99</v>
      </c>
      <c r="K6581">
        <v>1</v>
      </c>
      <c r="L6581">
        <v>117.65260000000001</v>
      </c>
      <c r="M6581">
        <v>0</v>
      </c>
      <c r="N6581">
        <v>41.337400000000002</v>
      </c>
    </row>
    <row r="6582" spans="1:14" hidden="1">
      <c r="A6582">
        <v>6540</v>
      </c>
      <c r="B6582" t="s">
        <v>5934</v>
      </c>
      <c r="C6582" s="4">
        <v>42302</v>
      </c>
      <c r="D6582" s="4">
        <v>42307</v>
      </c>
      <c r="E6582" t="s">
        <v>15</v>
      </c>
      <c r="F6582" t="s">
        <v>2726</v>
      </c>
      <c r="G6582" t="s">
        <v>27</v>
      </c>
      <c r="H6582">
        <v>19711</v>
      </c>
      <c r="I6582" t="s">
        <v>171</v>
      </c>
      <c r="J6582">
        <v>291.10000000000002</v>
      </c>
      <c r="K6582">
        <v>5</v>
      </c>
      <c r="L6582">
        <v>43.082799999999999</v>
      </c>
      <c r="M6582">
        <v>0</v>
      </c>
      <c r="N6582">
        <v>75.686000000000007</v>
      </c>
    </row>
    <row r="6583" spans="1:14" hidden="1">
      <c r="A6583">
        <v>7089</v>
      </c>
      <c r="B6583" t="s">
        <v>5935</v>
      </c>
      <c r="C6583" s="4">
        <v>42302</v>
      </c>
      <c r="D6583" s="4">
        <v>42304</v>
      </c>
      <c r="E6583" t="s">
        <v>52</v>
      </c>
      <c r="F6583" t="s">
        <v>63</v>
      </c>
      <c r="G6583" t="s">
        <v>21</v>
      </c>
      <c r="H6583">
        <v>89431</v>
      </c>
      <c r="I6583" t="s">
        <v>3105</v>
      </c>
      <c r="J6583">
        <v>79.36</v>
      </c>
      <c r="K6583">
        <v>4</v>
      </c>
      <c r="L6583">
        <v>13.888</v>
      </c>
      <c r="M6583">
        <v>0</v>
      </c>
      <c r="N6583">
        <v>23.808</v>
      </c>
    </row>
    <row r="6584" spans="1:14" hidden="1">
      <c r="A6584">
        <v>9393</v>
      </c>
      <c r="B6584" t="s">
        <v>5936</v>
      </c>
      <c r="C6584" s="4">
        <v>42302</v>
      </c>
      <c r="D6584" s="4">
        <v>42302</v>
      </c>
      <c r="E6584" t="s">
        <v>98</v>
      </c>
      <c r="F6584" t="s">
        <v>893</v>
      </c>
      <c r="G6584" t="s">
        <v>27</v>
      </c>
      <c r="H6584">
        <v>80219</v>
      </c>
      <c r="I6584" t="s">
        <v>1163</v>
      </c>
      <c r="J6584">
        <v>582.33600000000001</v>
      </c>
      <c r="K6584">
        <v>8</v>
      </c>
      <c r="L6584">
        <v>76.431600000000003</v>
      </c>
      <c r="M6584">
        <v>0.2</v>
      </c>
      <c r="N6584">
        <v>-29.116800000000001</v>
      </c>
    </row>
    <row r="6585" spans="1:14" hidden="1">
      <c r="A6585">
        <v>5373</v>
      </c>
      <c r="B6585" t="s">
        <v>5937</v>
      </c>
      <c r="C6585" s="4">
        <v>42301</v>
      </c>
      <c r="D6585" s="4">
        <v>42307</v>
      </c>
      <c r="E6585" t="s">
        <v>15</v>
      </c>
      <c r="F6585" t="s">
        <v>1812</v>
      </c>
      <c r="G6585" t="s">
        <v>27</v>
      </c>
      <c r="H6585">
        <v>77041</v>
      </c>
      <c r="I6585" t="s">
        <v>2859</v>
      </c>
      <c r="J6585">
        <v>15.552</v>
      </c>
      <c r="K6585">
        <v>3</v>
      </c>
      <c r="L6585">
        <v>3.3696000000000002</v>
      </c>
      <c r="M6585">
        <v>0.2</v>
      </c>
      <c r="N6585">
        <v>5.4432</v>
      </c>
    </row>
    <row r="6586" spans="1:14" hidden="1">
      <c r="A6586">
        <v>5374</v>
      </c>
      <c r="B6586" t="s">
        <v>5937</v>
      </c>
      <c r="C6586" s="4">
        <v>42301</v>
      </c>
      <c r="D6586" s="4">
        <v>42307</v>
      </c>
      <c r="E6586" t="s">
        <v>15</v>
      </c>
      <c r="F6586" t="s">
        <v>1812</v>
      </c>
      <c r="G6586" t="s">
        <v>27</v>
      </c>
      <c r="H6586">
        <v>77041</v>
      </c>
      <c r="I6586" t="s">
        <v>1687</v>
      </c>
      <c r="J6586">
        <v>347.36099999999999</v>
      </c>
      <c r="K6586">
        <v>7</v>
      </c>
      <c r="L6586">
        <v>59.547600000000003</v>
      </c>
      <c r="M6586">
        <v>0.3</v>
      </c>
      <c r="N6586">
        <v>-69.472200000000001</v>
      </c>
    </row>
    <row r="6587" spans="1:14" hidden="1">
      <c r="A6587">
        <v>5375</v>
      </c>
      <c r="B6587" t="s">
        <v>5937</v>
      </c>
      <c r="C6587" s="4">
        <v>42301</v>
      </c>
      <c r="D6587" s="4">
        <v>42307</v>
      </c>
      <c r="E6587" t="s">
        <v>15</v>
      </c>
      <c r="F6587" t="s">
        <v>1812</v>
      </c>
      <c r="G6587" t="s">
        <v>27</v>
      </c>
      <c r="H6587">
        <v>77041</v>
      </c>
      <c r="I6587" t="s">
        <v>3217</v>
      </c>
      <c r="J6587">
        <v>10.368</v>
      </c>
      <c r="K6587">
        <v>2</v>
      </c>
      <c r="L6587">
        <v>3.3696000000000002</v>
      </c>
      <c r="M6587">
        <v>0.2</v>
      </c>
      <c r="N6587">
        <v>3.6288</v>
      </c>
    </row>
    <row r="6588" spans="1:14" hidden="1">
      <c r="A6588">
        <v>5487</v>
      </c>
      <c r="B6588" t="s">
        <v>5938</v>
      </c>
      <c r="C6588" s="4">
        <v>42301</v>
      </c>
      <c r="D6588" s="4">
        <v>42306</v>
      </c>
      <c r="E6588" t="s">
        <v>15</v>
      </c>
      <c r="F6588" t="s">
        <v>3115</v>
      </c>
      <c r="G6588" t="s">
        <v>17</v>
      </c>
      <c r="H6588">
        <v>78207</v>
      </c>
      <c r="I6588" t="s">
        <v>2314</v>
      </c>
      <c r="J6588">
        <v>3.5920000000000001</v>
      </c>
      <c r="K6588">
        <v>4</v>
      </c>
      <c r="L6588">
        <v>2.4695</v>
      </c>
      <c r="M6588">
        <v>0.8</v>
      </c>
      <c r="N6588">
        <v>-6.2859999999999996</v>
      </c>
    </row>
    <row r="6589" spans="1:14" hidden="1">
      <c r="A6589">
        <v>6424</v>
      </c>
      <c r="B6589" t="s">
        <v>5939</v>
      </c>
      <c r="C6589" s="4">
        <v>42301</v>
      </c>
      <c r="D6589" s="4">
        <v>42304</v>
      </c>
      <c r="E6589" t="s">
        <v>38</v>
      </c>
      <c r="F6589" t="s">
        <v>2388</v>
      </c>
      <c r="G6589" t="s">
        <v>17</v>
      </c>
      <c r="H6589">
        <v>94601</v>
      </c>
      <c r="I6589" t="s">
        <v>586</v>
      </c>
      <c r="J6589">
        <v>454.27199999999999</v>
      </c>
      <c r="K6589">
        <v>8</v>
      </c>
      <c r="L6589">
        <v>66.011399999999995</v>
      </c>
      <c r="M6589">
        <v>0.2</v>
      </c>
      <c r="N6589">
        <v>-73.819200000000095</v>
      </c>
    </row>
    <row r="6590" spans="1:14" hidden="1">
      <c r="A6590">
        <v>3868</v>
      </c>
      <c r="B6590" t="s">
        <v>5940</v>
      </c>
      <c r="C6590" s="4">
        <v>42300</v>
      </c>
      <c r="D6590" s="4">
        <v>42304</v>
      </c>
      <c r="E6590" t="s">
        <v>52</v>
      </c>
      <c r="F6590" t="s">
        <v>2223</v>
      </c>
      <c r="G6590" t="s">
        <v>21</v>
      </c>
      <c r="H6590">
        <v>92105</v>
      </c>
      <c r="I6590" t="s">
        <v>5941</v>
      </c>
      <c r="J6590">
        <v>148.32</v>
      </c>
      <c r="K6590">
        <v>9</v>
      </c>
      <c r="L6590">
        <v>9.3935999999999993</v>
      </c>
      <c r="M6590">
        <v>0</v>
      </c>
      <c r="N6590">
        <v>63.7776</v>
      </c>
    </row>
    <row r="6591" spans="1:14" hidden="1">
      <c r="A6591">
        <v>3869</v>
      </c>
      <c r="B6591" t="s">
        <v>5940</v>
      </c>
      <c r="C6591" s="4">
        <v>42300</v>
      </c>
      <c r="D6591" s="4">
        <v>42304</v>
      </c>
      <c r="E6591" t="s">
        <v>52</v>
      </c>
      <c r="F6591" t="s">
        <v>2223</v>
      </c>
      <c r="G6591" t="s">
        <v>21</v>
      </c>
      <c r="H6591">
        <v>92105</v>
      </c>
      <c r="I6591" t="s">
        <v>57</v>
      </c>
      <c r="J6591">
        <v>240.78399999999999</v>
      </c>
      <c r="K6591">
        <v>1</v>
      </c>
      <c r="L6591">
        <v>213.69579999999999</v>
      </c>
      <c r="M6591">
        <v>0.2</v>
      </c>
      <c r="N6591">
        <v>27.088200000000001</v>
      </c>
    </row>
    <row r="6592" spans="1:14" hidden="1">
      <c r="A6592">
        <v>3870</v>
      </c>
      <c r="B6592" t="s">
        <v>5940</v>
      </c>
      <c r="C6592" s="4">
        <v>42300</v>
      </c>
      <c r="D6592" s="4">
        <v>42304</v>
      </c>
      <c r="E6592" t="s">
        <v>52</v>
      </c>
      <c r="F6592" t="s">
        <v>2223</v>
      </c>
      <c r="G6592" t="s">
        <v>21</v>
      </c>
      <c r="H6592">
        <v>92105</v>
      </c>
      <c r="I6592" t="s">
        <v>681</v>
      </c>
      <c r="J6592">
        <v>191.96799999999999</v>
      </c>
      <c r="K6592">
        <v>7</v>
      </c>
      <c r="L6592">
        <v>25.0244</v>
      </c>
      <c r="M6592">
        <v>0.2</v>
      </c>
      <c r="N6592">
        <v>16.7972</v>
      </c>
    </row>
    <row r="6593" spans="1:14" hidden="1">
      <c r="A6593">
        <v>3871</v>
      </c>
      <c r="B6593" t="s">
        <v>5940</v>
      </c>
      <c r="C6593" s="4">
        <v>42300</v>
      </c>
      <c r="D6593" s="4">
        <v>42304</v>
      </c>
      <c r="E6593" t="s">
        <v>52</v>
      </c>
      <c r="F6593" t="s">
        <v>2223</v>
      </c>
      <c r="G6593" t="s">
        <v>21</v>
      </c>
      <c r="H6593">
        <v>92105</v>
      </c>
      <c r="I6593" t="s">
        <v>3485</v>
      </c>
      <c r="J6593">
        <v>11.56</v>
      </c>
      <c r="K6593">
        <v>2</v>
      </c>
      <c r="L6593">
        <v>2.9478</v>
      </c>
      <c r="M6593">
        <v>0</v>
      </c>
      <c r="N6593">
        <v>5.6643999999999997</v>
      </c>
    </row>
    <row r="6594" spans="1:14" hidden="1">
      <c r="A6594">
        <v>3872</v>
      </c>
      <c r="B6594" t="s">
        <v>5940</v>
      </c>
      <c r="C6594" s="4">
        <v>42300</v>
      </c>
      <c r="D6594" s="4">
        <v>42304</v>
      </c>
      <c r="E6594" t="s">
        <v>52</v>
      </c>
      <c r="F6594" t="s">
        <v>2223</v>
      </c>
      <c r="G6594" t="s">
        <v>21</v>
      </c>
      <c r="H6594">
        <v>92105</v>
      </c>
      <c r="I6594" t="s">
        <v>3355</v>
      </c>
      <c r="J6594">
        <v>11.8</v>
      </c>
      <c r="K6594">
        <v>4</v>
      </c>
      <c r="L6594">
        <v>1.534</v>
      </c>
      <c r="M6594">
        <v>0</v>
      </c>
      <c r="N6594">
        <v>5.6639999999999997</v>
      </c>
    </row>
    <row r="6595" spans="1:14" hidden="1">
      <c r="A6595">
        <v>3873</v>
      </c>
      <c r="B6595" t="s">
        <v>5940</v>
      </c>
      <c r="C6595" s="4">
        <v>42300</v>
      </c>
      <c r="D6595" s="4">
        <v>42304</v>
      </c>
      <c r="E6595" t="s">
        <v>52</v>
      </c>
      <c r="F6595" t="s">
        <v>2223</v>
      </c>
      <c r="G6595" t="s">
        <v>21</v>
      </c>
      <c r="H6595">
        <v>92105</v>
      </c>
      <c r="I6595" t="s">
        <v>773</v>
      </c>
      <c r="J6595">
        <v>842.35199999999998</v>
      </c>
      <c r="K6595">
        <v>3</v>
      </c>
      <c r="L6595">
        <v>266.7448</v>
      </c>
      <c r="M6595">
        <v>0.2</v>
      </c>
      <c r="N6595">
        <v>42.117600000000003</v>
      </c>
    </row>
    <row r="6596" spans="1:14" hidden="1">
      <c r="A6596">
        <v>4252</v>
      </c>
      <c r="B6596" t="s">
        <v>5942</v>
      </c>
      <c r="C6596" s="4">
        <v>42300</v>
      </c>
      <c r="D6596" s="4">
        <v>42300</v>
      </c>
      <c r="E6596" t="s">
        <v>98</v>
      </c>
      <c r="F6596" t="s">
        <v>118</v>
      </c>
      <c r="G6596" t="s">
        <v>21</v>
      </c>
      <c r="H6596">
        <v>33801</v>
      </c>
      <c r="I6596" t="s">
        <v>3552</v>
      </c>
      <c r="J6596">
        <v>55.944000000000003</v>
      </c>
      <c r="K6596">
        <v>7</v>
      </c>
      <c r="L6596">
        <v>9.8901000000000003</v>
      </c>
      <c r="M6596">
        <v>0.2</v>
      </c>
      <c r="N6596">
        <v>-13.2867</v>
      </c>
    </row>
    <row r="6597" spans="1:14" hidden="1">
      <c r="A6597">
        <v>4253</v>
      </c>
      <c r="B6597" t="s">
        <v>5942</v>
      </c>
      <c r="C6597" s="4">
        <v>42300</v>
      </c>
      <c r="D6597" s="4">
        <v>42300</v>
      </c>
      <c r="E6597" t="s">
        <v>98</v>
      </c>
      <c r="F6597" t="s">
        <v>118</v>
      </c>
      <c r="G6597" t="s">
        <v>21</v>
      </c>
      <c r="H6597">
        <v>33801</v>
      </c>
      <c r="I6597" t="s">
        <v>2761</v>
      </c>
      <c r="J6597">
        <v>10.688000000000001</v>
      </c>
      <c r="K6597">
        <v>2</v>
      </c>
      <c r="L6597">
        <v>4.2084000000000001</v>
      </c>
      <c r="M6597">
        <v>0.2</v>
      </c>
      <c r="N6597">
        <v>2.2711999999999999</v>
      </c>
    </row>
    <row r="6598" spans="1:14" hidden="1">
      <c r="A6598">
        <v>4254</v>
      </c>
      <c r="B6598" t="s">
        <v>5942</v>
      </c>
      <c r="C6598" s="4">
        <v>42300</v>
      </c>
      <c r="D6598" s="4">
        <v>42300</v>
      </c>
      <c r="E6598" t="s">
        <v>98</v>
      </c>
      <c r="F6598" t="s">
        <v>118</v>
      </c>
      <c r="G6598" t="s">
        <v>21</v>
      </c>
      <c r="H6598">
        <v>33801</v>
      </c>
      <c r="I6598" t="s">
        <v>4833</v>
      </c>
      <c r="J6598">
        <v>11.824</v>
      </c>
      <c r="K6598">
        <v>2</v>
      </c>
      <c r="L6598">
        <v>5.3947000000000003</v>
      </c>
      <c r="M6598">
        <v>0.2</v>
      </c>
      <c r="N6598">
        <v>1.0346</v>
      </c>
    </row>
    <row r="6599" spans="1:14" hidden="1">
      <c r="A6599">
        <v>4275</v>
      </c>
      <c r="B6599" t="s">
        <v>5943</v>
      </c>
      <c r="C6599" s="4">
        <v>42300</v>
      </c>
      <c r="D6599" s="4">
        <v>42305</v>
      </c>
      <c r="E6599" t="s">
        <v>15</v>
      </c>
      <c r="F6599" t="s">
        <v>1812</v>
      </c>
      <c r="G6599" t="s">
        <v>27</v>
      </c>
      <c r="H6599">
        <v>98105</v>
      </c>
      <c r="I6599" t="s">
        <v>2314</v>
      </c>
      <c r="J6599">
        <v>3.5920000000000001</v>
      </c>
      <c r="K6599">
        <v>1</v>
      </c>
      <c r="L6599">
        <v>2.4695</v>
      </c>
      <c r="M6599">
        <v>0.2</v>
      </c>
      <c r="N6599">
        <v>1.1225000000000001</v>
      </c>
    </row>
    <row r="6600" spans="1:14" hidden="1">
      <c r="A6600">
        <v>5419</v>
      </c>
      <c r="B6600" t="s">
        <v>5944</v>
      </c>
      <c r="C6600" s="4">
        <v>42300</v>
      </c>
      <c r="D6600" s="4">
        <v>42303</v>
      </c>
      <c r="E6600" t="s">
        <v>38</v>
      </c>
      <c r="F6600" t="s">
        <v>1244</v>
      </c>
      <c r="G6600" t="s">
        <v>21</v>
      </c>
      <c r="H6600">
        <v>77041</v>
      </c>
      <c r="I6600" t="s">
        <v>3512</v>
      </c>
      <c r="J6600">
        <v>36.287999999999997</v>
      </c>
      <c r="K6600">
        <v>7</v>
      </c>
      <c r="L6600">
        <v>3.3696000000000002</v>
      </c>
      <c r="M6600">
        <v>0.2</v>
      </c>
      <c r="N6600">
        <v>12.700799999999999</v>
      </c>
    </row>
    <row r="6601" spans="1:14" hidden="1">
      <c r="A6601">
        <v>5420</v>
      </c>
      <c r="B6601" t="s">
        <v>5944</v>
      </c>
      <c r="C6601" s="4">
        <v>42300</v>
      </c>
      <c r="D6601" s="4">
        <v>42303</v>
      </c>
      <c r="E6601" t="s">
        <v>38</v>
      </c>
      <c r="F6601" t="s">
        <v>1244</v>
      </c>
      <c r="G6601" t="s">
        <v>21</v>
      </c>
      <c r="H6601">
        <v>77041</v>
      </c>
      <c r="I6601" t="s">
        <v>277</v>
      </c>
      <c r="J6601">
        <v>150.38399999999999</v>
      </c>
      <c r="K6601">
        <v>2</v>
      </c>
      <c r="L6601">
        <v>67.672799999999995</v>
      </c>
      <c r="M6601">
        <v>0.2</v>
      </c>
      <c r="N6601">
        <v>15.038399999999999</v>
      </c>
    </row>
    <row r="6602" spans="1:14" hidden="1">
      <c r="A6602">
        <v>8493</v>
      </c>
      <c r="B6602" t="s">
        <v>5945</v>
      </c>
      <c r="C6602" s="4">
        <v>42300</v>
      </c>
      <c r="D6602" s="4">
        <v>42305</v>
      </c>
      <c r="E6602" t="s">
        <v>15</v>
      </c>
      <c r="F6602" t="s">
        <v>5946</v>
      </c>
      <c r="G6602" t="s">
        <v>21</v>
      </c>
      <c r="H6602">
        <v>79424</v>
      </c>
      <c r="I6602" t="s">
        <v>1867</v>
      </c>
      <c r="J6602">
        <v>60.735999999999997</v>
      </c>
      <c r="K6602">
        <v>8</v>
      </c>
      <c r="L6602">
        <v>5.0297000000000001</v>
      </c>
      <c r="M6602">
        <v>0.2</v>
      </c>
      <c r="N6602">
        <v>20.4984</v>
      </c>
    </row>
    <row r="6603" spans="1:14" hidden="1">
      <c r="A6603">
        <v>8494</v>
      </c>
      <c r="B6603" t="s">
        <v>5945</v>
      </c>
      <c r="C6603" s="4">
        <v>42300</v>
      </c>
      <c r="D6603" s="4">
        <v>42305</v>
      </c>
      <c r="E6603" t="s">
        <v>15</v>
      </c>
      <c r="F6603" t="s">
        <v>5946</v>
      </c>
      <c r="G6603" t="s">
        <v>21</v>
      </c>
      <c r="H6603">
        <v>79424</v>
      </c>
      <c r="I6603" t="s">
        <v>2370</v>
      </c>
      <c r="J6603">
        <v>479.976</v>
      </c>
      <c r="K6603">
        <v>3</v>
      </c>
      <c r="L6603">
        <v>105.99469999999999</v>
      </c>
      <c r="M6603">
        <v>0.2</v>
      </c>
      <c r="N6603">
        <v>161.99189999999999</v>
      </c>
    </row>
    <row r="6604" spans="1:14" hidden="1">
      <c r="A6604">
        <v>8495</v>
      </c>
      <c r="B6604" t="s">
        <v>5945</v>
      </c>
      <c r="C6604" s="4">
        <v>42300</v>
      </c>
      <c r="D6604" s="4">
        <v>42305</v>
      </c>
      <c r="E6604" t="s">
        <v>15</v>
      </c>
      <c r="F6604" t="s">
        <v>5946</v>
      </c>
      <c r="G6604" t="s">
        <v>21</v>
      </c>
      <c r="H6604">
        <v>79424</v>
      </c>
      <c r="I6604" t="s">
        <v>1330</v>
      </c>
      <c r="J6604">
        <v>6.08</v>
      </c>
      <c r="K6604">
        <v>1</v>
      </c>
      <c r="L6604">
        <v>16.416</v>
      </c>
      <c r="M6604">
        <v>0.8</v>
      </c>
      <c r="N6604">
        <v>-10.336</v>
      </c>
    </row>
    <row r="6605" spans="1:14" hidden="1">
      <c r="A6605">
        <v>1174</v>
      </c>
      <c r="B6605" t="s">
        <v>5947</v>
      </c>
      <c r="C6605" s="4">
        <v>42299</v>
      </c>
      <c r="D6605" s="4">
        <v>42303</v>
      </c>
      <c r="E6605" t="s">
        <v>15</v>
      </c>
      <c r="F6605" t="s">
        <v>928</v>
      </c>
      <c r="G6605" t="s">
        <v>21</v>
      </c>
      <c r="H6605">
        <v>61701</v>
      </c>
      <c r="I6605" t="s">
        <v>1725</v>
      </c>
      <c r="J6605">
        <v>5.1760000000000002</v>
      </c>
      <c r="K6605">
        <v>4</v>
      </c>
      <c r="L6605">
        <v>3.2349999999999999</v>
      </c>
      <c r="M6605">
        <v>0.8</v>
      </c>
      <c r="N6605">
        <v>-7.7640000000000002</v>
      </c>
    </row>
    <row r="6606" spans="1:14" hidden="1">
      <c r="A6606">
        <v>8474</v>
      </c>
      <c r="B6606" t="s">
        <v>5948</v>
      </c>
      <c r="C6606" s="4">
        <v>42299</v>
      </c>
      <c r="D6606" s="4">
        <v>42303</v>
      </c>
      <c r="E6606" t="s">
        <v>52</v>
      </c>
      <c r="F6606" t="s">
        <v>2258</v>
      </c>
      <c r="G6606" t="s">
        <v>21</v>
      </c>
      <c r="H6606">
        <v>33021</v>
      </c>
      <c r="I6606" t="s">
        <v>235</v>
      </c>
      <c r="J6606">
        <v>9.952</v>
      </c>
      <c r="K6606">
        <v>1</v>
      </c>
      <c r="L6606">
        <v>8.9567999999999994</v>
      </c>
      <c r="M6606">
        <v>0.2</v>
      </c>
      <c r="N6606">
        <v>0.99519999999999997</v>
      </c>
    </row>
    <row r="6607" spans="1:14" hidden="1">
      <c r="A6607">
        <v>8068</v>
      </c>
      <c r="B6607" t="s">
        <v>5949</v>
      </c>
      <c r="C6607" s="4">
        <v>42297</v>
      </c>
      <c r="D6607" s="4">
        <v>42301</v>
      </c>
      <c r="E6607" t="s">
        <v>15</v>
      </c>
      <c r="F6607" t="s">
        <v>2885</v>
      </c>
      <c r="G6607" t="s">
        <v>27</v>
      </c>
      <c r="H6607">
        <v>94109</v>
      </c>
      <c r="I6607" t="s">
        <v>628</v>
      </c>
      <c r="J6607">
        <v>239.97</v>
      </c>
      <c r="K6607">
        <v>3</v>
      </c>
      <c r="L6607">
        <v>51.193600000000004</v>
      </c>
      <c r="M6607">
        <v>0</v>
      </c>
      <c r="N6607">
        <v>86.389200000000002</v>
      </c>
    </row>
    <row r="6608" spans="1:14" hidden="1">
      <c r="A6608">
        <v>8069</v>
      </c>
      <c r="B6608" t="s">
        <v>5949</v>
      </c>
      <c r="C6608" s="4">
        <v>42297</v>
      </c>
      <c r="D6608" s="4">
        <v>42301</v>
      </c>
      <c r="E6608" t="s">
        <v>15</v>
      </c>
      <c r="F6608" t="s">
        <v>2885</v>
      </c>
      <c r="G6608" t="s">
        <v>27</v>
      </c>
      <c r="H6608">
        <v>94109</v>
      </c>
      <c r="I6608" t="s">
        <v>178</v>
      </c>
      <c r="J6608">
        <v>16.02</v>
      </c>
      <c r="K6608">
        <v>6</v>
      </c>
      <c r="L6608">
        <v>1.6554</v>
      </c>
      <c r="M6608">
        <v>0</v>
      </c>
      <c r="N6608">
        <v>6.0876000000000001</v>
      </c>
    </row>
    <row r="6609" spans="1:14" hidden="1">
      <c r="A6609">
        <v>8574</v>
      </c>
      <c r="B6609" t="s">
        <v>5950</v>
      </c>
      <c r="C6609" s="4">
        <v>42297</v>
      </c>
      <c r="D6609" s="4">
        <v>42299</v>
      </c>
      <c r="E6609" t="s">
        <v>38</v>
      </c>
      <c r="F6609" t="s">
        <v>2530</v>
      </c>
      <c r="G6609" t="s">
        <v>21</v>
      </c>
      <c r="H6609">
        <v>10035</v>
      </c>
      <c r="I6609" t="s">
        <v>1744</v>
      </c>
      <c r="J6609">
        <v>24.56</v>
      </c>
      <c r="K6609">
        <v>2</v>
      </c>
      <c r="L6609">
        <v>6.5084</v>
      </c>
      <c r="M6609">
        <v>0</v>
      </c>
      <c r="N6609">
        <v>11.543200000000001</v>
      </c>
    </row>
    <row r="6610" spans="1:14" hidden="1">
      <c r="A6610">
        <v>9058</v>
      </c>
      <c r="B6610" t="s">
        <v>5951</v>
      </c>
      <c r="C6610" s="4">
        <v>42297</v>
      </c>
      <c r="D6610" s="4">
        <v>42301</v>
      </c>
      <c r="E6610" t="s">
        <v>15</v>
      </c>
      <c r="F6610" t="s">
        <v>3784</v>
      </c>
      <c r="G6610" t="s">
        <v>21</v>
      </c>
      <c r="H6610">
        <v>90045</v>
      </c>
      <c r="I6610" t="s">
        <v>3662</v>
      </c>
      <c r="J6610">
        <v>74.760000000000005</v>
      </c>
      <c r="K6610">
        <v>7</v>
      </c>
      <c r="L6610">
        <v>7.2624000000000004</v>
      </c>
      <c r="M6610">
        <v>0</v>
      </c>
      <c r="N6610">
        <v>23.923200000000001</v>
      </c>
    </row>
    <row r="6611" spans="1:14" hidden="1">
      <c r="A6611">
        <v>9059</v>
      </c>
      <c r="B6611" t="s">
        <v>5951</v>
      </c>
      <c r="C6611" s="4">
        <v>42297</v>
      </c>
      <c r="D6611" s="4">
        <v>42301</v>
      </c>
      <c r="E6611" t="s">
        <v>15</v>
      </c>
      <c r="F6611" t="s">
        <v>3784</v>
      </c>
      <c r="G6611" t="s">
        <v>21</v>
      </c>
      <c r="H6611">
        <v>90045</v>
      </c>
      <c r="I6611" t="s">
        <v>1537</v>
      </c>
      <c r="J6611">
        <v>364.77600000000001</v>
      </c>
      <c r="K6611">
        <v>3</v>
      </c>
      <c r="L6611">
        <v>112.4726</v>
      </c>
      <c r="M6611">
        <v>0.2</v>
      </c>
      <c r="N6611">
        <v>27.3582</v>
      </c>
    </row>
    <row r="6612" spans="1:14" hidden="1">
      <c r="A6612">
        <v>872</v>
      </c>
      <c r="B6612" t="s">
        <v>5952</v>
      </c>
      <c r="C6612" s="4">
        <v>42296</v>
      </c>
      <c r="D6612" s="4">
        <v>42297</v>
      </c>
      <c r="E6612" t="s">
        <v>38</v>
      </c>
      <c r="F6612" t="s">
        <v>2264</v>
      </c>
      <c r="G6612" t="s">
        <v>21</v>
      </c>
      <c r="H6612">
        <v>3301</v>
      </c>
      <c r="I6612" t="s">
        <v>5172</v>
      </c>
      <c r="J6612">
        <v>34.44</v>
      </c>
      <c r="K6612">
        <v>3</v>
      </c>
      <c r="L6612">
        <v>5.74</v>
      </c>
      <c r="M6612">
        <v>0</v>
      </c>
      <c r="N6612">
        <v>17.22</v>
      </c>
    </row>
    <row r="6613" spans="1:14" hidden="1">
      <c r="A6613">
        <v>3961</v>
      </c>
      <c r="B6613" t="s">
        <v>5953</v>
      </c>
      <c r="C6613" s="4">
        <v>42296</v>
      </c>
      <c r="D6613" s="4">
        <v>42301</v>
      </c>
      <c r="E6613" t="s">
        <v>15</v>
      </c>
      <c r="F6613" t="s">
        <v>3006</v>
      </c>
      <c r="G6613" t="s">
        <v>27</v>
      </c>
      <c r="H6613">
        <v>48227</v>
      </c>
      <c r="I6613" t="s">
        <v>4592</v>
      </c>
      <c r="J6613">
        <v>38.28</v>
      </c>
      <c r="K6613">
        <v>6</v>
      </c>
      <c r="L6613">
        <v>3.4451999999999998</v>
      </c>
      <c r="M6613">
        <v>0</v>
      </c>
      <c r="N6613">
        <v>17.608799999999999</v>
      </c>
    </row>
    <row r="6614" spans="1:14" hidden="1">
      <c r="A6614">
        <v>3962</v>
      </c>
      <c r="B6614" t="s">
        <v>5953</v>
      </c>
      <c r="C6614" s="4">
        <v>42296</v>
      </c>
      <c r="D6614" s="4">
        <v>42301</v>
      </c>
      <c r="E6614" t="s">
        <v>15</v>
      </c>
      <c r="F6614" t="s">
        <v>3006</v>
      </c>
      <c r="G6614" t="s">
        <v>27</v>
      </c>
      <c r="H6614">
        <v>48227</v>
      </c>
      <c r="I6614" t="s">
        <v>859</v>
      </c>
      <c r="J6614">
        <v>149.94999999999999</v>
      </c>
      <c r="K6614">
        <v>5</v>
      </c>
      <c r="L6614">
        <v>20.992999999999999</v>
      </c>
      <c r="M6614">
        <v>0</v>
      </c>
      <c r="N6614">
        <v>44.984999999999999</v>
      </c>
    </row>
    <row r="6615" spans="1:14" hidden="1">
      <c r="A6615">
        <v>5435</v>
      </c>
      <c r="B6615" t="s">
        <v>5954</v>
      </c>
      <c r="C6615" s="4">
        <v>42296</v>
      </c>
      <c r="D6615" s="4">
        <v>42301</v>
      </c>
      <c r="E6615" t="s">
        <v>15</v>
      </c>
      <c r="F6615" t="s">
        <v>173</v>
      </c>
      <c r="G6615" t="s">
        <v>17</v>
      </c>
      <c r="H6615">
        <v>90008</v>
      </c>
      <c r="I6615" t="s">
        <v>3807</v>
      </c>
      <c r="J6615">
        <v>1640.7</v>
      </c>
      <c r="K6615">
        <v>5</v>
      </c>
      <c r="L6615">
        <v>236.26079999999999</v>
      </c>
      <c r="M6615">
        <v>0</v>
      </c>
      <c r="N6615">
        <v>459.39600000000002</v>
      </c>
    </row>
    <row r="6616" spans="1:14" hidden="1">
      <c r="A6616">
        <v>5436</v>
      </c>
      <c r="B6616" t="s">
        <v>5954</v>
      </c>
      <c r="C6616" s="4">
        <v>42296</v>
      </c>
      <c r="D6616" s="4">
        <v>42301</v>
      </c>
      <c r="E6616" t="s">
        <v>15</v>
      </c>
      <c r="F6616" t="s">
        <v>173</v>
      </c>
      <c r="G6616" t="s">
        <v>17</v>
      </c>
      <c r="H6616">
        <v>90008</v>
      </c>
      <c r="I6616" t="s">
        <v>3540</v>
      </c>
      <c r="J6616">
        <v>270</v>
      </c>
      <c r="K6616">
        <v>3</v>
      </c>
      <c r="L6616">
        <v>57.6</v>
      </c>
      <c r="M6616">
        <v>0</v>
      </c>
      <c r="N6616">
        <v>97.2</v>
      </c>
    </row>
    <row r="6617" spans="1:14" hidden="1">
      <c r="A6617">
        <v>8980</v>
      </c>
      <c r="B6617" t="s">
        <v>5955</v>
      </c>
      <c r="C6617" s="4">
        <v>42296</v>
      </c>
      <c r="D6617" s="4">
        <v>42301</v>
      </c>
      <c r="E6617" t="s">
        <v>52</v>
      </c>
      <c r="F6617" t="s">
        <v>2819</v>
      </c>
      <c r="G6617" t="s">
        <v>21</v>
      </c>
      <c r="H6617">
        <v>75220</v>
      </c>
      <c r="I6617" t="s">
        <v>1098</v>
      </c>
      <c r="J6617">
        <v>1.72</v>
      </c>
      <c r="K6617">
        <v>1</v>
      </c>
      <c r="L6617">
        <v>4.5579999999999998</v>
      </c>
      <c r="M6617">
        <v>0.8</v>
      </c>
      <c r="N6617">
        <v>-2.8380000000000001</v>
      </c>
    </row>
    <row r="6618" spans="1:14" hidden="1">
      <c r="A6618">
        <v>6136</v>
      </c>
      <c r="B6618" t="s">
        <v>5956</v>
      </c>
      <c r="C6618" s="4">
        <v>42295</v>
      </c>
      <c r="D6618" s="4">
        <v>42299</v>
      </c>
      <c r="E6618" t="s">
        <v>15</v>
      </c>
      <c r="F6618" t="s">
        <v>2098</v>
      </c>
      <c r="G6618" t="s">
        <v>17</v>
      </c>
      <c r="H6618">
        <v>78501</v>
      </c>
      <c r="I6618" t="s">
        <v>3229</v>
      </c>
      <c r="J6618">
        <v>27.696000000000002</v>
      </c>
      <c r="K6618">
        <v>3</v>
      </c>
      <c r="L6618">
        <v>8.0779999999999994</v>
      </c>
      <c r="M6618">
        <v>0.2</v>
      </c>
      <c r="N6618">
        <v>3.4620000000000002</v>
      </c>
    </row>
    <row r="6619" spans="1:14" hidden="1">
      <c r="A6619">
        <v>6137</v>
      </c>
      <c r="B6619" t="s">
        <v>5956</v>
      </c>
      <c r="C6619" s="4">
        <v>42295</v>
      </c>
      <c r="D6619" s="4">
        <v>42299</v>
      </c>
      <c r="E6619" t="s">
        <v>15</v>
      </c>
      <c r="F6619" t="s">
        <v>2098</v>
      </c>
      <c r="G6619" t="s">
        <v>17</v>
      </c>
      <c r="H6619">
        <v>78501</v>
      </c>
      <c r="I6619" t="s">
        <v>501</v>
      </c>
      <c r="J6619">
        <v>73.164000000000001</v>
      </c>
      <c r="K6619">
        <v>6</v>
      </c>
      <c r="L6619">
        <v>43.288699999999999</v>
      </c>
      <c r="M6619">
        <v>0.8</v>
      </c>
      <c r="N6619">
        <v>-186.56819999999999</v>
      </c>
    </row>
    <row r="6620" spans="1:14" hidden="1">
      <c r="A6620">
        <v>9415</v>
      </c>
      <c r="B6620" t="s">
        <v>5957</v>
      </c>
      <c r="C6620" s="4">
        <v>42295</v>
      </c>
      <c r="D6620" s="4">
        <v>42299</v>
      </c>
      <c r="E6620" t="s">
        <v>15</v>
      </c>
      <c r="F6620" t="s">
        <v>2782</v>
      </c>
      <c r="G6620" t="s">
        <v>21</v>
      </c>
      <c r="H6620">
        <v>98115</v>
      </c>
      <c r="I6620" t="s">
        <v>1387</v>
      </c>
      <c r="J6620">
        <v>249.584</v>
      </c>
      <c r="K6620">
        <v>2</v>
      </c>
      <c r="L6620">
        <v>116.99250000000001</v>
      </c>
      <c r="M6620">
        <v>0.2</v>
      </c>
      <c r="N6620">
        <v>15.599</v>
      </c>
    </row>
    <row r="6621" spans="1:14" hidden="1">
      <c r="A6621">
        <v>9416</v>
      </c>
      <c r="B6621" t="s">
        <v>5957</v>
      </c>
      <c r="C6621" s="4">
        <v>42295</v>
      </c>
      <c r="D6621" s="4">
        <v>42299</v>
      </c>
      <c r="E6621" t="s">
        <v>15</v>
      </c>
      <c r="F6621" t="s">
        <v>2782</v>
      </c>
      <c r="G6621" t="s">
        <v>21</v>
      </c>
      <c r="H6621">
        <v>98115</v>
      </c>
      <c r="I6621" t="s">
        <v>3786</v>
      </c>
      <c r="J6621">
        <v>17.940000000000001</v>
      </c>
      <c r="K6621">
        <v>3</v>
      </c>
      <c r="L6621">
        <v>3.0497999999999998</v>
      </c>
      <c r="M6621">
        <v>0</v>
      </c>
      <c r="N6621">
        <v>8.7905999999999995</v>
      </c>
    </row>
    <row r="6622" spans="1:14" hidden="1">
      <c r="A6622">
        <v>9417</v>
      </c>
      <c r="B6622" t="s">
        <v>5957</v>
      </c>
      <c r="C6622" s="4">
        <v>42295</v>
      </c>
      <c r="D6622" s="4">
        <v>42299</v>
      </c>
      <c r="E6622" t="s">
        <v>15</v>
      </c>
      <c r="F6622" t="s">
        <v>2782</v>
      </c>
      <c r="G6622" t="s">
        <v>21</v>
      </c>
      <c r="H6622">
        <v>98115</v>
      </c>
      <c r="I6622" t="s">
        <v>5120</v>
      </c>
      <c r="J6622">
        <v>10.11</v>
      </c>
      <c r="K6622">
        <v>3</v>
      </c>
      <c r="L6622">
        <v>2.2915999999999999</v>
      </c>
      <c r="M6622">
        <v>0</v>
      </c>
      <c r="N6622">
        <v>3.2351999999999999</v>
      </c>
    </row>
    <row r="6623" spans="1:14" hidden="1">
      <c r="A6623">
        <v>3405</v>
      </c>
      <c r="B6623" t="s">
        <v>5958</v>
      </c>
      <c r="C6623" s="4">
        <v>42294</v>
      </c>
      <c r="D6623" s="4">
        <v>42294</v>
      </c>
      <c r="E6623" t="s">
        <v>98</v>
      </c>
      <c r="F6623" t="s">
        <v>258</v>
      </c>
      <c r="G6623" t="s">
        <v>21</v>
      </c>
      <c r="H6623">
        <v>90004</v>
      </c>
      <c r="I6623" t="s">
        <v>4365</v>
      </c>
      <c r="J6623">
        <v>77.88</v>
      </c>
      <c r="K6623">
        <v>2</v>
      </c>
      <c r="L6623">
        <v>36.993000000000002</v>
      </c>
      <c r="M6623">
        <v>0</v>
      </c>
      <c r="N6623">
        <v>3.8939999999999899</v>
      </c>
    </row>
    <row r="6624" spans="1:14" hidden="1">
      <c r="A6624">
        <v>6969</v>
      </c>
      <c r="B6624" t="s">
        <v>5959</v>
      </c>
      <c r="C6624" s="4">
        <v>42293</v>
      </c>
      <c r="D6624" s="4">
        <v>42297</v>
      </c>
      <c r="E6624" t="s">
        <v>52</v>
      </c>
      <c r="F6624" t="s">
        <v>1746</v>
      </c>
      <c r="G6624" t="s">
        <v>27</v>
      </c>
      <c r="H6624">
        <v>10011</v>
      </c>
      <c r="I6624" t="s">
        <v>1053</v>
      </c>
      <c r="J6624">
        <v>824.97</v>
      </c>
      <c r="K6624">
        <v>3</v>
      </c>
      <c r="L6624">
        <v>203.49260000000001</v>
      </c>
      <c r="M6624">
        <v>0</v>
      </c>
      <c r="N6624">
        <v>214.4922</v>
      </c>
    </row>
    <row r="6625" spans="1:14" hidden="1">
      <c r="A6625">
        <v>110</v>
      </c>
      <c r="B6625" t="s">
        <v>5960</v>
      </c>
      <c r="C6625" s="4">
        <v>42292</v>
      </c>
      <c r="D6625" s="4">
        <v>42297</v>
      </c>
      <c r="E6625" t="s">
        <v>15</v>
      </c>
      <c r="F6625" t="s">
        <v>2201</v>
      </c>
      <c r="G6625" t="s">
        <v>17</v>
      </c>
      <c r="H6625">
        <v>60462</v>
      </c>
      <c r="I6625" t="s">
        <v>229</v>
      </c>
      <c r="J6625">
        <v>339.96</v>
      </c>
      <c r="K6625">
        <v>5</v>
      </c>
      <c r="L6625">
        <v>54.393599999999999</v>
      </c>
      <c r="M6625">
        <v>0.2</v>
      </c>
      <c r="N6625">
        <v>67.992000000000004</v>
      </c>
    </row>
    <row r="6626" spans="1:14" hidden="1">
      <c r="A6626">
        <v>1438</v>
      </c>
      <c r="B6626" t="s">
        <v>5961</v>
      </c>
      <c r="C6626" s="4">
        <v>42292</v>
      </c>
      <c r="D6626" s="4">
        <v>42292</v>
      </c>
      <c r="E6626" t="s">
        <v>98</v>
      </c>
      <c r="F6626" t="s">
        <v>1383</v>
      </c>
      <c r="G6626" t="s">
        <v>21</v>
      </c>
      <c r="H6626">
        <v>79109</v>
      </c>
      <c r="I6626" t="s">
        <v>1401</v>
      </c>
      <c r="J6626">
        <v>263.88</v>
      </c>
      <c r="K6626">
        <v>3</v>
      </c>
      <c r="L6626">
        <v>73.666499999999999</v>
      </c>
      <c r="M6626">
        <v>0.2</v>
      </c>
      <c r="N6626">
        <v>42.880499999999998</v>
      </c>
    </row>
    <row r="6627" spans="1:14" hidden="1">
      <c r="A6627">
        <v>1439</v>
      </c>
      <c r="B6627" t="s">
        <v>5961</v>
      </c>
      <c r="C6627" s="4">
        <v>42292</v>
      </c>
      <c r="D6627" s="4">
        <v>42292</v>
      </c>
      <c r="E6627" t="s">
        <v>98</v>
      </c>
      <c r="F6627" t="s">
        <v>1383</v>
      </c>
      <c r="G6627" t="s">
        <v>21</v>
      </c>
      <c r="H6627">
        <v>79109</v>
      </c>
      <c r="I6627" t="s">
        <v>2644</v>
      </c>
      <c r="J6627">
        <v>2453.4299999999998</v>
      </c>
      <c r="K6627">
        <v>5</v>
      </c>
      <c r="L6627">
        <v>560.78399999999999</v>
      </c>
      <c r="M6627">
        <v>0.3</v>
      </c>
      <c r="N6627">
        <v>-350.49</v>
      </c>
    </row>
    <row r="6628" spans="1:14" hidden="1">
      <c r="A6628">
        <v>4631</v>
      </c>
      <c r="B6628" t="s">
        <v>5962</v>
      </c>
      <c r="C6628" s="4">
        <v>42292</v>
      </c>
      <c r="D6628" s="4">
        <v>42292</v>
      </c>
      <c r="E6628" t="s">
        <v>98</v>
      </c>
      <c r="F6628" t="s">
        <v>142</v>
      </c>
      <c r="G6628" t="s">
        <v>21</v>
      </c>
      <c r="H6628">
        <v>48858</v>
      </c>
      <c r="I6628" t="s">
        <v>3316</v>
      </c>
      <c r="J6628">
        <v>17.14</v>
      </c>
      <c r="K6628">
        <v>2</v>
      </c>
      <c r="L6628">
        <v>5.4847999999999999</v>
      </c>
      <c r="M6628">
        <v>0</v>
      </c>
      <c r="N6628">
        <v>6.1703999999999999</v>
      </c>
    </row>
    <row r="6629" spans="1:14" hidden="1">
      <c r="A6629">
        <v>6878</v>
      </c>
      <c r="B6629" t="s">
        <v>5963</v>
      </c>
      <c r="C6629" s="4">
        <v>42292</v>
      </c>
      <c r="D6629" s="4">
        <v>42292</v>
      </c>
      <c r="E6629" t="s">
        <v>98</v>
      </c>
      <c r="F6629" t="s">
        <v>3843</v>
      </c>
      <c r="G6629" t="s">
        <v>21</v>
      </c>
      <c r="H6629">
        <v>75217</v>
      </c>
      <c r="I6629" t="s">
        <v>589</v>
      </c>
      <c r="J6629">
        <v>131.376</v>
      </c>
      <c r="K6629">
        <v>6</v>
      </c>
      <c r="L6629">
        <v>37.770600000000002</v>
      </c>
      <c r="M6629">
        <v>0.6</v>
      </c>
      <c r="N6629">
        <v>-95.247600000000006</v>
      </c>
    </row>
    <row r="6630" spans="1:14" hidden="1">
      <c r="A6630">
        <v>6879</v>
      </c>
      <c r="B6630" t="s">
        <v>5963</v>
      </c>
      <c r="C6630" s="4">
        <v>42292</v>
      </c>
      <c r="D6630" s="4">
        <v>42292</v>
      </c>
      <c r="E6630" t="s">
        <v>98</v>
      </c>
      <c r="F6630" t="s">
        <v>3843</v>
      </c>
      <c r="G6630" t="s">
        <v>21</v>
      </c>
      <c r="H6630">
        <v>75217</v>
      </c>
      <c r="I6630" t="s">
        <v>4462</v>
      </c>
      <c r="J6630">
        <v>5.3440000000000003</v>
      </c>
      <c r="K6630">
        <v>1</v>
      </c>
      <c r="L6630">
        <v>3.4735999999999998</v>
      </c>
      <c r="M6630">
        <v>0.2</v>
      </c>
      <c r="N6630">
        <v>1.8704000000000001</v>
      </c>
    </row>
    <row r="6631" spans="1:14" hidden="1">
      <c r="A6631">
        <v>7906</v>
      </c>
      <c r="B6631" t="s">
        <v>5964</v>
      </c>
      <c r="C6631" s="4">
        <v>42292</v>
      </c>
      <c r="D6631" s="4">
        <v>42299</v>
      </c>
      <c r="E6631" t="s">
        <v>15</v>
      </c>
      <c r="F6631" t="s">
        <v>491</v>
      </c>
      <c r="G6631" t="s">
        <v>17</v>
      </c>
      <c r="H6631">
        <v>75217</v>
      </c>
      <c r="I6631" t="s">
        <v>1123</v>
      </c>
      <c r="J6631">
        <v>4.4640000000000004</v>
      </c>
      <c r="K6631">
        <v>1</v>
      </c>
      <c r="L6631">
        <v>2.79</v>
      </c>
      <c r="M6631">
        <v>0.2</v>
      </c>
      <c r="N6631">
        <v>1.6739999999999999</v>
      </c>
    </row>
    <row r="6632" spans="1:14" hidden="1">
      <c r="A6632">
        <v>7907</v>
      </c>
      <c r="B6632" t="s">
        <v>5964</v>
      </c>
      <c r="C6632" s="4">
        <v>42292</v>
      </c>
      <c r="D6632" s="4">
        <v>42299</v>
      </c>
      <c r="E6632" t="s">
        <v>15</v>
      </c>
      <c r="F6632" t="s">
        <v>491</v>
      </c>
      <c r="G6632" t="s">
        <v>17</v>
      </c>
      <c r="H6632">
        <v>75217</v>
      </c>
      <c r="I6632" t="s">
        <v>80</v>
      </c>
      <c r="J6632">
        <v>3.96</v>
      </c>
      <c r="K6632">
        <v>10</v>
      </c>
      <c r="L6632">
        <v>1.089</v>
      </c>
      <c r="M6632">
        <v>0.8</v>
      </c>
      <c r="N6632">
        <v>-6.93</v>
      </c>
    </row>
    <row r="6633" spans="1:14" hidden="1">
      <c r="A6633">
        <v>847</v>
      </c>
      <c r="B6633" t="s">
        <v>5965</v>
      </c>
      <c r="C6633" s="4">
        <v>42290</v>
      </c>
      <c r="D6633" s="4">
        <v>42294</v>
      </c>
      <c r="E6633" t="s">
        <v>15</v>
      </c>
      <c r="F6633" t="s">
        <v>4342</v>
      </c>
      <c r="G6633" t="s">
        <v>21</v>
      </c>
      <c r="H6633">
        <v>40214</v>
      </c>
      <c r="I6633" t="s">
        <v>1669</v>
      </c>
      <c r="J6633">
        <v>83.72</v>
      </c>
      <c r="K6633">
        <v>7</v>
      </c>
      <c r="L6633">
        <v>8.6112000000000002</v>
      </c>
      <c r="M6633">
        <v>0</v>
      </c>
      <c r="N6633">
        <v>23.441600000000001</v>
      </c>
    </row>
    <row r="6634" spans="1:14" hidden="1">
      <c r="A6634">
        <v>848</v>
      </c>
      <c r="B6634" t="s">
        <v>5965</v>
      </c>
      <c r="C6634" s="4">
        <v>42290</v>
      </c>
      <c r="D6634" s="4">
        <v>42294</v>
      </c>
      <c r="E6634" t="s">
        <v>15</v>
      </c>
      <c r="F6634" t="s">
        <v>4342</v>
      </c>
      <c r="G6634" t="s">
        <v>21</v>
      </c>
      <c r="H6634">
        <v>40214</v>
      </c>
      <c r="I6634" t="s">
        <v>1502</v>
      </c>
      <c r="J6634">
        <v>287.94</v>
      </c>
      <c r="K6634">
        <v>3</v>
      </c>
      <c r="L6634">
        <v>70.065399999999997</v>
      </c>
      <c r="M6634">
        <v>0</v>
      </c>
      <c r="N6634">
        <v>77.743799999999993</v>
      </c>
    </row>
    <row r="6635" spans="1:14" hidden="1">
      <c r="A6635">
        <v>190</v>
      </c>
      <c r="B6635" t="s">
        <v>5966</v>
      </c>
      <c r="C6635" s="4">
        <v>42289</v>
      </c>
      <c r="D6635" s="4">
        <v>42291</v>
      </c>
      <c r="E6635" t="s">
        <v>38</v>
      </c>
      <c r="F6635" t="s">
        <v>5536</v>
      </c>
      <c r="G6635" t="s">
        <v>17</v>
      </c>
      <c r="H6635">
        <v>10035</v>
      </c>
      <c r="I6635" t="s">
        <v>2849</v>
      </c>
      <c r="J6635">
        <v>899.13599999999997</v>
      </c>
      <c r="K6635">
        <v>4</v>
      </c>
      <c r="L6635">
        <v>196.68600000000001</v>
      </c>
      <c r="M6635">
        <v>0.2</v>
      </c>
      <c r="N6635">
        <v>112.392</v>
      </c>
    </row>
    <row r="6636" spans="1:14" hidden="1">
      <c r="A6636">
        <v>191</v>
      </c>
      <c r="B6636" t="s">
        <v>5966</v>
      </c>
      <c r="C6636" s="4">
        <v>42289</v>
      </c>
      <c r="D6636" s="4">
        <v>42291</v>
      </c>
      <c r="E6636" t="s">
        <v>38</v>
      </c>
      <c r="F6636" t="s">
        <v>5536</v>
      </c>
      <c r="G6636" t="s">
        <v>17</v>
      </c>
      <c r="H6636">
        <v>10035</v>
      </c>
      <c r="I6636" t="s">
        <v>1669</v>
      </c>
      <c r="J6636">
        <v>71.760000000000005</v>
      </c>
      <c r="K6636">
        <v>6</v>
      </c>
      <c r="L6636">
        <v>8.6112000000000002</v>
      </c>
      <c r="M6636">
        <v>0</v>
      </c>
      <c r="N6636">
        <v>20.0928</v>
      </c>
    </row>
    <row r="6637" spans="1:14" hidden="1">
      <c r="A6637">
        <v>192</v>
      </c>
      <c r="B6637" t="s">
        <v>5966</v>
      </c>
      <c r="C6637" s="4">
        <v>42289</v>
      </c>
      <c r="D6637" s="4">
        <v>42291</v>
      </c>
      <c r="E6637" t="s">
        <v>38</v>
      </c>
      <c r="F6637" t="s">
        <v>5536</v>
      </c>
      <c r="G6637" t="s">
        <v>17</v>
      </c>
      <c r="H6637">
        <v>10035</v>
      </c>
      <c r="I6637" t="s">
        <v>2372</v>
      </c>
      <c r="J6637">
        <v>51.84</v>
      </c>
      <c r="K6637">
        <v>8</v>
      </c>
      <c r="L6637">
        <v>3.3696000000000002</v>
      </c>
      <c r="M6637">
        <v>0</v>
      </c>
      <c r="N6637">
        <v>24.883199999999999</v>
      </c>
    </row>
    <row r="6638" spans="1:14" hidden="1">
      <c r="A6638">
        <v>193</v>
      </c>
      <c r="B6638" t="s">
        <v>5966</v>
      </c>
      <c r="C6638" s="4">
        <v>42289</v>
      </c>
      <c r="D6638" s="4">
        <v>42291</v>
      </c>
      <c r="E6638" t="s">
        <v>38</v>
      </c>
      <c r="F6638" t="s">
        <v>5536</v>
      </c>
      <c r="G6638" t="s">
        <v>17</v>
      </c>
      <c r="H6638">
        <v>10035</v>
      </c>
      <c r="I6638" t="s">
        <v>2244</v>
      </c>
      <c r="J6638">
        <v>626.35199999999998</v>
      </c>
      <c r="K6638">
        <v>3</v>
      </c>
      <c r="L6638">
        <v>193.12520000000001</v>
      </c>
      <c r="M6638">
        <v>0.2</v>
      </c>
      <c r="N6638">
        <v>46.976399999999998</v>
      </c>
    </row>
    <row r="6639" spans="1:14" hidden="1">
      <c r="A6639">
        <v>194</v>
      </c>
      <c r="B6639" t="s">
        <v>5966</v>
      </c>
      <c r="C6639" s="4">
        <v>42289</v>
      </c>
      <c r="D6639" s="4">
        <v>42291</v>
      </c>
      <c r="E6639" t="s">
        <v>38</v>
      </c>
      <c r="F6639" t="s">
        <v>5536</v>
      </c>
      <c r="G6639" t="s">
        <v>17</v>
      </c>
      <c r="H6639">
        <v>10035</v>
      </c>
      <c r="I6639" t="s">
        <v>1600</v>
      </c>
      <c r="J6639">
        <v>19.899999999999999</v>
      </c>
      <c r="K6639">
        <v>5</v>
      </c>
      <c r="L6639">
        <v>2.6665999999999999</v>
      </c>
      <c r="M6639">
        <v>0</v>
      </c>
      <c r="N6639">
        <v>6.5670000000000002</v>
      </c>
    </row>
    <row r="6640" spans="1:14" hidden="1">
      <c r="A6640">
        <v>2117</v>
      </c>
      <c r="B6640" t="s">
        <v>5967</v>
      </c>
      <c r="C6640" s="4">
        <v>42289</v>
      </c>
      <c r="D6640" s="4">
        <v>42294</v>
      </c>
      <c r="E6640" t="s">
        <v>52</v>
      </c>
      <c r="F6640" t="s">
        <v>2475</v>
      </c>
      <c r="G6640" t="s">
        <v>21</v>
      </c>
      <c r="H6640">
        <v>14609</v>
      </c>
      <c r="I6640" t="s">
        <v>3400</v>
      </c>
      <c r="J6640">
        <v>209.67</v>
      </c>
      <c r="K6640">
        <v>1</v>
      </c>
      <c r="L6640">
        <v>223.648</v>
      </c>
      <c r="M6640">
        <v>0.4</v>
      </c>
      <c r="N6640">
        <v>-13.978</v>
      </c>
    </row>
    <row r="6641" spans="1:14" hidden="1">
      <c r="A6641">
        <v>2915</v>
      </c>
      <c r="B6641" t="s">
        <v>5968</v>
      </c>
      <c r="C6641" s="4">
        <v>42289</v>
      </c>
      <c r="D6641" s="4">
        <v>42294</v>
      </c>
      <c r="E6641" t="s">
        <v>52</v>
      </c>
      <c r="F6641" t="s">
        <v>1509</v>
      </c>
      <c r="G6641" t="s">
        <v>21</v>
      </c>
      <c r="H6641">
        <v>46060</v>
      </c>
      <c r="I6641" t="s">
        <v>133</v>
      </c>
      <c r="J6641">
        <v>135.72</v>
      </c>
      <c r="K6641">
        <v>3</v>
      </c>
      <c r="L6641">
        <v>33.477600000000002</v>
      </c>
      <c r="M6641">
        <v>0</v>
      </c>
      <c r="N6641">
        <v>35.287199999999999</v>
      </c>
    </row>
    <row r="6642" spans="1:14" hidden="1">
      <c r="A6642">
        <v>2916</v>
      </c>
      <c r="B6642" t="s">
        <v>5968</v>
      </c>
      <c r="C6642" s="4">
        <v>42289</v>
      </c>
      <c r="D6642" s="4">
        <v>42294</v>
      </c>
      <c r="E6642" t="s">
        <v>52</v>
      </c>
      <c r="F6642" t="s">
        <v>1509</v>
      </c>
      <c r="G6642" t="s">
        <v>21</v>
      </c>
      <c r="H6642">
        <v>46060</v>
      </c>
      <c r="I6642" t="s">
        <v>1490</v>
      </c>
      <c r="J6642">
        <v>12.56</v>
      </c>
      <c r="K6642">
        <v>2</v>
      </c>
      <c r="L6642">
        <v>3.4540000000000002</v>
      </c>
      <c r="M6642">
        <v>0</v>
      </c>
      <c r="N6642">
        <v>5.6520000000000001</v>
      </c>
    </row>
    <row r="6643" spans="1:14" hidden="1">
      <c r="A6643">
        <v>2917</v>
      </c>
      <c r="B6643" t="s">
        <v>5968</v>
      </c>
      <c r="C6643" s="4">
        <v>42289</v>
      </c>
      <c r="D6643" s="4">
        <v>42294</v>
      </c>
      <c r="E6643" t="s">
        <v>52</v>
      </c>
      <c r="F6643" t="s">
        <v>1509</v>
      </c>
      <c r="G6643" t="s">
        <v>21</v>
      </c>
      <c r="H6643">
        <v>46060</v>
      </c>
      <c r="I6643" t="s">
        <v>2375</v>
      </c>
      <c r="J6643">
        <v>263.95999999999998</v>
      </c>
      <c r="K6643">
        <v>4</v>
      </c>
      <c r="L6643">
        <v>48.172699999999999</v>
      </c>
      <c r="M6643">
        <v>0</v>
      </c>
      <c r="N6643">
        <v>71.269199999999998</v>
      </c>
    </row>
    <row r="6644" spans="1:14" hidden="1">
      <c r="A6644">
        <v>7862</v>
      </c>
      <c r="B6644" t="s">
        <v>5969</v>
      </c>
      <c r="C6644" s="4">
        <v>42289</v>
      </c>
      <c r="D6644" s="4">
        <v>42294</v>
      </c>
      <c r="E6644" t="s">
        <v>15</v>
      </c>
      <c r="F6644" t="s">
        <v>992</v>
      </c>
      <c r="G6644" t="s">
        <v>21</v>
      </c>
      <c r="H6644">
        <v>98103</v>
      </c>
      <c r="I6644" t="s">
        <v>420</v>
      </c>
      <c r="J6644">
        <v>17.899999999999999</v>
      </c>
      <c r="K6644">
        <v>2</v>
      </c>
      <c r="L6644">
        <v>7.2495000000000003</v>
      </c>
      <c r="M6644">
        <v>0</v>
      </c>
      <c r="N6644">
        <v>3.4009999999999998</v>
      </c>
    </row>
    <row r="6645" spans="1:14" hidden="1">
      <c r="A6645">
        <v>7863</v>
      </c>
      <c r="B6645" t="s">
        <v>5969</v>
      </c>
      <c r="C6645" s="4">
        <v>42289</v>
      </c>
      <c r="D6645" s="4">
        <v>42294</v>
      </c>
      <c r="E6645" t="s">
        <v>15</v>
      </c>
      <c r="F6645" t="s">
        <v>992</v>
      </c>
      <c r="G6645" t="s">
        <v>21</v>
      </c>
      <c r="H6645">
        <v>98103</v>
      </c>
      <c r="I6645" t="s">
        <v>2254</v>
      </c>
      <c r="J6645">
        <v>81.96</v>
      </c>
      <c r="K6645">
        <v>2</v>
      </c>
      <c r="L6645">
        <v>40.98</v>
      </c>
      <c r="M6645">
        <v>0</v>
      </c>
      <c r="N6645">
        <v>0</v>
      </c>
    </row>
    <row r="6646" spans="1:14" hidden="1">
      <c r="A6646">
        <v>4</v>
      </c>
      <c r="B6646" t="s">
        <v>5970</v>
      </c>
      <c r="C6646" s="4">
        <v>42288</v>
      </c>
      <c r="D6646" s="4">
        <v>42295</v>
      </c>
      <c r="E6646" t="s">
        <v>15</v>
      </c>
      <c r="F6646" t="s">
        <v>832</v>
      </c>
      <c r="G6646" t="s">
        <v>21</v>
      </c>
      <c r="H6646">
        <v>33311</v>
      </c>
      <c r="I6646" t="s">
        <v>423</v>
      </c>
      <c r="J6646">
        <v>957.57749999999999</v>
      </c>
      <c r="K6646">
        <v>5</v>
      </c>
      <c r="L6646">
        <v>268.12169999999998</v>
      </c>
      <c r="M6646">
        <v>0.45</v>
      </c>
      <c r="N6646">
        <v>-383.03100000000001</v>
      </c>
    </row>
    <row r="6647" spans="1:14" hidden="1">
      <c r="A6647">
        <v>5</v>
      </c>
      <c r="B6647" t="s">
        <v>5970</v>
      </c>
      <c r="C6647" s="4">
        <v>42288</v>
      </c>
      <c r="D6647" s="4">
        <v>42295</v>
      </c>
      <c r="E6647" t="s">
        <v>15</v>
      </c>
      <c r="F6647" t="s">
        <v>832</v>
      </c>
      <c r="G6647" t="s">
        <v>21</v>
      </c>
      <c r="H6647">
        <v>33311</v>
      </c>
      <c r="I6647" t="s">
        <v>3912</v>
      </c>
      <c r="J6647">
        <v>22.367999999999999</v>
      </c>
      <c r="K6647">
        <v>2</v>
      </c>
      <c r="L6647">
        <v>9.9258000000000006</v>
      </c>
      <c r="M6647">
        <v>0.2</v>
      </c>
      <c r="N6647">
        <v>2.5164</v>
      </c>
    </row>
    <row r="6648" spans="1:14" hidden="1">
      <c r="A6648">
        <v>5345</v>
      </c>
      <c r="B6648" t="s">
        <v>5971</v>
      </c>
      <c r="C6648" s="4">
        <v>42288</v>
      </c>
      <c r="D6648" s="4">
        <v>42290</v>
      </c>
      <c r="E6648" t="s">
        <v>52</v>
      </c>
      <c r="F6648" t="s">
        <v>627</v>
      </c>
      <c r="G6648" t="s">
        <v>21</v>
      </c>
      <c r="H6648">
        <v>14609</v>
      </c>
      <c r="I6648" t="s">
        <v>2792</v>
      </c>
      <c r="J6648">
        <v>31.95</v>
      </c>
      <c r="K6648">
        <v>1</v>
      </c>
      <c r="L6648">
        <v>29.7135</v>
      </c>
      <c r="M6648">
        <v>0</v>
      </c>
      <c r="N6648">
        <v>2.2364999999999999</v>
      </c>
    </row>
    <row r="6649" spans="1:14" hidden="1">
      <c r="A6649">
        <v>4719</v>
      </c>
      <c r="B6649" t="s">
        <v>5972</v>
      </c>
      <c r="C6649" s="4">
        <v>42287</v>
      </c>
      <c r="D6649" s="4">
        <v>42288</v>
      </c>
      <c r="E6649" t="s">
        <v>38</v>
      </c>
      <c r="F6649" t="s">
        <v>5339</v>
      </c>
      <c r="G6649" t="s">
        <v>27</v>
      </c>
      <c r="H6649">
        <v>94109</v>
      </c>
      <c r="I6649" t="s">
        <v>2302</v>
      </c>
      <c r="J6649">
        <v>45.36</v>
      </c>
      <c r="K6649">
        <v>7</v>
      </c>
      <c r="L6649">
        <v>3.3696000000000002</v>
      </c>
      <c r="M6649">
        <v>0</v>
      </c>
      <c r="N6649">
        <v>21.7728</v>
      </c>
    </row>
    <row r="6650" spans="1:14" hidden="1">
      <c r="A6650">
        <v>5186</v>
      </c>
      <c r="B6650" t="s">
        <v>5973</v>
      </c>
      <c r="C6650" s="4">
        <v>42287</v>
      </c>
      <c r="D6650" s="4">
        <v>42292</v>
      </c>
      <c r="E6650" t="s">
        <v>15</v>
      </c>
      <c r="F6650" t="s">
        <v>2414</v>
      </c>
      <c r="G6650" t="s">
        <v>21</v>
      </c>
      <c r="H6650">
        <v>32216</v>
      </c>
      <c r="I6650" t="s">
        <v>110</v>
      </c>
      <c r="J6650">
        <v>1801.6320000000001</v>
      </c>
      <c r="K6650">
        <v>6</v>
      </c>
      <c r="L6650">
        <v>356.57299999999998</v>
      </c>
      <c r="M6650">
        <v>0.2</v>
      </c>
      <c r="N6650">
        <v>-337.80599999999998</v>
      </c>
    </row>
    <row r="6651" spans="1:14" hidden="1">
      <c r="A6651">
        <v>6833</v>
      </c>
      <c r="B6651" t="s">
        <v>5974</v>
      </c>
      <c r="C6651" s="4">
        <v>42287</v>
      </c>
      <c r="D6651" s="4">
        <v>42294</v>
      </c>
      <c r="E6651" t="s">
        <v>15</v>
      </c>
      <c r="F6651" t="s">
        <v>5975</v>
      </c>
      <c r="G6651" t="s">
        <v>21</v>
      </c>
      <c r="H6651">
        <v>60610</v>
      </c>
      <c r="I6651" t="s">
        <v>333</v>
      </c>
      <c r="J6651">
        <v>8.016</v>
      </c>
      <c r="K6651">
        <v>3</v>
      </c>
      <c r="L6651">
        <v>2.3380000000000001</v>
      </c>
      <c r="M6651">
        <v>0.2</v>
      </c>
      <c r="N6651">
        <v>1.002</v>
      </c>
    </row>
    <row r="6652" spans="1:14" hidden="1">
      <c r="A6652">
        <v>9913</v>
      </c>
      <c r="B6652" t="s">
        <v>5976</v>
      </c>
      <c r="C6652" s="4">
        <v>42287</v>
      </c>
      <c r="D6652" s="4">
        <v>42289</v>
      </c>
      <c r="E6652" t="s">
        <v>38</v>
      </c>
      <c r="F6652" t="s">
        <v>457</v>
      </c>
      <c r="G6652" t="s">
        <v>27</v>
      </c>
      <c r="H6652">
        <v>93101</v>
      </c>
      <c r="I6652" t="s">
        <v>1372</v>
      </c>
      <c r="J6652">
        <v>362.13600000000002</v>
      </c>
      <c r="K6652">
        <v>3</v>
      </c>
      <c r="L6652">
        <v>138.81880000000001</v>
      </c>
      <c r="M6652">
        <v>0.2</v>
      </c>
      <c r="N6652">
        <v>-54.320399999999999</v>
      </c>
    </row>
    <row r="6653" spans="1:14" hidden="1">
      <c r="A6653">
        <v>9914</v>
      </c>
      <c r="B6653" t="s">
        <v>5976</v>
      </c>
      <c r="C6653" s="4">
        <v>42287</v>
      </c>
      <c r="D6653" s="4">
        <v>42289</v>
      </c>
      <c r="E6653" t="s">
        <v>38</v>
      </c>
      <c r="F6653" t="s">
        <v>457</v>
      </c>
      <c r="G6653" t="s">
        <v>27</v>
      </c>
      <c r="H6653">
        <v>93101</v>
      </c>
      <c r="I6653" t="s">
        <v>1437</v>
      </c>
      <c r="J6653">
        <v>31.05</v>
      </c>
      <c r="K6653">
        <v>3</v>
      </c>
      <c r="L6653">
        <v>5.3819999999999997</v>
      </c>
      <c r="M6653">
        <v>0</v>
      </c>
      <c r="N6653">
        <v>14.904</v>
      </c>
    </row>
    <row r="6654" spans="1:14" hidden="1">
      <c r="A6654">
        <v>882</v>
      </c>
      <c r="B6654" t="s">
        <v>5977</v>
      </c>
      <c r="C6654" s="4">
        <v>42286</v>
      </c>
      <c r="D6654" s="4">
        <v>42290</v>
      </c>
      <c r="E6654" t="s">
        <v>15</v>
      </c>
      <c r="F6654" t="s">
        <v>1153</v>
      </c>
      <c r="G6654" t="s">
        <v>21</v>
      </c>
      <c r="H6654">
        <v>22153</v>
      </c>
      <c r="I6654" t="s">
        <v>1165</v>
      </c>
      <c r="J6654">
        <v>30.84</v>
      </c>
      <c r="K6654">
        <v>2</v>
      </c>
      <c r="L6654">
        <v>11.256600000000001</v>
      </c>
      <c r="M6654">
        <v>0</v>
      </c>
      <c r="N6654">
        <v>8.3268000000000004</v>
      </c>
    </row>
    <row r="6655" spans="1:14" hidden="1">
      <c r="A6655">
        <v>2490</v>
      </c>
      <c r="B6655" t="s">
        <v>5978</v>
      </c>
      <c r="C6655" s="4">
        <v>42286</v>
      </c>
      <c r="D6655" s="4">
        <v>42290</v>
      </c>
      <c r="E6655" t="s">
        <v>52</v>
      </c>
      <c r="F6655" t="s">
        <v>3886</v>
      </c>
      <c r="G6655" t="s">
        <v>21</v>
      </c>
      <c r="H6655">
        <v>10024</v>
      </c>
      <c r="I6655" t="s">
        <v>5202</v>
      </c>
      <c r="J6655">
        <v>631.96</v>
      </c>
      <c r="K6655">
        <v>4</v>
      </c>
      <c r="L6655">
        <v>82.154799999999994</v>
      </c>
      <c r="M6655">
        <v>0</v>
      </c>
      <c r="N6655">
        <v>303.3408</v>
      </c>
    </row>
    <row r="6656" spans="1:14" hidden="1">
      <c r="A6656">
        <v>2491</v>
      </c>
      <c r="B6656" t="s">
        <v>5978</v>
      </c>
      <c r="C6656" s="4">
        <v>42286</v>
      </c>
      <c r="D6656" s="4">
        <v>42290</v>
      </c>
      <c r="E6656" t="s">
        <v>52</v>
      </c>
      <c r="F6656" t="s">
        <v>3886</v>
      </c>
      <c r="G6656" t="s">
        <v>21</v>
      </c>
      <c r="H6656">
        <v>10024</v>
      </c>
      <c r="I6656" t="s">
        <v>465</v>
      </c>
      <c r="J6656">
        <v>23.92</v>
      </c>
      <c r="K6656">
        <v>4</v>
      </c>
      <c r="L6656">
        <v>3.2890000000000001</v>
      </c>
      <c r="M6656">
        <v>0</v>
      </c>
      <c r="N6656">
        <v>10.763999999999999</v>
      </c>
    </row>
    <row r="6657" spans="1:14" hidden="1">
      <c r="A6657">
        <v>5716</v>
      </c>
      <c r="B6657" t="s">
        <v>5979</v>
      </c>
      <c r="C6657" s="4">
        <v>42286</v>
      </c>
      <c r="D6657" s="4">
        <v>42289</v>
      </c>
      <c r="E6657" t="s">
        <v>52</v>
      </c>
      <c r="F6657" t="s">
        <v>901</v>
      </c>
      <c r="G6657" t="s">
        <v>27</v>
      </c>
      <c r="H6657">
        <v>48104</v>
      </c>
      <c r="I6657" t="s">
        <v>1882</v>
      </c>
      <c r="J6657">
        <v>619.95000000000005</v>
      </c>
      <c r="K6657">
        <v>5</v>
      </c>
      <c r="L6657">
        <v>101.6718</v>
      </c>
      <c r="M6657">
        <v>0</v>
      </c>
      <c r="N6657">
        <v>111.59099999999999</v>
      </c>
    </row>
    <row r="6658" spans="1:14" hidden="1">
      <c r="A6658">
        <v>5717</v>
      </c>
      <c r="B6658" t="s">
        <v>5979</v>
      </c>
      <c r="C6658" s="4">
        <v>42286</v>
      </c>
      <c r="D6658" s="4">
        <v>42289</v>
      </c>
      <c r="E6658" t="s">
        <v>52</v>
      </c>
      <c r="F6658" t="s">
        <v>901</v>
      </c>
      <c r="G6658" t="s">
        <v>27</v>
      </c>
      <c r="H6658">
        <v>48104</v>
      </c>
      <c r="I6658" t="s">
        <v>3773</v>
      </c>
      <c r="J6658">
        <v>29.16</v>
      </c>
      <c r="K6658">
        <v>3</v>
      </c>
      <c r="L6658">
        <v>6.9012000000000002</v>
      </c>
      <c r="M6658">
        <v>0</v>
      </c>
      <c r="N6658">
        <v>8.4564000000000004</v>
      </c>
    </row>
    <row r="6659" spans="1:14" hidden="1">
      <c r="A6659">
        <v>5718</v>
      </c>
      <c r="B6659" t="s">
        <v>5979</v>
      </c>
      <c r="C6659" s="4">
        <v>42286</v>
      </c>
      <c r="D6659" s="4">
        <v>42289</v>
      </c>
      <c r="E6659" t="s">
        <v>52</v>
      </c>
      <c r="F6659" t="s">
        <v>901</v>
      </c>
      <c r="G6659" t="s">
        <v>27</v>
      </c>
      <c r="H6659">
        <v>48104</v>
      </c>
      <c r="I6659" t="s">
        <v>3736</v>
      </c>
      <c r="J6659">
        <v>57.96</v>
      </c>
      <c r="K6659">
        <v>7</v>
      </c>
      <c r="L6659">
        <v>4.3883999999999999</v>
      </c>
      <c r="M6659">
        <v>0</v>
      </c>
      <c r="N6659">
        <v>27.241199999999999</v>
      </c>
    </row>
    <row r="6660" spans="1:14" hidden="1">
      <c r="A6660">
        <v>5719</v>
      </c>
      <c r="B6660" t="s">
        <v>5979</v>
      </c>
      <c r="C6660" s="4">
        <v>42286</v>
      </c>
      <c r="D6660" s="4">
        <v>42289</v>
      </c>
      <c r="E6660" t="s">
        <v>52</v>
      </c>
      <c r="F6660" t="s">
        <v>901</v>
      </c>
      <c r="G6660" t="s">
        <v>27</v>
      </c>
      <c r="H6660">
        <v>48104</v>
      </c>
      <c r="I6660" t="s">
        <v>1329</v>
      </c>
      <c r="J6660">
        <v>29.402999999999999</v>
      </c>
      <c r="K6660">
        <v>3</v>
      </c>
      <c r="L6660">
        <v>8.0586000000000002</v>
      </c>
      <c r="M6660">
        <v>0.1</v>
      </c>
      <c r="N6660">
        <v>5.2271999999999998</v>
      </c>
    </row>
    <row r="6661" spans="1:14" hidden="1">
      <c r="A6661">
        <v>7312</v>
      </c>
      <c r="B6661" t="s">
        <v>5980</v>
      </c>
      <c r="C6661" s="4">
        <v>42286</v>
      </c>
      <c r="D6661" s="4">
        <v>42290</v>
      </c>
      <c r="E6661" t="s">
        <v>15</v>
      </c>
      <c r="F6661" t="s">
        <v>2011</v>
      </c>
      <c r="G6661" t="s">
        <v>21</v>
      </c>
      <c r="H6661">
        <v>33178</v>
      </c>
      <c r="I6661" t="s">
        <v>662</v>
      </c>
      <c r="J6661">
        <v>1.8720000000000001</v>
      </c>
      <c r="K6661">
        <v>2</v>
      </c>
      <c r="L6661">
        <v>1.5911999999999999</v>
      </c>
      <c r="M6661">
        <v>0.7</v>
      </c>
      <c r="N6661">
        <v>-1.3104</v>
      </c>
    </row>
    <row r="6662" spans="1:14" hidden="1">
      <c r="A6662">
        <v>7313</v>
      </c>
      <c r="B6662" t="s">
        <v>5980</v>
      </c>
      <c r="C6662" s="4">
        <v>42286</v>
      </c>
      <c r="D6662" s="4">
        <v>42290</v>
      </c>
      <c r="E6662" t="s">
        <v>15</v>
      </c>
      <c r="F6662" t="s">
        <v>2011</v>
      </c>
      <c r="G6662" t="s">
        <v>21</v>
      </c>
      <c r="H6662">
        <v>33178</v>
      </c>
      <c r="I6662" t="s">
        <v>464</v>
      </c>
      <c r="J6662">
        <v>11.214</v>
      </c>
      <c r="K6662">
        <v>2</v>
      </c>
      <c r="L6662">
        <v>9.9056999999999995</v>
      </c>
      <c r="M6662">
        <v>0.7</v>
      </c>
      <c r="N6662">
        <v>-8.5974000000000004</v>
      </c>
    </row>
    <row r="6663" spans="1:14" hidden="1">
      <c r="A6663">
        <v>7314</v>
      </c>
      <c r="B6663" t="s">
        <v>5980</v>
      </c>
      <c r="C6663" s="4">
        <v>42286</v>
      </c>
      <c r="D6663" s="4">
        <v>42290</v>
      </c>
      <c r="E6663" t="s">
        <v>15</v>
      </c>
      <c r="F6663" t="s">
        <v>2011</v>
      </c>
      <c r="G6663" t="s">
        <v>21</v>
      </c>
      <c r="H6663">
        <v>33178</v>
      </c>
      <c r="I6663" t="s">
        <v>971</v>
      </c>
      <c r="J6663">
        <v>37.375999999999998</v>
      </c>
      <c r="K6663">
        <v>8</v>
      </c>
      <c r="L6663">
        <v>3.7376</v>
      </c>
      <c r="M6663">
        <v>0.2</v>
      </c>
      <c r="N6663">
        <v>7.4752000000000001</v>
      </c>
    </row>
    <row r="6664" spans="1:14" hidden="1">
      <c r="A6664">
        <v>9263</v>
      </c>
      <c r="B6664" t="s">
        <v>5981</v>
      </c>
      <c r="C6664" s="4">
        <v>42286</v>
      </c>
      <c r="D6664" s="4">
        <v>42290</v>
      </c>
      <c r="E6664" t="s">
        <v>15</v>
      </c>
      <c r="F6664" t="s">
        <v>2686</v>
      </c>
      <c r="G6664" t="s">
        <v>21</v>
      </c>
      <c r="H6664">
        <v>48227</v>
      </c>
      <c r="I6664" t="s">
        <v>2838</v>
      </c>
      <c r="J6664">
        <v>389.97</v>
      </c>
      <c r="K6664">
        <v>3</v>
      </c>
      <c r="L6664">
        <v>118.29089999999999</v>
      </c>
      <c r="M6664">
        <v>0</v>
      </c>
      <c r="N6664">
        <v>35.097299999999997</v>
      </c>
    </row>
    <row r="6665" spans="1:14" hidden="1">
      <c r="A6665">
        <v>9264</v>
      </c>
      <c r="B6665" t="s">
        <v>5981</v>
      </c>
      <c r="C6665" s="4">
        <v>42286</v>
      </c>
      <c r="D6665" s="4">
        <v>42290</v>
      </c>
      <c r="E6665" t="s">
        <v>15</v>
      </c>
      <c r="F6665" t="s">
        <v>2686</v>
      </c>
      <c r="G6665" t="s">
        <v>21</v>
      </c>
      <c r="H6665">
        <v>48227</v>
      </c>
      <c r="I6665" t="s">
        <v>1715</v>
      </c>
      <c r="J6665">
        <v>269.91000000000003</v>
      </c>
      <c r="K6665">
        <v>5</v>
      </c>
      <c r="L6665">
        <v>43.185600000000001</v>
      </c>
      <c r="M6665">
        <v>0.1</v>
      </c>
      <c r="N6665">
        <v>53.981999999999999</v>
      </c>
    </row>
    <row r="6666" spans="1:14" hidden="1">
      <c r="A6666">
        <v>5509</v>
      </c>
      <c r="B6666" t="s">
        <v>5982</v>
      </c>
      <c r="C6666" s="4">
        <v>42285</v>
      </c>
      <c r="D6666" s="4">
        <v>42289</v>
      </c>
      <c r="E6666" t="s">
        <v>15</v>
      </c>
      <c r="F6666" t="s">
        <v>1313</v>
      </c>
      <c r="G6666" t="s">
        <v>21</v>
      </c>
      <c r="H6666">
        <v>94122</v>
      </c>
      <c r="I6666" t="s">
        <v>2897</v>
      </c>
      <c r="J6666">
        <v>145.9</v>
      </c>
      <c r="K6666">
        <v>5</v>
      </c>
      <c r="L6666">
        <v>16.6326</v>
      </c>
      <c r="M6666">
        <v>0</v>
      </c>
      <c r="N6666">
        <v>62.737000000000002</v>
      </c>
    </row>
    <row r="6667" spans="1:14" hidden="1">
      <c r="A6667">
        <v>6454</v>
      </c>
      <c r="B6667" t="s">
        <v>5983</v>
      </c>
      <c r="C6667" s="4">
        <v>42285</v>
      </c>
      <c r="D6667" s="4">
        <v>42290</v>
      </c>
      <c r="E6667" t="s">
        <v>15</v>
      </c>
      <c r="F6667" t="s">
        <v>503</v>
      </c>
      <c r="G6667" t="s">
        <v>21</v>
      </c>
      <c r="H6667">
        <v>77036</v>
      </c>
      <c r="I6667" t="s">
        <v>1498</v>
      </c>
      <c r="J6667">
        <v>3.44</v>
      </c>
      <c r="K6667">
        <v>2</v>
      </c>
      <c r="L6667">
        <v>1.4404999999999999</v>
      </c>
      <c r="M6667">
        <v>0.2</v>
      </c>
      <c r="N6667">
        <v>0.55900000000000005</v>
      </c>
    </row>
    <row r="6668" spans="1:14" hidden="1">
      <c r="A6668">
        <v>8134</v>
      </c>
      <c r="B6668" t="s">
        <v>5984</v>
      </c>
      <c r="C6668" s="4">
        <v>42285</v>
      </c>
      <c r="D6668" s="4">
        <v>42290</v>
      </c>
      <c r="E6668" t="s">
        <v>15</v>
      </c>
      <c r="F6668" t="s">
        <v>4094</v>
      </c>
      <c r="G6668" t="s">
        <v>27</v>
      </c>
      <c r="H6668">
        <v>75081</v>
      </c>
      <c r="I6668" t="s">
        <v>195</v>
      </c>
      <c r="J6668">
        <v>72.78</v>
      </c>
      <c r="K6668">
        <v>3</v>
      </c>
      <c r="L6668">
        <v>47.913499999999999</v>
      </c>
      <c r="M6668">
        <v>0.6</v>
      </c>
      <c r="N6668">
        <v>-70.960499999999996</v>
      </c>
    </row>
    <row r="6669" spans="1:14" hidden="1">
      <c r="A6669">
        <v>928</v>
      </c>
      <c r="B6669" t="s">
        <v>5985</v>
      </c>
      <c r="C6669" s="4">
        <v>42282</v>
      </c>
      <c r="D6669" s="4">
        <v>42286</v>
      </c>
      <c r="E6669" t="s">
        <v>15</v>
      </c>
      <c r="F6669" t="s">
        <v>5679</v>
      </c>
      <c r="G6669" t="s">
        <v>17</v>
      </c>
      <c r="H6669">
        <v>22153</v>
      </c>
      <c r="I6669" t="s">
        <v>2478</v>
      </c>
      <c r="J6669">
        <v>46.2</v>
      </c>
      <c r="K6669">
        <v>4</v>
      </c>
      <c r="L6669">
        <v>8.3160000000000007</v>
      </c>
      <c r="M6669">
        <v>0</v>
      </c>
      <c r="N6669">
        <v>12.936</v>
      </c>
    </row>
    <row r="6670" spans="1:14" hidden="1">
      <c r="A6670">
        <v>929</v>
      </c>
      <c r="B6670" t="s">
        <v>5985</v>
      </c>
      <c r="C6670" s="4">
        <v>42282</v>
      </c>
      <c r="D6670" s="4">
        <v>42286</v>
      </c>
      <c r="E6670" t="s">
        <v>15</v>
      </c>
      <c r="F6670" t="s">
        <v>5679</v>
      </c>
      <c r="G6670" t="s">
        <v>17</v>
      </c>
      <c r="H6670">
        <v>22153</v>
      </c>
      <c r="I6670" t="s">
        <v>1403</v>
      </c>
      <c r="J6670">
        <v>28.84</v>
      </c>
      <c r="K6670">
        <v>2</v>
      </c>
      <c r="L6670">
        <v>9.6614000000000004</v>
      </c>
      <c r="M6670">
        <v>0</v>
      </c>
      <c r="N6670">
        <v>9.5172000000000008</v>
      </c>
    </row>
    <row r="6671" spans="1:14" hidden="1">
      <c r="A6671">
        <v>4622</v>
      </c>
      <c r="B6671" t="s">
        <v>5986</v>
      </c>
      <c r="C6671" s="4">
        <v>42282</v>
      </c>
      <c r="D6671" s="4">
        <v>42285</v>
      </c>
      <c r="E6671" t="s">
        <v>52</v>
      </c>
      <c r="F6671" t="s">
        <v>1304</v>
      </c>
      <c r="G6671" t="s">
        <v>27</v>
      </c>
      <c r="H6671">
        <v>19805</v>
      </c>
      <c r="I6671" t="s">
        <v>207</v>
      </c>
      <c r="J6671">
        <v>77.55</v>
      </c>
      <c r="K6671">
        <v>5</v>
      </c>
      <c r="L6671">
        <v>11.167199999999999</v>
      </c>
      <c r="M6671">
        <v>0</v>
      </c>
      <c r="N6671">
        <v>21.713999999999999</v>
      </c>
    </row>
    <row r="6672" spans="1:14" hidden="1">
      <c r="A6672">
        <v>5611</v>
      </c>
      <c r="B6672" t="s">
        <v>5987</v>
      </c>
      <c r="C6672" s="4">
        <v>42282</v>
      </c>
      <c r="D6672" s="4">
        <v>42284</v>
      </c>
      <c r="E6672" t="s">
        <v>38</v>
      </c>
      <c r="F6672" t="s">
        <v>1313</v>
      </c>
      <c r="G6672" t="s">
        <v>21</v>
      </c>
      <c r="H6672">
        <v>45231</v>
      </c>
      <c r="I6672" t="s">
        <v>1494</v>
      </c>
      <c r="J6672">
        <v>53.04</v>
      </c>
      <c r="K6672">
        <v>3</v>
      </c>
      <c r="L6672">
        <v>19.227</v>
      </c>
      <c r="M6672">
        <v>0.2</v>
      </c>
      <c r="N6672">
        <v>-4.641</v>
      </c>
    </row>
    <row r="6673" spans="1:14" hidden="1">
      <c r="A6673">
        <v>6226</v>
      </c>
      <c r="B6673" t="s">
        <v>5988</v>
      </c>
      <c r="C6673" s="4">
        <v>42282</v>
      </c>
      <c r="D6673" s="4">
        <v>42286</v>
      </c>
      <c r="E6673" t="s">
        <v>15</v>
      </c>
      <c r="F6673" t="s">
        <v>2514</v>
      </c>
      <c r="G6673" t="s">
        <v>21</v>
      </c>
      <c r="H6673">
        <v>97206</v>
      </c>
      <c r="I6673" t="s">
        <v>243</v>
      </c>
      <c r="J6673">
        <v>66.293999999999997</v>
      </c>
      <c r="K6673">
        <v>1</v>
      </c>
      <c r="L6673">
        <v>170.15459999999999</v>
      </c>
      <c r="M6673">
        <v>0.7</v>
      </c>
      <c r="N6673">
        <v>-103.86060000000001</v>
      </c>
    </row>
    <row r="6674" spans="1:14" hidden="1">
      <c r="A6674">
        <v>6227</v>
      </c>
      <c r="B6674" t="s">
        <v>5988</v>
      </c>
      <c r="C6674" s="4">
        <v>42282</v>
      </c>
      <c r="D6674" s="4">
        <v>42286</v>
      </c>
      <c r="E6674" t="s">
        <v>15</v>
      </c>
      <c r="F6674" t="s">
        <v>2514</v>
      </c>
      <c r="G6674" t="s">
        <v>21</v>
      </c>
      <c r="H6674">
        <v>97206</v>
      </c>
      <c r="I6674" t="s">
        <v>1163</v>
      </c>
      <c r="J6674">
        <v>291.16800000000001</v>
      </c>
      <c r="K6674">
        <v>4</v>
      </c>
      <c r="L6674">
        <v>76.431600000000003</v>
      </c>
      <c r="M6674">
        <v>0.2</v>
      </c>
      <c r="N6674">
        <v>-14.558400000000001</v>
      </c>
    </row>
    <row r="6675" spans="1:14" hidden="1">
      <c r="A6675">
        <v>8769</v>
      </c>
      <c r="B6675" t="s">
        <v>5989</v>
      </c>
      <c r="C6675" s="4">
        <v>42282</v>
      </c>
      <c r="D6675" s="4">
        <v>42286</v>
      </c>
      <c r="E6675" t="s">
        <v>15</v>
      </c>
      <c r="F6675" t="s">
        <v>2682</v>
      </c>
      <c r="G6675" t="s">
        <v>21</v>
      </c>
      <c r="H6675">
        <v>43229</v>
      </c>
      <c r="I6675" t="s">
        <v>3540</v>
      </c>
      <c r="J6675">
        <v>288</v>
      </c>
      <c r="K6675">
        <v>4</v>
      </c>
      <c r="L6675">
        <v>57.6</v>
      </c>
      <c r="M6675">
        <v>0.2</v>
      </c>
      <c r="N6675">
        <v>57.6</v>
      </c>
    </row>
    <row r="6676" spans="1:14" hidden="1">
      <c r="A6676">
        <v>636</v>
      </c>
      <c r="B6676" t="s">
        <v>5990</v>
      </c>
      <c r="C6676" s="4">
        <v>42281</v>
      </c>
      <c r="D6676" s="4">
        <v>42286</v>
      </c>
      <c r="E6676" t="s">
        <v>52</v>
      </c>
      <c r="F6676" t="s">
        <v>5339</v>
      </c>
      <c r="G6676" t="s">
        <v>27</v>
      </c>
      <c r="H6676">
        <v>31088</v>
      </c>
      <c r="I6676" t="s">
        <v>1085</v>
      </c>
      <c r="J6676">
        <v>392.94</v>
      </c>
      <c r="K6676">
        <v>3</v>
      </c>
      <c r="L6676">
        <v>116.5722</v>
      </c>
      <c r="M6676">
        <v>0</v>
      </c>
      <c r="N6676">
        <v>43.223399999999998</v>
      </c>
    </row>
    <row r="6677" spans="1:14" hidden="1">
      <c r="A6677">
        <v>1300</v>
      </c>
      <c r="B6677" t="s">
        <v>5991</v>
      </c>
      <c r="C6677" s="4">
        <v>42281</v>
      </c>
      <c r="D6677" s="4">
        <v>42284</v>
      </c>
      <c r="E6677" t="s">
        <v>38</v>
      </c>
      <c r="F6677" t="s">
        <v>2964</v>
      </c>
      <c r="G6677" t="s">
        <v>21</v>
      </c>
      <c r="H6677">
        <v>94109</v>
      </c>
      <c r="I6677" t="s">
        <v>2132</v>
      </c>
      <c r="J6677">
        <v>26.96</v>
      </c>
      <c r="K6677">
        <v>2</v>
      </c>
      <c r="L6677">
        <v>9.9751999999999992</v>
      </c>
      <c r="M6677">
        <v>0</v>
      </c>
      <c r="N6677">
        <v>7.0095999999999998</v>
      </c>
    </row>
    <row r="6678" spans="1:14" hidden="1">
      <c r="A6678">
        <v>2128</v>
      </c>
      <c r="B6678" t="s">
        <v>5992</v>
      </c>
      <c r="C6678" s="4">
        <v>42281</v>
      </c>
      <c r="D6678" s="4">
        <v>42286</v>
      </c>
      <c r="E6678" t="s">
        <v>15</v>
      </c>
      <c r="F6678" t="s">
        <v>2447</v>
      </c>
      <c r="G6678" t="s">
        <v>17</v>
      </c>
      <c r="H6678">
        <v>19134</v>
      </c>
      <c r="I6678" t="s">
        <v>949</v>
      </c>
      <c r="J6678">
        <v>64.944000000000003</v>
      </c>
      <c r="K6678">
        <v>3</v>
      </c>
      <c r="L6678">
        <v>19.4832</v>
      </c>
      <c r="M6678">
        <v>0.2</v>
      </c>
      <c r="N6678">
        <v>6.4943999999999997</v>
      </c>
    </row>
    <row r="6679" spans="1:14" hidden="1">
      <c r="A6679">
        <v>2129</v>
      </c>
      <c r="B6679" t="s">
        <v>5992</v>
      </c>
      <c r="C6679" s="4">
        <v>42281</v>
      </c>
      <c r="D6679" s="4">
        <v>42286</v>
      </c>
      <c r="E6679" t="s">
        <v>15</v>
      </c>
      <c r="F6679" t="s">
        <v>2447</v>
      </c>
      <c r="G6679" t="s">
        <v>17</v>
      </c>
      <c r="H6679">
        <v>19134</v>
      </c>
      <c r="I6679" t="s">
        <v>536</v>
      </c>
      <c r="J6679">
        <v>20.736000000000001</v>
      </c>
      <c r="K6679">
        <v>4</v>
      </c>
      <c r="L6679">
        <v>3.3696000000000002</v>
      </c>
      <c r="M6679">
        <v>0.2</v>
      </c>
      <c r="N6679">
        <v>7.2576000000000001</v>
      </c>
    </row>
    <row r="6680" spans="1:14" hidden="1">
      <c r="A6680">
        <v>782</v>
      </c>
      <c r="B6680" t="s">
        <v>5993</v>
      </c>
      <c r="C6680" s="4">
        <v>42280</v>
      </c>
      <c r="D6680" s="4">
        <v>42283</v>
      </c>
      <c r="E6680" t="s">
        <v>52</v>
      </c>
      <c r="F6680" t="s">
        <v>3228</v>
      </c>
      <c r="G6680" t="s">
        <v>21</v>
      </c>
      <c r="H6680">
        <v>43229</v>
      </c>
      <c r="I6680" t="s">
        <v>2624</v>
      </c>
      <c r="J6680">
        <v>32.07</v>
      </c>
      <c r="K6680">
        <v>5</v>
      </c>
      <c r="L6680">
        <v>10.9038</v>
      </c>
      <c r="M6680">
        <v>0.7</v>
      </c>
      <c r="N6680">
        <v>-22.449000000000002</v>
      </c>
    </row>
    <row r="6681" spans="1:14" hidden="1">
      <c r="A6681">
        <v>783</v>
      </c>
      <c r="B6681" t="s">
        <v>5993</v>
      </c>
      <c r="C6681" s="4">
        <v>42280</v>
      </c>
      <c r="D6681" s="4">
        <v>42283</v>
      </c>
      <c r="E6681" t="s">
        <v>52</v>
      </c>
      <c r="F6681" t="s">
        <v>3228</v>
      </c>
      <c r="G6681" t="s">
        <v>21</v>
      </c>
      <c r="H6681">
        <v>43229</v>
      </c>
      <c r="I6681" t="s">
        <v>1623</v>
      </c>
      <c r="J6681">
        <v>24</v>
      </c>
      <c r="K6681">
        <v>2</v>
      </c>
      <c r="L6681">
        <v>13.35</v>
      </c>
      <c r="M6681">
        <v>0.2</v>
      </c>
      <c r="N6681">
        <v>-2.7</v>
      </c>
    </row>
    <row r="6682" spans="1:14" hidden="1">
      <c r="A6682">
        <v>784</v>
      </c>
      <c r="B6682" t="s">
        <v>5993</v>
      </c>
      <c r="C6682" s="4">
        <v>42280</v>
      </c>
      <c r="D6682" s="4">
        <v>42283</v>
      </c>
      <c r="E6682" t="s">
        <v>52</v>
      </c>
      <c r="F6682" t="s">
        <v>3228</v>
      </c>
      <c r="G6682" t="s">
        <v>21</v>
      </c>
      <c r="H6682">
        <v>43229</v>
      </c>
      <c r="I6682" t="s">
        <v>4907</v>
      </c>
      <c r="J6682">
        <v>35.49</v>
      </c>
      <c r="K6682">
        <v>1</v>
      </c>
      <c r="L6682">
        <v>51.105600000000003</v>
      </c>
      <c r="M6682">
        <v>0.5</v>
      </c>
      <c r="N6682">
        <v>-15.615600000000001</v>
      </c>
    </row>
    <row r="6683" spans="1:14" hidden="1">
      <c r="A6683">
        <v>785</v>
      </c>
      <c r="B6683" t="s">
        <v>5993</v>
      </c>
      <c r="C6683" s="4">
        <v>42280</v>
      </c>
      <c r="D6683" s="4">
        <v>42283</v>
      </c>
      <c r="E6683" t="s">
        <v>52</v>
      </c>
      <c r="F6683" t="s">
        <v>3228</v>
      </c>
      <c r="G6683" t="s">
        <v>21</v>
      </c>
      <c r="H6683">
        <v>43229</v>
      </c>
      <c r="I6683" t="s">
        <v>395</v>
      </c>
      <c r="J6683">
        <v>47.984000000000002</v>
      </c>
      <c r="K6683">
        <v>2</v>
      </c>
      <c r="L6683">
        <v>23.6921</v>
      </c>
      <c r="M6683">
        <v>0.2</v>
      </c>
      <c r="N6683">
        <v>0.599799999999997</v>
      </c>
    </row>
    <row r="6684" spans="1:14" hidden="1">
      <c r="A6684">
        <v>1922</v>
      </c>
      <c r="B6684" t="s">
        <v>5994</v>
      </c>
      <c r="C6684" s="4">
        <v>42280</v>
      </c>
      <c r="D6684" s="4">
        <v>42286</v>
      </c>
      <c r="E6684" t="s">
        <v>15</v>
      </c>
      <c r="F6684" t="s">
        <v>3614</v>
      </c>
      <c r="G6684" t="s">
        <v>27</v>
      </c>
      <c r="H6684">
        <v>19601</v>
      </c>
      <c r="I6684" t="s">
        <v>3897</v>
      </c>
      <c r="J6684">
        <v>15.007999999999999</v>
      </c>
      <c r="K6684">
        <v>2</v>
      </c>
      <c r="L6684">
        <v>6.7535999999999996</v>
      </c>
      <c r="M6684">
        <v>0.2</v>
      </c>
      <c r="N6684">
        <v>1.5007999999999999</v>
      </c>
    </row>
    <row r="6685" spans="1:14" hidden="1">
      <c r="A6685">
        <v>3075</v>
      </c>
      <c r="B6685" t="s">
        <v>5995</v>
      </c>
      <c r="C6685" s="4">
        <v>42280</v>
      </c>
      <c r="D6685" s="4">
        <v>42285</v>
      </c>
      <c r="E6685" t="s">
        <v>15</v>
      </c>
      <c r="F6685" t="s">
        <v>48</v>
      </c>
      <c r="G6685" t="s">
        <v>21</v>
      </c>
      <c r="H6685">
        <v>90032</v>
      </c>
      <c r="I6685" t="s">
        <v>4907</v>
      </c>
      <c r="J6685">
        <v>120.666</v>
      </c>
      <c r="K6685">
        <v>2</v>
      </c>
      <c r="L6685">
        <v>51.105600000000003</v>
      </c>
      <c r="M6685">
        <v>0.15</v>
      </c>
      <c r="N6685">
        <v>18.454799999999999</v>
      </c>
    </row>
    <row r="6686" spans="1:14" hidden="1">
      <c r="A6686">
        <v>2043</v>
      </c>
      <c r="B6686" t="s">
        <v>5996</v>
      </c>
      <c r="C6686" s="4">
        <v>42279</v>
      </c>
      <c r="D6686" s="4">
        <v>42285</v>
      </c>
      <c r="E6686" t="s">
        <v>15</v>
      </c>
      <c r="F6686" t="s">
        <v>1283</v>
      </c>
      <c r="G6686" t="s">
        <v>27</v>
      </c>
      <c r="H6686">
        <v>92105</v>
      </c>
      <c r="I6686" t="s">
        <v>2632</v>
      </c>
      <c r="J6686">
        <v>57.503999999999998</v>
      </c>
      <c r="K6686">
        <v>6</v>
      </c>
      <c r="L6686">
        <v>6.2295999999999996</v>
      </c>
      <c r="M6686">
        <v>0.2</v>
      </c>
      <c r="N6686">
        <v>20.1264</v>
      </c>
    </row>
    <row r="6687" spans="1:14" hidden="1">
      <c r="A6687">
        <v>3220</v>
      </c>
      <c r="B6687" t="s">
        <v>5997</v>
      </c>
      <c r="C6687" s="4">
        <v>42279</v>
      </c>
      <c r="D6687" s="4">
        <v>42285</v>
      </c>
      <c r="E6687" t="s">
        <v>15</v>
      </c>
      <c r="F6687" t="s">
        <v>1039</v>
      </c>
      <c r="G6687" t="s">
        <v>27</v>
      </c>
      <c r="H6687">
        <v>8701</v>
      </c>
      <c r="I6687" t="s">
        <v>1894</v>
      </c>
      <c r="J6687">
        <v>94.85</v>
      </c>
      <c r="K6687">
        <v>5</v>
      </c>
      <c r="L6687">
        <v>9.8643999999999998</v>
      </c>
      <c r="M6687">
        <v>0</v>
      </c>
      <c r="N6687">
        <v>45.527999999999999</v>
      </c>
    </row>
    <row r="6688" spans="1:14" hidden="1">
      <c r="A6688">
        <v>3221</v>
      </c>
      <c r="B6688" t="s">
        <v>5997</v>
      </c>
      <c r="C6688" s="4">
        <v>42279</v>
      </c>
      <c r="D6688" s="4">
        <v>42285</v>
      </c>
      <c r="E6688" t="s">
        <v>15</v>
      </c>
      <c r="F6688" t="s">
        <v>1039</v>
      </c>
      <c r="G6688" t="s">
        <v>27</v>
      </c>
      <c r="H6688">
        <v>8701</v>
      </c>
      <c r="I6688" t="s">
        <v>1683</v>
      </c>
      <c r="J6688">
        <v>51.12</v>
      </c>
      <c r="K6688">
        <v>4</v>
      </c>
      <c r="L6688">
        <v>7.0289999999999999</v>
      </c>
      <c r="M6688">
        <v>0</v>
      </c>
      <c r="N6688">
        <v>23.004000000000001</v>
      </c>
    </row>
    <row r="6689" spans="1:14" hidden="1">
      <c r="A6689">
        <v>3222</v>
      </c>
      <c r="B6689" t="s">
        <v>5997</v>
      </c>
      <c r="C6689" s="4">
        <v>42279</v>
      </c>
      <c r="D6689" s="4">
        <v>42285</v>
      </c>
      <c r="E6689" t="s">
        <v>15</v>
      </c>
      <c r="F6689" t="s">
        <v>1039</v>
      </c>
      <c r="G6689" t="s">
        <v>27</v>
      </c>
      <c r="H6689">
        <v>8701</v>
      </c>
      <c r="I6689" t="s">
        <v>3540</v>
      </c>
      <c r="J6689">
        <v>90</v>
      </c>
      <c r="K6689">
        <v>1</v>
      </c>
      <c r="L6689">
        <v>57.6</v>
      </c>
      <c r="M6689">
        <v>0</v>
      </c>
      <c r="N6689">
        <v>32.4</v>
      </c>
    </row>
    <row r="6690" spans="1:14" hidden="1">
      <c r="A6690">
        <v>3903</v>
      </c>
      <c r="B6690" t="s">
        <v>5998</v>
      </c>
      <c r="C6690" s="4">
        <v>42279</v>
      </c>
      <c r="D6690" s="4">
        <v>42284</v>
      </c>
      <c r="E6690" t="s">
        <v>52</v>
      </c>
      <c r="F6690" t="s">
        <v>90</v>
      </c>
      <c r="G6690" t="s">
        <v>17</v>
      </c>
      <c r="H6690">
        <v>90045</v>
      </c>
      <c r="I6690" t="s">
        <v>1262</v>
      </c>
      <c r="J6690">
        <v>270.33999999999997</v>
      </c>
      <c r="K6690">
        <v>14</v>
      </c>
      <c r="L6690">
        <v>13.9032</v>
      </c>
      <c r="M6690">
        <v>0</v>
      </c>
      <c r="N6690">
        <v>75.6952</v>
      </c>
    </row>
    <row r="6691" spans="1:14" hidden="1">
      <c r="A6691">
        <v>6630</v>
      </c>
      <c r="B6691" t="s">
        <v>5999</v>
      </c>
      <c r="C6691" s="4">
        <v>42279</v>
      </c>
      <c r="D6691" s="4">
        <v>42283</v>
      </c>
      <c r="E6691" t="s">
        <v>15</v>
      </c>
      <c r="F6691" t="s">
        <v>4266</v>
      </c>
      <c r="G6691" t="s">
        <v>17</v>
      </c>
      <c r="H6691">
        <v>27893</v>
      </c>
      <c r="I6691" t="s">
        <v>2449</v>
      </c>
      <c r="J6691">
        <v>7.38</v>
      </c>
      <c r="K6691">
        <v>5</v>
      </c>
      <c r="L6691">
        <v>2.5583999999999998</v>
      </c>
      <c r="M6691">
        <v>0.7</v>
      </c>
      <c r="N6691">
        <v>-5.4119999999999999</v>
      </c>
    </row>
    <row r="6692" spans="1:14" hidden="1">
      <c r="A6692">
        <v>6953</v>
      </c>
      <c r="B6692" t="s">
        <v>6000</v>
      </c>
      <c r="C6692" s="4">
        <v>42279</v>
      </c>
      <c r="D6692" s="4">
        <v>42280</v>
      </c>
      <c r="E6692" t="s">
        <v>38</v>
      </c>
      <c r="F6692" t="s">
        <v>3412</v>
      </c>
      <c r="G6692" t="s">
        <v>21</v>
      </c>
      <c r="H6692">
        <v>90008</v>
      </c>
      <c r="I6692" t="s">
        <v>2449</v>
      </c>
      <c r="J6692">
        <v>11.808</v>
      </c>
      <c r="K6692">
        <v>3</v>
      </c>
      <c r="L6692">
        <v>2.5583999999999998</v>
      </c>
      <c r="M6692">
        <v>0.2</v>
      </c>
      <c r="N6692">
        <v>4.1327999999999996</v>
      </c>
    </row>
    <row r="6693" spans="1:14" hidden="1">
      <c r="A6693">
        <v>6954</v>
      </c>
      <c r="B6693" t="s">
        <v>6000</v>
      </c>
      <c r="C6693" s="4">
        <v>42279</v>
      </c>
      <c r="D6693" s="4">
        <v>42280</v>
      </c>
      <c r="E6693" t="s">
        <v>38</v>
      </c>
      <c r="F6693" t="s">
        <v>3412</v>
      </c>
      <c r="G6693" t="s">
        <v>21</v>
      </c>
      <c r="H6693">
        <v>90008</v>
      </c>
      <c r="I6693" t="s">
        <v>2134</v>
      </c>
      <c r="J6693">
        <v>53.567999999999998</v>
      </c>
      <c r="K6693">
        <v>4</v>
      </c>
      <c r="L6693">
        <v>8.5373999999999999</v>
      </c>
      <c r="M6693">
        <v>0.2</v>
      </c>
      <c r="N6693">
        <v>19.418399999999998</v>
      </c>
    </row>
    <row r="6694" spans="1:14" hidden="1">
      <c r="A6694">
        <v>6955</v>
      </c>
      <c r="B6694" t="s">
        <v>6000</v>
      </c>
      <c r="C6694" s="4">
        <v>42279</v>
      </c>
      <c r="D6694" s="4">
        <v>42280</v>
      </c>
      <c r="E6694" t="s">
        <v>38</v>
      </c>
      <c r="F6694" t="s">
        <v>3412</v>
      </c>
      <c r="G6694" t="s">
        <v>21</v>
      </c>
      <c r="H6694">
        <v>90008</v>
      </c>
      <c r="I6694" t="s">
        <v>4848</v>
      </c>
      <c r="J6694">
        <v>503.96</v>
      </c>
      <c r="K6694">
        <v>5</v>
      </c>
      <c r="L6694">
        <v>90.712800000000001</v>
      </c>
      <c r="M6694">
        <v>0.2</v>
      </c>
      <c r="N6694">
        <v>50.396000000000001</v>
      </c>
    </row>
    <row r="6695" spans="1:14" hidden="1">
      <c r="A6695">
        <v>7797</v>
      </c>
      <c r="B6695" t="s">
        <v>6001</v>
      </c>
      <c r="C6695" s="4">
        <v>42279</v>
      </c>
      <c r="D6695" s="4">
        <v>42283</v>
      </c>
      <c r="E6695" t="s">
        <v>15</v>
      </c>
      <c r="F6695" t="s">
        <v>1746</v>
      </c>
      <c r="G6695" t="s">
        <v>27</v>
      </c>
      <c r="H6695">
        <v>6457</v>
      </c>
      <c r="I6695" t="s">
        <v>1803</v>
      </c>
      <c r="J6695">
        <v>26.9</v>
      </c>
      <c r="K6695">
        <v>5</v>
      </c>
      <c r="L6695">
        <v>2.7437999999999998</v>
      </c>
      <c r="M6695">
        <v>0</v>
      </c>
      <c r="N6695">
        <v>13.180999999999999</v>
      </c>
    </row>
    <row r="6696" spans="1:14" hidden="1">
      <c r="A6696">
        <v>8189</v>
      </c>
      <c r="B6696" t="s">
        <v>6002</v>
      </c>
      <c r="C6696" s="4">
        <v>42279</v>
      </c>
      <c r="D6696" s="4">
        <v>42282</v>
      </c>
      <c r="E6696" t="s">
        <v>52</v>
      </c>
      <c r="F6696" t="s">
        <v>2945</v>
      </c>
      <c r="G6696" t="s">
        <v>21</v>
      </c>
      <c r="H6696">
        <v>20852</v>
      </c>
      <c r="I6696" t="s">
        <v>1470</v>
      </c>
      <c r="J6696">
        <v>19.440000000000001</v>
      </c>
      <c r="K6696">
        <v>3</v>
      </c>
      <c r="L6696">
        <v>3.3696000000000002</v>
      </c>
      <c r="M6696">
        <v>0</v>
      </c>
      <c r="N6696">
        <v>9.3312000000000008</v>
      </c>
    </row>
    <row r="6697" spans="1:14" hidden="1">
      <c r="A6697">
        <v>8190</v>
      </c>
      <c r="B6697" t="s">
        <v>6002</v>
      </c>
      <c r="C6697" s="4">
        <v>42279</v>
      </c>
      <c r="D6697" s="4">
        <v>42282</v>
      </c>
      <c r="E6697" t="s">
        <v>52</v>
      </c>
      <c r="F6697" t="s">
        <v>2945</v>
      </c>
      <c r="G6697" t="s">
        <v>21</v>
      </c>
      <c r="H6697">
        <v>20852</v>
      </c>
      <c r="I6697" t="s">
        <v>356</v>
      </c>
      <c r="J6697">
        <v>7.38</v>
      </c>
      <c r="K6697">
        <v>1</v>
      </c>
      <c r="L6697">
        <v>3.7637999999999998</v>
      </c>
      <c r="M6697">
        <v>0</v>
      </c>
      <c r="N6697">
        <v>3.6162000000000001</v>
      </c>
    </row>
    <row r="6698" spans="1:14" hidden="1">
      <c r="A6698">
        <v>8427</v>
      </c>
      <c r="B6698" t="s">
        <v>6003</v>
      </c>
      <c r="C6698" s="4">
        <v>42279</v>
      </c>
      <c r="D6698" s="4">
        <v>42284</v>
      </c>
      <c r="E6698" t="s">
        <v>15</v>
      </c>
      <c r="F6698" t="s">
        <v>916</v>
      </c>
      <c r="G6698" t="s">
        <v>21</v>
      </c>
      <c r="H6698">
        <v>80229</v>
      </c>
      <c r="I6698" t="s">
        <v>5283</v>
      </c>
      <c r="J6698">
        <v>10.944000000000001</v>
      </c>
      <c r="K6698">
        <v>2</v>
      </c>
      <c r="L6698">
        <v>4.9931999999999999</v>
      </c>
      <c r="M6698">
        <v>0.2</v>
      </c>
      <c r="N6698">
        <v>0.95760000000000001</v>
      </c>
    </row>
    <row r="6699" spans="1:14" hidden="1">
      <c r="A6699">
        <v>8743</v>
      </c>
      <c r="B6699" t="s">
        <v>6004</v>
      </c>
      <c r="C6699" s="4">
        <v>42279</v>
      </c>
      <c r="D6699" s="4">
        <v>42281</v>
      </c>
      <c r="E6699" t="s">
        <v>38</v>
      </c>
      <c r="F6699" t="s">
        <v>1063</v>
      </c>
      <c r="G6699" t="s">
        <v>21</v>
      </c>
      <c r="H6699">
        <v>97123</v>
      </c>
      <c r="I6699" t="s">
        <v>1088</v>
      </c>
      <c r="J6699">
        <v>11.032</v>
      </c>
      <c r="K6699">
        <v>1</v>
      </c>
      <c r="L6699">
        <v>7.9981999999999998</v>
      </c>
      <c r="M6699">
        <v>0.2</v>
      </c>
      <c r="N6699">
        <v>3.0337999999999998</v>
      </c>
    </row>
    <row r="6700" spans="1:14" hidden="1">
      <c r="A6700">
        <v>8744</v>
      </c>
      <c r="B6700" t="s">
        <v>6004</v>
      </c>
      <c r="C6700" s="4">
        <v>42279</v>
      </c>
      <c r="D6700" s="4">
        <v>42281</v>
      </c>
      <c r="E6700" t="s">
        <v>38</v>
      </c>
      <c r="F6700" t="s">
        <v>1063</v>
      </c>
      <c r="G6700" t="s">
        <v>21</v>
      </c>
      <c r="H6700">
        <v>97123</v>
      </c>
      <c r="I6700" t="s">
        <v>1494</v>
      </c>
      <c r="J6700">
        <v>53.04</v>
      </c>
      <c r="K6700">
        <v>3</v>
      </c>
      <c r="L6700">
        <v>19.227</v>
      </c>
      <c r="M6700">
        <v>0.2</v>
      </c>
      <c r="N6700">
        <v>-4.641</v>
      </c>
    </row>
    <row r="6701" spans="1:14" hidden="1">
      <c r="A6701">
        <v>1444</v>
      </c>
      <c r="B6701" t="s">
        <v>6005</v>
      </c>
      <c r="C6701" s="4">
        <v>42278</v>
      </c>
      <c r="D6701" s="4">
        <v>42283</v>
      </c>
      <c r="E6701" t="s">
        <v>15</v>
      </c>
      <c r="F6701" t="s">
        <v>999</v>
      </c>
      <c r="G6701" t="s">
        <v>27</v>
      </c>
      <c r="H6701">
        <v>80013</v>
      </c>
      <c r="I6701" t="s">
        <v>1454</v>
      </c>
      <c r="J6701">
        <v>139.42400000000001</v>
      </c>
      <c r="K6701">
        <v>4</v>
      </c>
      <c r="L6701">
        <v>30.498999999999999</v>
      </c>
      <c r="M6701">
        <v>0.2</v>
      </c>
      <c r="N6701">
        <v>17.428000000000001</v>
      </c>
    </row>
    <row r="6702" spans="1:14" hidden="1">
      <c r="A6702">
        <v>6268</v>
      </c>
      <c r="B6702" t="s">
        <v>6006</v>
      </c>
      <c r="C6702" s="4">
        <v>42278</v>
      </c>
      <c r="D6702" s="4">
        <v>42281</v>
      </c>
      <c r="E6702" t="s">
        <v>52</v>
      </c>
      <c r="F6702" t="s">
        <v>173</v>
      </c>
      <c r="G6702" t="s">
        <v>17</v>
      </c>
      <c r="H6702">
        <v>2138</v>
      </c>
      <c r="I6702" t="s">
        <v>621</v>
      </c>
      <c r="J6702">
        <v>311.98</v>
      </c>
      <c r="K6702">
        <v>2</v>
      </c>
      <c r="L6702">
        <v>109.193</v>
      </c>
      <c r="M6702">
        <v>0</v>
      </c>
      <c r="N6702">
        <v>93.593999999999994</v>
      </c>
    </row>
    <row r="6703" spans="1:14" hidden="1">
      <c r="A6703">
        <v>6269</v>
      </c>
      <c r="B6703" t="s">
        <v>6006</v>
      </c>
      <c r="C6703" s="4">
        <v>42278</v>
      </c>
      <c r="D6703" s="4">
        <v>42281</v>
      </c>
      <c r="E6703" t="s">
        <v>52</v>
      </c>
      <c r="F6703" t="s">
        <v>173</v>
      </c>
      <c r="G6703" t="s">
        <v>17</v>
      </c>
      <c r="H6703">
        <v>2138</v>
      </c>
      <c r="I6703" t="s">
        <v>2210</v>
      </c>
      <c r="J6703">
        <v>22.45</v>
      </c>
      <c r="K6703">
        <v>5</v>
      </c>
      <c r="L6703">
        <v>2.4245999999999999</v>
      </c>
      <c r="M6703">
        <v>0</v>
      </c>
      <c r="N6703">
        <v>10.327</v>
      </c>
    </row>
    <row r="6704" spans="1:14" hidden="1">
      <c r="A6704">
        <v>9035</v>
      </c>
      <c r="B6704" t="s">
        <v>6007</v>
      </c>
      <c r="C6704" s="4">
        <v>42278</v>
      </c>
      <c r="D6704" s="4">
        <v>42282</v>
      </c>
      <c r="E6704" t="s">
        <v>15</v>
      </c>
      <c r="F6704" t="s">
        <v>2728</v>
      </c>
      <c r="G6704" t="s">
        <v>21</v>
      </c>
      <c r="H6704">
        <v>62301</v>
      </c>
      <c r="I6704" t="s">
        <v>393</v>
      </c>
      <c r="J6704">
        <v>2.992</v>
      </c>
      <c r="K6704">
        <v>4</v>
      </c>
      <c r="L6704">
        <v>1.87</v>
      </c>
      <c r="M6704">
        <v>0.8</v>
      </c>
      <c r="N6704">
        <v>-4.4880000000000004</v>
      </c>
    </row>
    <row r="6705" spans="1:14" hidden="1">
      <c r="A6705">
        <v>9036</v>
      </c>
      <c r="B6705" t="s">
        <v>6007</v>
      </c>
      <c r="C6705" s="4">
        <v>42278</v>
      </c>
      <c r="D6705" s="4">
        <v>42282</v>
      </c>
      <c r="E6705" t="s">
        <v>15</v>
      </c>
      <c r="F6705" t="s">
        <v>2728</v>
      </c>
      <c r="G6705" t="s">
        <v>21</v>
      </c>
      <c r="H6705">
        <v>62301</v>
      </c>
      <c r="I6705" t="s">
        <v>2019</v>
      </c>
      <c r="J6705">
        <v>108.768</v>
      </c>
      <c r="K6705">
        <v>4</v>
      </c>
      <c r="L6705">
        <v>26.5122</v>
      </c>
      <c r="M6705">
        <v>0.2</v>
      </c>
      <c r="N6705">
        <v>2.7191999999999901</v>
      </c>
    </row>
    <row r="6706" spans="1:14" hidden="1">
      <c r="A6706">
        <v>9489</v>
      </c>
      <c r="B6706" t="s">
        <v>6008</v>
      </c>
      <c r="C6706" s="4">
        <v>42278</v>
      </c>
      <c r="D6706" s="4">
        <v>42281</v>
      </c>
      <c r="E6706" t="s">
        <v>38</v>
      </c>
      <c r="F6706" t="s">
        <v>2728</v>
      </c>
      <c r="G6706" t="s">
        <v>21</v>
      </c>
      <c r="H6706">
        <v>97206</v>
      </c>
      <c r="I6706" t="s">
        <v>1563</v>
      </c>
      <c r="J6706">
        <v>572.79999999999995</v>
      </c>
      <c r="K6706">
        <v>2</v>
      </c>
      <c r="L6706">
        <v>261.33999999999997</v>
      </c>
      <c r="M6706">
        <v>0.2</v>
      </c>
      <c r="N6706">
        <v>50.12</v>
      </c>
    </row>
    <row r="6707" spans="1:14" hidden="1">
      <c r="A6707">
        <v>2254</v>
      </c>
      <c r="B6707" t="s">
        <v>6009</v>
      </c>
      <c r="C6707" s="4">
        <v>42275</v>
      </c>
      <c r="D6707" s="4">
        <v>42278</v>
      </c>
      <c r="E6707" t="s">
        <v>38</v>
      </c>
      <c r="F6707" t="s">
        <v>633</v>
      </c>
      <c r="G6707" t="s">
        <v>27</v>
      </c>
      <c r="H6707">
        <v>94110</v>
      </c>
      <c r="I6707" t="s">
        <v>1403</v>
      </c>
      <c r="J6707">
        <v>43.26</v>
      </c>
      <c r="K6707">
        <v>3</v>
      </c>
      <c r="L6707">
        <v>9.6614000000000004</v>
      </c>
      <c r="M6707">
        <v>0</v>
      </c>
      <c r="N6707">
        <v>14.2758</v>
      </c>
    </row>
    <row r="6708" spans="1:14" hidden="1">
      <c r="A6708">
        <v>2255</v>
      </c>
      <c r="B6708" t="s">
        <v>6009</v>
      </c>
      <c r="C6708" s="4">
        <v>42275</v>
      </c>
      <c r="D6708" s="4">
        <v>42278</v>
      </c>
      <c r="E6708" t="s">
        <v>38</v>
      </c>
      <c r="F6708" t="s">
        <v>633</v>
      </c>
      <c r="G6708" t="s">
        <v>27</v>
      </c>
      <c r="H6708">
        <v>94110</v>
      </c>
      <c r="I6708" t="s">
        <v>935</v>
      </c>
      <c r="J6708">
        <v>43.56</v>
      </c>
      <c r="K6708">
        <v>2</v>
      </c>
      <c r="L6708">
        <v>14.157</v>
      </c>
      <c r="M6708">
        <v>0</v>
      </c>
      <c r="N6708">
        <v>15.246</v>
      </c>
    </row>
    <row r="6709" spans="1:14" hidden="1">
      <c r="A6709">
        <v>4933</v>
      </c>
      <c r="B6709" t="s">
        <v>6010</v>
      </c>
      <c r="C6709" s="4">
        <v>42275</v>
      </c>
      <c r="D6709" s="4">
        <v>42281</v>
      </c>
      <c r="E6709" t="s">
        <v>15</v>
      </c>
      <c r="F6709" t="s">
        <v>1420</v>
      </c>
      <c r="G6709" t="s">
        <v>21</v>
      </c>
      <c r="H6709">
        <v>80013</v>
      </c>
      <c r="I6709" t="s">
        <v>3014</v>
      </c>
      <c r="J6709">
        <v>12.536</v>
      </c>
      <c r="K6709">
        <v>1</v>
      </c>
      <c r="L6709">
        <v>8.3050999999999995</v>
      </c>
      <c r="M6709">
        <v>0.2</v>
      </c>
      <c r="N6709">
        <v>4.2309000000000001</v>
      </c>
    </row>
    <row r="6710" spans="1:14" hidden="1">
      <c r="A6710">
        <v>4934</v>
      </c>
      <c r="B6710" t="s">
        <v>6010</v>
      </c>
      <c r="C6710" s="4">
        <v>42275</v>
      </c>
      <c r="D6710" s="4">
        <v>42281</v>
      </c>
      <c r="E6710" t="s">
        <v>15</v>
      </c>
      <c r="F6710" t="s">
        <v>1420</v>
      </c>
      <c r="G6710" t="s">
        <v>21</v>
      </c>
      <c r="H6710">
        <v>80013</v>
      </c>
      <c r="I6710" t="s">
        <v>478</v>
      </c>
      <c r="J6710">
        <v>1.08</v>
      </c>
      <c r="K6710">
        <v>2</v>
      </c>
      <c r="L6710">
        <v>0.93600000000000005</v>
      </c>
      <c r="M6710">
        <v>0.7</v>
      </c>
      <c r="N6710">
        <v>-0.79200000000000004</v>
      </c>
    </row>
    <row r="6711" spans="1:14" hidden="1">
      <c r="A6711">
        <v>4935</v>
      </c>
      <c r="B6711" t="s">
        <v>6010</v>
      </c>
      <c r="C6711" s="4">
        <v>42275</v>
      </c>
      <c r="D6711" s="4">
        <v>42281</v>
      </c>
      <c r="E6711" t="s">
        <v>15</v>
      </c>
      <c r="F6711" t="s">
        <v>1420</v>
      </c>
      <c r="G6711" t="s">
        <v>21</v>
      </c>
      <c r="H6711">
        <v>80013</v>
      </c>
      <c r="I6711" t="s">
        <v>3593</v>
      </c>
      <c r="J6711">
        <v>4.5119999999999996</v>
      </c>
      <c r="K6711">
        <v>3</v>
      </c>
      <c r="L6711">
        <v>1.222</v>
      </c>
      <c r="M6711">
        <v>0.2</v>
      </c>
      <c r="N6711">
        <v>0.84599999999999997</v>
      </c>
    </row>
    <row r="6712" spans="1:14" hidden="1">
      <c r="A6712">
        <v>8162</v>
      </c>
      <c r="B6712" t="s">
        <v>6011</v>
      </c>
      <c r="C6712" s="4">
        <v>42275</v>
      </c>
      <c r="D6712" s="4">
        <v>42280</v>
      </c>
      <c r="E6712" t="s">
        <v>52</v>
      </c>
      <c r="F6712" t="s">
        <v>4756</v>
      </c>
      <c r="G6712" t="s">
        <v>21</v>
      </c>
      <c r="H6712">
        <v>10035</v>
      </c>
      <c r="I6712" t="s">
        <v>2006</v>
      </c>
      <c r="J6712">
        <v>293.52</v>
      </c>
      <c r="K6712">
        <v>6</v>
      </c>
      <c r="L6712">
        <v>36.200800000000001</v>
      </c>
      <c r="M6712">
        <v>0</v>
      </c>
      <c r="N6712">
        <v>76.315200000000004</v>
      </c>
    </row>
    <row r="6713" spans="1:14" hidden="1">
      <c r="A6713">
        <v>8163</v>
      </c>
      <c r="B6713" t="s">
        <v>6011</v>
      </c>
      <c r="C6713" s="4">
        <v>42275</v>
      </c>
      <c r="D6713" s="4">
        <v>42280</v>
      </c>
      <c r="E6713" t="s">
        <v>52</v>
      </c>
      <c r="F6713" t="s">
        <v>4756</v>
      </c>
      <c r="G6713" t="s">
        <v>21</v>
      </c>
      <c r="H6713">
        <v>10035</v>
      </c>
      <c r="I6713" t="s">
        <v>1464</v>
      </c>
      <c r="J6713">
        <v>307.98</v>
      </c>
      <c r="K6713">
        <v>2</v>
      </c>
      <c r="L6713">
        <v>109.3329</v>
      </c>
      <c r="M6713">
        <v>0</v>
      </c>
      <c r="N6713">
        <v>89.3142</v>
      </c>
    </row>
    <row r="6714" spans="1:14" hidden="1">
      <c r="A6714">
        <v>9452</v>
      </c>
      <c r="B6714" t="s">
        <v>6012</v>
      </c>
      <c r="C6714" s="4">
        <v>42275</v>
      </c>
      <c r="D6714" s="4">
        <v>42282</v>
      </c>
      <c r="E6714" t="s">
        <v>15</v>
      </c>
      <c r="F6714" t="s">
        <v>775</v>
      </c>
      <c r="G6714" t="s">
        <v>27</v>
      </c>
      <c r="H6714">
        <v>90032</v>
      </c>
      <c r="I6714" t="s">
        <v>3424</v>
      </c>
      <c r="J6714">
        <v>186.15</v>
      </c>
      <c r="K6714">
        <v>3</v>
      </c>
      <c r="L6714">
        <v>43.435000000000002</v>
      </c>
      <c r="M6714">
        <v>0</v>
      </c>
      <c r="N6714">
        <v>55.844999999999999</v>
      </c>
    </row>
    <row r="6715" spans="1:14" hidden="1">
      <c r="A6715">
        <v>9453</v>
      </c>
      <c r="B6715" t="s">
        <v>6012</v>
      </c>
      <c r="C6715" s="4">
        <v>42275</v>
      </c>
      <c r="D6715" s="4">
        <v>42282</v>
      </c>
      <c r="E6715" t="s">
        <v>15</v>
      </c>
      <c r="F6715" t="s">
        <v>775</v>
      </c>
      <c r="G6715" t="s">
        <v>27</v>
      </c>
      <c r="H6715">
        <v>90032</v>
      </c>
      <c r="I6715" t="s">
        <v>2429</v>
      </c>
      <c r="J6715">
        <v>81.792000000000002</v>
      </c>
      <c r="K6715">
        <v>6</v>
      </c>
      <c r="L6715">
        <v>9.2015999999999991</v>
      </c>
      <c r="M6715">
        <v>0.2</v>
      </c>
      <c r="N6715">
        <v>26.5824</v>
      </c>
    </row>
    <row r="6716" spans="1:14" hidden="1">
      <c r="A6716">
        <v>9454</v>
      </c>
      <c r="B6716" t="s">
        <v>6012</v>
      </c>
      <c r="C6716" s="4">
        <v>42275</v>
      </c>
      <c r="D6716" s="4">
        <v>42282</v>
      </c>
      <c r="E6716" t="s">
        <v>15</v>
      </c>
      <c r="F6716" t="s">
        <v>775</v>
      </c>
      <c r="G6716" t="s">
        <v>27</v>
      </c>
      <c r="H6716">
        <v>90032</v>
      </c>
      <c r="I6716" t="s">
        <v>2783</v>
      </c>
      <c r="J6716">
        <v>47.19</v>
      </c>
      <c r="K6716">
        <v>3</v>
      </c>
      <c r="L6716">
        <v>11.1683</v>
      </c>
      <c r="M6716">
        <v>0</v>
      </c>
      <c r="N6716">
        <v>13.6851</v>
      </c>
    </row>
    <row r="6717" spans="1:14" hidden="1">
      <c r="A6717">
        <v>9455</v>
      </c>
      <c r="B6717" t="s">
        <v>6012</v>
      </c>
      <c r="C6717" s="4">
        <v>42275</v>
      </c>
      <c r="D6717" s="4">
        <v>42282</v>
      </c>
      <c r="E6717" t="s">
        <v>15</v>
      </c>
      <c r="F6717" t="s">
        <v>775</v>
      </c>
      <c r="G6717" t="s">
        <v>27</v>
      </c>
      <c r="H6717">
        <v>90032</v>
      </c>
      <c r="I6717" t="s">
        <v>473</v>
      </c>
      <c r="J6717">
        <v>36.783999999999999</v>
      </c>
      <c r="K6717">
        <v>2</v>
      </c>
      <c r="L6717">
        <v>22.530200000000001</v>
      </c>
      <c r="M6717">
        <v>0.2</v>
      </c>
      <c r="N6717">
        <v>-8.2764000000000006</v>
      </c>
    </row>
    <row r="6718" spans="1:14" hidden="1">
      <c r="A6718">
        <v>3436</v>
      </c>
      <c r="B6718" t="s">
        <v>6013</v>
      </c>
      <c r="C6718" s="4">
        <v>42274</v>
      </c>
      <c r="D6718" s="4">
        <v>42276</v>
      </c>
      <c r="E6718" t="s">
        <v>38</v>
      </c>
      <c r="F6718" t="s">
        <v>3389</v>
      </c>
      <c r="G6718" t="s">
        <v>21</v>
      </c>
      <c r="H6718">
        <v>60610</v>
      </c>
      <c r="I6718" t="s">
        <v>175</v>
      </c>
      <c r="J6718">
        <v>15.08</v>
      </c>
      <c r="K6718">
        <v>2</v>
      </c>
      <c r="L6718">
        <v>18.850000000000001</v>
      </c>
      <c r="M6718">
        <v>0.8</v>
      </c>
      <c r="N6718">
        <v>-22.62</v>
      </c>
    </row>
    <row r="6719" spans="1:14" hidden="1">
      <c r="A6719">
        <v>3437</v>
      </c>
      <c r="B6719" t="s">
        <v>6013</v>
      </c>
      <c r="C6719" s="4">
        <v>42274</v>
      </c>
      <c r="D6719" s="4">
        <v>42276</v>
      </c>
      <c r="E6719" t="s">
        <v>38</v>
      </c>
      <c r="F6719" t="s">
        <v>3389</v>
      </c>
      <c r="G6719" t="s">
        <v>21</v>
      </c>
      <c r="H6719">
        <v>60610</v>
      </c>
      <c r="I6719" t="s">
        <v>1612</v>
      </c>
      <c r="J6719">
        <v>24.288</v>
      </c>
      <c r="K6719">
        <v>3</v>
      </c>
      <c r="L6719">
        <v>12.346399999999999</v>
      </c>
      <c r="M6719">
        <v>0.6</v>
      </c>
      <c r="N6719">
        <v>-12.751200000000001</v>
      </c>
    </row>
    <row r="6720" spans="1:14" hidden="1">
      <c r="A6720">
        <v>6959</v>
      </c>
      <c r="B6720" t="s">
        <v>6014</v>
      </c>
      <c r="C6720" s="4">
        <v>42274</v>
      </c>
      <c r="D6720" s="4">
        <v>42276</v>
      </c>
      <c r="E6720" t="s">
        <v>52</v>
      </c>
      <c r="F6720" t="s">
        <v>4626</v>
      </c>
      <c r="G6720" t="s">
        <v>17</v>
      </c>
      <c r="H6720">
        <v>94110</v>
      </c>
      <c r="I6720" t="s">
        <v>207</v>
      </c>
      <c r="J6720">
        <v>15.51</v>
      </c>
      <c r="K6720">
        <v>1</v>
      </c>
      <c r="L6720">
        <v>11.167199999999999</v>
      </c>
      <c r="M6720">
        <v>0</v>
      </c>
      <c r="N6720">
        <v>4.3428000000000004</v>
      </c>
    </row>
    <row r="6721" spans="1:14" hidden="1">
      <c r="A6721">
        <v>6960</v>
      </c>
      <c r="B6721" t="s">
        <v>6014</v>
      </c>
      <c r="C6721" s="4">
        <v>42274</v>
      </c>
      <c r="D6721" s="4">
        <v>42276</v>
      </c>
      <c r="E6721" t="s">
        <v>52</v>
      </c>
      <c r="F6721" t="s">
        <v>4626</v>
      </c>
      <c r="G6721" t="s">
        <v>17</v>
      </c>
      <c r="H6721">
        <v>94110</v>
      </c>
      <c r="I6721" t="s">
        <v>958</v>
      </c>
      <c r="J6721">
        <v>146.82</v>
      </c>
      <c r="K6721">
        <v>3</v>
      </c>
      <c r="L6721">
        <v>24.47</v>
      </c>
      <c r="M6721">
        <v>0</v>
      </c>
      <c r="N6721">
        <v>73.41</v>
      </c>
    </row>
    <row r="6722" spans="1:14" hidden="1">
      <c r="A6722">
        <v>6961</v>
      </c>
      <c r="B6722" t="s">
        <v>6014</v>
      </c>
      <c r="C6722" s="4">
        <v>42274</v>
      </c>
      <c r="D6722" s="4">
        <v>42276</v>
      </c>
      <c r="E6722" t="s">
        <v>52</v>
      </c>
      <c r="F6722" t="s">
        <v>4626</v>
      </c>
      <c r="G6722" t="s">
        <v>17</v>
      </c>
      <c r="H6722">
        <v>94110</v>
      </c>
      <c r="I6722" t="s">
        <v>2680</v>
      </c>
      <c r="J6722">
        <v>12.96</v>
      </c>
      <c r="K6722">
        <v>2</v>
      </c>
      <c r="L6722">
        <v>3.3696000000000002</v>
      </c>
      <c r="M6722">
        <v>0</v>
      </c>
      <c r="N6722">
        <v>6.2207999999999997</v>
      </c>
    </row>
    <row r="6723" spans="1:14" hidden="1">
      <c r="A6723">
        <v>7215</v>
      </c>
      <c r="B6723" t="s">
        <v>6015</v>
      </c>
      <c r="C6723" s="4">
        <v>42274</v>
      </c>
      <c r="D6723" s="4">
        <v>42277</v>
      </c>
      <c r="E6723" t="s">
        <v>52</v>
      </c>
      <c r="F6723" t="s">
        <v>2424</v>
      </c>
      <c r="G6723" t="s">
        <v>27</v>
      </c>
      <c r="H6723">
        <v>48205</v>
      </c>
      <c r="I6723" t="s">
        <v>3502</v>
      </c>
      <c r="J6723">
        <v>16.399999999999999</v>
      </c>
      <c r="K6723">
        <v>5</v>
      </c>
      <c r="L6723">
        <v>2.3288000000000002</v>
      </c>
      <c r="M6723">
        <v>0</v>
      </c>
      <c r="N6723">
        <v>4.7560000000000002</v>
      </c>
    </row>
    <row r="6724" spans="1:14" hidden="1">
      <c r="A6724">
        <v>7216</v>
      </c>
      <c r="B6724" t="s">
        <v>6015</v>
      </c>
      <c r="C6724" s="4">
        <v>42274</v>
      </c>
      <c r="D6724" s="4">
        <v>42277</v>
      </c>
      <c r="E6724" t="s">
        <v>52</v>
      </c>
      <c r="F6724" t="s">
        <v>2424</v>
      </c>
      <c r="G6724" t="s">
        <v>27</v>
      </c>
      <c r="H6724">
        <v>48205</v>
      </c>
      <c r="I6724" t="s">
        <v>329</v>
      </c>
      <c r="J6724">
        <v>25.92</v>
      </c>
      <c r="K6724">
        <v>4</v>
      </c>
      <c r="L6724">
        <v>3.3696000000000002</v>
      </c>
      <c r="M6724">
        <v>0</v>
      </c>
      <c r="N6724">
        <v>12.441599999999999</v>
      </c>
    </row>
    <row r="6725" spans="1:14" hidden="1">
      <c r="A6725">
        <v>7846</v>
      </c>
      <c r="B6725" t="s">
        <v>6016</v>
      </c>
      <c r="C6725" s="4">
        <v>42274</v>
      </c>
      <c r="D6725" s="4">
        <v>42279</v>
      </c>
      <c r="E6725" t="s">
        <v>15</v>
      </c>
      <c r="F6725" t="s">
        <v>1597</v>
      </c>
      <c r="G6725" t="s">
        <v>21</v>
      </c>
      <c r="H6725">
        <v>22204</v>
      </c>
      <c r="I6725" t="s">
        <v>2275</v>
      </c>
      <c r="J6725">
        <v>154.9</v>
      </c>
      <c r="K6725">
        <v>5</v>
      </c>
      <c r="L6725">
        <v>17.039000000000001</v>
      </c>
      <c r="M6725">
        <v>0</v>
      </c>
      <c r="N6725">
        <v>69.704999999999998</v>
      </c>
    </row>
    <row r="6726" spans="1:14" hidden="1">
      <c r="A6726">
        <v>7847</v>
      </c>
      <c r="B6726" t="s">
        <v>6016</v>
      </c>
      <c r="C6726" s="4">
        <v>42274</v>
      </c>
      <c r="D6726" s="4">
        <v>42279</v>
      </c>
      <c r="E6726" t="s">
        <v>15</v>
      </c>
      <c r="F6726" t="s">
        <v>1597</v>
      </c>
      <c r="G6726" t="s">
        <v>21</v>
      </c>
      <c r="H6726">
        <v>22204</v>
      </c>
      <c r="I6726" t="s">
        <v>621</v>
      </c>
      <c r="J6726">
        <v>1871.88</v>
      </c>
      <c r="K6726">
        <v>12</v>
      </c>
      <c r="L6726">
        <v>109.193</v>
      </c>
      <c r="M6726">
        <v>0</v>
      </c>
      <c r="N6726">
        <v>561.56399999999996</v>
      </c>
    </row>
    <row r="6727" spans="1:14" hidden="1">
      <c r="A6727">
        <v>8928</v>
      </c>
      <c r="B6727" t="s">
        <v>6017</v>
      </c>
      <c r="C6727" s="4">
        <v>42274</v>
      </c>
      <c r="D6727" s="4">
        <v>42276</v>
      </c>
      <c r="E6727" t="s">
        <v>52</v>
      </c>
      <c r="F6727" t="s">
        <v>402</v>
      </c>
      <c r="G6727" t="s">
        <v>27</v>
      </c>
      <c r="H6727">
        <v>98103</v>
      </c>
      <c r="I6727" t="s">
        <v>2012</v>
      </c>
      <c r="J6727">
        <v>99.2</v>
      </c>
      <c r="K6727">
        <v>5</v>
      </c>
      <c r="L6727">
        <v>14.6816</v>
      </c>
      <c r="M6727">
        <v>0</v>
      </c>
      <c r="N6727">
        <v>25.792000000000002</v>
      </c>
    </row>
    <row r="6728" spans="1:14" hidden="1">
      <c r="A6728">
        <v>281</v>
      </c>
      <c r="B6728" t="s">
        <v>6018</v>
      </c>
      <c r="C6728" s="4">
        <v>42273</v>
      </c>
      <c r="D6728" s="4">
        <v>42275</v>
      </c>
      <c r="E6728" t="s">
        <v>52</v>
      </c>
      <c r="F6728" t="s">
        <v>2985</v>
      </c>
      <c r="G6728" t="s">
        <v>21</v>
      </c>
      <c r="H6728">
        <v>77070</v>
      </c>
      <c r="I6728" t="s">
        <v>3970</v>
      </c>
      <c r="J6728">
        <v>2.08</v>
      </c>
      <c r="K6728">
        <v>5</v>
      </c>
      <c r="L6728">
        <v>1.1024</v>
      </c>
      <c r="M6728">
        <v>0.8</v>
      </c>
      <c r="N6728">
        <v>-3.4319999999999999</v>
      </c>
    </row>
    <row r="6729" spans="1:14" hidden="1">
      <c r="A6729">
        <v>282</v>
      </c>
      <c r="B6729" t="s">
        <v>6018</v>
      </c>
      <c r="C6729" s="4">
        <v>42273</v>
      </c>
      <c r="D6729" s="4">
        <v>42275</v>
      </c>
      <c r="E6729" t="s">
        <v>52</v>
      </c>
      <c r="F6729" t="s">
        <v>2985</v>
      </c>
      <c r="G6729" t="s">
        <v>21</v>
      </c>
      <c r="H6729">
        <v>77070</v>
      </c>
      <c r="I6729" t="s">
        <v>2987</v>
      </c>
      <c r="J6729">
        <v>1114.4000000000001</v>
      </c>
      <c r="K6729">
        <v>7</v>
      </c>
      <c r="L6729">
        <v>105.47</v>
      </c>
      <c r="M6729">
        <v>0.2</v>
      </c>
      <c r="N6729">
        <v>376.11</v>
      </c>
    </row>
    <row r="6730" spans="1:14" hidden="1">
      <c r="A6730">
        <v>284</v>
      </c>
      <c r="B6730" t="s">
        <v>6019</v>
      </c>
      <c r="C6730" s="4">
        <v>42273</v>
      </c>
      <c r="D6730" s="4">
        <v>42279</v>
      </c>
      <c r="E6730" t="s">
        <v>15</v>
      </c>
      <c r="F6730" t="s">
        <v>2264</v>
      </c>
      <c r="G6730" t="s">
        <v>21</v>
      </c>
      <c r="H6730">
        <v>97206</v>
      </c>
      <c r="I6730" t="s">
        <v>2208</v>
      </c>
      <c r="J6730">
        <v>141.76</v>
      </c>
      <c r="K6730">
        <v>5</v>
      </c>
      <c r="L6730">
        <v>18.783200000000001</v>
      </c>
      <c r="M6730">
        <v>0.2</v>
      </c>
      <c r="N6730">
        <v>47.844000000000001</v>
      </c>
    </row>
    <row r="6731" spans="1:14" hidden="1">
      <c r="A6731">
        <v>285</v>
      </c>
      <c r="B6731" t="s">
        <v>6019</v>
      </c>
      <c r="C6731" s="4">
        <v>42273</v>
      </c>
      <c r="D6731" s="4">
        <v>42279</v>
      </c>
      <c r="E6731" t="s">
        <v>15</v>
      </c>
      <c r="F6731" t="s">
        <v>2264</v>
      </c>
      <c r="G6731" t="s">
        <v>21</v>
      </c>
      <c r="H6731">
        <v>97206</v>
      </c>
      <c r="I6731" t="s">
        <v>5875</v>
      </c>
      <c r="J6731">
        <v>239.8</v>
      </c>
      <c r="K6731">
        <v>5</v>
      </c>
      <c r="L6731">
        <v>38.368000000000002</v>
      </c>
      <c r="M6731">
        <v>0.2</v>
      </c>
      <c r="N6731">
        <v>47.96</v>
      </c>
    </row>
    <row r="6732" spans="1:14" hidden="1">
      <c r="A6732">
        <v>286</v>
      </c>
      <c r="B6732" t="s">
        <v>6019</v>
      </c>
      <c r="C6732" s="4">
        <v>42273</v>
      </c>
      <c r="D6732" s="4">
        <v>42279</v>
      </c>
      <c r="E6732" t="s">
        <v>15</v>
      </c>
      <c r="F6732" t="s">
        <v>2264</v>
      </c>
      <c r="G6732" t="s">
        <v>21</v>
      </c>
      <c r="H6732">
        <v>97206</v>
      </c>
      <c r="I6732" t="s">
        <v>2784</v>
      </c>
      <c r="J6732">
        <v>31.103999999999999</v>
      </c>
      <c r="K6732">
        <v>6</v>
      </c>
      <c r="L6732">
        <v>3.3696000000000002</v>
      </c>
      <c r="M6732">
        <v>0.2</v>
      </c>
      <c r="N6732">
        <v>10.8864</v>
      </c>
    </row>
    <row r="6733" spans="1:14" hidden="1">
      <c r="A6733">
        <v>1420</v>
      </c>
      <c r="B6733" t="s">
        <v>6020</v>
      </c>
      <c r="C6733" s="4">
        <v>42273</v>
      </c>
      <c r="D6733" s="4">
        <v>42277</v>
      </c>
      <c r="E6733" t="s">
        <v>15</v>
      </c>
      <c r="F6733" t="s">
        <v>2511</v>
      </c>
      <c r="G6733" t="s">
        <v>27</v>
      </c>
      <c r="H6733">
        <v>85204</v>
      </c>
      <c r="I6733" t="s">
        <v>4709</v>
      </c>
      <c r="J6733">
        <v>86.272000000000006</v>
      </c>
      <c r="K6733">
        <v>4</v>
      </c>
      <c r="L6733">
        <v>13.749599999999999</v>
      </c>
      <c r="M6733">
        <v>0.2</v>
      </c>
      <c r="N6733">
        <v>31.273599999999998</v>
      </c>
    </row>
    <row r="6734" spans="1:14" hidden="1">
      <c r="A6734">
        <v>1421</v>
      </c>
      <c r="B6734" t="s">
        <v>6020</v>
      </c>
      <c r="C6734" s="4">
        <v>42273</v>
      </c>
      <c r="D6734" s="4">
        <v>42277</v>
      </c>
      <c r="E6734" t="s">
        <v>15</v>
      </c>
      <c r="F6734" t="s">
        <v>2511</v>
      </c>
      <c r="G6734" t="s">
        <v>27</v>
      </c>
      <c r="H6734">
        <v>85204</v>
      </c>
      <c r="I6734" t="s">
        <v>1820</v>
      </c>
      <c r="J6734">
        <v>72.587999999999994</v>
      </c>
      <c r="K6734">
        <v>2</v>
      </c>
      <c r="L6734">
        <v>60.49</v>
      </c>
      <c r="M6734">
        <v>0.7</v>
      </c>
      <c r="N6734">
        <v>-48.392000000000003</v>
      </c>
    </row>
    <row r="6735" spans="1:14" hidden="1">
      <c r="A6735">
        <v>1422</v>
      </c>
      <c r="B6735" t="s">
        <v>6020</v>
      </c>
      <c r="C6735" s="4">
        <v>42273</v>
      </c>
      <c r="D6735" s="4">
        <v>42277</v>
      </c>
      <c r="E6735" t="s">
        <v>15</v>
      </c>
      <c r="F6735" t="s">
        <v>2511</v>
      </c>
      <c r="G6735" t="s">
        <v>27</v>
      </c>
      <c r="H6735">
        <v>85204</v>
      </c>
      <c r="I6735" t="s">
        <v>5310</v>
      </c>
      <c r="J6735">
        <v>60.671999999999997</v>
      </c>
      <c r="K6735">
        <v>2</v>
      </c>
      <c r="L6735">
        <v>23.1312</v>
      </c>
      <c r="M6735">
        <v>0.2</v>
      </c>
      <c r="N6735">
        <v>14.409599999999999</v>
      </c>
    </row>
    <row r="6736" spans="1:14" hidden="1">
      <c r="A6736">
        <v>1423</v>
      </c>
      <c r="B6736" t="s">
        <v>6020</v>
      </c>
      <c r="C6736" s="4">
        <v>42273</v>
      </c>
      <c r="D6736" s="4">
        <v>42277</v>
      </c>
      <c r="E6736" t="s">
        <v>15</v>
      </c>
      <c r="F6736" t="s">
        <v>2511</v>
      </c>
      <c r="G6736" t="s">
        <v>27</v>
      </c>
      <c r="H6736">
        <v>85204</v>
      </c>
      <c r="I6736" t="s">
        <v>848</v>
      </c>
      <c r="J6736">
        <v>77.031000000000006</v>
      </c>
      <c r="K6736">
        <v>9</v>
      </c>
      <c r="L6736">
        <v>15.120900000000001</v>
      </c>
      <c r="M6736">
        <v>0.7</v>
      </c>
      <c r="N6736">
        <v>-59.057099999999998</v>
      </c>
    </row>
    <row r="6737" spans="1:14" hidden="1">
      <c r="A6737">
        <v>1424</v>
      </c>
      <c r="B6737" t="s">
        <v>6020</v>
      </c>
      <c r="C6737" s="4">
        <v>42273</v>
      </c>
      <c r="D6737" s="4">
        <v>42277</v>
      </c>
      <c r="E6737" t="s">
        <v>15</v>
      </c>
      <c r="F6737" t="s">
        <v>2511</v>
      </c>
      <c r="G6737" t="s">
        <v>27</v>
      </c>
      <c r="H6737">
        <v>85204</v>
      </c>
      <c r="I6737" t="s">
        <v>1770</v>
      </c>
      <c r="J6737">
        <v>119.904</v>
      </c>
      <c r="K6737">
        <v>6</v>
      </c>
      <c r="L6737">
        <v>20.233799999999999</v>
      </c>
      <c r="M6737">
        <v>0.2</v>
      </c>
      <c r="N6737">
        <v>-1.4988000000000099</v>
      </c>
    </row>
    <row r="6738" spans="1:14" hidden="1">
      <c r="A6738">
        <v>1425</v>
      </c>
      <c r="B6738" t="s">
        <v>6020</v>
      </c>
      <c r="C6738" s="4">
        <v>42273</v>
      </c>
      <c r="D6738" s="4">
        <v>42277</v>
      </c>
      <c r="E6738" t="s">
        <v>15</v>
      </c>
      <c r="F6738" t="s">
        <v>2511</v>
      </c>
      <c r="G6738" t="s">
        <v>27</v>
      </c>
      <c r="H6738">
        <v>85204</v>
      </c>
      <c r="I6738" t="s">
        <v>2375</v>
      </c>
      <c r="J6738">
        <v>263.95999999999998</v>
      </c>
      <c r="K6738">
        <v>5</v>
      </c>
      <c r="L6738">
        <v>48.172699999999999</v>
      </c>
      <c r="M6738">
        <v>0.2</v>
      </c>
      <c r="N6738">
        <v>23.096499999999999</v>
      </c>
    </row>
    <row r="6739" spans="1:14" hidden="1">
      <c r="A6739">
        <v>1426</v>
      </c>
      <c r="B6739" t="s">
        <v>6020</v>
      </c>
      <c r="C6739" s="4">
        <v>42273</v>
      </c>
      <c r="D6739" s="4">
        <v>42277</v>
      </c>
      <c r="E6739" t="s">
        <v>15</v>
      </c>
      <c r="F6739" t="s">
        <v>2511</v>
      </c>
      <c r="G6739" t="s">
        <v>27</v>
      </c>
      <c r="H6739">
        <v>85204</v>
      </c>
      <c r="I6739" t="s">
        <v>1709</v>
      </c>
      <c r="J6739">
        <v>363.64800000000002</v>
      </c>
      <c r="K6739">
        <v>4</v>
      </c>
      <c r="L6739">
        <v>112.50360000000001</v>
      </c>
      <c r="M6739">
        <v>0.2</v>
      </c>
      <c r="N6739">
        <v>-86.366399999999999</v>
      </c>
    </row>
    <row r="6740" spans="1:14" hidden="1">
      <c r="A6740">
        <v>1649</v>
      </c>
      <c r="B6740" t="s">
        <v>6021</v>
      </c>
      <c r="C6740" s="4">
        <v>42273</v>
      </c>
      <c r="D6740" s="4">
        <v>42276</v>
      </c>
      <c r="E6740" t="s">
        <v>52</v>
      </c>
      <c r="F6740" t="s">
        <v>1578</v>
      </c>
      <c r="G6740" t="s">
        <v>21</v>
      </c>
      <c r="H6740">
        <v>19143</v>
      </c>
      <c r="I6740" t="s">
        <v>1808</v>
      </c>
      <c r="J6740">
        <v>121.104</v>
      </c>
      <c r="K6740">
        <v>6</v>
      </c>
      <c r="L6740">
        <v>37.003999999999998</v>
      </c>
      <c r="M6740">
        <v>0.7</v>
      </c>
      <c r="N6740">
        <v>-100.92</v>
      </c>
    </row>
    <row r="6741" spans="1:14" hidden="1">
      <c r="A6741">
        <v>1650</v>
      </c>
      <c r="B6741" t="s">
        <v>6021</v>
      </c>
      <c r="C6741" s="4">
        <v>42273</v>
      </c>
      <c r="D6741" s="4">
        <v>42276</v>
      </c>
      <c r="E6741" t="s">
        <v>52</v>
      </c>
      <c r="F6741" t="s">
        <v>1578</v>
      </c>
      <c r="G6741" t="s">
        <v>21</v>
      </c>
      <c r="H6741">
        <v>19143</v>
      </c>
      <c r="I6741" t="s">
        <v>4259</v>
      </c>
      <c r="J6741">
        <v>45.893999999999998</v>
      </c>
      <c r="K6741">
        <v>1</v>
      </c>
      <c r="L6741">
        <v>55.072800000000001</v>
      </c>
      <c r="M6741">
        <v>0.4</v>
      </c>
      <c r="N6741">
        <v>-9.1788000000000007</v>
      </c>
    </row>
    <row r="6742" spans="1:14" hidden="1">
      <c r="A6742">
        <v>2497</v>
      </c>
      <c r="B6742" t="s">
        <v>6022</v>
      </c>
      <c r="C6742" s="4">
        <v>42273</v>
      </c>
      <c r="D6742" s="4">
        <v>42278</v>
      </c>
      <c r="E6742" t="s">
        <v>15</v>
      </c>
      <c r="F6742" t="s">
        <v>3511</v>
      </c>
      <c r="G6742" t="s">
        <v>17</v>
      </c>
      <c r="H6742">
        <v>92037</v>
      </c>
      <c r="I6742" t="s">
        <v>2526</v>
      </c>
      <c r="J6742">
        <v>64.17</v>
      </c>
      <c r="K6742">
        <v>3</v>
      </c>
      <c r="L6742">
        <v>15.1869</v>
      </c>
      <c r="M6742">
        <v>0</v>
      </c>
      <c r="N6742">
        <v>18.609300000000001</v>
      </c>
    </row>
    <row r="6743" spans="1:14" hidden="1">
      <c r="A6743">
        <v>2498</v>
      </c>
      <c r="B6743" t="s">
        <v>6022</v>
      </c>
      <c r="C6743" s="4">
        <v>42273</v>
      </c>
      <c r="D6743" s="4">
        <v>42278</v>
      </c>
      <c r="E6743" t="s">
        <v>15</v>
      </c>
      <c r="F6743" t="s">
        <v>3511</v>
      </c>
      <c r="G6743" t="s">
        <v>17</v>
      </c>
      <c r="H6743">
        <v>92037</v>
      </c>
      <c r="I6743" t="s">
        <v>4689</v>
      </c>
      <c r="J6743">
        <v>124.46</v>
      </c>
      <c r="K6743">
        <v>2</v>
      </c>
      <c r="L6743">
        <v>32.981900000000003</v>
      </c>
      <c r="M6743">
        <v>0</v>
      </c>
      <c r="N6743">
        <v>58.496200000000002</v>
      </c>
    </row>
    <row r="6744" spans="1:14" hidden="1">
      <c r="A6744">
        <v>2556</v>
      </c>
      <c r="B6744" t="s">
        <v>6023</v>
      </c>
      <c r="C6744" s="4">
        <v>42273</v>
      </c>
      <c r="D6744" s="4">
        <v>42277</v>
      </c>
      <c r="E6744" t="s">
        <v>15</v>
      </c>
      <c r="F6744" t="s">
        <v>3050</v>
      </c>
      <c r="G6744" t="s">
        <v>21</v>
      </c>
      <c r="H6744">
        <v>10035</v>
      </c>
      <c r="I6744" t="s">
        <v>6024</v>
      </c>
      <c r="J6744">
        <v>50</v>
      </c>
      <c r="K6744">
        <v>2</v>
      </c>
      <c r="L6744">
        <v>19</v>
      </c>
      <c r="M6744">
        <v>0</v>
      </c>
      <c r="N6744">
        <v>12</v>
      </c>
    </row>
    <row r="6745" spans="1:14" hidden="1">
      <c r="A6745">
        <v>5118</v>
      </c>
      <c r="B6745" t="s">
        <v>6025</v>
      </c>
      <c r="C6745" s="4">
        <v>42273</v>
      </c>
      <c r="D6745" s="4">
        <v>42280</v>
      </c>
      <c r="E6745" t="s">
        <v>15</v>
      </c>
      <c r="F6745" t="s">
        <v>2258</v>
      </c>
      <c r="G6745" t="s">
        <v>21</v>
      </c>
      <c r="H6745">
        <v>11572</v>
      </c>
      <c r="I6745" t="s">
        <v>1334</v>
      </c>
      <c r="J6745">
        <v>34.44</v>
      </c>
      <c r="K6745">
        <v>3</v>
      </c>
      <c r="L6745">
        <v>6.0843999999999996</v>
      </c>
      <c r="M6745">
        <v>0</v>
      </c>
      <c r="N6745">
        <v>16.186800000000002</v>
      </c>
    </row>
    <row r="6746" spans="1:14" hidden="1">
      <c r="A6746">
        <v>5119</v>
      </c>
      <c r="B6746" t="s">
        <v>6025</v>
      </c>
      <c r="C6746" s="4">
        <v>42273</v>
      </c>
      <c r="D6746" s="4">
        <v>42280</v>
      </c>
      <c r="E6746" t="s">
        <v>15</v>
      </c>
      <c r="F6746" t="s">
        <v>2258</v>
      </c>
      <c r="G6746" t="s">
        <v>21</v>
      </c>
      <c r="H6746">
        <v>11572</v>
      </c>
      <c r="I6746" t="s">
        <v>6026</v>
      </c>
      <c r="J6746">
        <v>629.92999999999995</v>
      </c>
      <c r="K6746">
        <v>7</v>
      </c>
      <c r="L6746">
        <v>47.694699999999997</v>
      </c>
      <c r="M6746">
        <v>0</v>
      </c>
      <c r="N6746">
        <v>296.06709999999998</v>
      </c>
    </row>
    <row r="6747" spans="1:14" hidden="1">
      <c r="A6747">
        <v>5120</v>
      </c>
      <c r="B6747" t="s">
        <v>6025</v>
      </c>
      <c r="C6747" s="4">
        <v>42273</v>
      </c>
      <c r="D6747" s="4">
        <v>42280</v>
      </c>
      <c r="E6747" t="s">
        <v>15</v>
      </c>
      <c r="F6747" t="s">
        <v>2258</v>
      </c>
      <c r="G6747" t="s">
        <v>21</v>
      </c>
      <c r="H6747">
        <v>11572</v>
      </c>
      <c r="I6747" t="s">
        <v>576</v>
      </c>
      <c r="J6747">
        <v>79.055999999999997</v>
      </c>
      <c r="K6747">
        <v>9</v>
      </c>
      <c r="L6747">
        <v>5.5998000000000001</v>
      </c>
      <c r="M6747">
        <v>0.2</v>
      </c>
      <c r="N6747">
        <v>28.657800000000002</v>
      </c>
    </row>
    <row r="6748" spans="1:14" hidden="1">
      <c r="A6748">
        <v>25</v>
      </c>
      <c r="B6748" t="s">
        <v>6027</v>
      </c>
      <c r="C6748" s="4">
        <v>42272</v>
      </c>
      <c r="D6748" s="4">
        <v>42277</v>
      </c>
      <c r="E6748" t="s">
        <v>15</v>
      </c>
      <c r="F6748" t="s">
        <v>2145</v>
      </c>
      <c r="G6748" t="s">
        <v>21</v>
      </c>
      <c r="H6748">
        <v>84057</v>
      </c>
      <c r="I6748" t="s">
        <v>423</v>
      </c>
      <c r="J6748">
        <v>1044.6300000000001</v>
      </c>
      <c r="K6748">
        <v>3</v>
      </c>
      <c r="L6748">
        <v>268.12169999999998</v>
      </c>
      <c r="M6748">
        <v>0</v>
      </c>
      <c r="N6748">
        <v>240.26490000000001</v>
      </c>
    </row>
    <row r="6749" spans="1:14" hidden="1">
      <c r="A6749">
        <v>1695</v>
      </c>
      <c r="B6749" t="s">
        <v>6028</v>
      </c>
      <c r="C6749" s="4">
        <v>42272</v>
      </c>
      <c r="D6749" s="4">
        <v>42275</v>
      </c>
      <c r="E6749" t="s">
        <v>52</v>
      </c>
      <c r="F6749" t="s">
        <v>1907</v>
      </c>
      <c r="G6749" t="s">
        <v>17</v>
      </c>
      <c r="H6749">
        <v>7002</v>
      </c>
      <c r="I6749" t="s">
        <v>734</v>
      </c>
      <c r="J6749">
        <v>63.96</v>
      </c>
      <c r="K6749">
        <v>4</v>
      </c>
      <c r="L6749">
        <v>11.033099999999999</v>
      </c>
      <c r="M6749">
        <v>0</v>
      </c>
      <c r="N6749">
        <v>19.8276</v>
      </c>
    </row>
    <row r="6750" spans="1:14" hidden="1">
      <c r="A6750">
        <v>1696</v>
      </c>
      <c r="B6750" t="s">
        <v>6028</v>
      </c>
      <c r="C6750" s="4">
        <v>42272</v>
      </c>
      <c r="D6750" s="4">
        <v>42275</v>
      </c>
      <c r="E6750" t="s">
        <v>52</v>
      </c>
      <c r="F6750" t="s">
        <v>1907</v>
      </c>
      <c r="G6750" t="s">
        <v>17</v>
      </c>
      <c r="H6750">
        <v>7002</v>
      </c>
      <c r="I6750" t="s">
        <v>140</v>
      </c>
      <c r="J6750">
        <v>14.46</v>
      </c>
      <c r="K6750">
        <v>3</v>
      </c>
      <c r="L6750">
        <v>2.4582000000000002</v>
      </c>
      <c r="M6750">
        <v>0</v>
      </c>
      <c r="N6750">
        <v>7.0853999999999999</v>
      </c>
    </row>
    <row r="6751" spans="1:14" hidden="1">
      <c r="A6751">
        <v>1697</v>
      </c>
      <c r="B6751" t="s">
        <v>6028</v>
      </c>
      <c r="C6751" s="4">
        <v>42272</v>
      </c>
      <c r="D6751" s="4">
        <v>42275</v>
      </c>
      <c r="E6751" t="s">
        <v>52</v>
      </c>
      <c r="F6751" t="s">
        <v>1907</v>
      </c>
      <c r="G6751" t="s">
        <v>17</v>
      </c>
      <c r="H6751">
        <v>7002</v>
      </c>
      <c r="I6751" t="s">
        <v>2925</v>
      </c>
      <c r="J6751">
        <v>104.98</v>
      </c>
      <c r="K6751">
        <v>2</v>
      </c>
      <c r="L6751">
        <v>26.245000000000001</v>
      </c>
      <c r="M6751">
        <v>0</v>
      </c>
      <c r="N6751">
        <v>52.49</v>
      </c>
    </row>
    <row r="6752" spans="1:14" hidden="1">
      <c r="A6752">
        <v>2447</v>
      </c>
      <c r="B6752" t="s">
        <v>6029</v>
      </c>
      <c r="C6752" s="4">
        <v>42272</v>
      </c>
      <c r="D6752" s="4">
        <v>42278</v>
      </c>
      <c r="E6752" t="s">
        <v>15</v>
      </c>
      <c r="F6752" t="s">
        <v>2813</v>
      </c>
      <c r="G6752" t="s">
        <v>21</v>
      </c>
      <c r="H6752">
        <v>90004</v>
      </c>
      <c r="I6752" t="s">
        <v>412</v>
      </c>
      <c r="J6752">
        <v>17.48</v>
      </c>
      <c r="K6752">
        <v>2</v>
      </c>
      <c r="L6752">
        <v>4.6322000000000001</v>
      </c>
      <c r="M6752">
        <v>0</v>
      </c>
      <c r="N6752">
        <v>8.2156000000000002</v>
      </c>
    </row>
    <row r="6753" spans="1:14" hidden="1">
      <c r="A6753">
        <v>5597</v>
      </c>
      <c r="B6753" t="s">
        <v>6030</v>
      </c>
      <c r="C6753" s="4">
        <v>42272</v>
      </c>
      <c r="D6753" s="4">
        <v>42276</v>
      </c>
      <c r="E6753" t="s">
        <v>15</v>
      </c>
      <c r="F6753" t="s">
        <v>3001</v>
      </c>
      <c r="G6753" t="s">
        <v>21</v>
      </c>
      <c r="H6753">
        <v>3301</v>
      </c>
      <c r="I6753" t="s">
        <v>1468</v>
      </c>
      <c r="J6753">
        <v>68.62</v>
      </c>
      <c r="K6753">
        <v>2</v>
      </c>
      <c r="L6753">
        <v>18.1843</v>
      </c>
      <c r="M6753">
        <v>0</v>
      </c>
      <c r="N6753">
        <v>32.251399999999997</v>
      </c>
    </row>
    <row r="6754" spans="1:14" hidden="1">
      <c r="A6754">
        <v>5726</v>
      </c>
      <c r="B6754" t="s">
        <v>6031</v>
      </c>
      <c r="C6754" s="4">
        <v>42272</v>
      </c>
      <c r="D6754" s="4">
        <v>42274</v>
      </c>
      <c r="E6754" t="s">
        <v>38</v>
      </c>
      <c r="F6754" t="s">
        <v>99</v>
      </c>
      <c r="G6754" t="s">
        <v>27</v>
      </c>
      <c r="H6754">
        <v>10011</v>
      </c>
      <c r="I6754" t="s">
        <v>1378</v>
      </c>
      <c r="J6754">
        <v>899.91</v>
      </c>
      <c r="K6754">
        <v>9</v>
      </c>
      <c r="L6754">
        <v>55.994399999999999</v>
      </c>
      <c r="M6754">
        <v>0</v>
      </c>
      <c r="N6754">
        <v>395.96039999999999</v>
      </c>
    </row>
    <row r="6755" spans="1:14" hidden="1">
      <c r="A6755">
        <v>6450</v>
      </c>
      <c r="B6755" t="s">
        <v>6032</v>
      </c>
      <c r="C6755" s="4">
        <v>42272</v>
      </c>
      <c r="D6755" s="4">
        <v>42276</v>
      </c>
      <c r="E6755" t="s">
        <v>15</v>
      </c>
      <c r="F6755" t="s">
        <v>4255</v>
      </c>
      <c r="G6755" t="s">
        <v>21</v>
      </c>
      <c r="H6755">
        <v>6450</v>
      </c>
      <c r="I6755" t="s">
        <v>2105</v>
      </c>
      <c r="J6755">
        <v>10.76</v>
      </c>
      <c r="K6755">
        <v>2</v>
      </c>
      <c r="L6755">
        <v>2.7976000000000001</v>
      </c>
      <c r="M6755">
        <v>0</v>
      </c>
      <c r="N6755">
        <v>5.1647999999999996</v>
      </c>
    </row>
    <row r="6756" spans="1:14" hidden="1">
      <c r="A6756">
        <v>6451</v>
      </c>
      <c r="B6756" t="s">
        <v>6032</v>
      </c>
      <c r="C6756" s="4">
        <v>42272</v>
      </c>
      <c r="D6756" s="4">
        <v>42276</v>
      </c>
      <c r="E6756" t="s">
        <v>15</v>
      </c>
      <c r="F6756" t="s">
        <v>4255</v>
      </c>
      <c r="G6756" t="s">
        <v>21</v>
      </c>
      <c r="H6756">
        <v>6450</v>
      </c>
      <c r="I6756" t="s">
        <v>342</v>
      </c>
      <c r="J6756">
        <v>45.68</v>
      </c>
      <c r="K6756">
        <v>2</v>
      </c>
      <c r="L6756">
        <v>12.333600000000001</v>
      </c>
      <c r="M6756">
        <v>0</v>
      </c>
      <c r="N6756">
        <v>21.012799999999999</v>
      </c>
    </row>
    <row r="6757" spans="1:14" hidden="1">
      <c r="A6757">
        <v>6452</v>
      </c>
      <c r="B6757" t="s">
        <v>6032</v>
      </c>
      <c r="C6757" s="4">
        <v>42272</v>
      </c>
      <c r="D6757" s="4">
        <v>42276</v>
      </c>
      <c r="E6757" t="s">
        <v>15</v>
      </c>
      <c r="F6757" t="s">
        <v>4255</v>
      </c>
      <c r="G6757" t="s">
        <v>21</v>
      </c>
      <c r="H6757">
        <v>6450</v>
      </c>
      <c r="I6757" t="s">
        <v>4648</v>
      </c>
      <c r="J6757">
        <v>6.7</v>
      </c>
      <c r="K6757">
        <v>1</v>
      </c>
      <c r="L6757">
        <v>4.4889999999999999</v>
      </c>
      <c r="M6757">
        <v>0</v>
      </c>
      <c r="N6757">
        <v>2.2109999999999999</v>
      </c>
    </row>
    <row r="6758" spans="1:14" hidden="1">
      <c r="A6758">
        <v>7590</v>
      </c>
      <c r="B6758" t="s">
        <v>6033</v>
      </c>
      <c r="C6758" s="4">
        <v>42272</v>
      </c>
      <c r="D6758" s="4">
        <v>42276</v>
      </c>
      <c r="E6758" t="s">
        <v>15</v>
      </c>
      <c r="F6758" t="s">
        <v>1225</v>
      </c>
      <c r="G6758" t="s">
        <v>21</v>
      </c>
      <c r="H6758">
        <v>61107</v>
      </c>
      <c r="I6758" t="s">
        <v>1082</v>
      </c>
      <c r="J6758">
        <v>128.744</v>
      </c>
      <c r="K6758">
        <v>7</v>
      </c>
      <c r="L6758">
        <v>16.552800000000001</v>
      </c>
      <c r="M6758">
        <v>0.2</v>
      </c>
      <c r="N6758">
        <v>12.8744</v>
      </c>
    </row>
    <row r="6759" spans="1:14" hidden="1">
      <c r="A6759">
        <v>7837</v>
      </c>
      <c r="B6759" t="s">
        <v>6034</v>
      </c>
      <c r="C6759" s="4">
        <v>42272</v>
      </c>
      <c r="D6759" s="4">
        <v>42277</v>
      </c>
      <c r="E6759" t="s">
        <v>15</v>
      </c>
      <c r="F6759" t="s">
        <v>836</v>
      </c>
      <c r="G6759" t="s">
        <v>27</v>
      </c>
      <c r="H6759">
        <v>98103</v>
      </c>
      <c r="I6759" t="s">
        <v>1608</v>
      </c>
      <c r="J6759">
        <v>307.13600000000002</v>
      </c>
      <c r="K6759">
        <v>4</v>
      </c>
      <c r="L6759">
        <v>79.663399999999996</v>
      </c>
      <c r="M6759">
        <v>0.2</v>
      </c>
      <c r="N6759">
        <v>-11.5176</v>
      </c>
    </row>
    <row r="6760" spans="1:14" hidden="1">
      <c r="A6760">
        <v>7838</v>
      </c>
      <c r="B6760" t="s">
        <v>6034</v>
      </c>
      <c r="C6760" s="4">
        <v>42272</v>
      </c>
      <c r="D6760" s="4">
        <v>42277</v>
      </c>
      <c r="E6760" t="s">
        <v>15</v>
      </c>
      <c r="F6760" t="s">
        <v>836</v>
      </c>
      <c r="G6760" t="s">
        <v>27</v>
      </c>
      <c r="H6760">
        <v>98103</v>
      </c>
      <c r="I6760" t="s">
        <v>3997</v>
      </c>
      <c r="J6760">
        <v>12.6</v>
      </c>
      <c r="K6760">
        <v>2</v>
      </c>
      <c r="L6760">
        <v>3.4020000000000001</v>
      </c>
      <c r="M6760">
        <v>0</v>
      </c>
      <c r="N6760">
        <v>5.7960000000000003</v>
      </c>
    </row>
    <row r="6761" spans="1:14" hidden="1">
      <c r="A6761">
        <v>7839</v>
      </c>
      <c r="B6761" t="s">
        <v>6034</v>
      </c>
      <c r="C6761" s="4">
        <v>42272</v>
      </c>
      <c r="D6761" s="4">
        <v>42277</v>
      </c>
      <c r="E6761" t="s">
        <v>15</v>
      </c>
      <c r="F6761" t="s">
        <v>836</v>
      </c>
      <c r="G6761" t="s">
        <v>27</v>
      </c>
      <c r="H6761">
        <v>98103</v>
      </c>
      <c r="I6761" t="s">
        <v>628</v>
      </c>
      <c r="J6761">
        <v>159.97999999999999</v>
      </c>
      <c r="K6761">
        <v>2</v>
      </c>
      <c r="L6761">
        <v>51.193600000000004</v>
      </c>
      <c r="M6761">
        <v>0</v>
      </c>
      <c r="N6761">
        <v>57.592799999999997</v>
      </c>
    </row>
    <row r="6762" spans="1:14" hidden="1">
      <c r="A6762">
        <v>8214</v>
      </c>
      <c r="B6762" t="s">
        <v>6035</v>
      </c>
      <c r="C6762" s="4">
        <v>42272</v>
      </c>
      <c r="D6762" s="4">
        <v>42279</v>
      </c>
      <c r="E6762" t="s">
        <v>15</v>
      </c>
      <c r="F6762" t="s">
        <v>1699</v>
      </c>
      <c r="G6762" t="s">
        <v>27</v>
      </c>
      <c r="H6762">
        <v>37130</v>
      </c>
      <c r="I6762" t="s">
        <v>146</v>
      </c>
      <c r="J6762">
        <v>6.3360000000000003</v>
      </c>
      <c r="K6762">
        <v>4</v>
      </c>
      <c r="L6762">
        <v>2.7456</v>
      </c>
      <c r="M6762">
        <v>0.7</v>
      </c>
      <c r="N6762">
        <v>-4.6463999999999999</v>
      </c>
    </row>
    <row r="6763" spans="1:14" hidden="1">
      <c r="A6763">
        <v>8215</v>
      </c>
      <c r="B6763" t="s">
        <v>6035</v>
      </c>
      <c r="C6763" s="4">
        <v>42272</v>
      </c>
      <c r="D6763" s="4">
        <v>42279</v>
      </c>
      <c r="E6763" t="s">
        <v>15</v>
      </c>
      <c r="F6763" t="s">
        <v>1699</v>
      </c>
      <c r="G6763" t="s">
        <v>27</v>
      </c>
      <c r="H6763">
        <v>37130</v>
      </c>
      <c r="I6763" t="s">
        <v>4719</v>
      </c>
      <c r="J6763">
        <v>10.48</v>
      </c>
      <c r="K6763">
        <v>1</v>
      </c>
      <c r="L6763">
        <v>6.681</v>
      </c>
      <c r="M6763">
        <v>0.2</v>
      </c>
      <c r="N6763">
        <v>3.7989999999999999</v>
      </c>
    </row>
    <row r="6764" spans="1:14" hidden="1">
      <c r="A6764">
        <v>8216</v>
      </c>
      <c r="B6764" t="s">
        <v>6035</v>
      </c>
      <c r="C6764" s="4">
        <v>42272</v>
      </c>
      <c r="D6764" s="4">
        <v>42279</v>
      </c>
      <c r="E6764" t="s">
        <v>15</v>
      </c>
      <c r="F6764" t="s">
        <v>1699</v>
      </c>
      <c r="G6764" t="s">
        <v>27</v>
      </c>
      <c r="H6764">
        <v>37130</v>
      </c>
      <c r="I6764" t="s">
        <v>3855</v>
      </c>
      <c r="J6764">
        <v>2.4689999999999999</v>
      </c>
      <c r="K6764">
        <v>1</v>
      </c>
      <c r="L6764">
        <v>4.2796000000000003</v>
      </c>
      <c r="M6764">
        <v>0.7</v>
      </c>
      <c r="N6764">
        <v>-1.8106</v>
      </c>
    </row>
    <row r="6765" spans="1:14" hidden="1">
      <c r="A6765">
        <v>8217</v>
      </c>
      <c r="B6765" t="s">
        <v>6035</v>
      </c>
      <c r="C6765" s="4">
        <v>42272</v>
      </c>
      <c r="D6765" s="4">
        <v>42279</v>
      </c>
      <c r="E6765" t="s">
        <v>15</v>
      </c>
      <c r="F6765" t="s">
        <v>1699</v>
      </c>
      <c r="G6765" t="s">
        <v>27</v>
      </c>
      <c r="H6765">
        <v>37130</v>
      </c>
      <c r="I6765" t="s">
        <v>5259</v>
      </c>
      <c r="J6765">
        <v>3.2639999999999998</v>
      </c>
      <c r="K6765">
        <v>2</v>
      </c>
      <c r="L6765">
        <v>2.7744</v>
      </c>
      <c r="M6765">
        <v>0.7</v>
      </c>
      <c r="N6765">
        <v>-2.2848000000000002</v>
      </c>
    </row>
    <row r="6766" spans="1:14" hidden="1">
      <c r="A6766">
        <v>9268</v>
      </c>
      <c r="B6766" t="s">
        <v>6036</v>
      </c>
      <c r="C6766" s="4">
        <v>42272</v>
      </c>
      <c r="D6766" s="4">
        <v>42272</v>
      </c>
      <c r="E6766" t="s">
        <v>98</v>
      </c>
      <c r="F6766" t="s">
        <v>664</v>
      </c>
      <c r="G6766" t="s">
        <v>21</v>
      </c>
      <c r="H6766">
        <v>11520</v>
      </c>
      <c r="I6766" t="s">
        <v>1856</v>
      </c>
      <c r="J6766">
        <v>102.58199999999999</v>
      </c>
      <c r="K6766">
        <v>1</v>
      </c>
      <c r="L6766">
        <v>95.743200000000002</v>
      </c>
      <c r="M6766">
        <v>0.1</v>
      </c>
      <c r="N6766">
        <v>6.8388</v>
      </c>
    </row>
    <row r="6767" spans="1:14" hidden="1">
      <c r="A6767">
        <v>9269</v>
      </c>
      <c r="B6767" t="s">
        <v>6036</v>
      </c>
      <c r="C6767" s="4">
        <v>42272</v>
      </c>
      <c r="D6767" s="4">
        <v>42272</v>
      </c>
      <c r="E6767" t="s">
        <v>98</v>
      </c>
      <c r="F6767" t="s">
        <v>664</v>
      </c>
      <c r="G6767" t="s">
        <v>21</v>
      </c>
      <c r="H6767">
        <v>11520</v>
      </c>
      <c r="I6767" t="s">
        <v>1541</v>
      </c>
      <c r="J6767">
        <v>20.04</v>
      </c>
      <c r="K6767">
        <v>3</v>
      </c>
      <c r="L6767">
        <v>3.4735999999999998</v>
      </c>
      <c r="M6767">
        <v>0</v>
      </c>
      <c r="N6767">
        <v>9.6191999999999993</v>
      </c>
    </row>
    <row r="6768" spans="1:14" hidden="1">
      <c r="A6768">
        <v>9437</v>
      </c>
      <c r="B6768" t="s">
        <v>6037</v>
      </c>
      <c r="C6768" s="4">
        <v>42272</v>
      </c>
      <c r="D6768" s="4">
        <v>42272</v>
      </c>
      <c r="E6768" t="s">
        <v>98</v>
      </c>
      <c r="F6768" t="s">
        <v>3228</v>
      </c>
      <c r="G6768" t="s">
        <v>21</v>
      </c>
      <c r="H6768">
        <v>19143</v>
      </c>
      <c r="I6768" t="s">
        <v>2211</v>
      </c>
      <c r="J6768">
        <v>2.9460000000000002</v>
      </c>
      <c r="K6768">
        <v>2</v>
      </c>
      <c r="L6768">
        <v>2.5041000000000002</v>
      </c>
      <c r="M6768">
        <v>0.7</v>
      </c>
      <c r="N6768">
        <v>-2.0621999999999998</v>
      </c>
    </row>
    <row r="6769" spans="1:14" hidden="1">
      <c r="A6769">
        <v>1472</v>
      </c>
      <c r="B6769" t="s">
        <v>6038</v>
      </c>
      <c r="C6769" s="4">
        <v>42271</v>
      </c>
      <c r="D6769" s="4">
        <v>42274</v>
      </c>
      <c r="E6769" t="s">
        <v>52</v>
      </c>
      <c r="F6769" t="s">
        <v>4295</v>
      </c>
      <c r="G6769" t="s">
        <v>27</v>
      </c>
      <c r="H6769">
        <v>19120</v>
      </c>
      <c r="I6769" t="s">
        <v>1671</v>
      </c>
      <c r="J6769">
        <v>6.8479999999999999</v>
      </c>
      <c r="K6769">
        <v>2</v>
      </c>
      <c r="L6769">
        <v>3.1244000000000001</v>
      </c>
      <c r="M6769">
        <v>0.2</v>
      </c>
      <c r="N6769">
        <v>0.59919999999999995</v>
      </c>
    </row>
    <row r="6770" spans="1:14" hidden="1">
      <c r="A6770">
        <v>1628</v>
      </c>
      <c r="B6770" t="s">
        <v>6039</v>
      </c>
      <c r="C6770" s="4">
        <v>42271</v>
      </c>
      <c r="D6770" s="4">
        <v>42277</v>
      </c>
      <c r="E6770" t="s">
        <v>15</v>
      </c>
      <c r="F6770" t="s">
        <v>1798</v>
      </c>
      <c r="G6770" t="s">
        <v>21</v>
      </c>
      <c r="H6770">
        <v>70506</v>
      </c>
      <c r="I6770" t="s">
        <v>58</v>
      </c>
      <c r="J6770">
        <v>517.5</v>
      </c>
      <c r="K6770">
        <v>6</v>
      </c>
      <c r="L6770">
        <v>60.375</v>
      </c>
      <c r="M6770">
        <v>0</v>
      </c>
      <c r="N6770">
        <v>155.25</v>
      </c>
    </row>
    <row r="6771" spans="1:14" hidden="1">
      <c r="A6771">
        <v>3426</v>
      </c>
      <c r="B6771" t="s">
        <v>6040</v>
      </c>
      <c r="C6771" s="4">
        <v>42271</v>
      </c>
      <c r="D6771" s="4">
        <v>42275</v>
      </c>
      <c r="E6771" t="s">
        <v>15</v>
      </c>
      <c r="F6771" t="s">
        <v>5534</v>
      </c>
      <c r="G6771" t="s">
        <v>17</v>
      </c>
      <c r="H6771">
        <v>52001</v>
      </c>
      <c r="I6771" t="s">
        <v>3113</v>
      </c>
      <c r="J6771">
        <v>15.24</v>
      </c>
      <c r="K6771">
        <v>4</v>
      </c>
      <c r="L6771">
        <v>2.0954999999999999</v>
      </c>
      <c r="M6771">
        <v>0</v>
      </c>
      <c r="N6771">
        <v>6.8579999999999997</v>
      </c>
    </row>
    <row r="6772" spans="1:14" hidden="1">
      <c r="A6772">
        <v>3427</v>
      </c>
      <c r="B6772" t="s">
        <v>6040</v>
      </c>
      <c r="C6772" s="4">
        <v>42271</v>
      </c>
      <c r="D6772" s="4">
        <v>42275</v>
      </c>
      <c r="E6772" t="s">
        <v>15</v>
      </c>
      <c r="F6772" t="s">
        <v>5534</v>
      </c>
      <c r="G6772" t="s">
        <v>17</v>
      </c>
      <c r="H6772">
        <v>52001</v>
      </c>
      <c r="I6772" t="s">
        <v>2817</v>
      </c>
      <c r="J6772">
        <v>1408.1</v>
      </c>
      <c r="K6772">
        <v>10</v>
      </c>
      <c r="L6772">
        <v>101.3832</v>
      </c>
      <c r="M6772">
        <v>0</v>
      </c>
      <c r="N6772">
        <v>394.26799999999997</v>
      </c>
    </row>
    <row r="6773" spans="1:14" hidden="1">
      <c r="A6773">
        <v>4074</v>
      </c>
      <c r="B6773" t="s">
        <v>6041</v>
      </c>
      <c r="C6773" s="4">
        <v>42271</v>
      </c>
      <c r="D6773" s="4">
        <v>42274</v>
      </c>
      <c r="E6773" t="s">
        <v>38</v>
      </c>
      <c r="F6773" t="s">
        <v>2565</v>
      </c>
      <c r="G6773" t="s">
        <v>17</v>
      </c>
      <c r="H6773">
        <v>74012</v>
      </c>
      <c r="I6773" t="s">
        <v>4221</v>
      </c>
      <c r="J6773">
        <v>821.94</v>
      </c>
      <c r="K6773">
        <v>6</v>
      </c>
      <c r="L6773">
        <v>101.37260000000001</v>
      </c>
      <c r="M6773">
        <v>0</v>
      </c>
      <c r="N6773">
        <v>213.70439999999999</v>
      </c>
    </row>
    <row r="6774" spans="1:14" hidden="1">
      <c r="A6774">
        <v>4915</v>
      </c>
      <c r="B6774" t="s">
        <v>6042</v>
      </c>
      <c r="C6774" s="4">
        <v>42271</v>
      </c>
      <c r="D6774" s="4">
        <v>42273</v>
      </c>
      <c r="E6774" t="s">
        <v>52</v>
      </c>
      <c r="F6774" t="s">
        <v>772</v>
      </c>
      <c r="G6774" t="s">
        <v>21</v>
      </c>
      <c r="H6774">
        <v>98105</v>
      </c>
      <c r="I6774" t="s">
        <v>2862</v>
      </c>
      <c r="J6774">
        <v>35.96</v>
      </c>
      <c r="K6774">
        <v>2</v>
      </c>
      <c r="L6774">
        <v>12.7658</v>
      </c>
      <c r="M6774">
        <v>0</v>
      </c>
      <c r="N6774">
        <v>10.4284</v>
      </c>
    </row>
    <row r="6775" spans="1:14" hidden="1">
      <c r="A6775">
        <v>4916</v>
      </c>
      <c r="B6775" t="s">
        <v>6042</v>
      </c>
      <c r="C6775" s="4">
        <v>42271</v>
      </c>
      <c r="D6775" s="4">
        <v>42273</v>
      </c>
      <c r="E6775" t="s">
        <v>52</v>
      </c>
      <c r="F6775" t="s">
        <v>772</v>
      </c>
      <c r="G6775" t="s">
        <v>21</v>
      </c>
      <c r="H6775">
        <v>98105</v>
      </c>
      <c r="I6775" t="s">
        <v>487</v>
      </c>
      <c r="J6775">
        <v>14.952</v>
      </c>
      <c r="K6775">
        <v>3</v>
      </c>
      <c r="L6775">
        <v>3.1772999999999998</v>
      </c>
      <c r="M6775">
        <v>0.2</v>
      </c>
      <c r="N6775">
        <v>5.4200999999999997</v>
      </c>
    </row>
    <row r="6776" spans="1:14" hidden="1">
      <c r="A6776">
        <v>5771</v>
      </c>
      <c r="B6776" t="s">
        <v>6043</v>
      </c>
      <c r="C6776" s="4">
        <v>42271</v>
      </c>
      <c r="D6776" s="4">
        <v>42275</v>
      </c>
      <c r="E6776" t="s">
        <v>15</v>
      </c>
      <c r="F6776" t="s">
        <v>999</v>
      </c>
      <c r="G6776" t="s">
        <v>27</v>
      </c>
      <c r="H6776">
        <v>90032</v>
      </c>
      <c r="I6776" t="s">
        <v>2620</v>
      </c>
      <c r="J6776">
        <v>14.91</v>
      </c>
      <c r="K6776">
        <v>3</v>
      </c>
      <c r="L6776">
        <v>3.4293</v>
      </c>
      <c r="M6776">
        <v>0</v>
      </c>
      <c r="N6776">
        <v>4.6220999999999997</v>
      </c>
    </row>
    <row r="6777" spans="1:14" hidden="1">
      <c r="A6777">
        <v>5772</v>
      </c>
      <c r="B6777" t="s">
        <v>6043</v>
      </c>
      <c r="C6777" s="4">
        <v>42271</v>
      </c>
      <c r="D6777" s="4">
        <v>42275</v>
      </c>
      <c r="E6777" t="s">
        <v>15</v>
      </c>
      <c r="F6777" t="s">
        <v>999</v>
      </c>
      <c r="G6777" t="s">
        <v>27</v>
      </c>
      <c r="H6777">
        <v>90032</v>
      </c>
      <c r="I6777" t="s">
        <v>1341</v>
      </c>
      <c r="J6777">
        <v>1158.1199999999999</v>
      </c>
      <c r="K6777">
        <v>4</v>
      </c>
      <c r="L6777">
        <v>205.56630000000001</v>
      </c>
      <c r="M6777">
        <v>0</v>
      </c>
      <c r="N6777">
        <v>335.85480000000001</v>
      </c>
    </row>
    <row r="6778" spans="1:14" hidden="1">
      <c r="A6778">
        <v>7742</v>
      </c>
      <c r="B6778" t="s">
        <v>6044</v>
      </c>
      <c r="C6778" s="4">
        <v>42271</v>
      </c>
      <c r="D6778" s="4">
        <v>42273</v>
      </c>
      <c r="E6778" t="s">
        <v>52</v>
      </c>
      <c r="F6778" t="s">
        <v>5518</v>
      </c>
      <c r="G6778" t="s">
        <v>21</v>
      </c>
      <c r="H6778">
        <v>85705</v>
      </c>
      <c r="I6778" t="s">
        <v>415</v>
      </c>
      <c r="J6778">
        <v>35.119999999999997</v>
      </c>
      <c r="K6778">
        <v>2</v>
      </c>
      <c r="L6778">
        <v>10.975</v>
      </c>
      <c r="M6778">
        <v>0.2</v>
      </c>
      <c r="N6778">
        <v>13.17</v>
      </c>
    </row>
    <row r="6779" spans="1:14" hidden="1">
      <c r="A6779">
        <v>9152</v>
      </c>
      <c r="B6779" t="s">
        <v>6045</v>
      </c>
      <c r="C6779" s="4">
        <v>42271</v>
      </c>
      <c r="D6779" s="4">
        <v>42276</v>
      </c>
      <c r="E6779" t="s">
        <v>52</v>
      </c>
      <c r="F6779" t="s">
        <v>793</v>
      </c>
      <c r="G6779" t="s">
        <v>21</v>
      </c>
      <c r="H6779">
        <v>85323</v>
      </c>
      <c r="I6779" t="s">
        <v>1693</v>
      </c>
      <c r="J6779">
        <v>14.576000000000001</v>
      </c>
      <c r="K6779">
        <v>2</v>
      </c>
      <c r="L6779">
        <v>6.1036999999999999</v>
      </c>
      <c r="M6779">
        <v>0.2</v>
      </c>
      <c r="N6779">
        <v>2.3685999999999998</v>
      </c>
    </row>
    <row r="6780" spans="1:14" hidden="1">
      <c r="A6780">
        <v>9153</v>
      </c>
      <c r="B6780" t="s">
        <v>6045</v>
      </c>
      <c r="C6780" s="4">
        <v>42271</v>
      </c>
      <c r="D6780" s="4">
        <v>42276</v>
      </c>
      <c r="E6780" t="s">
        <v>52</v>
      </c>
      <c r="F6780" t="s">
        <v>793</v>
      </c>
      <c r="G6780" t="s">
        <v>21</v>
      </c>
      <c r="H6780">
        <v>85323</v>
      </c>
      <c r="I6780" t="s">
        <v>1516</v>
      </c>
      <c r="J6780">
        <v>23.2</v>
      </c>
      <c r="K6780">
        <v>2</v>
      </c>
      <c r="L6780">
        <v>10.875</v>
      </c>
      <c r="M6780">
        <v>0.2</v>
      </c>
      <c r="N6780">
        <v>1.45</v>
      </c>
    </row>
    <row r="6781" spans="1:14" hidden="1">
      <c r="A6781">
        <v>9154</v>
      </c>
      <c r="B6781" t="s">
        <v>6045</v>
      </c>
      <c r="C6781" s="4">
        <v>42271</v>
      </c>
      <c r="D6781" s="4">
        <v>42276</v>
      </c>
      <c r="E6781" t="s">
        <v>52</v>
      </c>
      <c r="F6781" t="s">
        <v>793</v>
      </c>
      <c r="G6781" t="s">
        <v>21</v>
      </c>
      <c r="H6781">
        <v>85323</v>
      </c>
      <c r="I6781" t="s">
        <v>271</v>
      </c>
      <c r="J6781">
        <v>16.463999999999999</v>
      </c>
      <c r="K6781">
        <v>7</v>
      </c>
      <c r="L6781">
        <v>2.0874000000000001</v>
      </c>
      <c r="M6781">
        <v>0.2</v>
      </c>
      <c r="N6781">
        <v>1.8522000000000001</v>
      </c>
    </row>
    <row r="6782" spans="1:14" hidden="1">
      <c r="A6782">
        <v>9570</v>
      </c>
      <c r="B6782" t="s">
        <v>6046</v>
      </c>
      <c r="C6782" s="4">
        <v>42271</v>
      </c>
      <c r="D6782" s="4">
        <v>42271</v>
      </c>
      <c r="E6782" t="s">
        <v>98</v>
      </c>
      <c r="F6782" t="s">
        <v>1313</v>
      </c>
      <c r="G6782" t="s">
        <v>21</v>
      </c>
      <c r="H6782">
        <v>43229</v>
      </c>
      <c r="I6782" t="s">
        <v>393</v>
      </c>
      <c r="J6782">
        <v>6.7320000000000002</v>
      </c>
      <c r="K6782">
        <v>6</v>
      </c>
      <c r="L6782">
        <v>1.87</v>
      </c>
      <c r="M6782">
        <v>0.7</v>
      </c>
      <c r="N6782">
        <v>-4.4880000000000004</v>
      </c>
    </row>
    <row r="6783" spans="1:14" hidden="1">
      <c r="A6783">
        <v>9571</v>
      </c>
      <c r="B6783" t="s">
        <v>6046</v>
      </c>
      <c r="C6783" s="4">
        <v>42271</v>
      </c>
      <c r="D6783" s="4">
        <v>42271</v>
      </c>
      <c r="E6783" t="s">
        <v>98</v>
      </c>
      <c r="F6783" t="s">
        <v>1313</v>
      </c>
      <c r="G6783" t="s">
        <v>21</v>
      </c>
      <c r="H6783">
        <v>43229</v>
      </c>
      <c r="I6783" t="s">
        <v>2706</v>
      </c>
      <c r="J6783">
        <v>33.567999999999998</v>
      </c>
      <c r="K6783">
        <v>2</v>
      </c>
      <c r="L6783">
        <v>15.944800000000001</v>
      </c>
      <c r="M6783">
        <v>0.2</v>
      </c>
      <c r="N6783">
        <v>1.6783999999999999</v>
      </c>
    </row>
    <row r="6784" spans="1:14" hidden="1">
      <c r="A6784">
        <v>9572</v>
      </c>
      <c r="B6784" t="s">
        <v>6046</v>
      </c>
      <c r="C6784" s="4">
        <v>42271</v>
      </c>
      <c r="D6784" s="4">
        <v>42271</v>
      </c>
      <c r="E6784" t="s">
        <v>98</v>
      </c>
      <c r="F6784" t="s">
        <v>1313</v>
      </c>
      <c r="G6784" t="s">
        <v>21</v>
      </c>
      <c r="H6784">
        <v>43229</v>
      </c>
      <c r="I6784" t="s">
        <v>1637</v>
      </c>
      <c r="J6784">
        <v>15.84</v>
      </c>
      <c r="K6784">
        <v>2</v>
      </c>
      <c r="L6784">
        <v>5.1479999999999997</v>
      </c>
      <c r="M6784">
        <v>0.2</v>
      </c>
      <c r="N6784">
        <v>5.5439999999999996</v>
      </c>
    </row>
    <row r="6785" spans="1:14" hidden="1">
      <c r="A6785">
        <v>9573</v>
      </c>
      <c r="B6785" t="s">
        <v>6046</v>
      </c>
      <c r="C6785" s="4">
        <v>42271</v>
      </c>
      <c r="D6785" s="4">
        <v>42271</v>
      </c>
      <c r="E6785" t="s">
        <v>98</v>
      </c>
      <c r="F6785" t="s">
        <v>1313</v>
      </c>
      <c r="G6785" t="s">
        <v>21</v>
      </c>
      <c r="H6785">
        <v>43229</v>
      </c>
      <c r="I6785" t="s">
        <v>607</v>
      </c>
      <c r="J6785">
        <v>24.423999999999999</v>
      </c>
      <c r="K6785">
        <v>1</v>
      </c>
      <c r="L6785">
        <v>16.4862</v>
      </c>
      <c r="M6785">
        <v>0.2</v>
      </c>
      <c r="N6785">
        <v>7.9378000000000002</v>
      </c>
    </row>
    <row r="6786" spans="1:14" hidden="1">
      <c r="A6786">
        <v>9574</v>
      </c>
      <c r="B6786" t="s">
        <v>6046</v>
      </c>
      <c r="C6786" s="4">
        <v>42271</v>
      </c>
      <c r="D6786" s="4">
        <v>42271</v>
      </c>
      <c r="E6786" t="s">
        <v>98</v>
      </c>
      <c r="F6786" t="s">
        <v>1313</v>
      </c>
      <c r="G6786" t="s">
        <v>21</v>
      </c>
      <c r="H6786">
        <v>43229</v>
      </c>
      <c r="I6786" t="s">
        <v>932</v>
      </c>
      <c r="J6786">
        <v>17.12</v>
      </c>
      <c r="K6786">
        <v>5</v>
      </c>
      <c r="L6786">
        <v>3.0388000000000002</v>
      </c>
      <c r="M6786">
        <v>0.2</v>
      </c>
      <c r="N6786">
        <v>1.9259999999999999</v>
      </c>
    </row>
    <row r="6787" spans="1:14" hidden="1">
      <c r="A6787">
        <v>9919</v>
      </c>
      <c r="B6787" t="s">
        <v>6047</v>
      </c>
      <c r="C6787" s="4">
        <v>42271</v>
      </c>
      <c r="D6787" s="4">
        <v>42276</v>
      </c>
      <c r="E6787" t="s">
        <v>15</v>
      </c>
      <c r="F6787" t="s">
        <v>1655</v>
      </c>
      <c r="G6787" t="s">
        <v>21</v>
      </c>
      <c r="H6787">
        <v>10035</v>
      </c>
      <c r="I6787" t="s">
        <v>895</v>
      </c>
      <c r="J6787">
        <v>39.979999999999997</v>
      </c>
      <c r="K6787">
        <v>1</v>
      </c>
      <c r="L6787">
        <v>21.989000000000001</v>
      </c>
      <c r="M6787">
        <v>0</v>
      </c>
      <c r="N6787">
        <v>17.991</v>
      </c>
    </row>
    <row r="6788" spans="1:14" hidden="1">
      <c r="A6788">
        <v>960</v>
      </c>
      <c r="B6788" t="s">
        <v>6048</v>
      </c>
      <c r="C6788" s="4">
        <v>42269</v>
      </c>
      <c r="D6788" s="4">
        <v>42269</v>
      </c>
      <c r="E6788" t="s">
        <v>98</v>
      </c>
      <c r="F6788" t="s">
        <v>1509</v>
      </c>
      <c r="G6788" t="s">
        <v>21</v>
      </c>
      <c r="H6788">
        <v>92054</v>
      </c>
      <c r="I6788" t="s">
        <v>2500</v>
      </c>
      <c r="J6788">
        <v>204.6</v>
      </c>
      <c r="K6788">
        <v>2</v>
      </c>
      <c r="L6788">
        <v>75.701999999999998</v>
      </c>
      <c r="M6788">
        <v>0</v>
      </c>
      <c r="N6788">
        <v>53.195999999999998</v>
      </c>
    </row>
    <row r="6789" spans="1:14" hidden="1">
      <c r="A6789">
        <v>5840</v>
      </c>
      <c r="B6789" t="s">
        <v>6049</v>
      </c>
      <c r="C6789" s="4">
        <v>42269</v>
      </c>
      <c r="D6789" s="4">
        <v>42273</v>
      </c>
      <c r="E6789" t="s">
        <v>52</v>
      </c>
      <c r="F6789" t="s">
        <v>2410</v>
      </c>
      <c r="G6789" t="s">
        <v>17</v>
      </c>
      <c r="H6789">
        <v>22204</v>
      </c>
      <c r="I6789" t="s">
        <v>188</v>
      </c>
      <c r="J6789">
        <v>32.4</v>
      </c>
      <c r="K6789">
        <v>5</v>
      </c>
      <c r="L6789">
        <v>3.3696000000000002</v>
      </c>
      <c r="M6789">
        <v>0</v>
      </c>
      <c r="N6789">
        <v>15.552</v>
      </c>
    </row>
    <row r="6790" spans="1:14" hidden="1">
      <c r="A6790">
        <v>5841</v>
      </c>
      <c r="B6790" t="s">
        <v>6049</v>
      </c>
      <c r="C6790" s="4">
        <v>42269</v>
      </c>
      <c r="D6790" s="4">
        <v>42273</v>
      </c>
      <c r="E6790" t="s">
        <v>52</v>
      </c>
      <c r="F6790" t="s">
        <v>2410</v>
      </c>
      <c r="G6790" t="s">
        <v>17</v>
      </c>
      <c r="H6790">
        <v>22204</v>
      </c>
      <c r="I6790" t="s">
        <v>2921</v>
      </c>
      <c r="J6790">
        <v>47.98</v>
      </c>
      <c r="K6790">
        <v>2</v>
      </c>
      <c r="L6790">
        <v>18.472300000000001</v>
      </c>
      <c r="M6790">
        <v>0</v>
      </c>
      <c r="N6790">
        <v>11.035399999999999</v>
      </c>
    </row>
    <row r="6791" spans="1:14" hidden="1">
      <c r="A6791">
        <v>7803</v>
      </c>
      <c r="B6791" t="s">
        <v>6050</v>
      </c>
      <c r="C6791" s="4">
        <v>42269</v>
      </c>
      <c r="D6791" s="4">
        <v>42273</v>
      </c>
      <c r="E6791" t="s">
        <v>15</v>
      </c>
      <c r="F6791" t="s">
        <v>2027</v>
      </c>
      <c r="G6791" t="s">
        <v>17</v>
      </c>
      <c r="H6791">
        <v>37064</v>
      </c>
      <c r="I6791" t="s">
        <v>1731</v>
      </c>
      <c r="J6791">
        <v>12</v>
      </c>
      <c r="K6791">
        <v>4</v>
      </c>
      <c r="L6791">
        <v>1.95</v>
      </c>
      <c r="M6791">
        <v>0.2</v>
      </c>
      <c r="N6791">
        <v>4.2</v>
      </c>
    </row>
    <row r="6792" spans="1:14" hidden="1">
      <c r="A6792">
        <v>7804</v>
      </c>
      <c r="B6792" t="s">
        <v>6050</v>
      </c>
      <c r="C6792" s="4">
        <v>42269</v>
      </c>
      <c r="D6792" s="4">
        <v>42273</v>
      </c>
      <c r="E6792" t="s">
        <v>15</v>
      </c>
      <c r="F6792" t="s">
        <v>2027</v>
      </c>
      <c r="G6792" t="s">
        <v>17</v>
      </c>
      <c r="H6792">
        <v>37064</v>
      </c>
      <c r="I6792" t="s">
        <v>1256</v>
      </c>
      <c r="J6792">
        <v>720.06399999999996</v>
      </c>
      <c r="K6792">
        <v>4</v>
      </c>
      <c r="L6792">
        <v>195.76740000000001</v>
      </c>
      <c r="M6792">
        <v>0.2</v>
      </c>
      <c r="N6792">
        <v>-63.005600000000001</v>
      </c>
    </row>
    <row r="6793" spans="1:14" hidden="1">
      <c r="A6793">
        <v>7805</v>
      </c>
      <c r="B6793" t="s">
        <v>6050</v>
      </c>
      <c r="C6793" s="4">
        <v>42269</v>
      </c>
      <c r="D6793" s="4">
        <v>42273</v>
      </c>
      <c r="E6793" t="s">
        <v>15</v>
      </c>
      <c r="F6793" t="s">
        <v>2027</v>
      </c>
      <c r="G6793" t="s">
        <v>17</v>
      </c>
      <c r="H6793">
        <v>37064</v>
      </c>
      <c r="I6793" t="s">
        <v>390</v>
      </c>
      <c r="J6793">
        <v>25.423999999999999</v>
      </c>
      <c r="K6793">
        <v>1</v>
      </c>
      <c r="L6793">
        <v>30.190999999999999</v>
      </c>
      <c r="M6793">
        <v>0.2</v>
      </c>
      <c r="N6793">
        <v>-4.7670000000000003</v>
      </c>
    </row>
    <row r="6794" spans="1:14" hidden="1">
      <c r="A6794">
        <v>7806</v>
      </c>
      <c r="B6794" t="s">
        <v>6050</v>
      </c>
      <c r="C6794" s="4">
        <v>42269</v>
      </c>
      <c r="D6794" s="4">
        <v>42273</v>
      </c>
      <c r="E6794" t="s">
        <v>15</v>
      </c>
      <c r="F6794" t="s">
        <v>2027</v>
      </c>
      <c r="G6794" t="s">
        <v>17</v>
      </c>
      <c r="H6794">
        <v>37064</v>
      </c>
      <c r="I6794" t="s">
        <v>335</v>
      </c>
      <c r="J6794">
        <v>2.8159999999999998</v>
      </c>
      <c r="K6794">
        <v>2</v>
      </c>
      <c r="L6794">
        <v>1.2496</v>
      </c>
      <c r="M6794">
        <v>0.2</v>
      </c>
      <c r="N6794">
        <v>0.31680000000000003</v>
      </c>
    </row>
    <row r="6795" spans="1:14" hidden="1">
      <c r="A6795">
        <v>7807</v>
      </c>
      <c r="B6795" t="s">
        <v>6050</v>
      </c>
      <c r="C6795" s="4">
        <v>42269</v>
      </c>
      <c r="D6795" s="4">
        <v>42273</v>
      </c>
      <c r="E6795" t="s">
        <v>15</v>
      </c>
      <c r="F6795" t="s">
        <v>2027</v>
      </c>
      <c r="G6795" t="s">
        <v>17</v>
      </c>
      <c r="H6795">
        <v>37064</v>
      </c>
      <c r="I6795" t="s">
        <v>4952</v>
      </c>
      <c r="J6795">
        <v>3.2040000000000002</v>
      </c>
      <c r="K6795">
        <v>2</v>
      </c>
      <c r="L6795">
        <v>2.8835999999999999</v>
      </c>
      <c r="M6795">
        <v>0.7</v>
      </c>
      <c r="N6795">
        <v>-2.5632000000000001</v>
      </c>
    </row>
    <row r="6796" spans="1:14" hidden="1">
      <c r="A6796">
        <v>8854</v>
      </c>
      <c r="B6796" t="s">
        <v>6051</v>
      </c>
      <c r="C6796" s="4">
        <v>42269</v>
      </c>
      <c r="D6796" s="4">
        <v>42272</v>
      </c>
      <c r="E6796" t="s">
        <v>38</v>
      </c>
      <c r="F6796" t="s">
        <v>1043</v>
      </c>
      <c r="G6796" t="s">
        <v>21</v>
      </c>
      <c r="H6796">
        <v>19143</v>
      </c>
      <c r="I6796" t="s">
        <v>278</v>
      </c>
      <c r="J6796">
        <v>55.6</v>
      </c>
      <c r="K6796">
        <v>5</v>
      </c>
      <c r="L6796">
        <v>9.8689999999999998</v>
      </c>
      <c r="M6796">
        <v>0.2</v>
      </c>
      <c r="N6796">
        <v>6.2549999999999901</v>
      </c>
    </row>
    <row r="6797" spans="1:14" hidden="1">
      <c r="A6797">
        <v>8855</v>
      </c>
      <c r="B6797" t="s">
        <v>6051</v>
      </c>
      <c r="C6797" s="4">
        <v>42269</v>
      </c>
      <c r="D6797" s="4">
        <v>42272</v>
      </c>
      <c r="E6797" t="s">
        <v>38</v>
      </c>
      <c r="F6797" t="s">
        <v>1043</v>
      </c>
      <c r="G6797" t="s">
        <v>21</v>
      </c>
      <c r="H6797">
        <v>19143</v>
      </c>
      <c r="I6797" t="s">
        <v>648</v>
      </c>
      <c r="J6797">
        <v>617.976</v>
      </c>
      <c r="K6797">
        <v>3</v>
      </c>
      <c r="L6797">
        <v>208.5669</v>
      </c>
      <c r="M6797">
        <v>0.2</v>
      </c>
      <c r="N6797">
        <v>-7.7247000000000998</v>
      </c>
    </row>
    <row r="6798" spans="1:14" hidden="1">
      <c r="A6798">
        <v>9043</v>
      </c>
      <c r="B6798" t="s">
        <v>6052</v>
      </c>
      <c r="C6798" s="4">
        <v>42269</v>
      </c>
      <c r="D6798" s="4">
        <v>42273</v>
      </c>
      <c r="E6798" t="s">
        <v>52</v>
      </c>
      <c r="F6798" t="s">
        <v>1898</v>
      </c>
      <c r="G6798" t="s">
        <v>27</v>
      </c>
      <c r="H6798">
        <v>90049</v>
      </c>
      <c r="I6798" t="s">
        <v>646</v>
      </c>
      <c r="J6798">
        <v>61.44</v>
      </c>
      <c r="K6798">
        <v>3</v>
      </c>
      <c r="L6798">
        <v>14.9504</v>
      </c>
      <c r="M6798">
        <v>0</v>
      </c>
      <c r="N6798">
        <v>16.588799999999999</v>
      </c>
    </row>
    <row r="6799" spans="1:14" hidden="1">
      <c r="A6799">
        <v>1417</v>
      </c>
      <c r="B6799" t="s">
        <v>6053</v>
      </c>
      <c r="C6799" s="4">
        <v>42268</v>
      </c>
      <c r="D6799" s="4">
        <v>42271</v>
      </c>
      <c r="E6799" t="s">
        <v>38</v>
      </c>
      <c r="F6799" t="s">
        <v>1800</v>
      </c>
      <c r="G6799" t="s">
        <v>27</v>
      </c>
      <c r="H6799">
        <v>77041</v>
      </c>
      <c r="I6799" t="s">
        <v>5616</v>
      </c>
      <c r="J6799">
        <v>946.34400000000005</v>
      </c>
      <c r="K6799">
        <v>7</v>
      </c>
      <c r="L6799">
        <v>118.29300000000001</v>
      </c>
      <c r="M6799">
        <v>0.2</v>
      </c>
      <c r="N6799">
        <v>118.29300000000001</v>
      </c>
    </row>
    <row r="6800" spans="1:14" hidden="1">
      <c r="A6800">
        <v>1418</v>
      </c>
      <c r="B6800" t="s">
        <v>6053</v>
      </c>
      <c r="C6800" s="4">
        <v>42268</v>
      </c>
      <c r="D6800" s="4">
        <v>42271</v>
      </c>
      <c r="E6800" t="s">
        <v>38</v>
      </c>
      <c r="F6800" t="s">
        <v>1800</v>
      </c>
      <c r="G6800" t="s">
        <v>27</v>
      </c>
      <c r="H6800">
        <v>77041</v>
      </c>
      <c r="I6800" t="s">
        <v>2467</v>
      </c>
      <c r="J6800">
        <v>151.19999999999999</v>
      </c>
      <c r="K6800">
        <v>3</v>
      </c>
      <c r="L6800">
        <v>39.69</v>
      </c>
      <c r="M6800">
        <v>0.2</v>
      </c>
      <c r="N6800">
        <v>32.130000000000003</v>
      </c>
    </row>
    <row r="6801" spans="1:14" hidden="1">
      <c r="A6801">
        <v>1419</v>
      </c>
      <c r="B6801" t="s">
        <v>6053</v>
      </c>
      <c r="C6801" s="4">
        <v>42268</v>
      </c>
      <c r="D6801" s="4">
        <v>42271</v>
      </c>
      <c r="E6801" t="s">
        <v>38</v>
      </c>
      <c r="F6801" t="s">
        <v>1800</v>
      </c>
      <c r="G6801" t="s">
        <v>27</v>
      </c>
      <c r="H6801">
        <v>77041</v>
      </c>
      <c r="I6801" t="s">
        <v>2022</v>
      </c>
      <c r="J6801">
        <v>4.9279999999999999</v>
      </c>
      <c r="K6801">
        <v>4</v>
      </c>
      <c r="L6801">
        <v>1.6015999999999999</v>
      </c>
      <c r="M6801">
        <v>0.6</v>
      </c>
      <c r="N6801">
        <v>-1.4783999999999999</v>
      </c>
    </row>
    <row r="6802" spans="1:14" hidden="1">
      <c r="A6802">
        <v>2272</v>
      </c>
      <c r="B6802" t="s">
        <v>6054</v>
      </c>
      <c r="C6802" s="4">
        <v>42268</v>
      </c>
      <c r="D6802" s="4">
        <v>42274</v>
      </c>
      <c r="E6802" t="s">
        <v>15</v>
      </c>
      <c r="F6802" t="s">
        <v>4791</v>
      </c>
      <c r="G6802" t="s">
        <v>21</v>
      </c>
      <c r="H6802">
        <v>98105</v>
      </c>
      <c r="I6802" t="s">
        <v>1003</v>
      </c>
      <c r="J6802">
        <v>199.74</v>
      </c>
      <c r="K6802">
        <v>6</v>
      </c>
      <c r="L6802">
        <v>25.3004</v>
      </c>
      <c r="M6802">
        <v>0</v>
      </c>
      <c r="N6802">
        <v>47.937600000000003</v>
      </c>
    </row>
    <row r="6803" spans="1:14" hidden="1">
      <c r="A6803">
        <v>2786</v>
      </c>
      <c r="B6803" t="s">
        <v>6055</v>
      </c>
      <c r="C6803" s="4">
        <v>42268</v>
      </c>
      <c r="D6803" s="4">
        <v>42270</v>
      </c>
      <c r="E6803" t="s">
        <v>38</v>
      </c>
      <c r="F6803" t="s">
        <v>4200</v>
      </c>
      <c r="G6803" t="s">
        <v>17</v>
      </c>
      <c r="H6803">
        <v>90036</v>
      </c>
      <c r="I6803" t="s">
        <v>1968</v>
      </c>
      <c r="J6803">
        <v>601.53599999999994</v>
      </c>
      <c r="K6803">
        <v>4</v>
      </c>
      <c r="L6803">
        <v>150.38399999999999</v>
      </c>
      <c r="M6803">
        <v>0.2</v>
      </c>
      <c r="N6803">
        <v>0</v>
      </c>
    </row>
    <row r="6804" spans="1:14" hidden="1">
      <c r="A6804">
        <v>2787</v>
      </c>
      <c r="B6804" t="s">
        <v>6055</v>
      </c>
      <c r="C6804" s="4">
        <v>42268</v>
      </c>
      <c r="D6804" s="4">
        <v>42270</v>
      </c>
      <c r="E6804" t="s">
        <v>38</v>
      </c>
      <c r="F6804" t="s">
        <v>4200</v>
      </c>
      <c r="G6804" t="s">
        <v>17</v>
      </c>
      <c r="H6804">
        <v>90036</v>
      </c>
      <c r="I6804" t="s">
        <v>3713</v>
      </c>
      <c r="J6804">
        <v>7.9</v>
      </c>
      <c r="K6804">
        <v>2</v>
      </c>
      <c r="L6804">
        <v>2.6859999999999999</v>
      </c>
      <c r="M6804">
        <v>0</v>
      </c>
      <c r="N6804">
        <v>2.528</v>
      </c>
    </row>
    <row r="6805" spans="1:14" hidden="1">
      <c r="A6805">
        <v>3031</v>
      </c>
      <c r="B6805" t="s">
        <v>6056</v>
      </c>
      <c r="C6805" s="4">
        <v>42268</v>
      </c>
      <c r="D6805" s="4">
        <v>42274</v>
      </c>
      <c r="E6805" t="s">
        <v>15</v>
      </c>
      <c r="F6805" t="s">
        <v>2403</v>
      </c>
      <c r="G6805" t="s">
        <v>27</v>
      </c>
      <c r="H6805">
        <v>48146</v>
      </c>
      <c r="I6805" t="s">
        <v>312</v>
      </c>
      <c r="J6805">
        <v>194.32</v>
      </c>
      <c r="K6805">
        <v>4</v>
      </c>
      <c r="L6805">
        <v>40.807200000000002</v>
      </c>
      <c r="M6805">
        <v>0</v>
      </c>
      <c r="N6805">
        <v>31.091200000000001</v>
      </c>
    </row>
    <row r="6806" spans="1:14" hidden="1">
      <c r="A6806">
        <v>3032</v>
      </c>
      <c r="B6806" t="s">
        <v>6056</v>
      </c>
      <c r="C6806" s="4">
        <v>42268</v>
      </c>
      <c r="D6806" s="4">
        <v>42274</v>
      </c>
      <c r="E6806" t="s">
        <v>15</v>
      </c>
      <c r="F6806" t="s">
        <v>2403</v>
      </c>
      <c r="G6806" t="s">
        <v>27</v>
      </c>
      <c r="H6806">
        <v>48146</v>
      </c>
      <c r="I6806" t="s">
        <v>854</v>
      </c>
      <c r="J6806">
        <v>25.99</v>
      </c>
      <c r="K6806">
        <v>1</v>
      </c>
      <c r="L6806">
        <v>18.4529</v>
      </c>
      <c r="M6806">
        <v>0</v>
      </c>
      <c r="N6806">
        <v>7.5370999999999997</v>
      </c>
    </row>
    <row r="6807" spans="1:14" hidden="1">
      <c r="A6807">
        <v>3852</v>
      </c>
      <c r="B6807" t="s">
        <v>6057</v>
      </c>
      <c r="C6807" s="4">
        <v>42268</v>
      </c>
      <c r="D6807" s="4">
        <v>42268</v>
      </c>
      <c r="E6807" t="s">
        <v>98</v>
      </c>
      <c r="F6807" t="s">
        <v>5832</v>
      </c>
      <c r="G6807" t="s">
        <v>17</v>
      </c>
      <c r="H6807">
        <v>2169</v>
      </c>
      <c r="I6807" t="s">
        <v>3556</v>
      </c>
      <c r="J6807">
        <v>85.3</v>
      </c>
      <c r="K6807">
        <v>2</v>
      </c>
      <c r="L6807">
        <v>35.399500000000003</v>
      </c>
      <c r="M6807">
        <v>0</v>
      </c>
      <c r="N6807">
        <v>14.500999999999999</v>
      </c>
    </row>
    <row r="6808" spans="1:14" hidden="1">
      <c r="A6808">
        <v>4618</v>
      </c>
      <c r="B6808" t="s">
        <v>6058</v>
      </c>
      <c r="C6808" s="4">
        <v>42268</v>
      </c>
      <c r="D6808" s="4">
        <v>42273</v>
      </c>
      <c r="E6808" t="s">
        <v>15</v>
      </c>
      <c r="F6808" t="s">
        <v>1756</v>
      </c>
      <c r="G6808" t="s">
        <v>17</v>
      </c>
      <c r="H6808">
        <v>2149</v>
      </c>
      <c r="I6808" t="s">
        <v>2179</v>
      </c>
      <c r="J6808">
        <v>589.9</v>
      </c>
      <c r="K6808">
        <v>2</v>
      </c>
      <c r="L6808">
        <v>221.21250000000001</v>
      </c>
      <c r="M6808">
        <v>0</v>
      </c>
      <c r="N6808">
        <v>147.47499999999999</v>
      </c>
    </row>
    <row r="6809" spans="1:14" hidden="1">
      <c r="A6809">
        <v>4619</v>
      </c>
      <c r="B6809" t="s">
        <v>6058</v>
      </c>
      <c r="C6809" s="4">
        <v>42268</v>
      </c>
      <c r="D6809" s="4">
        <v>42273</v>
      </c>
      <c r="E6809" t="s">
        <v>15</v>
      </c>
      <c r="F6809" t="s">
        <v>1756</v>
      </c>
      <c r="G6809" t="s">
        <v>17</v>
      </c>
      <c r="H6809">
        <v>2149</v>
      </c>
      <c r="I6809" t="s">
        <v>979</v>
      </c>
      <c r="J6809">
        <v>542.94000000000005</v>
      </c>
      <c r="K6809">
        <v>3</v>
      </c>
      <c r="L6809">
        <v>133.92519999999999</v>
      </c>
      <c r="M6809">
        <v>0</v>
      </c>
      <c r="N6809">
        <v>141.1644</v>
      </c>
    </row>
    <row r="6810" spans="1:14" hidden="1">
      <c r="A6810">
        <v>6176</v>
      </c>
      <c r="B6810" t="s">
        <v>6059</v>
      </c>
      <c r="C6810" s="4">
        <v>42268</v>
      </c>
      <c r="D6810" s="4">
        <v>42273</v>
      </c>
      <c r="E6810" t="s">
        <v>15</v>
      </c>
      <c r="F6810" t="s">
        <v>364</v>
      </c>
      <c r="G6810" t="s">
        <v>21</v>
      </c>
      <c r="H6810">
        <v>29203</v>
      </c>
      <c r="I6810" t="s">
        <v>3875</v>
      </c>
      <c r="J6810">
        <v>1690.04</v>
      </c>
      <c r="K6810">
        <v>4</v>
      </c>
      <c r="L6810">
        <v>316.88249999999999</v>
      </c>
      <c r="M6810">
        <v>0</v>
      </c>
      <c r="N6810">
        <v>422.51</v>
      </c>
    </row>
    <row r="6811" spans="1:14" hidden="1">
      <c r="A6811">
        <v>6177</v>
      </c>
      <c r="B6811" t="s">
        <v>6059</v>
      </c>
      <c r="C6811" s="4">
        <v>42268</v>
      </c>
      <c r="D6811" s="4">
        <v>42273</v>
      </c>
      <c r="E6811" t="s">
        <v>15</v>
      </c>
      <c r="F6811" t="s">
        <v>364</v>
      </c>
      <c r="G6811" t="s">
        <v>21</v>
      </c>
      <c r="H6811">
        <v>29203</v>
      </c>
      <c r="I6811" t="s">
        <v>1057</v>
      </c>
      <c r="J6811">
        <v>85.96</v>
      </c>
      <c r="K6811">
        <v>7</v>
      </c>
      <c r="L6811">
        <v>8.8415999999999997</v>
      </c>
      <c r="M6811">
        <v>0</v>
      </c>
      <c r="N6811">
        <v>24.0688</v>
      </c>
    </row>
    <row r="6812" spans="1:14" hidden="1">
      <c r="A6812">
        <v>6178</v>
      </c>
      <c r="B6812" t="s">
        <v>6059</v>
      </c>
      <c r="C6812" s="4">
        <v>42268</v>
      </c>
      <c r="D6812" s="4">
        <v>42273</v>
      </c>
      <c r="E6812" t="s">
        <v>15</v>
      </c>
      <c r="F6812" t="s">
        <v>364</v>
      </c>
      <c r="G6812" t="s">
        <v>21</v>
      </c>
      <c r="H6812">
        <v>29203</v>
      </c>
      <c r="I6812" t="s">
        <v>211</v>
      </c>
      <c r="J6812">
        <v>121.96</v>
      </c>
      <c r="K6812">
        <v>2</v>
      </c>
      <c r="L6812">
        <v>32.319400000000002</v>
      </c>
      <c r="M6812">
        <v>0</v>
      </c>
      <c r="N6812">
        <v>57.321199999999997</v>
      </c>
    </row>
    <row r="6813" spans="1:14" hidden="1">
      <c r="A6813">
        <v>6179</v>
      </c>
      <c r="B6813" t="s">
        <v>6059</v>
      </c>
      <c r="C6813" s="4">
        <v>42268</v>
      </c>
      <c r="D6813" s="4">
        <v>42273</v>
      </c>
      <c r="E6813" t="s">
        <v>15</v>
      </c>
      <c r="F6813" t="s">
        <v>364</v>
      </c>
      <c r="G6813" t="s">
        <v>21</v>
      </c>
      <c r="H6813">
        <v>29203</v>
      </c>
      <c r="I6813" t="s">
        <v>4475</v>
      </c>
      <c r="J6813">
        <v>23.92</v>
      </c>
      <c r="K6813">
        <v>4</v>
      </c>
      <c r="L6813">
        <v>3.0497999999999998</v>
      </c>
      <c r="M6813">
        <v>0</v>
      </c>
      <c r="N6813">
        <v>11.720800000000001</v>
      </c>
    </row>
    <row r="6814" spans="1:14" hidden="1">
      <c r="A6814">
        <v>6180</v>
      </c>
      <c r="B6814" t="s">
        <v>6059</v>
      </c>
      <c r="C6814" s="4">
        <v>42268</v>
      </c>
      <c r="D6814" s="4">
        <v>42273</v>
      </c>
      <c r="E6814" t="s">
        <v>15</v>
      </c>
      <c r="F6814" t="s">
        <v>364</v>
      </c>
      <c r="G6814" t="s">
        <v>21</v>
      </c>
      <c r="H6814">
        <v>29203</v>
      </c>
      <c r="I6814" t="s">
        <v>122</v>
      </c>
      <c r="J6814">
        <v>63.96</v>
      </c>
      <c r="K6814">
        <v>2</v>
      </c>
      <c r="L6814">
        <v>28.782</v>
      </c>
      <c r="M6814">
        <v>0</v>
      </c>
      <c r="N6814">
        <v>6.3959999999999999</v>
      </c>
    </row>
    <row r="6815" spans="1:14" hidden="1">
      <c r="A6815">
        <v>6181</v>
      </c>
      <c r="B6815" t="s">
        <v>6059</v>
      </c>
      <c r="C6815" s="4">
        <v>42268</v>
      </c>
      <c r="D6815" s="4">
        <v>42273</v>
      </c>
      <c r="E6815" t="s">
        <v>15</v>
      </c>
      <c r="F6815" t="s">
        <v>364</v>
      </c>
      <c r="G6815" t="s">
        <v>21</v>
      </c>
      <c r="H6815">
        <v>29203</v>
      </c>
      <c r="I6815" t="s">
        <v>4848</v>
      </c>
      <c r="J6815">
        <v>629.95000000000005</v>
      </c>
      <c r="K6815">
        <v>5</v>
      </c>
      <c r="L6815">
        <v>90.712800000000001</v>
      </c>
      <c r="M6815">
        <v>0</v>
      </c>
      <c r="N6815">
        <v>176.386</v>
      </c>
    </row>
    <row r="6816" spans="1:14" hidden="1">
      <c r="A6816">
        <v>6182</v>
      </c>
      <c r="B6816" t="s">
        <v>6059</v>
      </c>
      <c r="C6816" s="4">
        <v>42268</v>
      </c>
      <c r="D6816" s="4">
        <v>42273</v>
      </c>
      <c r="E6816" t="s">
        <v>15</v>
      </c>
      <c r="F6816" t="s">
        <v>364</v>
      </c>
      <c r="G6816" t="s">
        <v>21</v>
      </c>
      <c r="H6816">
        <v>29203</v>
      </c>
      <c r="I6816" t="s">
        <v>2622</v>
      </c>
      <c r="J6816">
        <v>113.73</v>
      </c>
      <c r="K6816">
        <v>3</v>
      </c>
      <c r="L6816">
        <v>26.9161</v>
      </c>
      <c r="M6816">
        <v>0</v>
      </c>
      <c r="N6816">
        <v>32.981699999999996</v>
      </c>
    </row>
    <row r="6817" spans="1:14" hidden="1">
      <c r="A6817">
        <v>6183</v>
      </c>
      <c r="B6817" t="s">
        <v>6059</v>
      </c>
      <c r="C6817" s="4">
        <v>42268</v>
      </c>
      <c r="D6817" s="4">
        <v>42273</v>
      </c>
      <c r="E6817" t="s">
        <v>15</v>
      </c>
      <c r="F6817" t="s">
        <v>364</v>
      </c>
      <c r="G6817" t="s">
        <v>21</v>
      </c>
      <c r="H6817">
        <v>29203</v>
      </c>
      <c r="I6817" t="s">
        <v>447</v>
      </c>
      <c r="J6817">
        <v>14.6</v>
      </c>
      <c r="K6817">
        <v>2</v>
      </c>
      <c r="L6817">
        <v>3.8690000000000002</v>
      </c>
      <c r="M6817">
        <v>0</v>
      </c>
      <c r="N6817">
        <v>6.8620000000000001</v>
      </c>
    </row>
    <row r="6818" spans="1:14" hidden="1">
      <c r="A6818">
        <v>6184</v>
      </c>
      <c r="B6818" t="s">
        <v>6059</v>
      </c>
      <c r="C6818" s="4">
        <v>42268</v>
      </c>
      <c r="D6818" s="4">
        <v>42273</v>
      </c>
      <c r="E6818" t="s">
        <v>15</v>
      </c>
      <c r="F6818" t="s">
        <v>364</v>
      </c>
      <c r="G6818" t="s">
        <v>21</v>
      </c>
      <c r="H6818">
        <v>29203</v>
      </c>
      <c r="I6818" t="s">
        <v>4683</v>
      </c>
      <c r="J6818">
        <v>887.84</v>
      </c>
      <c r="K6818">
        <v>8</v>
      </c>
      <c r="L6818">
        <v>108.7604</v>
      </c>
      <c r="M6818">
        <v>0</v>
      </c>
      <c r="N6818">
        <v>17.756799999999998</v>
      </c>
    </row>
    <row r="6819" spans="1:14" hidden="1">
      <c r="A6819">
        <v>8037</v>
      </c>
      <c r="B6819" t="s">
        <v>6060</v>
      </c>
      <c r="C6819" s="4">
        <v>42267</v>
      </c>
      <c r="D6819" s="4">
        <v>42269</v>
      </c>
      <c r="E6819" t="s">
        <v>38</v>
      </c>
      <c r="F6819" t="s">
        <v>3578</v>
      </c>
      <c r="G6819" t="s">
        <v>21</v>
      </c>
      <c r="H6819">
        <v>1841</v>
      </c>
      <c r="I6819" t="s">
        <v>1490</v>
      </c>
      <c r="J6819">
        <v>37.68</v>
      </c>
      <c r="K6819">
        <v>6</v>
      </c>
      <c r="L6819">
        <v>3.4540000000000002</v>
      </c>
      <c r="M6819">
        <v>0</v>
      </c>
      <c r="N6819">
        <v>16.956</v>
      </c>
    </row>
    <row r="6820" spans="1:14" hidden="1">
      <c r="A6820">
        <v>8061</v>
      </c>
      <c r="B6820" t="s">
        <v>6061</v>
      </c>
      <c r="C6820" s="4">
        <v>42267</v>
      </c>
      <c r="D6820" s="4">
        <v>42273</v>
      </c>
      <c r="E6820" t="s">
        <v>15</v>
      </c>
      <c r="F6820" t="s">
        <v>4194</v>
      </c>
      <c r="G6820" t="s">
        <v>27</v>
      </c>
      <c r="H6820">
        <v>11561</v>
      </c>
      <c r="I6820" t="s">
        <v>300</v>
      </c>
      <c r="J6820">
        <v>61.4</v>
      </c>
      <c r="K6820">
        <v>5</v>
      </c>
      <c r="L6820">
        <v>6.5084</v>
      </c>
      <c r="M6820">
        <v>0</v>
      </c>
      <c r="N6820">
        <v>28.858000000000001</v>
      </c>
    </row>
    <row r="6821" spans="1:14" hidden="1">
      <c r="A6821">
        <v>8062</v>
      </c>
      <c r="B6821" t="s">
        <v>6061</v>
      </c>
      <c r="C6821" s="4">
        <v>42267</v>
      </c>
      <c r="D6821" s="4">
        <v>42273</v>
      </c>
      <c r="E6821" t="s">
        <v>15</v>
      </c>
      <c r="F6821" t="s">
        <v>4194</v>
      </c>
      <c r="G6821" t="s">
        <v>27</v>
      </c>
      <c r="H6821">
        <v>11561</v>
      </c>
      <c r="I6821" t="s">
        <v>4283</v>
      </c>
      <c r="J6821">
        <v>24.448</v>
      </c>
      <c r="K6821">
        <v>2</v>
      </c>
      <c r="L6821">
        <v>7.7927999999999997</v>
      </c>
      <c r="M6821">
        <v>0.2</v>
      </c>
      <c r="N6821">
        <v>8.8623999999999992</v>
      </c>
    </row>
    <row r="6822" spans="1:14" hidden="1">
      <c r="A6822">
        <v>8209</v>
      </c>
      <c r="B6822" t="s">
        <v>6062</v>
      </c>
      <c r="C6822" s="4">
        <v>42267</v>
      </c>
      <c r="D6822" s="4">
        <v>42271</v>
      </c>
      <c r="E6822" t="s">
        <v>15</v>
      </c>
      <c r="F6822" t="s">
        <v>778</v>
      </c>
      <c r="G6822" t="s">
        <v>21</v>
      </c>
      <c r="H6822">
        <v>37211</v>
      </c>
      <c r="I6822" t="s">
        <v>3905</v>
      </c>
      <c r="J6822">
        <v>1369.7639999999999</v>
      </c>
      <c r="K6822">
        <v>6</v>
      </c>
      <c r="L6822">
        <v>380.49</v>
      </c>
      <c r="M6822">
        <v>0.7</v>
      </c>
      <c r="N6822">
        <v>-913.17600000000004</v>
      </c>
    </row>
    <row r="6823" spans="1:14" hidden="1">
      <c r="A6823">
        <v>8210</v>
      </c>
      <c r="B6823" t="s">
        <v>6062</v>
      </c>
      <c r="C6823" s="4">
        <v>42267</v>
      </c>
      <c r="D6823" s="4">
        <v>42271</v>
      </c>
      <c r="E6823" t="s">
        <v>15</v>
      </c>
      <c r="F6823" t="s">
        <v>778</v>
      </c>
      <c r="G6823" t="s">
        <v>21</v>
      </c>
      <c r="H6823">
        <v>37211</v>
      </c>
      <c r="I6823" t="s">
        <v>209</v>
      </c>
      <c r="J6823">
        <v>294.36799999999999</v>
      </c>
      <c r="K6823">
        <v>4</v>
      </c>
      <c r="L6823">
        <v>88.310400000000001</v>
      </c>
      <c r="M6823">
        <v>0.2</v>
      </c>
      <c r="N6823">
        <v>-58.873600000000003</v>
      </c>
    </row>
    <row r="6824" spans="1:14" hidden="1">
      <c r="A6824">
        <v>8437</v>
      </c>
      <c r="B6824" t="s">
        <v>6063</v>
      </c>
      <c r="C6824" s="4">
        <v>42267</v>
      </c>
      <c r="D6824" s="4">
        <v>42273</v>
      </c>
      <c r="E6824" t="s">
        <v>15</v>
      </c>
      <c r="F6824" t="s">
        <v>2813</v>
      </c>
      <c r="G6824" t="s">
        <v>21</v>
      </c>
      <c r="H6824">
        <v>89115</v>
      </c>
      <c r="I6824" t="s">
        <v>92</v>
      </c>
      <c r="J6824">
        <v>45.584000000000003</v>
      </c>
      <c r="K6824">
        <v>11</v>
      </c>
      <c r="L6824">
        <v>2.6417999999999999</v>
      </c>
      <c r="M6824">
        <v>0.2</v>
      </c>
      <c r="N6824">
        <v>16.5242</v>
      </c>
    </row>
    <row r="6825" spans="1:14" hidden="1">
      <c r="A6825">
        <v>9146</v>
      </c>
      <c r="B6825" t="s">
        <v>6064</v>
      </c>
      <c r="C6825" s="4">
        <v>42267</v>
      </c>
      <c r="D6825" s="4">
        <v>42271</v>
      </c>
      <c r="E6825" t="s">
        <v>15</v>
      </c>
      <c r="F6825" t="s">
        <v>226</v>
      </c>
      <c r="G6825" t="s">
        <v>21</v>
      </c>
      <c r="H6825">
        <v>60540</v>
      </c>
      <c r="I6825" t="s">
        <v>2494</v>
      </c>
      <c r="J6825">
        <v>2.8079999999999998</v>
      </c>
      <c r="K6825">
        <v>3</v>
      </c>
      <c r="L6825">
        <v>2.4336000000000002</v>
      </c>
      <c r="M6825">
        <v>0.8</v>
      </c>
      <c r="N6825">
        <v>-4.4927999999999999</v>
      </c>
    </row>
    <row r="6826" spans="1:14" hidden="1">
      <c r="A6826">
        <v>1303</v>
      </c>
      <c r="B6826" t="s">
        <v>6065</v>
      </c>
      <c r="C6826" s="4">
        <v>42266</v>
      </c>
      <c r="D6826" s="4">
        <v>42271</v>
      </c>
      <c r="E6826" t="s">
        <v>52</v>
      </c>
      <c r="F6826" t="s">
        <v>106</v>
      </c>
      <c r="G6826" t="s">
        <v>17</v>
      </c>
      <c r="H6826">
        <v>22204</v>
      </c>
      <c r="I6826" t="s">
        <v>3489</v>
      </c>
      <c r="J6826">
        <v>61.96</v>
      </c>
      <c r="K6826">
        <v>2</v>
      </c>
      <c r="L6826">
        <v>28.811399999999999</v>
      </c>
      <c r="M6826">
        <v>0</v>
      </c>
      <c r="N6826">
        <v>4.3372000000000002</v>
      </c>
    </row>
    <row r="6827" spans="1:14" hidden="1">
      <c r="A6827">
        <v>5107</v>
      </c>
      <c r="B6827" t="s">
        <v>6066</v>
      </c>
      <c r="C6827" s="4">
        <v>42266</v>
      </c>
      <c r="D6827" s="4">
        <v>42273</v>
      </c>
      <c r="E6827" t="s">
        <v>15</v>
      </c>
      <c r="F6827" t="s">
        <v>3006</v>
      </c>
      <c r="G6827" t="s">
        <v>27</v>
      </c>
      <c r="H6827">
        <v>31907</v>
      </c>
      <c r="I6827" t="s">
        <v>1276</v>
      </c>
      <c r="J6827">
        <v>66.36</v>
      </c>
      <c r="K6827">
        <v>4</v>
      </c>
      <c r="L6827">
        <v>10.7835</v>
      </c>
      <c r="M6827">
        <v>0</v>
      </c>
      <c r="N6827">
        <v>23.225999999999999</v>
      </c>
    </row>
    <row r="6828" spans="1:14" hidden="1">
      <c r="A6828">
        <v>6169</v>
      </c>
      <c r="B6828" t="s">
        <v>6067</v>
      </c>
      <c r="C6828" s="4">
        <v>42266</v>
      </c>
      <c r="D6828" s="4">
        <v>42269</v>
      </c>
      <c r="E6828" t="s">
        <v>52</v>
      </c>
      <c r="F6828" t="s">
        <v>2511</v>
      </c>
      <c r="G6828" t="s">
        <v>27</v>
      </c>
      <c r="H6828">
        <v>90008</v>
      </c>
      <c r="I6828" t="s">
        <v>1966</v>
      </c>
      <c r="J6828">
        <v>22.96</v>
      </c>
      <c r="K6828">
        <v>2</v>
      </c>
      <c r="L6828">
        <v>5.8548</v>
      </c>
      <c r="M6828">
        <v>0</v>
      </c>
      <c r="N6828">
        <v>11.250400000000001</v>
      </c>
    </row>
    <row r="6829" spans="1:14" hidden="1">
      <c r="A6829">
        <v>6629</v>
      </c>
      <c r="B6829" t="s">
        <v>6068</v>
      </c>
      <c r="C6829" s="4">
        <v>42266</v>
      </c>
      <c r="D6829" s="4">
        <v>42269</v>
      </c>
      <c r="E6829" t="s">
        <v>52</v>
      </c>
      <c r="F6829" t="s">
        <v>761</v>
      </c>
      <c r="G6829" t="s">
        <v>21</v>
      </c>
      <c r="H6829">
        <v>10024</v>
      </c>
      <c r="I6829" t="s">
        <v>1228</v>
      </c>
      <c r="J6829">
        <v>279.86</v>
      </c>
      <c r="K6829">
        <v>14</v>
      </c>
      <c r="L6829">
        <v>10.3948</v>
      </c>
      <c r="M6829">
        <v>0</v>
      </c>
      <c r="N6829">
        <v>134.33279999999999</v>
      </c>
    </row>
    <row r="6830" spans="1:14" hidden="1">
      <c r="A6830">
        <v>9306</v>
      </c>
      <c r="B6830" t="s">
        <v>6069</v>
      </c>
      <c r="C6830" s="4">
        <v>42266</v>
      </c>
      <c r="D6830" s="4">
        <v>42271</v>
      </c>
      <c r="E6830" t="s">
        <v>15</v>
      </c>
      <c r="F6830" t="s">
        <v>2499</v>
      </c>
      <c r="G6830" t="s">
        <v>17</v>
      </c>
      <c r="H6830">
        <v>87505</v>
      </c>
      <c r="I6830" t="s">
        <v>2533</v>
      </c>
      <c r="J6830">
        <v>8.4</v>
      </c>
      <c r="K6830">
        <v>5</v>
      </c>
      <c r="L6830">
        <v>1.2432000000000001</v>
      </c>
      <c r="M6830">
        <v>0</v>
      </c>
      <c r="N6830">
        <v>2.1840000000000002</v>
      </c>
    </row>
    <row r="6831" spans="1:14" hidden="1">
      <c r="A6831">
        <v>9599</v>
      </c>
      <c r="B6831" t="s">
        <v>6070</v>
      </c>
      <c r="C6831" s="4">
        <v>42266</v>
      </c>
      <c r="D6831" s="4">
        <v>42270</v>
      </c>
      <c r="E6831" t="s">
        <v>15</v>
      </c>
      <c r="F6831" t="s">
        <v>1718</v>
      </c>
      <c r="G6831" t="s">
        <v>17</v>
      </c>
      <c r="H6831">
        <v>95823</v>
      </c>
      <c r="I6831" t="s">
        <v>6071</v>
      </c>
      <c r="J6831">
        <v>60.84</v>
      </c>
      <c r="K6831">
        <v>3</v>
      </c>
      <c r="L6831">
        <v>13.7904</v>
      </c>
      <c r="M6831">
        <v>0</v>
      </c>
      <c r="N6831">
        <v>19.468800000000002</v>
      </c>
    </row>
    <row r="6832" spans="1:14" hidden="1">
      <c r="A6832">
        <v>576</v>
      </c>
      <c r="B6832" t="s">
        <v>6072</v>
      </c>
      <c r="C6832" s="4">
        <v>42265</v>
      </c>
      <c r="D6832" s="4">
        <v>42269</v>
      </c>
      <c r="E6832" t="s">
        <v>52</v>
      </c>
      <c r="F6832" t="s">
        <v>2400</v>
      </c>
      <c r="G6832" t="s">
        <v>21</v>
      </c>
      <c r="H6832">
        <v>90805</v>
      </c>
      <c r="I6832" t="s">
        <v>1966</v>
      </c>
      <c r="J6832">
        <v>160.72</v>
      </c>
      <c r="K6832">
        <v>14</v>
      </c>
      <c r="L6832">
        <v>5.8548</v>
      </c>
      <c r="M6832">
        <v>0</v>
      </c>
      <c r="N6832">
        <v>78.752799999999993</v>
      </c>
    </row>
    <row r="6833" spans="1:14" hidden="1">
      <c r="A6833">
        <v>577</v>
      </c>
      <c r="B6833" t="s">
        <v>6072</v>
      </c>
      <c r="C6833" s="4">
        <v>42265</v>
      </c>
      <c r="D6833" s="4">
        <v>42269</v>
      </c>
      <c r="E6833" t="s">
        <v>52</v>
      </c>
      <c r="F6833" t="s">
        <v>2400</v>
      </c>
      <c r="G6833" t="s">
        <v>21</v>
      </c>
      <c r="H6833">
        <v>90805</v>
      </c>
      <c r="I6833" t="s">
        <v>6073</v>
      </c>
      <c r="J6833">
        <v>19.920000000000002</v>
      </c>
      <c r="K6833">
        <v>4</v>
      </c>
      <c r="L6833">
        <v>2.5398000000000001</v>
      </c>
      <c r="M6833">
        <v>0</v>
      </c>
      <c r="N6833">
        <v>9.7607999999999997</v>
      </c>
    </row>
    <row r="6834" spans="1:14" hidden="1">
      <c r="A6834">
        <v>578</v>
      </c>
      <c r="B6834" t="s">
        <v>6072</v>
      </c>
      <c r="C6834" s="4">
        <v>42265</v>
      </c>
      <c r="D6834" s="4">
        <v>42269</v>
      </c>
      <c r="E6834" t="s">
        <v>52</v>
      </c>
      <c r="F6834" t="s">
        <v>2400</v>
      </c>
      <c r="G6834" t="s">
        <v>21</v>
      </c>
      <c r="H6834">
        <v>90805</v>
      </c>
      <c r="I6834" t="s">
        <v>2090</v>
      </c>
      <c r="J6834">
        <v>7.3</v>
      </c>
      <c r="K6834">
        <v>2</v>
      </c>
      <c r="L6834">
        <v>2.5550000000000002</v>
      </c>
      <c r="M6834">
        <v>0</v>
      </c>
      <c r="N6834">
        <v>2.19</v>
      </c>
    </row>
    <row r="6835" spans="1:14" hidden="1">
      <c r="A6835">
        <v>3730</v>
      </c>
      <c r="B6835" t="s">
        <v>6074</v>
      </c>
      <c r="C6835" s="4">
        <v>42265</v>
      </c>
      <c r="D6835" s="4">
        <v>42270</v>
      </c>
      <c r="E6835" t="s">
        <v>15</v>
      </c>
      <c r="F6835" t="s">
        <v>1543</v>
      </c>
      <c r="G6835" t="s">
        <v>27</v>
      </c>
      <c r="H6835">
        <v>20735</v>
      </c>
      <c r="I6835" t="s">
        <v>2083</v>
      </c>
      <c r="J6835">
        <v>41.96</v>
      </c>
      <c r="K6835">
        <v>2</v>
      </c>
      <c r="L6835">
        <v>16.9938</v>
      </c>
      <c r="M6835">
        <v>0</v>
      </c>
      <c r="N6835">
        <v>7.9724000000000004</v>
      </c>
    </row>
    <row r="6836" spans="1:14" hidden="1">
      <c r="A6836">
        <v>3731</v>
      </c>
      <c r="B6836" t="s">
        <v>6074</v>
      </c>
      <c r="C6836" s="4">
        <v>42265</v>
      </c>
      <c r="D6836" s="4">
        <v>42270</v>
      </c>
      <c r="E6836" t="s">
        <v>15</v>
      </c>
      <c r="F6836" t="s">
        <v>1543</v>
      </c>
      <c r="G6836" t="s">
        <v>27</v>
      </c>
      <c r="H6836">
        <v>20735</v>
      </c>
      <c r="I6836" t="s">
        <v>204</v>
      </c>
      <c r="J6836">
        <v>636.86</v>
      </c>
      <c r="K6836">
        <v>7</v>
      </c>
      <c r="L6836">
        <v>90.98</v>
      </c>
      <c r="M6836">
        <v>0</v>
      </c>
      <c r="N6836">
        <v>0</v>
      </c>
    </row>
    <row r="6837" spans="1:14" hidden="1">
      <c r="A6837">
        <v>3732</v>
      </c>
      <c r="B6837" t="s">
        <v>6074</v>
      </c>
      <c r="C6837" s="4">
        <v>42265</v>
      </c>
      <c r="D6837" s="4">
        <v>42270</v>
      </c>
      <c r="E6837" t="s">
        <v>15</v>
      </c>
      <c r="F6837" t="s">
        <v>1543</v>
      </c>
      <c r="G6837" t="s">
        <v>27</v>
      </c>
      <c r="H6837">
        <v>20735</v>
      </c>
      <c r="I6837" t="s">
        <v>6075</v>
      </c>
      <c r="J6837">
        <v>499.99</v>
      </c>
      <c r="K6837">
        <v>1</v>
      </c>
      <c r="L6837">
        <v>369.99259999999998</v>
      </c>
      <c r="M6837">
        <v>0</v>
      </c>
      <c r="N6837">
        <v>129.9974</v>
      </c>
    </row>
    <row r="6838" spans="1:14" hidden="1">
      <c r="A6838">
        <v>3733</v>
      </c>
      <c r="B6838" t="s">
        <v>6074</v>
      </c>
      <c r="C6838" s="4">
        <v>42265</v>
      </c>
      <c r="D6838" s="4">
        <v>42270</v>
      </c>
      <c r="E6838" t="s">
        <v>15</v>
      </c>
      <c r="F6838" t="s">
        <v>1543</v>
      </c>
      <c r="G6838" t="s">
        <v>27</v>
      </c>
      <c r="H6838">
        <v>20735</v>
      </c>
      <c r="I6838" t="s">
        <v>1704</v>
      </c>
      <c r="J6838">
        <v>1259.93</v>
      </c>
      <c r="K6838">
        <v>7</v>
      </c>
      <c r="L6838">
        <v>133.1926</v>
      </c>
      <c r="M6838">
        <v>0</v>
      </c>
      <c r="N6838">
        <v>327.58179999999999</v>
      </c>
    </row>
    <row r="6839" spans="1:14" hidden="1">
      <c r="A6839">
        <v>3734</v>
      </c>
      <c r="B6839" t="s">
        <v>6074</v>
      </c>
      <c r="C6839" s="4">
        <v>42265</v>
      </c>
      <c r="D6839" s="4">
        <v>42270</v>
      </c>
      <c r="E6839" t="s">
        <v>15</v>
      </c>
      <c r="F6839" t="s">
        <v>1543</v>
      </c>
      <c r="G6839" t="s">
        <v>27</v>
      </c>
      <c r="H6839">
        <v>20735</v>
      </c>
      <c r="I6839" t="s">
        <v>1674</v>
      </c>
      <c r="J6839">
        <v>65.08</v>
      </c>
      <c r="K6839">
        <v>4</v>
      </c>
      <c r="L6839">
        <v>8.2977000000000007</v>
      </c>
      <c r="M6839">
        <v>0</v>
      </c>
      <c r="N6839">
        <v>31.889199999999999</v>
      </c>
    </row>
    <row r="6840" spans="1:14" hidden="1">
      <c r="A6840">
        <v>3759</v>
      </c>
      <c r="B6840" t="s">
        <v>6076</v>
      </c>
      <c r="C6840" s="4">
        <v>42265</v>
      </c>
      <c r="D6840" s="4">
        <v>42270</v>
      </c>
      <c r="E6840" t="s">
        <v>15</v>
      </c>
      <c r="F6840" t="s">
        <v>1619</v>
      </c>
      <c r="G6840" t="s">
        <v>27</v>
      </c>
      <c r="H6840">
        <v>90049</v>
      </c>
      <c r="I6840" t="s">
        <v>2336</v>
      </c>
      <c r="J6840">
        <v>11.68</v>
      </c>
      <c r="K6840">
        <v>2</v>
      </c>
      <c r="L6840">
        <v>3.0952000000000002</v>
      </c>
      <c r="M6840">
        <v>0</v>
      </c>
      <c r="N6840">
        <v>5.4896000000000003</v>
      </c>
    </row>
    <row r="6841" spans="1:14" hidden="1">
      <c r="A6841">
        <v>3760</v>
      </c>
      <c r="B6841" t="s">
        <v>6076</v>
      </c>
      <c r="C6841" s="4">
        <v>42265</v>
      </c>
      <c r="D6841" s="4">
        <v>42270</v>
      </c>
      <c r="E6841" t="s">
        <v>15</v>
      </c>
      <c r="F6841" t="s">
        <v>1619</v>
      </c>
      <c r="G6841" t="s">
        <v>27</v>
      </c>
      <c r="H6841">
        <v>90049</v>
      </c>
      <c r="I6841" t="s">
        <v>736</v>
      </c>
      <c r="J6841">
        <v>16.899999999999999</v>
      </c>
      <c r="K6841">
        <v>2</v>
      </c>
      <c r="L6841">
        <v>5.915</v>
      </c>
      <c r="M6841">
        <v>0</v>
      </c>
      <c r="N6841">
        <v>5.07</v>
      </c>
    </row>
    <row r="6842" spans="1:14" hidden="1">
      <c r="A6842">
        <v>3761</v>
      </c>
      <c r="B6842" t="s">
        <v>6076</v>
      </c>
      <c r="C6842" s="4">
        <v>42265</v>
      </c>
      <c r="D6842" s="4">
        <v>42270</v>
      </c>
      <c r="E6842" t="s">
        <v>15</v>
      </c>
      <c r="F6842" t="s">
        <v>1619</v>
      </c>
      <c r="G6842" t="s">
        <v>27</v>
      </c>
      <c r="H6842">
        <v>90049</v>
      </c>
      <c r="I6842" t="s">
        <v>2953</v>
      </c>
      <c r="J6842">
        <v>24.4</v>
      </c>
      <c r="K6842">
        <v>2</v>
      </c>
      <c r="L6842">
        <v>7.0759999999999996</v>
      </c>
      <c r="M6842">
        <v>0</v>
      </c>
      <c r="N6842">
        <v>10.247999999999999</v>
      </c>
    </row>
    <row r="6843" spans="1:14" hidden="1">
      <c r="A6843">
        <v>4976</v>
      </c>
      <c r="B6843" t="s">
        <v>6077</v>
      </c>
      <c r="C6843" s="4">
        <v>42265</v>
      </c>
      <c r="D6843" s="4">
        <v>42270</v>
      </c>
      <c r="E6843" t="s">
        <v>52</v>
      </c>
      <c r="F6843" t="s">
        <v>920</v>
      </c>
      <c r="G6843" t="s">
        <v>27</v>
      </c>
      <c r="H6843">
        <v>32216</v>
      </c>
      <c r="I6843" t="s">
        <v>5599</v>
      </c>
      <c r="J6843">
        <v>717.12</v>
      </c>
      <c r="K6843">
        <v>9</v>
      </c>
      <c r="L6843">
        <v>62.747999999999998</v>
      </c>
      <c r="M6843">
        <v>0.2</v>
      </c>
      <c r="N6843">
        <v>152.38800000000001</v>
      </c>
    </row>
    <row r="6844" spans="1:14" hidden="1">
      <c r="A6844">
        <v>5051</v>
      </c>
      <c r="B6844" t="s">
        <v>6078</v>
      </c>
      <c r="C6844" s="4">
        <v>42265</v>
      </c>
      <c r="D6844" s="4">
        <v>42271</v>
      </c>
      <c r="E6844" t="s">
        <v>15</v>
      </c>
      <c r="F6844" t="s">
        <v>1443</v>
      </c>
      <c r="G6844" t="s">
        <v>17</v>
      </c>
      <c r="H6844">
        <v>98198</v>
      </c>
      <c r="I6844" t="s">
        <v>2676</v>
      </c>
      <c r="J6844">
        <v>18.54</v>
      </c>
      <c r="K6844">
        <v>2</v>
      </c>
      <c r="L6844">
        <v>4.9131</v>
      </c>
      <c r="M6844">
        <v>0</v>
      </c>
      <c r="N6844">
        <v>8.7138000000000009</v>
      </c>
    </row>
    <row r="6845" spans="1:14" hidden="1">
      <c r="A6845">
        <v>5619</v>
      </c>
      <c r="B6845" t="s">
        <v>6079</v>
      </c>
      <c r="C6845" s="4">
        <v>42265</v>
      </c>
      <c r="D6845" s="4">
        <v>42268</v>
      </c>
      <c r="E6845" t="s">
        <v>38</v>
      </c>
      <c r="F6845" t="s">
        <v>258</v>
      </c>
      <c r="G6845" t="s">
        <v>21</v>
      </c>
      <c r="H6845">
        <v>92105</v>
      </c>
      <c r="I6845" t="s">
        <v>4683</v>
      </c>
      <c r="J6845">
        <v>443.92</v>
      </c>
      <c r="K6845">
        <v>4</v>
      </c>
      <c r="L6845">
        <v>108.7604</v>
      </c>
      <c r="M6845">
        <v>0</v>
      </c>
      <c r="N6845">
        <v>8.8783999999999992</v>
      </c>
    </row>
    <row r="6846" spans="1:14" hidden="1">
      <c r="A6846">
        <v>28</v>
      </c>
      <c r="B6846" t="s">
        <v>6080</v>
      </c>
      <c r="C6846" s="4">
        <v>42264</v>
      </c>
      <c r="D6846" s="4">
        <v>42268</v>
      </c>
      <c r="E6846" t="s">
        <v>15</v>
      </c>
      <c r="F6846" t="s">
        <v>2264</v>
      </c>
      <c r="G6846" t="s">
        <v>21</v>
      </c>
      <c r="H6846">
        <v>19140</v>
      </c>
      <c r="I6846" t="s">
        <v>3141</v>
      </c>
      <c r="J6846">
        <v>3083.43</v>
      </c>
      <c r="K6846">
        <v>7</v>
      </c>
      <c r="L6846">
        <v>678.3546</v>
      </c>
      <c r="M6846">
        <v>0.5</v>
      </c>
      <c r="N6846">
        <v>-1665.0522000000001</v>
      </c>
    </row>
    <row r="6847" spans="1:14" hidden="1">
      <c r="A6847">
        <v>29</v>
      </c>
      <c r="B6847" t="s">
        <v>6080</v>
      </c>
      <c r="C6847" s="4">
        <v>42264</v>
      </c>
      <c r="D6847" s="4">
        <v>42268</v>
      </c>
      <c r="E6847" t="s">
        <v>15</v>
      </c>
      <c r="F6847" t="s">
        <v>2264</v>
      </c>
      <c r="G6847" t="s">
        <v>21</v>
      </c>
      <c r="H6847">
        <v>19140</v>
      </c>
      <c r="I6847" t="s">
        <v>1461</v>
      </c>
      <c r="J6847">
        <v>9.6180000000000003</v>
      </c>
      <c r="K6847">
        <v>2</v>
      </c>
      <c r="L6847">
        <v>8.3355999999999995</v>
      </c>
      <c r="M6847">
        <v>0.7</v>
      </c>
      <c r="N6847">
        <v>-7.0532000000000004</v>
      </c>
    </row>
    <row r="6848" spans="1:14" hidden="1">
      <c r="A6848">
        <v>30</v>
      </c>
      <c r="B6848" t="s">
        <v>6080</v>
      </c>
      <c r="C6848" s="4">
        <v>42264</v>
      </c>
      <c r="D6848" s="4">
        <v>42268</v>
      </c>
      <c r="E6848" t="s">
        <v>15</v>
      </c>
      <c r="F6848" t="s">
        <v>2264</v>
      </c>
      <c r="G6848" t="s">
        <v>21</v>
      </c>
      <c r="H6848">
        <v>19140</v>
      </c>
      <c r="I6848" t="s">
        <v>2007</v>
      </c>
      <c r="J6848">
        <v>124.2</v>
      </c>
      <c r="K6848">
        <v>3</v>
      </c>
      <c r="L6848">
        <v>36.225000000000001</v>
      </c>
      <c r="M6848">
        <v>0.2</v>
      </c>
      <c r="N6848">
        <v>15.525</v>
      </c>
    </row>
    <row r="6849" spans="1:14" hidden="1">
      <c r="A6849">
        <v>31</v>
      </c>
      <c r="B6849" t="s">
        <v>6080</v>
      </c>
      <c r="C6849" s="4">
        <v>42264</v>
      </c>
      <c r="D6849" s="4">
        <v>42268</v>
      </c>
      <c r="E6849" t="s">
        <v>15</v>
      </c>
      <c r="F6849" t="s">
        <v>2264</v>
      </c>
      <c r="G6849" t="s">
        <v>21</v>
      </c>
      <c r="H6849">
        <v>19140</v>
      </c>
      <c r="I6849" t="s">
        <v>2392</v>
      </c>
      <c r="J6849">
        <v>3.2639999999999998</v>
      </c>
      <c r="K6849">
        <v>2</v>
      </c>
      <c r="L6849">
        <v>1.0811999999999999</v>
      </c>
      <c r="M6849">
        <v>0.2</v>
      </c>
      <c r="N6849">
        <v>1.1015999999999999</v>
      </c>
    </row>
    <row r="6850" spans="1:14" hidden="1">
      <c r="A6850">
        <v>32</v>
      </c>
      <c r="B6850" t="s">
        <v>6080</v>
      </c>
      <c r="C6850" s="4">
        <v>42264</v>
      </c>
      <c r="D6850" s="4">
        <v>42268</v>
      </c>
      <c r="E6850" t="s">
        <v>15</v>
      </c>
      <c r="F6850" t="s">
        <v>2264</v>
      </c>
      <c r="G6850" t="s">
        <v>21</v>
      </c>
      <c r="H6850">
        <v>19140</v>
      </c>
      <c r="I6850" t="s">
        <v>2862</v>
      </c>
      <c r="J6850">
        <v>86.304000000000002</v>
      </c>
      <c r="K6850">
        <v>6</v>
      </c>
      <c r="L6850">
        <v>12.7658</v>
      </c>
      <c r="M6850">
        <v>0.2</v>
      </c>
      <c r="N6850">
        <v>9.7091999999999903</v>
      </c>
    </row>
    <row r="6851" spans="1:14" hidden="1">
      <c r="A6851">
        <v>33</v>
      </c>
      <c r="B6851" t="s">
        <v>6080</v>
      </c>
      <c r="C6851" s="4">
        <v>42264</v>
      </c>
      <c r="D6851" s="4">
        <v>42268</v>
      </c>
      <c r="E6851" t="s">
        <v>15</v>
      </c>
      <c r="F6851" t="s">
        <v>2264</v>
      </c>
      <c r="G6851" t="s">
        <v>21</v>
      </c>
      <c r="H6851">
        <v>19140</v>
      </c>
      <c r="I6851" t="s">
        <v>3113</v>
      </c>
      <c r="J6851">
        <v>6.8579999999999997</v>
      </c>
      <c r="K6851">
        <v>6</v>
      </c>
      <c r="L6851">
        <v>2.0954999999999999</v>
      </c>
      <c r="M6851">
        <v>0.7</v>
      </c>
      <c r="N6851">
        <v>-5.7149999999999999</v>
      </c>
    </row>
    <row r="6852" spans="1:14" hidden="1">
      <c r="A6852">
        <v>34</v>
      </c>
      <c r="B6852" t="s">
        <v>6080</v>
      </c>
      <c r="C6852" s="4">
        <v>42264</v>
      </c>
      <c r="D6852" s="4">
        <v>42268</v>
      </c>
      <c r="E6852" t="s">
        <v>15</v>
      </c>
      <c r="F6852" t="s">
        <v>2264</v>
      </c>
      <c r="G6852" t="s">
        <v>21</v>
      </c>
      <c r="H6852">
        <v>19140</v>
      </c>
      <c r="I6852" t="s">
        <v>3456</v>
      </c>
      <c r="J6852">
        <v>15.76</v>
      </c>
      <c r="K6852">
        <v>2</v>
      </c>
      <c r="L6852">
        <v>6.1070000000000002</v>
      </c>
      <c r="M6852">
        <v>0.2</v>
      </c>
      <c r="N6852">
        <v>3.5459999999999998</v>
      </c>
    </row>
    <row r="6853" spans="1:14" hidden="1">
      <c r="A6853">
        <v>1016</v>
      </c>
      <c r="B6853" t="s">
        <v>6081</v>
      </c>
      <c r="C6853" s="4">
        <v>42264</v>
      </c>
      <c r="D6853" s="4">
        <v>42266</v>
      </c>
      <c r="E6853" t="s">
        <v>52</v>
      </c>
      <c r="F6853" t="s">
        <v>2207</v>
      </c>
      <c r="G6853" t="s">
        <v>17</v>
      </c>
      <c r="H6853">
        <v>90036</v>
      </c>
      <c r="I6853" t="s">
        <v>2784</v>
      </c>
      <c r="J6853">
        <v>32.4</v>
      </c>
      <c r="K6853">
        <v>5</v>
      </c>
      <c r="L6853">
        <v>3.3696000000000002</v>
      </c>
      <c r="M6853">
        <v>0</v>
      </c>
      <c r="N6853">
        <v>15.552</v>
      </c>
    </row>
    <row r="6854" spans="1:14" hidden="1">
      <c r="A6854">
        <v>1675</v>
      </c>
      <c r="B6854" t="s">
        <v>6082</v>
      </c>
      <c r="C6854" s="4">
        <v>42264</v>
      </c>
      <c r="D6854" s="4">
        <v>42268</v>
      </c>
      <c r="E6854" t="s">
        <v>15</v>
      </c>
      <c r="F6854" t="s">
        <v>1304</v>
      </c>
      <c r="G6854" t="s">
        <v>27</v>
      </c>
      <c r="H6854">
        <v>77041</v>
      </c>
      <c r="I6854" t="s">
        <v>1048</v>
      </c>
      <c r="J6854">
        <v>21.936</v>
      </c>
      <c r="K6854">
        <v>2</v>
      </c>
      <c r="L6854">
        <v>16.177800000000001</v>
      </c>
      <c r="M6854">
        <v>0.6</v>
      </c>
      <c r="N6854">
        <v>-10.419600000000001</v>
      </c>
    </row>
    <row r="6855" spans="1:14" hidden="1">
      <c r="A6855">
        <v>1676</v>
      </c>
      <c r="B6855" t="s">
        <v>6082</v>
      </c>
      <c r="C6855" s="4">
        <v>42264</v>
      </c>
      <c r="D6855" s="4">
        <v>42268</v>
      </c>
      <c r="E6855" t="s">
        <v>15</v>
      </c>
      <c r="F6855" t="s">
        <v>1304</v>
      </c>
      <c r="G6855" t="s">
        <v>27</v>
      </c>
      <c r="H6855">
        <v>77041</v>
      </c>
      <c r="I6855" t="s">
        <v>576</v>
      </c>
      <c r="J6855">
        <v>6.5880000000000001</v>
      </c>
      <c r="K6855">
        <v>3</v>
      </c>
      <c r="L6855">
        <v>5.5998000000000001</v>
      </c>
      <c r="M6855">
        <v>0.8</v>
      </c>
      <c r="N6855">
        <v>-10.211399999999999</v>
      </c>
    </row>
    <row r="6856" spans="1:14" hidden="1">
      <c r="A6856">
        <v>3016</v>
      </c>
      <c r="B6856" t="s">
        <v>6083</v>
      </c>
      <c r="C6856" s="4">
        <v>42264</v>
      </c>
      <c r="D6856" s="4">
        <v>42268</v>
      </c>
      <c r="E6856" t="s">
        <v>15</v>
      </c>
      <c r="F6856" t="s">
        <v>491</v>
      </c>
      <c r="G6856" t="s">
        <v>17</v>
      </c>
      <c r="H6856">
        <v>10035</v>
      </c>
      <c r="I6856" t="s">
        <v>887</v>
      </c>
      <c r="J6856">
        <v>344.22</v>
      </c>
      <c r="K6856">
        <v>2</v>
      </c>
      <c r="L6856">
        <v>223.74299999999999</v>
      </c>
      <c r="M6856">
        <v>0.4</v>
      </c>
      <c r="N6856">
        <v>-103.26600000000001</v>
      </c>
    </row>
    <row r="6857" spans="1:14" hidden="1">
      <c r="A6857">
        <v>3530</v>
      </c>
      <c r="B6857" t="s">
        <v>6084</v>
      </c>
      <c r="C6857" s="4">
        <v>42264</v>
      </c>
      <c r="D6857" s="4">
        <v>42270</v>
      </c>
      <c r="E6857" t="s">
        <v>15</v>
      </c>
      <c r="F6857" t="s">
        <v>2982</v>
      </c>
      <c r="G6857" t="s">
        <v>21</v>
      </c>
      <c r="H6857">
        <v>32839</v>
      </c>
      <c r="I6857" t="s">
        <v>1445</v>
      </c>
      <c r="J6857">
        <v>87.168000000000006</v>
      </c>
      <c r="K6857">
        <v>3</v>
      </c>
      <c r="L6857">
        <v>25.423999999999999</v>
      </c>
      <c r="M6857">
        <v>0.2</v>
      </c>
      <c r="N6857">
        <v>10.896000000000001</v>
      </c>
    </row>
    <row r="6858" spans="1:14" hidden="1">
      <c r="A6858">
        <v>4062</v>
      </c>
      <c r="B6858" t="s">
        <v>6085</v>
      </c>
      <c r="C6858" s="4">
        <v>42264</v>
      </c>
      <c r="D6858" s="4">
        <v>42267</v>
      </c>
      <c r="E6858" t="s">
        <v>38</v>
      </c>
      <c r="F6858" t="s">
        <v>1978</v>
      </c>
      <c r="G6858" t="s">
        <v>27</v>
      </c>
      <c r="H6858">
        <v>98105</v>
      </c>
      <c r="I6858" t="s">
        <v>387</v>
      </c>
      <c r="J6858">
        <v>25.032</v>
      </c>
      <c r="K6858">
        <v>3</v>
      </c>
      <c r="L6858">
        <v>5.7365000000000004</v>
      </c>
      <c r="M6858">
        <v>0.2</v>
      </c>
      <c r="N6858">
        <v>7.8224999999999998</v>
      </c>
    </row>
    <row r="6859" spans="1:14" hidden="1">
      <c r="A6859">
        <v>5914</v>
      </c>
      <c r="B6859" t="s">
        <v>6086</v>
      </c>
      <c r="C6859" s="4">
        <v>42264</v>
      </c>
      <c r="D6859" s="4">
        <v>42270</v>
      </c>
      <c r="E6859" t="s">
        <v>15</v>
      </c>
      <c r="F6859" t="s">
        <v>6087</v>
      </c>
      <c r="G6859" t="s">
        <v>21</v>
      </c>
      <c r="H6859">
        <v>10035</v>
      </c>
      <c r="I6859" t="s">
        <v>1738</v>
      </c>
      <c r="J6859">
        <v>14.9</v>
      </c>
      <c r="K6859">
        <v>5</v>
      </c>
      <c r="L6859">
        <v>2.7713999999999999</v>
      </c>
      <c r="M6859">
        <v>0</v>
      </c>
      <c r="N6859">
        <v>1.0429999999999999</v>
      </c>
    </row>
    <row r="6860" spans="1:14" hidden="1">
      <c r="A6860">
        <v>5915</v>
      </c>
      <c r="B6860" t="s">
        <v>6086</v>
      </c>
      <c r="C6860" s="4">
        <v>42264</v>
      </c>
      <c r="D6860" s="4">
        <v>42270</v>
      </c>
      <c r="E6860" t="s">
        <v>15</v>
      </c>
      <c r="F6860" t="s">
        <v>6087</v>
      </c>
      <c r="G6860" t="s">
        <v>21</v>
      </c>
      <c r="H6860">
        <v>10035</v>
      </c>
      <c r="I6860" t="s">
        <v>2902</v>
      </c>
      <c r="J6860">
        <v>87.71</v>
      </c>
      <c r="K6860">
        <v>7</v>
      </c>
      <c r="L6860">
        <v>6.6409000000000002</v>
      </c>
      <c r="M6860">
        <v>0</v>
      </c>
      <c r="N6860">
        <v>41.223700000000001</v>
      </c>
    </row>
    <row r="6861" spans="1:14" hidden="1">
      <c r="A6861">
        <v>5916</v>
      </c>
      <c r="B6861" t="s">
        <v>6086</v>
      </c>
      <c r="C6861" s="4">
        <v>42264</v>
      </c>
      <c r="D6861" s="4">
        <v>42270</v>
      </c>
      <c r="E6861" t="s">
        <v>15</v>
      </c>
      <c r="F6861" t="s">
        <v>6087</v>
      </c>
      <c r="G6861" t="s">
        <v>21</v>
      </c>
      <c r="H6861">
        <v>10035</v>
      </c>
      <c r="I6861" t="s">
        <v>1110</v>
      </c>
      <c r="J6861">
        <v>199.76400000000001</v>
      </c>
      <c r="K6861">
        <v>2</v>
      </c>
      <c r="L6861">
        <v>95.442800000000005</v>
      </c>
      <c r="M6861">
        <v>0.1</v>
      </c>
      <c r="N6861">
        <v>8.8783999999999992</v>
      </c>
    </row>
    <row r="6862" spans="1:14" hidden="1">
      <c r="A6862">
        <v>5917</v>
      </c>
      <c r="B6862" t="s">
        <v>6086</v>
      </c>
      <c r="C6862" s="4">
        <v>42264</v>
      </c>
      <c r="D6862" s="4">
        <v>42270</v>
      </c>
      <c r="E6862" t="s">
        <v>15</v>
      </c>
      <c r="F6862" t="s">
        <v>6087</v>
      </c>
      <c r="G6862" t="s">
        <v>21</v>
      </c>
      <c r="H6862">
        <v>10035</v>
      </c>
      <c r="I6862" t="s">
        <v>95</v>
      </c>
      <c r="J6862">
        <v>94.6</v>
      </c>
      <c r="K6862">
        <v>4</v>
      </c>
      <c r="L6862">
        <v>16.791499999999999</v>
      </c>
      <c r="M6862">
        <v>0</v>
      </c>
      <c r="N6862">
        <v>27.434000000000001</v>
      </c>
    </row>
    <row r="6863" spans="1:14" hidden="1">
      <c r="A6863">
        <v>5918</v>
      </c>
      <c r="B6863" t="s">
        <v>6086</v>
      </c>
      <c r="C6863" s="4">
        <v>42264</v>
      </c>
      <c r="D6863" s="4">
        <v>42270</v>
      </c>
      <c r="E6863" t="s">
        <v>15</v>
      </c>
      <c r="F6863" t="s">
        <v>6087</v>
      </c>
      <c r="G6863" t="s">
        <v>21</v>
      </c>
      <c r="H6863">
        <v>10035</v>
      </c>
      <c r="I6863" t="s">
        <v>3141</v>
      </c>
      <c r="J6863">
        <v>4228.7039999999997</v>
      </c>
      <c r="K6863">
        <v>6</v>
      </c>
      <c r="L6863">
        <v>678.3546</v>
      </c>
      <c r="M6863">
        <v>0.2</v>
      </c>
      <c r="N6863">
        <v>158.57640000000001</v>
      </c>
    </row>
    <row r="6864" spans="1:14" hidden="1">
      <c r="A6864">
        <v>5919</v>
      </c>
      <c r="B6864" t="s">
        <v>6086</v>
      </c>
      <c r="C6864" s="4">
        <v>42264</v>
      </c>
      <c r="D6864" s="4">
        <v>42270</v>
      </c>
      <c r="E6864" t="s">
        <v>15</v>
      </c>
      <c r="F6864" t="s">
        <v>6087</v>
      </c>
      <c r="G6864" t="s">
        <v>21</v>
      </c>
      <c r="H6864">
        <v>10035</v>
      </c>
      <c r="I6864" t="s">
        <v>954</v>
      </c>
      <c r="J6864">
        <v>2003.92</v>
      </c>
      <c r="K6864">
        <v>5</v>
      </c>
      <c r="L6864">
        <v>405.79379999999998</v>
      </c>
      <c r="M6864">
        <v>0.2</v>
      </c>
      <c r="N6864">
        <v>-25.049000000000099</v>
      </c>
    </row>
    <row r="6865" spans="1:14" hidden="1">
      <c r="A6865">
        <v>5920</v>
      </c>
      <c r="B6865" t="s">
        <v>6086</v>
      </c>
      <c r="C6865" s="4">
        <v>42264</v>
      </c>
      <c r="D6865" s="4">
        <v>42270</v>
      </c>
      <c r="E6865" t="s">
        <v>15</v>
      </c>
      <c r="F6865" t="s">
        <v>6087</v>
      </c>
      <c r="G6865" t="s">
        <v>21</v>
      </c>
      <c r="H6865">
        <v>10035</v>
      </c>
      <c r="I6865" t="s">
        <v>2225</v>
      </c>
      <c r="J6865">
        <v>209.97</v>
      </c>
      <c r="K6865">
        <v>3</v>
      </c>
      <c r="L6865">
        <v>50.392800000000001</v>
      </c>
      <c r="M6865">
        <v>0</v>
      </c>
      <c r="N6865">
        <v>58.791600000000003</v>
      </c>
    </row>
    <row r="6866" spans="1:14" hidden="1">
      <c r="A6866">
        <v>5921</v>
      </c>
      <c r="B6866" t="s">
        <v>6086</v>
      </c>
      <c r="C6866" s="4">
        <v>42264</v>
      </c>
      <c r="D6866" s="4">
        <v>42270</v>
      </c>
      <c r="E6866" t="s">
        <v>15</v>
      </c>
      <c r="F6866" t="s">
        <v>6087</v>
      </c>
      <c r="G6866" t="s">
        <v>21</v>
      </c>
      <c r="H6866">
        <v>10035</v>
      </c>
      <c r="I6866" t="s">
        <v>1849</v>
      </c>
      <c r="J6866">
        <v>659.9</v>
      </c>
      <c r="K6866">
        <v>2</v>
      </c>
      <c r="L6866">
        <v>221.06649999999999</v>
      </c>
      <c r="M6866">
        <v>0</v>
      </c>
      <c r="N6866">
        <v>217.767</v>
      </c>
    </row>
    <row r="6867" spans="1:14" hidden="1">
      <c r="A6867">
        <v>5922</v>
      </c>
      <c r="B6867" t="s">
        <v>6086</v>
      </c>
      <c r="C6867" s="4">
        <v>42264</v>
      </c>
      <c r="D6867" s="4">
        <v>42270</v>
      </c>
      <c r="E6867" t="s">
        <v>15</v>
      </c>
      <c r="F6867" t="s">
        <v>6087</v>
      </c>
      <c r="G6867" t="s">
        <v>21</v>
      </c>
      <c r="H6867">
        <v>10035</v>
      </c>
      <c r="I6867" t="s">
        <v>891</v>
      </c>
      <c r="J6867">
        <v>110.96</v>
      </c>
      <c r="K6867">
        <v>2</v>
      </c>
      <c r="L6867">
        <v>28.849599999999999</v>
      </c>
      <c r="M6867">
        <v>0</v>
      </c>
      <c r="N6867">
        <v>53.260800000000003</v>
      </c>
    </row>
    <row r="6868" spans="1:14" hidden="1">
      <c r="A6868">
        <v>5923</v>
      </c>
      <c r="B6868" t="s">
        <v>6086</v>
      </c>
      <c r="C6868" s="4">
        <v>42264</v>
      </c>
      <c r="D6868" s="4">
        <v>42270</v>
      </c>
      <c r="E6868" t="s">
        <v>15</v>
      </c>
      <c r="F6868" t="s">
        <v>6087</v>
      </c>
      <c r="G6868" t="s">
        <v>21</v>
      </c>
      <c r="H6868">
        <v>10035</v>
      </c>
      <c r="I6868" t="s">
        <v>3896</v>
      </c>
      <c r="J6868">
        <v>67.8</v>
      </c>
      <c r="K6868">
        <v>4</v>
      </c>
      <c r="L6868">
        <v>16.611000000000001</v>
      </c>
      <c r="M6868">
        <v>0</v>
      </c>
      <c r="N6868">
        <v>1.3559999999999901</v>
      </c>
    </row>
    <row r="6869" spans="1:14" hidden="1">
      <c r="A6869">
        <v>9401</v>
      </c>
      <c r="B6869" t="s">
        <v>6088</v>
      </c>
      <c r="C6869" s="4">
        <v>42263</v>
      </c>
      <c r="D6869" s="4">
        <v>42268</v>
      </c>
      <c r="E6869" t="s">
        <v>15</v>
      </c>
      <c r="F6869" t="s">
        <v>953</v>
      </c>
      <c r="G6869" t="s">
        <v>21</v>
      </c>
      <c r="H6869">
        <v>23602</v>
      </c>
      <c r="I6869" t="s">
        <v>2002</v>
      </c>
      <c r="J6869">
        <v>31.12</v>
      </c>
      <c r="K6869">
        <v>4</v>
      </c>
      <c r="L6869">
        <v>4.1234000000000002</v>
      </c>
      <c r="M6869">
        <v>0</v>
      </c>
      <c r="N6869">
        <v>14.6264</v>
      </c>
    </row>
    <row r="6870" spans="1:14" hidden="1">
      <c r="A6870">
        <v>1194</v>
      </c>
      <c r="B6870" t="s">
        <v>6089</v>
      </c>
      <c r="C6870" s="4">
        <v>42262</v>
      </c>
      <c r="D6870" s="4">
        <v>42262</v>
      </c>
      <c r="E6870" t="s">
        <v>98</v>
      </c>
      <c r="F6870" t="s">
        <v>1289</v>
      </c>
      <c r="G6870" t="s">
        <v>27</v>
      </c>
      <c r="H6870">
        <v>33065</v>
      </c>
      <c r="I6870" t="s">
        <v>453</v>
      </c>
      <c r="J6870">
        <v>15.552</v>
      </c>
      <c r="K6870">
        <v>3</v>
      </c>
      <c r="L6870">
        <v>3.3696000000000002</v>
      </c>
      <c r="M6870">
        <v>0.2</v>
      </c>
      <c r="N6870">
        <v>5.4432</v>
      </c>
    </row>
    <row r="6871" spans="1:14" hidden="1">
      <c r="A6871">
        <v>1195</v>
      </c>
      <c r="B6871" t="s">
        <v>6089</v>
      </c>
      <c r="C6871" s="4">
        <v>42262</v>
      </c>
      <c r="D6871" s="4">
        <v>42262</v>
      </c>
      <c r="E6871" t="s">
        <v>98</v>
      </c>
      <c r="F6871" t="s">
        <v>1289</v>
      </c>
      <c r="G6871" t="s">
        <v>27</v>
      </c>
      <c r="H6871">
        <v>33065</v>
      </c>
      <c r="I6871" t="s">
        <v>2189</v>
      </c>
      <c r="J6871">
        <v>15.712</v>
      </c>
      <c r="K6871">
        <v>4</v>
      </c>
      <c r="L6871">
        <v>3.2896999999999998</v>
      </c>
      <c r="M6871">
        <v>0.2</v>
      </c>
      <c r="N6871">
        <v>2.5531999999999999</v>
      </c>
    </row>
    <row r="6872" spans="1:14" hidden="1">
      <c r="A6872">
        <v>1196</v>
      </c>
      <c r="B6872" t="s">
        <v>6089</v>
      </c>
      <c r="C6872" s="4">
        <v>42262</v>
      </c>
      <c r="D6872" s="4">
        <v>42262</v>
      </c>
      <c r="E6872" t="s">
        <v>98</v>
      </c>
      <c r="F6872" t="s">
        <v>1289</v>
      </c>
      <c r="G6872" t="s">
        <v>27</v>
      </c>
      <c r="H6872">
        <v>33065</v>
      </c>
      <c r="I6872" t="s">
        <v>1165</v>
      </c>
      <c r="J6872">
        <v>24.672000000000001</v>
      </c>
      <c r="K6872">
        <v>2</v>
      </c>
      <c r="L6872">
        <v>11.256600000000001</v>
      </c>
      <c r="M6872">
        <v>0.2</v>
      </c>
      <c r="N6872">
        <v>2.1587999999999998</v>
      </c>
    </row>
    <row r="6873" spans="1:14" hidden="1">
      <c r="A6873">
        <v>1197</v>
      </c>
      <c r="B6873" t="s">
        <v>6089</v>
      </c>
      <c r="C6873" s="4">
        <v>42262</v>
      </c>
      <c r="D6873" s="4">
        <v>42262</v>
      </c>
      <c r="E6873" t="s">
        <v>98</v>
      </c>
      <c r="F6873" t="s">
        <v>1289</v>
      </c>
      <c r="G6873" t="s">
        <v>27</v>
      </c>
      <c r="H6873">
        <v>33065</v>
      </c>
      <c r="I6873" t="s">
        <v>840</v>
      </c>
      <c r="J6873">
        <v>55.968000000000004</v>
      </c>
      <c r="K6873">
        <v>1</v>
      </c>
      <c r="L6873">
        <v>58.066800000000001</v>
      </c>
      <c r="M6873">
        <v>0.2</v>
      </c>
      <c r="N6873">
        <v>-2.09880000000001</v>
      </c>
    </row>
    <row r="6874" spans="1:14" hidden="1">
      <c r="A6874">
        <v>2236</v>
      </c>
      <c r="B6874" t="s">
        <v>6090</v>
      </c>
      <c r="C6874" s="4">
        <v>42262</v>
      </c>
      <c r="D6874" s="4">
        <v>42264</v>
      </c>
      <c r="E6874" t="s">
        <v>52</v>
      </c>
      <c r="F6874" t="s">
        <v>2039</v>
      </c>
      <c r="G6874" t="s">
        <v>21</v>
      </c>
      <c r="H6874">
        <v>46203</v>
      </c>
      <c r="I6874" t="s">
        <v>2320</v>
      </c>
      <c r="J6874">
        <v>190.86</v>
      </c>
      <c r="K6874">
        <v>2</v>
      </c>
      <c r="L6874">
        <v>89.7042</v>
      </c>
      <c r="M6874">
        <v>0</v>
      </c>
      <c r="N6874">
        <v>11.451599999999999</v>
      </c>
    </row>
    <row r="6875" spans="1:14" hidden="1">
      <c r="A6875">
        <v>2237</v>
      </c>
      <c r="B6875" t="s">
        <v>6090</v>
      </c>
      <c r="C6875" s="4">
        <v>42262</v>
      </c>
      <c r="D6875" s="4">
        <v>42264</v>
      </c>
      <c r="E6875" t="s">
        <v>52</v>
      </c>
      <c r="F6875" t="s">
        <v>2039</v>
      </c>
      <c r="G6875" t="s">
        <v>21</v>
      </c>
      <c r="H6875">
        <v>46203</v>
      </c>
      <c r="I6875" t="s">
        <v>776</v>
      </c>
      <c r="J6875">
        <v>24.32</v>
      </c>
      <c r="K6875">
        <v>8</v>
      </c>
      <c r="L6875">
        <v>2.0064000000000002</v>
      </c>
      <c r="M6875">
        <v>0</v>
      </c>
      <c r="N6875">
        <v>8.2688000000000006</v>
      </c>
    </row>
    <row r="6876" spans="1:14" hidden="1">
      <c r="A6876">
        <v>2326</v>
      </c>
      <c r="B6876" t="s">
        <v>6091</v>
      </c>
      <c r="C6876" s="4">
        <v>42262</v>
      </c>
      <c r="D6876" s="4">
        <v>42266</v>
      </c>
      <c r="E6876" t="s">
        <v>52</v>
      </c>
      <c r="F6876" t="s">
        <v>2153</v>
      </c>
      <c r="G6876" t="s">
        <v>27</v>
      </c>
      <c r="H6876">
        <v>10035</v>
      </c>
      <c r="I6876" t="s">
        <v>1834</v>
      </c>
      <c r="J6876">
        <v>79.872</v>
      </c>
      <c r="K6876">
        <v>3</v>
      </c>
      <c r="L6876">
        <v>16.64</v>
      </c>
      <c r="M6876">
        <v>0.2</v>
      </c>
      <c r="N6876">
        <v>29.952000000000002</v>
      </c>
    </row>
    <row r="6877" spans="1:14" hidden="1">
      <c r="A6877">
        <v>2327</v>
      </c>
      <c r="B6877" t="s">
        <v>6091</v>
      </c>
      <c r="C6877" s="4">
        <v>42262</v>
      </c>
      <c r="D6877" s="4">
        <v>42266</v>
      </c>
      <c r="E6877" t="s">
        <v>52</v>
      </c>
      <c r="F6877" t="s">
        <v>2153</v>
      </c>
      <c r="G6877" t="s">
        <v>27</v>
      </c>
      <c r="H6877">
        <v>10035</v>
      </c>
      <c r="I6877" t="s">
        <v>71</v>
      </c>
      <c r="J6877">
        <v>46.384</v>
      </c>
      <c r="K6877">
        <v>1</v>
      </c>
      <c r="L6877">
        <v>45.224400000000003</v>
      </c>
      <c r="M6877">
        <v>0.2</v>
      </c>
      <c r="N6877">
        <v>1.1596</v>
      </c>
    </row>
    <row r="6878" spans="1:14" hidden="1">
      <c r="A6878">
        <v>2328</v>
      </c>
      <c r="B6878" t="s">
        <v>6091</v>
      </c>
      <c r="C6878" s="4">
        <v>42262</v>
      </c>
      <c r="D6878" s="4">
        <v>42266</v>
      </c>
      <c r="E6878" t="s">
        <v>52</v>
      </c>
      <c r="F6878" t="s">
        <v>2153</v>
      </c>
      <c r="G6878" t="s">
        <v>27</v>
      </c>
      <c r="H6878">
        <v>10035</v>
      </c>
      <c r="I6878" t="s">
        <v>3475</v>
      </c>
      <c r="J6878">
        <v>12.96</v>
      </c>
      <c r="K6878">
        <v>2</v>
      </c>
      <c r="L6878">
        <v>3.3696000000000002</v>
      </c>
      <c r="M6878">
        <v>0</v>
      </c>
      <c r="N6878">
        <v>6.2207999999999997</v>
      </c>
    </row>
    <row r="6879" spans="1:14" hidden="1">
      <c r="A6879">
        <v>3817</v>
      </c>
      <c r="B6879" t="s">
        <v>6092</v>
      </c>
      <c r="C6879" s="4">
        <v>42262</v>
      </c>
      <c r="D6879" s="4">
        <v>42266</v>
      </c>
      <c r="E6879" t="s">
        <v>15</v>
      </c>
      <c r="F6879" t="s">
        <v>2875</v>
      </c>
      <c r="G6879" t="s">
        <v>21</v>
      </c>
      <c r="H6879">
        <v>36608</v>
      </c>
      <c r="I6879" t="s">
        <v>4704</v>
      </c>
      <c r="J6879">
        <v>801.96</v>
      </c>
      <c r="K6879">
        <v>2</v>
      </c>
      <c r="L6879">
        <v>300.73500000000001</v>
      </c>
      <c r="M6879">
        <v>0</v>
      </c>
      <c r="N6879">
        <v>200.49</v>
      </c>
    </row>
    <row r="6880" spans="1:14" hidden="1">
      <c r="A6880">
        <v>3818</v>
      </c>
      <c r="B6880" t="s">
        <v>6092</v>
      </c>
      <c r="C6880" s="4">
        <v>42262</v>
      </c>
      <c r="D6880" s="4">
        <v>42266</v>
      </c>
      <c r="E6880" t="s">
        <v>15</v>
      </c>
      <c r="F6880" t="s">
        <v>2875</v>
      </c>
      <c r="G6880" t="s">
        <v>21</v>
      </c>
      <c r="H6880">
        <v>36608</v>
      </c>
      <c r="I6880" t="s">
        <v>1822</v>
      </c>
      <c r="J6880">
        <v>59.97</v>
      </c>
      <c r="K6880">
        <v>3</v>
      </c>
      <c r="L6880">
        <v>19.989999999999998</v>
      </c>
      <c r="M6880">
        <v>0</v>
      </c>
      <c r="N6880">
        <v>0</v>
      </c>
    </row>
    <row r="6881" spans="1:14" hidden="1">
      <c r="A6881">
        <v>3819</v>
      </c>
      <c r="B6881" t="s">
        <v>6092</v>
      </c>
      <c r="C6881" s="4">
        <v>42262</v>
      </c>
      <c r="D6881" s="4">
        <v>42266</v>
      </c>
      <c r="E6881" t="s">
        <v>15</v>
      </c>
      <c r="F6881" t="s">
        <v>2875</v>
      </c>
      <c r="G6881" t="s">
        <v>21</v>
      </c>
      <c r="H6881">
        <v>36608</v>
      </c>
      <c r="I6881" t="s">
        <v>3953</v>
      </c>
      <c r="J6881">
        <v>1056.8599999999999</v>
      </c>
      <c r="K6881">
        <v>7</v>
      </c>
      <c r="L6881">
        <v>107.19580000000001</v>
      </c>
      <c r="M6881">
        <v>0</v>
      </c>
      <c r="N6881">
        <v>306.48939999999999</v>
      </c>
    </row>
    <row r="6882" spans="1:14" hidden="1">
      <c r="A6882">
        <v>7471</v>
      </c>
      <c r="B6882" t="s">
        <v>6093</v>
      </c>
      <c r="C6882" s="4">
        <v>42262</v>
      </c>
      <c r="D6882" s="4">
        <v>42267</v>
      </c>
      <c r="E6882" t="s">
        <v>15</v>
      </c>
      <c r="F6882" t="s">
        <v>166</v>
      </c>
      <c r="G6882" t="s">
        <v>27</v>
      </c>
      <c r="H6882">
        <v>19143</v>
      </c>
      <c r="I6882" t="s">
        <v>3747</v>
      </c>
      <c r="J6882">
        <v>3.5760000000000001</v>
      </c>
      <c r="K6882">
        <v>4</v>
      </c>
      <c r="L6882">
        <v>1.6092</v>
      </c>
      <c r="M6882">
        <v>0.7</v>
      </c>
      <c r="N6882">
        <v>-2.8607999999999998</v>
      </c>
    </row>
    <row r="6883" spans="1:14" hidden="1">
      <c r="A6883">
        <v>7472</v>
      </c>
      <c r="B6883" t="s">
        <v>6093</v>
      </c>
      <c r="C6883" s="4">
        <v>42262</v>
      </c>
      <c r="D6883" s="4">
        <v>42267</v>
      </c>
      <c r="E6883" t="s">
        <v>15</v>
      </c>
      <c r="F6883" t="s">
        <v>166</v>
      </c>
      <c r="G6883" t="s">
        <v>27</v>
      </c>
      <c r="H6883">
        <v>19143</v>
      </c>
      <c r="I6883" t="s">
        <v>209</v>
      </c>
      <c r="J6883">
        <v>147.184</v>
      </c>
      <c r="K6883">
        <v>2</v>
      </c>
      <c r="L6883">
        <v>88.310400000000001</v>
      </c>
      <c r="M6883">
        <v>0.2</v>
      </c>
      <c r="N6883">
        <v>-29.436800000000002</v>
      </c>
    </row>
    <row r="6884" spans="1:14" hidden="1">
      <c r="A6884">
        <v>1375</v>
      </c>
      <c r="B6884" t="s">
        <v>6094</v>
      </c>
      <c r="C6884" s="4">
        <v>42261</v>
      </c>
      <c r="D6884" s="4">
        <v>42266</v>
      </c>
      <c r="E6884" t="s">
        <v>15</v>
      </c>
      <c r="F6884" t="s">
        <v>1485</v>
      </c>
      <c r="G6884" t="s">
        <v>21</v>
      </c>
      <c r="H6884">
        <v>84604</v>
      </c>
      <c r="I6884" t="s">
        <v>253</v>
      </c>
      <c r="J6884">
        <v>912.75</v>
      </c>
      <c r="K6884">
        <v>5</v>
      </c>
      <c r="L6884">
        <v>158.8185</v>
      </c>
      <c r="M6884">
        <v>0</v>
      </c>
      <c r="N6884">
        <v>118.6575</v>
      </c>
    </row>
    <row r="6885" spans="1:14" hidden="1">
      <c r="A6885">
        <v>1815</v>
      </c>
      <c r="B6885" t="s">
        <v>6095</v>
      </c>
      <c r="C6885" s="4">
        <v>42261</v>
      </c>
      <c r="D6885" s="4">
        <v>42265</v>
      </c>
      <c r="E6885" t="s">
        <v>15</v>
      </c>
      <c r="F6885" t="s">
        <v>1266</v>
      </c>
      <c r="G6885" t="s">
        <v>27</v>
      </c>
      <c r="H6885">
        <v>90045</v>
      </c>
      <c r="I6885" t="s">
        <v>1687</v>
      </c>
      <c r="J6885">
        <v>170.136</v>
      </c>
      <c r="K6885">
        <v>3</v>
      </c>
      <c r="L6885">
        <v>59.547600000000003</v>
      </c>
      <c r="M6885">
        <v>0.2</v>
      </c>
      <c r="N6885">
        <v>-8.5067999999999895</v>
      </c>
    </row>
    <row r="6886" spans="1:14" hidden="1">
      <c r="A6886">
        <v>2449</v>
      </c>
      <c r="B6886" t="s">
        <v>6096</v>
      </c>
      <c r="C6886" s="4">
        <v>42261</v>
      </c>
      <c r="D6886" s="4">
        <v>42264</v>
      </c>
      <c r="E6886" t="s">
        <v>52</v>
      </c>
      <c r="F6886" t="s">
        <v>1029</v>
      </c>
      <c r="G6886" t="s">
        <v>21</v>
      </c>
      <c r="H6886">
        <v>29406</v>
      </c>
      <c r="I6886" t="s">
        <v>870</v>
      </c>
      <c r="J6886">
        <v>269.49</v>
      </c>
      <c r="K6886">
        <v>3</v>
      </c>
      <c r="L6886">
        <v>88.0334</v>
      </c>
      <c r="M6886">
        <v>0</v>
      </c>
      <c r="N6886">
        <v>5.3897999999999904</v>
      </c>
    </row>
    <row r="6887" spans="1:14" hidden="1">
      <c r="A6887">
        <v>3824</v>
      </c>
      <c r="B6887" t="s">
        <v>6097</v>
      </c>
      <c r="C6887" s="4">
        <v>42261</v>
      </c>
      <c r="D6887" s="4">
        <v>42265</v>
      </c>
      <c r="E6887" t="s">
        <v>15</v>
      </c>
      <c r="F6887" t="s">
        <v>5946</v>
      </c>
      <c r="G6887" t="s">
        <v>21</v>
      </c>
      <c r="H6887">
        <v>10011</v>
      </c>
      <c r="I6887" t="s">
        <v>182</v>
      </c>
      <c r="J6887">
        <v>991.2</v>
      </c>
      <c r="K6887">
        <v>6</v>
      </c>
      <c r="L6887">
        <v>122.248</v>
      </c>
      <c r="M6887">
        <v>0</v>
      </c>
      <c r="N6887">
        <v>257.71199999999999</v>
      </c>
    </row>
    <row r="6888" spans="1:14" hidden="1">
      <c r="A6888">
        <v>3825</v>
      </c>
      <c r="B6888" t="s">
        <v>6097</v>
      </c>
      <c r="C6888" s="4">
        <v>42261</v>
      </c>
      <c r="D6888" s="4">
        <v>42265</v>
      </c>
      <c r="E6888" t="s">
        <v>15</v>
      </c>
      <c r="F6888" t="s">
        <v>5946</v>
      </c>
      <c r="G6888" t="s">
        <v>21</v>
      </c>
      <c r="H6888">
        <v>10011</v>
      </c>
      <c r="I6888" t="s">
        <v>2552</v>
      </c>
      <c r="J6888">
        <v>879.98400000000004</v>
      </c>
      <c r="K6888">
        <v>2</v>
      </c>
      <c r="L6888">
        <v>274.995</v>
      </c>
      <c r="M6888">
        <v>0.2</v>
      </c>
      <c r="N6888">
        <v>329.99400000000003</v>
      </c>
    </row>
    <row r="6889" spans="1:14" hidden="1">
      <c r="A6889">
        <v>3826</v>
      </c>
      <c r="B6889" t="s">
        <v>6097</v>
      </c>
      <c r="C6889" s="4">
        <v>42261</v>
      </c>
      <c r="D6889" s="4">
        <v>42265</v>
      </c>
      <c r="E6889" t="s">
        <v>15</v>
      </c>
      <c r="F6889" t="s">
        <v>5946</v>
      </c>
      <c r="G6889" t="s">
        <v>21</v>
      </c>
      <c r="H6889">
        <v>10011</v>
      </c>
      <c r="I6889" t="s">
        <v>478</v>
      </c>
      <c r="J6889">
        <v>12.96</v>
      </c>
      <c r="K6889">
        <v>9</v>
      </c>
      <c r="L6889">
        <v>0.93600000000000005</v>
      </c>
      <c r="M6889">
        <v>0.2</v>
      </c>
      <c r="N6889">
        <v>4.5359999999999996</v>
      </c>
    </row>
    <row r="6890" spans="1:14" hidden="1">
      <c r="A6890">
        <v>5948</v>
      </c>
      <c r="B6890" t="s">
        <v>6098</v>
      </c>
      <c r="C6890" s="4">
        <v>42261</v>
      </c>
      <c r="D6890" s="4">
        <v>42265</v>
      </c>
      <c r="E6890" t="s">
        <v>52</v>
      </c>
      <c r="F6890" t="s">
        <v>3460</v>
      </c>
      <c r="G6890" t="s">
        <v>17</v>
      </c>
      <c r="H6890">
        <v>50315</v>
      </c>
      <c r="I6890" t="s">
        <v>92</v>
      </c>
      <c r="J6890">
        <v>25.9</v>
      </c>
      <c r="K6890">
        <v>5</v>
      </c>
      <c r="L6890">
        <v>2.6417999999999999</v>
      </c>
      <c r="M6890">
        <v>0</v>
      </c>
      <c r="N6890">
        <v>12.691000000000001</v>
      </c>
    </row>
    <row r="6891" spans="1:14" hidden="1">
      <c r="A6891">
        <v>5188</v>
      </c>
      <c r="B6891" t="s">
        <v>6099</v>
      </c>
      <c r="C6891" s="4">
        <v>42260</v>
      </c>
      <c r="D6891" s="4">
        <v>42265</v>
      </c>
      <c r="E6891" t="s">
        <v>15</v>
      </c>
      <c r="F6891" t="s">
        <v>1420</v>
      </c>
      <c r="G6891" t="s">
        <v>21</v>
      </c>
      <c r="H6891">
        <v>47201</v>
      </c>
      <c r="I6891" t="s">
        <v>1355</v>
      </c>
      <c r="J6891">
        <v>199.96</v>
      </c>
      <c r="K6891">
        <v>4</v>
      </c>
      <c r="L6891">
        <v>45.9908</v>
      </c>
      <c r="M6891">
        <v>0</v>
      </c>
      <c r="N6891">
        <v>15.9968</v>
      </c>
    </row>
    <row r="6892" spans="1:14" hidden="1">
      <c r="A6892">
        <v>5189</v>
      </c>
      <c r="B6892" t="s">
        <v>6099</v>
      </c>
      <c r="C6892" s="4">
        <v>42260</v>
      </c>
      <c r="D6892" s="4">
        <v>42265</v>
      </c>
      <c r="E6892" t="s">
        <v>15</v>
      </c>
      <c r="F6892" t="s">
        <v>1420</v>
      </c>
      <c r="G6892" t="s">
        <v>21</v>
      </c>
      <c r="H6892">
        <v>47201</v>
      </c>
      <c r="I6892" t="s">
        <v>2589</v>
      </c>
      <c r="J6892">
        <v>1516.2</v>
      </c>
      <c r="K6892">
        <v>7</v>
      </c>
      <c r="L6892">
        <v>160.28399999999999</v>
      </c>
      <c r="M6892">
        <v>0</v>
      </c>
      <c r="N6892">
        <v>394.21199999999999</v>
      </c>
    </row>
    <row r="6893" spans="1:14" hidden="1">
      <c r="A6893">
        <v>6353</v>
      </c>
      <c r="B6893" t="s">
        <v>6100</v>
      </c>
      <c r="C6893" s="4">
        <v>42260</v>
      </c>
      <c r="D6893" s="4">
        <v>42266</v>
      </c>
      <c r="E6893" t="s">
        <v>15</v>
      </c>
      <c r="F6893" t="s">
        <v>1451</v>
      </c>
      <c r="G6893" t="s">
        <v>21</v>
      </c>
      <c r="H6893">
        <v>19120</v>
      </c>
      <c r="I6893" t="s">
        <v>341</v>
      </c>
      <c r="J6893">
        <v>2.4119999999999999</v>
      </c>
      <c r="K6893">
        <v>1</v>
      </c>
      <c r="L6893">
        <v>4.4219999999999997</v>
      </c>
      <c r="M6893">
        <v>0.7</v>
      </c>
      <c r="N6893">
        <v>-2.0099999999999998</v>
      </c>
    </row>
    <row r="6894" spans="1:14" hidden="1">
      <c r="A6894">
        <v>6788</v>
      </c>
      <c r="B6894" t="s">
        <v>6101</v>
      </c>
      <c r="C6894" s="4">
        <v>42260</v>
      </c>
      <c r="D6894" s="4">
        <v>42267</v>
      </c>
      <c r="E6894" t="s">
        <v>15</v>
      </c>
      <c r="F6894" t="s">
        <v>1094</v>
      </c>
      <c r="G6894" t="s">
        <v>21</v>
      </c>
      <c r="H6894">
        <v>30318</v>
      </c>
      <c r="I6894" t="s">
        <v>3373</v>
      </c>
      <c r="J6894">
        <v>129.93</v>
      </c>
      <c r="K6894">
        <v>3</v>
      </c>
      <c r="L6894">
        <v>38.978999999999999</v>
      </c>
      <c r="M6894">
        <v>0</v>
      </c>
      <c r="N6894">
        <v>12.993</v>
      </c>
    </row>
    <row r="6895" spans="1:14" hidden="1">
      <c r="A6895">
        <v>6789</v>
      </c>
      <c r="B6895" t="s">
        <v>6101</v>
      </c>
      <c r="C6895" s="4">
        <v>42260</v>
      </c>
      <c r="D6895" s="4">
        <v>42267</v>
      </c>
      <c r="E6895" t="s">
        <v>15</v>
      </c>
      <c r="F6895" t="s">
        <v>1094</v>
      </c>
      <c r="G6895" t="s">
        <v>21</v>
      </c>
      <c r="H6895">
        <v>30318</v>
      </c>
      <c r="I6895" t="s">
        <v>3496</v>
      </c>
      <c r="J6895">
        <v>69.930000000000007</v>
      </c>
      <c r="K6895">
        <v>7</v>
      </c>
      <c r="L6895">
        <v>5.4945000000000004</v>
      </c>
      <c r="M6895">
        <v>0</v>
      </c>
      <c r="N6895">
        <v>31.468499999999999</v>
      </c>
    </row>
    <row r="6896" spans="1:14" hidden="1">
      <c r="A6896">
        <v>8186</v>
      </c>
      <c r="B6896" t="s">
        <v>6102</v>
      </c>
      <c r="C6896" s="4">
        <v>42260</v>
      </c>
      <c r="D6896" s="4">
        <v>42264</v>
      </c>
      <c r="E6896" t="s">
        <v>52</v>
      </c>
      <c r="F6896" t="s">
        <v>2048</v>
      </c>
      <c r="G6896" t="s">
        <v>21</v>
      </c>
      <c r="H6896">
        <v>60623</v>
      </c>
      <c r="I6896" t="s">
        <v>224</v>
      </c>
      <c r="J6896">
        <v>7.8239999999999998</v>
      </c>
      <c r="K6896">
        <v>1</v>
      </c>
      <c r="L6896">
        <v>4.8899999999999997</v>
      </c>
      <c r="M6896">
        <v>0.2</v>
      </c>
      <c r="N6896">
        <v>2.9340000000000002</v>
      </c>
    </row>
    <row r="6897" spans="1:14" hidden="1">
      <c r="A6897">
        <v>8187</v>
      </c>
      <c r="B6897" t="s">
        <v>6102</v>
      </c>
      <c r="C6897" s="4">
        <v>42260</v>
      </c>
      <c r="D6897" s="4">
        <v>42264</v>
      </c>
      <c r="E6897" t="s">
        <v>52</v>
      </c>
      <c r="F6897" t="s">
        <v>2048</v>
      </c>
      <c r="G6897" t="s">
        <v>21</v>
      </c>
      <c r="H6897">
        <v>60623</v>
      </c>
      <c r="I6897" t="s">
        <v>379</v>
      </c>
      <c r="J6897">
        <v>170.072</v>
      </c>
      <c r="K6897">
        <v>4</v>
      </c>
      <c r="L6897">
        <v>45.555</v>
      </c>
      <c r="M6897">
        <v>0.3</v>
      </c>
      <c r="N6897">
        <v>-12.148</v>
      </c>
    </row>
    <row r="6898" spans="1:14" hidden="1">
      <c r="A6898">
        <v>8264</v>
      </c>
      <c r="B6898" t="s">
        <v>6103</v>
      </c>
      <c r="C6898" s="4">
        <v>42260</v>
      </c>
      <c r="D6898" s="4">
        <v>42264</v>
      </c>
      <c r="E6898" t="s">
        <v>15</v>
      </c>
      <c r="F6898" t="s">
        <v>2813</v>
      </c>
      <c r="G6898" t="s">
        <v>21</v>
      </c>
      <c r="H6898">
        <v>28540</v>
      </c>
      <c r="I6898" t="s">
        <v>520</v>
      </c>
      <c r="J6898">
        <v>13.092000000000001</v>
      </c>
      <c r="K6898">
        <v>4</v>
      </c>
      <c r="L6898">
        <v>5.7823000000000002</v>
      </c>
      <c r="M6898">
        <v>0.7</v>
      </c>
      <c r="N6898">
        <v>-10.0372</v>
      </c>
    </row>
    <row r="6899" spans="1:14" hidden="1">
      <c r="A6899">
        <v>9906</v>
      </c>
      <c r="B6899" t="s">
        <v>6104</v>
      </c>
      <c r="C6899" s="4">
        <v>42260</v>
      </c>
      <c r="D6899" s="4">
        <v>42262</v>
      </c>
      <c r="E6899" t="s">
        <v>38</v>
      </c>
      <c r="F6899" t="s">
        <v>3664</v>
      </c>
      <c r="G6899" t="s">
        <v>27</v>
      </c>
      <c r="H6899">
        <v>92804</v>
      </c>
      <c r="I6899" t="s">
        <v>2563</v>
      </c>
      <c r="J6899">
        <v>131.88</v>
      </c>
      <c r="K6899">
        <v>7</v>
      </c>
      <c r="L6899">
        <v>10.927199999999999</v>
      </c>
      <c r="M6899">
        <v>0</v>
      </c>
      <c r="N6899">
        <v>55.389600000000002</v>
      </c>
    </row>
    <row r="6900" spans="1:14" hidden="1">
      <c r="A6900">
        <v>9907</v>
      </c>
      <c r="B6900" t="s">
        <v>6104</v>
      </c>
      <c r="C6900" s="4">
        <v>42260</v>
      </c>
      <c r="D6900" s="4">
        <v>42262</v>
      </c>
      <c r="E6900" t="s">
        <v>38</v>
      </c>
      <c r="F6900" t="s">
        <v>3664</v>
      </c>
      <c r="G6900" t="s">
        <v>27</v>
      </c>
      <c r="H6900">
        <v>92804</v>
      </c>
      <c r="I6900" t="s">
        <v>387</v>
      </c>
      <c r="J6900">
        <v>25.032</v>
      </c>
      <c r="K6900">
        <v>3</v>
      </c>
      <c r="L6900">
        <v>5.7365000000000004</v>
      </c>
      <c r="M6900">
        <v>0.2</v>
      </c>
      <c r="N6900">
        <v>7.8224999999999998</v>
      </c>
    </row>
    <row r="6901" spans="1:14" hidden="1">
      <c r="A6901">
        <v>9908</v>
      </c>
      <c r="B6901" t="s">
        <v>6104</v>
      </c>
      <c r="C6901" s="4">
        <v>42260</v>
      </c>
      <c r="D6901" s="4">
        <v>42262</v>
      </c>
      <c r="E6901" t="s">
        <v>38</v>
      </c>
      <c r="F6901" t="s">
        <v>3664</v>
      </c>
      <c r="G6901" t="s">
        <v>27</v>
      </c>
      <c r="H6901">
        <v>92804</v>
      </c>
      <c r="I6901" t="s">
        <v>824</v>
      </c>
      <c r="J6901">
        <v>717.72</v>
      </c>
      <c r="K6901">
        <v>3</v>
      </c>
      <c r="L6901">
        <v>215.316</v>
      </c>
      <c r="M6901">
        <v>0.2</v>
      </c>
      <c r="N6901">
        <v>71.772000000000006</v>
      </c>
    </row>
    <row r="6902" spans="1:14" hidden="1">
      <c r="A6902">
        <v>9909</v>
      </c>
      <c r="B6902" t="s">
        <v>6104</v>
      </c>
      <c r="C6902" s="4">
        <v>42260</v>
      </c>
      <c r="D6902" s="4">
        <v>42262</v>
      </c>
      <c r="E6902" t="s">
        <v>38</v>
      </c>
      <c r="F6902" t="s">
        <v>3664</v>
      </c>
      <c r="G6902" t="s">
        <v>27</v>
      </c>
      <c r="H6902">
        <v>92804</v>
      </c>
      <c r="I6902" t="s">
        <v>6105</v>
      </c>
      <c r="J6902">
        <v>207.35</v>
      </c>
      <c r="K6902">
        <v>5</v>
      </c>
      <c r="L6902">
        <v>36.493600000000001</v>
      </c>
      <c r="M6902">
        <v>0</v>
      </c>
      <c r="N6902">
        <v>24.882000000000001</v>
      </c>
    </row>
    <row r="6903" spans="1:14" hidden="1">
      <c r="A6903">
        <v>9910</v>
      </c>
      <c r="B6903" t="s">
        <v>6104</v>
      </c>
      <c r="C6903" s="4">
        <v>42260</v>
      </c>
      <c r="D6903" s="4">
        <v>42262</v>
      </c>
      <c r="E6903" t="s">
        <v>38</v>
      </c>
      <c r="F6903" t="s">
        <v>3664</v>
      </c>
      <c r="G6903" t="s">
        <v>27</v>
      </c>
      <c r="H6903">
        <v>92804</v>
      </c>
      <c r="I6903" t="s">
        <v>2769</v>
      </c>
      <c r="J6903">
        <v>44.67</v>
      </c>
      <c r="K6903">
        <v>3</v>
      </c>
      <c r="L6903">
        <v>10.8697</v>
      </c>
      <c r="M6903">
        <v>0</v>
      </c>
      <c r="N6903">
        <v>12.0609</v>
      </c>
    </row>
    <row r="6904" spans="1:14" hidden="1">
      <c r="A6904">
        <v>9911</v>
      </c>
      <c r="B6904" t="s">
        <v>6104</v>
      </c>
      <c r="C6904" s="4">
        <v>42260</v>
      </c>
      <c r="D6904" s="4">
        <v>42262</v>
      </c>
      <c r="E6904" t="s">
        <v>38</v>
      </c>
      <c r="F6904" t="s">
        <v>3664</v>
      </c>
      <c r="G6904" t="s">
        <v>27</v>
      </c>
      <c r="H6904">
        <v>92804</v>
      </c>
      <c r="I6904" t="s">
        <v>43</v>
      </c>
      <c r="J6904">
        <v>209.7</v>
      </c>
      <c r="K6904">
        <v>2</v>
      </c>
      <c r="L6904">
        <v>54.521999999999998</v>
      </c>
      <c r="M6904">
        <v>0</v>
      </c>
      <c r="N6904">
        <v>100.65600000000001</v>
      </c>
    </row>
    <row r="6905" spans="1:14" hidden="1">
      <c r="A6905">
        <v>2900</v>
      </c>
      <c r="B6905" t="s">
        <v>6106</v>
      </c>
      <c r="C6905" s="4">
        <v>42259</v>
      </c>
      <c r="D6905" s="4">
        <v>42264</v>
      </c>
      <c r="E6905" t="s">
        <v>15</v>
      </c>
      <c r="F6905" t="s">
        <v>1520</v>
      </c>
      <c r="G6905" t="s">
        <v>21</v>
      </c>
      <c r="H6905">
        <v>10035</v>
      </c>
      <c r="I6905" t="s">
        <v>2671</v>
      </c>
      <c r="J6905">
        <v>479.98399999999998</v>
      </c>
      <c r="K6905">
        <v>2</v>
      </c>
      <c r="L6905">
        <v>209.99299999999999</v>
      </c>
      <c r="M6905">
        <v>0.2</v>
      </c>
      <c r="N6905">
        <v>59.997999999999998</v>
      </c>
    </row>
    <row r="6906" spans="1:14" hidden="1">
      <c r="A6906">
        <v>2901</v>
      </c>
      <c r="B6906" t="s">
        <v>6106</v>
      </c>
      <c r="C6906" s="4">
        <v>42259</v>
      </c>
      <c r="D6906" s="4">
        <v>42264</v>
      </c>
      <c r="E6906" t="s">
        <v>15</v>
      </c>
      <c r="F6906" t="s">
        <v>1520</v>
      </c>
      <c r="G6906" t="s">
        <v>21</v>
      </c>
      <c r="H6906">
        <v>10035</v>
      </c>
      <c r="I6906" t="s">
        <v>710</v>
      </c>
      <c r="J6906">
        <v>12.6</v>
      </c>
      <c r="K6906">
        <v>4</v>
      </c>
      <c r="L6906">
        <v>1.6379999999999999</v>
      </c>
      <c r="M6906">
        <v>0</v>
      </c>
      <c r="N6906">
        <v>6.048</v>
      </c>
    </row>
    <row r="6907" spans="1:14" hidden="1">
      <c r="A6907">
        <v>5205</v>
      </c>
      <c r="B6907" t="s">
        <v>6107</v>
      </c>
      <c r="C6907" s="4">
        <v>42259</v>
      </c>
      <c r="D6907" s="4">
        <v>42265</v>
      </c>
      <c r="E6907" t="s">
        <v>15</v>
      </c>
      <c r="F6907" t="s">
        <v>2191</v>
      </c>
      <c r="G6907" t="s">
        <v>21</v>
      </c>
      <c r="H6907">
        <v>13021</v>
      </c>
      <c r="I6907" t="s">
        <v>1546</v>
      </c>
      <c r="J6907">
        <v>9.26</v>
      </c>
      <c r="K6907">
        <v>2</v>
      </c>
      <c r="L6907">
        <v>3.1021000000000001</v>
      </c>
      <c r="M6907">
        <v>0</v>
      </c>
      <c r="N6907">
        <v>3.0558000000000001</v>
      </c>
    </row>
    <row r="6908" spans="1:14" hidden="1">
      <c r="A6908">
        <v>5206</v>
      </c>
      <c r="B6908" t="s">
        <v>6107</v>
      </c>
      <c r="C6908" s="4">
        <v>42259</v>
      </c>
      <c r="D6908" s="4">
        <v>42265</v>
      </c>
      <c r="E6908" t="s">
        <v>15</v>
      </c>
      <c r="F6908" t="s">
        <v>2191</v>
      </c>
      <c r="G6908" t="s">
        <v>21</v>
      </c>
      <c r="H6908">
        <v>13021</v>
      </c>
      <c r="I6908" t="s">
        <v>4899</v>
      </c>
      <c r="J6908">
        <v>105.98</v>
      </c>
      <c r="K6908">
        <v>2</v>
      </c>
      <c r="L6908">
        <v>50.870399999999997</v>
      </c>
      <c r="M6908">
        <v>0</v>
      </c>
      <c r="N6908">
        <v>4.2392000000000003</v>
      </c>
    </row>
    <row r="6909" spans="1:14" hidden="1">
      <c r="A6909">
        <v>5207</v>
      </c>
      <c r="B6909" t="s">
        <v>6107</v>
      </c>
      <c r="C6909" s="4">
        <v>42259</v>
      </c>
      <c r="D6909" s="4">
        <v>42265</v>
      </c>
      <c r="E6909" t="s">
        <v>15</v>
      </c>
      <c r="F6909" t="s">
        <v>2191</v>
      </c>
      <c r="G6909" t="s">
        <v>21</v>
      </c>
      <c r="H6909">
        <v>13021</v>
      </c>
      <c r="I6909" t="s">
        <v>2861</v>
      </c>
      <c r="J6909">
        <v>1.24</v>
      </c>
      <c r="K6909">
        <v>1</v>
      </c>
      <c r="L6909">
        <v>0.65720000000000001</v>
      </c>
      <c r="M6909">
        <v>0</v>
      </c>
      <c r="N6909">
        <v>0.58279999999999998</v>
      </c>
    </row>
    <row r="6910" spans="1:14" hidden="1">
      <c r="A6910">
        <v>5208</v>
      </c>
      <c r="B6910" t="s">
        <v>6107</v>
      </c>
      <c r="C6910" s="4">
        <v>42259</v>
      </c>
      <c r="D6910" s="4">
        <v>42265</v>
      </c>
      <c r="E6910" t="s">
        <v>15</v>
      </c>
      <c r="F6910" t="s">
        <v>2191</v>
      </c>
      <c r="G6910" t="s">
        <v>21</v>
      </c>
      <c r="H6910">
        <v>13021</v>
      </c>
      <c r="I6910" t="s">
        <v>1815</v>
      </c>
      <c r="J6910">
        <v>20.7</v>
      </c>
      <c r="K6910">
        <v>2</v>
      </c>
      <c r="L6910">
        <v>5.3819999999999997</v>
      </c>
      <c r="M6910">
        <v>0</v>
      </c>
      <c r="N6910">
        <v>9.9359999999999999</v>
      </c>
    </row>
    <row r="6911" spans="1:14" hidden="1">
      <c r="A6911">
        <v>5209</v>
      </c>
      <c r="B6911" t="s">
        <v>6107</v>
      </c>
      <c r="C6911" s="4">
        <v>42259</v>
      </c>
      <c r="D6911" s="4">
        <v>42265</v>
      </c>
      <c r="E6911" t="s">
        <v>15</v>
      </c>
      <c r="F6911" t="s">
        <v>2191</v>
      </c>
      <c r="G6911" t="s">
        <v>21</v>
      </c>
      <c r="H6911">
        <v>13021</v>
      </c>
      <c r="I6911" t="s">
        <v>3212</v>
      </c>
      <c r="J6911">
        <v>28.9</v>
      </c>
      <c r="K6911">
        <v>5</v>
      </c>
      <c r="L6911">
        <v>2.9478</v>
      </c>
      <c r="M6911">
        <v>0</v>
      </c>
      <c r="N6911">
        <v>14.161</v>
      </c>
    </row>
    <row r="6912" spans="1:14" hidden="1">
      <c r="A6912">
        <v>5210</v>
      </c>
      <c r="B6912" t="s">
        <v>6107</v>
      </c>
      <c r="C6912" s="4">
        <v>42259</v>
      </c>
      <c r="D6912" s="4">
        <v>42265</v>
      </c>
      <c r="E6912" t="s">
        <v>15</v>
      </c>
      <c r="F6912" t="s">
        <v>2191</v>
      </c>
      <c r="G6912" t="s">
        <v>21</v>
      </c>
      <c r="H6912">
        <v>13021</v>
      </c>
      <c r="I6912" t="s">
        <v>3326</v>
      </c>
      <c r="J6912">
        <v>27.18</v>
      </c>
      <c r="K6912">
        <v>1</v>
      </c>
      <c r="L6912">
        <v>14.4054</v>
      </c>
      <c r="M6912">
        <v>0</v>
      </c>
      <c r="N6912">
        <v>12.7746</v>
      </c>
    </row>
    <row r="6913" spans="1:14" hidden="1">
      <c r="A6913">
        <v>9056</v>
      </c>
      <c r="B6913" t="s">
        <v>6108</v>
      </c>
      <c r="C6913" s="4">
        <v>42259</v>
      </c>
      <c r="D6913" s="4">
        <v>42264</v>
      </c>
      <c r="E6913" t="s">
        <v>52</v>
      </c>
      <c r="F6913" t="s">
        <v>803</v>
      </c>
      <c r="G6913" t="s">
        <v>21</v>
      </c>
      <c r="H6913">
        <v>98103</v>
      </c>
      <c r="I6913" t="s">
        <v>4708</v>
      </c>
      <c r="J6913">
        <v>21.98</v>
      </c>
      <c r="K6913">
        <v>2</v>
      </c>
      <c r="L6913">
        <v>6.7039</v>
      </c>
      <c r="M6913">
        <v>0</v>
      </c>
      <c r="N6913">
        <v>8.5722000000000005</v>
      </c>
    </row>
    <row r="6914" spans="1:14" hidden="1">
      <c r="A6914">
        <v>3318</v>
      </c>
      <c r="B6914" t="s">
        <v>6109</v>
      </c>
      <c r="C6914" s="4">
        <v>42258</v>
      </c>
      <c r="D6914" s="4">
        <v>42262</v>
      </c>
      <c r="E6914" t="s">
        <v>15</v>
      </c>
      <c r="F6914" t="s">
        <v>2985</v>
      </c>
      <c r="G6914" t="s">
        <v>21</v>
      </c>
      <c r="H6914">
        <v>92374</v>
      </c>
      <c r="I6914" t="s">
        <v>3817</v>
      </c>
      <c r="J6914">
        <v>181.35</v>
      </c>
      <c r="K6914">
        <v>9</v>
      </c>
      <c r="L6914">
        <v>14.7095</v>
      </c>
      <c r="M6914">
        <v>0</v>
      </c>
      <c r="N6914">
        <v>48.964500000000001</v>
      </c>
    </row>
    <row r="6915" spans="1:14" hidden="1">
      <c r="A6915">
        <v>3319</v>
      </c>
      <c r="B6915" t="s">
        <v>6109</v>
      </c>
      <c r="C6915" s="4">
        <v>42258</v>
      </c>
      <c r="D6915" s="4">
        <v>42262</v>
      </c>
      <c r="E6915" t="s">
        <v>15</v>
      </c>
      <c r="F6915" t="s">
        <v>2985</v>
      </c>
      <c r="G6915" t="s">
        <v>21</v>
      </c>
      <c r="H6915">
        <v>92374</v>
      </c>
      <c r="I6915" t="s">
        <v>3385</v>
      </c>
      <c r="J6915">
        <v>8.64</v>
      </c>
      <c r="K6915">
        <v>3</v>
      </c>
      <c r="L6915">
        <v>1.4688000000000001</v>
      </c>
      <c r="M6915">
        <v>0</v>
      </c>
      <c r="N6915">
        <v>4.2336</v>
      </c>
    </row>
    <row r="6916" spans="1:14" hidden="1">
      <c r="A6916">
        <v>6673</v>
      </c>
      <c r="B6916" t="s">
        <v>6110</v>
      </c>
      <c r="C6916" s="4">
        <v>42258</v>
      </c>
      <c r="D6916" s="4">
        <v>42263</v>
      </c>
      <c r="E6916" t="s">
        <v>15</v>
      </c>
      <c r="F6916" t="s">
        <v>1250</v>
      </c>
      <c r="G6916" t="s">
        <v>27</v>
      </c>
      <c r="H6916">
        <v>92024</v>
      </c>
      <c r="I6916" t="s">
        <v>2195</v>
      </c>
      <c r="J6916">
        <v>265.86</v>
      </c>
      <c r="K6916">
        <v>7</v>
      </c>
      <c r="L6916">
        <v>26.585999999999999</v>
      </c>
      <c r="M6916">
        <v>0</v>
      </c>
      <c r="N6916">
        <v>79.757999999999996</v>
      </c>
    </row>
    <row r="6917" spans="1:14" hidden="1">
      <c r="A6917">
        <v>8026</v>
      </c>
      <c r="B6917" t="s">
        <v>6111</v>
      </c>
      <c r="C6917" s="4">
        <v>42258</v>
      </c>
      <c r="D6917" s="4">
        <v>42262</v>
      </c>
      <c r="E6917" t="s">
        <v>52</v>
      </c>
      <c r="F6917" t="s">
        <v>4731</v>
      </c>
      <c r="G6917" t="s">
        <v>27</v>
      </c>
      <c r="H6917">
        <v>10035</v>
      </c>
      <c r="I6917" t="s">
        <v>1678</v>
      </c>
      <c r="J6917">
        <v>210.68</v>
      </c>
      <c r="K6917">
        <v>2</v>
      </c>
      <c r="L6917">
        <v>80.058400000000006</v>
      </c>
      <c r="M6917">
        <v>0</v>
      </c>
      <c r="N6917">
        <v>50.563200000000002</v>
      </c>
    </row>
    <row r="6918" spans="1:14" hidden="1">
      <c r="A6918">
        <v>8027</v>
      </c>
      <c r="B6918" t="s">
        <v>6111</v>
      </c>
      <c r="C6918" s="4">
        <v>42258</v>
      </c>
      <c r="D6918" s="4">
        <v>42262</v>
      </c>
      <c r="E6918" t="s">
        <v>52</v>
      </c>
      <c r="F6918" t="s">
        <v>4731</v>
      </c>
      <c r="G6918" t="s">
        <v>27</v>
      </c>
      <c r="H6918">
        <v>10035</v>
      </c>
      <c r="I6918" t="s">
        <v>5403</v>
      </c>
      <c r="J6918">
        <v>78.8</v>
      </c>
      <c r="K6918">
        <v>1</v>
      </c>
      <c r="L6918">
        <v>77.224000000000004</v>
      </c>
      <c r="M6918">
        <v>0</v>
      </c>
      <c r="N6918">
        <v>1.5760000000000101</v>
      </c>
    </row>
    <row r="6919" spans="1:14" hidden="1">
      <c r="A6919">
        <v>8028</v>
      </c>
      <c r="B6919" t="s">
        <v>6111</v>
      </c>
      <c r="C6919" s="4">
        <v>42258</v>
      </c>
      <c r="D6919" s="4">
        <v>42262</v>
      </c>
      <c r="E6919" t="s">
        <v>52</v>
      </c>
      <c r="F6919" t="s">
        <v>4731</v>
      </c>
      <c r="G6919" t="s">
        <v>27</v>
      </c>
      <c r="H6919">
        <v>10035</v>
      </c>
      <c r="I6919" t="s">
        <v>448</v>
      </c>
      <c r="J6919">
        <v>19.989999999999998</v>
      </c>
      <c r="K6919">
        <v>1</v>
      </c>
      <c r="L6919">
        <v>13.1934</v>
      </c>
      <c r="M6919">
        <v>0</v>
      </c>
      <c r="N6919">
        <v>6.7965999999999998</v>
      </c>
    </row>
    <row r="6920" spans="1:14" hidden="1">
      <c r="A6920">
        <v>8029</v>
      </c>
      <c r="B6920" t="s">
        <v>6111</v>
      </c>
      <c r="C6920" s="4">
        <v>42258</v>
      </c>
      <c r="D6920" s="4">
        <v>42262</v>
      </c>
      <c r="E6920" t="s">
        <v>52</v>
      </c>
      <c r="F6920" t="s">
        <v>4731</v>
      </c>
      <c r="G6920" t="s">
        <v>27</v>
      </c>
      <c r="H6920">
        <v>10035</v>
      </c>
      <c r="I6920" t="s">
        <v>3345</v>
      </c>
      <c r="J6920">
        <v>772.68</v>
      </c>
      <c r="K6920">
        <v>4</v>
      </c>
      <c r="L6920">
        <v>166.12620000000001</v>
      </c>
      <c r="M6920">
        <v>0</v>
      </c>
      <c r="N6920">
        <v>108.1752</v>
      </c>
    </row>
    <row r="6921" spans="1:14" hidden="1">
      <c r="A6921">
        <v>8550</v>
      </c>
      <c r="B6921" t="s">
        <v>6112</v>
      </c>
      <c r="C6921" s="4">
        <v>42258</v>
      </c>
      <c r="D6921" s="4">
        <v>42259</v>
      </c>
      <c r="E6921" t="s">
        <v>38</v>
      </c>
      <c r="F6921" t="s">
        <v>1619</v>
      </c>
      <c r="G6921" t="s">
        <v>27</v>
      </c>
      <c r="H6921">
        <v>80013</v>
      </c>
      <c r="I6921" t="s">
        <v>4910</v>
      </c>
      <c r="J6921">
        <v>24.64</v>
      </c>
      <c r="K6921">
        <v>4</v>
      </c>
      <c r="L6921">
        <v>5.1589999999999998</v>
      </c>
      <c r="M6921">
        <v>0.2</v>
      </c>
      <c r="N6921">
        <v>4.0039999999999996</v>
      </c>
    </row>
    <row r="6922" spans="1:14" hidden="1">
      <c r="A6922">
        <v>8861</v>
      </c>
      <c r="B6922" t="s">
        <v>6113</v>
      </c>
      <c r="C6922" s="4">
        <v>42258</v>
      </c>
      <c r="D6922" s="4">
        <v>42265</v>
      </c>
      <c r="E6922" t="s">
        <v>15</v>
      </c>
      <c r="F6922" t="s">
        <v>2323</v>
      </c>
      <c r="G6922" t="s">
        <v>17</v>
      </c>
      <c r="H6922">
        <v>7501</v>
      </c>
      <c r="I6922" t="s">
        <v>1437</v>
      </c>
      <c r="J6922">
        <v>31.05</v>
      </c>
      <c r="K6922">
        <v>3</v>
      </c>
      <c r="L6922">
        <v>5.3819999999999997</v>
      </c>
      <c r="M6922">
        <v>0</v>
      </c>
      <c r="N6922">
        <v>14.904</v>
      </c>
    </row>
    <row r="6923" spans="1:14" hidden="1">
      <c r="A6923">
        <v>8862</v>
      </c>
      <c r="B6923" t="s">
        <v>6113</v>
      </c>
      <c r="C6923" s="4">
        <v>42258</v>
      </c>
      <c r="D6923" s="4">
        <v>42265</v>
      </c>
      <c r="E6923" t="s">
        <v>15</v>
      </c>
      <c r="F6923" t="s">
        <v>2323</v>
      </c>
      <c r="G6923" t="s">
        <v>17</v>
      </c>
      <c r="H6923">
        <v>7501</v>
      </c>
      <c r="I6923" t="s">
        <v>4641</v>
      </c>
      <c r="J6923">
        <v>8.92</v>
      </c>
      <c r="K6923">
        <v>4</v>
      </c>
      <c r="L6923">
        <v>1.2487999999999999</v>
      </c>
      <c r="M6923">
        <v>0</v>
      </c>
      <c r="N6923">
        <v>3.9247999999999998</v>
      </c>
    </row>
    <row r="6924" spans="1:14" hidden="1">
      <c r="A6924">
        <v>8863</v>
      </c>
      <c r="B6924" t="s">
        <v>6113</v>
      </c>
      <c r="C6924" s="4">
        <v>42258</v>
      </c>
      <c r="D6924" s="4">
        <v>42265</v>
      </c>
      <c r="E6924" t="s">
        <v>15</v>
      </c>
      <c r="F6924" t="s">
        <v>2323</v>
      </c>
      <c r="G6924" t="s">
        <v>17</v>
      </c>
      <c r="H6924">
        <v>7501</v>
      </c>
      <c r="I6924" t="s">
        <v>4066</v>
      </c>
      <c r="J6924">
        <v>209.6</v>
      </c>
      <c r="K6924">
        <v>4</v>
      </c>
      <c r="L6924">
        <v>28.295999999999999</v>
      </c>
      <c r="M6924">
        <v>0</v>
      </c>
      <c r="N6924">
        <v>96.415999999999997</v>
      </c>
    </row>
    <row r="6925" spans="1:14" hidden="1">
      <c r="A6925">
        <v>8864</v>
      </c>
      <c r="B6925" t="s">
        <v>6113</v>
      </c>
      <c r="C6925" s="4">
        <v>42258</v>
      </c>
      <c r="D6925" s="4">
        <v>42265</v>
      </c>
      <c r="E6925" t="s">
        <v>15</v>
      </c>
      <c r="F6925" t="s">
        <v>2323</v>
      </c>
      <c r="G6925" t="s">
        <v>17</v>
      </c>
      <c r="H6925">
        <v>7501</v>
      </c>
      <c r="I6925" t="s">
        <v>5618</v>
      </c>
      <c r="J6925">
        <v>111.04</v>
      </c>
      <c r="K6925">
        <v>4</v>
      </c>
      <c r="L6925">
        <v>20.264800000000001</v>
      </c>
      <c r="M6925">
        <v>0</v>
      </c>
      <c r="N6925">
        <v>29.980799999999999</v>
      </c>
    </row>
    <row r="6926" spans="1:14" hidden="1">
      <c r="A6926">
        <v>8865</v>
      </c>
      <c r="B6926" t="s">
        <v>6113</v>
      </c>
      <c r="C6926" s="4">
        <v>42258</v>
      </c>
      <c r="D6926" s="4">
        <v>42265</v>
      </c>
      <c r="E6926" t="s">
        <v>15</v>
      </c>
      <c r="F6926" t="s">
        <v>2323</v>
      </c>
      <c r="G6926" t="s">
        <v>17</v>
      </c>
      <c r="H6926">
        <v>7501</v>
      </c>
      <c r="I6926" t="s">
        <v>1930</v>
      </c>
      <c r="J6926">
        <v>38.880000000000003</v>
      </c>
      <c r="K6926">
        <v>6</v>
      </c>
      <c r="L6926">
        <v>3.3696000000000002</v>
      </c>
      <c r="M6926">
        <v>0</v>
      </c>
      <c r="N6926">
        <v>18.662400000000002</v>
      </c>
    </row>
    <row r="6927" spans="1:14" hidden="1">
      <c r="A6927">
        <v>581</v>
      </c>
      <c r="B6927" t="s">
        <v>6114</v>
      </c>
      <c r="C6927" s="4">
        <v>42257</v>
      </c>
      <c r="D6927" s="4">
        <v>42261</v>
      </c>
      <c r="E6927" t="s">
        <v>15</v>
      </c>
      <c r="F6927" t="s">
        <v>2256</v>
      </c>
      <c r="G6927" t="s">
        <v>21</v>
      </c>
      <c r="H6927">
        <v>90004</v>
      </c>
      <c r="I6927" t="s">
        <v>3226</v>
      </c>
      <c r="J6927">
        <v>51.52</v>
      </c>
      <c r="K6927">
        <v>4</v>
      </c>
      <c r="L6927">
        <v>12.493600000000001</v>
      </c>
      <c r="M6927">
        <v>0</v>
      </c>
      <c r="N6927">
        <v>1.5456000000000001</v>
      </c>
    </row>
    <row r="6928" spans="1:14" hidden="1">
      <c r="A6928">
        <v>2631</v>
      </c>
      <c r="B6928" t="s">
        <v>6115</v>
      </c>
      <c r="C6928" s="4">
        <v>42257</v>
      </c>
      <c r="D6928" s="4">
        <v>42262</v>
      </c>
      <c r="E6928" t="s">
        <v>15</v>
      </c>
      <c r="F6928" t="s">
        <v>1103</v>
      </c>
      <c r="G6928" t="s">
        <v>21</v>
      </c>
      <c r="H6928">
        <v>74133</v>
      </c>
      <c r="I6928" t="s">
        <v>1040</v>
      </c>
      <c r="J6928">
        <v>14.94</v>
      </c>
      <c r="K6928">
        <v>3</v>
      </c>
      <c r="L6928">
        <v>2.6394000000000002</v>
      </c>
      <c r="M6928">
        <v>0</v>
      </c>
      <c r="N6928">
        <v>7.0217999999999998</v>
      </c>
    </row>
    <row r="6929" spans="1:14" hidden="1">
      <c r="A6929">
        <v>3466</v>
      </c>
      <c r="B6929" t="s">
        <v>6116</v>
      </c>
      <c r="C6929" s="4">
        <v>42257</v>
      </c>
      <c r="D6929" s="4">
        <v>42261</v>
      </c>
      <c r="E6929" t="s">
        <v>15</v>
      </c>
      <c r="F6929" t="s">
        <v>2635</v>
      </c>
      <c r="G6929" t="s">
        <v>27</v>
      </c>
      <c r="H6929">
        <v>2151</v>
      </c>
      <c r="I6929" t="s">
        <v>4182</v>
      </c>
      <c r="J6929">
        <v>61.96</v>
      </c>
      <c r="K6929">
        <v>2</v>
      </c>
      <c r="L6929">
        <v>22.9252</v>
      </c>
      <c r="M6929">
        <v>0</v>
      </c>
      <c r="N6929">
        <v>16.1096</v>
      </c>
    </row>
    <row r="6930" spans="1:14" hidden="1">
      <c r="A6930">
        <v>3467</v>
      </c>
      <c r="B6930" t="s">
        <v>6116</v>
      </c>
      <c r="C6930" s="4">
        <v>42257</v>
      </c>
      <c r="D6930" s="4">
        <v>42261</v>
      </c>
      <c r="E6930" t="s">
        <v>15</v>
      </c>
      <c r="F6930" t="s">
        <v>2635</v>
      </c>
      <c r="G6930" t="s">
        <v>27</v>
      </c>
      <c r="H6930">
        <v>2151</v>
      </c>
      <c r="I6930" t="s">
        <v>3256</v>
      </c>
      <c r="J6930">
        <v>361.96</v>
      </c>
      <c r="K6930">
        <v>2</v>
      </c>
      <c r="L6930">
        <v>139.3546</v>
      </c>
      <c r="M6930">
        <v>0</v>
      </c>
      <c r="N6930">
        <v>83.250799999999998</v>
      </c>
    </row>
    <row r="6931" spans="1:14" hidden="1">
      <c r="A6931">
        <v>3468</v>
      </c>
      <c r="B6931" t="s">
        <v>6116</v>
      </c>
      <c r="C6931" s="4">
        <v>42257</v>
      </c>
      <c r="D6931" s="4">
        <v>42261</v>
      </c>
      <c r="E6931" t="s">
        <v>15</v>
      </c>
      <c r="F6931" t="s">
        <v>2635</v>
      </c>
      <c r="G6931" t="s">
        <v>27</v>
      </c>
      <c r="H6931">
        <v>2151</v>
      </c>
      <c r="I6931" t="s">
        <v>651</v>
      </c>
      <c r="J6931">
        <v>278.82</v>
      </c>
      <c r="K6931">
        <v>9</v>
      </c>
      <c r="L6931">
        <v>17.039000000000001</v>
      </c>
      <c r="M6931">
        <v>0</v>
      </c>
      <c r="N6931">
        <v>125.46899999999999</v>
      </c>
    </row>
    <row r="6932" spans="1:14" hidden="1">
      <c r="A6932">
        <v>5765</v>
      </c>
      <c r="B6932" t="s">
        <v>6117</v>
      </c>
      <c r="C6932" s="4">
        <v>42257</v>
      </c>
      <c r="D6932" s="4">
        <v>42259</v>
      </c>
      <c r="E6932" t="s">
        <v>52</v>
      </c>
      <c r="F6932" t="s">
        <v>718</v>
      </c>
      <c r="G6932" t="s">
        <v>21</v>
      </c>
      <c r="H6932">
        <v>98103</v>
      </c>
      <c r="I6932" t="s">
        <v>2490</v>
      </c>
      <c r="J6932">
        <v>353.88</v>
      </c>
      <c r="K6932">
        <v>6</v>
      </c>
      <c r="L6932">
        <v>56.030999999999999</v>
      </c>
      <c r="M6932">
        <v>0</v>
      </c>
      <c r="N6932">
        <v>17.693999999999999</v>
      </c>
    </row>
    <row r="6933" spans="1:14" hidden="1">
      <c r="A6933">
        <v>7205</v>
      </c>
      <c r="B6933" t="s">
        <v>6118</v>
      </c>
      <c r="C6933" s="4">
        <v>42257</v>
      </c>
      <c r="D6933" s="4">
        <v>42264</v>
      </c>
      <c r="E6933" t="s">
        <v>15</v>
      </c>
      <c r="F6933" t="s">
        <v>1778</v>
      </c>
      <c r="G6933" t="s">
        <v>21</v>
      </c>
      <c r="H6933">
        <v>10024</v>
      </c>
      <c r="I6933" t="s">
        <v>776</v>
      </c>
      <c r="J6933">
        <v>6.08</v>
      </c>
      <c r="K6933">
        <v>2</v>
      </c>
      <c r="L6933">
        <v>2.0064000000000002</v>
      </c>
      <c r="M6933">
        <v>0</v>
      </c>
      <c r="N6933">
        <v>2.0672000000000001</v>
      </c>
    </row>
    <row r="6934" spans="1:14" hidden="1">
      <c r="A6934">
        <v>7491</v>
      </c>
      <c r="B6934" t="s">
        <v>6119</v>
      </c>
      <c r="C6934" s="4">
        <v>42257</v>
      </c>
      <c r="D6934" s="4">
        <v>42263</v>
      </c>
      <c r="E6934" t="s">
        <v>15</v>
      </c>
      <c r="F6934" t="s">
        <v>2073</v>
      </c>
      <c r="G6934" t="s">
        <v>27</v>
      </c>
      <c r="H6934">
        <v>90032</v>
      </c>
      <c r="I6934" t="s">
        <v>2951</v>
      </c>
      <c r="J6934">
        <v>106.68</v>
      </c>
      <c r="K6934">
        <v>6</v>
      </c>
      <c r="L6934">
        <v>12.2682</v>
      </c>
      <c r="M6934">
        <v>0</v>
      </c>
      <c r="N6934">
        <v>33.070799999999998</v>
      </c>
    </row>
    <row r="6935" spans="1:14" hidden="1">
      <c r="A6935">
        <v>7724</v>
      </c>
      <c r="B6935" t="s">
        <v>6120</v>
      </c>
      <c r="C6935" s="4">
        <v>42257</v>
      </c>
      <c r="D6935" s="4">
        <v>42261</v>
      </c>
      <c r="E6935" t="s">
        <v>15</v>
      </c>
      <c r="F6935" t="s">
        <v>2327</v>
      </c>
      <c r="G6935" t="s">
        <v>27</v>
      </c>
      <c r="H6935">
        <v>78745</v>
      </c>
      <c r="I6935" t="s">
        <v>878</v>
      </c>
      <c r="J6935">
        <v>179.886</v>
      </c>
      <c r="K6935">
        <v>1</v>
      </c>
      <c r="L6935">
        <v>182.45580000000001</v>
      </c>
      <c r="M6935">
        <v>0.3</v>
      </c>
      <c r="N6935">
        <v>-2.5698000000000301</v>
      </c>
    </row>
    <row r="6936" spans="1:14" hidden="1">
      <c r="A6936">
        <v>5057</v>
      </c>
      <c r="B6936" t="s">
        <v>6121</v>
      </c>
      <c r="C6936" s="4">
        <v>42255</v>
      </c>
      <c r="D6936" s="4">
        <v>42258</v>
      </c>
      <c r="E6936" t="s">
        <v>38</v>
      </c>
      <c r="F6936" t="s">
        <v>3389</v>
      </c>
      <c r="G6936" t="s">
        <v>21</v>
      </c>
      <c r="H6936">
        <v>92553</v>
      </c>
      <c r="I6936" t="s">
        <v>1996</v>
      </c>
      <c r="J6936">
        <v>26.4</v>
      </c>
      <c r="K6936">
        <v>5</v>
      </c>
      <c r="L6936">
        <v>2.9039999999999999</v>
      </c>
      <c r="M6936">
        <v>0</v>
      </c>
      <c r="N6936">
        <v>11.88</v>
      </c>
    </row>
    <row r="6937" spans="1:14" hidden="1">
      <c r="A6937">
        <v>5058</v>
      </c>
      <c r="B6937" t="s">
        <v>6121</v>
      </c>
      <c r="C6937" s="4">
        <v>42255</v>
      </c>
      <c r="D6937" s="4">
        <v>42258</v>
      </c>
      <c r="E6937" t="s">
        <v>38</v>
      </c>
      <c r="F6937" t="s">
        <v>3389</v>
      </c>
      <c r="G6937" t="s">
        <v>21</v>
      </c>
      <c r="H6937">
        <v>92553</v>
      </c>
      <c r="I6937" t="s">
        <v>1204</v>
      </c>
      <c r="J6937">
        <v>41.88</v>
      </c>
      <c r="K6937">
        <v>6</v>
      </c>
      <c r="L6937">
        <v>6.8403999999999998</v>
      </c>
      <c r="M6937">
        <v>0</v>
      </c>
      <c r="N6937">
        <v>0.83759999999999801</v>
      </c>
    </row>
    <row r="6938" spans="1:14" hidden="1">
      <c r="A6938">
        <v>6255</v>
      </c>
      <c r="B6938" t="s">
        <v>6122</v>
      </c>
      <c r="C6938" s="4">
        <v>42255</v>
      </c>
      <c r="D6938" s="4">
        <v>42261</v>
      </c>
      <c r="E6938" t="s">
        <v>15</v>
      </c>
      <c r="F6938" t="s">
        <v>741</v>
      </c>
      <c r="G6938" t="s">
        <v>27</v>
      </c>
      <c r="H6938">
        <v>36116</v>
      </c>
      <c r="I6938" t="s">
        <v>178</v>
      </c>
      <c r="J6938">
        <v>21.36</v>
      </c>
      <c r="K6938">
        <v>8</v>
      </c>
      <c r="L6938">
        <v>1.6554</v>
      </c>
      <c r="M6938">
        <v>0</v>
      </c>
      <c r="N6938">
        <v>8.1167999999999996</v>
      </c>
    </row>
    <row r="6939" spans="1:14" hidden="1">
      <c r="A6939">
        <v>146</v>
      </c>
      <c r="B6939" t="s">
        <v>6123</v>
      </c>
      <c r="C6939" s="4">
        <v>42254</v>
      </c>
      <c r="D6939" s="4">
        <v>42259</v>
      </c>
      <c r="E6939" t="s">
        <v>15</v>
      </c>
      <c r="F6939" t="s">
        <v>489</v>
      </c>
      <c r="G6939" t="s">
        <v>21</v>
      </c>
      <c r="H6939">
        <v>91104</v>
      </c>
      <c r="I6939" t="s">
        <v>1246</v>
      </c>
      <c r="J6939">
        <v>671.93</v>
      </c>
      <c r="K6939">
        <v>7</v>
      </c>
      <c r="L6939">
        <v>93.110299999999995</v>
      </c>
      <c r="M6939">
        <v>0</v>
      </c>
      <c r="N6939">
        <v>20.157900000000001</v>
      </c>
    </row>
    <row r="6940" spans="1:14" hidden="1">
      <c r="A6940">
        <v>2806</v>
      </c>
      <c r="B6940" t="s">
        <v>6124</v>
      </c>
      <c r="C6940" s="4">
        <v>42254</v>
      </c>
      <c r="D6940" s="4">
        <v>42258</v>
      </c>
      <c r="E6940" t="s">
        <v>15</v>
      </c>
      <c r="F6940" t="s">
        <v>2256</v>
      </c>
      <c r="G6940" t="s">
        <v>21</v>
      </c>
      <c r="H6940">
        <v>79907</v>
      </c>
      <c r="I6940" t="s">
        <v>1616</v>
      </c>
      <c r="J6940">
        <v>47.515999999999998</v>
      </c>
      <c r="K6940">
        <v>2</v>
      </c>
      <c r="L6940">
        <v>24.776199999999999</v>
      </c>
      <c r="M6940">
        <v>0.3</v>
      </c>
      <c r="N6940">
        <v>-2.0364</v>
      </c>
    </row>
    <row r="6941" spans="1:14" hidden="1">
      <c r="A6941">
        <v>4108</v>
      </c>
      <c r="B6941" t="s">
        <v>6125</v>
      </c>
      <c r="C6941" s="4">
        <v>42254</v>
      </c>
      <c r="D6941" s="4">
        <v>42254</v>
      </c>
      <c r="E6941" t="s">
        <v>98</v>
      </c>
      <c r="F6941" t="s">
        <v>1798</v>
      </c>
      <c r="G6941" t="s">
        <v>21</v>
      </c>
      <c r="H6941">
        <v>10011</v>
      </c>
      <c r="I6941" t="s">
        <v>1204</v>
      </c>
      <c r="J6941">
        <v>13.96</v>
      </c>
      <c r="K6941">
        <v>2</v>
      </c>
      <c r="L6941">
        <v>6.8403999999999998</v>
      </c>
      <c r="M6941">
        <v>0</v>
      </c>
      <c r="N6941">
        <v>0.279199999999999</v>
      </c>
    </row>
    <row r="6942" spans="1:14" hidden="1">
      <c r="A6942">
        <v>4109</v>
      </c>
      <c r="B6942" t="s">
        <v>6125</v>
      </c>
      <c r="C6942" s="4">
        <v>42254</v>
      </c>
      <c r="D6942" s="4">
        <v>42254</v>
      </c>
      <c r="E6942" t="s">
        <v>98</v>
      </c>
      <c r="F6942" t="s">
        <v>1798</v>
      </c>
      <c r="G6942" t="s">
        <v>21</v>
      </c>
      <c r="H6942">
        <v>10011</v>
      </c>
      <c r="I6942" t="s">
        <v>1762</v>
      </c>
      <c r="J6942">
        <v>27.414000000000001</v>
      </c>
      <c r="K6942">
        <v>3</v>
      </c>
      <c r="L6942">
        <v>13.859299999999999</v>
      </c>
      <c r="M6942">
        <v>0.4</v>
      </c>
      <c r="N6942">
        <v>-14.1639</v>
      </c>
    </row>
    <row r="6943" spans="1:14" hidden="1">
      <c r="A6943">
        <v>5009</v>
      </c>
      <c r="B6943" t="s">
        <v>6126</v>
      </c>
      <c r="C6943" s="4">
        <v>42254</v>
      </c>
      <c r="D6943" s="4">
        <v>42261</v>
      </c>
      <c r="E6943" t="s">
        <v>15</v>
      </c>
      <c r="F6943" t="s">
        <v>2608</v>
      </c>
      <c r="G6943" t="s">
        <v>27</v>
      </c>
      <c r="H6943">
        <v>19134</v>
      </c>
      <c r="I6943" t="s">
        <v>3945</v>
      </c>
      <c r="J6943">
        <v>9.5220000000000002</v>
      </c>
      <c r="K6943">
        <v>1</v>
      </c>
      <c r="L6943">
        <v>16.504799999999999</v>
      </c>
      <c r="M6943">
        <v>0.7</v>
      </c>
      <c r="N6943">
        <v>-6.9828000000000001</v>
      </c>
    </row>
    <row r="6944" spans="1:14" hidden="1">
      <c r="A6944">
        <v>5010</v>
      </c>
      <c r="B6944" t="s">
        <v>6126</v>
      </c>
      <c r="C6944" s="4">
        <v>42254</v>
      </c>
      <c r="D6944" s="4">
        <v>42261</v>
      </c>
      <c r="E6944" t="s">
        <v>15</v>
      </c>
      <c r="F6944" t="s">
        <v>2608</v>
      </c>
      <c r="G6944" t="s">
        <v>27</v>
      </c>
      <c r="H6944">
        <v>19134</v>
      </c>
      <c r="I6944" t="s">
        <v>6127</v>
      </c>
      <c r="J6944">
        <v>791.96400000000006</v>
      </c>
      <c r="K6944">
        <v>6</v>
      </c>
      <c r="L6944">
        <v>153.99299999999999</v>
      </c>
      <c r="M6944">
        <v>0.4</v>
      </c>
      <c r="N6944">
        <v>-131.994</v>
      </c>
    </row>
    <row r="6945" spans="1:14" hidden="1">
      <c r="A6945">
        <v>5011</v>
      </c>
      <c r="B6945" t="s">
        <v>6126</v>
      </c>
      <c r="C6945" s="4">
        <v>42254</v>
      </c>
      <c r="D6945" s="4">
        <v>42261</v>
      </c>
      <c r="E6945" t="s">
        <v>15</v>
      </c>
      <c r="F6945" t="s">
        <v>2608</v>
      </c>
      <c r="G6945" t="s">
        <v>27</v>
      </c>
      <c r="H6945">
        <v>19134</v>
      </c>
      <c r="I6945" t="s">
        <v>239</v>
      </c>
      <c r="J6945">
        <v>4.923</v>
      </c>
      <c r="K6945">
        <v>3</v>
      </c>
      <c r="L6945">
        <v>2.9538000000000002</v>
      </c>
      <c r="M6945">
        <v>0.7</v>
      </c>
      <c r="N6945">
        <v>-3.9384000000000001</v>
      </c>
    </row>
    <row r="6946" spans="1:14" hidden="1">
      <c r="A6946">
        <v>6790</v>
      </c>
      <c r="B6946" t="s">
        <v>6128</v>
      </c>
      <c r="C6946" s="4">
        <v>42254</v>
      </c>
      <c r="D6946" s="4">
        <v>42256</v>
      </c>
      <c r="E6946" t="s">
        <v>52</v>
      </c>
      <c r="F6946" t="s">
        <v>934</v>
      </c>
      <c r="G6946" t="s">
        <v>27</v>
      </c>
      <c r="H6946">
        <v>27707</v>
      </c>
      <c r="I6946" t="s">
        <v>2669</v>
      </c>
      <c r="J6946">
        <v>140.73599999999999</v>
      </c>
      <c r="K6946">
        <v>4</v>
      </c>
      <c r="L6946">
        <v>32.105400000000003</v>
      </c>
      <c r="M6946">
        <v>0.2</v>
      </c>
      <c r="N6946">
        <v>12.314399999999999</v>
      </c>
    </row>
    <row r="6947" spans="1:14" hidden="1">
      <c r="A6947">
        <v>6901</v>
      </c>
      <c r="B6947" t="s">
        <v>6129</v>
      </c>
      <c r="C6947" s="4">
        <v>42254</v>
      </c>
      <c r="D6947" s="4">
        <v>42258</v>
      </c>
      <c r="E6947" t="s">
        <v>15</v>
      </c>
      <c r="F6947" t="s">
        <v>1975</v>
      </c>
      <c r="G6947" t="s">
        <v>17</v>
      </c>
      <c r="H6947">
        <v>10009</v>
      </c>
      <c r="I6947" t="s">
        <v>1983</v>
      </c>
      <c r="J6947">
        <v>559.92999999999995</v>
      </c>
      <c r="K6947">
        <v>7</v>
      </c>
      <c r="L6947">
        <v>55.993000000000002</v>
      </c>
      <c r="M6947">
        <v>0</v>
      </c>
      <c r="N6947">
        <v>167.97900000000001</v>
      </c>
    </row>
    <row r="6948" spans="1:14" hidden="1">
      <c r="A6948">
        <v>8627</v>
      </c>
      <c r="B6948" t="s">
        <v>6130</v>
      </c>
      <c r="C6948" s="4">
        <v>42254</v>
      </c>
      <c r="D6948" s="4">
        <v>42259</v>
      </c>
      <c r="E6948" t="s">
        <v>15</v>
      </c>
      <c r="F6948" t="s">
        <v>6131</v>
      </c>
      <c r="G6948" t="s">
        <v>27</v>
      </c>
      <c r="H6948">
        <v>10011</v>
      </c>
      <c r="I6948" t="s">
        <v>3891</v>
      </c>
      <c r="J6948">
        <v>70.260000000000005</v>
      </c>
      <c r="K6948">
        <v>3</v>
      </c>
      <c r="L6948">
        <v>17.096599999999999</v>
      </c>
      <c r="M6948">
        <v>0</v>
      </c>
      <c r="N6948">
        <v>18.970199999999998</v>
      </c>
    </row>
    <row r="6949" spans="1:14" hidden="1">
      <c r="A6949">
        <v>8628</v>
      </c>
      <c r="B6949" t="s">
        <v>6130</v>
      </c>
      <c r="C6949" s="4">
        <v>42254</v>
      </c>
      <c r="D6949" s="4">
        <v>42259</v>
      </c>
      <c r="E6949" t="s">
        <v>15</v>
      </c>
      <c r="F6949" t="s">
        <v>6131</v>
      </c>
      <c r="G6949" t="s">
        <v>27</v>
      </c>
      <c r="H6949">
        <v>10011</v>
      </c>
      <c r="I6949" t="s">
        <v>1873</v>
      </c>
      <c r="J6949">
        <v>90</v>
      </c>
      <c r="K6949">
        <v>5</v>
      </c>
      <c r="L6949">
        <v>14.76</v>
      </c>
      <c r="M6949">
        <v>0</v>
      </c>
      <c r="N6949">
        <v>16.2</v>
      </c>
    </row>
    <row r="6950" spans="1:14" hidden="1">
      <c r="A6950">
        <v>8629</v>
      </c>
      <c r="B6950" t="s">
        <v>6130</v>
      </c>
      <c r="C6950" s="4">
        <v>42254</v>
      </c>
      <c r="D6950" s="4">
        <v>42259</v>
      </c>
      <c r="E6950" t="s">
        <v>15</v>
      </c>
      <c r="F6950" t="s">
        <v>6131</v>
      </c>
      <c r="G6950" t="s">
        <v>27</v>
      </c>
      <c r="H6950">
        <v>10011</v>
      </c>
      <c r="I6950" t="s">
        <v>352</v>
      </c>
      <c r="J6950">
        <v>6.0960000000000001</v>
      </c>
      <c r="K6950">
        <v>2</v>
      </c>
      <c r="L6950">
        <v>2.0192999999999999</v>
      </c>
      <c r="M6950">
        <v>0.2</v>
      </c>
      <c r="N6950">
        <v>2.0573999999999999</v>
      </c>
    </row>
    <row r="6951" spans="1:14" hidden="1">
      <c r="A6951">
        <v>8630</v>
      </c>
      <c r="B6951" t="s">
        <v>6130</v>
      </c>
      <c r="C6951" s="4">
        <v>42254</v>
      </c>
      <c r="D6951" s="4">
        <v>42259</v>
      </c>
      <c r="E6951" t="s">
        <v>15</v>
      </c>
      <c r="F6951" t="s">
        <v>6131</v>
      </c>
      <c r="G6951" t="s">
        <v>27</v>
      </c>
      <c r="H6951">
        <v>10011</v>
      </c>
      <c r="I6951" t="s">
        <v>4704</v>
      </c>
      <c r="J6951">
        <v>481.17599999999999</v>
      </c>
      <c r="K6951">
        <v>2</v>
      </c>
      <c r="L6951">
        <v>300.73500000000001</v>
      </c>
      <c r="M6951">
        <v>0.4</v>
      </c>
      <c r="N6951">
        <v>-120.294</v>
      </c>
    </row>
    <row r="6952" spans="1:14" hidden="1">
      <c r="A6952">
        <v>8631</v>
      </c>
      <c r="B6952" t="s">
        <v>6130</v>
      </c>
      <c r="C6952" s="4">
        <v>42254</v>
      </c>
      <c r="D6952" s="4">
        <v>42259</v>
      </c>
      <c r="E6952" t="s">
        <v>15</v>
      </c>
      <c r="F6952" t="s">
        <v>6131</v>
      </c>
      <c r="G6952" t="s">
        <v>27</v>
      </c>
      <c r="H6952">
        <v>10011</v>
      </c>
      <c r="I6952" t="s">
        <v>132</v>
      </c>
      <c r="J6952">
        <v>7.24</v>
      </c>
      <c r="K6952">
        <v>4</v>
      </c>
      <c r="L6952">
        <v>1.2126999999999999</v>
      </c>
      <c r="M6952">
        <v>0</v>
      </c>
      <c r="N6952">
        <v>2.3892000000000002</v>
      </c>
    </row>
    <row r="6953" spans="1:14" hidden="1">
      <c r="A6953">
        <v>2203</v>
      </c>
      <c r="B6953" t="s">
        <v>6132</v>
      </c>
      <c r="C6953" s="4">
        <v>42253</v>
      </c>
      <c r="D6953" s="4">
        <v>42259</v>
      </c>
      <c r="E6953" t="s">
        <v>15</v>
      </c>
      <c r="F6953" t="s">
        <v>3833</v>
      </c>
      <c r="G6953" t="s">
        <v>17</v>
      </c>
      <c r="H6953">
        <v>98103</v>
      </c>
      <c r="I6953" t="s">
        <v>4776</v>
      </c>
      <c r="J6953">
        <v>6.0960000000000001</v>
      </c>
      <c r="K6953">
        <v>2</v>
      </c>
      <c r="L6953">
        <v>1.9812000000000001</v>
      </c>
      <c r="M6953">
        <v>0.2</v>
      </c>
      <c r="N6953">
        <v>2.1335999999999999</v>
      </c>
    </row>
    <row r="6954" spans="1:14" hidden="1">
      <c r="A6954">
        <v>2204</v>
      </c>
      <c r="B6954" t="s">
        <v>6132</v>
      </c>
      <c r="C6954" s="4">
        <v>42253</v>
      </c>
      <c r="D6954" s="4">
        <v>42259</v>
      </c>
      <c r="E6954" t="s">
        <v>15</v>
      </c>
      <c r="F6954" t="s">
        <v>3833</v>
      </c>
      <c r="G6954" t="s">
        <v>17</v>
      </c>
      <c r="H6954">
        <v>98103</v>
      </c>
      <c r="I6954" t="s">
        <v>4115</v>
      </c>
      <c r="J6954">
        <v>191.82</v>
      </c>
      <c r="K6954">
        <v>3</v>
      </c>
      <c r="L6954">
        <v>39.003399999999999</v>
      </c>
      <c r="M6954">
        <v>0</v>
      </c>
      <c r="N6954">
        <v>74.809799999999996</v>
      </c>
    </row>
    <row r="6955" spans="1:14" hidden="1">
      <c r="A6955">
        <v>2536</v>
      </c>
      <c r="B6955" t="s">
        <v>6133</v>
      </c>
      <c r="C6955" s="4">
        <v>42253</v>
      </c>
      <c r="D6955" s="4">
        <v>42255</v>
      </c>
      <c r="E6955" t="s">
        <v>38</v>
      </c>
      <c r="F6955" t="s">
        <v>85</v>
      </c>
      <c r="G6955" t="s">
        <v>27</v>
      </c>
      <c r="H6955">
        <v>92253</v>
      </c>
      <c r="I6955" t="s">
        <v>1017</v>
      </c>
      <c r="J6955">
        <v>46.32</v>
      </c>
      <c r="K6955">
        <v>4</v>
      </c>
      <c r="L6955">
        <v>7.0637999999999996</v>
      </c>
      <c r="M6955">
        <v>0</v>
      </c>
      <c r="N6955">
        <v>18.064800000000002</v>
      </c>
    </row>
    <row r="6956" spans="1:14" hidden="1">
      <c r="A6956">
        <v>3420</v>
      </c>
      <c r="B6956" t="s">
        <v>6134</v>
      </c>
      <c r="C6956" s="4">
        <v>42253</v>
      </c>
      <c r="D6956" s="4">
        <v>42260</v>
      </c>
      <c r="E6956" t="s">
        <v>15</v>
      </c>
      <c r="F6956" t="s">
        <v>16</v>
      </c>
      <c r="G6956" t="s">
        <v>17</v>
      </c>
      <c r="H6956">
        <v>10024</v>
      </c>
      <c r="I6956" t="s">
        <v>2063</v>
      </c>
      <c r="J6956">
        <v>271.76400000000001</v>
      </c>
      <c r="K6956">
        <v>2</v>
      </c>
      <c r="L6956">
        <v>105.68600000000001</v>
      </c>
      <c r="M6956">
        <v>0.1</v>
      </c>
      <c r="N6956">
        <v>60.392000000000003</v>
      </c>
    </row>
    <row r="6957" spans="1:14" hidden="1">
      <c r="A6957">
        <v>4985</v>
      </c>
      <c r="B6957" t="s">
        <v>6135</v>
      </c>
      <c r="C6957" s="4">
        <v>42253</v>
      </c>
      <c r="D6957" s="4">
        <v>42257</v>
      </c>
      <c r="E6957" t="s">
        <v>15</v>
      </c>
      <c r="F6957" t="s">
        <v>1861</v>
      </c>
      <c r="G6957" t="s">
        <v>27</v>
      </c>
      <c r="H6957">
        <v>37211</v>
      </c>
      <c r="I6957" t="s">
        <v>132</v>
      </c>
      <c r="J6957">
        <v>7.24</v>
      </c>
      <c r="K6957">
        <v>5</v>
      </c>
      <c r="L6957">
        <v>1.2126999999999999</v>
      </c>
      <c r="M6957">
        <v>0.2</v>
      </c>
      <c r="N6957">
        <v>1.1765000000000001</v>
      </c>
    </row>
    <row r="6958" spans="1:14" hidden="1">
      <c r="A6958">
        <v>6257</v>
      </c>
      <c r="B6958" t="s">
        <v>6136</v>
      </c>
      <c r="C6958" s="4">
        <v>42253</v>
      </c>
      <c r="D6958" s="4">
        <v>42255</v>
      </c>
      <c r="E6958" t="s">
        <v>52</v>
      </c>
      <c r="F6958" t="s">
        <v>551</v>
      </c>
      <c r="G6958" t="s">
        <v>17</v>
      </c>
      <c r="H6958">
        <v>33319</v>
      </c>
      <c r="I6958" t="s">
        <v>3016</v>
      </c>
      <c r="J6958">
        <v>3.444</v>
      </c>
      <c r="K6958">
        <v>1</v>
      </c>
      <c r="L6958">
        <v>5.9695999999999998</v>
      </c>
      <c r="M6958">
        <v>0.7</v>
      </c>
      <c r="N6958">
        <v>-2.5255999999999998</v>
      </c>
    </row>
    <row r="6959" spans="1:14" hidden="1">
      <c r="A6959">
        <v>6354</v>
      </c>
      <c r="B6959" t="s">
        <v>6137</v>
      </c>
      <c r="C6959" s="4">
        <v>42253</v>
      </c>
      <c r="D6959" s="4">
        <v>42259</v>
      </c>
      <c r="E6959" t="s">
        <v>15</v>
      </c>
      <c r="F6959" t="s">
        <v>973</v>
      </c>
      <c r="G6959" t="s">
        <v>27</v>
      </c>
      <c r="H6959">
        <v>10011</v>
      </c>
      <c r="I6959" t="s">
        <v>941</v>
      </c>
      <c r="J6959">
        <v>8.39</v>
      </c>
      <c r="K6959">
        <v>1</v>
      </c>
      <c r="L6959">
        <v>6.2925000000000004</v>
      </c>
      <c r="M6959">
        <v>0</v>
      </c>
      <c r="N6959">
        <v>2.0975000000000001</v>
      </c>
    </row>
    <row r="6960" spans="1:14" hidden="1">
      <c r="A6960">
        <v>6355</v>
      </c>
      <c r="B6960" t="s">
        <v>6137</v>
      </c>
      <c r="C6960" s="4">
        <v>42253</v>
      </c>
      <c r="D6960" s="4">
        <v>42259</v>
      </c>
      <c r="E6960" t="s">
        <v>15</v>
      </c>
      <c r="F6960" t="s">
        <v>973</v>
      </c>
      <c r="G6960" t="s">
        <v>27</v>
      </c>
      <c r="H6960">
        <v>10011</v>
      </c>
      <c r="I6960" t="s">
        <v>5616</v>
      </c>
      <c r="J6960">
        <v>337.98</v>
      </c>
      <c r="K6960">
        <v>2</v>
      </c>
      <c r="L6960">
        <v>118.29300000000001</v>
      </c>
      <c r="M6960">
        <v>0</v>
      </c>
      <c r="N6960">
        <v>101.39400000000001</v>
      </c>
    </row>
    <row r="6961" spans="1:14" hidden="1">
      <c r="A6961">
        <v>8791</v>
      </c>
      <c r="B6961" t="s">
        <v>6138</v>
      </c>
      <c r="C6961" s="4">
        <v>42253</v>
      </c>
      <c r="D6961" s="4">
        <v>42259</v>
      </c>
      <c r="E6961" t="s">
        <v>15</v>
      </c>
      <c r="F6961" t="s">
        <v>6131</v>
      </c>
      <c r="G6961" t="s">
        <v>27</v>
      </c>
      <c r="H6961">
        <v>23223</v>
      </c>
      <c r="I6961" t="s">
        <v>1721</v>
      </c>
      <c r="J6961">
        <v>46.62</v>
      </c>
      <c r="K6961">
        <v>9</v>
      </c>
      <c r="L6961">
        <v>2.7972000000000001</v>
      </c>
      <c r="M6961">
        <v>0</v>
      </c>
      <c r="N6961">
        <v>21.4452</v>
      </c>
    </row>
    <row r="6962" spans="1:14" hidden="1">
      <c r="A6962">
        <v>9981</v>
      </c>
      <c r="B6962" t="s">
        <v>6139</v>
      </c>
      <c r="C6962" s="4">
        <v>42253</v>
      </c>
      <c r="D6962" s="4">
        <v>42256</v>
      </c>
      <c r="E6962" t="s">
        <v>52</v>
      </c>
      <c r="F6962" t="s">
        <v>2816</v>
      </c>
      <c r="G6962" t="s">
        <v>21</v>
      </c>
      <c r="H6962">
        <v>70506</v>
      </c>
      <c r="I6962" t="s">
        <v>943</v>
      </c>
      <c r="J6962">
        <v>85.98</v>
      </c>
      <c r="K6962">
        <v>1</v>
      </c>
      <c r="L6962">
        <v>63.6252</v>
      </c>
      <c r="M6962">
        <v>0</v>
      </c>
      <c r="N6962">
        <v>22.354800000000001</v>
      </c>
    </row>
    <row r="6963" spans="1:14" hidden="1">
      <c r="A6963">
        <v>1761</v>
      </c>
      <c r="B6963" t="s">
        <v>6140</v>
      </c>
      <c r="C6963" s="4">
        <v>42252</v>
      </c>
      <c r="D6963" s="4">
        <v>42256</v>
      </c>
      <c r="E6963" t="s">
        <v>15</v>
      </c>
      <c r="F6963" t="s">
        <v>2048</v>
      </c>
      <c r="G6963" t="s">
        <v>21</v>
      </c>
      <c r="H6963">
        <v>92105</v>
      </c>
      <c r="I6963" t="s">
        <v>3186</v>
      </c>
      <c r="J6963">
        <v>411.33199999999999</v>
      </c>
      <c r="K6963">
        <v>4</v>
      </c>
      <c r="L6963">
        <v>104.0428</v>
      </c>
      <c r="M6963">
        <v>0.15</v>
      </c>
      <c r="N6963">
        <v>-4.8391999999999804</v>
      </c>
    </row>
    <row r="6964" spans="1:14" hidden="1">
      <c r="A6964">
        <v>1762</v>
      </c>
      <c r="B6964" t="s">
        <v>6140</v>
      </c>
      <c r="C6964" s="4">
        <v>42252</v>
      </c>
      <c r="D6964" s="4">
        <v>42256</v>
      </c>
      <c r="E6964" t="s">
        <v>15</v>
      </c>
      <c r="F6964" t="s">
        <v>2048</v>
      </c>
      <c r="G6964" t="s">
        <v>21</v>
      </c>
      <c r="H6964">
        <v>92105</v>
      </c>
      <c r="I6964" t="s">
        <v>164</v>
      </c>
      <c r="J6964">
        <v>28.751999999999999</v>
      </c>
      <c r="K6964">
        <v>6</v>
      </c>
      <c r="L6964">
        <v>3.1747000000000001</v>
      </c>
      <c r="M6964">
        <v>0.2</v>
      </c>
      <c r="N6964">
        <v>9.7037999999999993</v>
      </c>
    </row>
    <row r="6965" spans="1:14" hidden="1">
      <c r="A6965">
        <v>1763</v>
      </c>
      <c r="B6965" t="s">
        <v>6140</v>
      </c>
      <c r="C6965" s="4">
        <v>42252</v>
      </c>
      <c r="D6965" s="4">
        <v>42256</v>
      </c>
      <c r="E6965" t="s">
        <v>15</v>
      </c>
      <c r="F6965" t="s">
        <v>2048</v>
      </c>
      <c r="G6965" t="s">
        <v>21</v>
      </c>
      <c r="H6965">
        <v>92105</v>
      </c>
      <c r="I6965" t="s">
        <v>608</v>
      </c>
      <c r="J6965">
        <v>293.19900000000001</v>
      </c>
      <c r="K6965">
        <v>3</v>
      </c>
      <c r="L6965">
        <v>104.6318</v>
      </c>
      <c r="M6965">
        <v>0.15</v>
      </c>
      <c r="N6965">
        <v>-20.696400000000001</v>
      </c>
    </row>
    <row r="6966" spans="1:14" hidden="1">
      <c r="A6966">
        <v>4488</v>
      </c>
      <c r="B6966" t="s">
        <v>6141</v>
      </c>
      <c r="C6966" s="4">
        <v>42252</v>
      </c>
      <c r="D6966" s="4">
        <v>42258</v>
      </c>
      <c r="E6966" t="s">
        <v>15</v>
      </c>
      <c r="F6966" t="s">
        <v>4228</v>
      </c>
      <c r="G6966" t="s">
        <v>17</v>
      </c>
      <c r="H6966">
        <v>77036</v>
      </c>
      <c r="I6966" t="s">
        <v>1674</v>
      </c>
      <c r="J6966">
        <v>16.27</v>
      </c>
      <c r="K6966">
        <v>5</v>
      </c>
      <c r="L6966">
        <v>8.2977000000000007</v>
      </c>
      <c r="M6966">
        <v>0.8</v>
      </c>
      <c r="N6966">
        <v>-25.218499999999999</v>
      </c>
    </row>
    <row r="6967" spans="1:14" hidden="1">
      <c r="A6967">
        <v>4489</v>
      </c>
      <c r="B6967" t="s">
        <v>6141</v>
      </c>
      <c r="C6967" s="4">
        <v>42252</v>
      </c>
      <c r="D6967" s="4">
        <v>42258</v>
      </c>
      <c r="E6967" t="s">
        <v>15</v>
      </c>
      <c r="F6967" t="s">
        <v>4228</v>
      </c>
      <c r="G6967" t="s">
        <v>17</v>
      </c>
      <c r="H6967">
        <v>77036</v>
      </c>
      <c r="I6967" t="s">
        <v>5291</v>
      </c>
      <c r="J6967">
        <v>69.12</v>
      </c>
      <c r="K6967">
        <v>9</v>
      </c>
      <c r="L6967">
        <v>9.3119999999999994</v>
      </c>
      <c r="M6967">
        <v>0.2</v>
      </c>
      <c r="N6967">
        <v>-14.688000000000001</v>
      </c>
    </row>
    <row r="6968" spans="1:14" hidden="1">
      <c r="A6968">
        <v>4490</v>
      </c>
      <c r="B6968" t="s">
        <v>6141</v>
      </c>
      <c r="C6968" s="4">
        <v>42252</v>
      </c>
      <c r="D6968" s="4">
        <v>42258</v>
      </c>
      <c r="E6968" t="s">
        <v>15</v>
      </c>
      <c r="F6968" t="s">
        <v>4228</v>
      </c>
      <c r="G6968" t="s">
        <v>17</v>
      </c>
      <c r="H6968">
        <v>77036</v>
      </c>
      <c r="I6968" t="s">
        <v>158</v>
      </c>
      <c r="J6968">
        <v>4.47</v>
      </c>
      <c r="K6968">
        <v>3</v>
      </c>
      <c r="L6968">
        <v>4.0975000000000001</v>
      </c>
      <c r="M6968">
        <v>0.8</v>
      </c>
      <c r="N6968">
        <v>-7.8224999999999998</v>
      </c>
    </row>
    <row r="6969" spans="1:14" hidden="1">
      <c r="A6969">
        <v>5282</v>
      </c>
      <c r="B6969" t="s">
        <v>6142</v>
      </c>
      <c r="C6969" s="4">
        <v>42252</v>
      </c>
      <c r="D6969" s="4">
        <v>42257</v>
      </c>
      <c r="E6969" t="s">
        <v>15</v>
      </c>
      <c r="F6969" t="s">
        <v>1841</v>
      </c>
      <c r="G6969" t="s">
        <v>27</v>
      </c>
      <c r="H6969">
        <v>55901</v>
      </c>
      <c r="I6969" t="s">
        <v>2022</v>
      </c>
      <c r="J6969">
        <v>6.16</v>
      </c>
      <c r="K6969">
        <v>2</v>
      </c>
      <c r="L6969">
        <v>1.6015999999999999</v>
      </c>
      <c r="M6969">
        <v>0</v>
      </c>
      <c r="N6969">
        <v>2.9567999999999999</v>
      </c>
    </row>
    <row r="6970" spans="1:14" hidden="1">
      <c r="A6970">
        <v>5283</v>
      </c>
      <c r="B6970" t="s">
        <v>6142</v>
      </c>
      <c r="C6970" s="4">
        <v>42252</v>
      </c>
      <c r="D6970" s="4">
        <v>42257</v>
      </c>
      <c r="E6970" t="s">
        <v>15</v>
      </c>
      <c r="F6970" t="s">
        <v>1841</v>
      </c>
      <c r="G6970" t="s">
        <v>27</v>
      </c>
      <c r="H6970">
        <v>55901</v>
      </c>
      <c r="I6970" t="s">
        <v>300</v>
      </c>
      <c r="J6970">
        <v>36.840000000000003</v>
      </c>
      <c r="K6970">
        <v>3</v>
      </c>
      <c r="L6970">
        <v>6.5084</v>
      </c>
      <c r="M6970">
        <v>0</v>
      </c>
      <c r="N6970">
        <v>17.314800000000002</v>
      </c>
    </row>
    <row r="6971" spans="1:14" hidden="1">
      <c r="A6971">
        <v>6674</v>
      </c>
      <c r="B6971" t="s">
        <v>6143</v>
      </c>
      <c r="C6971" s="4">
        <v>42252</v>
      </c>
      <c r="D6971" s="4">
        <v>42259</v>
      </c>
      <c r="E6971" t="s">
        <v>15</v>
      </c>
      <c r="F6971" t="s">
        <v>1641</v>
      </c>
      <c r="G6971" t="s">
        <v>17</v>
      </c>
      <c r="H6971">
        <v>22901</v>
      </c>
      <c r="I6971" t="s">
        <v>727</v>
      </c>
      <c r="J6971">
        <v>67.959999999999994</v>
      </c>
      <c r="K6971">
        <v>4</v>
      </c>
      <c r="L6971">
        <v>13.931800000000001</v>
      </c>
      <c r="M6971">
        <v>0</v>
      </c>
      <c r="N6971">
        <v>12.232799999999999</v>
      </c>
    </row>
    <row r="6972" spans="1:14" hidden="1">
      <c r="A6972">
        <v>1118</v>
      </c>
      <c r="B6972" t="s">
        <v>6144</v>
      </c>
      <c r="C6972" s="4">
        <v>42251</v>
      </c>
      <c r="D6972" s="4">
        <v>42255</v>
      </c>
      <c r="E6972" t="s">
        <v>15</v>
      </c>
      <c r="F6972" t="s">
        <v>169</v>
      </c>
      <c r="G6972" t="s">
        <v>21</v>
      </c>
      <c r="H6972">
        <v>30076</v>
      </c>
      <c r="I6972" t="s">
        <v>300</v>
      </c>
      <c r="J6972">
        <v>279.89999999999998</v>
      </c>
      <c r="K6972">
        <v>5</v>
      </c>
      <c r="L6972">
        <v>28.549800000000001</v>
      </c>
      <c r="M6972">
        <v>0</v>
      </c>
      <c r="N6972">
        <v>137.15100000000001</v>
      </c>
    </row>
    <row r="6973" spans="1:14" hidden="1">
      <c r="A6973">
        <v>1119</v>
      </c>
      <c r="B6973" t="s">
        <v>6144</v>
      </c>
      <c r="C6973" s="4">
        <v>42251</v>
      </c>
      <c r="D6973" s="4">
        <v>42255</v>
      </c>
      <c r="E6973" t="s">
        <v>15</v>
      </c>
      <c r="F6973" t="s">
        <v>169</v>
      </c>
      <c r="G6973" t="s">
        <v>21</v>
      </c>
      <c r="H6973">
        <v>30076</v>
      </c>
      <c r="I6973" t="s">
        <v>1882</v>
      </c>
      <c r="J6973">
        <v>619.95000000000005</v>
      </c>
      <c r="K6973">
        <v>5</v>
      </c>
      <c r="L6973">
        <v>101.6718</v>
      </c>
      <c r="M6973">
        <v>0</v>
      </c>
      <c r="N6973">
        <v>111.59099999999999</v>
      </c>
    </row>
    <row r="6974" spans="1:14" hidden="1">
      <c r="A6974">
        <v>1120</v>
      </c>
      <c r="B6974" t="s">
        <v>6144</v>
      </c>
      <c r="C6974" s="4">
        <v>42251</v>
      </c>
      <c r="D6974" s="4">
        <v>42255</v>
      </c>
      <c r="E6974" t="s">
        <v>15</v>
      </c>
      <c r="F6974" t="s">
        <v>169</v>
      </c>
      <c r="G6974" t="s">
        <v>21</v>
      </c>
      <c r="H6974">
        <v>30076</v>
      </c>
      <c r="I6974" t="s">
        <v>2583</v>
      </c>
      <c r="J6974">
        <v>4.3600000000000003</v>
      </c>
      <c r="K6974">
        <v>2</v>
      </c>
      <c r="L6974">
        <v>1.1554</v>
      </c>
      <c r="M6974">
        <v>0</v>
      </c>
      <c r="N6974">
        <v>2.0491999999999999</v>
      </c>
    </row>
    <row r="6975" spans="1:14" hidden="1">
      <c r="A6975">
        <v>1121</v>
      </c>
      <c r="B6975" t="s">
        <v>6144</v>
      </c>
      <c r="C6975" s="4">
        <v>42251</v>
      </c>
      <c r="D6975" s="4">
        <v>42255</v>
      </c>
      <c r="E6975" t="s">
        <v>15</v>
      </c>
      <c r="F6975" t="s">
        <v>169</v>
      </c>
      <c r="G6975" t="s">
        <v>21</v>
      </c>
      <c r="H6975">
        <v>30076</v>
      </c>
      <c r="I6975" t="s">
        <v>1242</v>
      </c>
      <c r="J6975">
        <v>15.28</v>
      </c>
      <c r="K6975">
        <v>2</v>
      </c>
      <c r="L6975">
        <v>3.8963999999999999</v>
      </c>
      <c r="M6975">
        <v>0</v>
      </c>
      <c r="N6975">
        <v>7.4871999999999996</v>
      </c>
    </row>
    <row r="6976" spans="1:14" hidden="1">
      <c r="A6976">
        <v>4258</v>
      </c>
      <c r="B6976" t="s">
        <v>6145</v>
      </c>
      <c r="C6976" s="4">
        <v>42251</v>
      </c>
      <c r="D6976" s="4">
        <v>42256</v>
      </c>
      <c r="E6976" t="s">
        <v>15</v>
      </c>
      <c r="F6976" t="s">
        <v>3293</v>
      </c>
      <c r="G6976" t="s">
        <v>27</v>
      </c>
      <c r="H6976">
        <v>97504</v>
      </c>
      <c r="I6976" t="s">
        <v>1674</v>
      </c>
      <c r="J6976">
        <v>9.7620000000000005</v>
      </c>
      <c r="K6976">
        <v>2</v>
      </c>
      <c r="L6976">
        <v>8.2977000000000007</v>
      </c>
      <c r="M6976">
        <v>0.7</v>
      </c>
      <c r="N6976">
        <v>-6.8334000000000001</v>
      </c>
    </row>
    <row r="6977" spans="1:14" hidden="1">
      <c r="A6977">
        <v>4617</v>
      </c>
      <c r="B6977" t="s">
        <v>6146</v>
      </c>
      <c r="C6977" s="4">
        <v>42251</v>
      </c>
      <c r="D6977" s="4">
        <v>42254</v>
      </c>
      <c r="E6977" t="s">
        <v>52</v>
      </c>
      <c r="F6977" t="s">
        <v>623</v>
      </c>
      <c r="G6977" t="s">
        <v>27</v>
      </c>
      <c r="H6977">
        <v>77095</v>
      </c>
      <c r="I6977" t="s">
        <v>2178</v>
      </c>
      <c r="J6977">
        <v>134.376</v>
      </c>
      <c r="K6977">
        <v>3</v>
      </c>
      <c r="L6977">
        <v>42.552399999999999</v>
      </c>
      <c r="M6977">
        <v>0.2</v>
      </c>
      <c r="N6977">
        <v>6.7188000000000097</v>
      </c>
    </row>
    <row r="6978" spans="1:14" hidden="1">
      <c r="A6978">
        <v>5496</v>
      </c>
      <c r="B6978" t="s">
        <v>6147</v>
      </c>
      <c r="C6978" s="4">
        <v>42251</v>
      </c>
      <c r="D6978" s="4">
        <v>42255</v>
      </c>
      <c r="E6978" t="s">
        <v>15</v>
      </c>
      <c r="F6978" t="s">
        <v>999</v>
      </c>
      <c r="G6978" t="s">
        <v>27</v>
      </c>
      <c r="H6978">
        <v>19140</v>
      </c>
      <c r="I6978" t="s">
        <v>4592</v>
      </c>
      <c r="J6978">
        <v>7.6559999999999997</v>
      </c>
      <c r="K6978">
        <v>4</v>
      </c>
      <c r="L6978">
        <v>3.4451999999999998</v>
      </c>
      <c r="M6978">
        <v>0.7</v>
      </c>
      <c r="N6978">
        <v>-6.1247999999999996</v>
      </c>
    </row>
    <row r="6979" spans="1:14" hidden="1">
      <c r="A6979">
        <v>84</v>
      </c>
      <c r="B6979" t="s">
        <v>6148</v>
      </c>
      <c r="C6979" s="4">
        <v>42250</v>
      </c>
      <c r="D6979" s="4">
        <v>42255</v>
      </c>
      <c r="E6979" t="s">
        <v>15</v>
      </c>
      <c r="F6979" t="s">
        <v>1504</v>
      </c>
      <c r="G6979" t="s">
        <v>27</v>
      </c>
      <c r="H6979">
        <v>27707</v>
      </c>
      <c r="I6979" t="s">
        <v>2202</v>
      </c>
      <c r="J6979">
        <v>200.98400000000001</v>
      </c>
      <c r="K6979">
        <v>7</v>
      </c>
      <c r="L6979">
        <v>19.7395</v>
      </c>
      <c r="M6979">
        <v>0.2</v>
      </c>
      <c r="N6979">
        <v>62.807499999999997</v>
      </c>
    </row>
    <row r="6980" spans="1:14" hidden="1">
      <c r="A6980">
        <v>529</v>
      </c>
      <c r="B6980" t="s">
        <v>6149</v>
      </c>
      <c r="C6980" s="4">
        <v>42250</v>
      </c>
      <c r="D6980" s="4">
        <v>42254</v>
      </c>
      <c r="E6980" t="s">
        <v>15</v>
      </c>
      <c r="F6980" t="s">
        <v>1881</v>
      </c>
      <c r="G6980" t="s">
        <v>21</v>
      </c>
      <c r="H6980">
        <v>19134</v>
      </c>
      <c r="I6980" t="s">
        <v>569</v>
      </c>
      <c r="J6980">
        <v>36.335999999999999</v>
      </c>
      <c r="K6980">
        <v>3</v>
      </c>
      <c r="L6980">
        <v>14.5344</v>
      </c>
      <c r="M6980">
        <v>0.2</v>
      </c>
      <c r="N6980">
        <v>-7.2671999999999999</v>
      </c>
    </row>
    <row r="6981" spans="1:14" hidden="1">
      <c r="A6981">
        <v>530</v>
      </c>
      <c r="B6981" t="s">
        <v>6149</v>
      </c>
      <c r="C6981" s="4">
        <v>42250</v>
      </c>
      <c r="D6981" s="4">
        <v>42254</v>
      </c>
      <c r="E6981" t="s">
        <v>15</v>
      </c>
      <c r="F6981" t="s">
        <v>1881</v>
      </c>
      <c r="G6981" t="s">
        <v>21</v>
      </c>
      <c r="H6981">
        <v>19134</v>
      </c>
      <c r="I6981" t="s">
        <v>307</v>
      </c>
      <c r="J6981">
        <v>666.24800000000005</v>
      </c>
      <c r="K6981">
        <v>1</v>
      </c>
      <c r="L6981">
        <v>816.15380000000005</v>
      </c>
      <c r="M6981">
        <v>0.2</v>
      </c>
      <c r="N6981">
        <v>-149.9058</v>
      </c>
    </row>
    <row r="6982" spans="1:14" hidden="1">
      <c r="A6982">
        <v>531</v>
      </c>
      <c r="B6982" t="s">
        <v>6149</v>
      </c>
      <c r="C6982" s="4">
        <v>42250</v>
      </c>
      <c r="D6982" s="4">
        <v>42254</v>
      </c>
      <c r="E6982" t="s">
        <v>15</v>
      </c>
      <c r="F6982" t="s">
        <v>1881</v>
      </c>
      <c r="G6982" t="s">
        <v>21</v>
      </c>
      <c r="H6982">
        <v>19134</v>
      </c>
      <c r="I6982" t="s">
        <v>1549</v>
      </c>
      <c r="J6982">
        <v>52.512</v>
      </c>
      <c r="K6982">
        <v>6</v>
      </c>
      <c r="L6982">
        <v>5.47</v>
      </c>
      <c r="M6982">
        <v>0.2</v>
      </c>
      <c r="N6982">
        <v>19.692</v>
      </c>
    </row>
    <row r="6983" spans="1:14" hidden="1">
      <c r="A6983">
        <v>1738</v>
      </c>
      <c r="B6983" t="s">
        <v>6150</v>
      </c>
      <c r="C6983" s="4">
        <v>42250</v>
      </c>
      <c r="D6983" s="4">
        <v>42256</v>
      </c>
      <c r="E6983" t="s">
        <v>15</v>
      </c>
      <c r="F6983" t="s">
        <v>1281</v>
      </c>
      <c r="G6983" t="s">
        <v>27</v>
      </c>
      <c r="H6983">
        <v>94122</v>
      </c>
      <c r="I6983" t="s">
        <v>439</v>
      </c>
      <c r="J6983">
        <v>31.44</v>
      </c>
      <c r="K6983">
        <v>3</v>
      </c>
      <c r="L6983">
        <v>7.6504000000000003</v>
      </c>
      <c r="M6983">
        <v>0</v>
      </c>
      <c r="N6983">
        <v>8.4887999999999995</v>
      </c>
    </row>
    <row r="6984" spans="1:14" hidden="1">
      <c r="A6984">
        <v>1739</v>
      </c>
      <c r="B6984" t="s">
        <v>6150</v>
      </c>
      <c r="C6984" s="4">
        <v>42250</v>
      </c>
      <c r="D6984" s="4">
        <v>42256</v>
      </c>
      <c r="E6984" t="s">
        <v>15</v>
      </c>
      <c r="F6984" t="s">
        <v>1281</v>
      </c>
      <c r="G6984" t="s">
        <v>27</v>
      </c>
      <c r="H6984">
        <v>94122</v>
      </c>
      <c r="I6984" t="s">
        <v>420</v>
      </c>
      <c r="J6984">
        <v>17.899999999999999</v>
      </c>
      <c r="K6984">
        <v>2</v>
      </c>
      <c r="L6984">
        <v>7.2495000000000003</v>
      </c>
      <c r="M6984">
        <v>0</v>
      </c>
      <c r="N6984">
        <v>3.4009999999999998</v>
      </c>
    </row>
    <row r="6985" spans="1:14" hidden="1">
      <c r="A6985">
        <v>1740</v>
      </c>
      <c r="B6985" t="s">
        <v>6150</v>
      </c>
      <c r="C6985" s="4">
        <v>42250</v>
      </c>
      <c r="D6985" s="4">
        <v>42256</v>
      </c>
      <c r="E6985" t="s">
        <v>15</v>
      </c>
      <c r="F6985" t="s">
        <v>1281</v>
      </c>
      <c r="G6985" t="s">
        <v>27</v>
      </c>
      <c r="H6985">
        <v>94122</v>
      </c>
      <c r="I6985" t="s">
        <v>2734</v>
      </c>
      <c r="J6985">
        <v>129.44999999999999</v>
      </c>
      <c r="K6985">
        <v>5</v>
      </c>
      <c r="L6985">
        <v>16.569600000000001</v>
      </c>
      <c r="M6985">
        <v>0</v>
      </c>
      <c r="N6985">
        <v>46.601999999999997</v>
      </c>
    </row>
    <row r="6986" spans="1:14" hidden="1">
      <c r="A6986">
        <v>1859</v>
      </c>
      <c r="B6986" t="s">
        <v>6151</v>
      </c>
      <c r="C6986" s="4">
        <v>42250</v>
      </c>
      <c r="D6986" s="4">
        <v>42252</v>
      </c>
      <c r="E6986" t="s">
        <v>38</v>
      </c>
      <c r="F6986" t="s">
        <v>213</v>
      </c>
      <c r="G6986" t="s">
        <v>27</v>
      </c>
      <c r="H6986">
        <v>6010</v>
      </c>
      <c r="I6986" t="s">
        <v>1007</v>
      </c>
      <c r="J6986">
        <v>137.62</v>
      </c>
      <c r="K6986">
        <v>2</v>
      </c>
      <c r="L6986">
        <v>38.5336</v>
      </c>
      <c r="M6986">
        <v>0</v>
      </c>
      <c r="N6986">
        <v>60.552799999999998</v>
      </c>
    </row>
    <row r="6987" spans="1:14" hidden="1">
      <c r="A6987">
        <v>1860</v>
      </c>
      <c r="B6987" t="s">
        <v>6151</v>
      </c>
      <c r="C6987" s="4">
        <v>42250</v>
      </c>
      <c r="D6987" s="4">
        <v>42252</v>
      </c>
      <c r="E6987" t="s">
        <v>38</v>
      </c>
      <c r="F6987" t="s">
        <v>213</v>
      </c>
      <c r="G6987" t="s">
        <v>27</v>
      </c>
      <c r="H6987">
        <v>6010</v>
      </c>
      <c r="I6987" t="s">
        <v>6152</v>
      </c>
      <c r="J6987">
        <v>100.49</v>
      </c>
      <c r="K6987">
        <v>1</v>
      </c>
      <c r="L6987">
        <v>75.367500000000007</v>
      </c>
      <c r="M6987">
        <v>0</v>
      </c>
      <c r="N6987">
        <v>25.122499999999999</v>
      </c>
    </row>
    <row r="6988" spans="1:14" hidden="1">
      <c r="A6988">
        <v>2840</v>
      </c>
      <c r="B6988" t="s">
        <v>6153</v>
      </c>
      <c r="C6988" s="4">
        <v>42250</v>
      </c>
      <c r="D6988" s="4">
        <v>42255</v>
      </c>
      <c r="E6988" t="s">
        <v>52</v>
      </c>
      <c r="F6988" t="s">
        <v>213</v>
      </c>
      <c r="G6988" t="s">
        <v>27</v>
      </c>
      <c r="H6988">
        <v>10009</v>
      </c>
      <c r="I6988" t="s">
        <v>367</v>
      </c>
      <c r="J6988">
        <v>120.33</v>
      </c>
      <c r="K6988">
        <v>1</v>
      </c>
      <c r="L6988">
        <v>89.044200000000004</v>
      </c>
      <c r="M6988">
        <v>0</v>
      </c>
      <c r="N6988">
        <v>31.285799999999998</v>
      </c>
    </row>
    <row r="6989" spans="1:14" hidden="1">
      <c r="A6989">
        <v>4456</v>
      </c>
      <c r="B6989" t="s">
        <v>6154</v>
      </c>
      <c r="C6989" s="4">
        <v>42250</v>
      </c>
      <c r="D6989" s="4">
        <v>42255</v>
      </c>
      <c r="E6989" t="s">
        <v>15</v>
      </c>
      <c r="F6989" t="s">
        <v>1989</v>
      </c>
      <c r="G6989" t="s">
        <v>17</v>
      </c>
      <c r="H6989">
        <v>94110</v>
      </c>
      <c r="I6989" t="s">
        <v>1878</v>
      </c>
      <c r="J6989">
        <v>129.56800000000001</v>
      </c>
      <c r="K6989">
        <v>2</v>
      </c>
      <c r="L6989">
        <v>71.2624</v>
      </c>
      <c r="M6989">
        <v>0.2</v>
      </c>
      <c r="N6989">
        <v>-12.956799999999999</v>
      </c>
    </row>
    <row r="6990" spans="1:14" hidden="1">
      <c r="A6990">
        <v>4457</v>
      </c>
      <c r="B6990" t="s">
        <v>6154</v>
      </c>
      <c r="C6990" s="4">
        <v>42250</v>
      </c>
      <c r="D6990" s="4">
        <v>42255</v>
      </c>
      <c r="E6990" t="s">
        <v>15</v>
      </c>
      <c r="F6990" t="s">
        <v>1989</v>
      </c>
      <c r="G6990" t="s">
        <v>17</v>
      </c>
      <c r="H6990">
        <v>94110</v>
      </c>
      <c r="I6990" t="s">
        <v>568</v>
      </c>
      <c r="J6990">
        <v>6.3680000000000003</v>
      </c>
      <c r="K6990">
        <v>2</v>
      </c>
      <c r="L6990">
        <v>2.1093999999999999</v>
      </c>
      <c r="M6990">
        <v>0.2</v>
      </c>
      <c r="N6990">
        <v>2.1492</v>
      </c>
    </row>
    <row r="6991" spans="1:14" hidden="1">
      <c r="A6991">
        <v>6046</v>
      </c>
      <c r="B6991" t="s">
        <v>6155</v>
      </c>
      <c r="C6991" s="4">
        <v>42250</v>
      </c>
      <c r="D6991" s="4">
        <v>42255</v>
      </c>
      <c r="E6991" t="s">
        <v>15</v>
      </c>
      <c r="F6991" t="s">
        <v>1863</v>
      </c>
      <c r="G6991" t="s">
        <v>27</v>
      </c>
      <c r="H6991">
        <v>85705</v>
      </c>
      <c r="I6991" t="s">
        <v>2551</v>
      </c>
      <c r="J6991">
        <v>238.15199999999999</v>
      </c>
      <c r="K6991">
        <v>3</v>
      </c>
      <c r="L6991">
        <v>49.615000000000002</v>
      </c>
      <c r="M6991">
        <v>0.2</v>
      </c>
      <c r="N6991">
        <v>89.307000000000002</v>
      </c>
    </row>
    <row r="6992" spans="1:14" hidden="1">
      <c r="A6992">
        <v>8463</v>
      </c>
      <c r="B6992" t="s">
        <v>6156</v>
      </c>
      <c r="C6992" s="4">
        <v>42250</v>
      </c>
      <c r="D6992" s="4">
        <v>42254</v>
      </c>
      <c r="E6992" t="s">
        <v>52</v>
      </c>
      <c r="F6992" t="s">
        <v>2888</v>
      </c>
      <c r="G6992" t="s">
        <v>21</v>
      </c>
      <c r="H6992">
        <v>49423</v>
      </c>
      <c r="I6992" t="s">
        <v>1617</v>
      </c>
      <c r="J6992">
        <v>7.5</v>
      </c>
      <c r="K6992">
        <v>2</v>
      </c>
      <c r="L6992">
        <v>1.95</v>
      </c>
      <c r="M6992">
        <v>0</v>
      </c>
      <c r="N6992">
        <v>3.6</v>
      </c>
    </row>
    <row r="6993" spans="1:14" hidden="1">
      <c r="A6993">
        <v>335</v>
      </c>
      <c r="B6993" t="s">
        <v>6157</v>
      </c>
      <c r="C6993" s="4">
        <v>42248</v>
      </c>
      <c r="D6993" s="4">
        <v>42251</v>
      </c>
      <c r="E6993" t="s">
        <v>52</v>
      </c>
      <c r="F6993" t="s">
        <v>907</v>
      </c>
      <c r="G6993" t="s">
        <v>21</v>
      </c>
      <c r="H6993">
        <v>90045</v>
      </c>
      <c r="I6993" t="s">
        <v>66</v>
      </c>
      <c r="J6993">
        <v>4.7519999999999998</v>
      </c>
      <c r="K6993">
        <v>1</v>
      </c>
      <c r="L6993">
        <v>3.1482000000000001</v>
      </c>
      <c r="M6993">
        <v>0.2</v>
      </c>
      <c r="N6993">
        <v>1.6037999999999999</v>
      </c>
    </row>
    <row r="6994" spans="1:14" hidden="1">
      <c r="A6994">
        <v>336</v>
      </c>
      <c r="B6994" t="s">
        <v>6157</v>
      </c>
      <c r="C6994" s="4">
        <v>42248</v>
      </c>
      <c r="D6994" s="4">
        <v>42251</v>
      </c>
      <c r="E6994" t="s">
        <v>52</v>
      </c>
      <c r="F6994" t="s">
        <v>907</v>
      </c>
      <c r="G6994" t="s">
        <v>21</v>
      </c>
      <c r="H6994">
        <v>90045</v>
      </c>
      <c r="I6994" t="s">
        <v>174</v>
      </c>
      <c r="J6994">
        <v>959.98400000000004</v>
      </c>
      <c r="K6994">
        <v>2</v>
      </c>
      <c r="L6994">
        <v>311.9948</v>
      </c>
      <c r="M6994">
        <v>0.2</v>
      </c>
      <c r="N6994">
        <v>335.99439999999998</v>
      </c>
    </row>
    <row r="6995" spans="1:14" hidden="1">
      <c r="A6995">
        <v>337</v>
      </c>
      <c r="B6995" t="s">
        <v>6157</v>
      </c>
      <c r="C6995" s="4">
        <v>42248</v>
      </c>
      <c r="D6995" s="4">
        <v>42251</v>
      </c>
      <c r="E6995" t="s">
        <v>52</v>
      </c>
      <c r="F6995" t="s">
        <v>907</v>
      </c>
      <c r="G6995" t="s">
        <v>21</v>
      </c>
      <c r="H6995">
        <v>90045</v>
      </c>
      <c r="I6995" t="s">
        <v>2314</v>
      </c>
      <c r="J6995">
        <v>14.368</v>
      </c>
      <c r="K6995">
        <v>4</v>
      </c>
      <c r="L6995">
        <v>2.4695</v>
      </c>
      <c r="M6995">
        <v>0.2</v>
      </c>
      <c r="N6995">
        <v>4.49</v>
      </c>
    </row>
    <row r="6996" spans="1:14" hidden="1">
      <c r="A6996">
        <v>2816</v>
      </c>
      <c r="B6996" t="s">
        <v>6158</v>
      </c>
      <c r="C6996" s="4">
        <v>42248</v>
      </c>
      <c r="D6996" s="4">
        <v>42255</v>
      </c>
      <c r="E6996" t="s">
        <v>15</v>
      </c>
      <c r="F6996" t="s">
        <v>1364</v>
      </c>
      <c r="G6996" t="s">
        <v>17</v>
      </c>
      <c r="H6996">
        <v>2038</v>
      </c>
      <c r="I6996" t="s">
        <v>304</v>
      </c>
      <c r="J6996">
        <v>114.6</v>
      </c>
      <c r="K6996">
        <v>5</v>
      </c>
      <c r="L6996">
        <v>12.606</v>
      </c>
      <c r="M6996">
        <v>0</v>
      </c>
      <c r="N6996">
        <v>51.57</v>
      </c>
    </row>
    <row r="6997" spans="1:14" hidden="1">
      <c r="A6997">
        <v>2817</v>
      </c>
      <c r="B6997" t="s">
        <v>6158</v>
      </c>
      <c r="C6997" s="4">
        <v>42248</v>
      </c>
      <c r="D6997" s="4">
        <v>42255</v>
      </c>
      <c r="E6997" t="s">
        <v>15</v>
      </c>
      <c r="F6997" t="s">
        <v>1364</v>
      </c>
      <c r="G6997" t="s">
        <v>17</v>
      </c>
      <c r="H6997">
        <v>2038</v>
      </c>
      <c r="I6997" t="s">
        <v>379</v>
      </c>
      <c r="J6997">
        <v>60.74</v>
      </c>
      <c r="K6997">
        <v>1</v>
      </c>
      <c r="L6997">
        <v>45.555</v>
      </c>
      <c r="M6997">
        <v>0</v>
      </c>
      <c r="N6997">
        <v>15.185</v>
      </c>
    </row>
    <row r="6998" spans="1:14" hidden="1">
      <c r="A6998">
        <v>2818</v>
      </c>
      <c r="B6998" t="s">
        <v>6158</v>
      </c>
      <c r="C6998" s="4">
        <v>42248</v>
      </c>
      <c r="D6998" s="4">
        <v>42255</v>
      </c>
      <c r="E6998" t="s">
        <v>15</v>
      </c>
      <c r="F6998" t="s">
        <v>1364</v>
      </c>
      <c r="G6998" t="s">
        <v>17</v>
      </c>
      <c r="H6998">
        <v>2038</v>
      </c>
      <c r="I6998" t="s">
        <v>373</v>
      </c>
      <c r="J6998">
        <v>124.36</v>
      </c>
      <c r="K6998">
        <v>2</v>
      </c>
      <c r="L6998">
        <v>48.500399999999999</v>
      </c>
      <c r="M6998">
        <v>0</v>
      </c>
      <c r="N6998">
        <v>27.359200000000001</v>
      </c>
    </row>
    <row r="6999" spans="1:14" hidden="1">
      <c r="A6999">
        <v>2819</v>
      </c>
      <c r="B6999" t="s">
        <v>6158</v>
      </c>
      <c r="C6999" s="4">
        <v>42248</v>
      </c>
      <c r="D6999" s="4">
        <v>42255</v>
      </c>
      <c r="E6999" t="s">
        <v>15</v>
      </c>
      <c r="F6999" t="s">
        <v>1364</v>
      </c>
      <c r="G6999" t="s">
        <v>17</v>
      </c>
      <c r="H6999">
        <v>2038</v>
      </c>
      <c r="I6999" t="s">
        <v>61</v>
      </c>
      <c r="J6999">
        <v>1088.76</v>
      </c>
      <c r="K6999">
        <v>6</v>
      </c>
      <c r="L6999">
        <v>128.8366</v>
      </c>
      <c r="M6999">
        <v>0</v>
      </c>
      <c r="N6999">
        <v>315.74040000000002</v>
      </c>
    </row>
    <row r="7000" spans="1:14" hidden="1">
      <c r="A7000">
        <v>761</v>
      </c>
      <c r="B7000" t="s">
        <v>6159</v>
      </c>
      <c r="C7000" s="4">
        <v>42247</v>
      </c>
      <c r="D7000" s="4">
        <v>42252</v>
      </c>
      <c r="E7000" t="s">
        <v>15</v>
      </c>
      <c r="F7000" t="s">
        <v>383</v>
      </c>
      <c r="G7000" t="s">
        <v>21</v>
      </c>
      <c r="H7000">
        <v>90004</v>
      </c>
      <c r="I7000" t="s">
        <v>2680</v>
      </c>
      <c r="J7000">
        <v>58.32</v>
      </c>
      <c r="K7000">
        <v>9</v>
      </c>
      <c r="L7000">
        <v>3.3696000000000002</v>
      </c>
      <c r="M7000">
        <v>0</v>
      </c>
      <c r="N7000">
        <v>27.993600000000001</v>
      </c>
    </row>
    <row r="7001" spans="1:14" hidden="1">
      <c r="A7001">
        <v>2354</v>
      </c>
      <c r="B7001" t="s">
        <v>6160</v>
      </c>
      <c r="C7001" s="4">
        <v>42247</v>
      </c>
      <c r="D7001" s="4">
        <v>42249</v>
      </c>
      <c r="E7001" t="s">
        <v>38</v>
      </c>
      <c r="F7001" t="s">
        <v>2993</v>
      </c>
      <c r="G7001" t="s">
        <v>27</v>
      </c>
      <c r="H7001">
        <v>94122</v>
      </c>
      <c r="I7001" t="s">
        <v>2244</v>
      </c>
      <c r="J7001">
        <v>1552.8309999999999</v>
      </c>
      <c r="K7001">
        <v>7</v>
      </c>
      <c r="L7001">
        <v>193.12520000000001</v>
      </c>
      <c r="M7001">
        <v>0.15</v>
      </c>
      <c r="N7001">
        <v>200.9546</v>
      </c>
    </row>
    <row r="7002" spans="1:14" hidden="1">
      <c r="A7002">
        <v>2355</v>
      </c>
      <c r="B7002" t="s">
        <v>6160</v>
      </c>
      <c r="C7002" s="4">
        <v>42247</v>
      </c>
      <c r="D7002" s="4">
        <v>42249</v>
      </c>
      <c r="E7002" t="s">
        <v>38</v>
      </c>
      <c r="F7002" t="s">
        <v>2993</v>
      </c>
      <c r="G7002" t="s">
        <v>27</v>
      </c>
      <c r="H7002">
        <v>94122</v>
      </c>
      <c r="I7002" t="s">
        <v>1468</v>
      </c>
      <c r="J7002">
        <v>137.24</v>
      </c>
      <c r="K7002">
        <v>5</v>
      </c>
      <c r="L7002">
        <v>18.1843</v>
      </c>
      <c r="M7002">
        <v>0.2</v>
      </c>
      <c r="N7002">
        <v>46.3185</v>
      </c>
    </row>
    <row r="7003" spans="1:14" hidden="1">
      <c r="A7003">
        <v>2356</v>
      </c>
      <c r="B7003" t="s">
        <v>6160</v>
      </c>
      <c r="C7003" s="4">
        <v>42247</v>
      </c>
      <c r="D7003" s="4">
        <v>42249</v>
      </c>
      <c r="E7003" t="s">
        <v>38</v>
      </c>
      <c r="F7003" t="s">
        <v>2993</v>
      </c>
      <c r="G7003" t="s">
        <v>27</v>
      </c>
      <c r="H7003">
        <v>94122</v>
      </c>
      <c r="I7003" t="s">
        <v>2367</v>
      </c>
      <c r="J7003">
        <v>36.51</v>
      </c>
      <c r="K7003">
        <v>1</v>
      </c>
      <c r="L7003">
        <v>20.810700000000001</v>
      </c>
      <c r="M7003">
        <v>0</v>
      </c>
      <c r="N7003">
        <v>15.699299999999999</v>
      </c>
    </row>
    <row r="7004" spans="1:14" hidden="1">
      <c r="A7004">
        <v>2357</v>
      </c>
      <c r="B7004" t="s">
        <v>6160</v>
      </c>
      <c r="C7004" s="4">
        <v>42247</v>
      </c>
      <c r="D7004" s="4">
        <v>42249</v>
      </c>
      <c r="E7004" t="s">
        <v>38</v>
      </c>
      <c r="F7004" t="s">
        <v>2993</v>
      </c>
      <c r="G7004" t="s">
        <v>27</v>
      </c>
      <c r="H7004">
        <v>94122</v>
      </c>
      <c r="I7004" t="s">
        <v>5924</v>
      </c>
      <c r="J7004">
        <v>239.976</v>
      </c>
      <c r="K7004">
        <v>3</v>
      </c>
      <c r="L7004">
        <v>52.994700000000002</v>
      </c>
      <c r="M7004">
        <v>0.2</v>
      </c>
      <c r="N7004">
        <v>80.991900000000001</v>
      </c>
    </row>
    <row r="7005" spans="1:14" hidden="1">
      <c r="A7005">
        <v>6124</v>
      </c>
      <c r="B7005" t="s">
        <v>6161</v>
      </c>
      <c r="C7005" s="4">
        <v>42247</v>
      </c>
      <c r="D7005" s="4">
        <v>42252</v>
      </c>
      <c r="E7005" t="s">
        <v>15</v>
      </c>
      <c r="F7005" t="s">
        <v>3086</v>
      </c>
      <c r="G7005" t="s">
        <v>17</v>
      </c>
      <c r="H7005">
        <v>76021</v>
      </c>
      <c r="I7005" t="s">
        <v>2771</v>
      </c>
      <c r="J7005">
        <v>20.96</v>
      </c>
      <c r="K7005">
        <v>4</v>
      </c>
      <c r="L7005">
        <v>3.5369999999999999</v>
      </c>
      <c r="M7005">
        <v>0.2</v>
      </c>
      <c r="N7005">
        <v>6.8120000000000003</v>
      </c>
    </row>
    <row r="7006" spans="1:14" hidden="1">
      <c r="A7006">
        <v>9134</v>
      </c>
      <c r="B7006" t="s">
        <v>6162</v>
      </c>
      <c r="C7006" s="4">
        <v>42247</v>
      </c>
      <c r="D7006" s="4">
        <v>42251</v>
      </c>
      <c r="E7006" t="s">
        <v>15</v>
      </c>
      <c r="F7006" t="s">
        <v>4626</v>
      </c>
      <c r="G7006" t="s">
        <v>17</v>
      </c>
      <c r="H7006">
        <v>92037</v>
      </c>
      <c r="I7006" t="s">
        <v>1032</v>
      </c>
      <c r="J7006">
        <v>555.96</v>
      </c>
      <c r="K7006">
        <v>5</v>
      </c>
      <c r="L7006">
        <v>102.8526</v>
      </c>
      <c r="M7006">
        <v>0.2</v>
      </c>
      <c r="N7006">
        <v>41.697000000000003</v>
      </c>
    </row>
    <row r="7007" spans="1:14" hidden="1">
      <c r="A7007">
        <v>6471</v>
      </c>
      <c r="B7007" t="s">
        <v>6163</v>
      </c>
      <c r="C7007" s="4">
        <v>42245</v>
      </c>
      <c r="D7007" s="4">
        <v>42249</v>
      </c>
      <c r="E7007" t="s">
        <v>15</v>
      </c>
      <c r="F7007" t="s">
        <v>4552</v>
      </c>
      <c r="G7007" t="s">
        <v>17</v>
      </c>
      <c r="H7007">
        <v>48234</v>
      </c>
      <c r="I7007" t="s">
        <v>2375</v>
      </c>
      <c r="J7007">
        <v>131.97999999999999</v>
      </c>
      <c r="K7007">
        <v>2</v>
      </c>
      <c r="L7007">
        <v>48.172699999999999</v>
      </c>
      <c r="M7007">
        <v>0</v>
      </c>
      <c r="N7007">
        <v>35.634599999999999</v>
      </c>
    </row>
    <row r="7008" spans="1:14" hidden="1">
      <c r="A7008">
        <v>6472</v>
      </c>
      <c r="B7008" t="s">
        <v>6163</v>
      </c>
      <c r="C7008" s="4">
        <v>42245</v>
      </c>
      <c r="D7008" s="4">
        <v>42249</v>
      </c>
      <c r="E7008" t="s">
        <v>15</v>
      </c>
      <c r="F7008" t="s">
        <v>4552</v>
      </c>
      <c r="G7008" t="s">
        <v>17</v>
      </c>
      <c r="H7008">
        <v>48234</v>
      </c>
      <c r="I7008" t="s">
        <v>428</v>
      </c>
      <c r="J7008">
        <v>114.52</v>
      </c>
      <c r="K7008">
        <v>7</v>
      </c>
      <c r="L7008">
        <v>14.724</v>
      </c>
      <c r="M7008">
        <v>0</v>
      </c>
      <c r="N7008">
        <v>11.452</v>
      </c>
    </row>
    <row r="7009" spans="1:14" hidden="1">
      <c r="A7009">
        <v>3056</v>
      </c>
      <c r="B7009" t="s">
        <v>6164</v>
      </c>
      <c r="C7009" s="4">
        <v>42244</v>
      </c>
      <c r="D7009" s="4">
        <v>42248</v>
      </c>
      <c r="E7009" t="s">
        <v>15</v>
      </c>
      <c r="F7009" t="s">
        <v>978</v>
      </c>
      <c r="G7009" t="s">
        <v>27</v>
      </c>
      <c r="H7009">
        <v>60623</v>
      </c>
      <c r="I7009" t="s">
        <v>571</v>
      </c>
      <c r="J7009">
        <v>2799.96</v>
      </c>
      <c r="K7009">
        <v>5</v>
      </c>
      <c r="L7009">
        <v>384.99450000000002</v>
      </c>
      <c r="M7009">
        <v>0.2</v>
      </c>
      <c r="N7009">
        <v>874.98749999999995</v>
      </c>
    </row>
    <row r="7010" spans="1:14" hidden="1">
      <c r="A7010">
        <v>8055</v>
      </c>
      <c r="B7010" t="s">
        <v>6165</v>
      </c>
      <c r="C7010" s="4">
        <v>42244</v>
      </c>
      <c r="D7010" s="4">
        <v>42251</v>
      </c>
      <c r="E7010" t="s">
        <v>15</v>
      </c>
      <c r="F7010" t="s">
        <v>1273</v>
      </c>
      <c r="G7010" t="s">
        <v>21</v>
      </c>
      <c r="H7010">
        <v>90049</v>
      </c>
      <c r="I7010" t="s">
        <v>2994</v>
      </c>
      <c r="J7010">
        <v>892.35</v>
      </c>
      <c r="K7010">
        <v>5</v>
      </c>
      <c r="L7010">
        <v>124.929</v>
      </c>
      <c r="M7010">
        <v>0</v>
      </c>
      <c r="N7010">
        <v>267.70499999999998</v>
      </c>
    </row>
    <row r="7011" spans="1:14" hidden="1">
      <c r="A7011">
        <v>8056</v>
      </c>
      <c r="B7011" t="s">
        <v>6165</v>
      </c>
      <c r="C7011" s="4">
        <v>42244</v>
      </c>
      <c r="D7011" s="4">
        <v>42251</v>
      </c>
      <c r="E7011" t="s">
        <v>15</v>
      </c>
      <c r="F7011" t="s">
        <v>1273</v>
      </c>
      <c r="G7011" t="s">
        <v>21</v>
      </c>
      <c r="H7011">
        <v>90049</v>
      </c>
      <c r="I7011" t="s">
        <v>3256</v>
      </c>
      <c r="J7011">
        <v>307.666</v>
      </c>
      <c r="K7011">
        <v>2</v>
      </c>
      <c r="L7011">
        <v>139.3546</v>
      </c>
      <c r="M7011">
        <v>0.15</v>
      </c>
      <c r="N7011">
        <v>28.956800000000001</v>
      </c>
    </row>
    <row r="7012" spans="1:14" hidden="1">
      <c r="A7012">
        <v>8057</v>
      </c>
      <c r="B7012" t="s">
        <v>6165</v>
      </c>
      <c r="C7012" s="4">
        <v>42244</v>
      </c>
      <c r="D7012" s="4">
        <v>42251</v>
      </c>
      <c r="E7012" t="s">
        <v>15</v>
      </c>
      <c r="F7012" t="s">
        <v>1273</v>
      </c>
      <c r="G7012" t="s">
        <v>21</v>
      </c>
      <c r="H7012">
        <v>90049</v>
      </c>
      <c r="I7012" t="s">
        <v>77</v>
      </c>
      <c r="J7012">
        <v>728.82</v>
      </c>
      <c r="K7012">
        <v>9</v>
      </c>
      <c r="L7012">
        <v>77.740799999999993</v>
      </c>
      <c r="M7012">
        <v>0</v>
      </c>
      <c r="N7012">
        <v>29.152799999999999</v>
      </c>
    </row>
    <row r="7013" spans="1:14" hidden="1">
      <c r="A7013">
        <v>8058</v>
      </c>
      <c r="B7013" t="s">
        <v>6165</v>
      </c>
      <c r="C7013" s="4">
        <v>42244</v>
      </c>
      <c r="D7013" s="4">
        <v>42251</v>
      </c>
      <c r="E7013" t="s">
        <v>15</v>
      </c>
      <c r="F7013" t="s">
        <v>1273</v>
      </c>
      <c r="G7013" t="s">
        <v>21</v>
      </c>
      <c r="H7013">
        <v>90049</v>
      </c>
      <c r="I7013" t="s">
        <v>372</v>
      </c>
      <c r="J7013">
        <v>41.36</v>
      </c>
      <c r="K7013">
        <v>5</v>
      </c>
      <c r="L7013">
        <v>5.4802</v>
      </c>
      <c r="M7013">
        <v>0.2</v>
      </c>
      <c r="N7013">
        <v>13.959</v>
      </c>
    </row>
    <row r="7014" spans="1:14" hidden="1">
      <c r="A7014">
        <v>8059</v>
      </c>
      <c r="B7014" t="s">
        <v>6165</v>
      </c>
      <c r="C7014" s="4">
        <v>42244</v>
      </c>
      <c r="D7014" s="4">
        <v>42251</v>
      </c>
      <c r="E7014" t="s">
        <v>15</v>
      </c>
      <c r="F7014" t="s">
        <v>1273</v>
      </c>
      <c r="G7014" t="s">
        <v>21</v>
      </c>
      <c r="H7014">
        <v>90049</v>
      </c>
      <c r="I7014" t="s">
        <v>2422</v>
      </c>
      <c r="J7014">
        <v>43.176000000000002</v>
      </c>
      <c r="K7014">
        <v>3</v>
      </c>
      <c r="L7014">
        <v>9.3547999999999991</v>
      </c>
      <c r="M7014">
        <v>0.2</v>
      </c>
      <c r="N7014">
        <v>15.111599999999999</v>
      </c>
    </row>
    <row r="7015" spans="1:14" hidden="1">
      <c r="A7015">
        <v>8060</v>
      </c>
      <c r="B7015" t="s">
        <v>6165</v>
      </c>
      <c r="C7015" s="4">
        <v>42244</v>
      </c>
      <c r="D7015" s="4">
        <v>42251</v>
      </c>
      <c r="E7015" t="s">
        <v>15</v>
      </c>
      <c r="F7015" t="s">
        <v>1273</v>
      </c>
      <c r="G7015" t="s">
        <v>21</v>
      </c>
      <c r="H7015">
        <v>90049</v>
      </c>
      <c r="I7015" t="s">
        <v>3200</v>
      </c>
      <c r="J7015">
        <v>4.16</v>
      </c>
      <c r="K7015">
        <v>2</v>
      </c>
      <c r="L7015">
        <v>1.2063999999999999</v>
      </c>
      <c r="M7015">
        <v>0</v>
      </c>
      <c r="N7015">
        <v>1.7472000000000001</v>
      </c>
    </row>
    <row r="7016" spans="1:14" hidden="1">
      <c r="A7016">
        <v>9430</v>
      </c>
      <c r="B7016" t="s">
        <v>6166</v>
      </c>
      <c r="C7016" s="4">
        <v>42244</v>
      </c>
      <c r="D7016" s="4">
        <v>42248</v>
      </c>
      <c r="E7016" t="s">
        <v>15</v>
      </c>
      <c r="F7016" t="s">
        <v>45</v>
      </c>
      <c r="G7016" t="s">
        <v>27</v>
      </c>
      <c r="H7016">
        <v>75081</v>
      </c>
      <c r="I7016" t="s">
        <v>1053</v>
      </c>
      <c r="J7016">
        <v>1099.96</v>
      </c>
      <c r="K7016">
        <v>5</v>
      </c>
      <c r="L7016">
        <v>203.49260000000001</v>
      </c>
      <c r="M7016">
        <v>0.2</v>
      </c>
      <c r="N7016">
        <v>82.497</v>
      </c>
    </row>
    <row r="7017" spans="1:14" hidden="1">
      <c r="A7017">
        <v>9431</v>
      </c>
      <c r="B7017" t="s">
        <v>6166</v>
      </c>
      <c r="C7017" s="4">
        <v>42244</v>
      </c>
      <c r="D7017" s="4">
        <v>42248</v>
      </c>
      <c r="E7017" t="s">
        <v>15</v>
      </c>
      <c r="F7017" t="s">
        <v>45</v>
      </c>
      <c r="G7017" t="s">
        <v>27</v>
      </c>
      <c r="H7017">
        <v>75081</v>
      </c>
      <c r="I7017" t="s">
        <v>1660</v>
      </c>
      <c r="J7017">
        <v>103.48099999999999</v>
      </c>
      <c r="K7017">
        <v>1</v>
      </c>
      <c r="L7017">
        <v>119.7423</v>
      </c>
      <c r="M7017">
        <v>0.3</v>
      </c>
      <c r="N7017">
        <v>-16.261299999999999</v>
      </c>
    </row>
    <row r="7018" spans="1:14" hidden="1">
      <c r="A7018">
        <v>9693</v>
      </c>
      <c r="B7018" t="s">
        <v>6167</v>
      </c>
      <c r="C7018" s="4">
        <v>42244</v>
      </c>
      <c r="D7018" s="4">
        <v>42249</v>
      </c>
      <c r="E7018" t="s">
        <v>15</v>
      </c>
      <c r="F7018" t="s">
        <v>656</v>
      </c>
      <c r="G7018" t="s">
        <v>27</v>
      </c>
      <c r="H7018">
        <v>6824</v>
      </c>
      <c r="I7018" t="s">
        <v>603</v>
      </c>
      <c r="J7018">
        <v>470.36</v>
      </c>
      <c r="K7018">
        <v>11</v>
      </c>
      <c r="L7018">
        <v>31.642399999999999</v>
      </c>
      <c r="M7018">
        <v>0</v>
      </c>
      <c r="N7018">
        <v>122.2936</v>
      </c>
    </row>
    <row r="7019" spans="1:14" hidden="1">
      <c r="A7019">
        <v>1005</v>
      </c>
      <c r="B7019" t="s">
        <v>6168</v>
      </c>
      <c r="C7019" s="4">
        <v>42243</v>
      </c>
      <c r="D7019" s="4">
        <v>42247</v>
      </c>
      <c r="E7019" t="s">
        <v>15</v>
      </c>
      <c r="F7019" t="s">
        <v>1611</v>
      </c>
      <c r="G7019" t="s">
        <v>21</v>
      </c>
      <c r="H7019">
        <v>92563</v>
      </c>
      <c r="I7019" t="s">
        <v>2340</v>
      </c>
      <c r="J7019">
        <v>484.65</v>
      </c>
      <c r="K7019">
        <v>3</v>
      </c>
      <c r="L7019">
        <v>130.85550000000001</v>
      </c>
      <c r="M7019">
        <v>0</v>
      </c>
      <c r="N7019">
        <v>92.083500000000001</v>
      </c>
    </row>
    <row r="7020" spans="1:14" hidden="1">
      <c r="A7020">
        <v>1293</v>
      </c>
      <c r="B7020" t="s">
        <v>6169</v>
      </c>
      <c r="C7020" s="4">
        <v>42243</v>
      </c>
      <c r="D7020" s="4">
        <v>42248</v>
      </c>
      <c r="E7020" t="s">
        <v>15</v>
      </c>
      <c r="F7020" t="s">
        <v>3050</v>
      </c>
      <c r="G7020" t="s">
        <v>21</v>
      </c>
      <c r="H7020">
        <v>92105</v>
      </c>
      <c r="I7020" t="s">
        <v>2139</v>
      </c>
      <c r="J7020">
        <v>32.94</v>
      </c>
      <c r="K7020">
        <v>3</v>
      </c>
      <c r="L7020">
        <v>7.9055999999999997</v>
      </c>
      <c r="M7020">
        <v>0</v>
      </c>
      <c r="N7020">
        <v>9.2232000000000003</v>
      </c>
    </row>
    <row r="7021" spans="1:14" hidden="1">
      <c r="A7021">
        <v>1294</v>
      </c>
      <c r="B7021" t="s">
        <v>6169</v>
      </c>
      <c r="C7021" s="4">
        <v>42243</v>
      </c>
      <c r="D7021" s="4">
        <v>42248</v>
      </c>
      <c r="E7021" t="s">
        <v>15</v>
      </c>
      <c r="F7021" t="s">
        <v>3050</v>
      </c>
      <c r="G7021" t="s">
        <v>21</v>
      </c>
      <c r="H7021">
        <v>92105</v>
      </c>
      <c r="I7021" t="s">
        <v>6170</v>
      </c>
      <c r="J7021">
        <v>114.2</v>
      </c>
      <c r="K7021">
        <v>5</v>
      </c>
      <c r="L7021">
        <v>12.333600000000001</v>
      </c>
      <c r="M7021">
        <v>0</v>
      </c>
      <c r="N7021">
        <v>52.531999999999996</v>
      </c>
    </row>
    <row r="7022" spans="1:14" hidden="1">
      <c r="A7022">
        <v>1295</v>
      </c>
      <c r="B7022" t="s">
        <v>6169</v>
      </c>
      <c r="C7022" s="4">
        <v>42243</v>
      </c>
      <c r="D7022" s="4">
        <v>42248</v>
      </c>
      <c r="E7022" t="s">
        <v>15</v>
      </c>
      <c r="F7022" t="s">
        <v>3050</v>
      </c>
      <c r="G7022" t="s">
        <v>21</v>
      </c>
      <c r="H7022">
        <v>92105</v>
      </c>
      <c r="I7022" t="s">
        <v>1646</v>
      </c>
      <c r="J7022">
        <v>3.08</v>
      </c>
      <c r="K7022">
        <v>1</v>
      </c>
      <c r="L7022">
        <v>1.6015999999999999</v>
      </c>
      <c r="M7022">
        <v>0</v>
      </c>
      <c r="N7022">
        <v>1.4783999999999999</v>
      </c>
    </row>
    <row r="7023" spans="1:14" hidden="1">
      <c r="A7023">
        <v>7980</v>
      </c>
      <c r="B7023" t="s">
        <v>6171</v>
      </c>
      <c r="C7023" s="4">
        <v>42243</v>
      </c>
      <c r="D7023" s="4">
        <v>42247</v>
      </c>
      <c r="E7023" t="s">
        <v>15</v>
      </c>
      <c r="F7023" t="s">
        <v>4552</v>
      </c>
      <c r="G7023" t="s">
        <v>17</v>
      </c>
      <c r="H7023">
        <v>90045</v>
      </c>
      <c r="I7023" t="s">
        <v>4592</v>
      </c>
      <c r="J7023">
        <v>5.1040000000000001</v>
      </c>
      <c r="K7023">
        <v>1</v>
      </c>
      <c r="L7023">
        <v>3.4451999999999998</v>
      </c>
      <c r="M7023">
        <v>0.2</v>
      </c>
      <c r="N7023">
        <v>1.6588000000000001</v>
      </c>
    </row>
    <row r="7024" spans="1:14" hidden="1">
      <c r="A7024">
        <v>2669</v>
      </c>
      <c r="B7024" t="s">
        <v>6172</v>
      </c>
      <c r="C7024" s="4">
        <v>42241</v>
      </c>
      <c r="D7024" s="4">
        <v>42246</v>
      </c>
      <c r="E7024" t="s">
        <v>15</v>
      </c>
      <c r="F7024" t="s">
        <v>1548</v>
      </c>
      <c r="G7024" t="s">
        <v>17</v>
      </c>
      <c r="H7024">
        <v>90045</v>
      </c>
      <c r="I7024" t="s">
        <v>378</v>
      </c>
      <c r="J7024">
        <v>40.783999999999999</v>
      </c>
      <c r="K7024">
        <v>1</v>
      </c>
      <c r="L7024">
        <v>36.195799999999998</v>
      </c>
      <c r="M7024">
        <v>0.2</v>
      </c>
      <c r="N7024">
        <v>4.5881999999999996</v>
      </c>
    </row>
    <row r="7025" spans="1:14" hidden="1">
      <c r="A7025">
        <v>2670</v>
      </c>
      <c r="B7025" t="s">
        <v>6172</v>
      </c>
      <c r="C7025" s="4">
        <v>42241</v>
      </c>
      <c r="D7025" s="4">
        <v>42246</v>
      </c>
      <c r="E7025" t="s">
        <v>15</v>
      </c>
      <c r="F7025" t="s">
        <v>1548</v>
      </c>
      <c r="G7025" t="s">
        <v>17</v>
      </c>
      <c r="H7025">
        <v>90045</v>
      </c>
      <c r="I7025" t="s">
        <v>756</v>
      </c>
      <c r="J7025">
        <v>105.96</v>
      </c>
      <c r="K7025">
        <v>4</v>
      </c>
      <c r="L7025">
        <v>19.072800000000001</v>
      </c>
      <c r="M7025">
        <v>0</v>
      </c>
      <c r="N7025">
        <v>29.668800000000001</v>
      </c>
    </row>
    <row r="7026" spans="1:14" hidden="1">
      <c r="A7026">
        <v>6797</v>
      </c>
      <c r="B7026" t="s">
        <v>6173</v>
      </c>
      <c r="C7026" s="4">
        <v>42241</v>
      </c>
      <c r="D7026" s="4">
        <v>42241</v>
      </c>
      <c r="E7026" t="s">
        <v>98</v>
      </c>
      <c r="F7026" t="s">
        <v>1118</v>
      </c>
      <c r="G7026" t="s">
        <v>21</v>
      </c>
      <c r="H7026">
        <v>77041</v>
      </c>
      <c r="I7026" t="s">
        <v>218</v>
      </c>
      <c r="J7026">
        <v>20.103999999999999</v>
      </c>
      <c r="K7026">
        <v>2</v>
      </c>
      <c r="L7026">
        <v>18.344899999999999</v>
      </c>
      <c r="M7026">
        <v>0.6</v>
      </c>
      <c r="N7026">
        <v>-16.585799999999999</v>
      </c>
    </row>
    <row r="7027" spans="1:14" hidden="1">
      <c r="A7027">
        <v>6798</v>
      </c>
      <c r="B7027" t="s">
        <v>6173</v>
      </c>
      <c r="C7027" s="4">
        <v>42241</v>
      </c>
      <c r="D7027" s="4">
        <v>42241</v>
      </c>
      <c r="E7027" t="s">
        <v>98</v>
      </c>
      <c r="F7027" t="s">
        <v>1118</v>
      </c>
      <c r="G7027" t="s">
        <v>21</v>
      </c>
      <c r="H7027">
        <v>77041</v>
      </c>
      <c r="I7027" t="s">
        <v>3274</v>
      </c>
      <c r="J7027">
        <v>3.798</v>
      </c>
      <c r="K7027">
        <v>1</v>
      </c>
      <c r="L7027">
        <v>9.8748000000000005</v>
      </c>
      <c r="M7027">
        <v>0.8</v>
      </c>
      <c r="N7027">
        <v>-6.0768000000000004</v>
      </c>
    </row>
    <row r="7028" spans="1:14" hidden="1">
      <c r="A7028">
        <v>6799</v>
      </c>
      <c r="B7028" t="s">
        <v>6173</v>
      </c>
      <c r="C7028" s="4">
        <v>42241</v>
      </c>
      <c r="D7028" s="4">
        <v>42241</v>
      </c>
      <c r="E7028" t="s">
        <v>98</v>
      </c>
      <c r="F7028" t="s">
        <v>1118</v>
      </c>
      <c r="G7028" t="s">
        <v>21</v>
      </c>
      <c r="H7028">
        <v>77041</v>
      </c>
      <c r="I7028" t="s">
        <v>5879</v>
      </c>
      <c r="J7028">
        <v>7.88</v>
      </c>
      <c r="K7028">
        <v>5</v>
      </c>
      <c r="L7028">
        <v>2.3639999999999999</v>
      </c>
      <c r="M7028">
        <v>0.6</v>
      </c>
      <c r="N7028">
        <v>-3.94</v>
      </c>
    </row>
    <row r="7029" spans="1:14" hidden="1">
      <c r="A7029">
        <v>660</v>
      </c>
      <c r="B7029" t="s">
        <v>6174</v>
      </c>
      <c r="C7029" s="4">
        <v>42240</v>
      </c>
      <c r="D7029" s="4">
        <v>42244</v>
      </c>
      <c r="E7029" t="s">
        <v>15</v>
      </c>
      <c r="F7029" t="s">
        <v>1273</v>
      </c>
      <c r="G7029" t="s">
        <v>21</v>
      </c>
      <c r="H7029">
        <v>76017</v>
      </c>
      <c r="I7029" t="s">
        <v>2994</v>
      </c>
      <c r="J7029">
        <v>999.43200000000002</v>
      </c>
      <c r="K7029">
        <v>7</v>
      </c>
      <c r="L7029">
        <v>124.929</v>
      </c>
      <c r="M7029">
        <v>0.2</v>
      </c>
      <c r="N7029">
        <v>124.929</v>
      </c>
    </row>
    <row r="7030" spans="1:14" hidden="1">
      <c r="A7030">
        <v>661</v>
      </c>
      <c r="B7030" t="s">
        <v>6174</v>
      </c>
      <c r="C7030" s="4">
        <v>42240</v>
      </c>
      <c r="D7030" s="4">
        <v>42244</v>
      </c>
      <c r="E7030" t="s">
        <v>15</v>
      </c>
      <c r="F7030" t="s">
        <v>1273</v>
      </c>
      <c r="G7030" t="s">
        <v>21</v>
      </c>
      <c r="H7030">
        <v>76017</v>
      </c>
      <c r="I7030" t="s">
        <v>1554</v>
      </c>
      <c r="J7030">
        <v>724.08</v>
      </c>
      <c r="K7030">
        <v>14</v>
      </c>
      <c r="L7030">
        <v>61.417499999999997</v>
      </c>
      <c r="M7030">
        <v>0.2</v>
      </c>
      <c r="N7030">
        <v>-135.76499999999999</v>
      </c>
    </row>
    <row r="7031" spans="1:14" hidden="1">
      <c r="A7031">
        <v>662</v>
      </c>
      <c r="B7031" t="s">
        <v>6174</v>
      </c>
      <c r="C7031" s="4">
        <v>42240</v>
      </c>
      <c r="D7031" s="4">
        <v>42244</v>
      </c>
      <c r="E7031" t="s">
        <v>15</v>
      </c>
      <c r="F7031" t="s">
        <v>1273</v>
      </c>
      <c r="G7031" t="s">
        <v>21</v>
      </c>
      <c r="H7031">
        <v>76017</v>
      </c>
      <c r="I7031" t="s">
        <v>2586</v>
      </c>
      <c r="J7031">
        <v>918.78499999999997</v>
      </c>
      <c r="K7031">
        <v>5</v>
      </c>
      <c r="L7031">
        <v>207.38290000000001</v>
      </c>
      <c r="M7031">
        <v>0.3</v>
      </c>
      <c r="N7031">
        <v>-118.12949999999999</v>
      </c>
    </row>
    <row r="7032" spans="1:14" hidden="1">
      <c r="A7032">
        <v>663</v>
      </c>
      <c r="B7032" t="s">
        <v>6174</v>
      </c>
      <c r="C7032" s="4">
        <v>42240</v>
      </c>
      <c r="D7032" s="4">
        <v>42244</v>
      </c>
      <c r="E7032" t="s">
        <v>15</v>
      </c>
      <c r="F7032" t="s">
        <v>1273</v>
      </c>
      <c r="G7032" t="s">
        <v>21</v>
      </c>
      <c r="H7032">
        <v>76017</v>
      </c>
      <c r="I7032" t="s">
        <v>3622</v>
      </c>
      <c r="J7032">
        <v>2.7240000000000002</v>
      </c>
      <c r="K7032">
        <v>3</v>
      </c>
      <c r="L7032">
        <v>2.3153999999999999</v>
      </c>
      <c r="M7032">
        <v>0.8</v>
      </c>
      <c r="N7032">
        <v>-4.2222</v>
      </c>
    </row>
    <row r="7033" spans="1:14" hidden="1">
      <c r="A7033">
        <v>3157</v>
      </c>
      <c r="B7033" t="s">
        <v>6175</v>
      </c>
      <c r="C7033" s="4">
        <v>42240</v>
      </c>
      <c r="D7033" s="4">
        <v>42244</v>
      </c>
      <c r="E7033" t="s">
        <v>15</v>
      </c>
      <c r="F7033" t="s">
        <v>2606</v>
      </c>
      <c r="G7033" t="s">
        <v>27</v>
      </c>
      <c r="H7033">
        <v>10009</v>
      </c>
      <c r="I7033" t="s">
        <v>1639</v>
      </c>
      <c r="J7033">
        <v>284.36399999999998</v>
      </c>
      <c r="K7033">
        <v>2</v>
      </c>
      <c r="L7033">
        <v>180.09719999999999</v>
      </c>
      <c r="M7033">
        <v>0.4</v>
      </c>
      <c r="N7033">
        <v>-75.830400000000097</v>
      </c>
    </row>
    <row r="7034" spans="1:14" hidden="1">
      <c r="A7034">
        <v>3158</v>
      </c>
      <c r="B7034" t="s">
        <v>6175</v>
      </c>
      <c r="C7034" s="4">
        <v>42240</v>
      </c>
      <c r="D7034" s="4">
        <v>42244</v>
      </c>
      <c r="E7034" t="s">
        <v>15</v>
      </c>
      <c r="F7034" t="s">
        <v>2606</v>
      </c>
      <c r="G7034" t="s">
        <v>27</v>
      </c>
      <c r="H7034">
        <v>10009</v>
      </c>
      <c r="I7034" t="s">
        <v>638</v>
      </c>
      <c r="J7034">
        <v>26</v>
      </c>
      <c r="K7034">
        <v>2</v>
      </c>
      <c r="L7034">
        <v>7.15</v>
      </c>
      <c r="M7034">
        <v>0</v>
      </c>
      <c r="N7034">
        <v>11.7</v>
      </c>
    </row>
    <row r="7035" spans="1:14" hidden="1">
      <c r="A7035">
        <v>4094</v>
      </c>
      <c r="B7035" t="s">
        <v>6176</v>
      </c>
      <c r="C7035" s="4">
        <v>42240</v>
      </c>
      <c r="D7035" s="4">
        <v>42244</v>
      </c>
      <c r="E7035" t="s">
        <v>15</v>
      </c>
      <c r="F7035" t="s">
        <v>2035</v>
      </c>
      <c r="G7035" t="s">
        <v>21</v>
      </c>
      <c r="H7035">
        <v>41042</v>
      </c>
      <c r="I7035" t="s">
        <v>6177</v>
      </c>
      <c r="J7035">
        <v>3080</v>
      </c>
      <c r="K7035">
        <v>7</v>
      </c>
      <c r="L7035">
        <v>237.6</v>
      </c>
      <c r="M7035">
        <v>0</v>
      </c>
      <c r="N7035">
        <v>1416.8</v>
      </c>
    </row>
    <row r="7036" spans="1:14" hidden="1">
      <c r="A7036">
        <v>4095</v>
      </c>
      <c r="B7036" t="s">
        <v>6176</v>
      </c>
      <c r="C7036" s="4">
        <v>42240</v>
      </c>
      <c r="D7036" s="4">
        <v>42244</v>
      </c>
      <c r="E7036" t="s">
        <v>15</v>
      </c>
      <c r="F7036" t="s">
        <v>2035</v>
      </c>
      <c r="G7036" t="s">
        <v>21</v>
      </c>
      <c r="H7036">
        <v>41042</v>
      </c>
      <c r="I7036" t="s">
        <v>1394</v>
      </c>
      <c r="J7036">
        <v>79.959999999999994</v>
      </c>
      <c r="K7036">
        <v>4</v>
      </c>
      <c r="L7036">
        <v>15.392300000000001</v>
      </c>
      <c r="M7036">
        <v>0</v>
      </c>
      <c r="N7036">
        <v>18.390799999999999</v>
      </c>
    </row>
    <row r="7037" spans="1:14" hidden="1">
      <c r="A7037">
        <v>4096</v>
      </c>
      <c r="B7037" t="s">
        <v>6176</v>
      </c>
      <c r="C7037" s="4">
        <v>42240</v>
      </c>
      <c r="D7037" s="4">
        <v>42244</v>
      </c>
      <c r="E7037" t="s">
        <v>15</v>
      </c>
      <c r="F7037" t="s">
        <v>2035</v>
      </c>
      <c r="G7037" t="s">
        <v>21</v>
      </c>
      <c r="H7037">
        <v>41042</v>
      </c>
      <c r="I7037" t="s">
        <v>3147</v>
      </c>
      <c r="J7037">
        <v>587.97</v>
      </c>
      <c r="K7037">
        <v>3</v>
      </c>
      <c r="L7037">
        <v>139.15289999999999</v>
      </c>
      <c r="M7037">
        <v>0</v>
      </c>
      <c r="N7037">
        <v>170.51130000000001</v>
      </c>
    </row>
    <row r="7038" spans="1:14" hidden="1">
      <c r="A7038">
        <v>7615</v>
      </c>
      <c r="B7038" t="s">
        <v>6178</v>
      </c>
      <c r="C7038" s="4">
        <v>42240</v>
      </c>
      <c r="D7038" s="4">
        <v>42244</v>
      </c>
      <c r="E7038" t="s">
        <v>52</v>
      </c>
      <c r="F7038" t="s">
        <v>863</v>
      </c>
      <c r="G7038" t="s">
        <v>21</v>
      </c>
      <c r="H7038">
        <v>10035</v>
      </c>
      <c r="I7038" t="s">
        <v>2620</v>
      </c>
      <c r="J7038">
        <v>14.91</v>
      </c>
      <c r="K7038">
        <v>3</v>
      </c>
      <c r="L7038">
        <v>3.4293</v>
      </c>
      <c r="M7038">
        <v>0</v>
      </c>
      <c r="N7038">
        <v>4.6220999999999997</v>
      </c>
    </row>
    <row r="7039" spans="1:14" hidden="1">
      <c r="A7039">
        <v>7768</v>
      </c>
      <c r="B7039" t="s">
        <v>6179</v>
      </c>
      <c r="C7039" s="4">
        <v>42240</v>
      </c>
      <c r="D7039" s="4">
        <v>42242</v>
      </c>
      <c r="E7039" t="s">
        <v>38</v>
      </c>
      <c r="F7039" t="s">
        <v>2617</v>
      </c>
      <c r="G7039" t="s">
        <v>21</v>
      </c>
      <c r="H7039">
        <v>97206</v>
      </c>
      <c r="I7039" t="s">
        <v>2456</v>
      </c>
      <c r="J7039">
        <v>7.1520000000000001</v>
      </c>
      <c r="K7039">
        <v>3</v>
      </c>
      <c r="L7039">
        <v>2.1456</v>
      </c>
      <c r="M7039">
        <v>0.2</v>
      </c>
      <c r="N7039">
        <v>0.71519999999999995</v>
      </c>
    </row>
    <row r="7040" spans="1:14" hidden="1">
      <c r="A7040">
        <v>9517</v>
      </c>
      <c r="B7040" t="s">
        <v>6180</v>
      </c>
      <c r="C7040" s="4">
        <v>42240</v>
      </c>
      <c r="D7040" s="4">
        <v>42242</v>
      </c>
      <c r="E7040" t="s">
        <v>52</v>
      </c>
      <c r="F7040" t="s">
        <v>4320</v>
      </c>
      <c r="G7040" t="s">
        <v>21</v>
      </c>
      <c r="H7040">
        <v>43402</v>
      </c>
      <c r="I7040" t="s">
        <v>814</v>
      </c>
      <c r="J7040">
        <v>26.981999999999999</v>
      </c>
      <c r="K7040">
        <v>3</v>
      </c>
      <c r="L7040">
        <v>7.6448999999999998</v>
      </c>
      <c r="M7040">
        <v>0.4</v>
      </c>
      <c r="N7040">
        <v>4.0472999999999999</v>
      </c>
    </row>
    <row r="7041" spans="1:14" hidden="1">
      <c r="A7041">
        <v>9518</v>
      </c>
      <c r="B7041" t="s">
        <v>6180</v>
      </c>
      <c r="C7041" s="4">
        <v>42240</v>
      </c>
      <c r="D7041" s="4">
        <v>42242</v>
      </c>
      <c r="E7041" t="s">
        <v>52</v>
      </c>
      <c r="F7041" t="s">
        <v>4320</v>
      </c>
      <c r="G7041" t="s">
        <v>21</v>
      </c>
      <c r="H7041">
        <v>43402</v>
      </c>
      <c r="I7041" t="s">
        <v>3385</v>
      </c>
      <c r="J7041">
        <v>6.9119999999999999</v>
      </c>
      <c r="K7041">
        <v>3</v>
      </c>
      <c r="L7041">
        <v>1.4688000000000001</v>
      </c>
      <c r="M7041">
        <v>0.2</v>
      </c>
      <c r="N7041">
        <v>2.5055999999999998</v>
      </c>
    </row>
    <row r="7042" spans="1:14" hidden="1">
      <c r="A7042">
        <v>9519</v>
      </c>
      <c r="B7042" t="s">
        <v>6180</v>
      </c>
      <c r="C7042" s="4">
        <v>42240</v>
      </c>
      <c r="D7042" s="4">
        <v>42242</v>
      </c>
      <c r="E7042" t="s">
        <v>52</v>
      </c>
      <c r="F7042" t="s">
        <v>4320</v>
      </c>
      <c r="G7042" t="s">
        <v>21</v>
      </c>
      <c r="H7042">
        <v>43402</v>
      </c>
      <c r="I7042" t="s">
        <v>61</v>
      </c>
      <c r="J7042">
        <v>435.50400000000002</v>
      </c>
      <c r="K7042">
        <v>3</v>
      </c>
      <c r="L7042">
        <v>128.8366</v>
      </c>
      <c r="M7042">
        <v>0.2</v>
      </c>
      <c r="N7042">
        <v>48.9941999999999</v>
      </c>
    </row>
    <row r="7043" spans="1:14" hidden="1">
      <c r="A7043">
        <v>3094</v>
      </c>
      <c r="B7043" t="s">
        <v>6181</v>
      </c>
      <c r="C7043" s="4">
        <v>42239</v>
      </c>
      <c r="D7043" s="4">
        <v>42239</v>
      </c>
      <c r="E7043" t="s">
        <v>98</v>
      </c>
      <c r="F7043" t="s">
        <v>1024</v>
      </c>
      <c r="G7043" t="s">
        <v>21</v>
      </c>
      <c r="H7043">
        <v>60440</v>
      </c>
      <c r="I7043" t="s">
        <v>3136</v>
      </c>
      <c r="J7043">
        <v>31.68</v>
      </c>
      <c r="K7043">
        <v>4</v>
      </c>
      <c r="L7043">
        <v>7.2270000000000003</v>
      </c>
      <c r="M7043">
        <v>0.2</v>
      </c>
      <c r="N7043">
        <v>2.7719999999999998</v>
      </c>
    </row>
    <row r="7044" spans="1:14" hidden="1">
      <c r="A7044">
        <v>3095</v>
      </c>
      <c r="B7044" t="s">
        <v>6181</v>
      </c>
      <c r="C7044" s="4">
        <v>42239</v>
      </c>
      <c r="D7044" s="4">
        <v>42239</v>
      </c>
      <c r="E7044" t="s">
        <v>98</v>
      </c>
      <c r="F7044" t="s">
        <v>1024</v>
      </c>
      <c r="G7044" t="s">
        <v>21</v>
      </c>
      <c r="H7044">
        <v>60440</v>
      </c>
      <c r="I7044" t="s">
        <v>3165</v>
      </c>
      <c r="J7044">
        <v>10.368</v>
      </c>
      <c r="K7044">
        <v>2</v>
      </c>
      <c r="L7044">
        <v>3.3696000000000002</v>
      </c>
      <c r="M7044">
        <v>0.2</v>
      </c>
      <c r="N7044">
        <v>3.6288</v>
      </c>
    </row>
    <row r="7045" spans="1:14" hidden="1">
      <c r="A7045">
        <v>3096</v>
      </c>
      <c r="B7045" t="s">
        <v>6181</v>
      </c>
      <c r="C7045" s="4">
        <v>42239</v>
      </c>
      <c r="D7045" s="4">
        <v>42239</v>
      </c>
      <c r="E7045" t="s">
        <v>98</v>
      </c>
      <c r="F7045" t="s">
        <v>1024</v>
      </c>
      <c r="G7045" t="s">
        <v>21</v>
      </c>
      <c r="H7045">
        <v>60440</v>
      </c>
      <c r="I7045" t="s">
        <v>3593</v>
      </c>
      <c r="J7045">
        <v>12.032</v>
      </c>
      <c r="K7045">
        <v>8</v>
      </c>
      <c r="L7045">
        <v>1.222</v>
      </c>
      <c r="M7045">
        <v>0.2</v>
      </c>
      <c r="N7045">
        <v>2.2559999999999998</v>
      </c>
    </row>
    <row r="7046" spans="1:14" hidden="1">
      <c r="A7046">
        <v>3097</v>
      </c>
      <c r="B7046" t="s">
        <v>6181</v>
      </c>
      <c r="C7046" s="4">
        <v>42239</v>
      </c>
      <c r="D7046" s="4">
        <v>42239</v>
      </c>
      <c r="E7046" t="s">
        <v>98</v>
      </c>
      <c r="F7046" t="s">
        <v>1024</v>
      </c>
      <c r="G7046" t="s">
        <v>21</v>
      </c>
      <c r="H7046">
        <v>60440</v>
      </c>
      <c r="I7046" t="s">
        <v>1403</v>
      </c>
      <c r="J7046">
        <v>5.7679999999999998</v>
      </c>
      <c r="K7046">
        <v>2</v>
      </c>
      <c r="L7046">
        <v>9.6614000000000004</v>
      </c>
      <c r="M7046">
        <v>0.8</v>
      </c>
      <c r="N7046">
        <v>-13.5548</v>
      </c>
    </row>
    <row r="7047" spans="1:14" hidden="1">
      <c r="A7047">
        <v>4014</v>
      </c>
      <c r="B7047" t="s">
        <v>6182</v>
      </c>
      <c r="C7047" s="4">
        <v>42239</v>
      </c>
      <c r="D7047" s="4">
        <v>42244</v>
      </c>
      <c r="E7047" t="s">
        <v>15</v>
      </c>
      <c r="F7047" t="s">
        <v>3177</v>
      </c>
      <c r="G7047" t="s">
        <v>21</v>
      </c>
      <c r="H7047">
        <v>30318</v>
      </c>
      <c r="I7047" t="s">
        <v>1818</v>
      </c>
      <c r="J7047">
        <v>542.94000000000005</v>
      </c>
      <c r="K7047">
        <v>3</v>
      </c>
      <c r="L7047">
        <v>130.3056</v>
      </c>
      <c r="M7047">
        <v>0</v>
      </c>
      <c r="N7047">
        <v>152.0232</v>
      </c>
    </row>
    <row r="7048" spans="1:14" hidden="1">
      <c r="A7048">
        <v>4015</v>
      </c>
      <c r="B7048" t="s">
        <v>6182</v>
      </c>
      <c r="C7048" s="4">
        <v>42239</v>
      </c>
      <c r="D7048" s="4">
        <v>42244</v>
      </c>
      <c r="E7048" t="s">
        <v>15</v>
      </c>
      <c r="F7048" t="s">
        <v>3177</v>
      </c>
      <c r="G7048" t="s">
        <v>21</v>
      </c>
      <c r="H7048">
        <v>30318</v>
      </c>
      <c r="I7048" t="s">
        <v>3385</v>
      </c>
      <c r="J7048">
        <v>8.64</v>
      </c>
      <c r="K7048">
        <v>3</v>
      </c>
      <c r="L7048">
        <v>1.4688000000000001</v>
      </c>
      <c r="M7048">
        <v>0</v>
      </c>
      <c r="N7048">
        <v>4.2336</v>
      </c>
    </row>
    <row r="7049" spans="1:14" hidden="1">
      <c r="A7049">
        <v>4016</v>
      </c>
      <c r="B7049" t="s">
        <v>6182</v>
      </c>
      <c r="C7049" s="4">
        <v>42239</v>
      </c>
      <c r="D7049" s="4">
        <v>42244</v>
      </c>
      <c r="E7049" t="s">
        <v>15</v>
      </c>
      <c r="F7049" t="s">
        <v>3177</v>
      </c>
      <c r="G7049" t="s">
        <v>21</v>
      </c>
      <c r="H7049">
        <v>30318</v>
      </c>
      <c r="I7049" t="s">
        <v>4500</v>
      </c>
      <c r="J7049">
        <v>193.8</v>
      </c>
      <c r="K7049">
        <v>5</v>
      </c>
      <c r="L7049">
        <v>19.767600000000002</v>
      </c>
      <c r="M7049">
        <v>0</v>
      </c>
      <c r="N7049">
        <v>94.962000000000003</v>
      </c>
    </row>
    <row r="7050" spans="1:14" hidden="1">
      <c r="A7050">
        <v>4017</v>
      </c>
      <c r="B7050" t="s">
        <v>6182</v>
      </c>
      <c r="C7050" s="4">
        <v>42239</v>
      </c>
      <c r="D7050" s="4">
        <v>42244</v>
      </c>
      <c r="E7050" t="s">
        <v>15</v>
      </c>
      <c r="F7050" t="s">
        <v>3177</v>
      </c>
      <c r="G7050" t="s">
        <v>21</v>
      </c>
      <c r="H7050">
        <v>30318</v>
      </c>
      <c r="I7050" t="s">
        <v>742</v>
      </c>
      <c r="J7050">
        <v>21.4</v>
      </c>
      <c r="K7050">
        <v>5</v>
      </c>
      <c r="L7050">
        <v>2.3540000000000001</v>
      </c>
      <c r="M7050">
        <v>0</v>
      </c>
      <c r="N7050">
        <v>9.6300000000000008</v>
      </c>
    </row>
    <row r="7051" spans="1:14" hidden="1">
      <c r="A7051">
        <v>4018</v>
      </c>
      <c r="B7051" t="s">
        <v>6182</v>
      </c>
      <c r="C7051" s="4">
        <v>42239</v>
      </c>
      <c r="D7051" s="4">
        <v>42244</v>
      </c>
      <c r="E7051" t="s">
        <v>15</v>
      </c>
      <c r="F7051" t="s">
        <v>3177</v>
      </c>
      <c r="G7051" t="s">
        <v>21</v>
      </c>
      <c r="H7051">
        <v>30318</v>
      </c>
      <c r="I7051" t="s">
        <v>2487</v>
      </c>
      <c r="J7051">
        <v>97.88</v>
      </c>
      <c r="K7051">
        <v>2</v>
      </c>
      <c r="L7051">
        <v>24.47</v>
      </c>
      <c r="M7051">
        <v>0</v>
      </c>
      <c r="N7051">
        <v>48.94</v>
      </c>
    </row>
    <row r="7052" spans="1:14" hidden="1">
      <c r="A7052">
        <v>4019</v>
      </c>
      <c r="B7052" t="s">
        <v>6182</v>
      </c>
      <c r="C7052" s="4">
        <v>42239</v>
      </c>
      <c r="D7052" s="4">
        <v>42244</v>
      </c>
      <c r="E7052" t="s">
        <v>15</v>
      </c>
      <c r="F7052" t="s">
        <v>3177</v>
      </c>
      <c r="G7052" t="s">
        <v>21</v>
      </c>
      <c r="H7052">
        <v>30318</v>
      </c>
      <c r="I7052" t="s">
        <v>1301</v>
      </c>
      <c r="J7052">
        <v>251.91</v>
      </c>
      <c r="K7052">
        <v>9</v>
      </c>
      <c r="L7052">
        <v>22.671900000000001</v>
      </c>
      <c r="M7052">
        <v>0</v>
      </c>
      <c r="N7052">
        <v>47.862900000000003</v>
      </c>
    </row>
    <row r="7053" spans="1:14" hidden="1">
      <c r="A7053">
        <v>4020</v>
      </c>
      <c r="B7053" t="s">
        <v>6182</v>
      </c>
      <c r="C7053" s="4">
        <v>42239</v>
      </c>
      <c r="D7053" s="4">
        <v>42244</v>
      </c>
      <c r="E7053" t="s">
        <v>15</v>
      </c>
      <c r="F7053" t="s">
        <v>3177</v>
      </c>
      <c r="G7053" t="s">
        <v>21</v>
      </c>
      <c r="H7053">
        <v>30318</v>
      </c>
      <c r="I7053" t="s">
        <v>1052</v>
      </c>
      <c r="J7053">
        <v>25.86</v>
      </c>
      <c r="K7053">
        <v>3</v>
      </c>
      <c r="L7053">
        <v>6.3788</v>
      </c>
      <c r="M7053">
        <v>0</v>
      </c>
      <c r="N7053">
        <v>6.7236000000000002</v>
      </c>
    </row>
    <row r="7054" spans="1:14" hidden="1">
      <c r="A7054">
        <v>1175</v>
      </c>
      <c r="B7054" t="s">
        <v>6183</v>
      </c>
      <c r="C7054" s="4">
        <v>42238</v>
      </c>
      <c r="D7054" s="4">
        <v>42241</v>
      </c>
      <c r="E7054" t="s">
        <v>38</v>
      </c>
      <c r="F7054" t="s">
        <v>184</v>
      </c>
      <c r="G7054" t="s">
        <v>27</v>
      </c>
      <c r="H7054">
        <v>10035</v>
      </c>
      <c r="I7054" t="s">
        <v>3365</v>
      </c>
      <c r="J7054">
        <v>50.112000000000002</v>
      </c>
      <c r="K7054">
        <v>6</v>
      </c>
      <c r="L7054">
        <v>5.6375999999999999</v>
      </c>
      <c r="M7054">
        <v>0.2</v>
      </c>
      <c r="N7054">
        <v>16.2864</v>
      </c>
    </row>
    <row r="7055" spans="1:14" hidden="1">
      <c r="A7055">
        <v>2209</v>
      </c>
      <c r="B7055" t="s">
        <v>6184</v>
      </c>
      <c r="C7055" s="4">
        <v>42238</v>
      </c>
      <c r="D7055" s="4">
        <v>42242</v>
      </c>
      <c r="E7055" t="s">
        <v>15</v>
      </c>
      <c r="F7055" t="s">
        <v>1411</v>
      </c>
      <c r="G7055" t="s">
        <v>17</v>
      </c>
      <c r="H7055">
        <v>10009</v>
      </c>
      <c r="I7055" t="s">
        <v>1019</v>
      </c>
      <c r="J7055">
        <v>16.52</v>
      </c>
      <c r="K7055">
        <v>4</v>
      </c>
      <c r="L7055">
        <v>2.2302</v>
      </c>
      <c r="M7055">
        <v>0</v>
      </c>
      <c r="N7055">
        <v>7.5991999999999997</v>
      </c>
    </row>
    <row r="7056" spans="1:14" hidden="1">
      <c r="A7056">
        <v>778</v>
      </c>
      <c r="B7056" t="s">
        <v>6185</v>
      </c>
      <c r="C7056" s="4">
        <v>42237</v>
      </c>
      <c r="D7056" s="4">
        <v>42239</v>
      </c>
      <c r="E7056" t="s">
        <v>38</v>
      </c>
      <c r="F7056" t="s">
        <v>1891</v>
      </c>
      <c r="G7056" t="s">
        <v>17</v>
      </c>
      <c r="H7056">
        <v>94110</v>
      </c>
      <c r="I7056" t="s">
        <v>228</v>
      </c>
      <c r="J7056">
        <v>544.00800000000004</v>
      </c>
      <c r="K7056">
        <v>3</v>
      </c>
      <c r="L7056">
        <v>167.73580000000001</v>
      </c>
      <c r="M7056">
        <v>0.2</v>
      </c>
      <c r="N7056">
        <v>40.800600000000003</v>
      </c>
    </row>
    <row r="7057" spans="1:14" hidden="1">
      <c r="A7057">
        <v>779</v>
      </c>
      <c r="B7057" t="s">
        <v>6185</v>
      </c>
      <c r="C7057" s="4">
        <v>42237</v>
      </c>
      <c r="D7057" s="4">
        <v>42239</v>
      </c>
      <c r="E7057" t="s">
        <v>38</v>
      </c>
      <c r="F7057" t="s">
        <v>1891</v>
      </c>
      <c r="G7057" t="s">
        <v>17</v>
      </c>
      <c r="H7057">
        <v>94110</v>
      </c>
      <c r="I7057" t="s">
        <v>1433</v>
      </c>
      <c r="J7057">
        <v>59.94</v>
      </c>
      <c r="K7057">
        <v>3</v>
      </c>
      <c r="L7057">
        <v>10.589399999999999</v>
      </c>
      <c r="M7057">
        <v>0</v>
      </c>
      <c r="N7057">
        <v>28.171800000000001</v>
      </c>
    </row>
    <row r="7058" spans="1:14" hidden="1">
      <c r="A7058">
        <v>780</v>
      </c>
      <c r="B7058" t="s">
        <v>6185</v>
      </c>
      <c r="C7058" s="4">
        <v>42237</v>
      </c>
      <c r="D7058" s="4">
        <v>42239</v>
      </c>
      <c r="E7058" t="s">
        <v>38</v>
      </c>
      <c r="F7058" t="s">
        <v>1891</v>
      </c>
      <c r="G7058" t="s">
        <v>17</v>
      </c>
      <c r="H7058">
        <v>94110</v>
      </c>
      <c r="I7058" t="s">
        <v>6186</v>
      </c>
      <c r="J7058">
        <v>23.92</v>
      </c>
      <c r="K7058">
        <v>4</v>
      </c>
      <c r="L7058">
        <v>3.0497999999999998</v>
      </c>
      <c r="M7058">
        <v>0</v>
      </c>
      <c r="N7058">
        <v>11.720800000000001</v>
      </c>
    </row>
    <row r="7059" spans="1:14" hidden="1">
      <c r="A7059">
        <v>781</v>
      </c>
      <c r="B7059" t="s">
        <v>6185</v>
      </c>
      <c r="C7059" s="4">
        <v>42237</v>
      </c>
      <c r="D7059" s="4">
        <v>42239</v>
      </c>
      <c r="E7059" t="s">
        <v>38</v>
      </c>
      <c r="F7059" t="s">
        <v>1891</v>
      </c>
      <c r="G7059" t="s">
        <v>17</v>
      </c>
      <c r="H7059">
        <v>94110</v>
      </c>
      <c r="I7059" t="s">
        <v>2231</v>
      </c>
      <c r="J7059">
        <v>4.28</v>
      </c>
      <c r="K7059">
        <v>1</v>
      </c>
      <c r="L7059">
        <v>2.3540000000000001</v>
      </c>
      <c r="M7059">
        <v>0</v>
      </c>
      <c r="N7059">
        <v>1.9259999999999999</v>
      </c>
    </row>
    <row r="7060" spans="1:14" hidden="1">
      <c r="A7060">
        <v>4634</v>
      </c>
      <c r="B7060" t="s">
        <v>6187</v>
      </c>
      <c r="C7060" s="4">
        <v>42237</v>
      </c>
      <c r="D7060" s="4">
        <v>42242</v>
      </c>
      <c r="E7060" t="s">
        <v>15</v>
      </c>
      <c r="F7060" t="s">
        <v>623</v>
      </c>
      <c r="G7060" t="s">
        <v>27</v>
      </c>
      <c r="H7060">
        <v>94122</v>
      </c>
      <c r="I7060" t="s">
        <v>4152</v>
      </c>
      <c r="J7060">
        <v>586.39800000000002</v>
      </c>
      <c r="K7060">
        <v>6</v>
      </c>
      <c r="L7060">
        <v>91.983999999999995</v>
      </c>
      <c r="M7060">
        <v>0.15</v>
      </c>
      <c r="N7060">
        <v>34.494</v>
      </c>
    </row>
    <row r="7061" spans="1:14" hidden="1">
      <c r="A7061">
        <v>4635</v>
      </c>
      <c r="B7061" t="s">
        <v>6187</v>
      </c>
      <c r="C7061" s="4">
        <v>42237</v>
      </c>
      <c r="D7061" s="4">
        <v>42242</v>
      </c>
      <c r="E7061" t="s">
        <v>15</v>
      </c>
      <c r="F7061" t="s">
        <v>623</v>
      </c>
      <c r="G7061" t="s">
        <v>27</v>
      </c>
      <c r="H7061">
        <v>94122</v>
      </c>
      <c r="I7061" t="s">
        <v>77</v>
      </c>
      <c r="J7061">
        <v>80.98</v>
      </c>
      <c r="K7061">
        <v>1</v>
      </c>
      <c r="L7061">
        <v>77.740799999999993</v>
      </c>
      <c r="M7061">
        <v>0</v>
      </c>
      <c r="N7061">
        <v>3.2391999999999999</v>
      </c>
    </row>
    <row r="7062" spans="1:14" hidden="1">
      <c r="A7062">
        <v>7008</v>
      </c>
      <c r="B7062" t="s">
        <v>6188</v>
      </c>
      <c r="C7062" s="4">
        <v>42237</v>
      </c>
      <c r="D7062" s="4">
        <v>42241</v>
      </c>
      <c r="E7062" t="s">
        <v>15</v>
      </c>
      <c r="F7062" t="s">
        <v>457</v>
      </c>
      <c r="G7062" t="s">
        <v>27</v>
      </c>
      <c r="H7062">
        <v>45503</v>
      </c>
      <c r="I7062" t="s">
        <v>2624</v>
      </c>
      <c r="J7062">
        <v>12.827999999999999</v>
      </c>
      <c r="K7062">
        <v>2</v>
      </c>
      <c r="L7062">
        <v>10.9038</v>
      </c>
      <c r="M7062">
        <v>0.7</v>
      </c>
      <c r="N7062">
        <v>-8.9795999999999996</v>
      </c>
    </row>
    <row r="7063" spans="1:14" hidden="1">
      <c r="A7063">
        <v>7009</v>
      </c>
      <c r="B7063" t="s">
        <v>6188</v>
      </c>
      <c r="C7063" s="4">
        <v>42237</v>
      </c>
      <c r="D7063" s="4">
        <v>42241</v>
      </c>
      <c r="E7063" t="s">
        <v>15</v>
      </c>
      <c r="F7063" t="s">
        <v>457</v>
      </c>
      <c r="G7063" t="s">
        <v>27</v>
      </c>
      <c r="H7063">
        <v>45503</v>
      </c>
      <c r="I7063" t="s">
        <v>845</v>
      </c>
      <c r="J7063">
        <v>598.45799999999997</v>
      </c>
      <c r="K7063">
        <v>3</v>
      </c>
      <c r="L7063">
        <v>213.73500000000001</v>
      </c>
      <c r="M7063">
        <v>0.3</v>
      </c>
      <c r="N7063">
        <v>-42.747</v>
      </c>
    </row>
    <row r="7064" spans="1:14" hidden="1">
      <c r="A7064">
        <v>7010</v>
      </c>
      <c r="B7064" t="s">
        <v>6188</v>
      </c>
      <c r="C7064" s="4">
        <v>42237</v>
      </c>
      <c r="D7064" s="4">
        <v>42241</v>
      </c>
      <c r="E7064" t="s">
        <v>15</v>
      </c>
      <c r="F7064" t="s">
        <v>457</v>
      </c>
      <c r="G7064" t="s">
        <v>27</v>
      </c>
      <c r="H7064">
        <v>45503</v>
      </c>
      <c r="I7064" t="s">
        <v>2593</v>
      </c>
      <c r="J7064">
        <v>25.984000000000002</v>
      </c>
      <c r="K7064">
        <v>1</v>
      </c>
      <c r="L7064">
        <v>29.881599999999999</v>
      </c>
      <c r="M7064">
        <v>0.2</v>
      </c>
      <c r="N7064">
        <v>-3.8976000000000002</v>
      </c>
    </row>
    <row r="7065" spans="1:14" hidden="1">
      <c r="A7065">
        <v>8515</v>
      </c>
      <c r="B7065" t="s">
        <v>6189</v>
      </c>
      <c r="C7065" s="4">
        <v>42237</v>
      </c>
      <c r="D7065" s="4">
        <v>42242</v>
      </c>
      <c r="E7065" t="s">
        <v>15</v>
      </c>
      <c r="F7065" t="s">
        <v>633</v>
      </c>
      <c r="G7065" t="s">
        <v>27</v>
      </c>
      <c r="H7065">
        <v>41042</v>
      </c>
      <c r="I7065" t="s">
        <v>2336</v>
      </c>
      <c r="J7065">
        <v>17.52</v>
      </c>
      <c r="K7065">
        <v>3</v>
      </c>
      <c r="L7065">
        <v>3.0952000000000002</v>
      </c>
      <c r="M7065">
        <v>0</v>
      </c>
      <c r="N7065">
        <v>8.2344000000000008</v>
      </c>
    </row>
    <row r="7066" spans="1:14" hidden="1">
      <c r="A7066">
        <v>8516</v>
      </c>
      <c r="B7066" t="s">
        <v>6189</v>
      </c>
      <c r="C7066" s="4">
        <v>42237</v>
      </c>
      <c r="D7066" s="4">
        <v>42242</v>
      </c>
      <c r="E7066" t="s">
        <v>15</v>
      </c>
      <c r="F7066" t="s">
        <v>633</v>
      </c>
      <c r="G7066" t="s">
        <v>27</v>
      </c>
      <c r="H7066">
        <v>41042</v>
      </c>
      <c r="I7066" t="s">
        <v>2456</v>
      </c>
      <c r="J7066">
        <v>35.76</v>
      </c>
      <c r="K7066">
        <v>12</v>
      </c>
      <c r="L7066">
        <v>2.1456</v>
      </c>
      <c r="M7066">
        <v>0</v>
      </c>
      <c r="N7066">
        <v>10.0128</v>
      </c>
    </row>
    <row r="7067" spans="1:14" hidden="1">
      <c r="A7067">
        <v>9188</v>
      </c>
      <c r="B7067" t="s">
        <v>6190</v>
      </c>
      <c r="C7067" s="4">
        <v>42237</v>
      </c>
      <c r="D7067" s="4">
        <v>42241</v>
      </c>
      <c r="E7067" t="s">
        <v>15</v>
      </c>
      <c r="F7067" t="s">
        <v>1829</v>
      </c>
      <c r="G7067" t="s">
        <v>17</v>
      </c>
      <c r="H7067">
        <v>18103</v>
      </c>
      <c r="I7067" t="s">
        <v>796</v>
      </c>
      <c r="J7067">
        <v>3.488</v>
      </c>
      <c r="K7067">
        <v>2</v>
      </c>
      <c r="L7067">
        <v>2.0928</v>
      </c>
      <c r="M7067">
        <v>0.2</v>
      </c>
      <c r="N7067">
        <v>-0.697600000000001</v>
      </c>
    </row>
    <row r="7068" spans="1:14" hidden="1">
      <c r="A7068">
        <v>9189</v>
      </c>
      <c r="B7068" t="s">
        <v>6190</v>
      </c>
      <c r="C7068" s="4">
        <v>42237</v>
      </c>
      <c r="D7068" s="4">
        <v>42241</v>
      </c>
      <c r="E7068" t="s">
        <v>15</v>
      </c>
      <c r="F7068" t="s">
        <v>1829</v>
      </c>
      <c r="G7068" t="s">
        <v>17</v>
      </c>
      <c r="H7068">
        <v>18103</v>
      </c>
      <c r="I7068" t="s">
        <v>804</v>
      </c>
      <c r="J7068">
        <v>21.728000000000002</v>
      </c>
      <c r="K7068">
        <v>4</v>
      </c>
      <c r="L7068">
        <v>4.4813999999999998</v>
      </c>
      <c r="M7068">
        <v>0.2</v>
      </c>
      <c r="N7068">
        <v>3.8024</v>
      </c>
    </row>
    <row r="7069" spans="1:14" hidden="1">
      <c r="A7069">
        <v>9190</v>
      </c>
      <c r="B7069" t="s">
        <v>6190</v>
      </c>
      <c r="C7069" s="4">
        <v>42237</v>
      </c>
      <c r="D7069" s="4">
        <v>42241</v>
      </c>
      <c r="E7069" t="s">
        <v>15</v>
      </c>
      <c r="F7069" t="s">
        <v>1829</v>
      </c>
      <c r="G7069" t="s">
        <v>17</v>
      </c>
      <c r="H7069">
        <v>18103</v>
      </c>
      <c r="I7069" t="s">
        <v>1323</v>
      </c>
      <c r="J7069">
        <v>663.072</v>
      </c>
      <c r="K7069">
        <v>6</v>
      </c>
      <c r="L7069">
        <v>138.13999999999999</v>
      </c>
      <c r="M7069">
        <v>0.2</v>
      </c>
      <c r="N7069">
        <v>-165.768</v>
      </c>
    </row>
    <row r="7070" spans="1:14" hidden="1">
      <c r="A7070">
        <v>9191</v>
      </c>
      <c r="B7070" t="s">
        <v>6190</v>
      </c>
      <c r="C7070" s="4">
        <v>42237</v>
      </c>
      <c r="D7070" s="4">
        <v>42241</v>
      </c>
      <c r="E7070" t="s">
        <v>15</v>
      </c>
      <c r="F7070" t="s">
        <v>1829</v>
      </c>
      <c r="G7070" t="s">
        <v>17</v>
      </c>
      <c r="H7070">
        <v>18103</v>
      </c>
      <c r="I7070" t="s">
        <v>922</v>
      </c>
      <c r="J7070">
        <v>99.587999999999994</v>
      </c>
      <c r="K7070">
        <v>2</v>
      </c>
      <c r="L7070">
        <v>91.289000000000001</v>
      </c>
      <c r="M7070">
        <v>0.7</v>
      </c>
      <c r="N7070">
        <v>-82.99</v>
      </c>
    </row>
    <row r="7071" spans="1:14" hidden="1">
      <c r="A7071">
        <v>9192</v>
      </c>
      <c r="B7071" t="s">
        <v>6190</v>
      </c>
      <c r="C7071" s="4">
        <v>42237</v>
      </c>
      <c r="D7071" s="4">
        <v>42241</v>
      </c>
      <c r="E7071" t="s">
        <v>15</v>
      </c>
      <c r="F7071" t="s">
        <v>1829</v>
      </c>
      <c r="G7071" t="s">
        <v>17</v>
      </c>
      <c r="H7071">
        <v>18103</v>
      </c>
      <c r="I7071" t="s">
        <v>4801</v>
      </c>
      <c r="J7071">
        <v>49.567999999999998</v>
      </c>
      <c r="K7071">
        <v>2</v>
      </c>
      <c r="L7071">
        <v>17.039000000000001</v>
      </c>
      <c r="M7071">
        <v>0.2</v>
      </c>
      <c r="N7071">
        <v>15.49</v>
      </c>
    </row>
    <row r="7072" spans="1:14" hidden="1">
      <c r="A7072">
        <v>1458</v>
      </c>
      <c r="B7072" t="s">
        <v>6191</v>
      </c>
      <c r="C7072" s="4">
        <v>42233</v>
      </c>
      <c r="D7072" s="4">
        <v>42237</v>
      </c>
      <c r="E7072" t="s">
        <v>15</v>
      </c>
      <c r="F7072" t="s">
        <v>999</v>
      </c>
      <c r="G7072" t="s">
        <v>27</v>
      </c>
      <c r="H7072">
        <v>2740</v>
      </c>
      <c r="I7072" t="s">
        <v>2215</v>
      </c>
      <c r="J7072">
        <v>52.2</v>
      </c>
      <c r="K7072">
        <v>9</v>
      </c>
      <c r="L7072">
        <v>3.19</v>
      </c>
      <c r="M7072">
        <v>0</v>
      </c>
      <c r="N7072">
        <v>23.49</v>
      </c>
    </row>
    <row r="7073" spans="1:14" hidden="1">
      <c r="A7073">
        <v>9433</v>
      </c>
      <c r="B7073" t="s">
        <v>6192</v>
      </c>
      <c r="C7073" s="4">
        <v>42233</v>
      </c>
      <c r="D7073" s="4">
        <v>42239</v>
      </c>
      <c r="E7073" t="s">
        <v>15</v>
      </c>
      <c r="F7073" t="s">
        <v>2985</v>
      </c>
      <c r="G7073" t="s">
        <v>21</v>
      </c>
      <c r="H7073">
        <v>85345</v>
      </c>
      <c r="I7073" t="s">
        <v>2317</v>
      </c>
      <c r="J7073">
        <v>30.08</v>
      </c>
      <c r="K7073">
        <v>2</v>
      </c>
      <c r="L7073">
        <v>17.672000000000001</v>
      </c>
      <c r="M7073">
        <v>0.2</v>
      </c>
      <c r="N7073">
        <v>-5.2640000000000002</v>
      </c>
    </row>
    <row r="7074" spans="1:14" hidden="1">
      <c r="A7074">
        <v>9434</v>
      </c>
      <c r="B7074" t="s">
        <v>6192</v>
      </c>
      <c r="C7074" s="4">
        <v>42233</v>
      </c>
      <c r="D7074" s="4">
        <v>42239</v>
      </c>
      <c r="E7074" t="s">
        <v>15</v>
      </c>
      <c r="F7074" t="s">
        <v>2985</v>
      </c>
      <c r="G7074" t="s">
        <v>21</v>
      </c>
      <c r="H7074">
        <v>85345</v>
      </c>
      <c r="I7074" t="s">
        <v>453</v>
      </c>
      <c r="J7074">
        <v>36.287999999999997</v>
      </c>
      <c r="K7074">
        <v>7</v>
      </c>
      <c r="L7074">
        <v>3.3696000000000002</v>
      </c>
      <c r="M7074">
        <v>0.2</v>
      </c>
      <c r="N7074">
        <v>12.700799999999999</v>
      </c>
    </row>
    <row r="7075" spans="1:14" hidden="1">
      <c r="A7075">
        <v>9435</v>
      </c>
      <c r="B7075" t="s">
        <v>6192</v>
      </c>
      <c r="C7075" s="4">
        <v>42233</v>
      </c>
      <c r="D7075" s="4">
        <v>42239</v>
      </c>
      <c r="E7075" t="s">
        <v>15</v>
      </c>
      <c r="F7075" t="s">
        <v>2985</v>
      </c>
      <c r="G7075" t="s">
        <v>21</v>
      </c>
      <c r="H7075">
        <v>85345</v>
      </c>
      <c r="I7075" t="s">
        <v>1071</v>
      </c>
      <c r="J7075">
        <v>10.272</v>
      </c>
      <c r="K7075">
        <v>3</v>
      </c>
      <c r="L7075">
        <v>3.0388000000000002</v>
      </c>
      <c r="M7075">
        <v>0.2</v>
      </c>
      <c r="N7075">
        <v>1.1556</v>
      </c>
    </row>
    <row r="7076" spans="1:14" hidden="1">
      <c r="A7076">
        <v>9436</v>
      </c>
      <c r="B7076" t="s">
        <v>6192</v>
      </c>
      <c r="C7076" s="4">
        <v>42233</v>
      </c>
      <c r="D7076" s="4">
        <v>42239</v>
      </c>
      <c r="E7076" t="s">
        <v>15</v>
      </c>
      <c r="F7076" t="s">
        <v>2985</v>
      </c>
      <c r="G7076" t="s">
        <v>21</v>
      </c>
      <c r="H7076">
        <v>85345</v>
      </c>
      <c r="I7076" t="s">
        <v>1604</v>
      </c>
      <c r="J7076">
        <v>252.8</v>
      </c>
      <c r="K7076">
        <v>4</v>
      </c>
      <c r="L7076">
        <v>71.099999999999994</v>
      </c>
      <c r="M7076">
        <v>0.2</v>
      </c>
      <c r="N7076">
        <v>-31.6</v>
      </c>
    </row>
    <row r="7077" spans="1:14" hidden="1">
      <c r="A7077">
        <v>2548</v>
      </c>
      <c r="B7077" t="s">
        <v>6193</v>
      </c>
      <c r="C7077" s="4">
        <v>42232</v>
      </c>
      <c r="D7077" s="4">
        <v>42238</v>
      </c>
      <c r="E7077" t="s">
        <v>15</v>
      </c>
      <c r="F7077" t="s">
        <v>2288</v>
      </c>
      <c r="G7077" t="s">
        <v>21</v>
      </c>
      <c r="H7077">
        <v>85023</v>
      </c>
      <c r="I7077" t="s">
        <v>3153</v>
      </c>
      <c r="J7077">
        <v>2.3039999999999998</v>
      </c>
      <c r="K7077">
        <v>1</v>
      </c>
      <c r="L7077">
        <v>2.0448</v>
      </c>
      <c r="M7077">
        <v>0.2</v>
      </c>
      <c r="N7077">
        <v>0.25919999999999999</v>
      </c>
    </row>
    <row r="7078" spans="1:14" hidden="1">
      <c r="A7078">
        <v>2549</v>
      </c>
      <c r="B7078" t="s">
        <v>6193</v>
      </c>
      <c r="C7078" s="4">
        <v>42232</v>
      </c>
      <c r="D7078" s="4">
        <v>42238</v>
      </c>
      <c r="E7078" t="s">
        <v>15</v>
      </c>
      <c r="F7078" t="s">
        <v>2288</v>
      </c>
      <c r="G7078" t="s">
        <v>21</v>
      </c>
      <c r="H7078">
        <v>85023</v>
      </c>
      <c r="I7078" t="s">
        <v>944</v>
      </c>
      <c r="J7078">
        <v>1879.96</v>
      </c>
      <c r="K7078">
        <v>5</v>
      </c>
      <c r="L7078">
        <v>333.69290000000001</v>
      </c>
      <c r="M7078">
        <v>0.2</v>
      </c>
      <c r="N7078">
        <v>211.49549999999999</v>
      </c>
    </row>
    <row r="7079" spans="1:14" hidden="1">
      <c r="A7079">
        <v>2550</v>
      </c>
      <c r="B7079" t="s">
        <v>6193</v>
      </c>
      <c r="C7079" s="4">
        <v>42232</v>
      </c>
      <c r="D7079" s="4">
        <v>42238</v>
      </c>
      <c r="E7079" t="s">
        <v>15</v>
      </c>
      <c r="F7079" t="s">
        <v>2288</v>
      </c>
      <c r="G7079" t="s">
        <v>21</v>
      </c>
      <c r="H7079">
        <v>85023</v>
      </c>
      <c r="I7079" t="s">
        <v>2692</v>
      </c>
      <c r="J7079">
        <v>313.024</v>
      </c>
      <c r="K7079">
        <v>8</v>
      </c>
      <c r="L7079">
        <v>25.9223</v>
      </c>
      <c r="M7079">
        <v>0.2</v>
      </c>
      <c r="N7079">
        <v>105.6456</v>
      </c>
    </row>
    <row r="7080" spans="1:14" hidden="1">
      <c r="A7080">
        <v>2551</v>
      </c>
      <c r="B7080" t="s">
        <v>6193</v>
      </c>
      <c r="C7080" s="4">
        <v>42232</v>
      </c>
      <c r="D7080" s="4">
        <v>42238</v>
      </c>
      <c r="E7080" t="s">
        <v>15</v>
      </c>
      <c r="F7080" t="s">
        <v>2288</v>
      </c>
      <c r="G7080" t="s">
        <v>21</v>
      </c>
      <c r="H7080">
        <v>85023</v>
      </c>
      <c r="I7080" t="s">
        <v>4846</v>
      </c>
      <c r="J7080">
        <v>5.04</v>
      </c>
      <c r="K7080">
        <v>2</v>
      </c>
      <c r="L7080">
        <v>1.6379999999999999</v>
      </c>
      <c r="M7080">
        <v>0.2</v>
      </c>
      <c r="N7080">
        <v>1.764</v>
      </c>
    </row>
    <row r="7081" spans="1:14" hidden="1">
      <c r="A7081">
        <v>7971</v>
      </c>
      <c r="B7081" t="s">
        <v>6194</v>
      </c>
      <c r="C7081" s="4">
        <v>42232</v>
      </c>
      <c r="D7081" s="4">
        <v>42236</v>
      </c>
      <c r="E7081" t="s">
        <v>15</v>
      </c>
      <c r="F7081" t="s">
        <v>1841</v>
      </c>
      <c r="G7081" t="s">
        <v>27</v>
      </c>
      <c r="H7081">
        <v>19134</v>
      </c>
      <c r="I7081" t="s">
        <v>2333</v>
      </c>
      <c r="J7081">
        <v>519.79200000000003</v>
      </c>
      <c r="K7081">
        <v>4</v>
      </c>
      <c r="L7081">
        <v>158.10339999999999</v>
      </c>
      <c r="M7081">
        <v>0.4</v>
      </c>
      <c r="N7081">
        <v>-112.6216</v>
      </c>
    </row>
    <row r="7082" spans="1:14" hidden="1">
      <c r="A7082">
        <v>7972</v>
      </c>
      <c r="B7082" t="s">
        <v>6194</v>
      </c>
      <c r="C7082" s="4">
        <v>42232</v>
      </c>
      <c r="D7082" s="4">
        <v>42236</v>
      </c>
      <c r="E7082" t="s">
        <v>15</v>
      </c>
      <c r="F7082" t="s">
        <v>1841</v>
      </c>
      <c r="G7082" t="s">
        <v>27</v>
      </c>
      <c r="H7082">
        <v>19134</v>
      </c>
      <c r="I7082" t="s">
        <v>1319</v>
      </c>
      <c r="J7082">
        <v>31.175999999999998</v>
      </c>
      <c r="K7082">
        <v>3</v>
      </c>
      <c r="L7082">
        <v>12.210599999999999</v>
      </c>
      <c r="M7082">
        <v>0.2</v>
      </c>
      <c r="N7082">
        <v>-5.4558</v>
      </c>
    </row>
    <row r="7083" spans="1:14" hidden="1">
      <c r="A7083">
        <v>7973</v>
      </c>
      <c r="B7083" t="s">
        <v>6194</v>
      </c>
      <c r="C7083" s="4">
        <v>42232</v>
      </c>
      <c r="D7083" s="4">
        <v>42236</v>
      </c>
      <c r="E7083" t="s">
        <v>15</v>
      </c>
      <c r="F7083" t="s">
        <v>1841</v>
      </c>
      <c r="G7083" t="s">
        <v>27</v>
      </c>
      <c r="H7083">
        <v>19134</v>
      </c>
      <c r="I7083" t="s">
        <v>296</v>
      </c>
      <c r="J7083">
        <v>10.368</v>
      </c>
      <c r="K7083">
        <v>2</v>
      </c>
      <c r="L7083">
        <v>3.3696000000000002</v>
      </c>
      <c r="M7083">
        <v>0.2</v>
      </c>
      <c r="N7083">
        <v>3.6288</v>
      </c>
    </row>
    <row r="7084" spans="1:14" hidden="1">
      <c r="A7084">
        <v>7974</v>
      </c>
      <c r="B7084" t="s">
        <v>6194</v>
      </c>
      <c r="C7084" s="4">
        <v>42232</v>
      </c>
      <c r="D7084" s="4">
        <v>42236</v>
      </c>
      <c r="E7084" t="s">
        <v>15</v>
      </c>
      <c r="F7084" t="s">
        <v>1841</v>
      </c>
      <c r="G7084" t="s">
        <v>27</v>
      </c>
      <c r="H7084">
        <v>19134</v>
      </c>
      <c r="I7084" t="s">
        <v>3622</v>
      </c>
      <c r="J7084">
        <v>2.7240000000000002</v>
      </c>
      <c r="K7084">
        <v>2</v>
      </c>
      <c r="L7084">
        <v>2.3153999999999999</v>
      </c>
      <c r="M7084">
        <v>0.7</v>
      </c>
      <c r="N7084">
        <v>-1.9068000000000001</v>
      </c>
    </row>
    <row r="7085" spans="1:14" hidden="1">
      <c r="A7085">
        <v>7975</v>
      </c>
      <c r="B7085" t="s">
        <v>6194</v>
      </c>
      <c r="C7085" s="4">
        <v>42232</v>
      </c>
      <c r="D7085" s="4">
        <v>42236</v>
      </c>
      <c r="E7085" t="s">
        <v>15</v>
      </c>
      <c r="F7085" t="s">
        <v>1841</v>
      </c>
      <c r="G7085" t="s">
        <v>27</v>
      </c>
      <c r="H7085">
        <v>19134</v>
      </c>
      <c r="I7085" t="s">
        <v>785</v>
      </c>
      <c r="J7085">
        <v>254.352</v>
      </c>
      <c r="K7085">
        <v>3</v>
      </c>
      <c r="L7085">
        <v>84.784000000000006</v>
      </c>
      <c r="M7085">
        <v>0.2</v>
      </c>
      <c r="N7085">
        <v>0</v>
      </c>
    </row>
    <row r="7086" spans="1:14" hidden="1">
      <c r="A7086">
        <v>7976</v>
      </c>
      <c r="B7086" t="s">
        <v>6194</v>
      </c>
      <c r="C7086" s="4">
        <v>42232</v>
      </c>
      <c r="D7086" s="4">
        <v>42236</v>
      </c>
      <c r="E7086" t="s">
        <v>15</v>
      </c>
      <c r="F7086" t="s">
        <v>1841</v>
      </c>
      <c r="G7086" t="s">
        <v>27</v>
      </c>
      <c r="H7086">
        <v>19134</v>
      </c>
      <c r="I7086" t="s">
        <v>3893</v>
      </c>
      <c r="J7086">
        <v>3.762</v>
      </c>
      <c r="K7086">
        <v>3</v>
      </c>
      <c r="L7086">
        <v>2.1736</v>
      </c>
      <c r="M7086">
        <v>0.7</v>
      </c>
      <c r="N7086">
        <v>-2.7587999999999999</v>
      </c>
    </row>
    <row r="7087" spans="1:14" hidden="1">
      <c r="A7087">
        <v>7977</v>
      </c>
      <c r="B7087" t="s">
        <v>6194</v>
      </c>
      <c r="C7087" s="4">
        <v>42232</v>
      </c>
      <c r="D7087" s="4">
        <v>42236</v>
      </c>
      <c r="E7087" t="s">
        <v>15</v>
      </c>
      <c r="F7087" t="s">
        <v>1841</v>
      </c>
      <c r="G7087" t="s">
        <v>27</v>
      </c>
      <c r="H7087">
        <v>19134</v>
      </c>
      <c r="I7087" t="s">
        <v>2575</v>
      </c>
      <c r="J7087">
        <v>10.272</v>
      </c>
      <c r="K7087">
        <v>3</v>
      </c>
      <c r="L7087">
        <v>2.3540000000000001</v>
      </c>
      <c r="M7087">
        <v>0.2</v>
      </c>
      <c r="N7087">
        <v>3.21</v>
      </c>
    </row>
    <row r="7088" spans="1:14" hidden="1">
      <c r="A7088">
        <v>9219</v>
      </c>
      <c r="B7088" t="s">
        <v>6195</v>
      </c>
      <c r="C7088" s="4">
        <v>42232</v>
      </c>
      <c r="D7088" s="4">
        <v>42236</v>
      </c>
      <c r="E7088" t="s">
        <v>15</v>
      </c>
      <c r="F7088" t="s">
        <v>121</v>
      </c>
      <c r="G7088" t="s">
        <v>21</v>
      </c>
      <c r="H7088">
        <v>19120</v>
      </c>
      <c r="I7088" t="s">
        <v>590</v>
      </c>
      <c r="J7088">
        <v>44.688000000000002</v>
      </c>
      <c r="K7088">
        <v>7</v>
      </c>
      <c r="L7088">
        <v>5.9051999999999998</v>
      </c>
      <c r="M7088">
        <v>0.2</v>
      </c>
      <c r="N7088">
        <v>3.3515999999999999</v>
      </c>
    </row>
    <row r="7089" spans="1:14" hidden="1">
      <c r="A7089">
        <v>9220</v>
      </c>
      <c r="B7089" t="s">
        <v>6195</v>
      </c>
      <c r="C7089" s="4">
        <v>42232</v>
      </c>
      <c r="D7089" s="4">
        <v>42236</v>
      </c>
      <c r="E7089" t="s">
        <v>15</v>
      </c>
      <c r="F7089" t="s">
        <v>121</v>
      </c>
      <c r="G7089" t="s">
        <v>21</v>
      </c>
      <c r="H7089">
        <v>19120</v>
      </c>
      <c r="I7089" t="s">
        <v>995</v>
      </c>
      <c r="J7089">
        <v>301.47000000000003</v>
      </c>
      <c r="K7089">
        <v>3</v>
      </c>
      <c r="L7089">
        <v>168.82320000000001</v>
      </c>
      <c r="M7089">
        <v>0.5</v>
      </c>
      <c r="N7089">
        <v>-204.99959999999999</v>
      </c>
    </row>
    <row r="7090" spans="1:14" hidden="1">
      <c r="A7090">
        <v>2637</v>
      </c>
      <c r="B7090" t="s">
        <v>6196</v>
      </c>
      <c r="C7090" s="4">
        <v>42231</v>
      </c>
      <c r="D7090" s="4">
        <v>42235</v>
      </c>
      <c r="E7090" t="s">
        <v>15</v>
      </c>
      <c r="F7090" t="s">
        <v>4269</v>
      </c>
      <c r="G7090" t="s">
        <v>27</v>
      </c>
      <c r="H7090">
        <v>90045</v>
      </c>
      <c r="I7090" t="s">
        <v>2340</v>
      </c>
      <c r="J7090">
        <v>323.10000000000002</v>
      </c>
      <c r="K7090">
        <v>2</v>
      </c>
      <c r="L7090">
        <v>130.85550000000001</v>
      </c>
      <c r="M7090">
        <v>0</v>
      </c>
      <c r="N7090">
        <v>61.389000000000003</v>
      </c>
    </row>
    <row r="7091" spans="1:14" hidden="1">
      <c r="A7091">
        <v>5203</v>
      </c>
      <c r="B7091" t="s">
        <v>6197</v>
      </c>
      <c r="C7091" s="4">
        <v>42231</v>
      </c>
      <c r="D7091" s="4">
        <v>42235</v>
      </c>
      <c r="E7091" t="s">
        <v>15</v>
      </c>
      <c r="F7091" t="s">
        <v>3726</v>
      </c>
      <c r="G7091" t="s">
        <v>21</v>
      </c>
      <c r="H7091">
        <v>94601</v>
      </c>
      <c r="I7091" t="s">
        <v>2769</v>
      </c>
      <c r="J7091">
        <v>104.23</v>
      </c>
      <c r="K7091">
        <v>7</v>
      </c>
      <c r="L7091">
        <v>10.8697</v>
      </c>
      <c r="M7091">
        <v>0</v>
      </c>
      <c r="N7091">
        <v>28.142099999999999</v>
      </c>
    </row>
    <row r="7092" spans="1:14" hidden="1">
      <c r="A7092">
        <v>5204</v>
      </c>
      <c r="B7092" t="s">
        <v>6197</v>
      </c>
      <c r="C7092" s="4">
        <v>42231</v>
      </c>
      <c r="D7092" s="4">
        <v>42235</v>
      </c>
      <c r="E7092" t="s">
        <v>15</v>
      </c>
      <c r="F7092" t="s">
        <v>3726</v>
      </c>
      <c r="G7092" t="s">
        <v>21</v>
      </c>
      <c r="H7092">
        <v>94601</v>
      </c>
      <c r="I7092" t="s">
        <v>3891</v>
      </c>
      <c r="J7092">
        <v>70.260000000000005</v>
      </c>
      <c r="K7092">
        <v>3</v>
      </c>
      <c r="L7092">
        <v>17.096599999999999</v>
      </c>
      <c r="M7092">
        <v>0</v>
      </c>
      <c r="N7092">
        <v>18.970199999999998</v>
      </c>
    </row>
    <row r="7093" spans="1:14" hidden="1">
      <c r="A7093">
        <v>3348</v>
      </c>
      <c r="B7093" t="s">
        <v>6198</v>
      </c>
      <c r="C7093" s="4">
        <v>42229</v>
      </c>
      <c r="D7093" s="4">
        <v>42236</v>
      </c>
      <c r="E7093" t="s">
        <v>15</v>
      </c>
      <c r="F7093" t="s">
        <v>4295</v>
      </c>
      <c r="G7093" t="s">
        <v>27</v>
      </c>
      <c r="H7093">
        <v>92399</v>
      </c>
      <c r="I7093" t="s">
        <v>3524</v>
      </c>
      <c r="J7093">
        <v>50.8</v>
      </c>
      <c r="K7093">
        <v>5</v>
      </c>
      <c r="L7093">
        <v>7.5183999999999997</v>
      </c>
      <c r="M7093">
        <v>0</v>
      </c>
      <c r="N7093">
        <v>13.208</v>
      </c>
    </row>
    <row r="7094" spans="1:14" hidden="1">
      <c r="A7094">
        <v>4796</v>
      </c>
      <c r="B7094" t="s">
        <v>6199</v>
      </c>
      <c r="C7094" s="4">
        <v>42229</v>
      </c>
      <c r="D7094" s="4">
        <v>42233</v>
      </c>
      <c r="E7094" t="s">
        <v>15</v>
      </c>
      <c r="F7094" t="s">
        <v>1186</v>
      </c>
      <c r="G7094" t="s">
        <v>21</v>
      </c>
      <c r="H7094">
        <v>30062</v>
      </c>
      <c r="I7094" t="s">
        <v>755</v>
      </c>
      <c r="J7094">
        <v>5.64</v>
      </c>
      <c r="K7094">
        <v>3</v>
      </c>
      <c r="L7094">
        <v>0.97760000000000002</v>
      </c>
      <c r="M7094">
        <v>0</v>
      </c>
      <c r="N7094">
        <v>2.7071999999999998</v>
      </c>
    </row>
    <row r="7095" spans="1:14" hidden="1">
      <c r="A7095">
        <v>6260</v>
      </c>
      <c r="B7095" t="s">
        <v>6200</v>
      </c>
      <c r="C7095" s="4">
        <v>42229</v>
      </c>
      <c r="D7095" s="4">
        <v>42233</v>
      </c>
      <c r="E7095" t="s">
        <v>52</v>
      </c>
      <c r="F7095" t="s">
        <v>118</v>
      </c>
      <c r="G7095" t="s">
        <v>21</v>
      </c>
      <c r="H7095">
        <v>47374</v>
      </c>
      <c r="I7095" t="s">
        <v>4860</v>
      </c>
      <c r="J7095">
        <v>11.36</v>
      </c>
      <c r="K7095">
        <v>4</v>
      </c>
      <c r="L7095">
        <v>1.4483999999999999</v>
      </c>
      <c r="M7095">
        <v>0</v>
      </c>
      <c r="N7095">
        <v>5.5663999999999998</v>
      </c>
    </row>
    <row r="7096" spans="1:14" hidden="1">
      <c r="A7096">
        <v>7582</v>
      </c>
      <c r="B7096" t="s">
        <v>6201</v>
      </c>
      <c r="C7096" s="4">
        <v>42229</v>
      </c>
      <c r="D7096" s="4">
        <v>42232</v>
      </c>
      <c r="E7096" t="s">
        <v>38</v>
      </c>
      <c r="F7096" t="s">
        <v>3730</v>
      </c>
      <c r="G7096" t="s">
        <v>21</v>
      </c>
      <c r="H7096">
        <v>19143</v>
      </c>
      <c r="I7096" t="s">
        <v>2473</v>
      </c>
      <c r="J7096">
        <v>422.85599999999999</v>
      </c>
      <c r="K7096">
        <v>3</v>
      </c>
      <c r="L7096">
        <v>135.66630000000001</v>
      </c>
      <c r="M7096">
        <v>0.2</v>
      </c>
      <c r="N7096">
        <v>15.857100000000001</v>
      </c>
    </row>
    <row r="7097" spans="1:14" hidden="1">
      <c r="A7097">
        <v>9575</v>
      </c>
      <c r="B7097" t="s">
        <v>6202</v>
      </c>
      <c r="C7097" s="4">
        <v>42229</v>
      </c>
      <c r="D7097" s="4">
        <v>42229</v>
      </c>
      <c r="E7097" t="s">
        <v>98</v>
      </c>
      <c r="F7097" t="s">
        <v>1581</v>
      </c>
      <c r="G7097" t="s">
        <v>21</v>
      </c>
      <c r="H7097">
        <v>91767</v>
      </c>
      <c r="I7097" t="s">
        <v>4185</v>
      </c>
      <c r="J7097">
        <v>31.56</v>
      </c>
      <c r="K7097">
        <v>3</v>
      </c>
      <c r="L7097">
        <v>7.0484</v>
      </c>
      <c r="M7097">
        <v>0</v>
      </c>
      <c r="N7097">
        <v>10.4148</v>
      </c>
    </row>
    <row r="7098" spans="1:14" hidden="1">
      <c r="A7098">
        <v>9671</v>
      </c>
      <c r="B7098" t="s">
        <v>6203</v>
      </c>
      <c r="C7098" s="4">
        <v>42229</v>
      </c>
      <c r="D7098" s="4">
        <v>42231</v>
      </c>
      <c r="E7098" t="s">
        <v>38</v>
      </c>
      <c r="F7098" t="s">
        <v>2349</v>
      </c>
      <c r="G7098" t="s">
        <v>27</v>
      </c>
      <c r="H7098">
        <v>27405</v>
      </c>
      <c r="I7098" t="s">
        <v>745</v>
      </c>
      <c r="J7098">
        <v>64.680000000000007</v>
      </c>
      <c r="K7098">
        <v>7</v>
      </c>
      <c r="L7098">
        <v>8.0850000000000009</v>
      </c>
      <c r="M7098">
        <v>0.2</v>
      </c>
      <c r="N7098">
        <v>8.0850000000000009</v>
      </c>
    </row>
    <row r="7099" spans="1:14" hidden="1">
      <c r="A7099">
        <v>5758</v>
      </c>
      <c r="B7099" t="s">
        <v>6204</v>
      </c>
      <c r="C7099" s="4">
        <v>42227</v>
      </c>
      <c r="D7099" s="4">
        <v>42232</v>
      </c>
      <c r="E7099" t="s">
        <v>15</v>
      </c>
      <c r="F7099" t="s">
        <v>3181</v>
      </c>
      <c r="G7099" t="s">
        <v>21</v>
      </c>
      <c r="H7099">
        <v>27604</v>
      </c>
      <c r="I7099" t="s">
        <v>738</v>
      </c>
      <c r="J7099">
        <v>46.152000000000001</v>
      </c>
      <c r="K7099">
        <v>3</v>
      </c>
      <c r="L7099">
        <v>11.345700000000001</v>
      </c>
      <c r="M7099">
        <v>0.2</v>
      </c>
      <c r="N7099">
        <v>12.1149</v>
      </c>
    </row>
    <row r="7100" spans="1:14" hidden="1">
      <c r="A7100">
        <v>7199</v>
      </c>
      <c r="B7100" t="s">
        <v>6205</v>
      </c>
      <c r="C7100" s="4">
        <v>42227</v>
      </c>
      <c r="D7100" s="4">
        <v>42231</v>
      </c>
      <c r="E7100" t="s">
        <v>15</v>
      </c>
      <c r="F7100" t="s">
        <v>2798</v>
      </c>
      <c r="G7100" t="s">
        <v>17</v>
      </c>
      <c r="H7100">
        <v>10035</v>
      </c>
      <c r="I7100" t="s">
        <v>2221</v>
      </c>
      <c r="J7100">
        <v>11.96</v>
      </c>
      <c r="K7100">
        <v>2</v>
      </c>
      <c r="L7100">
        <v>4.4252000000000002</v>
      </c>
      <c r="M7100">
        <v>0</v>
      </c>
      <c r="N7100">
        <v>3.1095999999999999</v>
      </c>
    </row>
    <row r="7101" spans="1:14" hidden="1">
      <c r="A7101">
        <v>7200</v>
      </c>
      <c r="B7101" t="s">
        <v>6205</v>
      </c>
      <c r="C7101" s="4">
        <v>42227</v>
      </c>
      <c r="D7101" s="4">
        <v>42231</v>
      </c>
      <c r="E7101" t="s">
        <v>15</v>
      </c>
      <c r="F7101" t="s">
        <v>2798</v>
      </c>
      <c r="G7101" t="s">
        <v>17</v>
      </c>
      <c r="H7101">
        <v>10035</v>
      </c>
      <c r="I7101" t="s">
        <v>3429</v>
      </c>
      <c r="J7101">
        <v>138</v>
      </c>
      <c r="K7101">
        <v>2</v>
      </c>
      <c r="L7101">
        <v>51.75</v>
      </c>
      <c r="M7101">
        <v>0</v>
      </c>
      <c r="N7101">
        <v>34.5</v>
      </c>
    </row>
    <row r="7102" spans="1:14" hidden="1">
      <c r="A7102">
        <v>1616</v>
      </c>
      <c r="B7102" t="s">
        <v>6206</v>
      </c>
      <c r="C7102" s="4">
        <v>42226</v>
      </c>
      <c r="D7102" s="4">
        <v>42232</v>
      </c>
      <c r="E7102" t="s">
        <v>15</v>
      </c>
      <c r="F7102" t="s">
        <v>2447</v>
      </c>
      <c r="G7102" t="s">
        <v>17</v>
      </c>
      <c r="H7102">
        <v>55122</v>
      </c>
      <c r="I7102" t="s">
        <v>2749</v>
      </c>
      <c r="J7102">
        <v>3.75</v>
      </c>
      <c r="K7102">
        <v>1</v>
      </c>
      <c r="L7102">
        <v>1.95</v>
      </c>
      <c r="M7102">
        <v>0</v>
      </c>
      <c r="N7102">
        <v>1.8</v>
      </c>
    </row>
    <row r="7103" spans="1:14" hidden="1">
      <c r="A7103">
        <v>1617</v>
      </c>
      <c r="B7103" t="s">
        <v>6206</v>
      </c>
      <c r="C7103" s="4">
        <v>42226</v>
      </c>
      <c r="D7103" s="4">
        <v>42232</v>
      </c>
      <c r="E7103" t="s">
        <v>15</v>
      </c>
      <c r="F7103" t="s">
        <v>2447</v>
      </c>
      <c r="G7103" t="s">
        <v>17</v>
      </c>
      <c r="H7103">
        <v>55122</v>
      </c>
      <c r="I7103" t="s">
        <v>1815</v>
      </c>
      <c r="J7103">
        <v>41.4</v>
      </c>
      <c r="K7103">
        <v>4</v>
      </c>
      <c r="L7103">
        <v>5.3819999999999997</v>
      </c>
      <c r="M7103">
        <v>0</v>
      </c>
      <c r="N7103">
        <v>19.872</v>
      </c>
    </row>
    <row r="7104" spans="1:14" hidden="1">
      <c r="A7104">
        <v>1618</v>
      </c>
      <c r="B7104" t="s">
        <v>6206</v>
      </c>
      <c r="C7104" s="4">
        <v>42226</v>
      </c>
      <c r="D7104" s="4">
        <v>42232</v>
      </c>
      <c r="E7104" t="s">
        <v>15</v>
      </c>
      <c r="F7104" t="s">
        <v>2447</v>
      </c>
      <c r="G7104" t="s">
        <v>17</v>
      </c>
      <c r="H7104">
        <v>55122</v>
      </c>
      <c r="I7104" t="s">
        <v>1128</v>
      </c>
      <c r="J7104">
        <v>29.79</v>
      </c>
      <c r="K7104">
        <v>3</v>
      </c>
      <c r="L7104">
        <v>5.7594000000000003</v>
      </c>
      <c r="M7104">
        <v>0</v>
      </c>
      <c r="N7104">
        <v>12.511799999999999</v>
      </c>
    </row>
    <row r="7105" spans="1:14" hidden="1">
      <c r="A7105">
        <v>6644</v>
      </c>
      <c r="B7105" t="s">
        <v>6207</v>
      </c>
      <c r="C7105" s="4">
        <v>42226</v>
      </c>
      <c r="D7105" s="4">
        <v>42232</v>
      </c>
      <c r="E7105" t="s">
        <v>15</v>
      </c>
      <c r="F7105" t="s">
        <v>519</v>
      </c>
      <c r="G7105" t="s">
        <v>21</v>
      </c>
      <c r="H7105">
        <v>97756</v>
      </c>
      <c r="I7105" t="s">
        <v>100</v>
      </c>
      <c r="J7105">
        <v>438.36799999999999</v>
      </c>
      <c r="K7105">
        <v>4</v>
      </c>
      <c r="L7105">
        <v>100.0027</v>
      </c>
      <c r="M7105">
        <v>0.2</v>
      </c>
      <c r="N7105">
        <v>38.357199999999999</v>
      </c>
    </row>
    <row r="7106" spans="1:14" hidden="1">
      <c r="A7106">
        <v>6645</v>
      </c>
      <c r="B7106" t="s">
        <v>6207</v>
      </c>
      <c r="C7106" s="4">
        <v>42226</v>
      </c>
      <c r="D7106" s="4">
        <v>42232</v>
      </c>
      <c r="E7106" t="s">
        <v>15</v>
      </c>
      <c r="F7106" t="s">
        <v>519</v>
      </c>
      <c r="G7106" t="s">
        <v>21</v>
      </c>
      <c r="H7106">
        <v>97756</v>
      </c>
      <c r="I7106" t="s">
        <v>2112</v>
      </c>
      <c r="J7106">
        <v>139.94399999999999</v>
      </c>
      <c r="K7106">
        <v>7</v>
      </c>
      <c r="L7106">
        <v>24.490200000000002</v>
      </c>
      <c r="M7106">
        <v>0.2</v>
      </c>
      <c r="N7106">
        <v>-31.487400000000001</v>
      </c>
    </row>
    <row r="7107" spans="1:14" hidden="1">
      <c r="A7107">
        <v>6646</v>
      </c>
      <c r="B7107" t="s">
        <v>6207</v>
      </c>
      <c r="C7107" s="4">
        <v>42226</v>
      </c>
      <c r="D7107" s="4">
        <v>42232</v>
      </c>
      <c r="E7107" t="s">
        <v>15</v>
      </c>
      <c r="F7107" t="s">
        <v>519</v>
      </c>
      <c r="G7107" t="s">
        <v>21</v>
      </c>
      <c r="H7107">
        <v>97756</v>
      </c>
      <c r="I7107" t="s">
        <v>3210</v>
      </c>
      <c r="J7107">
        <v>133.47200000000001</v>
      </c>
      <c r="K7107">
        <v>4</v>
      </c>
      <c r="L7107">
        <v>29.614100000000001</v>
      </c>
      <c r="M7107">
        <v>0.2</v>
      </c>
      <c r="N7107">
        <v>15.015599999999999</v>
      </c>
    </row>
    <row r="7108" spans="1:14" hidden="1">
      <c r="A7108">
        <v>7311</v>
      </c>
      <c r="B7108" t="s">
        <v>6208</v>
      </c>
      <c r="C7108" s="4">
        <v>42226</v>
      </c>
      <c r="D7108" s="4">
        <v>42230</v>
      </c>
      <c r="E7108" t="s">
        <v>15</v>
      </c>
      <c r="F7108" t="s">
        <v>910</v>
      </c>
      <c r="G7108" t="s">
        <v>21</v>
      </c>
      <c r="H7108">
        <v>48227</v>
      </c>
      <c r="I7108" t="s">
        <v>29</v>
      </c>
      <c r="J7108">
        <v>64.75</v>
      </c>
      <c r="K7108">
        <v>5</v>
      </c>
      <c r="L7108">
        <v>7.1224999999999996</v>
      </c>
      <c r="M7108">
        <v>0</v>
      </c>
      <c r="N7108">
        <v>29.137499999999999</v>
      </c>
    </row>
    <row r="7109" spans="1:14" hidden="1">
      <c r="A7109">
        <v>226</v>
      </c>
      <c r="B7109" t="s">
        <v>6209</v>
      </c>
      <c r="C7109" s="4">
        <v>42225</v>
      </c>
      <c r="D7109" s="4">
        <v>42232</v>
      </c>
      <c r="E7109" t="s">
        <v>15</v>
      </c>
      <c r="F7109" t="s">
        <v>623</v>
      </c>
      <c r="G7109" t="s">
        <v>27</v>
      </c>
      <c r="H7109">
        <v>48227</v>
      </c>
      <c r="I7109" t="s">
        <v>1078</v>
      </c>
      <c r="J7109">
        <v>2.2000000000000002</v>
      </c>
      <c r="K7109">
        <v>1</v>
      </c>
      <c r="L7109">
        <v>1.232</v>
      </c>
      <c r="M7109">
        <v>0</v>
      </c>
      <c r="N7109">
        <v>0.96799999999999997</v>
      </c>
    </row>
    <row r="7110" spans="1:14" hidden="1">
      <c r="A7110">
        <v>227</v>
      </c>
      <c r="B7110" t="s">
        <v>6209</v>
      </c>
      <c r="C7110" s="4">
        <v>42225</v>
      </c>
      <c r="D7110" s="4">
        <v>42232</v>
      </c>
      <c r="E7110" t="s">
        <v>15</v>
      </c>
      <c r="F7110" t="s">
        <v>623</v>
      </c>
      <c r="G7110" t="s">
        <v>27</v>
      </c>
      <c r="H7110">
        <v>48227</v>
      </c>
      <c r="I7110" t="s">
        <v>553</v>
      </c>
      <c r="J7110">
        <v>622.45000000000005</v>
      </c>
      <c r="K7110">
        <v>5</v>
      </c>
      <c r="L7110">
        <v>97.102199999999996</v>
      </c>
      <c r="M7110">
        <v>0</v>
      </c>
      <c r="N7110">
        <v>136.93899999999999</v>
      </c>
    </row>
    <row r="7111" spans="1:14" hidden="1">
      <c r="A7111">
        <v>228</v>
      </c>
      <c r="B7111" t="s">
        <v>6209</v>
      </c>
      <c r="C7111" s="4">
        <v>42225</v>
      </c>
      <c r="D7111" s="4">
        <v>42232</v>
      </c>
      <c r="E7111" t="s">
        <v>15</v>
      </c>
      <c r="F7111" t="s">
        <v>623</v>
      </c>
      <c r="G7111" t="s">
        <v>27</v>
      </c>
      <c r="H7111">
        <v>48227</v>
      </c>
      <c r="I7111" t="s">
        <v>1492</v>
      </c>
      <c r="J7111">
        <v>21.98</v>
      </c>
      <c r="K7111">
        <v>1</v>
      </c>
      <c r="L7111">
        <v>21.760200000000001</v>
      </c>
      <c r="M7111">
        <v>0</v>
      </c>
      <c r="N7111">
        <v>0.219799999999999</v>
      </c>
    </row>
    <row r="7112" spans="1:14" hidden="1">
      <c r="A7112">
        <v>1580</v>
      </c>
      <c r="B7112" t="s">
        <v>6210</v>
      </c>
      <c r="C7112" s="4">
        <v>42225</v>
      </c>
      <c r="D7112" s="4">
        <v>42228</v>
      </c>
      <c r="E7112" t="s">
        <v>38</v>
      </c>
      <c r="F7112" t="s">
        <v>650</v>
      </c>
      <c r="G7112" t="s">
        <v>21</v>
      </c>
      <c r="H7112">
        <v>10024</v>
      </c>
      <c r="I7112" t="s">
        <v>1464</v>
      </c>
      <c r="J7112">
        <v>307.98</v>
      </c>
      <c r="K7112">
        <v>2</v>
      </c>
      <c r="L7112">
        <v>109.3329</v>
      </c>
      <c r="M7112">
        <v>0</v>
      </c>
      <c r="N7112">
        <v>89.3142</v>
      </c>
    </row>
    <row r="7113" spans="1:14" hidden="1">
      <c r="A7113">
        <v>1581</v>
      </c>
      <c r="B7113" t="s">
        <v>6210</v>
      </c>
      <c r="C7113" s="4">
        <v>42225</v>
      </c>
      <c r="D7113" s="4">
        <v>42228</v>
      </c>
      <c r="E7113" t="s">
        <v>38</v>
      </c>
      <c r="F7113" t="s">
        <v>650</v>
      </c>
      <c r="G7113" t="s">
        <v>21</v>
      </c>
      <c r="H7113">
        <v>10024</v>
      </c>
      <c r="I7113" t="s">
        <v>1687</v>
      </c>
      <c r="J7113">
        <v>382.80599999999998</v>
      </c>
      <c r="K7113">
        <v>9</v>
      </c>
      <c r="L7113">
        <v>59.547600000000003</v>
      </c>
      <c r="M7113">
        <v>0.4</v>
      </c>
      <c r="N7113">
        <v>-153.1224</v>
      </c>
    </row>
    <row r="7114" spans="1:14" hidden="1">
      <c r="A7114">
        <v>1582</v>
      </c>
      <c r="B7114" t="s">
        <v>6210</v>
      </c>
      <c r="C7114" s="4">
        <v>42225</v>
      </c>
      <c r="D7114" s="4">
        <v>42228</v>
      </c>
      <c r="E7114" t="s">
        <v>38</v>
      </c>
      <c r="F7114" t="s">
        <v>650</v>
      </c>
      <c r="G7114" t="s">
        <v>21</v>
      </c>
      <c r="H7114">
        <v>10024</v>
      </c>
      <c r="I7114" t="s">
        <v>799</v>
      </c>
      <c r="J7114">
        <v>41.96</v>
      </c>
      <c r="K7114">
        <v>2</v>
      </c>
      <c r="L7114">
        <v>19.511399999999998</v>
      </c>
      <c r="M7114">
        <v>0</v>
      </c>
      <c r="N7114">
        <v>2.9371999999999998</v>
      </c>
    </row>
    <row r="7115" spans="1:14" hidden="1">
      <c r="A7115">
        <v>1583</v>
      </c>
      <c r="B7115" t="s">
        <v>6210</v>
      </c>
      <c r="C7115" s="4">
        <v>42225</v>
      </c>
      <c r="D7115" s="4">
        <v>42228</v>
      </c>
      <c r="E7115" t="s">
        <v>38</v>
      </c>
      <c r="F7115" t="s">
        <v>650</v>
      </c>
      <c r="G7115" t="s">
        <v>21</v>
      </c>
      <c r="H7115">
        <v>10024</v>
      </c>
      <c r="I7115" t="s">
        <v>3905</v>
      </c>
      <c r="J7115">
        <v>1217.568</v>
      </c>
      <c r="K7115">
        <v>2</v>
      </c>
      <c r="L7115">
        <v>380.49</v>
      </c>
      <c r="M7115">
        <v>0.2</v>
      </c>
      <c r="N7115">
        <v>456.58800000000002</v>
      </c>
    </row>
    <row r="7116" spans="1:14" hidden="1">
      <c r="A7116">
        <v>1584</v>
      </c>
      <c r="B7116" t="s">
        <v>6210</v>
      </c>
      <c r="C7116" s="4">
        <v>42225</v>
      </c>
      <c r="D7116" s="4">
        <v>42228</v>
      </c>
      <c r="E7116" t="s">
        <v>38</v>
      </c>
      <c r="F7116" t="s">
        <v>650</v>
      </c>
      <c r="G7116" t="s">
        <v>21</v>
      </c>
      <c r="H7116">
        <v>10024</v>
      </c>
      <c r="I7116" t="s">
        <v>3846</v>
      </c>
      <c r="J7116">
        <v>47.04</v>
      </c>
      <c r="K7116">
        <v>3</v>
      </c>
      <c r="L7116">
        <v>9.5648</v>
      </c>
      <c r="M7116">
        <v>0</v>
      </c>
      <c r="N7116">
        <v>18.345600000000001</v>
      </c>
    </row>
    <row r="7117" spans="1:14" hidden="1">
      <c r="A7117">
        <v>1585</v>
      </c>
      <c r="B7117" t="s">
        <v>6210</v>
      </c>
      <c r="C7117" s="4">
        <v>42225</v>
      </c>
      <c r="D7117" s="4">
        <v>42228</v>
      </c>
      <c r="E7117" t="s">
        <v>38</v>
      </c>
      <c r="F7117" t="s">
        <v>650</v>
      </c>
      <c r="G7117" t="s">
        <v>21</v>
      </c>
      <c r="H7117">
        <v>10024</v>
      </c>
      <c r="I7117" t="s">
        <v>2022</v>
      </c>
      <c r="J7117">
        <v>6.16</v>
      </c>
      <c r="K7117">
        <v>2</v>
      </c>
      <c r="L7117">
        <v>1.6015999999999999</v>
      </c>
      <c r="M7117">
        <v>0</v>
      </c>
      <c r="N7117">
        <v>2.9567999999999999</v>
      </c>
    </row>
    <row r="7118" spans="1:14" hidden="1">
      <c r="A7118">
        <v>1586</v>
      </c>
      <c r="B7118" t="s">
        <v>6210</v>
      </c>
      <c r="C7118" s="4">
        <v>42225</v>
      </c>
      <c r="D7118" s="4">
        <v>42228</v>
      </c>
      <c r="E7118" t="s">
        <v>38</v>
      </c>
      <c r="F7118" t="s">
        <v>650</v>
      </c>
      <c r="G7118" t="s">
        <v>21</v>
      </c>
      <c r="H7118">
        <v>10024</v>
      </c>
      <c r="I7118" t="s">
        <v>2070</v>
      </c>
      <c r="J7118">
        <v>979.95</v>
      </c>
      <c r="K7118">
        <v>5</v>
      </c>
      <c r="L7118">
        <v>141.11279999999999</v>
      </c>
      <c r="M7118">
        <v>0</v>
      </c>
      <c r="N7118">
        <v>274.38600000000002</v>
      </c>
    </row>
    <row r="7119" spans="1:14" hidden="1">
      <c r="A7119">
        <v>1587</v>
      </c>
      <c r="B7119" t="s">
        <v>6210</v>
      </c>
      <c r="C7119" s="4">
        <v>42225</v>
      </c>
      <c r="D7119" s="4">
        <v>42228</v>
      </c>
      <c r="E7119" t="s">
        <v>38</v>
      </c>
      <c r="F7119" t="s">
        <v>650</v>
      </c>
      <c r="G7119" t="s">
        <v>21</v>
      </c>
      <c r="H7119">
        <v>10024</v>
      </c>
      <c r="I7119" t="s">
        <v>1900</v>
      </c>
      <c r="J7119">
        <v>143.69999999999999</v>
      </c>
      <c r="K7119">
        <v>3</v>
      </c>
      <c r="L7119">
        <v>24.908000000000001</v>
      </c>
      <c r="M7119">
        <v>0</v>
      </c>
      <c r="N7119">
        <v>68.975999999999999</v>
      </c>
    </row>
    <row r="7120" spans="1:14" hidden="1">
      <c r="A7120">
        <v>1588</v>
      </c>
      <c r="B7120" t="s">
        <v>6210</v>
      </c>
      <c r="C7120" s="4">
        <v>42225</v>
      </c>
      <c r="D7120" s="4">
        <v>42228</v>
      </c>
      <c r="E7120" t="s">
        <v>38</v>
      </c>
      <c r="F7120" t="s">
        <v>650</v>
      </c>
      <c r="G7120" t="s">
        <v>21</v>
      </c>
      <c r="H7120">
        <v>10024</v>
      </c>
      <c r="I7120" t="s">
        <v>2310</v>
      </c>
      <c r="J7120">
        <v>10.65</v>
      </c>
      <c r="K7120">
        <v>3</v>
      </c>
      <c r="L7120">
        <v>1.8815</v>
      </c>
      <c r="M7120">
        <v>0</v>
      </c>
      <c r="N7120">
        <v>5.0054999999999996</v>
      </c>
    </row>
    <row r="7121" spans="1:14" hidden="1">
      <c r="A7121">
        <v>1589</v>
      </c>
      <c r="B7121" t="s">
        <v>6210</v>
      </c>
      <c r="C7121" s="4">
        <v>42225</v>
      </c>
      <c r="D7121" s="4">
        <v>42228</v>
      </c>
      <c r="E7121" t="s">
        <v>38</v>
      </c>
      <c r="F7121" t="s">
        <v>650</v>
      </c>
      <c r="G7121" t="s">
        <v>21</v>
      </c>
      <c r="H7121">
        <v>10024</v>
      </c>
      <c r="I7121" t="s">
        <v>6211</v>
      </c>
      <c r="J7121">
        <v>247.8</v>
      </c>
      <c r="K7121">
        <v>4</v>
      </c>
      <c r="L7121">
        <v>53.277000000000001</v>
      </c>
      <c r="M7121">
        <v>0</v>
      </c>
      <c r="N7121">
        <v>34.692</v>
      </c>
    </row>
    <row r="7122" spans="1:14" hidden="1">
      <c r="A7122">
        <v>3257</v>
      </c>
      <c r="B7122" t="s">
        <v>6212</v>
      </c>
      <c r="C7122" s="4">
        <v>42225</v>
      </c>
      <c r="D7122" s="4">
        <v>42230</v>
      </c>
      <c r="E7122" t="s">
        <v>15</v>
      </c>
      <c r="F7122" t="s">
        <v>1193</v>
      </c>
      <c r="G7122" t="s">
        <v>27</v>
      </c>
      <c r="H7122">
        <v>32216</v>
      </c>
      <c r="I7122" t="s">
        <v>1031</v>
      </c>
      <c r="J7122">
        <v>4.6079999999999997</v>
      </c>
      <c r="K7122">
        <v>2</v>
      </c>
      <c r="L7122">
        <v>1.4688000000000001</v>
      </c>
      <c r="M7122">
        <v>0.2</v>
      </c>
      <c r="N7122">
        <v>1.6704000000000001</v>
      </c>
    </row>
    <row r="7123" spans="1:14" hidden="1">
      <c r="A7123">
        <v>5035</v>
      </c>
      <c r="B7123" t="s">
        <v>6213</v>
      </c>
      <c r="C7123" s="4">
        <v>42225</v>
      </c>
      <c r="D7123" s="4">
        <v>42229</v>
      </c>
      <c r="E7123" t="s">
        <v>52</v>
      </c>
      <c r="F7123" t="s">
        <v>355</v>
      </c>
      <c r="G7123" t="s">
        <v>17</v>
      </c>
      <c r="H7123">
        <v>53209</v>
      </c>
      <c r="I7123" t="s">
        <v>6214</v>
      </c>
      <c r="J7123">
        <v>687.4</v>
      </c>
      <c r="K7123">
        <v>5</v>
      </c>
      <c r="L7123">
        <v>127.85639999999999</v>
      </c>
      <c r="M7123">
        <v>0</v>
      </c>
      <c r="N7123">
        <v>48.118000000000002</v>
      </c>
    </row>
    <row r="7124" spans="1:14" hidden="1">
      <c r="A7124">
        <v>7124</v>
      </c>
      <c r="B7124" t="s">
        <v>6215</v>
      </c>
      <c r="C7124" s="4">
        <v>42225</v>
      </c>
      <c r="D7124" s="4">
        <v>42232</v>
      </c>
      <c r="E7124" t="s">
        <v>15</v>
      </c>
      <c r="F7124" t="s">
        <v>206</v>
      </c>
      <c r="G7124" t="s">
        <v>27</v>
      </c>
      <c r="H7124">
        <v>10035</v>
      </c>
      <c r="I7124" t="s">
        <v>310</v>
      </c>
      <c r="J7124">
        <v>10.02</v>
      </c>
      <c r="K7124">
        <v>3</v>
      </c>
      <c r="L7124">
        <v>1.8704000000000001</v>
      </c>
      <c r="M7124">
        <v>0</v>
      </c>
      <c r="N7124">
        <v>4.4088000000000003</v>
      </c>
    </row>
    <row r="7125" spans="1:14" hidden="1">
      <c r="A7125">
        <v>7125</v>
      </c>
      <c r="B7125" t="s">
        <v>6215</v>
      </c>
      <c r="C7125" s="4">
        <v>42225</v>
      </c>
      <c r="D7125" s="4">
        <v>42232</v>
      </c>
      <c r="E7125" t="s">
        <v>15</v>
      </c>
      <c r="F7125" t="s">
        <v>206</v>
      </c>
      <c r="G7125" t="s">
        <v>27</v>
      </c>
      <c r="H7125">
        <v>10035</v>
      </c>
      <c r="I7125" t="s">
        <v>3065</v>
      </c>
      <c r="J7125">
        <v>144.12</v>
      </c>
      <c r="K7125">
        <v>3</v>
      </c>
      <c r="L7125">
        <v>24.980799999999999</v>
      </c>
      <c r="M7125">
        <v>0</v>
      </c>
      <c r="N7125">
        <v>69.177599999999998</v>
      </c>
    </row>
    <row r="7126" spans="1:14" hidden="1">
      <c r="A7126">
        <v>2931</v>
      </c>
      <c r="B7126" t="s">
        <v>6216</v>
      </c>
      <c r="C7126" s="4">
        <v>42224</v>
      </c>
      <c r="D7126" s="4">
        <v>42224</v>
      </c>
      <c r="E7126" t="s">
        <v>98</v>
      </c>
      <c r="F7126" t="s">
        <v>2957</v>
      </c>
      <c r="G7126" t="s">
        <v>21</v>
      </c>
      <c r="H7126">
        <v>94109</v>
      </c>
      <c r="I7126" t="s">
        <v>2479</v>
      </c>
      <c r="J7126">
        <v>6.6079999999999997</v>
      </c>
      <c r="K7126">
        <v>2</v>
      </c>
      <c r="L7126">
        <v>2.1888999999999998</v>
      </c>
      <c r="M7126">
        <v>0.2</v>
      </c>
      <c r="N7126">
        <v>2.2302</v>
      </c>
    </row>
    <row r="7127" spans="1:14" hidden="1">
      <c r="A7127">
        <v>2932</v>
      </c>
      <c r="B7127" t="s">
        <v>6216</v>
      </c>
      <c r="C7127" s="4">
        <v>42224</v>
      </c>
      <c r="D7127" s="4">
        <v>42224</v>
      </c>
      <c r="E7127" t="s">
        <v>98</v>
      </c>
      <c r="F7127" t="s">
        <v>2957</v>
      </c>
      <c r="G7127" t="s">
        <v>21</v>
      </c>
      <c r="H7127">
        <v>94109</v>
      </c>
      <c r="I7127" t="s">
        <v>3155</v>
      </c>
      <c r="J7127">
        <v>7.28</v>
      </c>
      <c r="K7127">
        <v>2</v>
      </c>
      <c r="L7127">
        <v>2.2749999999999999</v>
      </c>
      <c r="M7127">
        <v>0.2</v>
      </c>
      <c r="N7127">
        <v>2.73</v>
      </c>
    </row>
    <row r="7128" spans="1:14" hidden="1">
      <c r="A7128">
        <v>2933</v>
      </c>
      <c r="B7128" t="s">
        <v>6216</v>
      </c>
      <c r="C7128" s="4">
        <v>42224</v>
      </c>
      <c r="D7128" s="4">
        <v>42224</v>
      </c>
      <c r="E7128" t="s">
        <v>98</v>
      </c>
      <c r="F7128" t="s">
        <v>2957</v>
      </c>
      <c r="G7128" t="s">
        <v>21</v>
      </c>
      <c r="H7128">
        <v>94109</v>
      </c>
      <c r="I7128" t="s">
        <v>979</v>
      </c>
      <c r="J7128">
        <v>144.78399999999999</v>
      </c>
      <c r="K7128">
        <v>1</v>
      </c>
      <c r="L7128">
        <v>133.92519999999999</v>
      </c>
      <c r="M7128">
        <v>0.2</v>
      </c>
      <c r="N7128">
        <v>10.8588</v>
      </c>
    </row>
    <row r="7129" spans="1:14" hidden="1">
      <c r="A7129">
        <v>6661</v>
      </c>
      <c r="B7129" t="s">
        <v>6217</v>
      </c>
      <c r="C7129" s="4">
        <v>42224</v>
      </c>
      <c r="D7129" s="4">
        <v>42226</v>
      </c>
      <c r="E7129" t="s">
        <v>52</v>
      </c>
      <c r="F7129" t="s">
        <v>2982</v>
      </c>
      <c r="G7129" t="s">
        <v>21</v>
      </c>
      <c r="H7129">
        <v>1841</v>
      </c>
      <c r="I7129" t="s">
        <v>3590</v>
      </c>
      <c r="J7129">
        <v>39.659999999999997</v>
      </c>
      <c r="K7129">
        <v>2</v>
      </c>
      <c r="L7129">
        <v>13.881</v>
      </c>
      <c r="M7129">
        <v>0</v>
      </c>
      <c r="N7129">
        <v>11.898</v>
      </c>
    </row>
    <row r="7130" spans="1:14" hidden="1">
      <c r="A7130">
        <v>6662</v>
      </c>
      <c r="B7130" t="s">
        <v>6217</v>
      </c>
      <c r="C7130" s="4">
        <v>42224</v>
      </c>
      <c r="D7130" s="4">
        <v>42226</v>
      </c>
      <c r="E7130" t="s">
        <v>52</v>
      </c>
      <c r="F7130" t="s">
        <v>2982</v>
      </c>
      <c r="G7130" t="s">
        <v>21</v>
      </c>
      <c r="H7130">
        <v>1841</v>
      </c>
      <c r="I7130" t="s">
        <v>1893</v>
      </c>
      <c r="J7130">
        <v>113.92</v>
      </c>
      <c r="K7130">
        <v>2</v>
      </c>
      <c r="L7130">
        <v>40.441600000000001</v>
      </c>
      <c r="M7130">
        <v>0</v>
      </c>
      <c r="N7130">
        <v>33.036799999999999</v>
      </c>
    </row>
    <row r="7131" spans="1:14" hidden="1">
      <c r="A7131">
        <v>6663</v>
      </c>
      <c r="B7131" t="s">
        <v>6217</v>
      </c>
      <c r="C7131" s="4">
        <v>42224</v>
      </c>
      <c r="D7131" s="4">
        <v>42226</v>
      </c>
      <c r="E7131" t="s">
        <v>52</v>
      </c>
      <c r="F7131" t="s">
        <v>2982</v>
      </c>
      <c r="G7131" t="s">
        <v>21</v>
      </c>
      <c r="H7131">
        <v>1841</v>
      </c>
      <c r="I7131" t="s">
        <v>136</v>
      </c>
      <c r="J7131">
        <v>447.86</v>
      </c>
      <c r="K7131">
        <v>7</v>
      </c>
      <c r="L7131">
        <v>33.909399999999998</v>
      </c>
      <c r="M7131">
        <v>0</v>
      </c>
      <c r="N7131">
        <v>210.49420000000001</v>
      </c>
    </row>
    <row r="7132" spans="1:14" hidden="1">
      <c r="A7132">
        <v>9889</v>
      </c>
      <c r="B7132" t="s">
        <v>6218</v>
      </c>
      <c r="C7132" s="4">
        <v>42224</v>
      </c>
      <c r="D7132" s="4">
        <v>42228</v>
      </c>
      <c r="E7132" t="s">
        <v>15</v>
      </c>
      <c r="F7132" t="s">
        <v>2924</v>
      </c>
      <c r="G7132" t="s">
        <v>21</v>
      </c>
      <c r="H7132">
        <v>13501</v>
      </c>
      <c r="I7132" t="s">
        <v>2799</v>
      </c>
      <c r="J7132">
        <v>79.989999999999995</v>
      </c>
      <c r="K7132">
        <v>1</v>
      </c>
      <c r="L7132">
        <v>51.193600000000004</v>
      </c>
      <c r="M7132">
        <v>0</v>
      </c>
      <c r="N7132">
        <v>28.796399999999998</v>
      </c>
    </row>
    <row r="7133" spans="1:14" hidden="1">
      <c r="A7133">
        <v>4466</v>
      </c>
      <c r="B7133" t="s">
        <v>6219</v>
      </c>
      <c r="C7133" s="4">
        <v>42223</v>
      </c>
      <c r="D7133" s="4">
        <v>42227</v>
      </c>
      <c r="E7133" t="s">
        <v>15</v>
      </c>
      <c r="F7133" t="s">
        <v>2885</v>
      </c>
      <c r="G7133" t="s">
        <v>27</v>
      </c>
      <c r="H7133">
        <v>83704</v>
      </c>
      <c r="I7133" t="s">
        <v>2479</v>
      </c>
      <c r="J7133">
        <v>3.3039999999999998</v>
      </c>
      <c r="K7133">
        <v>1</v>
      </c>
      <c r="L7133">
        <v>2.1888999999999998</v>
      </c>
      <c r="M7133">
        <v>0.2</v>
      </c>
      <c r="N7133">
        <v>1.1151</v>
      </c>
    </row>
    <row r="7134" spans="1:14" hidden="1">
      <c r="A7134">
        <v>5100</v>
      </c>
      <c r="B7134" t="s">
        <v>6220</v>
      </c>
      <c r="C7134" s="4">
        <v>42223</v>
      </c>
      <c r="D7134" s="4">
        <v>42228</v>
      </c>
      <c r="E7134" t="s">
        <v>15</v>
      </c>
      <c r="F7134" t="s">
        <v>858</v>
      </c>
      <c r="G7134" t="s">
        <v>17</v>
      </c>
      <c r="H7134">
        <v>93309</v>
      </c>
      <c r="I7134" t="s">
        <v>3935</v>
      </c>
      <c r="J7134">
        <v>19.152000000000001</v>
      </c>
      <c r="K7134">
        <v>3</v>
      </c>
      <c r="L7134">
        <v>4.2294</v>
      </c>
      <c r="M7134">
        <v>0.2</v>
      </c>
      <c r="N7134">
        <v>6.4638</v>
      </c>
    </row>
    <row r="7135" spans="1:14" hidden="1">
      <c r="A7135">
        <v>5155</v>
      </c>
      <c r="B7135" t="s">
        <v>6221</v>
      </c>
      <c r="C7135" s="4">
        <v>42223</v>
      </c>
      <c r="D7135" s="4">
        <v>42224</v>
      </c>
      <c r="E7135" t="s">
        <v>38</v>
      </c>
      <c r="F7135" t="s">
        <v>5816</v>
      </c>
      <c r="G7135" t="s">
        <v>21</v>
      </c>
      <c r="H7135">
        <v>63122</v>
      </c>
      <c r="I7135" t="s">
        <v>2032</v>
      </c>
      <c r="J7135">
        <v>28.4</v>
      </c>
      <c r="K7135">
        <v>4</v>
      </c>
      <c r="L7135">
        <v>3.8340000000000001</v>
      </c>
      <c r="M7135">
        <v>0</v>
      </c>
      <c r="N7135">
        <v>13.064</v>
      </c>
    </row>
    <row r="7136" spans="1:14" hidden="1">
      <c r="A7136">
        <v>5156</v>
      </c>
      <c r="B7136" t="s">
        <v>6221</v>
      </c>
      <c r="C7136" s="4">
        <v>42223</v>
      </c>
      <c r="D7136" s="4">
        <v>42224</v>
      </c>
      <c r="E7136" t="s">
        <v>38</v>
      </c>
      <c r="F7136" t="s">
        <v>5816</v>
      </c>
      <c r="G7136" t="s">
        <v>21</v>
      </c>
      <c r="H7136">
        <v>63122</v>
      </c>
      <c r="I7136" t="s">
        <v>1295</v>
      </c>
      <c r="J7136">
        <v>212.94</v>
      </c>
      <c r="K7136">
        <v>3</v>
      </c>
      <c r="L7136">
        <v>59.623199999999997</v>
      </c>
      <c r="M7136">
        <v>0</v>
      </c>
      <c r="N7136">
        <v>34.070399999999999</v>
      </c>
    </row>
    <row r="7137" spans="1:14" hidden="1">
      <c r="A7137">
        <v>6186</v>
      </c>
      <c r="B7137" t="s">
        <v>6222</v>
      </c>
      <c r="C7137" s="4">
        <v>42223</v>
      </c>
      <c r="D7137" s="4">
        <v>42228</v>
      </c>
      <c r="E7137" t="s">
        <v>15</v>
      </c>
      <c r="F7137" t="s">
        <v>1606</v>
      </c>
      <c r="G7137" t="s">
        <v>21</v>
      </c>
      <c r="H7137">
        <v>19120</v>
      </c>
      <c r="I7137" t="s">
        <v>5688</v>
      </c>
      <c r="J7137">
        <v>106.8</v>
      </c>
      <c r="K7137">
        <v>10</v>
      </c>
      <c r="L7137">
        <v>9.6120000000000001</v>
      </c>
      <c r="M7137">
        <v>0.2</v>
      </c>
      <c r="N7137">
        <v>10.68</v>
      </c>
    </row>
    <row r="7138" spans="1:14" hidden="1">
      <c r="A7138">
        <v>8090</v>
      </c>
      <c r="B7138" t="s">
        <v>6223</v>
      </c>
      <c r="C7138" s="4">
        <v>42223</v>
      </c>
      <c r="D7138" s="4">
        <v>42225</v>
      </c>
      <c r="E7138" t="s">
        <v>38</v>
      </c>
      <c r="F7138" t="s">
        <v>2885</v>
      </c>
      <c r="G7138" t="s">
        <v>27</v>
      </c>
      <c r="H7138">
        <v>21215</v>
      </c>
      <c r="I7138" t="s">
        <v>1052</v>
      </c>
      <c r="J7138">
        <v>77.58</v>
      </c>
      <c r="K7138">
        <v>9</v>
      </c>
      <c r="L7138">
        <v>6.3788</v>
      </c>
      <c r="M7138">
        <v>0</v>
      </c>
      <c r="N7138">
        <v>20.1708</v>
      </c>
    </row>
    <row r="7139" spans="1:14" hidden="1">
      <c r="A7139">
        <v>8899</v>
      </c>
      <c r="B7139" t="s">
        <v>6224</v>
      </c>
      <c r="C7139" s="4">
        <v>42223</v>
      </c>
      <c r="D7139" s="4">
        <v>42225</v>
      </c>
      <c r="E7139" t="s">
        <v>52</v>
      </c>
      <c r="F7139" t="s">
        <v>2377</v>
      </c>
      <c r="G7139" t="s">
        <v>27</v>
      </c>
      <c r="H7139">
        <v>22153</v>
      </c>
      <c r="I7139" t="s">
        <v>208</v>
      </c>
      <c r="J7139">
        <v>494.97</v>
      </c>
      <c r="K7139">
        <v>3</v>
      </c>
      <c r="L7139">
        <v>115.49299999999999</v>
      </c>
      <c r="M7139">
        <v>0</v>
      </c>
      <c r="N7139">
        <v>148.49100000000001</v>
      </c>
    </row>
    <row r="7140" spans="1:14" hidden="1">
      <c r="A7140">
        <v>8900</v>
      </c>
      <c r="B7140" t="s">
        <v>6224</v>
      </c>
      <c r="C7140" s="4">
        <v>42223</v>
      </c>
      <c r="D7140" s="4">
        <v>42225</v>
      </c>
      <c r="E7140" t="s">
        <v>52</v>
      </c>
      <c r="F7140" t="s">
        <v>2377</v>
      </c>
      <c r="G7140" t="s">
        <v>27</v>
      </c>
      <c r="H7140">
        <v>22153</v>
      </c>
      <c r="I7140" t="s">
        <v>3319</v>
      </c>
      <c r="J7140">
        <v>25.06</v>
      </c>
      <c r="K7140">
        <v>2</v>
      </c>
      <c r="L7140">
        <v>6.6409000000000002</v>
      </c>
      <c r="M7140">
        <v>0</v>
      </c>
      <c r="N7140">
        <v>11.7782</v>
      </c>
    </row>
    <row r="7141" spans="1:14" hidden="1">
      <c r="A7141">
        <v>2307</v>
      </c>
      <c r="B7141" t="s">
        <v>6225</v>
      </c>
      <c r="C7141" s="4">
        <v>42222</v>
      </c>
      <c r="D7141" s="4">
        <v>42224</v>
      </c>
      <c r="E7141" t="s">
        <v>38</v>
      </c>
      <c r="F7141" t="s">
        <v>680</v>
      </c>
      <c r="G7141" t="s">
        <v>27</v>
      </c>
      <c r="H7141">
        <v>77041</v>
      </c>
      <c r="I7141" t="s">
        <v>302</v>
      </c>
      <c r="J7141">
        <v>27.216000000000001</v>
      </c>
      <c r="K7141">
        <v>3</v>
      </c>
      <c r="L7141">
        <v>5.7834000000000003</v>
      </c>
      <c r="M7141">
        <v>0.2</v>
      </c>
      <c r="N7141">
        <v>9.8658000000000001</v>
      </c>
    </row>
    <row r="7142" spans="1:14" hidden="1">
      <c r="A7142">
        <v>9542</v>
      </c>
      <c r="B7142" t="s">
        <v>6226</v>
      </c>
      <c r="C7142" s="4">
        <v>42222</v>
      </c>
      <c r="D7142" s="4">
        <v>42226</v>
      </c>
      <c r="E7142" t="s">
        <v>15</v>
      </c>
      <c r="F7142" t="s">
        <v>4830</v>
      </c>
      <c r="G7142" t="s">
        <v>27</v>
      </c>
      <c r="H7142">
        <v>77095</v>
      </c>
      <c r="I7142" t="s">
        <v>2483</v>
      </c>
      <c r="J7142">
        <v>35.520000000000003</v>
      </c>
      <c r="K7142">
        <v>3</v>
      </c>
      <c r="L7142">
        <v>7.4</v>
      </c>
      <c r="M7142">
        <v>0.2</v>
      </c>
      <c r="N7142">
        <v>13.32</v>
      </c>
    </row>
    <row r="7143" spans="1:14" hidden="1">
      <c r="A7143">
        <v>9543</v>
      </c>
      <c r="B7143" t="s">
        <v>6226</v>
      </c>
      <c r="C7143" s="4">
        <v>42222</v>
      </c>
      <c r="D7143" s="4">
        <v>42226</v>
      </c>
      <c r="E7143" t="s">
        <v>15</v>
      </c>
      <c r="F7143" t="s">
        <v>4830</v>
      </c>
      <c r="G7143" t="s">
        <v>27</v>
      </c>
      <c r="H7143">
        <v>77095</v>
      </c>
      <c r="I7143" t="s">
        <v>487</v>
      </c>
      <c r="J7143">
        <v>6.23</v>
      </c>
      <c r="K7143">
        <v>5</v>
      </c>
      <c r="L7143">
        <v>3.1772999999999998</v>
      </c>
      <c r="M7143">
        <v>0.8</v>
      </c>
      <c r="N7143">
        <v>-9.6564999999999994</v>
      </c>
    </row>
    <row r="7144" spans="1:14" hidden="1">
      <c r="A7144">
        <v>9544</v>
      </c>
      <c r="B7144" t="s">
        <v>6226</v>
      </c>
      <c r="C7144" s="4">
        <v>42222</v>
      </c>
      <c r="D7144" s="4">
        <v>42226</v>
      </c>
      <c r="E7144" t="s">
        <v>15</v>
      </c>
      <c r="F7144" t="s">
        <v>4830</v>
      </c>
      <c r="G7144" t="s">
        <v>27</v>
      </c>
      <c r="H7144">
        <v>77095</v>
      </c>
      <c r="I7144" t="s">
        <v>1441</v>
      </c>
      <c r="J7144">
        <v>56.704000000000001</v>
      </c>
      <c r="K7144">
        <v>2</v>
      </c>
      <c r="L7144">
        <v>18.783200000000001</v>
      </c>
      <c r="M7144">
        <v>0.2</v>
      </c>
      <c r="N7144">
        <v>19.137599999999999</v>
      </c>
    </row>
    <row r="7145" spans="1:14" hidden="1">
      <c r="A7145">
        <v>9545</v>
      </c>
      <c r="B7145" t="s">
        <v>6226</v>
      </c>
      <c r="C7145" s="4">
        <v>42222</v>
      </c>
      <c r="D7145" s="4">
        <v>42226</v>
      </c>
      <c r="E7145" t="s">
        <v>15</v>
      </c>
      <c r="F7145" t="s">
        <v>4830</v>
      </c>
      <c r="G7145" t="s">
        <v>27</v>
      </c>
      <c r="H7145">
        <v>77095</v>
      </c>
      <c r="I7145" t="s">
        <v>962</v>
      </c>
      <c r="J7145">
        <v>369.19920000000002</v>
      </c>
      <c r="K7145">
        <v>3</v>
      </c>
      <c r="L7145">
        <v>161.07220000000001</v>
      </c>
      <c r="M7145">
        <v>0.32</v>
      </c>
      <c r="N7145">
        <v>-114.01739999999999</v>
      </c>
    </row>
    <row r="7146" spans="1:14" hidden="1">
      <c r="A7146">
        <v>5855</v>
      </c>
      <c r="B7146" t="s">
        <v>6227</v>
      </c>
      <c r="C7146" s="4">
        <v>42221</v>
      </c>
      <c r="D7146" s="4">
        <v>42227</v>
      </c>
      <c r="E7146" t="s">
        <v>15</v>
      </c>
      <c r="F7146" t="s">
        <v>4293</v>
      </c>
      <c r="G7146" t="s">
        <v>27</v>
      </c>
      <c r="H7146">
        <v>75220</v>
      </c>
      <c r="I7146" t="s">
        <v>4851</v>
      </c>
      <c r="J7146">
        <v>33.488</v>
      </c>
      <c r="K7146">
        <v>7</v>
      </c>
      <c r="L7146">
        <v>4.9634</v>
      </c>
      <c r="M7146">
        <v>0.2</v>
      </c>
      <c r="N7146">
        <v>-1.25580000000001</v>
      </c>
    </row>
    <row r="7147" spans="1:14" hidden="1">
      <c r="A7147">
        <v>5856</v>
      </c>
      <c r="B7147" t="s">
        <v>6227</v>
      </c>
      <c r="C7147" s="4">
        <v>42221</v>
      </c>
      <c r="D7147" s="4">
        <v>42227</v>
      </c>
      <c r="E7147" t="s">
        <v>15</v>
      </c>
      <c r="F7147" t="s">
        <v>4293</v>
      </c>
      <c r="G7147" t="s">
        <v>27</v>
      </c>
      <c r="H7147">
        <v>75220</v>
      </c>
      <c r="I7147" t="s">
        <v>5291</v>
      </c>
      <c r="J7147">
        <v>23.04</v>
      </c>
      <c r="K7147">
        <v>3</v>
      </c>
      <c r="L7147">
        <v>9.3119999999999994</v>
      </c>
      <c r="M7147">
        <v>0.2</v>
      </c>
      <c r="N7147">
        <v>-4.8959999999999999</v>
      </c>
    </row>
    <row r="7148" spans="1:14" hidden="1">
      <c r="A7148">
        <v>5857</v>
      </c>
      <c r="B7148" t="s">
        <v>6227</v>
      </c>
      <c r="C7148" s="4">
        <v>42221</v>
      </c>
      <c r="D7148" s="4">
        <v>42227</v>
      </c>
      <c r="E7148" t="s">
        <v>15</v>
      </c>
      <c r="F7148" t="s">
        <v>4293</v>
      </c>
      <c r="G7148" t="s">
        <v>27</v>
      </c>
      <c r="H7148">
        <v>75220</v>
      </c>
      <c r="I7148" t="s">
        <v>1400</v>
      </c>
      <c r="J7148">
        <v>1.3620000000000001</v>
      </c>
      <c r="K7148">
        <v>1</v>
      </c>
      <c r="L7148">
        <v>3.5411999999999999</v>
      </c>
      <c r="M7148">
        <v>0.8</v>
      </c>
      <c r="N7148">
        <v>-2.1791999999999998</v>
      </c>
    </row>
    <row r="7149" spans="1:14" hidden="1">
      <c r="A7149">
        <v>5858</v>
      </c>
      <c r="B7149" t="s">
        <v>6227</v>
      </c>
      <c r="C7149" s="4">
        <v>42221</v>
      </c>
      <c r="D7149" s="4">
        <v>42227</v>
      </c>
      <c r="E7149" t="s">
        <v>15</v>
      </c>
      <c r="F7149" t="s">
        <v>4293</v>
      </c>
      <c r="G7149" t="s">
        <v>27</v>
      </c>
      <c r="H7149">
        <v>75220</v>
      </c>
      <c r="I7149" t="s">
        <v>517</v>
      </c>
      <c r="J7149">
        <v>14.76</v>
      </c>
      <c r="K7149">
        <v>5</v>
      </c>
      <c r="L7149">
        <v>5.2397999999999998</v>
      </c>
      <c r="M7149">
        <v>0.6</v>
      </c>
      <c r="N7149">
        <v>-11.439</v>
      </c>
    </row>
    <row r="7150" spans="1:14" hidden="1">
      <c r="A7150">
        <v>4644</v>
      </c>
      <c r="B7150" t="s">
        <v>6228</v>
      </c>
      <c r="C7150" s="4">
        <v>42218</v>
      </c>
      <c r="D7150" s="4">
        <v>42222</v>
      </c>
      <c r="E7150" t="s">
        <v>15</v>
      </c>
      <c r="F7150" t="s">
        <v>5011</v>
      </c>
      <c r="G7150" t="s">
        <v>21</v>
      </c>
      <c r="H7150">
        <v>98105</v>
      </c>
      <c r="I7150" t="s">
        <v>288</v>
      </c>
      <c r="J7150">
        <v>6.3680000000000003</v>
      </c>
      <c r="K7150">
        <v>2</v>
      </c>
      <c r="L7150">
        <v>2.1093999999999999</v>
      </c>
      <c r="M7150">
        <v>0.2</v>
      </c>
      <c r="N7150">
        <v>2.1492</v>
      </c>
    </row>
    <row r="7151" spans="1:14" hidden="1">
      <c r="A7151">
        <v>4645</v>
      </c>
      <c r="B7151" t="s">
        <v>6228</v>
      </c>
      <c r="C7151" s="4">
        <v>42218</v>
      </c>
      <c r="D7151" s="4">
        <v>42222</v>
      </c>
      <c r="E7151" t="s">
        <v>15</v>
      </c>
      <c r="F7151" t="s">
        <v>5011</v>
      </c>
      <c r="G7151" t="s">
        <v>21</v>
      </c>
      <c r="H7151">
        <v>98105</v>
      </c>
      <c r="I7151" t="s">
        <v>4522</v>
      </c>
      <c r="J7151">
        <v>558.4</v>
      </c>
      <c r="K7151">
        <v>2</v>
      </c>
      <c r="L7151">
        <v>258.26</v>
      </c>
      <c r="M7151">
        <v>0.2</v>
      </c>
      <c r="N7151">
        <v>41.88</v>
      </c>
    </row>
    <row r="7152" spans="1:14" hidden="1">
      <c r="A7152">
        <v>4967</v>
      </c>
      <c r="B7152" t="s">
        <v>6229</v>
      </c>
      <c r="C7152" s="4">
        <v>42218</v>
      </c>
      <c r="D7152" s="4">
        <v>42221</v>
      </c>
      <c r="E7152" t="s">
        <v>52</v>
      </c>
      <c r="F7152" t="s">
        <v>3460</v>
      </c>
      <c r="G7152" t="s">
        <v>17</v>
      </c>
      <c r="H7152">
        <v>2908</v>
      </c>
      <c r="I7152" t="s">
        <v>458</v>
      </c>
      <c r="J7152">
        <v>128.85</v>
      </c>
      <c r="K7152">
        <v>3</v>
      </c>
      <c r="L7152">
        <v>41.661499999999997</v>
      </c>
      <c r="M7152">
        <v>0</v>
      </c>
      <c r="N7152">
        <v>3.8654999999999999</v>
      </c>
    </row>
    <row r="7153" spans="1:14" hidden="1">
      <c r="A7153">
        <v>4968</v>
      </c>
      <c r="B7153" t="s">
        <v>6229</v>
      </c>
      <c r="C7153" s="4">
        <v>42218</v>
      </c>
      <c r="D7153" s="4">
        <v>42221</v>
      </c>
      <c r="E7153" t="s">
        <v>52</v>
      </c>
      <c r="F7153" t="s">
        <v>3460</v>
      </c>
      <c r="G7153" t="s">
        <v>17</v>
      </c>
      <c r="H7153">
        <v>2908</v>
      </c>
      <c r="I7153" t="s">
        <v>3727</v>
      </c>
      <c r="J7153">
        <v>8.4</v>
      </c>
      <c r="K7153">
        <v>2</v>
      </c>
      <c r="L7153">
        <v>2.1419999999999999</v>
      </c>
      <c r="M7153">
        <v>0</v>
      </c>
      <c r="N7153">
        <v>4.1159999999999997</v>
      </c>
    </row>
    <row r="7154" spans="1:14" hidden="1">
      <c r="A7154">
        <v>4969</v>
      </c>
      <c r="B7154" t="s">
        <v>6229</v>
      </c>
      <c r="C7154" s="4">
        <v>42218</v>
      </c>
      <c r="D7154" s="4">
        <v>42221</v>
      </c>
      <c r="E7154" t="s">
        <v>52</v>
      </c>
      <c r="F7154" t="s">
        <v>3460</v>
      </c>
      <c r="G7154" t="s">
        <v>17</v>
      </c>
      <c r="H7154">
        <v>2908</v>
      </c>
      <c r="I7154" t="s">
        <v>1994</v>
      </c>
      <c r="J7154">
        <v>199.98</v>
      </c>
      <c r="K7154">
        <v>2</v>
      </c>
      <c r="L7154">
        <v>57.994199999999999</v>
      </c>
      <c r="M7154">
        <v>0</v>
      </c>
      <c r="N7154">
        <v>83.991600000000005</v>
      </c>
    </row>
    <row r="7155" spans="1:14" hidden="1">
      <c r="A7155">
        <v>4970</v>
      </c>
      <c r="B7155" t="s">
        <v>6229</v>
      </c>
      <c r="C7155" s="4">
        <v>42218</v>
      </c>
      <c r="D7155" s="4">
        <v>42221</v>
      </c>
      <c r="E7155" t="s">
        <v>52</v>
      </c>
      <c r="F7155" t="s">
        <v>3460</v>
      </c>
      <c r="G7155" t="s">
        <v>17</v>
      </c>
      <c r="H7155">
        <v>2908</v>
      </c>
      <c r="I7155" t="s">
        <v>1110</v>
      </c>
      <c r="J7155">
        <v>110.98</v>
      </c>
      <c r="K7155">
        <v>1</v>
      </c>
      <c r="L7155">
        <v>95.442800000000005</v>
      </c>
      <c r="M7155">
        <v>0</v>
      </c>
      <c r="N7155">
        <v>15.5372</v>
      </c>
    </row>
    <row r="7156" spans="1:14" hidden="1">
      <c r="A7156">
        <v>8180</v>
      </c>
      <c r="B7156" t="s">
        <v>6230</v>
      </c>
      <c r="C7156" s="4">
        <v>42218</v>
      </c>
      <c r="D7156" s="4">
        <v>42222</v>
      </c>
      <c r="E7156" t="s">
        <v>15</v>
      </c>
      <c r="F7156" t="s">
        <v>201</v>
      </c>
      <c r="G7156" t="s">
        <v>21</v>
      </c>
      <c r="H7156">
        <v>97477</v>
      </c>
      <c r="I7156" t="s">
        <v>1469</v>
      </c>
      <c r="J7156">
        <v>277.5</v>
      </c>
      <c r="K7156">
        <v>4</v>
      </c>
      <c r="L7156">
        <v>116.55</v>
      </c>
      <c r="M7156">
        <v>0.5</v>
      </c>
      <c r="N7156">
        <v>-188.7</v>
      </c>
    </row>
    <row r="7157" spans="1:14" hidden="1">
      <c r="A7157">
        <v>1505</v>
      </c>
      <c r="B7157" t="s">
        <v>6231</v>
      </c>
      <c r="C7157" s="4">
        <v>42217</v>
      </c>
      <c r="D7157" s="4">
        <v>42223</v>
      </c>
      <c r="E7157" t="s">
        <v>15</v>
      </c>
      <c r="F7157" t="s">
        <v>6232</v>
      </c>
      <c r="G7157" t="s">
        <v>17</v>
      </c>
      <c r="H7157">
        <v>90004</v>
      </c>
      <c r="I7157" t="s">
        <v>757</v>
      </c>
      <c r="J7157">
        <v>6.72</v>
      </c>
      <c r="K7157">
        <v>4</v>
      </c>
      <c r="L7157">
        <v>0.84</v>
      </c>
      <c r="M7157">
        <v>0</v>
      </c>
      <c r="N7157">
        <v>3.36</v>
      </c>
    </row>
    <row r="7158" spans="1:14" hidden="1">
      <c r="A7158">
        <v>1506</v>
      </c>
      <c r="B7158" t="s">
        <v>6231</v>
      </c>
      <c r="C7158" s="4">
        <v>42217</v>
      </c>
      <c r="D7158" s="4">
        <v>42223</v>
      </c>
      <c r="E7158" t="s">
        <v>15</v>
      </c>
      <c r="F7158" t="s">
        <v>6232</v>
      </c>
      <c r="G7158" t="s">
        <v>17</v>
      </c>
      <c r="H7158">
        <v>90004</v>
      </c>
      <c r="I7158" t="s">
        <v>5067</v>
      </c>
      <c r="J7158">
        <v>1004.976</v>
      </c>
      <c r="K7158">
        <v>6</v>
      </c>
      <c r="L7158">
        <v>196.80779999999999</v>
      </c>
      <c r="M7158">
        <v>0.2</v>
      </c>
      <c r="N7158">
        <v>-175.8708</v>
      </c>
    </row>
    <row r="7159" spans="1:14" hidden="1">
      <c r="A7159">
        <v>1002</v>
      </c>
      <c r="B7159" t="s">
        <v>6233</v>
      </c>
      <c r="C7159" s="4">
        <v>42216</v>
      </c>
      <c r="D7159" s="4">
        <v>42216</v>
      </c>
      <c r="E7159" t="s">
        <v>98</v>
      </c>
      <c r="F7159" t="s">
        <v>890</v>
      </c>
      <c r="G7159" t="s">
        <v>21</v>
      </c>
      <c r="H7159">
        <v>10024</v>
      </c>
      <c r="I7159" t="s">
        <v>1849</v>
      </c>
      <c r="J7159">
        <v>2309.65</v>
      </c>
      <c r="K7159">
        <v>7</v>
      </c>
      <c r="L7159">
        <v>221.06649999999999</v>
      </c>
      <c r="M7159">
        <v>0</v>
      </c>
      <c r="N7159">
        <v>762.18449999999996</v>
      </c>
    </row>
    <row r="7160" spans="1:14" hidden="1">
      <c r="A7160">
        <v>1003</v>
      </c>
      <c r="B7160" t="s">
        <v>6233</v>
      </c>
      <c r="C7160" s="4">
        <v>42216</v>
      </c>
      <c r="D7160" s="4">
        <v>42216</v>
      </c>
      <c r="E7160" t="s">
        <v>98</v>
      </c>
      <c r="F7160" t="s">
        <v>890</v>
      </c>
      <c r="G7160" t="s">
        <v>21</v>
      </c>
      <c r="H7160">
        <v>10024</v>
      </c>
      <c r="I7160" t="s">
        <v>263</v>
      </c>
      <c r="J7160">
        <v>1090.7819999999999</v>
      </c>
      <c r="K7160">
        <v>7</v>
      </c>
      <c r="L7160">
        <v>197.37960000000001</v>
      </c>
      <c r="M7160">
        <v>0.4</v>
      </c>
      <c r="N7160">
        <v>-290.87520000000001</v>
      </c>
    </row>
    <row r="7161" spans="1:14" hidden="1">
      <c r="A7161">
        <v>1004</v>
      </c>
      <c r="B7161" t="s">
        <v>6233</v>
      </c>
      <c r="C7161" s="4">
        <v>42216</v>
      </c>
      <c r="D7161" s="4">
        <v>42216</v>
      </c>
      <c r="E7161" t="s">
        <v>98</v>
      </c>
      <c r="F7161" t="s">
        <v>890</v>
      </c>
      <c r="G7161" t="s">
        <v>21</v>
      </c>
      <c r="H7161">
        <v>10024</v>
      </c>
      <c r="I7161" t="s">
        <v>3512</v>
      </c>
      <c r="J7161">
        <v>19.440000000000001</v>
      </c>
      <c r="K7161">
        <v>3</v>
      </c>
      <c r="L7161">
        <v>3.3696000000000002</v>
      </c>
      <c r="M7161">
        <v>0</v>
      </c>
      <c r="N7161">
        <v>9.3312000000000008</v>
      </c>
    </row>
    <row r="7162" spans="1:14" hidden="1">
      <c r="A7162">
        <v>4581</v>
      </c>
      <c r="B7162" t="s">
        <v>6234</v>
      </c>
      <c r="C7162" s="4">
        <v>42216</v>
      </c>
      <c r="D7162" s="4">
        <v>42222</v>
      </c>
      <c r="E7162" t="s">
        <v>15</v>
      </c>
      <c r="F7162" t="s">
        <v>2543</v>
      </c>
      <c r="G7162" t="s">
        <v>27</v>
      </c>
      <c r="H7162">
        <v>39401</v>
      </c>
      <c r="I7162" t="s">
        <v>419</v>
      </c>
      <c r="J7162">
        <v>239.7</v>
      </c>
      <c r="K7162">
        <v>6</v>
      </c>
      <c r="L7162">
        <v>22.372</v>
      </c>
      <c r="M7162">
        <v>0</v>
      </c>
      <c r="N7162">
        <v>105.468</v>
      </c>
    </row>
    <row r="7163" spans="1:14" hidden="1">
      <c r="A7163">
        <v>8732</v>
      </c>
      <c r="B7163" t="s">
        <v>6235</v>
      </c>
      <c r="C7163" s="4">
        <v>42216</v>
      </c>
      <c r="D7163" s="4">
        <v>42222</v>
      </c>
      <c r="E7163" t="s">
        <v>15</v>
      </c>
      <c r="F7163" t="s">
        <v>1962</v>
      </c>
      <c r="G7163" t="s">
        <v>27</v>
      </c>
      <c r="H7163">
        <v>63116</v>
      </c>
      <c r="I7163" t="s">
        <v>1615</v>
      </c>
      <c r="J7163">
        <v>52.59</v>
      </c>
      <c r="K7163">
        <v>3</v>
      </c>
      <c r="L7163">
        <v>12.271000000000001</v>
      </c>
      <c r="M7163">
        <v>0</v>
      </c>
      <c r="N7163">
        <v>15.776999999999999</v>
      </c>
    </row>
    <row r="7164" spans="1:14" hidden="1">
      <c r="A7164">
        <v>272</v>
      </c>
      <c r="B7164" t="s">
        <v>6236</v>
      </c>
      <c r="C7164" s="4">
        <v>42215</v>
      </c>
      <c r="D7164" s="4">
        <v>42216</v>
      </c>
      <c r="E7164" t="s">
        <v>38</v>
      </c>
      <c r="F7164" t="s">
        <v>489</v>
      </c>
      <c r="G7164" t="s">
        <v>21</v>
      </c>
      <c r="H7164">
        <v>94109</v>
      </c>
      <c r="I7164" t="s">
        <v>2043</v>
      </c>
      <c r="J7164">
        <v>209.93</v>
      </c>
      <c r="K7164">
        <v>7</v>
      </c>
      <c r="L7164">
        <v>16.7944</v>
      </c>
      <c r="M7164">
        <v>0</v>
      </c>
      <c r="N7164">
        <v>92.369200000000006</v>
      </c>
    </row>
    <row r="7165" spans="1:14" hidden="1">
      <c r="A7165">
        <v>273</v>
      </c>
      <c r="B7165" t="s">
        <v>6236</v>
      </c>
      <c r="C7165" s="4">
        <v>42215</v>
      </c>
      <c r="D7165" s="4">
        <v>42216</v>
      </c>
      <c r="E7165" t="s">
        <v>38</v>
      </c>
      <c r="F7165" t="s">
        <v>489</v>
      </c>
      <c r="G7165" t="s">
        <v>21</v>
      </c>
      <c r="H7165">
        <v>94109</v>
      </c>
      <c r="I7165" t="s">
        <v>2814</v>
      </c>
      <c r="J7165">
        <v>5.28</v>
      </c>
      <c r="K7165">
        <v>3</v>
      </c>
      <c r="L7165">
        <v>0.98560000000000003</v>
      </c>
      <c r="M7165">
        <v>0</v>
      </c>
      <c r="N7165">
        <v>2.3231999999999999</v>
      </c>
    </row>
    <row r="7166" spans="1:14" hidden="1">
      <c r="A7166">
        <v>274</v>
      </c>
      <c r="B7166" t="s">
        <v>6236</v>
      </c>
      <c r="C7166" s="4">
        <v>42215</v>
      </c>
      <c r="D7166" s="4">
        <v>42216</v>
      </c>
      <c r="E7166" t="s">
        <v>38</v>
      </c>
      <c r="F7166" t="s">
        <v>489</v>
      </c>
      <c r="G7166" t="s">
        <v>21</v>
      </c>
      <c r="H7166">
        <v>94109</v>
      </c>
      <c r="I7166" t="s">
        <v>3155</v>
      </c>
      <c r="J7166">
        <v>10.92</v>
      </c>
      <c r="K7166">
        <v>3</v>
      </c>
      <c r="L7166">
        <v>2.2749999999999999</v>
      </c>
      <c r="M7166">
        <v>0.2</v>
      </c>
      <c r="N7166">
        <v>4.0949999999999998</v>
      </c>
    </row>
    <row r="7167" spans="1:14" hidden="1">
      <c r="A7167">
        <v>2175</v>
      </c>
      <c r="B7167" t="s">
        <v>6237</v>
      </c>
      <c r="C7167" s="4">
        <v>42215</v>
      </c>
      <c r="D7167" s="4">
        <v>42219</v>
      </c>
      <c r="E7167" t="s">
        <v>52</v>
      </c>
      <c r="F7167" t="s">
        <v>934</v>
      </c>
      <c r="G7167" t="s">
        <v>27</v>
      </c>
      <c r="H7167">
        <v>77041</v>
      </c>
      <c r="I7167" t="s">
        <v>1262</v>
      </c>
      <c r="J7167">
        <v>61.792000000000002</v>
      </c>
      <c r="K7167">
        <v>4</v>
      </c>
      <c r="L7167">
        <v>13.9032</v>
      </c>
      <c r="M7167">
        <v>0.2</v>
      </c>
      <c r="N7167">
        <v>6.1791999999999998</v>
      </c>
    </row>
    <row r="7168" spans="1:14" hidden="1">
      <c r="A7168">
        <v>6550</v>
      </c>
      <c r="B7168" t="s">
        <v>6238</v>
      </c>
      <c r="C7168" s="4">
        <v>42215</v>
      </c>
      <c r="D7168" s="4">
        <v>42217</v>
      </c>
      <c r="E7168" t="s">
        <v>38</v>
      </c>
      <c r="F7168" t="s">
        <v>1785</v>
      </c>
      <c r="G7168" t="s">
        <v>17</v>
      </c>
      <c r="H7168">
        <v>55044</v>
      </c>
      <c r="I7168" t="s">
        <v>1827</v>
      </c>
      <c r="J7168">
        <v>155.88</v>
      </c>
      <c r="K7168">
        <v>6</v>
      </c>
      <c r="L7168">
        <v>19.484999999999999</v>
      </c>
      <c r="M7168">
        <v>0</v>
      </c>
      <c r="N7168">
        <v>38.97</v>
      </c>
    </row>
    <row r="7169" spans="1:14" hidden="1">
      <c r="A7169">
        <v>6218</v>
      </c>
      <c r="B7169" t="s">
        <v>6239</v>
      </c>
      <c r="C7169" s="4">
        <v>42212</v>
      </c>
      <c r="D7169" s="4">
        <v>42218</v>
      </c>
      <c r="E7169" t="s">
        <v>15</v>
      </c>
      <c r="F7169" t="s">
        <v>997</v>
      </c>
      <c r="G7169" t="s">
        <v>21</v>
      </c>
      <c r="H7169">
        <v>40214</v>
      </c>
      <c r="I7169" t="s">
        <v>3552</v>
      </c>
      <c r="J7169">
        <v>29.97</v>
      </c>
      <c r="K7169">
        <v>3</v>
      </c>
      <c r="L7169">
        <v>9.8901000000000003</v>
      </c>
      <c r="M7169">
        <v>0</v>
      </c>
      <c r="N7169">
        <v>0.29970000000000002</v>
      </c>
    </row>
    <row r="7170" spans="1:14" hidden="1">
      <c r="A7170">
        <v>947</v>
      </c>
      <c r="B7170" t="s">
        <v>6240</v>
      </c>
      <c r="C7170" s="4">
        <v>42211</v>
      </c>
      <c r="D7170" s="4">
        <v>42213</v>
      </c>
      <c r="E7170" t="s">
        <v>38</v>
      </c>
      <c r="F7170" t="s">
        <v>2509</v>
      </c>
      <c r="G7170" t="s">
        <v>21</v>
      </c>
      <c r="H7170">
        <v>85204</v>
      </c>
      <c r="I7170" t="s">
        <v>1705</v>
      </c>
      <c r="J7170">
        <v>393.16500000000002</v>
      </c>
      <c r="K7170">
        <v>3</v>
      </c>
      <c r="L7170">
        <v>199.20359999999999</v>
      </c>
      <c r="M7170">
        <v>0.5</v>
      </c>
      <c r="N7170">
        <v>-204.44579999999999</v>
      </c>
    </row>
    <row r="7171" spans="1:14" hidden="1">
      <c r="A7171">
        <v>4318</v>
      </c>
      <c r="B7171" t="s">
        <v>6241</v>
      </c>
      <c r="C7171" s="4">
        <v>42211</v>
      </c>
      <c r="D7171" s="4">
        <v>42218</v>
      </c>
      <c r="E7171" t="s">
        <v>15</v>
      </c>
      <c r="F7171" t="s">
        <v>489</v>
      </c>
      <c r="G7171" t="s">
        <v>21</v>
      </c>
      <c r="H7171">
        <v>94110</v>
      </c>
      <c r="I7171" t="s">
        <v>3864</v>
      </c>
      <c r="J7171">
        <v>167.86</v>
      </c>
      <c r="K7171">
        <v>2</v>
      </c>
      <c r="L7171">
        <v>44.482900000000001</v>
      </c>
      <c r="M7171">
        <v>0</v>
      </c>
      <c r="N7171">
        <v>78.894199999999998</v>
      </c>
    </row>
    <row r="7172" spans="1:14" hidden="1">
      <c r="A7172">
        <v>7435</v>
      </c>
      <c r="B7172" t="s">
        <v>6242</v>
      </c>
      <c r="C7172" s="4">
        <v>42211</v>
      </c>
      <c r="D7172" s="4">
        <v>42216</v>
      </c>
      <c r="E7172" t="s">
        <v>15</v>
      </c>
      <c r="F7172" t="s">
        <v>441</v>
      </c>
      <c r="G7172" t="s">
        <v>27</v>
      </c>
      <c r="H7172">
        <v>93030</v>
      </c>
      <c r="I7172" t="s">
        <v>352</v>
      </c>
      <c r="J7172">
        <v>9.1440000000000001</v>
      </c>
      <c r="K7172">
        <v>3</v>
      </c>
      <c r="L7172">
        <v>2.0192999999999999</v>
      </c>
      <c r="M7172">
        <v>0.2</v>
      </c>
      <c r="N7172">
        <v>3.0861000000000001</v>
      </c>
    </row>
    <row r="7173" spans="1:14" hidden="1">
      <c r="A7173">
        <v>7436</v>
      </c>
      <c r="B7173" t="s">
        <v>6242</v>
      </c>
      <c r="C7173" s="4">
        <v>42211</v>
      </c>
      <c r="D7173" s="4">
        <v>42216</v>
      </c>
      <c r="E7173" t="s">
        <v>15</v>
      </c>
      <c r="F7173" t="s">
        <v>441</v>
      </c>
      <c r="G7173" t="s">
        <v>27</v>
      </c>
      <c r="H7173">
        <v>93030</v>
      </c>
      <c r="I7173" t="s">
        <v>140</v>
      </c>
      <c r="J7173">
        <v>23.135999999999999</v>
      </c>
      <c r="K7173">
        <v>6</v>
      </c>
      <c r="L7173">
        <v>2.4582000000000002</v>
      </c>
      <c r="M7173">
        <v>0.2</v>
      </c>
      <c r="N7173">
        <v>8.3867999999999991</v>
      </c>
    </row>
    <row r="7174" spans="1:14" hidden="1">
      <c r="A7174">
        <v>7437</v>
      </c>
      <c r="B7174" t="s">
        <v>6242</v>
      </c>
      <c r="C7174" s="4">
        <v>42211</v>
      </c>
      <c r="D7174" s="4">
        <v>42216</v>
      </c>
      <c r="E7174" t="s">
        <v>15</v>
      </c>
      <c r="F7174" t="s">
        <v>441</v>
      </c>
      <c r="G7174" t="s">
        <v>27</v>
      </c>
      <c r="H7174">
        <v>93030</v>
      </c>
      <c r="I7174" t="s">
        <v>2012</v>
      </c>
      <c r="J7174">
        <v>99.2</v>
      </c>
      <c r="K7174">
        <v>5</v>
      </c>
      <c r="L7174">
        <v>14.6816</v>
      </c>
      <c r="M7174">
        <v>0</v>
      </c>
      <c r="N7174">
        <v>25.792000000000002</v>
      </c>
    </row>
    <row r="7175" spans="1:14" hidden="1">
      <c r="A7175">
        <v>8814</v>
      </c>
      <c r="B7175" t="s">
        <v>6243</v>
      </c>
      <c r="C7175" s="4">
        <v>42211</v>
      </c>
      <c r="D7175" s="4">
        <v>42216</v>
      </c>
      <c r="E7175" t="s">
        <v>15</v>
      </c>
      <c r="F7175" t="s">
        <v>1861</v>
      </c>
      <c r="G7175" t="s">
        <v>27</v>
      </c>
      <c r="H7175">
        <v>85301</v>
      </c>
      <c r="I7175" t="s">
        <v>2301</v>
      </c>
      <c r="J7175">
        <v>266.35199999999998</v>
      </c>
      <c r="K7175">
        <v>3</v>
      </c>
      <c r="L7175">
        <v>84.344800000000006</v>
      </c>
      <c r="M7175">
        <v>0.2</v>
      </c>
      <c r="N7175">
        <v>13.317600000000001</v>
      </c>
    </row>
    <row r="7176" spans="1:14" hidden="1">
      <c r="A7176">
        <v>9964</v>
      </c>
      <c r="B7176" t="s">
        <v>6244</v>
      </c>
      <c r="C7176" s="4">
        <v>42211</v>
      </c>
      <c r="D7176" s="4">
        <v>42211</v>
      </c>
      <c r="E7176" t="s">
        <v>98</v>
      </c>
      <c r="F7176" t="s">
        <v>3020</v>
      </c>
      <c r="G7176" t="s">
        <v>21</v>
      </c>
      <c r="H7176">
        <v>19140</v>
      </c>
      <c r="I7176" t="s">
        <v>2391</v>
      </c>
      <c r="J7176">
        <v>10.368</v>
      </c>
      <c r="K7176">
        <v>2</v>
      </c>
      <c r="L7176">
        <v>3.3696000000000002</v>
      </c>
      <c r="M7176">
        <v>0.2</v>
      </c>
      <c r="N7176">
        <v>3.6288</v>
      </c>
    </row>
    <row r="7177" spans="1:14" hidden="1">
      <c r="A7177">
        <v>1070</v>
      </c>
      <c r="B7177" t="s">
        <v>6245</v>
      </c>
      <c r="C7177" s="4">
        <v>42210</v>
      </c>
      <c r="D7177" s="4">
        <v>42214</v>
      </c>
      <c r="E7177" t="s">
        <v>15</v>
      </c>
      <c r="F7177" t="s">
        <v>884</v>
      </c>
      <c r="G7177" t="s">
        <v>17</v>
      </c>
      <c r="H7177">
        <v>19143</v>
      </c>
      <c r="I7177" t="s">
        <v>301</v>
      </c>
      <c r="J7177">
        <v>25.175999999999998</v>
      </c>
      <c r="K7177">
        <v>4</v>
      </c>
      <c r="L7177">
        <v>10.909599999999999</v>
      </c>
      <c r="M7177">
        <v>0.7</v>
      </c>
      <c r="N7177">
        <v>-18.462399999999999</v>
      </c>
    </row>
    <row r="7178" spans="1:14" hidden="1">
      <c r="A7178">
        <v>2807</v>
      </c>
      <c r="B7178" t="s">
        <v>6246</v>
      </c>
      <c r="C7178" s="4">
        <v>42210</v>
      </c>
      <c r="D7178" s="4">
        <v>42212</v>
      </c>
      <c r="E7178" t="s">
        <v>52</v>
      </c>
      <c r="F7178" t="s">
        <v>1343</v>
      </c>
      <c r="G7178" t="s">
        <v>21</v>
      </c>
      <c r="H7178">
        <v>98115</v>
      </c>
      <c r="I7178" t="s">
        <v>2996</v>
      </c>
      <c r="J7178">
        <v>9.42</v>
      </c>
      <c r="K7178">
        <v>2</v>
      </c>
      <c r="L7178">
        <v>4.4744999999999999</v>
      </c>
      <c r="M7178">
        <v>0</v>
      </c>
      <c r="N7178">
        <v>0.47099999999999997</v>
      </c>
    </row>
    <row r="7179" spans="1:14" hidden="1">
      <c r="A7179">
        <v>2808</v>
      </c>
      <c r="B7179" t="s">
        <v>6246</v>
      </c>
      <c r="C7179" s="4">
        <v>42210</v>
      </c>
      <c r="D7179" s="4">
        <v>42212</v>
      </c>
      <c r="E7179" t="s">
        <v>52</v>
      </c>
      <c r="F7179" t="s">
        <v>1343</v>
      </c>
      <c r="G7179" t="s">
        <v>21</v>
      </c>
      <c r="H7179">
        <v>98115</v>
      </c>
      <c r="I7179" t="s">
        <v>2170</v>
      </c>
      <c r="J7179">
        <v>12.96</v>
      </c>
      <c r="K7179">
        <v>2</v>
      </c>
      <c r="L7179">
        <v>3.3696000000000002</v>
      </c>
      <c r="M7179">
        <v>0</v>
      </c>
      <c r="N7179">
        <v>6.2207999999999997</v>
      </c>
    </row>
    <row r="7180" spans="1:14" hidden="1">
      <c r="A7180">
        <v>2809</v>
      </c>
      <c r="B7180" t="s">
        <v>6246</v>
      </c>
      <c r="C7180" s="4">
        <v>42210</v>
      </c>
      <c r="D7180" s="4">
        <v>42212</v>
      </c>
      <c r="E7180" t="s">
        <v>52</v>
      </c>
      <c r="F7180" t="s">
        <v>1343</v>
      </c>
      <c r="G7180" t="s">
        <v>21</v>
      </c>
      <c r="H7180">
        <v>98115</v>
      </c>
      <c r="I7180" t="s">
        <v>954</v>
      </c>
      <c r="J7180">
        <v>704.9</v>
      </c>
      <c r="K7180">
        <v>5</v>
      </c>
      <c r="L7180">
        <v>129.70160000000001</v>
      </c>
      <c r="M7180">
        <v>0</v>
      </c>
      <c r="N7180">
        <v>56.392000000000003</v>
      </c>
    </row>
    <row r="7181" spans="1:14" hidden="1">
      <c r="A7181">
        <v>2810</v>
      </c>
      <c r="B7181" t="s">
        <v>6246</v>
      </c>
      <c r="C7181" s="4">
        <v>42210</v>
      </c>
      <c r="D7181" s="4">
        <v>42212</v>
      </c>
      <c r="E7181" t="s">
        <v>52</v>
      </c>
      <c r="F7181" t="s">
        <v>1343</v>
      </c>
      <c r="G7181" t="s">
        <v>21</v>
      </c>
      <c r="H7181">
        <v>98115</v>
      </c>
      <c r="I7181" t="s">
        <v>773</v>
      </c>
      <c r="J7181">
        <v>561.56799999999998</v>
      </c>
      <c r="K7181">
        <v>2</v>
      </c>
      <c r="L7181">
        <v>266.7448</v>
      </c>
      <c r="M7181">
        <v>0.2</v>
      </c>
      <c r="N7181">
        <v>28.078399999999998</v>
      </c>
    </row>
    <row r="7182" spans="1:14" hidden="1">
      <c r="A7182">
        <v>6824</v>
      </c>
      <c r="B7182" t="s">
        <v>6247</v>
      </c>
      <c r="C7182" s="4">
        <v>42210</v>
      </c>
      <c r="D7182" s="4">
        <v>42214</v>
      </c>
      <c r="E7182" t="s">
        <v>15</v>
      </c>
      <c r="F7182" t="s">
        <v>273</v>
      </c>
      <c r="G7182" t="s">
        <v>27</v>
      </c>
      <c r="H7182">
        <v>36116</v>
      </c>
      <c r="I7182" t="s">
        <v>1549</v>
      </c>
      <c r="J7182">
        <v>98.46</v>
      </c>
      <c r="K7182">
        <v>9</v>
      </c>
      <c r="L7182">
        <v>5.47</v>
      </c>
      <c r="M7182">
        <v>0</v>
      </c>
      <c r="N7182">
        <v>49.23</v>
      </c>
    </row>
    <row r="7183" spans="1:14" hidden="1">
      <c r="A7183">
        <v>6825</v>
      </c>
      <c r="B7183" t="s">
        <v>6247</v>
      </c>
      <c r="C7183" s="4">
        <v>42210</v>
      </c>
      <c r="D7183" s="4">
        <v>42214</v>
      </c>
      <c r="E7183" t="s">
        <v>15</v>
      </c>
      <c r="F7183" t="s">
        <v>273</v>
      </c>
      <c r="G7183" t="s">
        <v>27</v>
      </c>
      <c r="H7183">
        <v>36116</v>
      </c>
      <c r="I7183" t="s">
        <v>582</v>
      </c>
      <c r="J7183">
        <v>358.58</v>
      </c>
      <c r="K7183">
        <v>2</v>
      </c>
      <c r="L7183">
        <v>159.56809999999999</v>
      </c>
      <c r="M7183">
        <v>0</v>
      </c>
      <c r="N7183">
        <v>39.443800000000003</v>
      </c>
    </row>
    <row r="7184" spans="1:14" hidden="1">
      <c r="A7184">
        <v>6944</v>
      </c>
      <c r="B7184" t="s">
        <v>6248</v>
      </c>
      <c r="C7184" s="4">
        <v>42210</v>
      </c>
      <c r="D7184" s="4">
        <v>42215</v>
      </c>
      <c r="E7184" t="s">
        <v>15</v>
      </c>
      <c r="F7184" t="s">
        <v>1161</v>
      </c>
      <c r="G7184" t="s">
        <v>21</v>
      </c>
      <c r="H7184">
        <v>90032</v>
      </c>
      <c r="I7184" t="s">
        <v>1387</v>
      </c>
      <c r="J7184">
        <v>623.96</v>
      </c>
      <c r="K7184">
        <v>5</v>
      </c>
      <c r="L7184">
        <v>116.99250000000001</v>
      </c>
      <c r="M7184">
        <v>0.2</v>
      </c>
      <c r="N7184">
        <v>38.997500000000002</v>
      </c>
    </row>
    <row r="7185" spans="1:14" hidden="1">
      <c r="A7185">
        <v>6498</v>
      </c>
      <c r="B7185" t="s">
        <v>6249</v>
      </c>
      <c r="C7185" s="4">
        <v>42209</v>
      </c>
      <c r="D7185" s="4">
        <v>42213</v>
      </c>
      <c r="E7185" t="s">
        <v>15</v>
      </c>
      <c r="F7185" t="s">
        <v>4810</v>
      </c>
      <c r="G7185" t="s">
        <v>17</v>
      </c>
      <c r="H7185">
        <v>40214</v>
      </c>
      <c r="I7185" t="s">
        <v>657</v>
      </c>
      <c r="J7185">
        <v>20.94</v>
      </c>
      <c r="K7185">
        <v>3</v>
      </c>
      <c r="L7185">
        <v>4.9558</v>
      </c>
      <c r="M7185">
        <v>0</v>
      </c>
      <c r="N7185">
        <v>6.0726000000000004</v>
      </c>
    </row>
    <row r="7186" spans="1:14" hidden="1">
      <c r="A7186">
        <v>6499</v>
      </c>
      <c r="B7186" t="s">
        <v>6249</v>
      </c>
      <c r="C7186" s="4">
        <v>42209</v>
      </c>
      <c r="D7186" s="4">
        <v>42213</v>
      </c>
      <c r="E7186" t="s">
        <v>15</v>
      </c>
      <c r="F7186" t="s">
        <v>4810</v>
      </c>
      <c r="G7186" t="s">
        <v>17</v>
      </c>
      <c r="H7186">
        <v>40214</v>
      </c>
      <c r="I7186" t="s">
        <v>1069</v>
      </c>
      <c r="J7186">
        <v>135.09</v>
      </c>
      <c r="K7186">
        <v>9</v>
      </c>
      <c r="L7186">
        <v>8.1053999999999995</v>
      </c>
      <c r="M7186">
        <v>0</v>
      </c>
      <c r="N7186">
        <v>62.141399999999997</v>
      </c>
    </row>
    <row r="7187" spans="1:14" hidden="1">
      <c r="A7187">
        <v>6500</v>
      </c>
      <c r="B7187" t="s">
        <v>6249</v>
      </c>
      <c r="C7187" s="4">
        <v>42209</v>
      </c>
      <c r="D7187" s="4">
        <v>42213</v>
      </c>
      <c r="E7187" t="s">
        <v>15</v>
      </c>
      <c r="F7187" t="s">
        <v>4810</v>
      </c>
      <c r="G7187" t="s">
        <v>17</v>
      </c>
      <c r="H7187">
        <v>40214</v>
      </c>
      <c r="I7187" t="s">
        <v>1394</v>
      </c>
      <c r="J7187">
        <v>279.86</v>
      </c>
      <c r="K7187">
        <v>14</v>
      </c>
      <c r="L7187">
        <v>15.392300000000001</v>
      </c>
      <c r="M7187">
        <v>0</v>
      </c>
      <c r="N7187">
        <v>64.367800000000003</v>
      </c>
    </row>
    <row r="7188" spans="1:14" hidden="1">
      <c r="A7188">
        <v>6501</v>
      </c>
      <c r="B7188" t="s">
        <v>6249</v>
      </c>
      <c r="C7188" s="4">
        <v>42209</v>
      </c>
      <c r="D7188" s="4">
        <v>42213</v>
      </c>
      <c r="E7188" t="s">
        <v>15</v>
      </c>
      <c r="F7188" t="s">
        <v>4810</v>
      </c>
      <c r="G7188" t="s">
        <v>17</v>
      </c>
      <c r="H7188">
        <v>40214</v>
      </c>
      <c r="I7188" t="s">
        <v>1069</v>
      </c>
      <c r="J7188">
        <v>90.06</v>
      </c>
      <c r="K7188">
        <v>6</v>
      </c>
      <c r="L7188">
        <v>8.1053999999999995</v>
      </c>
      <c r="M7188">
        <v>0</v>
      </c>
      <c r="N7188">
        <v>41.427599999999998</v>
      </c>
    </row>
    <row r="7189" spans="1:14" hidden="1">
      <c r="A7189">
        <v>3323</v>
      </c>
      <c r="B7189" t="s">
        <v>6250</v>
      </c>
      <c r="C7189" s="4">
        <v>42208</v>
      </c>
      <c r="D7189" s="4">
        <v>42212</v>
      </c>
      <c r="E7189" t="s">
        <v>15</v>
      </c>
      <c r="F7189" t="s">
        <v>1756</v>
      </c>
      <c r="G7189" t="s">
        <v>17</v>
      </c>
      <c r="H7189">
        <v>10009</v>
      </c>
      <c r="I7189" t="s">
        <v>4069</v>
      </c>
      <c r="J7189">
        <v>68.94</v>
      </c>
      <c r="K7189">
        <v>3</v>
      </c>
      <c r="L7189">
        <v>16.085999999999999</v>
      </c>
      <c r="M7189">
        <v>0</v>
      </c>
      <c r="N7189">
        <v>20.681999999999999</v>
      </c>
    </row>
    <row r="7190" spans="1:14" hidden="1">
      <c r="A7190">
        <v>3324</v>
      </c>
      <c r="B7190" t="s">
        <v>6250</v>
      </c>
      <c r="C7190" s="4">
        <v>42208</v>
      </c>
      <c r="D7190" s="4">
        <v>42212</v>
      </c>
      <c r="E7190" t="s">
        <v>15</v>
      </c>
      <c r="F7190" t="s">
        <v>1756</v>
      </c>
      <c r="G7190" t="s">
        <v>17</v>
      </c>
      <c r="H7190">
        <v>10009</v>
      </c>
      <c r="I7190" t="s">
        <v>2060</v>
      </c>
      <c r="J7190">
        <v>128.82</v>
      </c>
      <c r="K7190">
        <v>3</v>
      </c>
      <c r="L7190">
        <v>26.1934</v>
      </c>
      <c r="M7190">
        <v>0</v>
      </c>
      <c r="N7190">
        <v>50.239800000000002</v>
      </c>
    </row>
    <row r="7191" spans="1:14" hidden="1">
      <c r="A7191">
        <v>4846</v>
      </c>
      <c r="B7191" t="s">
        <v>6251</v>
      </c>
      <c r="C7191" s="4">
        <v>42208</v>
      </c>
      <c r="D7191" s="4">
        <v>42211</v>
      </c>
      <c r="E7191" t="s">
        <v>52</v>
      </c>
      <c r="F7191" t="s">
        <v>4533</v>
      </c>
      <c r="G7191" t="s">
        <v>21</v>
      </c>
      <c r="H7191">
        <v>14609</v>
      </c>
      <c r="I7191" t="s">
        <v>805</v>
      </c>
      <c r="J7191">
        <v>10.512</v>
      </c>
      <c r="K7191">
        <v>3</v>
      </c>
      <c r="L7191">
        <v>2.2776000000000001</v>
      </c>
      <c r="M7191">
        <v>0.2</v>
      </c>
      <c r="N7191">
        <v>3.6791999999999998</v>
      </c>
    </row>
    <row r="7192" spans="1:14" hidden="1">
      <c r="A7192">
        <v>1850</v>
      </c>
      <c r="B7192" t="s">
        <v>6252</v>
      </c>
      <c r="C7192" s="4">
        <v>42205</v>
      </c>
      <c r="D7192" s="4">
        <v>42210</v>
      </c>
      <c r="E7192" t="s">
        <v>52</v>
      </c>
      <c r="F7192" t="s">
        <v>2475</v>
      </c>
      <c r="G7192" t="s">
        <v>21</v>
      </c>
      <c r="H7192">
        <v>46614</v>
      </c>
      <c r="I7192" t="s">
        <v>1658</v>
      </c>
      <c r="J7192">
        <v>34.76</v>
      </c>
      <c r="K7192">
        <v>1</v>
      </c>
      <c r="L7192">
        <v>25.027200000000001</v>
      </c>
      <c r="M7192">
        <v>0</v>
      </c>
      <c r="N7192">
        <v>9.7327999999999992</v>
      </c>
    </row>
    <row r="7193" spans="1:14" hidden="1">
      <c r="A7193">
        <v>1851</v>
      </c>
      <c r="B7193" t="s">
        <v>6252</v>
      </c>
      <c r="C7193" s="4">
        <v>42205</v>
      </c>
      <c r="D7193" s="4">
        <v>42210</v>
      </c>
      <c r="E7193" t="s">
        <v>52</v>
      </c>
      <c r="F7193" t="s">
        <v>2475</v>
      </c>
      <c r="G7193" t="s">
        <v>21</v>
      </c>
      <c r="H7193">
        <v>46614</v>
      </c>
      <c r="I7193" t="s">
        <v>2627</v>
      </c>
      <c r="J7193">
        <v>831.2</v>
      </c>
      <c r="K7193">
        <v>5</v>
      </c>
      <c r="L7193">
        <v>141.304</v>
      </c>
      <c r="M7193">
        <v>0</v>
      </c>
      <c r="N7193">
        <v>124.68</v>
      </c>
    </row>
    <row r="7194" spans="1:14" hidden="1">
      <c r="A7194">
        <v>1852</v>
      </c>
      <c r="B7194" t="s">
        <v>6252</v>
      </c>
      <c r="C7194" s="4">
        <v>42205</v>
      </c>
      <c r="D7194" s="4">
        <v>42210</v>
      </c>
      <c r="E7194" t="s">
        <v>52</v>
      </c>
      <c r="F7194" t="s">
        <v>2475</v>
      </c>
      <c r="G7194" t="s">
        <v>21</v>
      </c>
      <c r="H7194">
        <v>46614</v>
      </c>
      <c r="I7194" t="s">
        <v>2560</v>
      </c>
      <c r="J7194">
        <v>26.4</v>
      </c>
      <c r="K7194">
        <v>5</v>
      </c>
      <c r="L7194">
        <v>2.9039999999999999</v>
      </c>
      <c r="M7194">
        <v>0</v>
      </c>
      <c r="N7194">
        <v>11.88</v>
      </c>
    </row>
    <row r="7195" spans="1:14" hidden="1">
      <c r="A7195">
        <v>1853</v>
      </c>
      <c r="B7195" t="s">
        <v>6252</v>
      </c>
      <c r="C7195" s="4">
        <v>42205</v>
      </c>
      <c r="D7195" s="4">
        <v>42210</v>
      </c>
      <c r="E7195" t="s">
        <v>52</v>
      </c>
      <c r="F7195" t="s">
        <v>2475</v>
      </c>
      <c r="G7195" t="s">
        <v>21</v>
      </c>
      <c r="H7195">
        <v>46614</v>
      </c>
      <c r="I7195" t="s">
        <v>3718</v>
      </c>
      <c r="J7195">
        <v>106.75</v>
      </c>
      <c r="K7195">
        <v>7</v>
      </c>
      <c r="L7195">
        <v>8.2349999999999994</v>
      </c>
      <c r="M7195">
        <v>0</v>
      </c>
      <c r="N7195">
        <v>49.104999999999997</v>
      </c>
    </row>
    <row r="7196" spans="1:14" hidden="1">
      <c r="A7196">
        <v>1854</v>
      </c>
      <c r="B7196" t="s">
        <v>6252</v>
      </c>
      <c r="C7196" s="4">
        <v>42205</v>
      </c>
      <c r="D7196" s="4">
        <v>42210</v>
      </c>
      <c r="E7196" t="s">
        <v>52</v>
      </c>
      <c r="F7196" t="s">
        <v>2475</v>
      </c>
      <c r="G7196" t="s">
        <v>21</v>
      </c>
      <c r="H7196">
        <v>46614</v>
      </c>
      <c r="I7196" t="s">
        <v>905</v>
      </c>
      <c r="J7196">
        <v>97.82</v>
      </c>
      <c r="K7196">
        <v>2</v>
      </c>
      <c r="L7196">
        <v>25.9223</v>
      </c>
      <c r="M7196">
        <v>0</v>
      </c>
      <c r="N7196">
        <v>45.9754</v>
      </c>
    </row>
    <row r="7197" spans="1:14" hidden="1">
      <c r="A7197">
        <v>1855</v>
      </c>
      <c r="B7197" t="s">
        <v>6252</v>
      </c>
      <c r="C7197" s="4">
        <v>42205</v>
      </c>
      <c r="D7197" s="4">
        <v>42210</v>
      </c>
      <c r="E7197" t="s">
        <v>52</v>
      </c>
      <c r="F7197" t="s">
        <v>2475</v>
      </c>
      <c r="G7197" t="s">
        <v>21</v>
      </c>
      <c r="H7197">
        <v>46614</v>
      </c>
      <c r="I7197" t="s">
        <v>1051</v>
      </c>
      <c r="J7197">
        <v>141.4</v>
      </c>
      <c r="K7197">
        <v>5</v>
      </c>
      <c r="L7197">
        <v>20.644400000000001</v>
      </c>
      <c r="M7197">
        <v>0</v>
      </c>
      <c r="N7197">
        <v>38.177999999999997</v>
      </c>
    </row>
    <row r="7198" spans="1:14" hidden="1">
      <c r="A7198">
        <v>4383</v>
      </c>
      <c r="B7198" t="s">
        <v>6253</v>
      </c>
      <c r="C7198" s="4">
        <v>42205</v>
      </c>
      <c r="D7198" s="4">
        <v>42212</v>
      </c>
      <c r="E7198" t="s">
        <v>15</v>
      </c>
      <c r="F7198" t="s">
        <v>314</v>
      </c>
      <c r="G7198" t="s">
        <v>21</v>
      </c>
      <c r="H7198">
        <v>60035</v>
      </c>
      <c r="I7198" t="s">
        <v>985</v>
      </c>
      <c r="J7198">
        <v>2.88</v>
      </c>
      <c r="K7198">
        <v>5</v>
      </c>
      <c r="L7198">
        <v>1.4688000000000001</v>
      </c>
      <c r="M7198">
        <v>0.8</v>
      </c>
      <c r="N7198">
        <v>-4.4640000000000004</v>
      </c>
    </row>
    <row r="7199" spans="1:14" hidden="1">
      <c r="A7199">
        <v>4384</v>
      </c>
      <c r="B7199" t="s">
        <v>6253</v>
      </c>
      <c r="C7199" s="4">
        <v>42205</v>
      </c>
      <c r="D7199" s="4">
        <v>42212</v>
      </c>
      <c r="E7199" t="s">
        <v>15</v>
      </c>
      <c r="F7199" t="s">
        <v>314</v>
      </c>
      <c r="G7199" t="s">
        <v>21</v>
      </c>
      <c r="H7199">
        <v>60035</v>
      </c>
      <c r="I7199" t="s">
        <v>6214</v>
      </c>
      <c r="J7199">
        <v>384.94400000000002</v>
      </c>
      <c r="K7199">
        <v>4</v>
      </c>
      <c r="L7199">
        <v>127.85639999999999</v>
      </c>
      <c r="M7199">
        <v>0.3</v>
      </c>
      <c r="N7199">
        <v>-126.4816</v>
      </c>
    </row>
    <row r="7200" spans="1:14" hidden="1">
      <c r="A7200">
        <v>4385</v>
      </c>
      <c r="B7200" t="s">
        <v>6253</v>
      </c>
      <c r="C7200" s="4">
        <v>42205</v>
      </c>
      <c r="D7200" s="4">
        <v>42212</v>
      </c>
      <c r="E7200" t="s">
        <v>15</v>
      </c>
      <c r="F7200" t="s">
        <v>314</v>
      </c>
      <c r="G7200" t="s">
        <v>21</v>
      </c>
      <c r="H7200">
        <v>60035</v>
      </c>
      <c r="I7200" t="s">
        <v>2677</v>
      </c>
      <c r="J7200">
        <v>153.584</v>
      </c>
      <c r="K7200">
        <v>2</v>
      </c>
      <c r="L7200">
        <v>70.072699999999998</v>
      </c>
      <c r="M7200">
        <v>0.2</v>
      </c>
      <c r="N7200">
        <v>13.438599999999999</v>
      </c>
    </row>
    <row r="7201" spans="1:14" hidden="1">
      <c r="A7201">
        <v>4386</v>
      </c>
      <c r="B7201" t="s">
        <v>6253</v>
      </c>
      <c r="C7201" s="4">
        <v>42205</v>
      </c>
      <c r="D7201" s="4">
        <v>42212</v>
      </c>
      <c r="E7201" t="s">
        <v>15</v>
      </c>
      <c r="F7201" t="s">
        <v>314</v>
      </c>
      <c r="G7201" t="s">
        <v>21</v>
      </c>
      <c r="H7201">
        <v>60035</v>
      </c>
      <c r="I7201" t="s">
        <v>2244</v>
      </c>
      <c r="J7201">
        <v>913.43</v>
      </c>
      <c r="K7201">
        <v>5</v>
      </c>
      <c r="L7201">
        <v>193.12520000000001</v>
      </c>
      <c r="M7201">
        <v>0.3</v>
      </c>
      <c r="N7201">
        <v>-52.195999999999898</v>
      </c>
    </row>
    <row r="7202" spans="1:14" hidden="1">
      <c r="A7202">
        <v>1451</v>
      </c>
      <c r="B7202" t="s">
        <v>6254</v>
      </c>
      <c r="C7202" s="4">
        <v>42204</v>
      </c>
      <c r="D7202" s="4">
        <v>42205</v>
      </c>
      <c r="E7202" t="s">
        <v>38</v>
      </c>
      <c r="F7202" t="s">
        <v>3910</v>
      </c>
      <c r="G7202" t="s">
        <v>21</v>
      </c>
      <c r="H7202">
        <v>85023</v>
      </c>
      <c r="I7202" t="s">
        <v>4191</v>
      </c>
      <c r="J7202">
        <v>2.0249999999999999</v>
      </c>
      <c r="K7202">
        <v>1</v>
      </c>
      <c r="L7202">
        <v>3.375</v>
      </c>
      <c r="M7202">
        <v>0.7</v>
      </c>
      <c r="N7202">
        <v>-1.35</v>
      </c>
    </row>
    <row r="7203" spans="1:14" hidden="1">
      <c r="A7203">
        <v>5832</v>
      </c>
      <c r="B7203" t="s">
        <v>6255</v>
      </c>
      <c r="C7203" s="4">
        <v>42203</v>
      </c>
      <c r="D7203" s="4">
        <v>42207</v>
      </c>
      <c r="E7203" t="s">
        <v>15</v>
      </c>
      <c r="F7203" t="s">
        <v>1938</v>
      </c>
      <c r="G7203" t="s">
        <v>21</v>
      </c>
      <c r="H7203">
        <v>92105</v>
      </c>
      <c r="I7203" t="s">
        <v>2828</v>
      </c>
      <c r="J7203">
        <v>519.96</v>
      </c>
      <c r="K7203">
        <v>4</v>
      </c>
      <c r="L7203">
        <v>85.793400000000005</v>
      </c>
      <c r="M7203">
        <v>0</v>
      </c>
      <c r="N7203">
        <v>176.78639999999999</v>
      </c>
    </row>
    <row r="7204" spans="1:14" hidden="1">
      <c r="A7204">
        <v>7340</v>
      </c>
      <c r="B7204" t="s">
        <v>6256</v>
      </c>
      <c r="C7204" s="4">
        <v>42203</v>
      </c>
      <c r="D7204" s="4">
        <v>42206</v>
      </c>
      <c r="E7204" t="s">
        <v>38</v>
      </c>
      <c r="F7204" t="s">
        <v>4280</v>
      </c>
      <c r="G7204" t="s">
        <v>27</v>
      </c>
      <c r="H7204">
        <v>10009</v>
      </c>
      <c r="I7204" t="s">
        <v>5272</v>
      </c>
      <c r="J7204">
        <v>5.76</v>
      </c>
      <c r="K7204">
        <v>2</v>
      </c>
      <c r="L7204">
        <v>2.0735999999999999</v>
      </c>
      <c r="M7204">
        <v>0</v>
      </c>
      <c r="N7204">
        <v>1.6128</v>
      </c>
    </row>
    <row r="7205" spans="1:14" hidden="1">
      <c r="A7205">
        <v>9803</v>
      </c>
      <c r="B7205" t="s">
        <v>6257</v>
      </c>
      <c r="C7205" s="4">
        <v>42203</v>
      </c>
      <c r="D7205" s="4">
        <v>42205</v>
      </c>
      <c r="E7205" t="s">
        <v>52</v>
      </c>
      <c r="F7205" t="s">
        <v>2630</v>
      </c>
      <c r="G7205" t="s">
        <v>21</v>
      </c>
      <c r="H7205">
        <v>10024</v>
      </c>
      <c r="I7205" t="s">
        <v>523</v>
      </c>
      <c r="J7205">
        <v>3.3279999999999998</v>
      </c>
      <c r="K7205">
        <v>2</v>
      </c>
      <c r="L7205">
        <v>1.0608</v>
      </c>
      <c r="M7205">
        <v>0.2</v>
      </c>
      <c r="N7205">
        <v>1.2063999999999999</v>
      </c>
    </row>
    <row r="7206" spans="1:14" hidden="1">
      <c r="A7206">
        <v>9804</v>
      </c>
      <c r="B7206" t="s">
        <v>6257</v>
      </c>
      <c r="C7206" s="4">
        <v>42203</v>
      </c>
      <c r="D7206" s="4">
        <v>42205</v>
      </c>
      <c r="E7206" t="s">
        <v>52</v>
      </c>
      <c r="F7206" t="s">
        <v>2630</v>
      </c>
      <c r="G7206" t="s">
        <v>21</v>
      </c>
      <c r="H7206">
        <v>10024</v>
      </c>
      <c r="I7206" t="s">
        <v>1395</v>
      </c>
      <c r="J7206">
        <v>135.99</v>
      </c>
      <c r="K7206">
        <v>1</v>
      </c>
      <c r="L7206">
        <v>99.2727</v>
      </c>
      <c r="M7206">
        <v>0</v>
      </c>
      <c r="N7206">
        <v>36.717300000000002</v>
      </c>
    </row>
    <row r="7207" spans="1:14" hidden="1">
      <c r="A7207">
        <v>9805</v>
      </c>
      <c r="B7207" t="s">
        <v>6257</v>
      </c>
      <c r="C7207" s="4">
        <v>42203</v>
      </c>
      <c r="D7207" s="4">
        <v>42205</v>
      </c>
      <c r="E7207" t="s">
        <v>52</v>
      </c>
      <c r="F7207" t="s">
        <v>2630</v>
      </c>
      <c r="G7207" t="s">
        <v>21</v>
      </c>
      <c r="H7207">
        <v>10024</v>
      </c>
      <c r="I7207" t="s">
        <v>517</v>
      </c>
      <c r="J7207">
        <v>7.38</v>
      </c>
      <c r="K7207">
        <v>1</v>
      </c>
      <c r="L7207">
        <v>5.2397999999999998</v>
      </c>
      <c r="M7207">
        <v>0</v>
      </c>
      <c r="N7207">
        <v>2.1402000000000001</v>
      </c>
    </row>
    <row r="7208" spans="1:14" hidden="1">
      <c r="A7208">
        <v>2778</v>
      </c>
      <c r="B7208" t="s">
        <v>6258</v>
      </c>
      <c r="C7208" s="4">
        <v>42202</v>
      </c>
      <c r="D7208" s="4">
        <v>42204</v>
      </c>
      <c r="E7208" t="s">
        <v>52</v>
      </c>
      <c r="F7208" t="s">
        <v>2169</v>
      </c>
      <c r="G7208" t="s">
        <v>21</v>
      </c>
      <c r="H7208">
        <v>93309</v>
      </c>
      <c r="I7208" t="s">
        <v>608</v>
      </c>
      <c r="J7208">
        <v>195.46600000000001</v>
      </c>
      <c r="K7208">
        <v>2</v>
      </c>
      <c r="L7208">
        <v>104.6318</v>
      </c>
      <c r="M7208">
        <v>0.15</v>
      </c>
      <c r="N7208">
        <v>-13.797599999999999</v>
      </c>
    </row>
    <row r="7209" spans="1:14" hidden="1">
      <c r="A7209">
        <v>4000</v>
      </c>
      <c r="B7209" t="s">
        <v>6259</v>
      </c>
      <c r="C7209" s="4">
        <v>42202</v>
      </c>
      <c r="D7209" s="4">
        <v>42205</v>
      </c>
      <c r="E7209" t="s">
        <v>52</v>
      </c>
      <c r="F7209" t="s">
        <v>1746</v>
      </c>
      <c r="G7209" t="s">
        <v>27</v>
      </c>
      <c r="H7209">
        <v>34952</v>
      </c>
      <c r="I7209" t="s">
        <v>71</v>
      </c>
      <c r="J7209">
        <v>231.92</v>
      </c>
      <c r="K7209">
        <v>5</v>
      </c>
      <c r="L7209">
        <v>45.224400000000003</v>
      </c>
      <c r="M7209">
        <v>0.2</v>
      </c>
      <c r="N7209">
        <v>5.798</v>
      </c>
    </row>
    <row r="7210" spans="1:14" hidden="1">
      <c r="A7210">
        <v>8551</v>
      </c>
      <c r="B7210" t="s">
        <v>6260</v>
      </c>
      <c r="C7210" s="4">
        <v>42202</v>
      </c>
      <c r="D7210" s="4">
        <v>42209</v>
      </c>
      <c r="E7210" t="s">
        <v>15</v>
      </c>
      <c r="F7210" t="s">
        <v>1417</v>
      </c>
      <c r="G7210" t="s">
        <v>27</v>
      </c>
      <c r="H7210">
        <v>77041</v>
      </c>
      <c r="I7210" t="s">
        <v>3959</v>
      </c>
      <c r="J7210">
        <v>6.2640000000000002</v>
      </c>
      <c r="K7210">
        <v>3</v>
      </c>
      <c r="L7210">
        <v>1.4094</v>
      </c>
      <c r="M7210">
        <v>0.2</v>
      </c>
      <c r="N7210">
        <v>2.0358000000000001</v>
      </c>
    </row>
    <row r="7211" spans="1:14" hidden="1">
      <c r="A7211">
        <v>8552</v>
      </c>
      <c r="B7211" t="s">
        <v>6260</v>
      </c>
      <c r="C7211" s="4">
        <v>42202</v>
      </c>
      <c r="D7211" s="4">
        <v>42209</v>
      </c>
      <c r="E7211" t="s">
        <v>15</v>
      </c>
      <c r="F7211" t="s">
        <v>1417</v>
      </c>
      <c r="G7211" t="s">
        <v>27</v>
      </c>
      <c r="H7211">
        <v>77041</v>
      </c>
      <c r="I7211" t="s">
        <v>976</v>
      </c>
      <c r="J7211">
        <v>14.432</v>
      </c>
      <c r="K7211">
        <v>4</v>
      </c>
      <c r="L7211">
        <v>2.7511000000000001</v>
      </c>
      <c r="M7211">
        <v>0.2</v>
      </c>
      <c r="N7211">
        <v>3.4276</v>
      </c>
    </row>
    <row r="7212" spans="1:14" hidden="1">
      <c r="A7212">
        <v>2540</v>
      </c>
      <c r="B7212" t="s">
        <v>6261</v>
      </c>
      <c r="C7212" s="4">
        <v>42201</v>
      </c>
      <c r="D7212" s="4">
        <v>42201</v>
      </c>
      <c r="E7212" t="s">
        <v>98</v>
      </c>
      <c r="F7212" t="s">
        <v>2606</v>
      </c>
      <c r="G7212" t="s">
        <v>27</v>
      </c>
      <c r="H7212">
        <v>94122</v>
      </c>
      <c r="I7212" t="s">
        <v>1356</v>
      </c>
      <c r="J7212">
        <v>1348.704</v>
      </c>
      <c r="K7212">
        <v>6</v>
      </c>
      <c r="L7212">
        <v>261.31139999999999</v>
      </c>
      <c r="M7212">
        <v>0.2</v>
      </c>
      <c r="N7212">
        <v>-219.1644</v>
      </c>
    </row>
    <row r="7213" spans="1:14" hidden="1">
      <c r="A7213">
        <v>2541</v>
      </c>
      <c r="B7213" t="s">
        <v>6261</v>
      </c>
      <c r="C7213" s="4">
        <v>42201</v>
      </c>
      <c r="D7213" s="4">
        <v>42201</v>
      </c>
      <c r="E7213" t="s">
        <v>98</v>
      </c>
      <c r="F7213" t="s">
        <v>2606</v>
      </c>
      <c r="G7213" t="s">
        <v>27</v>
      </c>
      <c r="H7213">
        <v>94122</v>
      </c>
      <c r="I7213" t="s">
        <v>2162</v>
      </c>
      <c r="J7213">
        <v>700.15200000000004</v>
      </c>
      <c r="K7213">
        <v>3</v>
      </c>
      <c r="L7213">
        <v>207.1283</v>
      </c>
      <c r="M7213">
        <v>0.2</v>
      </c>
      <c r="N7213">
        <v>78.767099999999999</v>
      </c>
    </row>
    <row r="7214" spans="1:14" hidden="1">
      <c r="A7214">
        <v>4048</v>
      </c>
      <c r="B7214" t="s">
        <v>6262</v>
      </c>
      <c r="C7214" s="4">
        <v>42201</v>
      </c>
      <c r="D7214" s="4">
        <v>42204</v>
      </c>
      <c r="E7214" t="s">
        <v>38</v>
      </c>
      <c r="F7214" t="s">
        <v>705</v>
      </c>
      <c r="G7214" t="s">
        <v>27</v>
      </c>
      <c r="H7214">
        <v>10035</v>
      </c>
      <c r="I7214" t="s">
        <v>4709</v>
      </c>
      <c r="J7214">
        <v>80.88</v>
      </c>
      <c r="K7214">
        <v>3</v>
      </c>
      <c r="L7214">
        <v>13.749599999999999</v>
      </c>
      <c r="M7214">
        <v>0</v>
      </c>
      <c r="N7214">
        <v>39.6312</v>
      </c>
    </row>
    <row r="7215" spans="1:14" hidden="1">
      <c r="A7215">
        <v>4049</v>
      </c>
      <c r="B7215" t="s">
        <v>6262</v>
      </c>
      <c r="C7215" s="4">
        <v>42201</v>
      </c>
      <c r="D7215" s="4">
        <v>42204</v>
      </c>
      <c r="E7215" t="s">
        <v>38</v>
      </c>
      <c r="F7215" t="s">
        <v>705</v>
      </c>
      <c r="G7215" t="s">
        <v>27</v>
      </c>
      <c r="H7215">
        <v>10035</v>
      </c>
      <c r="I7215" t="s">
        <v>716</v>
      </c>
      <c r="J7215">
        <v>599.9</v>
      </c>
      <c r="K7215">
        <v>10</v>
      </c>
      <c r="L7215">
        <v>40.793199999999999</v>
      </c>
      <c r="M7215">
        <v>0</v>
      </c>
      <c r="N7215">
        <v>191.96799999999999</v>
      </c>
    </row>
    <row r="7216" spans="1:14" hidden="1">
      <c r="A7216">
        <v>4600</v>
      </c>
      <c r="B7216" t="s">
        <v>6263</v>
      </c>
      <c r="C7216" s="4">
        <v>42201</v>
      </c>
      <c r="D7216" s="4">
        <v>42205</v>
      </c>
      <c r="E7216" t="s">
        <v>15</v>
      </c>
      <c r="F7216" t="s">
        <v>2131</v>
      </c>
      <c r="G7216" t="s">
        <v>17</v>
      </c>
      <c r="H7216">
        <v>21215</v>
      </c>
      <c r="I7216" t="s">
        <v>3953</v>
      </c>
      <c r="J7216">
        <v>150.97999999999999</v>
      </c>
      <c r="K7216">
        <v>1</v>
      </c>
      <c r="L7216">
        <v>107.19580000000001</v>
      </c>
      <c r="M7216">
        <v>0</v>
      </c>
      <c r="N7216">
        <v>43.784199999999998</v>
      </c>
    </row>
    <row r="7217" spans="1:14" hidden="1">
      <c r="A7217">
        <v>4601</v>
      </c>
      <c r="B7217" t="s">
        <v>6263</v>
      </c>
      <c r="C7217" s="4">
        <v>42201</v>
      </c>
      <c r="D7217" s="4">
        <v>42205</v>
      </c>
      <c r="E7217" t="s">
        <v>15</v>
      </c>
      <c r="F7217" t="s">
        <v>2131</v>
      </c>
      <c r="G7217" t="s">
        <v>17</v>
      </c>
      <c r="H7217">
        <v>21215</v>
      </c>
      <c r="I7217" t="s">
        <v>3718</v>
      </c>
      <c r="J7217">
        <v>137.25</v>
      </c>
      <c r="K7217">
        <v>9</v>
      </c>
      <c r="L7217">
        <v>8.2349999999999994</v>
      </c>
      <c r="M7217">
        <v>0</v>
      </c>
      <c r="N7217">
        <v>63.134999999999998</v>
      </c>
    </row>
    <row r="7218" spans="1:14" hidden="1">
      <c r="A7218">
        <v>4602</v>
      </c>
      <c r="B7218" t="s">
        <v>6263</v>
      </c>
      <c r="C7218" s="4">
        <v>42201</v>
      </c>
      <c r="D7218" s="4">
        <v>42205</v>
      </c>
      <c r="E7218" t="s">
        <v>15</v>
      </c>
      <c r="F7218" t="s">
        <v>2131</v>
      </c>
      <c r="G7218" t="s">
        <v>17</v>
      </c>
      <c r="H7218">
        <v>21215</v>
      </c>
      <c r="I7218" t="s">
        <v>435</v>
      </c>
      <c r="J7218">
        <v>11.52</v>
      </c>
      <c r="K7218">
        <v>4</v>
      </c>
      <c r="L7218">
        <v>1.5264</v>
      </c>
      <c r="M7218">
        <v>0</v>
      </c>
      <c r="N7218">
        <v>5.4143999999999997</v>
      </c>
    </row>
    <row r="7219" spans="1:14" hidden="1">
      <c r="A7219">
        <v>7864</v>
      </c>
      <c r="B7219" t="s">
        <v>6264</v>
      </c>
      <c r="C7219" s="4">
        <v>42199</v>
      </c>
      <c r="D7219" s="4">
        <v>42204</v>
      </c>
      <c r="E7219" t="s">
        <v>52</v>
      </c>
      <c r="F7219" t="s">
        <v>3839</v>
      </c>
      <c r="G7219" t="s">
        <v>21</v>
      </c>
      <c r="H7219">
        <v>85204</v>
      </c>
      <c r="I7219" t="s">
        <v>1709</v>
      </c>
      <c r="J7219">
        <v>272.73599999999999</v>
      </c>
      <c r="K7219">
        <v>3</v>
      </c>
      <c r="L7219">
        <v>112.50360000000001</v>
      </c>
      <c r="M7219">
        <v>0.2</v>
      </c>
      <c r="N7219">
        <v>-64.774799999999999</v>
      </c>
    </row>
    <row r="7220" spans="1:14" hidden="1">
      <c r="A7220">
        <v>7865</v>
      </c>
      <c r="B7220" t="s">
        <v>6264</v>
      </c>
      <c r="C7220" s="4">
        <v>42199</v>
      </c>
      <c r="D7220" s="4">
        <v>42204</v>
      </c>
      <c r="E7220" t="s">
        <v>52</v>
      </c>
      <c r="F7220" t="s">
        <v>3839</v>
      </c>
      <c r="G7220" t="s">
        <v>21</v>
      </c>
      <c r="H7220">
        <v>85204</v>
      </c>
      <c r="I7220" t="s">
        <v>1321</v>
      </c>
      <c r="J7220">
        <v>18.495999999999999</v>
      </c>
      <c r="K7220">
        <v>4</v>
      </c>
      <c r="L7220">
        <v>2.9478</v>
      </c>
      <c r="M7220">
        <v>0.2</v>
      </c>
      <c r="N7220">
        <v>6.7047999999999996</v>
      </c>
    </row>
    <row r="7221" spans="1:14" hidden="1">
      <c r="A7221">
        <v>7866</v>
      </c>
      <c r="B7221" t="s">
        <v>6264</v>
      </c>
      <c r="C7221" s="4">
        <v>42199</v>
      </c>
      <c r="D7221" s="4">
        <v>42204</v>
      </c>
      <c r="E7221" t="s">
        <v>52</v>
      </c>
      <c r="F7221" t="s">
        <v>3839</v>
      </c>
      <c r="G7221" t="s">
        <v>21</v>
      </c>
      <c r="H7221">
        <v>85204</v>
      </c>
      <c r="I7221" t="s">
        <v>849</v>
      </c>
      <c r="J7221">
        <v>441.92</v>
      </c>
      <c r="K7221">
        <v>2</v>
      </c>
      <c r="L7221">
        <v>196.102</v>
      </c>
      <c r="M7221">
        <v>0.2</v>
      </c>
      <c r="N7221">
        <v>49.716000000000001</v>
      </c>
    </row>
    <row r="7222" spans="1:14" hidden="1">
      <c r="A7222">
        <v>7867</v>
      </c>
      <c r="B7222" t="s">
        <v>6264</v>
      </c>
      <c r="C7222" s="4">
        <v>42199</v>
      </c>
      <c r="D7222" s="4">
        <v>42204</v>
      </c>
      <c r="E7222" t="s">
        <v>52</v>
      </c>
      <c r="F7222" t="s">
        <v>3839</v>
      </c>
      <c r="G7222" t="s">
        <v>21</v>
      </c>
      <c r="H7222">
        <v>85204</v>
      </c>
      <c r="I7222" t="s">
        <v>3900</v>
      </c>
      <c r="J7222">
        <v>127.764</v>
      </c>
      <c r="K7222">
        <v>6</v>
      </c>
      <c r="L7222">
        <v>53.234999999999999</v>
      </c>
      <c r="M7222">
        <v>0.7</v>
      </c>
      <c r="N7222">
        <v>-191.64599999999999</v>
      </c>
    </row>
    <row r="7223" spans="1:14" hidden="1">
      <c r="A7223">
        <v>1701</v>
      </c>
      <c r="B7223" t="s">
        <v>6265</v>
      </c>
      <c r="C7223" s="4">
        <v>42198</v>
      </c>
      <c r="D7223" s="4">
        <v>42200</v>
      </c>
      <c r="E7223" t="s">
        <v>52</v>
      </c>
      <c r="F7223" t="s">
        <v>715</v>
      </c>
      <c r="G7223" t="s">
        <v>21</v>
      </c>
      <c r="H7223">
        <v>10035</v>
      </c>
      <c r="I7223" t="s">
        <v>356</v>
      </c>
      <c r="J7223">
        <v>11.808</v>
      </c>
      <c r="K7223">
        <v>2</v>
      </c>
      <c r="L7223">
        <v>3.7637999999999998</v>
      </c>
      <c r="M7223">
        <v>0.2</v>
      </c>
      <c r="N7223">
        <v>4.2804000000000002</v>
      </c>
    </row>
    <row r="7224" spans="1:14" hidden="1">
      <c r="A7224">
        <v>1702</v>
      </c>
      <c r="B7224" t="s">
        <v>6265</v>
      </c>
      <c r="C7224" s="4">
        <v>42198</v>
      </c>
      <c r="D7224" s="4">
        <v>42200</v>
      </c>
      <c r="E7224" t="s">
        <v>52</v>
      </c>
      <c r="F7224" t="s">
        <v>715</v>
      </c>
      <c r="G7224" t="s">
        <v>21</v>
      </c>
      <c r="H7224">
        <v>10035</v>
      </c>
      <c r="I7224" t="s">
        <v>3096</v>
      </c>
      <c r="J7224">
        <v>1931.04</v>
      </c>
      <c r="K7224">
        <v>9</v>
      </c>
      <c r="L7224">
        <v>178.8</v>
      </c>
      <c r="M7224">
        <v>0.1</v>
      </c>
      <c r="N7224">
        <v>321.83999999999997</v>
      </c>
    </row>
    <row r="7225" spans="1:14" hidden="1">
      <c r="A7225">
        <v>1703</v>
      </c>
      <c r="B7225" t="s">
        <v>6265</v>
      </c>
      <c r="C7225" s="4">
        <v>42198</v>
      </c>
      <c r="D7225" s="4">
        <v>42200</v>
      </c>
      <c r="E7225" t="s">
        <v>52</v>
      </c>
      <c r="F7225" t="s">
        <v>715</v>
      </c>
      <c r="G7225" t="s">
        <v>21</v>
      </c>
      <c r="H7225">
        <v>10035</v>
      </c>
      <c r="I7225" t="s">
        <v>546</v>
      </c>
      <c r="J7225">
        <v>9.9600000000000009</v>
      </c>
      <c r="K7225">
        <v>2</v>
      </c>
      <c r="L7225">
        <v>2.6394000000000002</v>
      </c>
      <c r="M7225">
        <v>0</v>
      </c>
      <c r="N7225">
        <v>4.6811999999999996</v>
      </c>
    </row>
    <row r="7226" spans="1:14" hidden="1">
      <c r="A7226">
        <v>1758</v>
      </c>
      <c r="B7226" t="s">
        <v>6266</v>
      </c>
      <c r="C7226" s="4">
        <v>42198</v>
      </c>
      <c r="D7226" s="4">
        <v>42200</v>
      </c>
      <c r="E7226" t="s">
        <v>38</v>
      </c>
      <c r="F7226" t="s">
        <v>1703</v>
      </c>
      <c r="G7226" t="s">
        <v>17</v>
      </c>
      <c r="H7226">
        <v>77095</v>
      </c>
      <c r="I7226" t="s">
        <v>2245</v>
      </c>
      <c r="J7226">
        <v>41.567999999999998</v>
      </c>
      <c r="K7226">
        <v>6</v>
      </c>
      <c r="L7226">
        <v>18.012799999999999</v>
      </c>
      <c r="M7226">
        <v>0.8</v>
      </c>
      <c r="N7226">
        <v>-66.508799999999994</v>
      </c>
    </row>
    <row r="7227" spans="1:14" hidden="1">
      <c r="A7227">
        <v>1829</v>
      </c>
      <c r="B7227" t="s">
        <v>6267</v>
      </c>
      <c r="C7227" s="4">
        <v>42198</v>
      </c>
      <c r="D7227" s="4">
        <v>42200</v>
      </c>
      <c r="E7227" t="s">
        <v>52</v>
      </c>
      <c r="F7227" t="s">
        <v>2959</v>
      </c>
      <c r="G7227" t="s">
        <v>27</v>
      </c>
      <c r="H7227">
        <v>31204</v>
      </c>
      <c r="I7227" t="s">
        <v>246</v>
      </c>
      <c r="J7227">
        <v>38.880000000000003</v>
      </c>
      <c r="K7227">
        <v>6</v>
      </c>
      <c r="L7227">
        <v>3.3696000000000002</v>
      </c>
      <c r="M7227">
        <v>0</v>
      </c>
      <c r="N7227">
        <v>18.662400000000002</v>
      </c>
    </row>
    <row r="7228" spans="1:14" hidden="1">
      <c r="A7228">
        <v>4544</v>
      </c>
      <c r="B7228" t="s">
        <v>6268</v>
      </c>
      <c r="C7228" s="4">
        <v>42197</v>
      </c>
      <c r="D7228" s="4">
        <v>42202</v>
      </c>
      <c r="E7228" t="s">
        <v>52</v>
      </c>
      <c r="F7228" t="s">
        <v>2517</v>
      </c>
      <c r="G7228" t="s">
        <v>21</v>
      </c>
      <c r="H7228">
        <v>60610</v>
      </c>
      <c r="I7228" t="s">
        <v>4162</v>
      </c>
      <c r="J7228">
        <v>383.60700000000003</v>
      </c>
      <c r="K7228">
        <v>9</v>
      </c>
      <c r="L7228">
        <v>43.231900000000003</v>
      </c>
      <c r="M7228">
        <v>0.3</v>
      </c>
      <c r="N7228">
        <v>-5.4801000000000197</v>
      </c>
    </row>
    <row r="7229" spans="1:14" hidden="1">
      <c r="A7229">
        <v>4545</v>
      </c>
      <c r="B7229" t="s">
        <v>6268</v>
      </c>
      <c r="C7229" s="4">
        <v>42197</v>
      </c>
      <c r="D7229" s="4">
        <v>42202</v>
      </c>
      <c r="E7229" t="s">
        <v>52</v>
      </c>
      <c r="F7229" t="s">
        <v>2517</v>
      </c>
      <c r="G7229" t="s">
        <v>21</v>
      </c>
      <c r="H7229">
        <v>60610</v>
      </c>
      <c r="I7229" t="s">
        <v>1599</v>
      </c>
      <c r="J7229">
        <v>148.47999999999999</v>
      </c>
      <c r="K7229">
        <v>2</v>
      </c>
      <c r="L7229">
        <v>65.888000000000005</v>
      </c>
      <c r="M7229">
        <v>0.2</v>
      </c>
      <c r="N7229">
        <v>16.704000000000001</v>
      </c>
    </row>
    <row r="7230" spans="1:14" hidden="1">
      <c r="A7230">
        <v>4546</v>
      </c>
      <c r="B7230" t="s">
        <v>6268</v>
      </c>
      <c r="C7230" s="4">
        <v>42197</v>
      </c>
      <c r="D7230" s="4">
        <v>42202</v>
      </c>
      <c r="E7230" t="s">
        <v>52</v>
      </c>
      <c r="F7230" t="s">
        <v>2517</v>
      </c>
      <c r="G7230" t="s">
        <v>21</v>
      </c>
      <c r="H7230">
        <v>60610</v>
      </c>
      <c r="I7230" t="s">
        <v>2077</v>
      </c>
      <c r="J7230">
        <v>537.54399999999998</v>
      </c>
      <c r="K7230">
        <v>7</v>
      </c>
      <c r="L7230">
        <v>69.112799999999993</v>
      </c>
      <c r="M7230">
        <v>0.2</v>
      </c>
      <c r="N7230">
        <v>53.754399999999997</v>
      </c>
    </row>
    <row r="7231" spans="1:14" hidden="1">
      <c r="A7231">
        <v>4547</v>
      </c>
      <c r="B7231" t="s">
        <v>6268</v>
      </c>
      <c r="C7231" s="4">
        <v>42197</v>
      </c>
      <c r="D7231" s="4">
        <v>42202</v>
      </c>
      <c r="E7231" t="s">
        <v>52</v>
      </c>
      <c r="F7231" t="s">
        <v>2517</v>
      </c>
      <c r="G7231" t="s">
        <v>21</v>
      </c>
      <c r="H7231">
        <v>60610</v>
      </c>
      <c r="I7231" t="s">
        <v>140</v>
      </c>
      <c r="J7231">
        <v>1.9279999999999999</v>
      </c>
      <c r="K7231">
        <v>2</v>
      </c>
      <c r="L7231">
        <v>2.4582000000000002</v>
      </c>
      <c r="M7231">
        <v>0.8</v>
      </c>
      <c r="N7231">
        <v>-2.9883999999999999</v>
      </c>
    </row>
    <row r="7232" spans="1:14" hidden="1">
      <c r="A7232">
        <v>4548</v>
      </c>
      <c r="B7232" t="s">
        <v>6268</v>
      </c>
      <c r="C7232" s="4">
        <v>42197</v>
      </c>
      <c r="D7232" s="4">
        <v>42202</v>
      </c>
      <c r="E7232" t="s">
        <v>52</v>
      </c>
      <c r="F7232" t="s">
        <v>2517</v>
      </c>
      <c r="G7232" t="s">
        <v>21</v>
      </c>
      <c r="H7232">
        <v>60610</v>
      </c>
      <c r="I7232" t="s">
        <v>5272</v>
      </c>
      <c r="J7232">
        <v>6.9119999999999999</v>
      </c>
      <c r="K7232">
        <v>3</v>
      </c>
      <c r="L7232">
        <v>2.0735999999999999</v>
      </c>
      <c r="M7232">
        <v>0.2</v>
      </c>
      <c r="N7232">
        <v>0.69120000000000004</v>
      </c>
    </row>
    <row r="7233" spans="1:14" hidden="1">
      <c r="A7233">
        <v>4549</v>
      </c>
      <c r="B7233" t="s">
        <v>6268</v>
      </c>
      <c r="C7233" s="4">
        <v>42197</v>
      </c>
      <c r="D7233" s="4">
        <v>42202</v>
      </c>
      <c r="E7233" t="s">
        <v>52</v>
      </c>
      <c r="F7233" t="s">
        <v>2517</v>
      </c>
      <c r="G7233" t="s">
        <v>21</v>
      </c>
      <c r="H7233">
        <v>60610</v>
      </c>
      <c r="I7233" t="s">
        <v>1074</v>
      </c>
      <c r="J7233">
        <v>7.76</v>
      </c>
      <c r="K7233">
        <v>1</v>
      </c>
      <c r="L7233">
        <v>9.8940000000000001</v>
      </c>
      <c r="M7233">
        <v>0.6</v>
      </c>
      <c r="N7233">
        <v>-2.1339999999999999</v>
      </c>
    </row>
    <row r="7234" spans="1:14" hidden="1">
      <c r="A7234">
        <v>4550</v>
      </c>
      <c r="B7234" t="s">
        <v>6268</v>
      </c>
      <c r="C7234" s="4">
        <v>42197</v>
      </c>
      <c r="D7234" s="4">
        <v>42202</v>
      </c>
      <c r="E7234" t="s">
        <v>52</v>
      </c>
      <c r="F7234" t="s">
        <v>2517</v>
      </c>
      <c r="G7234" t="s">
        <v>21</v>
      </c>
      <c r="H7234">
        <v>60610</v>
      </c>
      <c r="I7234" t="s">
        <v>4956</v>
      </c>
      <c r="J7234">
        <v>659.16800000000001</v>
      </c>
      <c r="K7234">
        <v>4</v>
      </c>
      <c r="L7234">
        <v>152.43260000000001</v>
      </c>
      <c r="M7234">
        <v>0.2</v>
      </c>
      <c r="N7234">
        <v>49.437600000000003</v>
      </c>
    </row>
    <row r="7235" spans="1:14" hidden="1">
      <c r="A7235">
        <v>7796</v>
      </c>
      <c r="B7235" t="s">
        <v>6269</v>
      </c>
      <c r="C7235" s="4">
        <v>42197</v>
      </c>
      <c r="D7235" s="4">
        <v>42203</v>
      </c>
      <c r="E7235" t="s">
        <v>15</v>
      </c>
      <c r="F7235" t="s">
        <v>2686</v>
      </c>
      <c r="G7235" t="s">
        <v>21</v>
      </c>
      <c r="H7235">
        <v>79109</v>
      </c>
      <c r="I7235" t="s">
        <v>2077</v>
      </c>
      <c r="J7235">
        <v>307.16800000000001</v>
      </c>
      <c r="K7235">
        <v>4</v>
      </c>
      <c r="L7235">
        <v>69.112799999999993</v>
      </c>
      <c r="M7235">
        <v>0.2</v>
      </c>
      <c r="N7235">
        <v>30.716799999999999</v>
      </c>
    </row>
    <row r="7236" spans="1:14" hidden="1">
      <c r="A7236">
        <v>2049</v>
      </c>
      <c r="B7236" t="s">
        <v>6270</v>
      </c>
      <c r="C7236" s="4">
        <v>42196</v>
      </c>
      <c r="D7236" s="4">
        <v>42198</v>
      </c>
      <c r="E7236" t="s">
        <v>38</v>
      </c>
      <c r="F7236" t="s">
        <v>1186</v>
      </c>
      <c r="G7236" t="s">
        <v>21</v>
      </c>
      <c r="H7236">
        <v>19134</v>
      </c>
      <c r="I7236" t="s">
        <v>2007</v>
      </c>
      <c r="J7236">
        <v>289.8</v>
      </c>
      <c r="K7236">
        <v>7</v>
      </c>
      <c r="L7236">
        <v>36.225000000000001</v>
      </c>
      <c r="M7236">
        <v>0.2</v>
      </c>
      <c r="N7236">
        <v>36.225000000000001</v>
      </c>
    </row>
    <row r="7237" spans="1:14" hidden="1">
      <c r="A7237">
        <v>2050</v>
      </c>
      <c r="B7237" t="s">
        <v>6270</v>
      </c>
      <c r="C7237" s="4">
        <v>42196</v>
      </c>
      <c r="D7237" s="4">
        <v>42198</v>
      </c>
      <c r="E7237" t="s">
        <v>38</v>
      </c>
      <c r="F7237" t="s">
        <v>1186</v>
      </c>
      <c r="G7237" t="s">
        <v>21</v>
      </c>
      <c r="H7237">
        <v>19134</v>
      </c>
      <c r="I7237" t="s">
        <v>2438</v>
      </c>
      <c r="J7237">
        <v>2.5019999999999998</v>
      </c>
      <c r="K7237">
        <v>3</v>
      </c>
      <c r="L7237">
        <v>1.5012000000000001</v>
      </c>
      <c r="M7237">
        <v>0.7</v>
      </c>
      <c r="N7237">
        <v>-2.0015999999999998</v>
      </c>
    </row>
    <row r="7238" spans="1:14" hidden="1">
      <c r="A7238">
        <v>2051</v>
      </c>
      <c r="B7238" t="s">
        <v>6270</v>
      </c>
      <c r="C7238" s="4">
        <v>42196</v>
      </c>
      <c r="D7238" s="4">
        <v>42198</v>
      </c>
      <c r="E7238" t="s">
        <v>38</v>
      </c>
      <c r="F7238" t="s">
        <v>1186</v>
      </c>
      <c r="G7238" t="s">
        <v>21</v>
      </c>
      <c r="H7238">
        <v>19134</v>
      </c>
      <c r="I7238" t="s">
        <v>1232</v>
      </c>
      <c r="J7238">
        <v>6.48</v>
      </c>
      <c r="K7238">
        <v>4</v>
      </c>
      <c r="L7238">
        <v>2.8079999999999998</v>
      </c>
      <c r="M7238">
        <v>0.7</v>
      </c>
      <c r="N7238">
        <v>-4.7519999999999998</v>
      </c>
    </row>
    <row r="7239" spans="1:14" hidden="1">
      <c r="A7239">
        <v>2052</v>
      </c>
      <c r="B7239" t="s">
        <v>6270</v>
      </c>
      <c r="C7239" s="4">
        <v>42196</v>
      </c>
      <c r="D7239" s="4">
        <v>42198</v>
      </c>
      <c r="E7239" t="s">
        <v>38</v>
      </c>
      <c r="F7239" t="s">
        <v>1186</v>
      </c>
      <c r="G7239" t="s">
        <v>21</v>
      </c>
      <c r="H7239">
        <v>19134</v>
      </c>
      <c r="I7239" t="s">
        <v>1607</v>
      </c>
      <c r="J7239">
        <v>341.488</v>
      </c>
      <c r="K7239">
        <v>8</v>
      </c>
      <c r="L7239">
        <v>51.832999999999998</v>
      </c>
      <c r="M7239">
        <v>0.3</v>
      </c>
      <c r="N7239">
        <v>-73.176000000000002</v>
      </c>
    </row>
    <row r="7240" spans="1:14" hidden="1">
      <c r="A7240">
        <v>2053</v>
      </c>
      <c r="B7240" t="s">
        <v>6270</v>
      </c>
      <c r="C7240" s="4">
        <v>42196</v>
      </c>
      <c r="D7240" s="4">
        <v>42198</v>
      </c>
      <c r="E7240" t="s">
        <v>38</v>
      </c>
      <c r="F7240" t="s">
        <v>1186</v>
      </c>
      <c r="G7240" t="s">
        <v>21</v>
      </c>
      <c r="H7240">
        <v>19134</v>
      </c>
      <c r="I7240" t="s">
        <v>2037</v>
      </c>
      <c r="J7240">
        <v>11.12</v>
      </c>
      <c r="K7240">
        <v>5</v>
      </c>
      <c r="L7240">
        <v>2.0571999999999999</v>
      </c>
      <c r="M7240">
        <v>0.2</v>
      </c>
      <c r="N7240">
        <v>0.83399999999999996</v>
      </c>
    </row>
    <row r="7241" spans="1:14" hidden="1">
      <c r="A7241">
        <v>2054</v>
      </c>
      <c r="B7241" t="s">
        <v>6270</v>
      </c>
      <c r="C7241" s="4">
        <v>42196</v>
      </c>
      <c r="D7241" s="4">
        <v>42198</v>
      </c>
      <c r="E7241" t="s">
        <v>38</v>
      </c>
      <c r="F7241" t="s">
        <v>1186</v>
      </c>
      <c r="G7241" t="s">
        <v>21</v>
      </c>
      <c r="H7241">
        <v>19134</v>
      </c>
      <c r="I7241" t="s">
        <v>2737</v>
      </c>
      <c r="J7241">
        <v>25.344000000000001</v>
      </c>
      <c r="K7241">
        <v>6</v>
      </c>
      <c r="L7241">
        <v>3.6432000000000002</v>
      </c>
      <c r="M7241">
        <v>0.2</v>
      </c>
      <c r="N7241">
        <v>3.4847999999999999</v>
      </c>
    </row>
    <row r="7242" spans="1:14" hidden="1">
      <c r="A7242">
        <v>2461</v>
      </c>
      <c r="B7242" t="s">
        <v>6271</v>
      </c>
      <c r="C7242" s="4">
        <v>42196</v>
      </c>
      <c r="D7242" s="4">
        <v>42198</v>
      </c>
      <c r="E7242" t="s">
        <v>52</v>
      </c>
      <c r="F7242" t="s">
        <v>863</v>
      </c>
      <c r="G7242" t="s">
        <v>21</v>
      </c>
      <c r="H7242">
        <v>98115</v>
      </c>
      <c r="I7242" t="s">
        <v>4322</v>
      </c>
      <c r="J7242">
        <v>29.97</v>
      </c>
      <c r="K7242">
        <v>3</v>
      </c>
      <c r="L7242">
        <v>5.4945000000000004</v>
      </c>
      <c r="M7242">
        <v>0</v>
      </c>
      <c r="N7242">
        <v>13.486499999999999</v>
      </c>
    </row>
    <row r="7243" spans="1:14" hidden="1">
      <c r="A7243">
        <v>2462</v>
      </c>
      <c r="B7243" t="s">
        <v>6271</v>
      </c>
      <c r="C7243" s="4">
        <v>42196</v>
      </c>
      <c r="D7243" s="4">
        <v>42198</v>
      </c>
      <c r="E7243" t="s">
        <v>52</v>
      </c>
      <c r="F7243" t="s">
        <v>863</v>
      </c>
      <c r="G7243" t="s">
        <v>21</v>
      </c>
      <c r="H7243">
        <v>98115</v>
      </c>
      <c r="I7243" t="s">
        <v>145</v>
      </c>
      <c r="J7243">
        <v>98.352000000000004</v>
      </c>
      <c r="K7243">
        <v>3</v>
      </c>
      <c r="L7243">
        <v>21.3096</v>
      </c>
      <c r="M7243">
        <v>0.2</v>
      </c>
      <c r="N7243">
        <v>34.423200000000001</v>
      </c>
    </row>
    <row r="7244" spans="1:14" hidden="1">
      <c r="A7244">
        <v>5039</v>
      </c>
      <c r="B7244" t="s">
        <v>6272</v>
      </c>
      <c r="C7244" s="4">
        <v>42196</v>
      </c>
      <c r="D7244" s="4">
        <v>42197</v>
      </c>
      <c r="E7244" t="s">
        <v>38</v>
      </c>
      <c r="F7244" t="s">
        <v>978</v>
      </c>
      <c r="G7244" t="s">
        <v>27</v>
      </c>
      <c r="H7244">
        <v>19805</v>
      </c>
      <c r="I7244" t="s">
        <v>1649</v>
      </c>
      <c r="J7244">
        <v>199.83600000000001</v>
      </c>
      <c r="K7244">
        <v>4</v>
      </c>
      <c r="L7244">
        <v>59.237099999999998</v>
      </c>
      <c r="M7244">
        <v>0.3</v>
      </c>
      <c r="N7244">
        <v>-37.112400000000001</v>
      </c>
    </row>
    <row r="7245" spans="1:14" hidden="1">
      <c r="A7245">
        <v>5040</v>
      </c>
      <c r="B7245" t="s">
        <v>6272</v>
      </c>
      <c r="C7245" s="4">
        <v>42196</v>
      </c>
      <c r="D7245" s="4">
        <v>42197</v>
      </c>
      <c r="E7245" t="s">
        <v>38</v>
      </c>
      <c r="F7245" t="s">
        <v>978</v>
      </c>
      <c r="G7245" t="s">
        <v>27</v>
      </c>
      <c r="H7245">
        <v>19805</v>
      </c>
      <c r="I7245" t="s">
        <v>1563</v>
      </c>
      <c r="J7245">
        <v>716</v>
      </c>
      <c r="K7245">
        <v>2</v>
      </c>
      <c r="L7245">
        <v>261.33999999999997</v>
      </c>
      <c r="M7245">
        <v>0</v>
      </c>
      <c r="N7245">
        <v>193.32</v>
      </c>
    </row>
    <row r="7246" spans="1:14" hidden="1">
      <c r="A7246">
        <v>5041</v>
      </c>
      <c r="B7246" t="s">
        <v>6272</v>
      </c>
      <c r="C7246" s="4">
        <v>42196</v>
      </c>
      <c r="D7246" s="4">
        <v>42197</v>
      </c>
      <c r="E7246" t="s">
        <v>38</v>
      </c>
      <c r="F7246" t="s">
        <v>978</v>
      </c>
      <c r="G7246" t="s">
        <v>27</v>
      </c>
      <c r="H7246">
        <v>19805</v>
      </c>
      <c r="I7246" t="s">
        <v>1908</v>
      </c>
      <c r="J7246">
        <v>221.06</v>
      </c>
      <c r="K7246">
        <v>7</v>
      </c>
      <c r="L7246">
        <v>16.737400000000001</v>
      </c>
      <c r="M7246">
        <v>0</v>
      </c>
      <c r="N7246">
        <v>103.8982</v>
      </c>
    </row>
    <row r="7247" spans="1:14" hidden="1">
      <c r="A7247">
        <v>3198</v>
      </c>
      <c r="B7247" t="s">
        <v>6273</v>
      </c>
      <c r="C7247" s="4">
        <v>42195</v>
      </c>
      <c r="D7247" s="4">
        <v>42195</v>
      </c>
      <c r="E7247" t="s">
        <v>98</v>
      </c>
      <c r="F7247" t="s">
        <v>3216</v>
      </c>
      <c r="G7247" t="s">
        <v>21</v>
      </c>
      <c r="H7247">
        <v>85281</v>
      </c>
      <c r="I7247" t="s">
        <v>393</v>
      </c>
      <c r="J7247">
        <v>3.3660000000000001</v>
      </c>
      <c r="K7247">
        <v>3</v>
      </c>
      <c r="L7247">
        <v>1.87</v>
      </c>
      <c r="M7247">
        <v>0.7</v>
      </c>
      <c r="N7247">
        <v>-2.2440000000000002</v>
      </c>
    </row>
    <row r="7248" spans="1:14" hidden="1">
      <c r="A7248">
        <v>8089</v>
      </c>
      <c r="B7248" t="s">
        <v>6274</v>
      </c>
      <c r="C7248" s="4">
        <v>42195</v>
      </c>
      <c r="D7248" s="4">
        <v>42199</v>
      </c>
      <c r="E7248" t="s">
        <v>15</v>
      </c>
      <c r="F7248" t="s">
        <v>446</v>
      </c>
      <c r="G7248" t="s">
        <v>21</v>
      </c>
      <c r="H7248">
        <v>92404</v>
      </c>
      <c r="I7248" t="s">
        <v>1779</v>
      </c>
      <c r="J7248">
        <v>39.92</v>
      </c>
      <c r="K7248">
        <v>2</v>
      </c>
      <c r="L7248">
        <v>13.473000000000001</v>
      </c>
      <c r="M7248">
        <v>0.2</v>
      </c>
      <c r="N7248">
        <v>12.974</v>
      </c>
    </row>
    <row r="7249" spans="1:14" hidden="1">
      <c r="A7249">
        <v>1782</v>
      </c>
      <c r="B7249" t="s">
        <v>6275</v>
      </c>
      <c r="C7249" s="4">
        <v>42194</v>
      </c>
      <c r="D7249" s="4">
        <v>42198</v>
      </c>
      <c r="E7249" t="s">
        <v>15</v>
      </c>
      <c r="F7249" t="s">
        <v>3059</v>
      </c>
      <c r="G7249" t="s">
        <v>27</v>
      </c>
      <c r="H7249">
        <v>2038</v>
      </c>
      <c r="I7249" t="s">
        <v>4232</v>
      </c>
      <c r="J7249">
        <v>6.58</v>
      </c>
      <c r="K7249">
        <v>2</v>
      </c>
      <c r="L7249">
        <v>1.7766</v>
      </c>
      <c r="M7249">
        <v>0</v>
      </c>
      <c r="N7249">
        <v>3.0268000000000002</v>
      </c>
    </row>
    <row r="7250" spans="1:14" hidden="1">
      <c r="A7250">
        <v>1783</v>
      </c>
      <c r="B7250" t="s">
        <v>6275</v>
      </c>
      <c r="C7250" s="4">
        <v>42194</v>
      </c>
      <c r="D7250" s="4">
        <v>42198</v>
      </c>
      <c r="E7250" t="s">
        <v>15</v>
      </c>
      <c r="F7250" t="s">
        <v>3059</v>
      </c>
      <c r="G7250" t="s">
        <v>27</v>
      </c>
      <c r="H7250">
        <v>2038</v>
      </c>
      <c r="I7250" t="s">
        <v>145</v>
      </c>
      <c r="J7250">
        <v>122.94</v>
      </c>
      <c r="K7250">
        <v>3</v>
      </c>
      <c r="L7250">
        <v>21.3096</v>
      </c>
      <c r="M7250">
        <v>0</v>
      </c>
      <c r="N7250">
        <v>59.011200000000002</v>
      </c>
    </row>
    <row r="7251" spans="1:14" hidden="1">
      <c r="A7251">
        <v>3455</v>
      </c>
      <c r="B7251" t="s">
        <v>6276</v>
      </c>
      <c r="C7251" s="4">
        <v>42194</v>
      </c>
      <c r="D7251" s="4">
        <v>42199</v>
      </c>
      <c r="E7251" t="s">
        <v>15</v>
      </c>
      <c r="F7251" t="s">
        <v>2145</v>
      </c>
      <c r="G7251" t="s">
        <v>21</v>
      </c>
      <c r="H7251">
        <v>37211</v>
      </c>
      <c r="I7251" t="s">
        <v>1498</v>
      </c>
      <c r="J7251">
        <v>5.16</v>
      </c>
      <c r="K7251">
        <v>3</v>
      </c>
      <c r="L7251">
        <v>1.4404999999999999</v>
      </c>
      <c r="M7251">
        <v>0.2</v>
      </c>
      <c r="N7251">
        <v>0.83849999999999902</v>
      </c>
    </row>
    <row r="7252" spans="1:14" hidden="1">
      <c r="A7252">
        <v>3678</v>
      </c>
      <c r="B7252" t="s">
        <v>6277</v>
      </c>
      <c r="C7252" s="4">
        <v>42194</v>
      </c>
      <c r="D7252" s="4">
        <v>42199</v>
      </c>
      <c r="E7252" t="s">
        <v>15</v>
      </c>
      <c r="F7252" t="s">
        <v>503</v>
      </c>
      <c r="G7252" t="s">
        <v>21</v>
      </c>
      <c r="H7252">
        <v>20735</v>
      </c>
      <c r="I7252" t="s">
        <v>3713</v>
      </c>
      <c r="J7252">
        <v>15.8</v>
      </c>
      <c r="K7252">
        <v>4</v>
      </c>
      <c r="L7252">
        <v>2.6859999999999999</v>
      </c>
      <c r="M7252">
        <v>0</v>
      </c>
      <c r="N7252">
        <v>5.056</v>
      </c>
    </row>
    <row r="7253" spans="1:14" hidden="1">
      <c r="A7253">
        <v>3679</v>
      </c>
      <c r="B7253" t="s">
        <v>6277</v>
      </c>
      <c r="C7253" s="4">
        <v>42194</v>
      </c>
      <c r="D7253" s="4">
        <v>42199</v>
      </c>
      <c r="E7253" t="s">
        <v>15</v>
      </c>
      <c r="F7253" t="s">
        <v>503</v>
      </c>
      <c r="G7253" t="s">
        <v>21</v>
      </c>
      <c r="H7253">
        <v>20735</v>
      </c>
      <c r="I7253" t="s">
        <v>1972</v>
      </c>
      <c r="J7253">
        <v>464.97</v>
      </c>
      <c r="K7253">
        <v>3</v>
      </c>
      <c r="L7253">
        <v>85.244500000000002</v>
      </c>
      <c r="M7253">
        <v>0</v>
      </c>
      <c r="N7253">
        <v>209.23650000000001</v>
      </c>
    </row>
    <row r="7254" spans="1:14" hidden="1">
      <c r="A7254">
        <v>3680</v>
      </c>
      <c r="B7254" t="s">
        <v>6277</v>
      </c>
      <c r="C7254" s="4">
        <v>42194</v>
      </c>
      <c r="D7254" s="4">
        <v>42199</v>
      </c>
      <c r="E7254" t="s">
        <v>15</v>
      </c>
      <c r="F7254" t="s">
        <v>503</v>
      </c>
      <c r="G7254" t="s">
        <v>21</v>
      </c>
      <c r="H7254">
        <v>20735</v>
      </c>
      <c r="I7254" t="s">
        <v>4893</v>
      </c>
      <c r="J7254">
        <v>181.96</v>
      </c>
      <c r="K7254">
        <v>2</v>
      </c>
      <c r="L7254">
        <v>80.972200000000001</v>
      </c>
      <c r="M7254">
        <v>0</v>
      </c>
      <c r="N7254">
        <v>20.015599999999999</v>
      </c>
    </row>
    <row r="7255" spans="1:14" hidden="1">
      <c r="A7255">
        <v>3681</v>
      </c>
      <c r="B7255" t="s">
        <v>6277</v>
      </c>
      <c r="C7255" s="4">
        <v>42194</v>
      </c>
      <c r="D7255" s="4">
        <v>42199</v>
      </c>
      <c r="E7255" t="s">
        <v>15</v>
      </c>
      <c r="F7255" t="s">
        <v>503</v>
      </c>
      <c r="G7255" t="s">
        <v>21</v>
      </c>
      <c r="H7255">
        <v>20735</v>
      </c>
      <c r="I7255" t="s">
        <v>3582</v>
      </c>
      <c r="J7255">
        <v>12.39</v>
      </c>
      <c r="K7255">
        <v>3</v>
      </c>
      <c r="L7255">
        <v>2.2302</v>
      </c>
      <c r="M7255">
        <v>0</v>
      </c>
      <c r="N7255">
        <v>5.6993999999999998</v>
      </c>
    </row>
    <row r="7256" spans="1:14" hidden="1">
      <c r="A7256">
        <v>3682</v>
      </c>
      <c r="B7256" t="s">
        <v>6277</v>
      </c>
      <c r="C7256" s="4">
        <v>42194</v>
      </c>
      <c r="D7256" s="4">
        <v>42199</v>
      </c>
      <c r="E7256" t="s">
        <v>15</v>
      </c>
      <c r="F7256" t="s">
        <v>503</v>
      </c>
      <c r="G7256" t="s">
        <v>21</v>
      </c>
      <c r="H7256">
        <v>20735</v>
      </c>
      <c r="I7256" t="s">
        <v>602</v>
      </c>
      <c r="J7256">
        <v>84.09</v>
      </c>
      <c r="K7256">
        <v>3</v>
      </c>
      <c r="L7256">
        <v>14.015000000000001</v>
      </c>
      <c r="M7256">
        <v>0</v>
      </c>
      <c r="N7256">
        <v>42.045000000000002</v>
      </c>
    </row>
    <row r="7257" spans="1:14" hidden="1">
      <c r="A7257">
        <v>3683</v>
      </c>
      <c r="B7257" t="s">
        <v>6277</v>
      </c>
      <c r="C7257" s="4">
        <v>42194</v>
      </c>
      <c r="D7257" s="4">
        <v>42199</v>
      </c>
      <c r="E7257" t="s">
        <v>15</v>
      </c>
      <c r="F7257" t="s">
        <v>503</v>
      </c>
      <c r="G7257" t="s">
        <v>21</v>
      </c>
      <c r="H7257">
        <v>20735</v>
      </c>
      <c r="I7257" t="s">
        <v>429</v>
      </c>
      <c r="J7257">
        <v>79.36</v>
      </c>
      <c r="K7257">
        <v>4</v>
      </c>
      <c r="L7257">
        <v>11.7056</v>
      </c>
      <c r="M7257">
        <v>0</v>
      </c>
      <c r="N7257">
        <v>32.537599999999998</v>
      </c>
    </row>
    <row r="7258" spans="1:14" hidden="1">
      <c r="A7258">
        <v>3684</v>
      </c>
      <c r="B7258" t="s">
        <v>6277</v>
      </c>
      <c r="C7258" s="4">
        <v>42194</v>
      </c>
      <c r="D7258" s="4">
        <v>42199</v>
      </c>
      <c r="E7258" t="s">
        <v>15</v>
      </c>
      <c r="F7258" t="s">
        <v>503</v>
      </c>
      <c r="G7258" t="s">
        <v>21</v>
      </c>
      <c r="H7258">
        <v>20735</v>
      </c>
      <c r="I7258" t="s">
        <v>2429</v>
      </c>
      <c r="J7258">
        <v>153.36000000000001</v>
      </c>
      <c r="K7258">
        <v>9</v>
      </c>
      <c r="L7258">
        <v>9.2015999999999991</v>
      </c>
      <c r="M7258">
        <v>0</v>
      </c>
      <c r="N7258">
        <v>70.545599999999993</v>
      </c>
    </row>
    <row r="7259" spans="1:14" hidden="1">
      <c r="A7259">
        <v>3685</v>
      </c>
      <c r="B7259" t="s">
        <v>6277</v>
      </c>
      <c r="C7259" s="4">
        <v>42194</v>
      </c>
      <c r="D7259" s="4">
        <v>42199</v>
      </c>
      <c r="E7259" t="s">
        <v>15</v>
      </c>
      <c r="F7259" t="s">
        <v>503</v>
      </c>
      <c r="G7259" t="s">
        <v>21</v>
      </c>
      <c r="H7259">
        <v>20735</v>
      </c>
      <c r="I7259" t="s">
        <v>2430</v>
      </c>
      <c r="J7259">
        <v>43.68</v>
      </c>
      <c r="K7259">
        <v>6</v>
      </c>
      <c r="L7259">
        <v>3.7128000000000001</v>
      </c>
      <c r="M7259">
        <v>0</v>
      </c>
      <c r="N7259">
        <v>21.403199999999998</v>
      </c>
    </row>
    <row r="7260" spans="1:14" hidden="1">
      <c r="A7260">
        <v>3686</v>
      </c>
      <c r="B7260" t="s">
        <v>6277</v>
      </c>
      <c r="C7260" s="4">
        <v>42194</v>
      </c>
      <c r="D7260" s="4">
        <v>42199</v>
      </c>
      <c r="E7260" t="s">
        <v>15</v>
      </c>
      <c r="F7260" t="s">
        <v>503</v>
      </c>
      <c r="G7260" t="s">
        <v>21</v>
      </c>
      <c r="H7260">
        <v>20735</v>
      </c>
      <c r="I7260" t="s">
        <v>3051</v>
      </c>
      <c r="J7260">
        <v>98.21</v>
      </c>
      <c r="K7260">
        <v>7</v>
      </c>
      <c r="L7260">
        <v>9.9612999999999996</v>
      </c>
      <c r="M7260">
        <v>0</v>
      </c>
      <c r="N7260">
        <v>28.480899999999998</v>
      </c>
    </row>
    <row r="7261" spans="1:14" hidden="1">
      <c r="A7261">
        <v>3782</v>
      </c>
      <c r="B7261" t="s">
        <v>6278</v>
      </c>
      <c r="C7261" s="4">
        <v>42194</v>
      </c>
      <c r="D7261" s="4">
        <v>42199</v>
      </c>
      <c r="E7261" t="s">
        <v>52</v>
      </c>
      <c r="F7261" t="s">
        <v>718</v>
      </c>
      <c r="G7261" t="s">
        <v>21</v>
      </c>
      <c r="H7261">
        <v>19120</v>
      </c>
      <c r="I7261" t="s">
        <v>240</v>
      </c>
      <c r="J7261">
        <v>269.98200000000003</v>
      </c>
      <c r="K7261">
        <v>3</v>
      </c>
      <c r="L7261">
        <v>76.494900000000001</v>
      </c>
      <c r="M7261">
        <v>0.4</v>
      </c>
      <c r="N7261">
        <v>40.497300000000003</v>
      </c>
    </row>
    <row r="7262" spans="1:14" hidden="1">
      <c r="A7262">
        <v>4276</v>
      </c>
      <c r="B7262" t="s">
        <v>6279</v>
      </c>
      <c r="C7262" s="4">
        <v>42194</v>
      </c>
      <c r="D7262" s="4">
        <v>42198</v>
      </c>
      <c r="E7262" t="s">
        <v>15</v>
      </c>
      <c r="F7262" t="s">
        <v>1391</v>
      </c>
      <c r="G7262" t="s">
        <v>27</v>
      </c>
      <c r="H7262">
        <v>75220</v>
      </c>
      <c r="I7262" t="s">
        <v>1157</v>
      </c>
      <c r="J7262">
        <v>48.631999999999998</v>
      </c>
      <c r="K7262">
        <v>2</v>
      </c>
      <c r="L7262">
        <v>85.105999999999995</v>
      </c>
      <c r="M7262">
        <v>0.8</v>
      </c>
      <c r="N7262">
        <v>-121.58</v>
      </c>
    </row>
    <row r="7263" spans="1:14" hidden="1">
      <c r="A7263">
        <v>4192</v>
      </c>
      <c r="B7263" t="s">
        <v>6280</v>
      </c>
      <c r="C7263" s="4">
        <v>42193</v>
      </c>
      <c r="D7263" s="4">
        <v>42193</v>
      </c>
      <c r="E7263" t="s">
        <v>98</v>
      </c>
      <c r="F7263" t="s">
        <v>1513</v>
      </c>
      <c r="G7263" t="s">
        <v>21</v>
      </c>
      <c r="H7263">
        <v>77070</v>
      </c>
      <c r="I7263" t="s">
        <v>6281</v>
      </c>
      <c r="J7263">
        <v>21.12</v>
      </c>
      <c r="K7263">
        <v>5</v>
      </c>
      <c r="L7263">
        <v>2.9039999999999999</v>
      </c>
      <c r="M7263">
        <v>0.2</v>
      </c>
      <c r="N7263">
        <v>6.6</v>
      </c>
    </row>
    <row r="7264" spans="1:14" hidden="1">
      <c r="A7264">
        <v>1017</v>
      </c>
      <c r="B7264" t="s">
        <v>6282</v>
      </c>
      <c r="C7264" s="4">
        <v>42191</v>
      </c>
      <c r="D7264" s="4">
        <v>42195</v>
      </c>
      <c r="E7264" t="s">
        <v>15</v>
      </c>
      <c r="F7264" t="s">
        <v>392</v>
      </c>
      <c r="G7264" t="s">
        <v>27</v>
      </c>
      <c r="H7264">
        <v>10011</v>
      </c>
      <c r="I7264" t="s">
        <v>3248</v>
      </c>
      <c r="J7264">
        <v>13.96</v>
      </c>
      <c r="K7264">
        <v>2</v>
      </c>
      <c r="L7264">
        <v>3.6295999999999999</v>
      </c>
      <c r="M7264">
        <v>0</v>
      </c>
      <c r="N7264">
        <v>6.7008000000000001</v>
      </c>
    </row>
    <row r="7265" spans="1:14" hidden="1">
      <c r="A7265">
        <v>1018</v>
      </c>
      <c r="B7265" t="s">
        <v>6282</v>
      </c>
      <c r="C7265" s="4">
        <v>42191</v>
      </c>
      <c r="D7265" s="4">
        <v>42195</v>
      </c>
      <c r="E7265" t="s">
        <v>15</v>
      </c>
      <c r="F7265" t="s">
        <v>392</v>
      </c>
      <c r="G7265" t="s">
        <v>27</v>
      </c>
      <c r="H7265">
        <v>10011</v>
      </c>
      <c r="I7265" t="s">
        <v>4226</v>
      </c>
      <c r="J7265">
        <v>155.82</v>
      </c>
      <c r="K7265">
        <v>3</v>
      </c>
      <c r="L7265">
        <v>30.644600000000001</v>
      </c>
      <c r="M7265">
        <v>0</v>
      </c>
      <c r="N7265">
        <v>63.886200000000002</v>
      </c>
    </row>
    <row r="7266" spans="1:14" hidden="1">
      <c r="A7266">
        <v>1019</v>
      </c>
      <c r="B7266" t="s">
        <v>6282</v>
      </c>
      <c r="C7266" s="4">
        <v>42191</v>
      </c>
      <c r="D7266" s="4">
        <v>42195</v>
      </c>
      <c r="E7266" t="s">
        <v>15</v>
      </c>
      <c r="F7266" t="s">
        <v>392</v>
      </c>
      <c r="G7266" t="s">
        <v>27</v>
      </c>
      <c r="H7266">
        <v>10011</v>
      </c>
      <c r="I7266" t="s">
        <v>2112</v>
      </c>
      <c r="J7266">
        <v>124.95</v>
      </c>
      <c r="K7266">
        <v>5</v>
      </c>
      <c r="L7266">
        <v>24.490200000000002</v>
      </c>
      <c r="M7266">
        <v>0</v>
      </c>
      <c r="N7266">
        <v>2.4990000000000001</v>
      </c>
    </row>
    <row r="7267" spans="1:14" hidden="1">
      <c r="A7267">
        <v>1020</v>
      </c>
      <c r="B7267" t="s">
        <v>6282</v>
      </c>
      <c r="C7267" s="4">
        <v>42191</v>
      </c>
      <c r="D7267" s="4">
        <v>42195</v>
      </c>
      <c r="E7267" t="s">
        <v>15</v>
      </c>
      <c r="F7267" t="s">
        <v>392</v>
      </c>
      <c r="G7267" t="s">
        <v>27</v>
      </c>
      <c r="H7267">
        <v>10011</v>
      </c>
      <c r="I7267" t="s">
        <v>367</v>
      </c>
      <c r="J7267">
        <v>601.65</v>
      </c>
      <c r="K7267">
        <v>5</v>
      </c>
      <c r="L7267">
        <v>89.044200000000004</v>
      </c>
      <c r="M7267">
        <v>0</v>
      </c>
      <c r="N7267">
        <v>156.429</v>
      </c>
    </row>
    <row r="7268" spans="1:14" hidden="1">
      <c r="A7268">
        <v>2416</v>
      </c>
      <c r="B7268" t="s">
        <v>6283</v>
      </c>
      <c r="C7268" s="4">
        <v>42191</v>
      </c>
      <c r="D7268" s="4">
        <v>42196</v>
      </c>
      <c r="E7268" t="s">
        <v>15</v>
      </c>
      <c r="F7268" t="s">
        <v>2076</v>
      </c>
      <c r="G7268" t="s">
        <v>17</v>
      </c>
      <c r="H7268">
        <v>1040</v>
      </c>
      <c r="I7268" t="s">
        <v>3167</v>
      </c>
      <c r="J7268">
        <v>301.95999999999998</v>
      </c>
      <c r="K7268">
        <v>2</v>
      </c>
      <c r="L7268">
        <v>120.78400000000001</v>
      </c>
      <c r="M7268">
        <v>0</v>
      </c>
      <c r="N7268">
        <v>60.392000000000003</v>
      </c>
    </row>
    <row r="7269" spans="1:14" hidden="1">
      <c r="A7269">
        <v>5164</v>
      </c>
      <c r="B7269" t="s">
        <v>6284</v>
      </c>
      <c r="C7269" s="4">
        <v>42191</v>
      </c>
      <c r="D7269" s="4">
        <v>42196</v>
      </c>
      <c r="E7269" t="s">
        <v>15</v>
      </c>
      <c r="F7269" t="s">
        <v>816</v>
      </c>
      <c r="G7269" t="s">
        <v>21</v>
      </c>
      <c r="H7269">
        <v>91104</v>
      </c>
      <c r="I7269" t="s">
        <v>83</v>
      </c>
      <c r="J7269">
        <v>170.352</v>
      </c>
      <c r="K7269">
        <v>3</v>
      </c>
      <c r="L7269">
        <v>62.462400000000002</v>
      </c>
      <c r="M7269">
        <v>0.2</v>
      </c>
      <c r="N7269">
        <v>-17.0352</v>
      </c>
    </row>
    <row r="7270" spans="1:14" hidden="1">
      <c r="A7270">
        <v>6838</v>
      </c>
      <c r="B7270" t="s">
        <v>6285</v>
      </c>
      <c r="C7270" s="4">
        <v>42191</v>
      </c>
      <c r="D7270" s="4">
        <v>42197</v>
      </c>
      <c r="E7270" t="s">
        <v>15</v>
      </c>
      <c r="F7270" t="s">
        <v>1985</v>
      </c>
      <c r="G7270" t="s">
        <v>27</v>
      </c>
      <c r="H7270">
        <v>8360</v>
      </c>
      <c r="I7270" t="s">
        <v>2037</v>
      </c>
      <c r="J7270">
        <v>11.12</v>
      </c>
      <c r="K7270">
        <v>4</v>
      </c>
      <c r="L7270">
        <v>2.0571999999999999</v>
      </c>
      <c r="M7270">
        <v>0</v>
      </c>
      <c r="N7270">
        <v>2.8912</v>
      </c>
    </row>
    <row r="7271" spans="1:14" hidden="1">
      <c r="A7271">
        <v>2635</v>
      </c>
      <c r="B7271" t="s">
        <v>6286</v>
      </c>
      <c r="C7271" s="4">
        <v>42190</v>
      </c>
      <c r="D7271" s="4">
        <v>42195</v>
      </c>
      <c r="E7271" t="s">
        <v>52</v>
      </c>
      <c r="F7271" t="s">
        <v>1985</v>
      </c>
      <c r="G7271" t="s">
        <v>27</v>
      </c>
      <c r="H7271">
        <v>28314</v>
      </c>
      <c r="I7271" t="s">
        <v>2031</v>
      </c>
      <c r="J7271">
        <v>4.9279999999999999</v>
      </c>
      <c r="K7271">
        <v>2</v>
      </c>
      <c r="L7271">
        <v>2.0943999999999998</v>
      </c>
      <c r="M7271">
        <v>0.2</v>
      </c>
      <c r="N7271">
        <v>0.73919999999999897</v>
      </c>
    </row>
    <row r="7272" spans="1:14" hidden="1">
      <c r="A7272">
        <v>2636</v>
      </c>
      <c r="B7272" t="s">
        <v>6286</v>
      </c>
      <c r="C7272" s="4">
        <v>42190</v>
      </c>
      <c r="D7272" s="4">
        <v>42195</v>
      </c>
      <c r="E7272" t="s">
        <v>52</v>
      </c>
      <c r="F7272" t="s">
        <v>1985</v>
      </c>
      <c r="G7272" t="s">
        <v>27</v>
      </c>
      <c r="H7272">
        <v>28314</v>
      </c>
      <c r="I7272" t="s">
        <v>1380</v>
      </c>
      <c r="J7272">
        <v>7.23</v>
      </c>
      <c r="K7272">
        <v>5</v>
      </c>
      <c r="L7272">
        <v>2.6027999999999998</v>
      </c>
      <c r="M7272">
        <v>0.7</v>
      </c>
      <c r="N7272">
        <v>-5.7839999999999998</v>
      </c>
    </row>
    <row r="7273" spans="1:14" hidden="1">
      <c r="A7273">
        <v>3003</v>
      </c>
      <c r="B7273" t="s">
        <v>6287</v>
      </c>
      <c r="C7273" s="4">
        <v>42190</v>
      </c>
      <c r="D7273" s="4">
        <v>42195</v>
      </c>
      <c r="E7273" t="s">
        <v>15</v>
      </c>
      <c r="F7273" t="s">
        <v>867</v>
      </c>
      <c r="G7273" t="s">
        <v>17</v>
      </c>
      <c r="H7273">
        <v>48310</v>
      </c>
      <c r="I7273" t="s">
        <v>1868</v>
      </c>
      <c r="J7273">
        <v>19</v>
      </c>
      <c r="K7273">
        <v>5</v>
      </c>
      <c r="L7273">
        <v>2.0139999999999998</v>
      </c>
      <c r="M7273">
        <v>0</v>
      </c>
      <c r="N7273">
        <v>8.93</v>
      </c>
    </row>
    <row r="7274" spans="1:14" hidden="1">
      <c r="A7274">
        <v>4405</v>
      </c>
      <c r="B7274" t="s">
        <v>6288</v>
      </c>
      <c r="C7274" s="4">
        <v>42190</v>
      </c>
      <c r="D7274" s="4">
        <v>42195</v>
      </c>
      <c r="E7274" t="s">
        <v>15</v>
      </c>
      <c r="F7274" t="s">
        <v>438</v>
      </c>
      <c r="G7274" t="s">
        <v>21</v>
      </c>
      <c r="H7274">
        <v>19140</v>
      </c>
      <c r="I7274" t="s">
        <v>1516</v>
      </c>
      <c r="J7274">
        <v>34.799999999999997</v>
      </c>
      <c r="K7274">
        <v>3</v>
      </c>
      <c r="L7274">
        <v>10.875</v>
      </c>
      <c r="M7274">
        <v>0.2</v>
      </c>
      <c r="N7274">
        <v>2.1749999999999998</v>
      </c>
    </row>
    <row r="7275" spans="1:14" hidden="1">
      <c r="A7275">
        <v>4406</v>
      </c>
      <c r="B7275" t="s">
        <v>6288</v>
      </c>
      <c r="C7275" s="4">
        <v>42190</v>
      </c>
      <c r="D7275" s="4">
        <v>42195</v>
      </c>
      <c r="E7275" t="s">
        <v>15</v>
      </c>
      <c r="F7275" t="s">
        <v>438</v>
      </c>
      <c r="G7275" t="s">
        <v>21</v>
      </c>
      <c r="H7275">
        <v>19140</v>
      </c>
      <c r="I7275" t="s">
        <v>3617</v>
      </c>
      <c r="J7275">
        <v>38.975999999999999</v>
      </c>
      <c r="K7275">
        <v>3</v>
      </c>
      <c r="L7275">
        <v>13.804</v>
      </c>
      <c r="M7275">
        <v>0.2</v>
      </c>
      <c r="N7275">
        <v>-2.4359999999999999</v>
      </c>
    </row>
    <row r="7276" spans="1:14" hidden="1">
      <c r="A7276">
        <v>8298</v>
      </c>
      <c r="B7276" t="s">
        <v>6289</v>
      </c>
      <c r="C7276" s="4">
        <v>42190</v>
      </c>
      <c r="D7276" s="4">
        <v>42196</v>
      </c>
      <c r="E7276" t="s">
        <v>15</v>
      </c>
      <c r="F7276" t="s">
        <v>981</v>
      </c>
      <c r="G7276" t="s">
        <v>27</v>
      </c>
      <c r="H7276">
        <v>28205</v>
      </c>
      <c r="I7276" t="s">
        <v>2031</v>
      </c>
      <c r="J7276">
        <v>4.9279999999999999</v>
      </c>
      <c r="K7276">
        <v>2</v>
      </c>
      <c r="L7276">
        <v>2.0943999999999998</v>
      </c>
      <c r="M7276">
        <v>0.2</v>
      </c>
      <c r="N7276">
        <v>0.73919999999999897</v>
      </c>
    </row>
    <row r="7277" spans="1:14" hidden="1">
      <c r="A7277">
        <v>8299</v>
      </c>
      <c r="B7277" t="s">
        <v>6289</v>
      </c>
      <c r="C7277" s="4">
        <v>42190</v>
      </c>
      <c r="D7277" s="4">
        <v>42196</v>
      </c>
      <c r="E7277" t="s">
        <v>15</v>
      </c>
      <c r="F7277" t="s">
        <v>981</v>
      </c>
      <c r="G7277" t="s">
        <v>27</v>
      </c>
      <c r="H7277">
        <v>28205</v>
      </c>
      <c r="I7277" t="s">
        <v>3025</v>
      </c>
      <c r="J7277">
        <v>11.784000000000001</v>
      </c>
      <c r="K7277">
        <v>3</v>
      </c>
      <c r="L7277">
        <v>2.5041000000000002</v>
      </c>
      <c r="M7277">
        <v>0.2</v>
      </c>
      <c r="N7277">
        <v>4.2717000000000001</v>
      </c>
    </row>
    <row r="7278" spans="1:14" hidden="1">
      <c r="A7278">
        <v>1253</v>
      </c>
      <c r="B7278" t="s">
        <v>6290</v>
      </c>
      <c r="C7278" s="4">
        <v>42189</v>
      </c>
      <c r="D7278" s="4">
        <v>42194</v>
      </c>
      <c r="E7278" t="s">
        <v>15</v>
      </c>
      <c r="F7278" t="s">
        <v>4112</v>
      </c>
      <c r="G7278" t="s">
        <v>21</v>
      </c>
      <c r="H7278">
        <v>53209</v>
      </c>
      <c r="I7278" t="s">
        <v>1053</v>
      </c>
      <c r="J7278">
        <v>1099.96</v>
      </c>
      <c r="K7278">
        <v>4</v>
      </c>
      <c r="L7278">
        <v>203.49260000000001</v>
      </c>
      <c r="M7278">
        <v>0</v>
      </c>
      <c r="N7278">
        <v>285.9896</v>
      </c>
    </row>
    <row r="7279" spans="1:14" hidden="1">
      <c r="A7279">
        <v>1287</v>
      </c>
      <c r="B7279" t="s">
        <v>6291</v>
      </c>
      <c r="C7279" s="4">
        <v>42189</v>
      </c>
      <c r="D7279" s="4">
        <v>42193</v>
      </c>
      <c r="E7279" t="s">
        <v>15</v>
      </c>
      <c r="F7279" t="s">
        <v>823</v>
      </c>
      <c r="G7279" t="s">
        <v>17</v>
      </c>
      <c r="H7279">
        <v>10035</v>
      </c>
      <c r="I7279" t="s">
        <v>1936</v>
      </c>
      <c r="J7279">
        <v>15.48</v>
      </c>
      <c r="K7279">
        <v>3</v>
      </c>
      <c r="L7279">
        <v>3.6636000000000002</v>
      </c>
      <c r="M7279">
        <v>0</v>
      </c>
      <c r="N7279">
        <v>4.4892000000000003</v>
      </c>
    </row>
    <row r="7280" spans="1:14" hidden="1">
      <c r="A7280">
        <v>7919</v>
      </c>
      <c r="B7280" t="s">
        <v>6292</v>
      </c>
      <c r="C7280" s="4">
        <v>42189</v>
      </c>
      <c r="D7280" s="4">
        <v>42193</v>
      </c>
      <c r="E7280" t="s">
        <v>52</v>
      </c>
      <c r="F7280" t="s">
        <v>2174</v>
      </c>
      <c r="G7280" t="s">
        <v>17</v>
      </c>
      <c r="H7280">
        <v>92024</v>
      </c>
      <c r="I7280" t="s">
        <v>1471</v>
      </c>
      <c r="J7280">
        <v>22.847999999999999</v>
      </c>
      <c r="K7280">
        <v>2</v>
      </c>
      <c r="L7280">
        <v>7.7111999999999998</v>
      </c>
      <c r="M7280">
        <v>0.2</v>
      </c>
      <c r="N7280">
        <v>7.4256000000000002</v>
      </c>
    </row>
    <row r="7281" spans="1:14" hidden="1">
      <c r="A7281">
        <v>587</v>
      </c>
      <c r="B7281" t="s">
        <v>6293</v>
      </c>
      <c r="C7281" s="4">
        <v>42188</v>
      </c>
      <c r="D7281" s="4">
        <v>42194</v>
      </c>
      <c r="E7281" t="s">
        <v>15</v>
      </c>
      <c r="F7281" t="s">
        <v>2021</v>
      </c>
      <c r="G7281" t="s">
        <v>21</v>
      </c>
      <c r="H7281">
        <v>40475</v>
      </c>
      <c r="I7281" t="s">
        <v>586</v>
      </c>
      <c r="J7281">
        <v>70.98</v>
      </c>
      <c r="K7281">
        <v>1</v>
      </c>
      <c r="L7281">
        <v>66.011399999999995</v>
      </c>
      <c r="M7281">
        <v>0</v>
      </c>
      <c r="N7281">
        <v>4.9686000000000003</v>
      </c>
    </row>
    <row r="7282" spans="1:14" hidden="1">
      <c r="A7282">
        <v>588</v>
      </c>
      <c r="B7282" t="s">
        <v>6293</v>
      </c>
      <c r="C7282" s="4">
        <v>42188</v>
      </c>
      <c r="D7282" s="4">
        <v>42194</v>
      </c>
      <c r="E7282" t="s">
        <v>15</v>
      </c>
      <c r="F7282" t="s">
        <v>2021</v>
      </c>
      <c r="G7282" t="s">
        <v>21</v>
      </c>
      <c r="H7282">
        <v>40475</v>
      </c>
      <c r="I7282" t="s">
        <v>2057</v>
      </c>
      <c r="J7282">
        <v>294.93</v>
      </c>
      <c r="K7282">
        <v>3</v>
      </c>
      <c r="L7282">
        <v>50.138100000000001</v>
      </c>
      <c r="M7282">
        <v>0</v>
      </c>
      <c r="N7282">
        <v>144.51570000000001</v>
      </c>
    </row>
    <row r="7283" spans="1:14" hidden="1">
      <c r="A7283">
        <v>1051</v>
      </c>
      <c r="B7283" t="s">
        <v>6294</v>
      </c>
      <c r="C7283" s="4">
        <v>42188</v>
      </c>
      <c r="D7283" s="4">
        <v>42190</v>
      </c>
      <c r="E7283" t="s">
        <v>38</v>
      </c>
      <c r="F7283" t="s">
        <v>893</v>
      </c>
      <c r="G7283" t="s">
        <v>27</v>
      </c>
      <c r="H7283">
        <v>19134</v>
      </c>
      <c r="I7283" t="s">
        <v>2891</v>
      </c>
      <c r="J7283">
        <v>168.464</v>
      </c>
      <c r="K7283">
        <v>2</v>
      </c>
      <c r="L7283">
        <v>98.9726</v>
      </c>
      <c r="M7283">
        <v>0.2</v>
      </c>
      <c r="N7283">
        <v>-29.481200000000001</v>
      </c>
    </row>
    <row r="7284" spans="1:14" hidden="1">
      <c r="A7284">
        <v>1052</v>
      </c>
      <c r="B7284" t="s">
        <v>6294</v>
      </c>
      <c r="C7284" s="4">
        <v>42188</v>
      </c>
      <c r="D7284" s="4">
        <v>42190</v>
      </c>
      <c r="E7284" t="s">
        <v>38</v>
      </c>
      <c r="F7284" t="s">
        <v>893</v>
      </c>
      <c r="G7284" t="s">
        <v>27</v>
      </c>
      <c r="H7284">
        <v>19134</v>
      </c>
      <c r="I7284" t="s">
        <v>3727</v>
      </c>
      <c r="J7284">
        <v>6.72</v>
      </c>
      <c r="K7284">
        <v>2</v>
      </c>
      <c r="L7284">
        <v>2.1419999999999999</v>
      </c>
      <c r="M7284">
        <v>0.2</v>
      </c>
      <c r="N7284">
        <v>2.4359999999999999</v>
      </c>
    </row>
    <row r="7285" spans="1:14" hidden="1">
      <c r="A7285">
        <v>1053</v>
      </c>
      <c r="B7285" t="s">
        <v>6294</v>
      </c>
      <c r="C7285" s="4">
        <v>42188</v>
      </c>
      <c r="D7285" s="4">
        <v>42190</v>
      </c>
      <c r="E7285" t="s">
        <v>38</v>
      </c>
      <c r="F7285" t="s">
        <v>893</v>
      </c>
      <c r="G7285" t="s">
        <v>27</v>
      </c>
      <c r="H7285">
        <v>19134</v>
      </c>
      <c r="I7285" t="s">
        <v>3478</v>
      </c>
      <c r="J7285">
        <v>282.88799999999998</v>
      </c>
      <c r="K7285">
        <v>9</v>
      </c>
      <c r="L7285">
        <v>25.145600000000002</v>
      </c>
      <c r="M7285">
        <v>0.2</v>
      </c>
      <c r="N7285">
        <v>56.577599999999997</v>
      </c>
    </row>
    <row r="7286" spans="1:14" hidden="1">
      <c r="A7286">
        <v>2508</v>
      </c>
      <c r="B7286" t="s">
        <v>6295</v>
      </c>
      <c r="C7286" s="4">
        <v>42187</v>
      </c>
      <c r="D7286" s="4">
        <v>42187</v>
      </c>
      <c r="E7286" t="s">
        <v>98</v>
      </c>
      <c r="F7286" t="s">
        <v>483</v>
      </c>
      <c r="G7286" t="s">
        <v>21</v>
      </c>
      <c r="H7286">
        <v>77070</v>
      </c>
      <c r="I7286" t="s">
        <v>794</v>
      </c>
      <c r="J7286">
        <v>32.783999999999999</v>
      </c>
      <c r="K7286">
        <v>4</v>
      </c>
      <c r="L7286">
        <v>29.505600000000001</v>
      </c>
      <c r="M7286">
        <v>0.8</v>
      </c>
      <c r="N7286">
        <v>-85.238399999999999</v>
      </c>
    </row>
    <row r="7287" spans="1:14" hidden="1">
      <c r="A7287">
        <v>3489</v>
      </c>
      <c r="B7287" t="s">
        <v>6296</v>
      </c>
      <c r="C7287" s="4">
        <v>42187</v>
      </c>
      <c r="D7287" s="4">
        <v>42191</v>
      </c>
      <c r="E7287" t="s">
        <v>15</v>
      </c>
      <c r="F7287" t="s">
        <v>4968</v>
      </c>
      <c r="G7287" t="s">
        <v>21</v>
      </c>
      <c r="H7287">
        <v>60188</v>
      </c>
      <c r="I7287" t="s">
        <v>2162</v>
      </c>
      <c r="J7287">
        <v>408.42200000000003</v>
      </c>
      <c r="K7287">
        <v>2</v>
      </c>
      <c r="L7287">
        <v>207.1283</v>
      </c>
      <c r="M7287">
        <v>0.3</v>
      </c>
      <c r="N7287">
        <v>-5.8346000000000204</v>
      </c>
    </row>
    <row r="7288" spans="1:14" hidden="1">
      <c r="A7288">
        <v>3490</v>
      </c>
      <c r="B7288" t="s">
        <v>6296</v>
      </c>
      <c r="C7288" s="4">
        <v>42187</v>
      </c>
      <c r="D7288" s="4">
        <v>42191</v>
      </c>
      <c r="E7288" t="s">
        <v>15</v>
      </c>
      <c r="F7288" t="s">
        <v>4968</v>
      </c>
      <c r="G7288" t="s">
        <v>21</v>
      </c>
      <c r="H7288">
        <v>60188</v>
      </c>
      <c r="I7288" t="s">
        <v>1134</v>
      </c>
      <c r="J7288">
        <v>382.11599999999999</v>
      </c>
      <c r="K7288">
        <v>6</v>
      </c>
      <c r="L7288">
        <v>79.152600000000007</v>
      </c>
      <c r="M7288">
        <v>0.3</v>
      </c>
      <c r="N7288">
        <v>-92.799599999999998</v>
      </c>
    </row>
    <row r="7289" spans="1:14" hidden="1">
      <c r="A7289">
        <v>3491</v>
      </c>
      <c r="B7289" t="s">
        <v>6296</v>
      </c>
      <c r="C7289" s="4">
        <v>42187</v>
      </c>
      <c r="D7289" s="4">
        <v>42191</v>
      </c>
      <c r="E7289" t="s">
        <v>15</v>
      </c>
      <c r="F7289" t="s">
        <v>4968</v>
      </c>
      <c r="G7289" t="s">
        <v>21</v>
      </c>
      <c r="H7289">
        <v>60188</v>
      </c>
      <c r="I7289" t="s">
        <v>1675</v>
      </c>
      <c r="J7289">
        <v>68.599999999999994</v>
      </c>
      <c r="K7289">
        <v>5</v>
      </c>
      <c r="L7289">
        <v>12.519500000000001</v>
      </c>
      <c r="M7289">
        <v>0.2</v>
      </c>
      <c r="N7289">
        <v>6.0025000000000004</v>
      </c>
    </row>
    <row r="7290" spans="1:14" hidden="1">
      <c r="A7290">
        <v>3492</v>
      </c>
      <c r="B7290" t="s">
        <v>6296</v>
      </c>
      <c r="C7290" s="4">
        <v>42187</v>
      </c>
      <c r="D7290" s="4">
        <v>42191</v>
      </c>
      <c r="E7290" t="s">
        <v>15</v>
      </c>
      <c r="F7290" t="s">
        <v>4968</v>
      </c>
      <c r="G7290" t="s">
        <v>21</v>
      </c>
      <c r="H7290">
        <v>60188</v>
      </c>
      <c r="I7290" t="s">
        <v>61</v>
      </c>
      <c r="J7290">
        <v>435.50400000000002</v>
      </c>
      <c r="K7290">
        <v>3</v>
      </c>
      <c r="L7290">
        <v>128.8366</v>
      </c>
      <c r="M7290">
        <v>0.2</v>
      </c>
      <c r="N7290">
        <v>48.9941999999999</v>
      </c>
    </row>
    <row r="7291" spans="1:14" hidden="1">
      <c r="A7291">
        <v>3493</v>
      </c>
      <c r="B7291" t="s">
        <v>6296</v>
      </c>
      <c r="C7291" s="4">
        <v>42187</v>
      </c>
      <c r="D7291" s="4">
        <v>42191</v>
      </c>
      <c r="E7291" t="s">
        <v>15</v>
      </c>
      <c r="F7291" t="s">
        <v>4968</v>
      </c>
      <c r="G7291" t="s">
        <v>21</v>
      </c>
      <c r="H7291">
        <v>60188</v>
      </c>
      <c r="I7291" t="s">
        <v>3310</v>
      </c>
      <c r="J7291">
        <v>11.167999999999999</v>
      </c>
      <c r="K7291">
        <v>2</v>
      </c>
      <c r="L7291">
        <v>3.6993999999999998</v>
      </c>
      <c r="M7291">
        <v>0.2</v>
      </c>
      <c r="N7291">
        <v>3.7692000000000001</v>
      </c>
    </row>
    <row r="7292" spans="1:14" hidden="1">
      <c r="A7292">
        <v>4132</v>
      </c>
      <c r="B7292" t="s">
        <v>6297</v>
      </c>
      <c r="C7292" s="4">
        <v>42187</v>
      </c>
      <c r="D7292" s="4">
        <v>42194</v>
      </c>
      <c r="E7292" t="s">
        <v>15</v>
      </c>
      <c r="F7292" t="s">
        <v>3696</v>
      </c>
      <c r="G7292" t="s">
        <v>21</v>
      </c>
      <c r="H7292">
        <v>33021</v>
      </c>
      <c r="I7292" t="s">
        <v>546</v>
      </c>
      <c r="J7292">
        <v>11.952</v>
      </c>
      <c r="K7292">
        <v>3</v>
      </c>
      <c r="L7292">
        <v>2.6394000000000002</v>
      </c>
      <c r="M7292">
        <v>0.2</v>
      </c>
      <c r="N7292">
        <v>4.0338000000000003</v>
      </c>
    </row>
    <row r="7293" spans="1:14" hidden="1">
      <c r="A7293">
        <v>4133</v>
      </c>
      <c r="B7293" t="s">
        <v>6297</v>
      </c>
      <c r="C7293" s="4">
        <v>42187</v>
      </c>
      <c r="D7293" s="4">
        <v>42194</v>
      </c>
      <c r="E7293" t="s">
        <v>15</v>
      </c>
      <c r="F7293" t="s">
        <v>3696</v>
      </c>
      <c r="G7293" t="s">
        <v>21</v>
      </c>
      <c r="H7293">
        <v>33021</v>
      </c>
      <c r="I7293" t="s">
        <v>5119</v>
      </c>
      <c r="J7293">
        <v>15.552</v>
      </c>
      <c r="K7293">
        <v>3</v>
      </c>
      <c r="L7293">
        <v>3.3048000000000002</v>
      </c>
      <c r="M7293">
        <v>0.2</v>
      </c>
      <c r="N7293">
        <v>5.6375999999999999</v>
      </c>
    </row>
    <row r="7294" spans="1:14" hidden="1">
      <c r="A7294">
        <v>5814</v>
      </c>
      <c r="B7294" t="s">
        <v>6298</v>
      </c>
      <c r="C7294" s="4">
        <v>42187</v>
      </c>
      <c r="D7294" s="4">
        <v>42188</v>
      </c>
      <c r="E7294" t="s">
        <v>38</v>
      </c>
      <c r="F7294" t="s">
        <v>3056</v>
      </c>
      <c r="G7294" t="s">
        <v>17</v>
      </c>
      <c r="H7294">
        <v>10024</v>
      </c>
      <c r="I7294" t="s">
        <v>1065</v>
      </c>
      <c r="J7294">
        <v>19.440000000000001</v>
      </c>
      <c r="K7294">
        <v>3</v>
      </c>
      <c r="L7294">
        <v>3.3696000000000002</v>
      </c>
      <c r="M7294">
        <v>0</v>
      </c>
      <c r="N7294">
        <v>9.3312000000000008</v>
      </c>
    </row>
    <row r="7295" spans="1:14" hidden="1">
      <c r="A7295">
        <v>8849</v>
      </c>
      <c r="B7295" t="s">
        <v>6299</v>
      </c>
      <c r="C7295" s="4">
        <v>42187</v>
      </c>
      <c r="D7295" s="4">
        <v>42189</v>
      </c>
      <c r="E7295" t="s">
        <v>38</v>
      </c>
      <c r="F7295" t="s">
        <v>2073</v>
      </c>
      <c r="G7295" t="s">
        <v>27</v>
      </c>
      <c r="H7295">
        <v>27604</v>
      </c>
      <c r="I7295" t="s">
        <v>1599</v>
      </c>
      <c r="J7295">
        <v>74.239999999999995</v>
      </c>
      <c r="K7295">
        <v>1</v>
      </c>
      <c r="L7295">
        <v>65.888000000000005</v>
      </c>
      <c r="M7295">
        <v>0.2</v>
      </c>
      <c r="N7295">
        <v>8.3519999999999897</v>
      </c>
    </row>
    <row r="7296" spans="1:14" hidden="1">
      <c r="A7296">
        <v>8850</v>
      </c>
      <c r="B7296" t="s">
        <v>6299</v>
      </c>
      <c r="C7296" s="4">
        <v>42187</v>
      </c>
      <c r="D7296" s="4">
        <v>42189</v>
      </c>
      <c r="E7296" t="s">
        <v>38</v>
      </c>
      <c r="F7296" t="s">
        <v>2073</v>
      </c>
      <c r="G7296" t="s">
        <v>27</v>
      </c>
      <c r="H7296">
        <v>27604</v>
      </c>
      <c r="I7296" t="s">
        <v>1923</v>
      </c>
      <c r="J7296">
        <v>159.84</v>
      </c>
      <c r="K7296">
        <v>10</v>
      </c>
      <c r="L7296">
        <v>11.3886</v>
      </c>
      <c r="M7296">
        <v>0.2</v>
      </c>
      <c r="N7296">
        <v>45.954000000000001</v>
      </c>
    </row>
    <row r="7297" spans="1:14" hidden="1">
      <c r="A7297">
        <v>8851</v>
      </c>
      <c r="B7297" t="s">
        <v>6299</v>
      </c>
      <c r="C7297" s="4">
        <v>42187</v>
      </c>
      <c r="D7297" s="4">
        <v>42189</v>
      </c>
      <c r="E7297" t="s">
        <v>38</v>
      </c>
      <c r="F7297" t="s">
        <v>2073</v>
      </c>
      <c r="G7297" t="s">
        <v>27</v>
      </c>
      <c r="H7297">
        <v>27604</v>
      </c>
      <c r="I7297" t="s">
        <v>1380</v>
      </c>
      <c r="J7297">
        <v>2.8919999999999999</v>
      </c>
      <c r="K7297">
        <v>2</v>
      </c>
      <c r="L7297">
        <v>2.6027999999999998</v>
      </c>
      <c r="M7297">
        <v>0.7</v>
      </c>
      <c r="N7297">
        <v>-2.3136000000000001</v>
      </c>
    </row>
    <row r="7298" spans="1:14" hidden="1">
      <c r="A7298">
        <v>8852</v>
      </c>
      <c r="B7298" t="s">
        <v>6299</v>
      </c>
      <c r="C7298" s="4">
        <v>42187</v>
      </c>
      <c r="D7298" s="4">
        <v>42189</v>
      </c>
      <c r="E7298" t="s">
        <v>38</v>
      </c>
      <c r="F7298" t="s">
        <v>2073</v>
      </c>
      <c r="G7298" t="s">
        <v>27</v>
      </c>
      <c r="H7298">
        <v>27604</v>
      </c>
      <c r="I7298" t="s">
        <v>1620</v>
      </c>
      <c r="J7298">
        <v>9.3919999999999995</v>
      </c>
      <c r="K7298">
        <v>2</v>
      </c>
      <c r="L7298">
        <v>3.0524</v>
      </c>
      <c r="M7298">
        <v>0.2</v>
      </c>
      <c r="N7298">
        <v>3.2871999999999999</v>
      </c>
    </row>
    <row r="7299" spans="1:14" hidden="1">
      <c r="A7299">
        <v>2205</v>
      </c>
      <c r="B7299" t="s">
        <v>6300</v>
      </c>
      <c r="C7299" s="4">
        <v>42184</v>
      </c>
      <c r="D7299" s="4">
        <v>42190</v>
      </c>
      <c r="E7299" t="s">
        <v>15</v>
      </c>
      <c r="F7299" t="s">
        <v>2985</v>
      </c>
      <c r="G7299" t="s">
        <v>21</v>
      </c>
      <c r="H7299">
        <v>17602</v>
      </c>
      <c r="I7299" t="s">
        <v>218</v>
      </c>
      <c r="J7299">
        <v>20.103999999999999</v>
      </c>
      <c r="K7299">
        <v>1</v>
      </c>
      <c r="L7299">
        <v>18.344899999999999</v>
      </c>
      <c r="M7299">
        <v>0.2</v>
      </c>
      <c r="N7299">
        <v>1.7591000000000001</v>
      </c>
    </row>
    <row r="7300" spans="1:14" hidden="1">
      <c r="A7300">
        <v>4794</v>
      </c>
      <c r="B7300" t="s">
        <v>6301</v>
      </c>
      <c r="C7300" s="4">
        <v>42184</v>
      </c>
      <c r="D7300" s="4">
        <v>42189</v>
      </c>
      <c r="E7300" t="s">
        <v>15</v>
      </c>
      <c r="F7300" t="s">
        <v>1593</v>
      </c>
      <c r="G7300" t="s">
        <v>21</v>
      </c>
      <c r="H7300">
        <v>10011</v>
      </c>
      <c r="I7300" t="s">
        <v>3151</v>
      </c>
      <c r="J7300">
        <v>24.96</v>
      </c>
      <c r="K7300">
        <v>4</v>
      </c>
      <c r="L7300">
        <v>3.4319999999999999</v>
      </c>
      <c r="M7300">
        <v>0</v>
      </c>
      <c r="N7300">
        <v>11.231999999999999</v>
      </c>
    </row>
    <row r="7301" spans="1:14" hidden="1">
      <c r="A7301">
        <v>9024</v>
      </c>
      <c r="B7301" t="s">
        <v>6302</v>
      </c>
      <c r="C7301" s="4">
        <v>42184</v>
      </c>
      <c r="D7301" s="4">
        <v>42187</v>
      </c>
      <c r="E7301" t="s">
        <v>38</v>
      </c>
      <c r="F7301" t="s">
        <v>2945</v>
      </c>
      <c r="G7301" t="s">
        <v>21</v>
      </c>
      <c r="H7301">
        <v>10024</v>
      </c>
      <c r="I7301" t="s">
        <v>1085</v>
      </c>
      <c r="J7301">
        <v>117.88200000000001</v>
      </c>
      <c r="K7301">
        <v>1</v>
      </c>
      <c r="L7301">
        <v>116.5722</v>
      </c>
      <c r="M7301">
        <v>0.1</v>
      </c>
      <c r="N7301">
        <v>1.3098000000000001</v>
      </c>
    </row>
    <row r="7302" spans="1:14" hidden="1">
      <c r="A7302">
        <v>9737</v>
      </c>
      <c r="B7302" t="s">
        <v>6303</v>
      </c>
      <c r="C7302" s="4">
        <v>42184</v>
      </c>
      <c r="D7302" s="4">
        <v>42188</v>
      </c>
      <c r="E7302" t="s">
        <v>15</v>
      </c>
      <c r="F7302" t="s">
        <v>4925</v>
      </c>
      <c r="G7302" t="s">
        <v>17</v>
      </c>
      <c r="H7302">
        <v>68104</v>
      </c>
      <c r="I7302" t="s">
        <v>2592</v>
      </c>
      <c r="J7302">
        <v>269.98</v>
      </c>
      <c r="K7302">
        <v>2</v>
      </c>
      <c r="L7302">
        <v>98.542699999999996</v>
      </c>
      <c r="M7302">
        <v>0</v>
      </c>
      <c r="N7302">
        <v>72.894599999999997</v>
      </c>
    </row>
    <row r="7303" spans="1:14" hidden="1">
      <c r="A7303">
        <v>6976</v>
      </c>
      <c r="B7303" t="s">
        <v>6304</v>
      </c>
      <c r="C7303" s="4">
        <v>42183</v>
      </c>
      <c r="D7303" s="4">
        <v>42187</v>
      </c>
      <c r="E7303" t="s">
        <v>15</v>
      </c>
      <c r="F7303" t="s">
        <v>1588</v>
      </c>
      <c r="G7303" t="s">
        <v>27</v>
      </c>
      <c r="H7303">
        <v>85234</v>
      </c>
      <c r="I7303" t="s">
        <v>2360</v>
      </c>
      <c r="J7303">
        <v>5.9039999999999999</v>
      </c>
      <c r="K7303">
        <v>2</v>
      </c>
      <c r="L7303">
        <v>1.9557</v>
      </c>
      <c r="M7303">
        <v>0.2</v>
      </c>
      <c r="N7303">
        <v>1.9925999999999999</v>
      </c>
    </row>
    <row r="7304" spans="1:14" hidden="1">
      <c r="A7304">
        <v>6977</v>
      </c>
      <c r="B7304" t="s">
        <v>6304</v>
      </c>
      <c r="C7304" s="4">
        <v>42183</v>
      </c>
      <c r="D7304" s="4">
        <v>42187</v>
      </c>
      <c r="E7304" t="s">
        <v>15</v>
      </c>
      <c r="F7304" t="s">
        <v>1588</v>
      </c>
      <c r="G7304" t="s">
        <v>27</v>
      </c>
      <c r="H7304">
        <v>85234</v>
      </c>
      <c r="I7304" t="s">
        <v>454</v>
      </c>
      <c r="J7304">
        <v>621.76</v>
      </c>
      <c r="K7304">
        <v>4</v>
      </c>
      <c r="L7304">
        <v>143.78200000000001</v>
      </c>
      <c r="M7304">
        <v>0.2</v>
      </c>
      <c r="N7304">
        <v>46.631999999999998</v>
      </c>
    </row>
    <row r="7305" spans="1:14" hidden="1">
      <c r="A7305">
        <v>9092</v>
      </c>
      <c r="B7305" t="s">
        <v>6305</v>
      </c>
      <c r="C7305" s="4">
        <v>42183</v>
      </c>
      <c r="D7305" s="4">
        <v>42188</v>
      </c>
      <c r="E7305" t="s">
        <v>52</v>
      </c>
      <c r="F7305" t="s">
        <v>3372</v>
      </c>
      <c r="G7305" t="s">
        <v>27</v>
      </c>
      <c r="H7305">
        <v>45373</v>
      </c>
      <c r="I7305" t="s">
        <v>2859</v>
      </c>
      <c r="J7305">
        <v>15.552</v>
      </c>
      <c r="K7305">
        <v>3</v>
      </c>
      <c r="L7305">
        <v>3.3696000000000002</v>
      </c>
      <c r="M7305">
        <v>0.2</v>
      </c>
      <c r="N7305">
        <v>5.4432</v>
      </c>
    </row>
    <row r="7306" spans="1:14" hidden="1">
      <c r="A7306">
        <v>9093</v>
      </c>
      <c r="B7306" t="s">
        <v>6305</v>
      </c>
      <c r="C7306" s="4">
        <v>42183</v>
      </c>
      <c r="D7306" s="4">
        <v>42188</v>
      </c>
      <c r="E7306" t="s">
        <v>52</v>
      </c>
      <c r="F7306" t="s">
        <v>3372</v>
      </c>
      <c r="G7306" t="s">
        <v>27</v>
      </c>
      <c r="H7306">
        <v>45373</v>
      </c>
      <c r="I7306" t="s">
        <v>3587</v>
      </c>
      <c r="J7306">
        <v>482.94</v>
      </c>
      <c r="K7306">
        <v>6</v>
      </c>
      <c r="L7306">
        <v>143.2722</v>
      </c>
      <c r="M7306">
        <v>0.5</v>
      </c>
      <c r="N7306">
        <v>-376.69319999999999</v>
      </c>
    </row>
    <row r="7307" spans="1:14" hidden="1">
      <c r="A7307">
        <v>9971</v>
      </c>
      <c r="B7307" t="s">
        <v>6306</v>
      </c>
      <c r="C7307" s="4">
        <v>42183</v>
      </c>
      <c r="D7307" s="4">
        <v>42187</v>
      </c>
      <c r="E7307" t="s">
        <v>15</v>
      </c>
      <c r="F7307" t="s">
        <v>5536</v>
      </c>
      <c r="G7307" t="s">
        <v>17</v>
      </c>
      <c r="H7307">
        <v>30080</v>
      </c>
      <c r="I7307" t="s">
        <v>2604</v>
      </c>
      <c r="J7307">
        <v>119.56</v>
      </c>
      <c r="K7307">
        <v>2</v>
      </c>
      <c r="L7307">
        <v>32.281199999999998</v>
      </c>
      <c r="M7307">
        <v>0</v>
      </c>
      <c r="N7307">
        <v>54.997599999999998</v>
      </c>
    </row>
    <row r="7308" spans="1:14" hidden="1">
      <c r="A7308">
        <v>9972</v>
      </c>
      <c r="B7308" t="s">
        <v>6306</v>
      </c>
      <c r="C7308" s="4">
        <v>42183</v>
      </c>
      <c r="D7308" s="4">
        <v>42187</v>
      </c>
      <c r="E7308" t="s">
        <v>15</v>
      </c>
      <c r="F7308" t="s">
        <v>5536</v>
      </c>
      <c r="G7308" t="s">
        <v>17</v>
      </c>
      <c r="H7308">
        <v>30080</v>
      </c>
      <c r="I7308" t="s">
        <v>4692</v>
      </c>
      <c r="J7308">
        <v>140.75</v>
      </c>
      <c r="K7308">
        <v>5</v>
      </c>
      <c r="L7308">
        <v>19.704999999999998</v>
      </c>
      <c r="M7308">
        <v>0</v>
      </c>
      <c r="N7308">
        <v>42.225000000000001</v>
      </c>
    </row>
    <row r="7309" spans="1:14" hidden="1">
      <c r="A7309">
        <v>384</v>
      </c>
      <c r="B7309" t="s">
        <v>6307</v>
      </c>
      <c r="C7309" s="4">
        <v>42181</v>
      </c>
      <c r="D7309" s="4">
        <v>42184</v>
      </c>
      <c r="E7309" t="s">
        <v>52</v>
      </c>
      <c r="F7309" t="s">
        <v>2759</v>
      </c>
      <c r="G7309" t="s">
        <v>27</v>
      </c>
      <c r="H7309">
        <v>48180</v>
      </c>
      <c r="I7309" t="s">
        <v>1976</v>
      </c>
      <c r="J7309">
        <v>41.9</v>
      </c>
      <c r="K7309">
        <v>2</v>
      </c>
      <c r="L7309">
        <v>16.5505</v>
      </c>
      <c r="M7309">
        <v>0</v>
      </c>
      <c r="N7309">
        <v>8.7989999999999995</v>
      </c>
    </row>
    <row r="7310" spans="1:14" hidden="1">
      <c r="A7310">
        <v>789</v>
      </c>
      <c r="B7310" t="s">
        <v>6308</v>
      </c>
      <c r="C7310" s="4">
        <v>42181</v>
      </c>
      <c r="D7310" s="4">
        <v>42185</v>
      </c>
      <c r="E7310" t="s">
        <v>15</v>
      </c>
      <c r="F7310" t="s">
        <v>1628</v>
      </c>
      <c r="G7310" t="s">
        <v>21</v>
      </c>
      <c r="H7310">
        <v>23223</v>
      </c>
      <c r="I7310" t="s">
        <v>668</v>
      </c>
      <c r="J7310">
        <v>143.96</v>
      </c>
      <c r="K7310">
        <v>4</v>
      </c>
      <c r="L7310">
        <v>18.7148</v>
      </c>
      <c r="M7310">
        <v>0</v>
      </c>
      <c r="N7310">
        <v>69.100800000000007</v>
      </c>
    </row>
    <row r="7311" spans="1:14" hidden="1">
      <c r="A7311">
        <v>790</v>
      </c>
      <c r="B7311" t="s">
        <v>6308</v>
      </c>
      <c r="C7311" s="4">
        <v>42181</v>
      </c>
      <c r="D7311" s="4">
        <v>42185</v>
      </c>
      <c r="E7311" t="s">
        <v>15</v>
      </c>
      <c r="F7311" t="s">
        <v>1628</v>
      </c>
      <c r="G7311" t="s">
        <v>21</v>
      </c>
      <c r="H7311">
        <v>23223</v>
      </c>
      <c r="I7311" t="s">
        <v>1165</v>
      </c>
      <c r="J7311">
        <v>15.42</v>
      </c>
      <c r="K7311">
        <v>1</v>
      </c>
      <c r="L7311">
        <v>11.256600000000001</v>
      </c>
      <c r="M7311">
        <v>0</v>
      </c>
      <c r="N7311">
        <v>4.1634000000000002</v>
      </c>
    </row>
    <row r="7312" spans="1:14" hidden="1">
      <c r="A7312">
        <v>791</v>
      </c>
      <c r="B7312" t="s">
        <v>6308</v>
      </c>
      <c r="C7312" s="4">
        <v>42181</v>
      </c>
      <c r="D7312" s="4">
        <v>42185</v>
      </c>
      <c r="E7312" t="s">
        <v>15</v>
      </c>
      <c r="F7312" t="s">
        <v>1628</v>
      </c>
      <c r="G7312" t="s">
        <v>21</v>
      </c>
      <c r="H7312">
        <v>23223</v>
      </c>
      <c r="I7312" t="s">
        <v>2182</v>
      </c>
      <c r="J7312">
        <v>43.04</v>
      </c>
      <c r="K7312">
        <v>8</v>
      </c>
      <c r="L7312">
        <v>2.7437999999999998</v>
      </c>
      <c r="M7312">
        <v>0</v>
      </c>
      <c r="N7312">
        <v>21.089600000000001</v>
      </c>
    </row>
    <row r="7313" spans="1:14" hidden="1">
      <c r="A7313">
        <v>792</v>
      </c>
      <c r="B7313" t="s">
        <v>6308</v>
      </c>
      <c r="C7313" s="4">
        <v>42181</v>
      </c>
      <c r="D7313" s="4">
        <v>42185</v>
      </c>
      <c r="E7313" t="s">
        <v>15</v>
      </c>
      <c r="F7313" t="s">
        <v>1628</v>
      </c>
      <c r="G7313" t="s">
        <v>21</v>
      </c>
      <c r="H7313">
        <v>23223</v>
      </c>
      <c r="I7313" t="s">
        <v>2301</v>
      </c>
      <c r="J7313">
        <v>332.94</v>
      </c>
      <c r="K7313">
        <v>3</v>
      </c>
      <c r="L7313">
        <v>84.344800000000006</v>
      </c>
      <c r="M7313">
        <v>0</v>
      </c>
      <c r="N7313">
        <v>79.905600000000007</v>
      </c>
    </row>
    <row r="7314" spans="1:14" hidden="1">
      <c r="A7314">
        <v>7150</v>
      </c>
      <c r="B7314" t="s">
        <v>6309</v>
      </c>
      <c r="C7314" s="4">
        <v>42181</v>
      </c>
      <c r="D7314" s="4">
        <v>42185</v>
      </c>
      <c r="E7314" t="s">
        <v>15</v>
      </c>
      <c r="F7314" t="s">
        <v>5141</v>
      </c>
      <c r="G7314" t="s">
        <v>21</v>
      </c>
      <c r="H7314">
        <v>77070</v>
      </c>
      <c r="I7314" t="s">
        <v>5692</v>
      </c>
      <c r="J7314">
        <v>971.88</v>
      </c>
      <c r="K7314">
        <v>3</v>
      </c>
      <c r="L7314">
        <v>287.5145</v>
      </c>
      <c r="M7314">
        <v>0.2</v>
      </c>
      <c r="N7314">
        <v>109.3365</v>
      </c>
    </row>
    <row r="7315" spans="1:14" hidden="1">
      <c r="A7315">
        <v>8276</v>
      </c>
      <c r="B7315" t="s">
        <v>6310</v>
      </c>
      <c r="C7315" s="4">
        <v>42181</v>
      </c>
      <c r="D7315" s="4">
        <v>42185</v>
      </c>
      <c r="E7315" t="s">
        <v>15</v>
      </c>
      <c r="F7315" t="s">
        <v>3508</v>
      </c>
      <c r="G7315" t="s">
        <v>17</v>
      </c>
      <c r="H7315">
        <v>44107</v>
      </c>
      <c r="I7315" t="s">
        <v>4154</v>
      </c>
      <c r="J7315">
        <v>43.055999999999997</v>
      </c>
      <c r="K7315">
        <v>9</v>
      </c>
      <c r="L7315">
        <v>3.0497999999999998</v>
      </c>
      <c r="M7315">
        <v>0.2</v>
      </c>
      <c r="N7315">
        <v>15.607799999999999</v>
      </c>
    </row>
    <row r="7316" spans="1:14" hidden="1">
      <c r="A7316">
        <v>1868</v>
      </c>
      <c r="B7316" t="s">
        <v>6311</v>
      </c>
      <c r="C7316" s="4">
        <v>42180</v>
      </c>
      <c r="D7316" s="4">
        <v>42186</v>
      </c>
      <c r="E7316" t="s">
        <v>15</v>
      </c>
      <c r="F7316" t="s">
        <v>5480</v>
      </c>
      <c r="G7316" t="s">
        <v>17</v>
      </c>
      <c r="H7316">
        <v>19143</v>
      </c>
      <c r="I7316" t="s">
        <v>1159</v>
      </c>
      <c r="J7316">
        <v>31.103999999999999</v>
      </c>
      <c r="K7316">
        <v>6</v>
      </c>
      <c r="L7316">
        <v>3.3696000000000002</v>
      </c>
      <c r="M7316">
        <v>0.2</v>
      </c>
      <c r="N7316">
        <v>10.8864</v>
      </c>
    </row>
    <row r="7317" spans="1:14" hidden="1">
      <c r="A7317">
        <v>1869</v>
      </c>
      <c r="B7317" t="s">
        <v>6311</v>
      </c>
      <c r="C7317" s="4">
        <v>42180</v>
      </c>
      <c r="D7317" s="4">
        <v>42186</v>
      </c>
      <c r="E7317" t="s">
        <v>15</v>
      </c>
      <c r="F7317" t="s">
        <v>5480</v>
      </c>
      <c r="G7317" t="s">
        <v>17</v>
      </c>
      <c r="H7317">
        <v>19143</v>
      </c>
      <c r="I7317" t="s">
        <v>311</v>
      </c>
      <c r="J7317">
        <v>78.256</v>
      </c>
      <c r="K7317">
        <v>2</v>
      </c>
      <c r="L7317">
        <v>47.931800000000003</v>
      </c>
      <c r="M7317">
        <v>0.2</v>
      </c>
      <c r="N7317">
        <v>-17.607600000000001</v>
      </c>
    </row>
    <row r="7318" spans="1:14" hidden="1">
      <c r="A7318">
        <v>4045</v>
      </c>
      <c r="B7318" t="s">
        <v>6312</v>
      </c>
      <c r="C7318" s="4">
        <v>42180</v>
      </c>
      <c r="D7318" s="4">
        <v>42185</v>
      </c>
      <c r="E7318" t="s">
        <v>15</v>
      </c>
      <c r="F7318" t="s">
        <v>1423</v>
      </c>
      <c r="G7318" t="s">
        <v>21</v>
      </c>
      <c r="H7318">
        <v>94110</v>
      </c>
      <c r="I7318" t="s">
        <v>2018</v>
      </c>
      <c r="J7318">
        <v>204.85</v>
      </c>
      <c r="K7318">
        <v>5</v>
      </c>
      <c r="L7318">
        <v>29.4984</v>
      </c>
      <c r="M7318">
        <v>0</v>
      </c>
      <c r="N7318">
        <v>57.357999999999997</v>
      </c>
    </row>
    <row r="7319" spans="1:14" hidden="1">
      <c r="A7319">
        <v>4315</v>
      </c>
      <c r="B7319" t="s">
        <v>6313</v>
      </c>
      <c r="C7319" s="4">
        <v>42180</v>
      </c>
      <c r="D7319" s="4">
        <v>42186</v>
      </c>
      <c r="E7319" t="s">
        <v>15</v>
      </c>
      <c r="F7319" t="s">
        <v>661</v>
      </c>
      <c r="G7319" t="s">
        <v>21</v>
      </c>
      <c r="H7319">
        <v>90045</v>
      </c>
      <c r="I7319" t="s">
        <v>2688</v>
      </c>
      <c r="J7319">
        <v>20.96</v>
      </c>
      <c r="K7319">
        <v>2</v>
      </c>
      <c r="L7319">
        <v>7.86</v>
      </c>
      <c r="M7319">
        <v>0</v>
      </c>
      <c r="N7319">
        <v>5.24</v>
      </c>
    </row>
    <row r="7320" spans="1:14" hidden="1">
      <c r="A7320">
        <v>4316</v>
      </c>
      <c r="B7320" t="s">
        <v>6313</v>
      </c>
      <c r="C7320" s="4">
        <v>42180</v>
      </c>
      <c r="D7320" s="4">
        <v>42186</v>
      </c>
      <c r="E7320" t="s">
        <v>15</v>
      </c>
      <c r="F7320" t="s">
        <v>661</v>
      </c>
      <c r="G7320" t="s">
        <v>21</v>
      </c>
      <c r="H7320">
        <v>90045</v>
      </c>
      <c r="I7320" t="s">
        <v>1594</v>
      </c>
      <c r="J7320">
        <v>88.751999999999995</v>
      </c>
      <c r="K7320">
        <v>3</v>
      </c>
      <c r="L7320">
        <v>20.338999999999999</v>
      </c>
      <c r="M7320">
        <v>0.2</v>
      </c>
      <c r="N7320">
        <v>27.734999999999999</v>
      </c>
    </row>
    <row r="7321" spans="1:14" hidden="1">
      <c r="A7321">
        <v>4317</v>
      </c>
      <c r="B7321" t="s">
        <v>6313</v>
      </c>
      <c r="C7321" s="4">
        <v>42180</v>
      </c>
      <c r="D7321" s="4">
        <v>42186</v>
      </c>
      <c r="E7321" t="s">
        <v>15</v>
      </c>
      <c r="F7321" t="s">
        <v>661</v>
      </c>
      <c r="G7321" t="s">
        <v>21</v>
      </c>
      <c r="H7321">
        <v>90045</v>
      </c>
      <c r="I7321" t="s">
        <v>1198</v>
      </c>
      <c r="J7321">
        <v>304.23</v>
      </c>
      <c r="K7321">
        <v>3</v>
      </c>
      <c r="L7321">
        <v>98.367699999999999</v>
      </c>
      <c r="M7321">
        <v>0</v>
      </c>
      <c r="N7321">
        <v>9.1268999999999902</v>
      </c>
    </row>
    <row r="7322" spans="1:14" hidden="1">
      <c r="A7322">
        <v>8033</v>
      </c>
      <c r="B7322" t="s">
        <v>6314</v>
      </c>
      <c r="C7322" s="4">
        <v>42180</v>
      </c>
      <c r="D7322" s="4">
        <v>42183</v>
      </c>
      <c r="E7322" t="s">
        <v>38</v>
      </c>
      <c r="F7322" t="s">
        <v>726</v>
      </c>
      <c r="G7322" t="s">
        <v>21</v>
      </c>
      <c r="H7322">
        <v>77041</v>
      </c>
      <c r="I7322" t="s">
        <v>557</v>
      </c>
      <c r="J7322">
        <v>47.951999999999998</v>
      </c>
      <c r="K7322">
        <v>3</v>
      </c>
      <c r="L7322">
        <v>10.589399999999999</v>
      </c>
      <c r="M7322">
        <v>0.2</v>
      </c>
      <c r="N7322">
        <v>16.183800000000002</v>
      </c>
    </row>
    <row r="7323" spans="1:14" hidden="1">
      <c r="A7323">
        <v>8034</v>
      </c>
      <c r="B7323" t="s">
        <v>6314</v>
      </c>
      <c r="C7323" s="4">
        <v>42180</v>
      </c>
      <c r="D7323" s="4">
        <v>42183</v>
      </c>
      <c r="E7323" t="s">
        <v>38</v>
      </c>
      <c r="F7323" t="s">
        <v>726</v>
      </c>
      <c r="G7323" t="s">
        <v>21</v>
      </c>
      <c r="H7323">
        <v>77041</v>
      </c>
      <c r="I7323" t="s">
        <v>189</v>
      </c>
      <c r="J7323">
        <v>0.98399999999999999</v>
      </c>
      <c r="K7323">
        <v>2</v>
      </c>
      <c r="L7323">
        <v>1.23</v>
      </c>
      <c r="M7323">
        <v>0.8</v>
      </c>
      <c r="N7323">
        <v>-1.476</v>
      </c>
    </row>
    <row r="7324" spans="1:14" hidden="1">
      <c r="A7324">
        <v>8035</v>
      </c>
      <c r="B7324" t="s">
        <v>6314</v>
      </c>
      <c r="C7324" s="4">
        <v>42180</v>
      </c>
      <c r="D7324" s="4">
        <v>42183</v>
      </c>
      <c r="E7324" t="s">
        <v>38</v>
      </c>
      <c r="F7324" t="s">
        <v>726</v>
      </c>
      <c r="G7324" t="s">
        <v>21</v>
      </c>
      <c r="H7324">
        <v>77041</v>
      </c>
      <c r="I7324" t="s">
        <v>6315</v>
      </c>
      <c r="J7324">
        <v>75.384</v>
      </c>
      <c r="K7324">
        <v>9</v>
      </c>
      <c r="L7324">
        <v>10.679399999999999</v>
      </c>
      <c r="M7324">
        <v>0.6</v>
      </c>
      <c r="N7324">
        <v>-20.730599999999999</v>
      </c>
    </row>
    <row r="7325" spans="1:14" hidden="1">
      <c r="A7325">
        <v>8036</v>
      </c>
      <c r="B7325" t="s">
        <v>6314</v>
      </c>
      <c r="C7325" s="4">
        <v>42180</v>
      </c>
      <c r="D7325" s="4">
        <v>42183</v>
      </c>
      <c r="E7325" t="s">
        <v>38</v>
      </c>
      <c r="F7325" t="s">
        <v>726</v>
      </c>
      <c r="G7325" t="s">
        <v>21</v>
      </c>
      <c r="H7325">
        <v>77041</v>
      </c>
      <c r="I7325" t="s">
        <v>1031</v>
      </c>
      <c r="J7325">
        <v>4.6079999999999997</v>
      </c>
      <c r="K7325">
        <v>2</v>
      </c>
      <c r="L7325">
        <v>1.4688000000000001</v>
      </c>
      <c r="M7325">
        <v>0.2</v>
      </c>
      <c r="N7325">
        <v>1.6704000000000001</v>
      </c>
    </row>
    <row r="7326" spans="1:14" hidden="1">
      <c r="A7326">
        <v>1593</v>
      </c>
      <c r="B7326" t="s">
        <v>6316</v>
      </c>
      <c r="C7326" s="4">
        <v>42178</v>
      </c>
      <c r="D7326" s="4">
        <v>42180</v>
      </c>
      <c r="E7326" t="s">
        <v>52</v>
      </c>
      <c r="F7326" t="s">
        <v>1753</v>
      </c>
      <c r="G7326" t="s">
        <v>21</v>
      </c>
      <c r="H7326">
        <v>98502</v>
      </c>
      <c r="I7326" t="s">
        <v>6317</v>
      </c>
      <c r="J7326">
        <v>201.56800000000001</v>
      </c>
      <c r="K7326">
        <v>4</v>
      </c>
      <c r="L7326">
        <v>44.722900000000003</v>
      </c>
      <c r="M7326">
        <v>0.2</v>
      </c>
      <c r="N7326">
        <v>22.676400000000001</v>
      </c>
    </row>
    <row r="7327" spans="1:14" hidden="1">
      <c r="A7327">
        <v>6704</v>
      </c>
      <c r="B7327" t="s">
        <v>6318</v>
      </c>
      <c r="C7327" s="4">
        <v>42178</v>
      </c>
      <c r="D7327" s="4">
        <v>42183</v>
      </c>
      <c r="E7327" t="s">
        <v>15</v>
      </c>
      <c r="F7327" t="s">
        <v>169</v>
      </c>
      <c r="G7327" t="s">
        <v>21</v>
      </c>
      <c r="H7327">
        <v>90805</v>
      </c>
      <c r="I7327" t="s">
        <v>1395</v>
      </c>
      <c r="J7327">
        <v>217.584</v>
      </c>
      <c r="K7327">
        <v>2</v>
      </c>
      <c r="L7327">
        <v>99.2727</v>
      </c>
      <c r="M7327">
        <v>0.2</v>
      </c>
      <c r="N7327">
        <v>19.038599999999999</v>
      </c>
    </row>
    <row r="7328" spans="1:14" hidden="1">
      <c r="A7328">
        <v>6705</v>
      </c>
      <c r="B7328" t="s">
        <v>6318</v>
      </c>
      <c r="C7328" s="4">
        <v>42178</v>
      </c>
      <c r="D7328" s="4">
        <v>42183</v>
      </c>
      <c r="E7328" t="s">
        <v>15</v>
      </c>
      <c r="F7328" t="s">
        <v>169</v>
      </c>
      <c r="G7328" t="s">
        <v>21</v>
      </c>
      <c r="H7328">
        <v>90805</v>
      </c>
      <c r="I7328" t="s">
        <v>132</v>
      </c>
      <c r="J7328">
        <v>5.43</v>
      </c>
      <c r="K7328">
        <v>3</v>
      </c>
      <c r="L7328">
        <v>1.2126999999999999</v>
      </c>
      <c r="M7328">
        <v>0</v>
      </c>
      <c r="N7328">
        <v>1.7919</v>
      </c>
    </row>
    <row r="7329" spans="1:14" hidden="1">
      <c r="A7329">
        <v>6706</v>
      </c>
      <c r="B7329" t="s">
        <v>6318</v>
      </c>
      <c r="C7329" s="4">
        <v>42178</v>
      </c>
      <c r="D7329" s="4">
        <v>42183</v>
      </c>
      <c r="E7329" t="s">
        <v>15</v>
      </c>
      <c r="F7329" t="s">
        <v>169</v>
      </c>
      <c r="G7329" t="s">
        <v>21</v>
      </c>
      <c r="H7329">
        <v>90805</v>
      </c>
      <c r="I7329" t="s">
        <v>2720</v>
      </c>
      <c r="J7329">
        <v>143.976</v>
      </c>
      <c r="K7329">
        <v>3</v>
      </c>
      <c r="L7329">
        <v>44.9925</v>
      </c>
      <c r="M7329">
        <v>0.2</v>
      </c>
      <c r="N7329">
        <v>8.9985000000000106</v>
      </c>
    </row>
    <row r="7330" spans="1:14" hidden="1">
      <c r="A7330">
        <v>8077</v>
      </c>
      <c r="B7330" t="s">
        <v>6319</v>
      </c>
      <c r="C7330" s="4">
        <v>42178</v>
      </c>
      <c r="D7330" s="4">
        <v>42184</v>
      </c>
      <c r="E7330" t="s">
        <v>15</v>
      </c>
      <c r="F7330" t="s">
        <v>4122</v>
      </c>
      <c r="G7330" t="s">
        <v>27</v>
      </c>
      <c r="H7330">
        <v>30344</v>
      </c>
      <c r="I7330" t="s">
        <v>3287</v>
      </c>
      <c r="J7330">
        <v>27.42</v>
      </c>
      <c r="K7330">
        <v>3</v>
      </c>
      <c r="L7330">
        <v>6.0324</v>
      </c>
      <c r="M7330">
        <v>0</v>
      </c>
      <c r="N7330">
        <v>9.3228000000000009</v>
      </c>
    </row>
    <row r="7331" spans="1:14" hidden="1">
      <c r="A7331">
        <v>8078</v>
      </c>
      <c r="B7331" t="s">
        <v>6319</v>
      </c>
      <c r="C7331" s="4">
        <v>42178</v>
      </c>
      <c r="D7331" s="4">
        <v>42184</v>
      </c>
      <c r="E7331" t="s">
        <v>15</v>
      </c>
      <c r="F7331" t="s">
        <v>4122</v>
      </c>
      <c r="G7331" t="s">
        <v>27</v>
      </c>
      <c r="H7331">
        <v>30344</v>
      </c>
      <c r="I7331" t="s">
        <v>922</v>
      </c>
      <c r="J7331">
        <v>165.98</v>
      </c>
      <c r="K7331">
        <v>1</v>
      </c>
      <c r="L7331">
        <v>91.289000000000001</v>
      </c>
      <c r="M7331">
        <v>0</v>
      </c>
      <c r="N7331">
        <v>74.691000000000003</v>
      </c>
    </row>
    <row r="7332" spans="1:14" hidden="1">
      <c r="A7332">
        <v>8079</v>
      </c>
      <c r="B7332" t="s">
        <v>6319</v>
      </c>
      <c r="C7332" s="4">
        <v>42178</v>
      </c>
      <c r="D7332" s="4">
        <v>42184</v>
      </c>
      <c r="E7332" t="s">
        <v>15</v>
      </c>
      <c r="F7332" t="s">
        <v>4122</v>
      </c>
      <c r="G7332" t="s">
        <v>27</v>
      </c>
      <c r="H7332">
        <v>30344</v>
      </c>
      <c r="I7332" t="s">
        <v>6024</v>
      </c>
      <c r="J7332">
        <v>75</v>
      </c>
      <c r="K7332">
        <v>3</v>
      </c>
      <c r="L7332">
        <v>19</v>
      </c>
      <c r="M7332">
        <v>0</v>
      </c>
      <c r="N7332">
        <v>18</v>
      </c>
    </row>
    <row r="7333" spans="1:14" hidden="1">
      <c r="A7333">
        <v>340</v>
      </c>
      <c r="B7333" t="s">
        <v>6320</v>
      </c>
      <c r="C7333" s="4">
        <v>42177</v>
      </c>
      <c r="D7333" s="4">
        <v>42181</v>
      </c>
      <c r="E7333" t="s">
        <v>52</v>
      </c>
      <c r="F7333" t="s">
        <v>1278</v>
      </c>
      <c r="G7333" t="s">
        <v>21</v>
      </c>
      <c r="H7333">
        <v>84041</v>
      </c>
      <c r="I7333" t="s">
        <v>2861</v>
      </c>
      <c r="J7333">
        <v>4.96</v>
      </c>
      <c r="K7333">
        <v>4</v>
      </c>
      <c r="L7333">
        <v>0.65720000000000001</v>
      </c>
      <c r="M7333">
        <v>0</v>
      </c>
      <c r="N7333">
        <v>2.3311999999999999</v>
      </c>
    </row>
    <row r="7334" spans="1:14" hidden="1">
      <c r="A7334">
        <v>3520</v>
      </c>
      <c r="B7334" t="s">
        <v>6321</v>
      </c>
      <c r="C7334" s="4">
        <v>42177</v>
      </c>
      <c r="D7334" s="4">
        <v>42180</v>
      </c>
      <c r="E7334" t="s">
        <v>38</v>
      </c>
      <c r="F7334" t="s">
        <v>2410</v>
      </c>
      <c r="G7334" t="s">
        <v>17</v>
      </c>
      <c r="H7334">
        <v>60505</v>
      </c>
      <c r="I7334" t="s">
        <v>127</v>
      </c>
      <c r="J7334">
        <v>796.42499999999995</v>
      </c>
      <c r="K7334">
        <v>7</v>
      </c>
      <c r="L7334">
        <v>188.8665</v>
      </c>
      <c r="M7334">
        <v>0.5</v>
      </c>
      <c r="N7334">
        <v>-525.64049999999997</v>
      </c>
    </row>
    <row r="7335" spans="1:14" hidden="1">
      <c r="A7335">
        <v>8833</v>
      </c>
      <c r="B7335" t="s">
        <v>6322</v>
      </c>
      <c r="C7335" s="4">
        <v>42177</v>
      </c>
      <c r="D7335" s="4">
        <v>42182</v>
      </c>
      <c r="E7335" t="s">
        <v>15</v>
      </c>
      <c r="F7335" t="s">
        <v>2816</v>
      </c>
      <c r="G7335" t="s">
        <v>21</v>
      </c>
      <c r="H7335">
        <v>14609</v>
      </c>
      <c r="I7335" t="s">
        <v>3905</v>
      </c>
      <c r="J7335">
        <v>1217.568</v>
      </c>
      <c r="K7335">
        <v>2</v>
      </c>
      <c r="L7335">
        <v>380.49</v>
      </c>
      <c r="M7335">
        <v>0.2</v>
      </c>
      <c r="N7335">
        <v>456.58800000000002</v>
      </c>
    </row>
    <row r="7336" spans="1:14" hidden="1">
      <c r="A7336">
        <v>5133</v>
      </c>
      <c r="B7336" t="s">
        <v>6323</v>
      </c>
      <c r="C7336" s="4">
        <v>42176</v>
      </c>
      <c r="D7336" s="4">
        <v>42182</v>
      </c>
      <c r="E7336" t="s">
        <v>15</v>
      </c>
      <c r="F7336" t="s">
        <v>328</v>
      </c>
      <c r="G7336" t="s">
        <v>21</v>
      </c>
      <c r="H7336">
        <v>32725</v>
      </c>
      <c r="I7336" t="s">
        <v>945</v>
      </c>
      <c r="J7336">
        <v>107.976</v>
      </c>
      <c r="K7336">
        <v>3</v>
      </c>
      <c r="L7336">
        <v>23.3948</v>
      </c>
      <c r="M7336">
        <v>0.2</v>
      </c>
      <c r="N7336">
        <v>37.791600000000003</v>
      </c>
    </row>
    <row r="7337" spans="1:14" hidden="1">
      <c r="A7337">
        <v>2744</v>
      </c>
      <c r="B7337" t="s">
        <v>6324</v>
      </c>
      <c r="C7337" s="4">
        <v>42175</v>
      </c>
      <c r="D7337" s="4">
        <v>42180</v>
      </c>
      <c r="E7337" t="s">
        <v>52</v>
      </c>
      <c r="F7337" t="s">
        <v>1126</v>
      </c>
      <c r="G7337" t="s">
        <v>27</v>
      </c>
      <c r="H7337">
        <v>94122</v>
      </c>
      <c r="I7337" t="s">
        <v>2060</v>
      </c>
      <c r="J7337">
        <v>257.64</v>
      </c>
      <c r="K7337">
        <v>6</v>
      </c>
      <c r="L7337">
        <v>26.1934</v>
      </c>
      <c r="M7337">
        <v>0</v>
      </c>
      <c r="N7337">
        <v>100.4796</v>
      </c>
    </row>
    <row r="7338" spans="1:14" hidden="1">
      <c r="A7338">
        <v>2745</v>
      </c>
      <c r="B7338" t="s">
        <v>6324</v>
      </c>
      <c r="C7338" s="4">
        <v>42175</v>
      </c>
      <c r="D7338" s="4">
        <v>42180</v>
      </c>
      <c r="E7338" t="s">
        <v>52</v>
      </c>
      <c r="F7338" t="s">
        <v>1126</v>
      </c>
      <c r="G7338" t="s">
        <v>27</v>
      </c>
      <c r="H7338">
        <v>94122</v>
      </c>
      <c r="I7338" t="s">
        <v>2925</v>
      </c>
      <c r="J7338">
        <v>125.976</v>
      </c>
      <c r="K7338">
        <v>3</v>
      </c>
      <c r="L7338">
        <v>26.245000000000001</v>
      </c>
      <c r="M7338">
        <v>0.2</v>
      </c>
      <c r="N7338">
        <v>47.241</v>
      </c>
    </row>
    <row r="7339" spans="1:14" hidden="1">
      <c r="A7339">
        <v>8012</v>
      </c>
      <c r="B7339" t="s">
        <v>6325</v>
      </c>
      <c r="C7339" s="4">
        <v>42175</v>
      </c>
      <c r="D7339" s="4">
        <v>42178</v>
      </c>
      <c r="E7339" t="s">
        <v>38</v>
      </c>
      <c r="F7339" t="s">
        <v>1531</v>
      </c>
      <c r="G7339" t="s">
        <v>21</v>
      </c>
      <c r="H7339">
        <v>80013</v>
      </c>
      <c r="I7339" t="s">
        <v>4940</v>
      </c>
      <c r="J7339">
        <v>125.944</v>
      </c>
      <c r="K7339">
        <v>7</v>
      </c>
      <c r="L7339">
        <v>15.743</v>
      </c>
      <c r="M7339">
        <v>0.2</v>
      </c>
      <c r="N7339">
        <v>15.743</v>
      </c>
    </row>
    <row r="7340" spans="1:14" hidden="1">
      <c r="A7340">
        <v>9483</v>
      </c>
      <c r="B7340" t="s">
        <v>6326</v>
      </c>
      <c r="C7340" s="4">
        <v>42175</v>
      </c>
      <c r="D7340" s="4">
        <v>42179</v>
      </c>
      <c r="E7340" t="s">
        <v>52</v>
      </c>
      <c r="F7340" t="s">
        <v>3104</v>
      </c>
      <c r="G7340" t="s">
        <v>17</v>
      </c>
      <c r="H7340">
        <v>19134</v>
      </c>
      <c r="I7340" t="s">
        <v>509</v>
      </c>
      <c r="J7340">
        <v>319.98399999999998</v>
      </c>
      <c r="K7340">
        <v>2</v>
      </c>
      <c r="L7340">
        <v>113.9943</v>
      </c>
      <c r="M7340">
        <v>0.2</v>
      </c>
      <c r="N7340">
        <v>91.995400000000004</v>
      </c>
    </row>
    <row r="7341" spans="1:14" hidden="1">
      <c r="A7341">
        <v>4449</v>
      </c>
      <c r="B7341" t="s">
        <v>6327</v>
      </c>
      <c r="C7341" s="4">
        <v>42174</v>
      </c>
      <c r="D7341" s="4">
        <v>42178</v>
      </c>
      <c r="E7341" t="s">
        <v>15</v>
      </c>
      <c r="F7341" t="s">
        <v>4071</v>
      </c>
      <c r="G7341" t="s">
        <v>21</v>
      </c>
      <c r="H7341">
        <v>90032</v>
      </c>
      <c r="I7341" t="s">
        <v>912</v>
      </c>
      <c r="J7341">
        <v>12.56</v>
      </c>
      <c r="K7341">
        <v>2</v>
      </c>
      <c r="L7341">
        <v>4.2704000000000004</v>
      </c>
      <c r="M7341">
        <v>0</v>
      </c>
      <c r="N7341">
        <v>4.0191999999999997</v>
      </c>
    </row>
    <row r="7342" spans="1:14" hidden="1">
      <c r="A7342">
        <v>4450</v>
      </c>
      <c r="B7342" t="s">
        <v>6327</v>
      </c>
      <c r="C7342" s="4">
        <v>42174</v>
      </c>
      <c r="D7342" s="4">
        <v>42178</v>
      </c>
      <c r="E7342" t="s">
        <v>15</v>
      </c>
      <c r="F7342" t="s">
        <v>4071</v>
      </c>
      <c r="G7342" t="s">
        <v>21</v>
      </c>
      <c r="H7342">
        <v>90032</v>
      </c>
      <c r="I7342" t="s">
        <v>1602</v>
      </c>
      <c r="J7342">
        <v>6.48</v>
      </c>
      <c r="K7342">
        <v>1</v>
      </c>
      <c r="L7342">
        <v>3.3696000000000002</v>
      </c>
      <c r="M7342">
        <v>0</v>
      </c>
      <c r="N7342">
        <v>3.1103999999999998</v>
      </c>
    </row>
    <row r="7343" spans="1:14" hidden="1">
      <c r="A7343">
        <v>4451</v>
      </c>
      <c r="B7343" t="s">
        <v>6327</v>
      </c>
      <c r="C7343" s="4">
        <v>42174</v>
      </c>
      <c r="D7343" s="4">
        <v>42178</v>
      </c>
      <c r="E7343" t="s">
        <v>15</v>
      </c>
      <c r="F7343" t="s">
        <v>4071</v>
      </c>
      <c r="G7343" t="s">
        <v>21</v>
      </c>
      <c r="H7343">
        <v>90032</v>
      </c>
      <c r="I7343" t="s">
        <v>4689</v>
      </c>
      <c r="J7343">
        <v>186.69</v>
      </c>
      <c r="K7343">
        <v>3</v>
      </c>
      <c r="L7343">
        <v>32.981900000000003</v>
      </c>
      <c r="M7343">
        <v>0</v>
      </c>
      <c r="N7343">
        <v>87.744299999999996</v>
      </c>
    </row>
    <row r="7344" spans="1:14" hidden="1">
      <c r="A7344">
        <v>5086</v>
      </c>
      <c r="B7344" t="s">
        <v>6328</v>
      </c>
      <c r="C7344" s="4">
        <v>42174</v>
      </c>
      <c r="D7344" s="4">
        <v>42178</v>
      </c>
      <c r="E7344" t="s">
        <v>15</v>
      </c>
      <c r="F7344" t="s">
        <v>1147</v>
      </c>
      <c r="G7344" t="s">
        <v>17</v>
      </c>
      <c r="H7344">
        <v>75081</v>
      </c>
      <c r="I7344" t="s">
        <v>1967</v>
      </c>
      <c r="J7344">
        <v>5.7919999999999998</v>
      </c>
      <c r="K7344">
        <v>2</v>
      </c>
      <c r="L7344">
        <v>7.6744000000000003</v>
      </c>
      <c r="M7344">
        <v>0.8</v>
      </c>
      <c r="N7344">
        <v>-9.5568000000000008</v>
      </c>
    </row>
    <row r="7345" spans="1:14" hidden="1">
      <c r="A7345">
        <v>9391</v>
      </c>
      <c r="B7345" t="s">
        <v>6329</v>
      </c>
      <c r="C7345" s="4">
        <v>42174</v>
      </c>
      <c r="D7345" s="4">
        <v>42179</v>
      </c>
      <c r="E7345" t="s">
        <v>15</v>
      </c>
      <c r="F7345" t="s">
        <v>1497</v>
      </c>
      <c r="G7345" t="s">
        <v>17</v>
      </c>
      <c r="H7345">
        <v>77070</v>
      </c>
      <c r="I7345" t="s">
        <v>2889</v>
      </c>
      <c r="J7345">
        <v>228.92</v>
      </c>
      <c r="K7345">
        <v>5</v>
      </c>
      <c r="L7345">
        <v>42.922499999999999</v>
      </c>
      <c r="M7345">
        <v>0.2</v>
      </c>
      <c r="N7345">
        <v>14.307499999999999</v>
      </c>
    </row>
    <row r="7346" spans="1:14" hidden="1">
      <c r="A7346">
        <v>9432</v>
      </c>
      <c r="B7346" t="s">
        <v>6330</v>
      </c>
      <c r="C7346" s="4">
        <v>42174</v>
      </c>
      <c r="D7346" s="4">
        <v>42174</v>
      </c>
      <c r="E7346" t="s">
        <v>98</v>
      </c>
      <c r="F7346" t="s">
        <v>2076</v>
      </c>
      <c r="G7346" t="s">
        <v>17</v>
      </c>
      <c r="H7346">
        <v>19134</v>
      </c>
      <c r="I7346" t="s">
        <v>1986</v>
      </c>
      <c r="J7346">
        <v>5.9039999999999999</v>
      </c>
      <c r="K7346">
        <v>2</v>
      </c>
      <c r="L7346">
        <v>1.9557</v>
      </c>
      <c r="M7346">
        <v>0.2</v>
      </c>
      <c r="N7346">
        <v>1.9925999999999999</v>
      </c>
    </row>
    <row r="7347" spans="1:14" hidden="1">
      <c r="A7347">
        <v>2039</v>
      </c>
      <c r="B7347" t="s">
        <v>6331</v>
      </c>
      <c r="C7347" s="4">
        <v>42173</v>
      </c>
      <c r="D7347" s="4">
        <v>42178</v>
      </c>
      <c r="E7347" t="s">
        <v>15</v>
      </c>
      <c r="F7347" t="s">
        <v>2323</v>
      </c>
      <c r="G7347" t="s">
        <v>17</v>
      </c>
      <c r="H7347">
        <v>85345</v>
      </c>
      <c r="I7347" t="s">
        <v>6332</v>
      </c>
      <c r="J7347">
        <v>11.952</v>
      </c>
      <c r="K7347">
        <v>3</v>
      </c>
      <c r="L7347">
        <v>2.5398000000000001</v>
      </c>
      <c r="M7347">
        <v>0.2</v>
      </c>
      <c r="N7347">
        <v>4.3326000000000002</v>
      </c>
    </row>
    <row r="7348" spans="1:14" hidden="1">
      <c r="A7348">
        <v>2040</v>
      </c>
      <c r="B7348" t="s">
        <v>6331</v>
      </c>
      <c r="C7348" s="4">
        <v>42173</v>
      </c>
      <c r="D7348" s="4">
        <v>42178</v>
      </c>
      <c r="E7348" t="s">
        <v>15</v>
      </c>
      <c r="F7348" t="s">
        <v>2323</v>
      </c>
      <c r="G7348" t="s">
        <v>17</v>
      </c>
      <c r="H7348">
        <v>85345</v>
      </c>
      <c r="I7348" t="s">
        <v>384</v>
      </c>
      <c r="J7348">
        <v>4.5359999999999996</v>
      </c>
      <c r="K7348">
        <v>7</v>
      </c>
      <c r="L7348">
        <v>1.1232</v>
      </c>
      <c r="M7348">
        <v>0.7</v>
      </c>
      <c r="N7348">
        <v>-3.3264</v>
      </c>
    </row>
    <row r="7349" spans="1:14" hidden="1">
      <c r="A7349">
        <v>2041</v>
      </c>
      <c r="B7349" t="s">
        <v>6331</v>
      </c>
      <c r="C7349" s="4">
        <v>42173</v>
      </c>
      <c r="D7349" s="4">
        <v>42178</v>
      </c>
      <c r="E7349" t="s">
        <v>15</v>
      </c>
      <c r="F7349" t="s">
        <v>2323</v>
      </c>
      <c r="G7349" t="s">
        <v>17</v>
      </c>
      <c r="H7349">
        <v>85345</v>
      </c>
      <c r="I7349" t="s">
        <v>782</v>
      </c>
      <c r="J7349">
        <v>9.1560000000000006</v>
      </c>
      <c r="K7349">
        <v>2</v>
      </c>
      <c r="L7349">
        <v>7.63</v>
      </c>
      <c r="M7349">
        <v>0.7</v>
      </c>
      <c r="N7349">
        <v>-6.1040000000000001</v>
      </c>
    </row>
    <row r="7350" spans="1:14" hidden="1">
      <c r="A7350">
        <v>2042</v>
      </c>
      <c r="B7350" t="s">
        <v>6331</v>
      </c>
      <c r="C7350" s="4">
        <v>42173</v>
      </c>
      <c r="D7350" s="4">
        <v>42178</v>
      </c>
      <c r="E7350" t="s">
        <v>15</v>
      </c>
      <c r="F7350" t="s">
        <v>2323</v>
      </c>
      <c r="G7350" t="s">
        <v>17</v>
      </c>
      <c r="H7350">
        <v>85345</v>
      </c>
      <c r="I7350" t="s">
        <v>2563</v>
      </c>
      <c r="J7350">
        <v>75.36</v>
      </c>
      <c r="K7350">
        <v>5</v>
      </c>
      <c r="L7350">
        <v>10.927199999999999</v>
      </c>
      <c r="M7350">
        <v>0.2</v>
      </c>
      <c r="N7350">
        <v>20.724</v>
      </c>
    </row>
    <row r="7351" spans="1:14" hidden="1">
      <c r="A7351">
        <v>4195</v>
      </c>
      <c r="B7351" t="s">
        <v>6333</v>
      </c>
      <c r="C7351" s="4">
        <v>42173</v>
      </c>
      <c r="D7351" s="4">
        <v>42177</v>
      </c>
      <c r="E7351" t="s">
        <v>15</v>
      </c>
      <c r="F7351" t="s">
        <v>1536</v>
      </c>
      <c r="G7351" t="s">
        <v>21</v>
      </c>
      <c r="H7351">
        <v>92105</v>
      </c>
      <c r="I7351" t="s">
        <v>854</v>
      </c>
      <c r="J7351">
        <v>51.98</v>
      </c>
      <c r="K7351">
        <v>2</v>
      </c>
      <c r="L7351">
        <v>18.4529</v>
      </c>
      <c r="M7351">
        <v>0</v>
      </c>
      <c r="N7351">
        <v>15.074199999999999</v>
      </c>
    </row>
    <row r="7352" spans="1:14" hidden="1">
      <c r="A7352">
        <v>6106</v>
      </c>
      <c r="B7352" t="s">
        <v>6334</v>
      </c>
      <c r="C7352" s="4">
        <v>42173</v>
      </c>
      <c r="D7352" s="4">
        <v>42177</v>
      </c>
      <c r="E7352" t="s">
        <v>15</v>
      </c>
      <c r="F7352" t="s">
        <v>2788</v>
      </c>
      <c r="G7352" t="s">
        <v>27</v>
      </c>
      <c r="H7352">
        <v>33178</v>
      </c>
      <c r="I7352" t="s">
        <v>3073</v>
      </c>
      <c r="J7352">
        <v>13.632</v>
      </c>
      <c r="K7352">
        <v>4</v>
      </c>
      <c r="L7352">
        <v>2.5133999999999999</v>
      </c>
      <c r="M7352">
        <v>0.2</v>
      </c>
      <c r="N7352">
        <v>3.5783999999999998</v>
      </c>
    </row>
    <row r="7353" spans="1:14" hidden="1">
      <c r="A7353">
        <v>6730</v>
      </c>
      <c r="B7353" t="s">
        <v>6335</v>
      </c>
      <c r="C7353" s="4">
        <v>42173</v>
      </c>
      <c r="D7353" s="4">
        <v>42175</v>
      </c>
      <c r="E7353" t="s">
        <v>38</v>
      </c>
      <c r="F7353" t="s">
        <v>3816</v>
      </c>
      <c r="G7353" t="s">
        <v>27</v>
      </c>
      <c r="H7353">
        <v>37167</v>
      </c>
      <c r="I7353" t="s">
        <v>1400</v>
      </c>
      <c r="J7353">
        <v>6.1289999999999996</v>
      </c>
      <c r="K7353">
        <v>3</v>
      </c>
      <c r="L7353">
        <v>3.5411999999999999</v>
      </c>
      <c r="M7353">
        <v>0.7</v>
      </c>
      <c r="N7353">
        <v>-4.4946000000000002</v>
      </c>
    </row>
    <row r="7354" spans="1:14" hidden="1">
      <c r="A7354">
        <v>6731</v>
      </c>
      <c r="B7354" t="s">
        <v>6335</v>
      </c>
      <c r="C7354" s="4">
        <v>42173</v>
      </c>
      <c r="D7354" s="4">
        <v>42175</v>
      </c>
      <c r="E7354" t="s">
        <v>38</v>
      </c>
      <c r="F7354" t="s">
        <v>3816</v>
      </c>
      <c r="G7354" t="s">
        <v>27</v>
      </c>
      <c r="H7354">
        <v>37167</v>
      </c>
      <c r="I7354" t="s">
        <v>1230</v>
      </c>
      <c r="J7354">
        <v>643.13599999999997</v>
      </c>
      <c r="K7354">
        <v>4</v>
      </c>
      <c r="L7354">
        <v>146.71539999999999</v>
      </c>
      <c r="M7354">
        <v>0.2</v>
      </c>
      <c r="N7354">
        <v>56.2744</v>
      </c>
    </row>
    <row r="7355" spans="1:14" hidden="1">
      <c r="A7355">
        <v>6732</v>
      </c>
      <c r="B7355" t="s">
        <v>6335</v>
      </c>
      <c r="C7355" s="4">
        <v>42173</v>
      </c>
      <c r="D7355" s="4">
        <v>42175</v>
      </c>
      <c r="E7355" t="s">
        <v>38</v>
      </c>
      <c r="F7355" t="s">
        <v>3816</v>
      </c>
      <c r="G7355" t="s">
        <v>27</v>
      </c>
      <c r="H7355">
        <v>37167</v>
      </c>
      <c r="I7355" t="s">
        <v>453</v>
      </c>
      <c r="J7355">
        <v>20.736000000000001</v>
      </c>
      <c r="K7355">
        <v>4</v>
      </c>
      <c r="L7355">
        <v>3.3696000000000002</v>
      </c>
      <c r="M7355">
        <v>0.2</v>
      </c>
      <c r="N7355">
        <v>7.2576000000000001</v>
      </c>
    </row>
    <row r="7356" spans="1:14" hidden="1">
      <c r="A7356">
        <v>7749</v>
      </c>
      <c r="B7356" t="s">
        <v>6336</v>
      </c>
      <c r="C7356" s="4">
        <v>42173</v>
      </c>
      <c r="D7356" s="4">
        <v>42179</v>
      </c>
      <c r="E7356" t="s">
        <v>15</v>
      </c>
      <c r="F7356" t="s">
        <v>578</v>
      </c>
      <c r="G7356" t="s">
        <v>21</v>
      </c>
      <c r="H7356">
        <v>22204</v>
      </c>
      <c r="I7356" t="s">
        <v>6071</v>
      </c>
      <c r="J7356">
        <v>60.84</v>
      </c>
      <c r="K7356">
        <v>3</v>
      </c>
      <c r="L7356">
        <v>13.7904</v>
      </c>
      <c r="M7356">
        <v>0</v>
      </c>
      <c r="N7356">
        <v>19.468800000000002</v>
      </c>
    </row>
    <row r="7357" spans="1:14" hidden="1">
      <c r="A7357">
        <v>7750</v>
      </c>
      <c r="B7357" t="s">
        <v>6336</v>
      </c>
      <c r="C7357" s="4">
        <v>42173</v>
      </c>
      <c r="D7357" s="4">
        <v>42179</v>
      </c>
      <c r="E7357" t="s">
        <v>15</v>
      </c>
      <c r="F7357" t="s">
        <v>578</v>
      </c>
      <c r="G7357" t="s">
        <v>21</v>
      </c>
      <c r="H7357">
        <v>22204</v>
      </c>
      <c r="I7357" t="s">
        <v>1256</v>
      </c>
      <c r="J7357">
        <v>450.04</v>
      </c>
      <c r="K7357">
        <v>2</v>
      </c>
      <c r="L7357">
        <v>195.76740000000001</v>
      </c>
      <c r="M7357">
        <v>0</v>
      </c>
      <c r="N7357">
        <v>58.505200000000002</v>
      </c>
    </row>
    <row r="7358" spans="1:14" hidden="1">
      <c r="A7358">
        <v>7751</v>
      </c>
      <c r="B7358" t="s">
        <v>6336</v>
      </c>
      <c r="C7358" s="4">
        <v>42173</v>
      </c>
      <c r="D7358" s="4">
        <v>42179</v>
      </c>
      <c r="E7358" t="s">
        <v>15</v>
      </c>
      <c r="F7358" t="s">
        <v>578</v>
      </c>
      <c r="G7358" t="s">
        <v>21</v>
      </c>
      <c r="H7358">
        <v>22204</v>
      </c>
      <c r="I7358" t="s">
        <v>214</v>
      </c>
      <c r="J7358">
        <v>34.6</v>
      </c>
      <c r="K7358">
        <v>2</v>
      </c>
      <c r="L7358">
        <v>8.9960000000000004</v>
      </c>
      <c r="M7358">
        <v>0</v>
      </c>
      <c r="N7358">
        <v>16.608000000000001</v>
      </c>
    </row>
    <row r="7359" spans="1:14" hidden="1">
      <c r="A7359">
        <v>7752</v>
      </c>
      <c r="B7359" t="s">
        <v>6336</v>
      </c>
      <c r="C7359" s="4">
        <v>42173</v>
      </c>
      <c r="D7359" s="4">
        <v>42179</v>
      </c>
      <c r="E7359" t="s">
        <v>15</v>
      </c>
      <c r="F7359" t="s">
        <v>578</v>
      </c>
      <c r="G7359" t="s">
        <v>21</v>
      </c>
      <c r="H7359">
        <v>22204</v>
      </c>
      <c r="I7359" t="s">
        <v>621</v>
      </c>
      <c r="J7359">
        <v>467.97</v>
      </c>
      <c r="K7359">
        <v>3</v>
      </c>
      <c r="L7359">
        <v>109.193</v>
      </c>
      <c r="M7359">
        <v>0</v>
      </c>
      <c r="N7359">
        <v>140.39099999999999</v>
      </c>
    </row>
    <row r="7360" spans="1:14" hidden="1">
      <c r="A7360">
        <v>7753</v>
      </c>
      <c r="B7360" t="s">
        <v>6336</v>
      </c>
      <c r="C7360" s="4">
        <v>42173</v>
      </c>
      <c r="D7360" s="4">
        <v>42179</v>
      </c>
      <c r="E7360" t="s">
        <v>15</v>
      </c>
      <c r="F7360" t="s">
        <v>578</v>
      </c>
      <c r="G7360" t="s">
        <v>21</v>
      </c>
      <c r="H7360">
        <v>22204</v>
      </c>
      <c r="I7360" t="s">
        <v>1768</v>
      </c>
      <c r="J7360">
        <v>33.020000000000003</v>
      </c>
      <c r="K7360">
        <v>2</v>
      </c>
      <c r="L7360">
        <v>8.5852000000000004</v>
      </c>
      <c r="M7360">
        <v>0</v>
      </c>
      <c r="N7360">
        <v>15.849600000000001</v>
      </c>
    </row>
    <row r="7361" spans="1:14" hidden="1">
      <c r="A7361">
        <v>1024</v>
      </c>
      <c r="B7361" t="s">
        <v>6337</v>
      </c>
      <c r="C7361" s="4">
        <v>42171</v>
      </c>
      <c r="D7361" s="4">
        <v>42175</v>
      </c>
      <c r="E7361" t="s">
        <v>15</v>
      </c>
      <c r="F7361" t="s">
        <v>2079</v>
      </c>
      <c r="G7361" t="s">
        <v>21</v>
      </c>
      <c r="H7361">
        <v>19134</v>
      </c>
      <c r="I7361" t="s">
        <v>3649</v>
      </c>
      <c r="J7361">
        <v>6.2080000000000002</v>
      </c>
      <c r="K7361">
        <v>2</v>
      </c>
      <c r="L7361">
        <v>2.0175999999999998</v>
      </c>
      <c r="M7361">
        <v>0.2</v>
      </c>
      <c r="N7361">
        <v>2.1728000000000001</v>
      </c>
    </row>
    <row r="7362" spans="1:14" hidden="1">
      <c r="A7362">
        <v>3937</v>
      </c>
      <c r="B7362" t="s">
        <v>6338</v>
      </c>
      <c r="C7362" s="4">
        <v>42171</v>
      </c>
      <c r="D7362" s="4">
        <v>42175</v>
      </c>
      <c r="E7362" t="s">
        <v>15</v>
      </c>
      <c r="F7362" t="s">
        <v>5837</v>
      </c>
      <c r="G7362" t="s">
        <v>21</v>
      </c>
      <c r="H7362">
        <v>75051</v>
      </c>
      <c r="I7362" t="s">
        <v>2030</v>
      </c>
      <c r="J7362">
        <v>28.751999999999999</v>
      </c>
      <c r="K7362">
        <v>3</v>
      </c>
      <c r="L7362">
        <v>6.4691999999999998</v>
      </c>
      <c r="M7362">
        <v>0.2</v>
      </c>
      <c r="N7362">
        <v>9.3444000000000003</v>
      </c>
    </row>
    <row r="7363" spans="1:14" hidden="1">
      <c r="A7363">
        <v>3938</v>
      </c>
      <c r="B7363" t="s">
        <v>6338</v>
      </c>
      <c r="C7363" s="4">
        <v>42171</v>
      </c>
      <c r="D7363" s="4">
        <v>42175</v>
      </c>
      <c r="E7363" t="s">
        <v>15</v>
      </c>
      <c r="F7363" t="s">
        <v>5837</v>
      </c>
      <c r="G7363" t="s">
        <v>21</v>
      </c>
      <c r="H7363">
        <v>75051</v>
      </c>
      <c r="I7363" t="s">
        <v>302</v>
      </c>
      <c r="J7363">
        <v>27.216000000000001</v>
      </c>
      <c r="K7363">
        <v>3</v>
      </c>
      <c r="L7363">
        <v>5.7834000000000003</v>
      </c>
      <c r="M7363">
        <v>0.2</v>
      </c>
      <c r="N7363">
        <v>9.8658000000000001</v>
      </c>
    </row>
    <row r="7364" spans="1:14" hidden="1">
      <c r="A7364">
        <v>3939</v>
      </c>
      <c r="B7364" t="s">
        <v>6338</v>
      </c>
      <c r="C7364" s="4">
        <v>42171</v>
      </c>
      <c r="D7364" s="4">
        <v>42175</v>
      </c>
      <c r="E7364" t="s">
        <v>15</v>
      </c>
      <c r="F7364" t="s">
        <v>5837</v>
      </c>
      <c r="G7364" t="s">
        <v>21</v>
      </c>
      <c r="H7364">
        <v>75051</v>
      </c>
      <c r="I7364" t="s">
        <v>321</v>
      </c>
      <c r="J7364">
        <v>197.37200000000001</v>
      </c>
      <c r="K7364">
        <v>2</v>
      </c>
      <c r="L7364">
        <v>111.3742</v>
      </c>
      <c r="M7364">
        <v>0.3</v>
      </c>
      <c r="N7364">
        <v>-25.3764</v>
      </c>
    </row>
    <row r="7365" spans="1:14" hidden="1">
      <c r="A7365">
        <v>8750</v>
      </c>
      <c r="B7365" t="s">
        <v>6339</v>
      </c>
      <c r="C7365" s="4">
        <v>42171</v>
      </c>
      <c r="D7365" s="4">
        <v>42174</v>
      </c>
      <c r="E7365" t="s">
        <v>38</v>
      </c>
      <c r="F7365" t="s">
        <v>422</v>
      </c>
      <c r="G7365" t="s">
        <v>21</v>
      </c>
      <c r="H7365">
        <v>10009</v>
      </c>
      <c r="I7365" t="s">
        <v>1136</v>
      </c>
      <c r="J7365">
        <v>3050.3760000000002</v>
      </c>
      <c r="K7365">
        <v>3</v>
      </c>
      <c r="L7365">
        <v>635.495</v>
      </c>
      <c r="M7365">
        <v>0.2</v>
      </c>
      <c r="N7365">
        <v>1143.8910000000001</v>
      </c>
    </row>
    <row r="7366" spans="1:14" hidden="1">
      <c r="A7366">
        <v>8751</v>
      </c>
      <c r="B7366" t="s">
        <v>6339</v>
      </c>
      <c r="C7366" s="4">
        <v>42171</v>
      </c>
      <c r="D7366" s="4">
        <v>42174</v>
      </c>
      <c r="E7366" t="s">
        <v>38</v>
      </c>
      <c r="F7366" t="s">
        <v>422</v>
      </c>
      <c r="G7366" t="s">
        <v>21</v>
      </c>
      <c r="H7366">
        <v>10009</v>
      </c>
      <c r="I7366" t="s">
        <v>3868</v>
      </c>
      <c r="J7366">
        <v>133.97999999999999</v>
      </c>
      <c r="K7366">
        <v>2</v>
      </c>
      <c r="L7366">
        <v>50.2425</v>
      </c>
      <c r="M7366">
        <v>0</v>
      </c>
      <c r="N7366">
        <v>33.494999999999997</v>
      </c>
    </row>
    <row r="7367" spans="1:14" hidden="1">
      <c r="A7367">
        <v>3881</v>
      </c>
      <c r="B7367" t="s">
        <v>6340</v>
      </c>
      <c r="C7367" s="4">
        <v>42170</v>
      </c>
      <c r="D7367" s="4">
        <v>42175</v>
      </c>
      <c r="E7367" t="s">
        <v>15</v>
      </c>
      <c r="F7367" t="s">
        <v>6087</v>
      </c>
      <c r="G7367" t="s">
        <v>21</v>
      </c>
      <c r="H7367">
        <v>85234</v>
      </c>
      <c r="I7367" t="s">
        <v>465</v>
      </c>
      <c r="J7367">
        <v>9.5679999999999996</v>
      </c>
      <c r="K7367">
        <v>2</v>
      </c>
      <c r="L7367">
        <v>3.2890000000000001</v>
      </c>
      <c r="M7367">
        <v>0.2</v>
      </c>
      <c r="N7367">
        <v>2.99</v>
      </c>
    </row>
    <row r="7368" spans="1:14" hidden="1">
      <c r="A7368">
        <v>3882</v>
      </c>
      <c r="B7368" t="s">
        <v>6340</v>
      </c>
      <c r="C7368" s="4">
        <v>42170</v>
      </c>
      <c r="D7368" s="4">
        <v>42175</v>
      </c>
      <c r="E7368" t="s">
        <v>15</v>
      </c>
      <c r="F7368" t="s">
        <v>6087</v>
      </c>
      <c r="G7368" t="s">
        <v>21</v>
      </c>
      <c r="H7368">
        <v>85234</v>
      </c>
      <c r="I7368" t="s">
        <v>3087</v>
      </c>
      <c r="J7368">
        <v>82.367999999999995</v>
      </c>
      <c r="K7368">
        <v>2</v>
      </c>
      <c r="L7368">
        <v>50.965200000000003</v>
      </c>
      <c r="M7368">
        <v>0.2</v>
      </c>
      <c r="N7368">
        <v>-19.5624</v>
      </c>
    </row>
    <row r="7369" spans="1:14" hidden="1">
      <c r="A7369">
        <v>3883</v>
      </c>
      <c r="B7369" t="s">
        <v>6340</v>
      </c>
      <c r="C7369" s="4">
        <v>42170</v>
      </c>
      <c r="D7369" s="4">
        <v>42175</v>
      </c>
      <c r="E7369" t="s">
        <v>15</v>
      </c>
      <c r="F7369" t="s">
        <v>6087</v>
      </c>
      <c r="G7369" t="s">
        <v>21</v>
      </c>
      <c r="H7369">
        <v>85234</v>
      </c>
      <c r="I7369" t="s">
        <v>4015</v>
      </c>
      <c r="J7369">
        <v>364.70400000000001</v>
      </c>
      <c r="K7369">
        <v>6</v>
      </c>
      <c r="L7369">
        <v>66.862399999999994</v>
      </c>
      <c r="M7369">
        <v>0.2</v>
      </c>
      <c r="N7369">
        <v>-36.470399999999998</v>
      </c>
    </row>
    <row r="7370" spans="1:14" hidden="1">
      <c r="A7370">
        <v>3884</v>
      </c>
      <c r="B7370" t="s">
        <v>6340</v>
      </c>
      <c r="C7370" s="4">
        <v>42170</v>
      </c>
      <c r="D7370" s="4">
        <v>42175</v>
      </c>
      <c r="E7370" t="s">
        <v>15</v>
      </c>
      <c r="F7370" t="s">
        <v>6087</v>
      </c>
      <c r="G7370" t="s">
        <v>21</v>
      </c>
      <c r="H7370">
        <v>85234</v>
      </c>
      <c r="I7370" t="s">
        <v>2396</v>
      </c>
      <c r="J7370">
        <v>40.256</v>
      </c>
      <c r="K7370">
        <v>4</v>
      </c>
      <c r="L7370">
        <v>7.2964000000000002</v>
      </c>
      <c r="M7370">
        <v>0.2</v>
      </c>
      <c r="N7370">
        <v>11.070399999999999</v>
      </c>
    </row>
    <row r="7371" spans="1:14" hidden="1">
      <c r="A7371">
        <v>5815</v>
      </c>
      <c r="B7371" t="s">
        <v>6341</v>
      </c>
      <c r="C7371" s="4">
        <v>42170</v>
      </c>
      <c r="D7371" s="4">
        <v>42172</v>
      </c>
      <c r="E7371" t="s">
        <v>38</v>
      </c>
      <c r="F7371" t="s">
        <v>306</v>
      </c>
      <c r="G7371" t="s">
        <v>21</v>
      </c>
      <c r="H7371">
        <v>33614</v>
      </c>
      <c r="I7371" t="s">
        <v>5795</v>
      </c>
      <c r="J7371">
        <v>11.672000000000001</v>
      </c>
      <c r="K7371">
        <v>1</v>
      </c>
      <c r="L7371">
        <v>12.4015</v>
      </c>
      <c r="M7371">
        <v>0.2</v>
      </c>
      <c r="N7371">
        <v>-0.72950000000000104</v>
      </c>
    </row>
    <row r="7372" spans="1:14" hidden="1">
      <c r="A7372">
        <v>7597</v>
      </c>
      <c r="B7372" t="s">
        <v>6342</v>
      </c>
      <c r="C7372" s="4">
        <v>42170</v>
      </c>
      <c r="D7372" s="4">
        <v>42174</v>
      </c>
      <c r="E7372" t="s">
        <v>15</v>
      </c>
      <c r="F7372" t="s">
        <v>2349</v>
      </c>
      <c r="G7372" t="s">
        <v>27</v>
      </c>
      <c r="H7372">
        <v>90004</v>
      </c>
      <c r="I7372" t="s">
        <v>277</v>
      </c>
      <c r="J7372">
        <v>225.57599999999999</v>
      </c>
      <c r="K7372">
        <v>3</v>
      </c>
      <c r="L7372">
        <v>67.672799999999995</v>
      </c>
      <c r="M7372">
        <v>0.2</v>
      </c>
      <c r="N7372">
        <v>22.557600000000001</v>
      </c>
    </row>
    <row r="7373" spans="1:14" hidden="1">
      <c r="A7373">
        <v>1327</v>
      </c>
      <c r="B7373" t="s">
        <v>6343</v>
      </c>
      <c r="C7373" s="4">
        <v>42169</v>
      </c>
      <c r="D7373" s="4">
        <v>42173</v>
      </c>
      <c r="E7373" t="s">
        <v>15</v>
      </c>
      <c r="F7373" t="s">
        <v>823</v>
      </c>
      <c r="G7373" t="s">
        <v>17</v>
      </c>
      <c r="H7373">
        <v>19120</v>
      </c>
      <c r="I7373" t="s">
        <v>2337</v>
      </c>
      <c r="J7373">
        <v>51.072000000000003</v>
      </c>
      <c r="K7373">
        <v>6</v>
      </c>
      <c r="L7373">
        <v>7.6608000000000001</v>
      </c>
      <c r="M7373">
        <v>0.2</v>
      </c>
      <c r="N7373">
        <v>5.1071999999999997</v>
      </c>
    </row>
    <row r="7374" spans="1:14" hidden="1">
      <c r="A7374">
        <v>1038</v>
      </c>
      <c r="B7374" t="s">
        <v>6344</v>
      </c>
      <c r="C7374" s="4">
        <v>42168</v>
      </c>
      <c r="D7374" s="4">
        <v>42169</v>
      </c>
      <c r="E7374" t="s">
        <v>38</v>
      </c>
      <c r="F7374" t="s">
        <v>4756</v>
      </c>
      <c r="G7374" t="s">
        <v>21</v>
      </c>
      <c r="H7374">
        <v>90004</v>
      </c>
      <c r="I7374" t="s">
        <v>782</v>
      </c>
      <c r="J7374">
        <v>36.624000000000002</v>
      </c>
      <c r="K7374">
        <v>3</v>
      </c>
      <c r="L7374">
        <v>7.63</v>
      </c>
      <c r="M7374">
        <v>0.2</v>
      </c>
      <c r="N7374">
        <v>13.734</v>
      </c>
    </row>
    <row r="7375" spans="1:14" hidden="1">
      <c r="A7375">
        <v>3703</v>
      </c>
      <c r="B7375" t="s">
        <v>6345</v>
      </c>
      <c r="C7375" s="4">
        <v>42168</v>
      </c>
      <c r="D7375" s="4">
        <v>42174</v>
      </c>
      <c r="E7375" t="s">
        <v>15</v>
      </c>
      <c r="F7375" t="s">
        <v>3575</v>
      </c>
      <c r="G7375" t="s">
        <v>27</v>
      </c>
      <c r="H7375">
        <v>35601</v>
      </c>
      <c r="I7375" t="s">
        <v>3939</v>
      </c>
      <c r="J7375">
        <v>24.78</v>
      </c>
      <c r="K7375">
        <v>6</v>
      </c>
      <c r="L7375">
        <v>2.9735999999999998</v>
      </c>
      <c r="M7375">
        <v>0</v>
      </c>
      <c r="N7375">
        <v>6.9383999999999997</v>
      </c>
    </row>
    <row r="7376" spans="1:14" hidden="1">
      <c r="A7376">
        <v>3704</v>
      </c>
      <c r="B7376" t="s">
        <v>6345</v>
      </c>
      <c r="C7376" s="4">
        <v>42168</v>
      </c>
      <c r="D7376" s="4">
        <v>42174</v>
      </c>
      <c r="E7376" t="s">
        <v>15</v>
      </c>
      <c r="F7376" t="s">
        <v>3575</v>
      </c>
      <c r="G7376" t="s">
        <v>27</v>
      </c>
      <c r="H7376">
        <v>35601</v>
      </c>
      <c r="I7376" t="s">
        <v>4592</v>
      </c>
      <c r="J7376">
        <v>19.14</v>
      </c>
      <c r="K7376">
        <v>3</v>
      </c>
      <c r="L7376">
        <v>3.4451999999999998</v>
      </c>
      <c r="M7376">
        <v>0</v>
      </c>
      <c r="N7376">
        <v>8.8043999999999993</v>
      </c>
    </row>
    <row r="7377" spans="1:14" hidden="1">
      <c r="A7377">
        <v>3705</v>
      </c>
      <c r="B7377" t="s">
        <v>6345</v>
      </c>
      <c r="C7377" s="4">
        <v>42168</v>
      </c>
      <c r="D7377" s="4">
        <v>42174</v>
      </c>
      <c r="E7377" t="s">
        <v>15</v>
      </c>
      <c r="F7377" t="s">
        <v>3575</v>
      </c>
      <c r="G7377" t="s">
        <v>27</v>
      </c>
      <c r="H7377">
        <v>35601</v>
      </c>
      <c r="I7377" t="s">
        <v>2845</v>
      </c>
      <c r="J7377">
        <v>899.97</v>
      </c>
      <c r="K7377">
        <v>3</v>
      </c>
      <c r="L7377">
        <v>194.99350000000001</v>
      </c>
      <c r="M7377">
        <v>0</v>
      </c>
      <c r="N7377">
        <v>314.98950000000002</v>
      </c>
    </row>
    <row r="7378" spans="1:14" hidden="1">
      <c r="A7378">
        <v>3706</v>
      </c>
      <c r="B7378" t="s">
        <v>6345</v>
      </c>
      <c r="C7378" s="4">
        <v>42168</v>
      </c>
      <c r="D7378" s="4">
        <v>42174</v>
      </c>
      <c r="E7378" t="s">
        <v>15</v>
      </c>
      <c r="F7378" t="s">
        <v>3575</v>
      </c>
      <c r="G7378" t="s">
        <v>27</v>
      </c>
      <c r="H7378">
        <v>35601</v>
      </c>
      <c r="I7378" t="s">
        <v>4098</v>
      </c>
      <c r="J7378">
        <v>32.4</v>
      </c>
      <c r="K7378">
        <v>5</v>
      </c>
      <c r="L7378">
        <v>3.3696000000000002</v>
      </c>
      <c r="M7378">
        <v>0</v>
      </c>
      <c r="N7378">
        <v>15.552</v>
      </c>
    </row>
    <row r="7379" spans="1:14" hidden="1">
      <c r="A7379">
        <v>4736</v>
      </c>
      <c r="B7379" t="s">
        <v>6346</v>
      </c>
      <c r="C7379" s="4">
        <v>42168</v>
      </c>
      <c r="D7379" s="4">
        <v>42174</v>
      </c>
      <c r="E7379" t="s">
        <v>15</v>
      </c>
      <c r="F7379" t="s">
        <v>3331</v>
      </c>
      <c r="G7379" t="s">
        <v>17</v>
      </c>
      <c r="H7379">
        <v>4240</v>
      </c>
      <c r="I7379" t="s">
        <v>2479</v>
      </c>
      <c r="J7379">
        <v>8.26</v>
      </c>
      <c r="K7379">
        <v>2</v>
      </c>
      <c r="L7379">
        <v>2.1888999999999998</v>
      </c>
      <c r="M7379">
        <v>0</v>
      </c>
      <c r="N7379">
        <v>3.8822000000000001</v>
      </c>
    </row>
    <row r="7380" spans="1:14" hidden="1">
      <c r="A7380">
        <v>4737</v>
      </c>
      <c r="B7380" t="s">
        <v>6346</v>
      </c>
      <c r="C7380" s="4">
        <v>42168</v>
      </c>
      <c r="D7380" s="4">
        <v>42174</v>
      </c>
      <c r="E7380" t="s">
        <v>15</v>
      </c>
      <c r="F7380" t="s">
        <v>3331</v>
      </c>
      <c r="G7380" t="s">
        <v>17</v>
      </c>
      <c r="H7380">
        <v>4240</v>
      </c>
      <c r="I7380" t="s">
        <v>2621</v>
      </c>
      <c r="J7380">
        <v>29.84</v>
      </c>
      <c r="K7380">
        <v>2</v>
      </c>
      <c r="L7380">
        <v>8.2059999999999995</v>
      </c>
      <c r="M7380">
        <v>0</v>
      </c>
      <c r="N7380">
        <v>13.428000000000001</v>
      </c>
    </row>
    <row r="7381" spans="1:14" hidden="1">
      <c r="A7381">
        <v>4738</v>
      </c>
      <c r="B7381" t="s">
        <v>6346</v>
      </c>
      <c r="C7381" s="4">
        <v>42168</v>
      </c>
      <c r="D7381" s="4">
        <v>42174</v>
      </c>
      <c r="E7381" t="s">
        <v>15</v>
      </c>
      <c r="F7381" t="s">
        <v>3331</v>
      </c>
      <c r="G7381" t="s">
        <v>17</v>
      </c>
      <c r="H7381">
        <v>4240</v>
      </c>
      <c r="I7381" t="s">
        <v>2019</v>
      </c>
      <c r="J7381">
        <v>67.98</v>
      </c>
      <c r="K7381">
        <v>2</v>
      </c>
      <c r="L7381">
        <v>26.5122</v>
      </c>
      <c r="M7381">
        <v>0</v>
      </c>
      <c r="N7381">
        <v>14.9556</v>
      </c>
    </row>
    <row r="7382" spans="1:14" hidden="1">
      <c r="A7382">
        <v>6089</v>
      </c>
      <c r="B7382" t="s">
        <v>6347</v>
      </c>
      <c r="C7382" s="4">
        <v>42168</v>
      </c>
      <c r="D7382" s="4">
        <v>42172</v>
      </c>
      <c r="E7382" t="s">
        <v>15</v>
      </c>
      <c r="F7382" t="s">
        <v>1985</v>
      </c>
      <c r="G7382" t="s">
        <v>27</v>
      </c>
      <c r="H7382">
        <v>30076</v>
      </c>
      <c r="I7382" t="s">
        <v>1470</v>
      </c>
      <c r="J7382">
        <v>6.48</v>
      </c>
      <c r="K7382">
        <v>1</v>
      </c>
      <c r="L7382">
        <v>3.3696000000000002</v>
      </c>
      <c r="M7382">
        <v>0</v>
      </c>
      <c r="N7382">
        <v>3.1103999999999998</v>
      </c>
    </row>
    <row r="7383" spans="1:14" hidden="1">
      <c r="A7383">
        <v>8274</v>
      </c>
      <c r="B7383" t="s">
        <v>6348</v>
      </c>
      <c r="C7383" s="4">
        <v>42168</v>
      </c>
      <c r="D7383" s="4">
        <v>42170</v>
      </c>
      <c r="E7383" t="s">
        <v>52</v>
      </c>
      <c r="F7383" t="s">
        <v>1718</v>
      </c>
      <c r="G7383" t="s">
        <v>17</v>
      </c>
      <c r="H7383">
        <v>45503</v>
      </c>
      <c r="I7383" t="s">
        <v>1671</v>
      </c>
      <c r="J7383">
        <v>3.4239999999999999</v>
      </c>
      <c r="K7383">
        <v>1</v>
      </c>
      <c r="L7383">
        <v>3.1244000000000001</v>
      </c>
      <c r="M7383">
        <v>0.2</v>
      </c>
      <c r="N7383">
        <v>0.29959999999999998</v>
      </c>
    </row>
    <row r="7384" spans="1:14" hidden="1">
      <c r="A7384">
        <v>2980</v>
      </c>
      <c r="B7384" t="s">
        <v>6349</v>
      </c>
      <c r="C7384" s="4">
        <v>42167</v>
      </c>
      <c r="D7384" s="4">
        <v>42172</v>
      </c>
      <c r="E7384" t="s">
        <v>15</v>
      </c>
      <c r="F7384" t="s">
        <v>364</v>
      </c>
      <c r="G7384" t="s">
        <v>21</v>
      </c>
      <c r="H7384">
        <v>19134</v>
      </c>
      <c r="I7384" t="s">
        <v>2196</v>
      </c>
      <c r="J7384">
        <v>20.736000000000001</v>
      </c>
      <c r="K7384">
        <v>4</v>
      </c>
      <c r="L7384">
        <v>3.3696000000000002</v>
      </c>
      <c r="M7384">
        <v>0.2</v>
      </c>
      <c r="N7384">
        <v>7.2576000000000001</v>
      </c>
    </row>
    <row r="7385" spans="1:14" hidden="1">
      <c r="A7385">
        <v>2981</v>
      </c>
      <c r="B7385" t="s">
        <v>6349</v>
      </c>
      <c r="C7385" s="4">
        <v>42167</v>
      </c>
      <c r="D7385" s="4">
        <v>42172</v>
      </c>
      <c r="E7385" t="s">
        <v>15</v>
      </c>
      <c r="F7385" t="s">
        <v>364</v>
      </c>
      <c r="G7385" t="s">
        <v>21</v>
      </c>
      <c r="H7385">
        <v>19134</v>
      </c>
      <c r="I7385" t="s">
        <v>949</v>
      </c>
      <c r="J7385">
        <v>43.295999999999999</v>
      </c>
      <c r="K7385">
        <v>2</v>
      </c>
      <c r="L7385">
        <v>19.4832</v>
      </c>
      <c r="M7385">
        <v>0.2</v>
      </c>
      <c r="N7385">
        <v>4.3296000000000001</v>
      </c>
    </row>
    <row r="7386" spans="1:14" hidden="1">
      <c r="A7386">
        <v>3446</v>
      </c>
      <c r="B7386" t="s">
        <v>6350</v>
      </c>
      <c r="C7386" s="4">
        <v>42167</v>
      </c>
      <c r="D7386" s="4">
        <v>42172</v>
      </c>
      <c r="E7386" t="s">
        <v>15</v>
      </c>
      <c r="F7386" t="s">
        <v>527</v>
      </c>
      <c r="G7386" t="s">
        <v>21</v>
      </c>
      <c r="H7386">
        <v>19711</v>
      </c>
      <c r="I7386" t="s">
        <v>4851</v>
      </c>
      <c r="J7386">
        <v>29.9</v>
      </c>
      <c r="K7386">
        <v>5</v>
      </c>
      <c r="L7386">
        <v>4.9634</v>
      </c>
      <c r="M7386">
        <v>0</v>
      </c>
      <c r="N7386">
        <v>5.0830000000000002</v>
      </c>
    </row>
    <row r="7387" spans="1:14" hidden="1">
      <c r="A7387">
        <v>6914</v>
      </c>
      <c r="B7387" t="s">
        <v>6351</v>
      </c>
      <c r="C7387" s="4">
        <v>42167</v>
      </c>
      <c r="D7387" s="4">
        <v>42171</v>
      </c>
      <c r="E7387" t="s">
        <v>15</v>
      </c>
      <c r="F7387" t="s">
        <v>1094</v>
      </c>
      <c r="G7387" t="s">
        <v>21</v>
      </c>
      <c r="H7387">
        <v>33407</v>
      </c>
      <c r="I7387" t="s">
        <v>1018</v>
      </c>
      <c r="J7387">
        <v>55.984000000000002</v>
      </c>
      <c r="K7387">
        <v>2</v>
      </c>
      <c r="L7387">
        <v>25.892600000000002</v>
      </c>
      <c r="M7387">
        <v>0.2</v>
      </c>
      <c r="N7387">
        <v>4.1988000000000003</v>
      </c>
    </row>
    <row r="7388" spans="1:14" hidden="1">
      <c r="A7388">
        <v>9072</v>
      </c>
      <c r="B7388" t="s">
        <v>6352</v>
      </c>
      <c r="C7388" s="4">
        <v>42167</v>
      </c>
      <c r="D7388" s="4">
        <v>42171</v>
      </c>
      <c r="E7388" t="s">
        <v>15</v>
      </c>
      <c r="F7388" t="s">
        <v>951</v>
      </c>
      <c r="G7388" t="s">
        <v>17</v>
      </c>
      <c r="H7388">
        <v>47201</v>
      </c>
      <c r="I7388" t="s">
        <v>1057</v>
      </c>
      <c r="J7388">
        <v>24.56</v>
      </c>
      <c r="K7388">
        <v>2</v>
      </c>
      <c r="L7388">
        <v>8.8415999999999997</v>
      </c>
      <c r="M7388">
        <v>0</v>
      </c>
      <c r="N7388">
        <v>6.8768000000000002</v>
      </c>
    </row>
    <row r="7389" spans="1:14" hidden="1">
      <c r="A7389">
        <v>3035</v>
      </c>
      <c r="B7389" t="s">
        <v>6353</v>
      </c>
      <c r="C7389" s="4">
        <v>42166</v>
      </c>
      <c r="D7389" s="4">
        <v>42171</v>
      </c>
      <c r="E7389" t="s">
        <v>15</v>
      </c>
      <c r="F7389" t="s">
        <v>2055</v>
      </c>
      <c r="G7389" t="s">
        <v>21</v>
      </c>
      <c r="H7389">
        <v>71203</v>
      </c>
      <c r="I7389" t="s">
        <v>420</v>
      </c>
      <c r="J7389">
        <v>53.7</v>
      </c>
      <c r="K7389">
        <v>6</v>
      </c>
      <c r="L7389">
        <v>7.2495000000000003</v>
      </c>
      <c r="M7389">
        <v>0</v>
      </c>
      <c r="N7389">
        <v>10.202999999999999</v>
      </c>
    </row>
    <row r="7390" spans="1:14" hidden="1">
      <c r="A7390">
        <v>3036</v>
      </c>
      <c r="B7390" t="s">
        <v>6353</v>
      </c>
      <c r="C7390" s="4">
        <v>42166</v>
      </c>
      <c r="D7390" s="4">
        <v>42171</v>
      </c>
      <c r="E7390" t="s">
        <v>15</v>
      </c>
      <c r="F7390" t="s">
        <v>2055</v>
      </c>
      <c r="G7390" t="s">
        <v>21</v>
      </c>
      <c r="H7390">
        <v>71203</v>
      </c>
      <c r="I7390" t="s">
        <v>1721</v>
      </c>
      <c r="J7390">
        <v>36.26</v>
      </c>
      <c r="K7390">
        <v>7</v>
      </c>
      <c r="L7390">
        <v>2.7972000000000001</v>
      </c>
      <c r="M7390">
        <v>0</v>
      </c>
      <c r="N7390">
        <v>16.679600000000001</v>
      </c>
    </row>
    <row r="7391" spans="1:14" hidden="1">
      <c r="A7391">
        <v>3037</v>
      </c>
      <c r="B7391" t="s">
        <v>6353</v>
      </c>
      <c r="C7391" s="4">
        <v>42166</v>
      </c>
      <c r="D7391" s="4">
        <v>42171</v>
      </c>
      <c r="E7391" t="s">
        <v>15</v>
      </c>
      <c r="F7391" t="s">
        <v>2055</v>
      </c>
      <c r="G7391" t="s">
        <v>21</v>
      </c>
      <c r="H7391">
        <v>71203</v>
      </c>
      <c r="I7391" t="s">
        <v>1235</v>
      </c>
      <c r="J7391">
        <v>56.3</v>
      </c>
      <c r="K7391">
        <v>2</v>
      </c>
      <c r="L7391">
        <v>20.268000000000001</v>
      </c>
      <c r="M7391">
        <v>0</v>
      </c>
      <c r="N7391">
        <v>15.763999999999999</v>
      </c>
    </row>
    <row r="7392" spans="1:14" hidden="1">
      <c r="A7392">
        <v>3038</v>
      </c>
      <c r="B7392" t="s">
        <v>6353</v>
      </c>
      <c r="C7392" s="4">
        <v>42166</v>
      </c>
      <c r="D7392" s="4">
        <v>42171</v>
      </c>
      <c r="E7392" t="s">
        <v>15</v>
      </c>
      <c r="F7392" t="s">
        <v>2055</v>
      </c>
      <c r="G7392" t="s">
        <v>21</v>
      </c>
      <c r="H7392">
        <v>71203</v>
      </c>
      <c r="I7392" t="s">
        <v>1327</v>
      </c>
      <c r="J7392">
        <v>32.4</v>
      </c>
      <c r="K7392">
        <v>5</v>
      </c>
      <c r="L7392">
        <v>3.3696000000000002</v>
      </c>
      <c r="M7392">
        <v>0</v>
      </c>
      <c r="N7392">
        <v>15.552</v>
      </c>
    </row>
    <row r="7393" spans="1:14" hidden="1">
      <c r="A7393">
        <v>3039</v>
      </c>
      <c r="B7393" t="s">
        <v>6353</v>
      </c>
      <c r="C7393" s="4">
        <v>42166</v>
      </c>
      <c r="D7393" s="4">
        <v>42171</v>
      </c>
      <c r="E7393" t="s">
        <v>15</v>
      </c>
      <c r="F7393" t="s">
        <v>2055</v>
      </c>
      <c r="G7393" t="s">
        <v>21</v>
      </c>
      <c r="H7393">
        <v>71203</v>
      </c>
      <c r="I7393" t="s">
        <v>1920</v>
      </c>
      <c r="J7393">
        <v>29.16</v>
      </c>
      <c r="K7393">
        <v>2</v>
      </c>
      <c r="L7393">
        <v>9.1853999999999996</v>
      </c>
      <c r="M7393">
        <v>0</v>
      </c>
      <c r="N7393">
        <v>10.789199999999999</v>
      </c>
    </row>
    <row r="7394" spans="1:14" hidden="1">
      <c r="A7394">
        <v>3119</v>
      </c>
      <c r="B7394" t="s">
        <v>6354</v>
      </c>
      <c r="C7394" s="4">
        <v>42166</v>
      </c>
      <c r="D7394" s="4">
        <v>42167</v>
      </c>
      <c r="E7394" t="s">
        <v>38</v>
      </c>
      <c r="F7394" t="s">
        <v>1311</v>
      </c>
      <c r="G7394" t="s">
        <v>27</v>
      </c>
      <c r="H7394">
        <v>33801</v>
      </c>
      <c r="I7394" t="s">
        <v>1356</v>
      </c>
      <c r="J7394">
        <v>1123.92</v>
      </c>
      <c r="K7394">
        <v>5</v>
      </c>
      <c r="L7394">
        <v>261.31139999999999</v>
      </c>
      <c r="M7394">
        <v>0.2</v>
      </c>
      <c r="N7394">
        <v>-182.637</v>
      </c>
    </row>
    <row r="7395" spans="1:14" hidden="1">
      <c r="A7395">
        <v>3120</v>
      </c>
      <c r="B7395" t="s">
        <v>6354</v>
      </c>
      <c r="C7395" s="4">
        <v>42166</v>
      </c>
      <c r="D7395" s="4">
        <v>42167</v>
      </c>
      <c r="E7395" t="s">
        <v>38</v>
      </c>
      <c r="F7395" t="s">
        <v>1311</v>
      </c>
      <c r="G7395" t="s">
        <v>27</v>
      </c>
      <c r="H7395">
        <v>33801</v>
      </c>
      <c r="I7395" t="s">
        <v>621</v>
      </c>
      <c r="J7395">
        <v>249.584</v>
      </c>
      <c r="K7395">
        <v>2</v>
      </c>
      <c r="L7395">
        <v>109.193</v>
      </c>
      <c r="M7395">
        <v>0.2</v>
      </c>
      <c r="N7395">
        <v>31.198</v>
      </c>
    </row>
    <row r="7396" spans="1:14" hidden="1">
      <c r="A7396">
        <v>3121</v>
      </c>
      <c r="B7396" t="s">
        <v>6354</v>
      </c>
      <c r="C7396" s="4">
        <v>42166</v>
      </c>
      <c r="D7396" s="4">
        <v>42167</v>
      </c>
      <c r="E7396" t="s">
        <v>38</v>
      </c>
      <c r="F7396" t="s">
        <v>1311</v>
      </c>
      <c r="G7396" t="s">
        <v>27</v>
      </c>
      <c r="H7396">
        <v>33801</v>
      </c>
      <c r="I7396" t="s">
        <v>6071</v>
      </c>
      <c r="J7396">
        <v>48.671999999999997</v>
      </c>
      <c r="K7396">
        <v>3</v>
      </c>
      <c r="L7396">
        <v>13.7904</v>
      </c>
      <c r="M7396">
        <v>0.2</v>
      </c>
      <c r="N7396">
        <v>7.3007999999999997</v>
      </c>
    </row>
    <row r="7397" spans="1:14" hidden="1">
      <c r="A7397">
        <v>3122</v>
      </c>
      <c r="B7397" t="s">
        <v>6354</v>
      </c>
      <c r="C7397" s="4">
        <v>42166</v>
      </c>
      <c r="D7397" s="4">
        <v>42167</v>
      </c>
      <c r="E7397" t="s">
        <v>38</v>
      </c>
      <c r="F7397" t="s">
        <v>1311</v>
      </c>
      <c r="G7397" t="s">
        <v>27</v>
      </c>
      <c r="H7397">
        <v>33801</v>
      </c>
      <c r="I7397" t="s">
        <v>2195</v>
      </c>
      <c r="J7397">
        <v>60.768000000000001</v>
      </c>
      <c r="K7397">
        <v>2</v>
      </c>
      <c r="L7397">
        <v>26.585999999999999</v>
      </c>
      <c r="M7397">
        <v>0.2</v>
      </c>
      <c r="N7397">
        <v>7.5959999999999903</v>
      </c>
    </row>
    <row r="7398" spans="1:14" hidden="1">
      <c r="A7398">
        <v>3123</v>
      </c>
      <c r="B7398" t="s">
        <v>6354</v>
      </c>
      <c r="C7398" s="4">
        <v>42166</v>
      </c>
      <c r="D7398" s="4">
        <v>42167</v>
      </c>
      <c r="E7398" t="s">
        <v>38</v>
      </c>
      <c r="F7398" t="s">
        <v>1311</v>
      </c>
      <c r="G7398" t="s">
        <v>27</v>
      </c>
      <c r="H7398">
        <v>33801</v>
      </c>
      <c r="I7398" t="s">
        <v>4066</v>
      </c>
      <c r="J7398">
        <v>78.599999999999994</v>
      </c>
      <c r="K7398">
        <v>5</v>
      </c>
      <c r="L7398">
        <v>28.295999999999999</v>
      </c>
      <c r="M7398">
        <v>0.7</v>
      </c>
      <c r="N7398">
        <v>-62.88</v>
      </c>
    </row>
    <row r="7399" spans="1:14" hidden="1">
      <c r="A7399">
        <v>3124</v>
      </c>
      <c r="B7399" t="s">
        <v>6354</v>
      </c>
      <c r="C7399" s="4">
        <v>42166</v>
      </c>
      <c r="D7399" s="4">
        <v>42167</v>
      </c>
      <c r="E7399" t="s">
        <v>38</v>
      </c>
      <c r="F7399" t="s">
        <v>1311</v>
      </c>
      <c r="G7399" t="s">
        <v>27</v>
      </c>
      <c r="H7399">
        <v>33801</v>
      </c>
      <c r="I7399" t="s">
        <v>1490</v>
      </c>
      <c r="J7399">
        <v>3.7679999999999998</v>
      </c>
      <c r="K7399">
        <v>2</v>
      </c>
      <c r="L7399">
        <v>3.4540000000000002</v>
      </c>
      <c r="M7399">
        <v>0.7</v>
      </c>
      <c r="N7399">
        <v>-3.14</v>
      </c>
    </row>
    <row r="7400" spans="1:14" hidden="1">
      <c r="A7400">
        <v>3125</v>
      </c>
      <c r="B7400" t="s">
        <v>6354</v>
      </c>
      <c r="C7400" s="4">
        <v>42166</v>
      </c>
      <c r="D7400" s="4">
        <v>42167</v>
      </c>
      <c r="E7400" t="s">
        <v>38</v>
      </c>
      <c r="F7400" t="s">
        <v>1311</v>
      </c>
      <c r="G7400" t="s">
        <v>27</v>
      </c>
      <c r="H7400">
        <v>33801</v>
      </c>
      <c r="I7400" t="s">
        <v>2962</v>
      </c>
      <c r="J7400">
        <v>1036.624</v>
      </c>
      <c r="K7400">
        <v>2</v>
      </c>
      <c r="L7400">
        <v>492.39640000000003</v>
      </c>
      <c r="M7400">
        <v>0.2</v>
      </c>
      <c r="N7400">
        <v>51.831200000000003</v>
      </c>
    </row>
    <row r="7401" spans="1:14" hidden="1">
      <c r="A7401">
        <v>3126</v>
      </c>
      <c r="B7401" t="s">
        <v>6354</v>
      </c>
      <c r="C7401" s="4">
        <v>42166</v>
      </c>
      <c r="D7401" s="4">
        <v>42167</v>
      </c>
      <c r="E7401" t="s">
        <v>38</v>
      </c>
      <c r="F7401" t="s">
        <v>1311</v>
      </c>
      <c r="G7401" t="s">
        <v>27</v>
      </c>
      <c r="H7401">
        <v>33801</v>
      </c>
      <c r="I7401" t="s">
        <v>2473</v>
      </c>
      <c r="J7401">
        <v>563.80799999999999</v>
      </c>
      <c r="K7401">
        <v>4</v>
      </c>
      <c r="L7401">
        <v>135.66630000000001</v>
      </c>
      <c r="M7401">
        <v>0.2</v>
      </c>
      <c r="N7401">
        <v>21.142800000000001</v>
      </c>
    </row>
    <row r="7402" spans="1:14" hidden="1">
      <c r="A7402">
        <v>4579</v>
      </c>
      <c r="B7402" t="s">
        <v>6355</v>
      </c>
      <c r="C7402" s="4">
        <v>42164</v>
      </c>
      <c r="D7402" s="4">
        <v>42170</v>
      </c>
      <c r="E7402" t="s">
        <v>15</v>
      </c>
      <c r="F7402" t="s">
        <v>1806</v>
      </c>
      <c r="G7402" t="s">
        <v>17</v>
      </c>
      <c r="H7402">
        <v>23666</v>
      </c>
      <c r="I7402" t="s">
        <v>175</v>
      </c>
      <c r="J7402">
        <v>113.1</v>
      </c>
      <c r="K7402">
        <v>3</v>
      </c>
      <c r="L7402">
        <v>18.850000000000001</v>
      </c>
      <c r="M7402">
        <v>0</v>
      </c>
      <c r="N7402">
        <v>56.55</v>
      </c>
    </row>
    <row r="7403" spans="1:14" hidden="1">
      <c r="A7403">
        <v>4952</v>
      </c>
      <c r="B7403" t="s">
        <v>6356</v>
      </c>
      <c r="C7403" s="4">
        <v>42164</v>
      </c>
      <c r="D7403" s="4">
        <v>42168</v>
      </c>
      <c r="E7403" t="s">
        <v>15</v>
      </c>
      <c r="F7403" t="s">
        <v>1133</v>
      </c>
      <c r="G7403" t="s">
        <v>21</v>
      </c>
      <c r="H7403">
        <v>48073</v>
      </c>
      <c r="I7403" t="s">
        <v>625</v>
      </c>
      <c r="J7403">
        <v>12.96</v>
      </c>
      <c r="K7403">
        <v>2</v>
      </c>
      <c r="L7403">
        <v>3.3696000000000002</v>
      </c>
      <c r="M7403">
        <v>0</v>
      </c>
      <c r="N7403">
        <v>6.2207999999999997</v>
      </c>
    </row>
    <row r="7404" spans="1:14" hidden="1">
      <c r="A7404">
        <v>5671</v>
      </c>
      <c r="B7404" t="s">
        <v>6357</v>
      </c>
      <c r="C7404" s="4">
        <v>42164</v>
      </c>
      <c r="D7404" s="4">
        <v>42166</v>
      </c>
      <c r="E7404" t="s">
        <v>52</v>
      </c>
      <c r="F7404" t="s">
        <v>2400</v>
      </c>
      <c r="G7404" t="s">
        <v>21</v>
      </c>
      <c r="H7404">
        <v>83201</v>
      </c>
      <c r="I7404" t="s">
        <v>3984</v>
      </c>
      <c r="J7404">
        <v>355.36</v>
      </c>
      <c r="K7404">
        <v>4</v>
      </c>
      <c r="L7404">
        <v>65.741600000000005</v>
      </c>
      <c r="M7404">
        <v>0</v>
      </c>
      <c r="N7404">
        <v>92.393600000000006</v>
      </c>
    </row>
    <row r="7405" spans="1:14" hidden="1">
      <c r="A7405">
        <v>5672</v>
      </c>
      <c r="B7405" t="s">
        <v>6357</v>
      </c>
      <c r="C7405" s="4">
        <v>42164</v>
      </c>
      <c r="D7405" s="4">
        <v>42166</v>
      </c>
      <c r="E7405" t="s">
        <v>52</v>
      </c>
      <c r="F7405" t="s">
        <v>2400</v>
      </c>
      <c r="G7405" t="s">
        <v>21</v>
      </c>
      <c r="H7405">
        <v>83201</v>
      </c>
      <c r="I7405" t="s">
        <v>466</v>
      </c>
      <c r="J7405">
        <v>140.376</v>
      </c>
      <c r="K7405">
        <v>3</v>
      </c>
      <c r="L7405">
        <v>43.8675</v>
      </c>
      <c r="M7405">
        <v>0.2</v>
      </c>
      <c r="N7405">
        <v>8.7735000000000092</v>
      </c>
    </row>
    <row r="7406" spans="1:14" hidden="1">
      <c r="A7406">
        <v>5835</v>
      </c>
      <c r="B7406" t="s">
        <v>6358</v>
      </c>
      <c r="C7406" s="4">
        <v>42164</v>
      </c>
      <c r="D7406" s="4">
        <v>42171</v>
      </c>
      <c r="E7406" t="s">
        <v>15</v>
      </c>
      <c r="F7406" t="s">
        <v>617</v>
      </c>
      <c r="G7406" t="s">
        <v>21</v>
      </c>
      <c r="H7406">
        <v>33178</v>
      </c>
      <c r="I7406" t="s">
        <v>3700</v>
      </c>
      <c r="J7406">
        <v>64.2</v>
      </c>
      <c r="K7406">
        <v>5</v>
      </c>
      <c r="L7406">
        <v>21.4</v>
      </c>
      <c r="M7406">
        <v>0.7</v>
      </c>
      <c r="N7406">
        <v>-42.8</v>
      </c>
    </row>
    <row r="7407" spans="1:14" hidden="1">
      <c r="A7407">
        <v>5836</v>
      </c>
      <c r="B7407" t="s">
        <v>6358</v>
      </c>
      <c r="C7407" s="4">
        <v>42164</v>
      </c>
      <c r="D7407" s="4">
        <v>42171</v>
      </c>
      <c r="E7407" t="s">
        <v>15</v>
      </c>
      <c r="F7407" t="s">
        <v>617</v>
      </c>
      <c r="G7407" t="s">
        <v>21</v>
      </c>
      <c r="H7407">
        <v>33178</v>
      </c>
      <c r="I7407" t="s">
        <v>2618</v>
      </c>
      <c r="J7407">
        <v>38.520000000000003</v>
      </c>
      <c r="K7407">
        <v>3</v>
      </c>
      <c r="L7407">
        <v>21.827999999999999</v>
      </c>
      <c r="M7407">
        <v>0.7</v>
      </c>
      <c r="N7407">
        <v>-26.963999999999999</v>
      </c>
    </row>
    <row r="7408" spans="1:14" hidden="1">
      <c r="A7408">
        <v>5837</v>
      </c>
      <c r="B7408" t="s">
        <v>6358</v>
      </c>
      <c r="C7408" s="4">
        <v>42164</v>
      </c>
      <c r="D7408" s="4">
        <v>42171</v>
      </c>
      <c r="E7408" t="s">
        <v>15</v>
      </c>
      <c r="F7408" t="s">
        <v>617</v>
      </c>
      <c r="G7408" t="s">
        <v>21</v>
      </c>
      <c r="H7408">
        <v>33178</v>
      </c>
      <c r="I7408" t="s">
        <v>5664</v>
      </c>
      <c r="J7408">
        <v>72.599999999999994</v>
      </c>
      <c r="K7408">
        <v>5</v>
      </c>
      <c r="L7408">
        <v>16.153500000000001</v>
      </c>
      <c r="M7408">
        <v>0.2</v>
      </c>
      <c r="N7408">
        <v>-8.1674999999999898</v>
      </c>
    </row>
    <row r="7409" spans="1:14" hidden="1">
      <c r="A7409">
        <v>9164</v>
      </c>
      <c r="B7409" t="s">
        <v>6359</v>
      </c>
      <c r="C7409" s="4">
        <v>42163</v>
      </c>
      <c r="D7409" s="4">
        <v>42167</v>
      </c>
      <c r="E7409" t="s">
        <v>15</v>
      </c>
      <c r="F7409" t="s">
        <v>5039</v>
      </c>
      <c r="G7409" t="s">
        <v>21</v>
      </c>
      <c r="H7409">
        <v>60610</v>
      </c>
      <c r="I7409" t="s">
        <v>1091</v>
      </c>
      <c r="J7409">
        <v>2.3759999999999999</v>
      </c>
      <c r="K7409">
        <v>3</v>
      </c>
      <c r="L7409">
        <v>0.54449999999999998</v>
      </c>
      <c r="M7409">
        <v>0.2</v>
      </c>
      <c r="N7409">
        <v>0.74250000000000005</v>
      </c>
    </row>
    <row r="7410" spans="1:14" hidden="1">
      <c r="A7410">
        <v>9165</v>
      </c>
      <c r="B7410" t="s">
        <v>6359</v>
      </c>
      <c r="C7410" s="4">
        <v>42163</v>
      </c>
      <c r="D7410" s="4">
        <v>42167</v>
      </c>
      <c r="E7410" t="s">
        <v>15</v>
      </c>
      <c r="F7410" t="s">
        <v>5039</v>
      </c>
      <c r="G7410" t="s">
        <v>21</v>
      </c>
      <c r="H7410">
        <v>60610</v>
      </c>
      <c r="I7410" t="s">
        <v>1124</v>
      </c>
      <c r="J7410">
        <v>143.12799999999999</v>
      </c>
      <c r="K7410">
        <v>2</v>
      </c>
      <c r="L7410">
        <v>268.36500000000001</v>
      </c>
      <c r="M7410">
        <v>0.8</v>
      </c>
      <c r="N7410">
        <v>-393.60199999999998</v>
      </c>
    </row>
    <row r="7411" spans="1:14" hidden="1">
      <c r="A7411">
        <v>9816</v>
      </c>
      <c r="B7411" t="s">
        <v>6360</v>
      </c>
      <c r="C7411" s="4">
        <v>42163</v>
      </c>
      <c r="D7411" s="4">
        <v>42167</v>
      </c>
      <c r="E7411" t="s">
        <v>15</v>
      </c>
      <c r="F7411" t="s">
        <v>1812</v>
      </c>
      <c r="G7411" t="s">
        <v>27</v>
      </c>
      <c r="H7411">
        <v>33710</v>
      </c>
      <c r="I7411" t="s">
        <v>1911</v>
      </c>
      <c r="J7411">
        <v>173.488</v>
      </c>
      <c r="K7411">
        <v>7</v>
      </c>
      <c r="L7411">
        <v>17.039000000000001</v>
      </c>
      <c r="M7411">
        <v>0.2</v>
      </c>
      <c r="N7411">
        <v>54.215000000000003</v>
      </c>
    </row>
    <row r="7412" spans="1:14" hidden="1">
      <c r="A7412">
        <v>9817</v>
      </c>
      <c r="B7412" t="s">
        <v>6360</v>
      </c>
      <c r="C7412" s="4">
        <v>42163</v>
      </c>
      <c r="D7412" s="4">
        <v>42167</v>
      </c>
      <c r="E7412" t="s">
        <v>15</v>
      </c>
      <c r="F7412" t="s">
        <v>1812</v>
      </c>
      <c r="G7412" t="s">
        <v>27</v>
      </c>
      <c r="H7412">
        <v>33710</v>
      </c>
      <c r="I7412" t="s">
        <v>2340</v>
      </c>
      <c r="J7412">
        <v>516.96</v>
      </c>
      <c r="K7412">
        <v>4</v>
      </c>
      <c r="L7412">
        <v>130.85550000000001</v>
      </c>
      <c r="M7412">
        <v>0.2</v>
      </c>
      <c r="N7412">
        <v>-6.46199999999999</v>
      </c>
    </row>
    <row r="7413" spans="1:14" hidden="1">
      <c r="A7413">
        <v>9818</v>
      </c>
      <c r="B7413" t="s">
        <v>6360</v>
      </c>
      <c r="C7413" s="4">
        <v>42163</v>
      </c>
      <c r="D7413" s="4">
        <v>42167</v>
      </c>
      <c r="E7413" t="s">
        <v>15</v>
      </c>
      <c r="F7413" t="s">
        <v>1812</v>
      </c>
      <c r="G7413" t="s">
        <v>27</v>
      </c>
      <c r="H7413">
        <v>33710</v>
      </c>
      <c r="I7413" t="s">
        <v>3206</v>
      </c>
      <c r="J7413">
        <v>173.208</v>
      </c>
      <c r="K7413">
        <v>7</v>
      </c>
      <c r="L7413">
        <v>18.248699999999999</v>
      </c>
      <c r="M7413">
        <v>0.2</v>
      </c>
      <c r="N7413">
        <v>45.467100000000002</v>
      </c>
    </row>
    <row r="7414" spans="1:14" hidden="1">
      <c r="A7414">
        <v>9819</v>
      </c>
      <c r="B7414" t="s">
        <v>6360</v>
      </c>
      <c r="C7414" s="4">
        <v>42163</v>
      </c>
      <c r="D7414" s="4">
        <v>42167</v>
      </c>
      <c r="E7414" t="s">
        <v>15</v>
      </c>
      <c r="F7414" t="s">
        <v>1812</v>
      </c>
      <c r="G7414" t="s">
        <v>27</v>
      </c>
      <c r="H7414">
        <v>33710</v>
      </c>
      <c r="I7414" t="s">
        <v>733</v>
      </c>
      <c r="J7414">
        <v>4.4480000000000004</v>
      </c>
      <c r="K7414">
        <v>2</v>
      </c>
      <c r="L7414">
        <v>2.0571999999999999</v>
      </c>
      <c r="M7414">
        <v>0.2</v>
      </c>
      <c r="N7414">
        <v>0.33360000000000001</v>
      </c>
    </row>
    <row r="7415" spans="1:14" hidden="1">
      <c r="A7415">
        <v>9820</v>
      </c>
      <c r="B7415" t="s">
        <v>6360</v>
      </c>
      <c r="C7415" s="4">
        <v>42163</v>
      </c>
      <c r="D7415" s="4">
        <v>42167</v>
      </c>
      <c r="E7415" t="s">
        <v>15</v>
      </c>
      <c r="F7415" t="s">
        <v>1812</v>
      </c>
      <c r="G7415" t="s">
        <v>27</v>
      </c>
      <c r="H7415">
        <v>33710</v>
      </c>
      <c r="I7415" t="s">
        <v>1617</v>
      </c>
      <c r="J7415">
        <v>9</v>
      </c>
      <c r="K7415">
        <v>3</v>
      </c>
      <c r="L7415">
        <v>1.95</v>
      </c>
      <c r="M7415">
        <v>0.2</v>
      </c>
      <c r="N7415">
        <v>3.15</v>
      </c>
    </row>
    <row r="7416" spans="1:14" hidden="1">
      <c r="A7416">
        <v>9821</v>
      </c>
      <c r="B7416" t="s">
        <v>6360</v>
      </c>
      <c r="C7416" s="4">
        <v>42163</v>
      </c>
      <c r="D7416" s="4">
        <v>42167</v>
      </c>
      <c r="E7416" t="s">
        <v>15</v>
      </c>
      <c r="F7416" t="s">
        <v>1812</v>
      </c>
      <c r="G7416" t="s">
        <v>27</v>
      </c>
      <c r="H7416">
        <v>33710</v>
      </c>
      <c r="I7416" t="s">
        <v>1518</v>
      </c>
      <c r="J7416">
        <v>42.24</v>
      </c>
      <c r="K7416">
        <v>10</v>
      </c>
      <c r="L7416">
        <v>2.9039999999999999</v>
      </c>
      <c r="M7416">
        <v>0.2</v>
      </c>
      <c r="N7416">
        <v>13.2</v>
      </c>
    </row>
    <row r="7417" spans="1:14" hidden="1">
      <c r="A7417">
        <v>9822</v>
      </c>
      <c r="B7417" t="s">
        <v>6360</v>
      </c>
      <c r="C7417" s="4">
        <v>42163</v>
      </c>
      <c r="D7417" s="4">
        <v>42167</v>
      </c>
      <c r="E7417" t="s">
        <v>15</v>
      </c>
      <c r="F7417" t="s">
        <v>1812</v>
      </c>
      <c r="G7417" t="s">
        <v>27</v>
      </c>
      <c r="H7417">
        <v>33710</v>
      </c>
      <c r="I7417" t="s">
        <v>759</v>
      </c>
      <c r="J7417">
        <v>18.263999999999999</v>
      </c>
      <c r="K7417">
        <v>2</v>
      </c>
      <c r="L7417">
        <v>15.828799999999999</v>
      </c>
      <c r="M7417">
        <v>0.7</v>
      </c>
      <c r="N7417">
        <v>-13.393599999999999</v>
      </c>
    </row>
    <row r="7418" spans="1:14" hidden="1">
      <c r="A7418">
        <v>2412</v>
      </c>
      <c r="B7418" t="s">
        <v>6361</v>
      </c>
      <c r="C7418" s="4">
        <v>42162</v>
      </c>
      <c r="D7418" s="4">
        <v>42164</v>
      </c>
      <c r="E7418" t="s">
        <v>52</v>
      </c>
      <c r="F7418" t="s">
        <v>2606</v>
      </c>
      <c r="G7418" t="s">
        <v>27</v>
      </c>
      <c r="H7418">
        <v>90036</v>
      </c>
      <c r="I7418" t="s">
        <v>755</v>
      </c>
      <c r="J7418">
        <v>7.52</v>
      </c>
      <c r="K7418">
        <v>5</v>
      </c>
      <c r="L7418">
        <v>0.97760000000000002</v>
      </c>
      <c r="M7418">
        <v>0.2</v>
      </c>
      <c r="N7418">
        <v>2.6320000000000001</v>
      </c>
    </row>
    <row r="7419" spans="1:14" hidden="1">
      <c r="A7419">
        <v>8537</v>
      </c>
      <c r="B7419" t="s">
        <v>6362</v>
      </c>
      <c r="C7419" s="4">
        <v>42162</v>
      </c>
      <c r="D7419" s="4">
        <v>42166</v>
      </c>
      <c r="E7419" t="s">
        <v>15</v>
      </c>
      <c r="F7419" t="s">
        <v>5789</v>
      </c>
      <c r="G7419" t="s">
        <v>17</v>
      </c>
      <c r="H7419">
        <v>19143</v>
      </c>
      <c r="I7419" t="s">
        <v>782</v>
      </c>
      <c r="J7419">
        <v>18.312000000000001</v>
      </c>
      <c r="K7419">
        <v>4</v>
      </c>
      <c r="L7419">
        <v>7.63</v>
      </c>
      <c r="M7419">
        <v>0.7</v>
      </c>
      <c r="N7419">
        <v>-12.208</v>
      </c>
    </row>
    <row r="7420" spans="1:14" hidden="1">
      <c r="A7420">
        <v>8538</v>
      </c>
      <c r="B7420" t="s">
        <v>6362</v>
      </c>
      <c r="C7420" s="4">
        <v>42162</v>
      </c>
      <c r="D7420" s="4">
        <v>42166</v>
      </c>
      <c r="E7420" t="s">
        <v>15</v>
      </c>
      <c r="F7420" t="s">
        <v>5789</v>
      </c>
      <c r="G7420" t="s">
        <v>17</v>
      </c>
      <c r="H7420">
        <v>19143</v>
      </c>
      <c r="I7420" t="s">
        <v>2615</v>
      </c>
      <c r="J7420">
        <v>25.92</v>
      </c>
      <c r="K7420">
        <v>5</v>
      </c>
      <c r="L7420">
        <v>3.3696000000000002</v>
      </c>
      <c r="M7420">
        <v>0.2</v>
      </c>
      <c r="N7420">
        <v>9.0719999999999992</v>
      </c>
    </row>
    <row r="7421" spans="1:14" hidden="1">
      <c r="A7421">
        <v>8539</v>
      </c>
      <c r="B7421" t="s">
        <v>6362</v>
      </c>
      <c r="C7421" s="4">
        <v>42162</v>
      </c>
      <c r="D7421" s="4">
        <v>42166</v>
      </c>
      <c r="E7421" t="s">
        <v>15</v>
      </c>
      <c r="F7421" t="s">
        <v>5789</v>
      </c>
      <c r="G7421" t="s">
        <v>17</v>
      </c>
      <c r="H7421">
        <v>19143</v>
      </c>
      <c r="I7421" t="s">
        <v>333</v>
      </c>
      <c r="J7421">
        <v>8.016</v>
      </c>
      <c r="K7421">
        <v>3</v>
      </c>
      <c r="L7421">
        <v>2.3380000000000001</v>
      </c>
      <c r="M7421">
        <v>0.2</v>
      </c>
      <c r="N7421">
        <v>1.002</v>
      </c>
    </row>
    <row r="7422" spans="1:14" hidden="1">
      <c r="A7422">
        <v>6559</v>
      </c>
      <c r="B7422" t="s">
        <v>6363</v>
      </c>
      <c r="C7422" s="4">
        <v>42160</v>
      </c>
      <c r="D7422" s="4">
        <v>42165</v>
      </c>
      <c r="E7422" t="s">
        <v>15</v>
      </c>
      <c r="F7422" t="s">
        <v>956</v>
      </c>
      <c r="G7422" t="s">
        <v>27</v>
      </c>
      <c r="H7422">
        <v>14215</v>
      </c>
      <c r="I7422" t="s">
        <v>1968</v>
      </c>
      <c r="J7422">
        <v>1522.6379999999999</v>
      </c>
      <c r="K7422">
        <v>9</v>
      </c>
      <c r="L7422">
        <v>150.38399999999999</v>
      </c>
      <c r="M7422">
        <v>0.1</v>
      </c>
      <c r="N7422">
        <v>169.18199999999999</v>
      </c>
    </row>
    <row r="7423" spans="1:14" hidden="1">
      <c r="A7423">
        <v>8829</v>
      </c>
      <c r="B7423" t="s">
        <v>6364</v>
      </c>
      <c r="C7423" s="4">
        <v>42160</v>
      </c>
      <c r="D7423" s="4">
        <v>42164</v>
      </c>
      <c r="E7423" t="s">
        <v>15</v>
      </c>
      <c r="F7423" t="s">
        <v>767</v>
      </c>
      <c r="G7423" t="s">
        <v>27</v>
      </c>
      <c r="H7423">
        <v>63301</v>
      </c>
      <c r="I7423" t="s">
        <v>2560</v>
      </c>
      <c r="J7423">
        <v>10.56</v>
      </c>
      <c r="K7423">
        <v>2</v>
      </c>
      <c r="L7423">
        <v>2.9039999999999999</v>
      </c>
      <c r="M7423">
        <v>0</v>
      </c>
      <c r="N7423">
        <v>4.7519999999999998</v>
      </c>
    </row>
    <row r="7424" spans="1:14" hidden="1">
      <c r="A7424">
        <v>1816</v>
      </c>
      <c r="B7424" t="s">
        <v>6365</v>
      </c>
      <c r="C7424" s="4">
        <v>42159</v>
      </c>
      <c r="D7424" s="4">
        <v>42159</v>
      </c>
      <c r="E7424" t="s">
        <v>98</v>
      </c>
      <c r="F7424" t="s">
        <v>3420</v>
      </c>
      <c r="G7424" t="s">
        <v>21</v>
      </c>
      <c r="H7424">
        <v>98105</v>
      </c>
      <c r="I7424" t="s">
        <v>2360</v>
      </c>
      <c r="J7424">
        <v>7.38</v>
      </c>
      <c r="K7424">
        <v>2</v>
      </c>
      <c r="L7424">
        <v>1.9557</v>
      </c>
      <c r="M7424">
        <v>0</v>
      </c>
      <c r="N7424">
        <v>3.4685999999999999</v>
      </c>
    </row>
    <row r="7425" spans="1:14" hidden="1">
      <c r="A7425">
        <v>1817</v>
      </c>
      <c r="B7425" t="s">
        <v>6365</v>
      </c>
      <c r="C7425" s="4">
        <v>42159</v>
      </c>
      <c r="D7425" s="4">
        <v>42159</v>
      </c>
      <c r="E7425" t="s">
        <v>98</v>
      </c>
      <c r="F7425" t="s">
        <v>3420</v>
      </c>
      <c r="G7425" t="s">
        <v>21</v>
      </c>
      <c r="H7425">
        <v>98105</v>
      </c>
      <c r="I7425" t="s">
        <v>1546</v>
      </c>
      <c r="J7425">
        <v>9.26</v>
      </c>
      <c r="K7425">
        <v>2</v>
      </c>
      <c r="L7425">
        <v>3.1021000000000001</v>
      </c>
      <c r="M7425">
        <v>0</v>
      </c>
      <c r="N7425">
        <v>3.0558000000000001</v>
      </c>
    </row>
    <row r="7426" spans="1:14" hidden="1">
      <c r="A7426">
        <v>3361</v>
      </c>
      <c r="B7426" t="s">
        <v>6366</v>
      </c>
      <c r="C7426" s="4">
        <v>42159</v>
      </c>
      <c r="D7426" s="4">
        <v>42163</v>
      </c>
      <c r="E7426" t="s">
        <v>52</v>
      </c>
      <c r="F7426" t="s">
        <v>106</v>
      </c>
      <c r="G7426" t="s">
        <v>17</v>
      </c>
      <c r="H7426">
        <v>10024</v>
      </c>
      <c r="I7426" t="s">
        <v>406</v>
      </c>
      <c r="J7426">
        <v>30.44</v>
      </c>
      <c r="K7426">
        <v>4</v>
      </c>
      <c r="L7426">
        <v>4.0332999999999997</v>
      </c>
      <c r="M7426">
        <v>0</v>
      </c>
      <c r="N7426">
        <v>14.306800000000001</v>
      </c>
    </row>
    <row r="7427" spans="1:14" hidden="1">
      <c r="A7427">
        <v>3362</v>
      </c>
      <c r="B7427" t="s">
        <v>6366</v>
      </c>
      <c r="C7427" s="4">
        <v>42159</v>
      </c>
      <c r="D7427" s="4">
        <v>42163</v>
      </c>
      <c r="E7427" t="s">
        <v>52</v>
      </c>
      <c r="F7427" t="s">
        <v>106</v>
      </c>
      <c r="G7427" t="s">
        <v>17</v>
      </c>
      <c r="H7427">
        <v>10024</v>
      </c>
      <c r="I7427" t="s">
        <v>3947</v>
      </c>
      <c r="J7427">
        <v>35.28</v>
      </c>
      <c r="K7427">
        <v>3</v>
      </c>
      <c r="L7427">
        <v>7.7615999999999996</v>
      </c>
      <c r="M7427">
        <v>0</v>
      </c>
      <c r="N7427">
        <v>11.995200000000001</v>
      </c>
    </row>
    <row r="7428" spans="1:14" hidden="1">
      <c r="A7428">
        <v>7250</v>
      </c>
      <c r="B7428" t="s">
        <v>6367</v>
      </c>
      <c r="C7428" s="4">
        <v>42159</v>
      </c>
      <c r="D7428" s="4">
        <v>42164</v>
      </c>
      <c r="E7428" t="s">
        <v>52</v>
      </c>
      <c r="F7428" t="s">
        <v>1942</v>
      </c>
      <c r="G7428" t="s">
        <v>21</v>
      </c>
      <c r="H7428">
        <v>90008</v>
      </c>
      <c r="I7428" t="s">
        <v>3854</v>
      </c>
      <c r="J7428">
        <v>119.98</v>
      </c>
      <c r="K7428">
        <v>2</v>
      </c>
      <c r="L7428">
        <v>41.993000000000002</v>
      </c>
      <c r="M7428">
        <v>0</v>
      </c>
      <c r="N7428">
        <v>35.994</v>
      </c>
    </row>
    <row r="7429" spans="1:14" hidden="1">
      <c r="A7429">
        <v>7251</v>
      </c>
      <c r="B7429" t="s">
        <v>6367</v>
      </c>
      <c r="C7429" s="4">
        <v>42159</v>
      </c>
      <c r="D7429" s="4">
        <v>42164</v>
      </c>
      <c r="E7429" t="s">
        <v>52</v>
      </c>
      <c r="F7429" t="s">
        <v>1942</v>
      </c>
      <c r="G7429" t="s">
        <v>21</v>
      </c>
      <c r="H7429">
        <v>90008</v>
      </c>
      <c r="I7429" t="s">
        <v>2776</v>
      </c>
      <c r="J7429">
        <v>989.97</v>
      </c>
      <c r="K7429">
        <v>3</v>
      </c>
      <c r="L7429">
        <v>197.994</v>
      </c>
      <c r="M7429">
        <v>0</v>
      </c>
      <c r="N7429">
        <v>395.988</v>
      </c>
    </row>
    <row r="7430" spans="1:14" hidden="1">
      <c r="A7430">
        <v>3969</v>
      </c>
      <c r="B7430" t="s">
        <v>6368</v>
      </c>
      <c r="C7430" s="4">
        <v>42156</v>
      </c>
      <c r="D7430" s="4">
        <v>42160</v>
      </c>
      <c r="E7430" t="s">
        <v>15</v>
      </c>
      <c r="F7430" t="s">
        <v>705</v>
      </c>
      <c r="G7430" t="s">
        <v>27</v>
      </c>
      <c r="H7430">
        <v>78207</v>
      </c>
      <c r="I7430" t="s">
        <v>2824</v>
      </c>
      <c r="J7430">
        <v>5.7279999999999998</v>
      </c>
      <c r="K7430">
        <v>8</v>
      </c>
      <c r="L7430">
        <v>1.8615999999999999</v>
      </c>
      <c r="M7430">
        <v>0.8</v>
      </c>
      <c r="N7430">
        <v>-9.1647999999999996</v>
      </c>
    </row>
    <row r="7431" spans="1:14" hidden="1">
      <c r="A7431">
        <v>3970</v>
      </c>
      <c r="B7431" t="s">
        <v>6368</v>
      </c>
      <c r="C7431" s="4">
        <v>42156</v>
      </c>
      <c r="D7431" s="4">
        <v>42160</v>
      </c>
      <c r="E7431" t="s">
        <v>15</v>
      </c>
      <c r="F7431" t="s">
        <v>705</v>
      </c>
      <c r="G7431" t="s">
        <v>27</v>
      </c>
      <c r="H7431">
        <v>78207</v>
      </c>
      <c r="I7431" t="s">
        <v>1996</v>
      </c>
      <c r="J7431">
        <v>42.24</v>
      </c>
      <c r="K7431">
        <v>10</v>
      </c>
      <c r="L7431">
        <v>2.9039999999999999</v>
      </c>
      <c r="M7431">
        <v>0.2</v>
      </c>
      <c r="N7431">
        <v>13.2</v>
      </c>
    </row>
    <row r="7432" spans="1:14" hidden="1">
      <c r="A7432">
        <v>9094</v>
      </c>
      <c r="B7432" t="s">
        <v>6369</v>
      </c>
      <c r="C7432" s="4">
        <v>42156</v>
      </c>
      <c r="D7432" s="4">
        <v>42160</v>
      </c>
      <c r="E7432" t="s">
        <v>15</v>
      </c>
      <c r="F7432" t="s">
        <v>1905</v>
      </c>
      <c r="G7432" t="s">
        <v>21</v>
      </c>
      <c r="H7432">
        <v>48227</v>
      </c>
      <c r="I7432" t="s">
        <v>4646</v>
      </c>
      <c r="J7432">
        <v>299.98</v>
      </c>
      <c r="K7432">
        <v>2</v>
      </c>
      <c r="L7432">
        <v>107.9928</v>
      </c>
      <c r="M7432">
        <v>0</v>
      </c>
      <c r="N7432">
        <v>83.994399999999999</v>
      </c>
    </row>
    <row r="7433" spans="1:14" hidden="1">
      <c r="A7433">
        <v>9095</v>
      </c>
      <c r="B7433" t="s">
        <v>6369</v>
      </c>
      <c r="C7433" s="4">
        <v>42156</v>
      </c>
      <c r="D7433" s="4">
        <v>42160</v>
      </c>
      <c r="E7433" t="s">
        <v>15</v>
      </c>
      <c r="F7433" t="s">
        <v>1905</v>
      </c>
      <c r="G7433" t="s">
        <v>21</v>
      </c>
      <c r="H7433">
        <v>48227</v>
      </c>
      <c r="I7433" t="s">
        <v>1808</v>
      </c>
      <c r="J7433">
        <v>403.68</v>
      </c>
      <c r="K7433">
        <v>6</v>
      </c>
      <c r="L7433">
        <v>37.003999999999998</v>
      </c>
      <c r="M7433">
        <v>0</v>
      </c>
      <c r="N7433">
        <v>181.65600000000001</v>
      </c>
    </row>
    <row r="7434" spans="1:14" hidden="1">
      <c r="A7434">
        <v>9096</v>
      </c>
      <c r="B7434" t="s">
        <v>6369</v>
      </c>
      <c r="C7434" s="4">
        <v>42156</v>
      </c>
      <c r="D7434" s="4">
        <v>42160</v>
      </c>
      <c r="E7434" t="s">
        <v>15</v>
      </c>
      <c r="F7434" t="s">
        <v>1905</v>
      </c>
      <c r="G7434" t="s">
        <v>21</v>
      </c>
      <c r="H7434">
        <v>48227</v>
      </c>
      <c r="I7434" t="s">
        <v>234</v>
      </c>
      <c r="J7434">
        <v>41.9</v>
      </c>
      <c r="K7434">
        <v>2</v>
      </c>
      <c r="L7434">
        <v>15.084</v>
      </c>
      <c r="M7434">
        <v>0</v>
      </c>
      <c r="N7434">
        <v>11.731999999999999</v>
      </c>
    </row>
    <row r="7435" spans="1:14" hidden="1">
      <c r="A7435">
        <v>9097</v>
      </c>
      <c r="B7435" t="s">
        <v>6369</v>
      </c>
      <c r="C7435" s="4">
        <v>42156</v>
      </c>
      <c r="D7435" s="4">
        <v>42160</v>
      </c>
      <c r="E7435" t="s">
        <v>15</v>
      </c>
      <c r="F7435" t="s">
        <v>1905</v>
      </c>
      <c r="G7435" t="s">
        <v>21</v>
      </c>
      <c r="H7435">
        <v>48227</v>
      </c>
      <c r="I7435" t="s">
        <v>2780</v>
      </c>
      <c r="J7435">
        <v>28.91</v>
      </c>
      <c r="K7435">
        <v>7</v>
      </c>
      <c r="L7435">
        <v>2.2302</v>
      </c>
      <c r="M7435">
        <v>0</v>
      </c>
      <c r="N7435">
        <v>13.2986</v>
      </c>
    </row>
    <row r="7436" spans="1:14" hidden="1">
      <c r="A7436">
        <v>9565</v>
      </c>
      <c r="B7436" t="s">
        <v>6370</v>
      </c>
      <c r="C7436" s="4">
        <v>42156</v>
      </c>
      <c r="D7436" s="4">
        <v>42163</v>
      </c>
      <c r="E7436" t="s">
        <v>15</v>
      </c>
      <c r="F7436" t="s">
        <v>1336</v>
      </c>
      <c r="G7436" t="s">
        <v>17</v>
      </c>
      <c r="H7436">
        <v>90045</v>
      </c>
      <c r="I7436" t="s">
        <v>699</v>
      </c>
      <c r="J7436">
        <v>11.76</v>
      </c>
      <c r="K7436">
        <v>2</v>
      </c>
      <c r="L7436">
        <v>2.9988000000000001</v>
      </c>
      <c r="M7436">
        <v>0</v>
      </c>
      <c r="N7436">
        <v>5.7624000000000004</v>
      </c>
    </row>
    <row r="7437" spans="1:14" hidden="1">
      <c r="A7437">
        <v>154</v>
      </c>
      <c r="B7437" t="s">
        <v>6371</v>
      </c>
      <c r="C7437" s="4">
        <v>42155</v>
      </c>
      <c r="D7437" s="4">
        <v>42157</v>
      </c>
      <c r="E7437" t="s">
        <v>38</v>
      </c>
      <c r="F7437" t="s">
        <v>4090</v>
      </c>
      <c r="G7437" t="s">
        <v>27</v>
      </c>
      <c r="H7437">
        <v>95123</v>
      </c>
      <c r="I7437" t="s">
        <v>2602</v>
      </c>
      <c r="J7437">
        <v>58.38</v>
      </c>
      <c r="K7437">
        <v>7</v>
      </c>
      <c r="L7437">
        <v>4.5869999999999997</v>
      </c>
      <c r="M7437">
        <v>0</v>
      </c>
      <c r="N7437">
        <v>26.271000000000001</v>
      </c>
    </row>
    <row r="7438" spans="1:14" hidden="1">
      <c r="A7438">
        <v>155</v>
      </c>
      <c r="B7438" t="s">
        <v>6371</v>
      </c>
      <c r="C7438" s="4">
        <v>42155</v>
      </c>
      <c r="D7438" s="4">
        <v>42157</v>
      </c>
      <c r="E7438" t="s">
        <v>38</v>
      </c>
      <c r="F7438" t="s">
        <v>4090</v>
      </c>
      <c r="G7438" t="s">
        <v>27</v>
      </c>
      <c r="H7438">
        <v>95123</v>
      </c>
      <c r="I7438" t="s">
        <v>3350</v>
      </c>
      <c r="J7438">
        <v>105.52</v>
      </c>
      <c r="K7438">
        <v>4</v>
      </c>
      <c r="L7438">
        <v>14.245200000000001</v>
      </c>
      <c r="M7438">
        <v>0</v>
      </c>
      <c r="N7438">
        <v>48.539200000000001</v>
      </c>
    </row>
    <row r="7439" spans="1:14" hidden="1">
      <c r="A7439">
        <v>156</v>
      </c>
      <c r="B7439" t="s">
        <v>6371</v>
      </c>
      <c r="C7439" s="4">
        <v>42155</v>
      </c>
      <c r="D7439" s="4">
        <v>42157</v>
      </c>
      <c r="E7439" t="s">
        <v>38</v>
      </c>
      <c r="F7439" t="s">
        <v>4090</v>
      </c>
      <c r="G7439" t="s">
        <v>27</v>
      </c>
      <c r="H7439">
        <v>95123</v>
      </c>
      <c r="I7439" t="s">
        <v>2132</v>
      </c>
      <c r="J7439">
        <v>80.88</v>
      </c>
      <c r="K7439">
        <v>6</v>
      </c>
      <c r="L7439">
        <v>9.9751999999999992</v>
      </c>
      <c r="M7439">
        <v>0</v>
      </c>
      <c r="N7439">
        <v>21.0288</v>
      </c>
    </row>
    <row r="7440" spans="1:14" hidden="1">
      <c r="A7440">
        <v>913</v>
      </c>
      <c r="B7440" t="s">
        <v>6372</v>
      </c>
      <c r="C7440" s="4">
        <v>42155</v>
      </c>
      <c r="D7440" s="4">
        <v>42162</v>
      </c>
      <c r="E7440" t="s">
        <v>15</v>
      </c>
      <c r="F7440" t="s">
        <v>1087</v>
      </c>
      <c r="G7440" t="s">
        <v>17</v>
      </c>
      <c r="H7440">
        <v>6360</v>
      </c>
      <c r="I7440" t="s">
        <v>74</v>
      </c>
      <c r="J7440">
        <v>22.2</v>
      </c>
      <c r="K7440">
        <v>6</v>
      </c>
      <c r="L7440">
        <v>2.1829999999999998</v>
      </c>
      <c r="M7440">
        <v>0</v>
      </c>
      <c r="N7440">
        <v>9.1020000000000003</v>
      </c>
    </row>
    <row r="7441" spans="1:14" hidden="1">
      <c r="A7441">
        <v>2559</v>
      </c>
      <c r="B7441" t="s">
        <v>6373</v>
      </c>
      <c r="C7441" s="4">
        <v>42155</v>
      </c>
      <c r="D7441" s="4">
        <v>42159</v>
      </c>
      <c r="E7441" t="s">
        <v>15</v>
      </c>
      <c r="F7441" t="s">
        <v>2191</v>
      </c>
      <c r="G7441" t="s">
        <v>21</v>
      </c>
      <c r="H7441">
        <v>84057</v>
      </c>
      <c r="I7441" t="s">
        <v>5367</v>
      </c>
      <c r="J7441">
        <v>1406.86</v>
      </c>
      <c r="K7441">
        <v>7</v>
      </c>
      <c r="L7441">
        <v>180.88200000000001</v>
      </c>
      <c r="M7441">
        <v>0</v>
      </c>
      <c r="N7441">
        <v>140.68600000000001</v>
      </c>
    </row>
    <row r="7442" spans="1:14" hidden="1">
      <c r="A7442">
        <v>2560</v>
      </c>
      <c r="B7442" t="s">
        <v>6373</v>
      </c>
      <c r="C7442" s="4">
        <v>42155</v>
      </c>
      <c r="D7442" s="4">
        <v>42159</v>
      </c>
      <c r="E7442" t="s">
        <v>15</v>
      </c>
      <c r="F7442" t="s">
        <v>2191</v>
      </c>
      <c r="G7442" t="s">
        <v>21</v>
      </c>
      <c r="H7442">
        <v>84057</v>
      </c>
      <c r="I7442" t="s">
        <v>584</v>
      </c>
      <c r="J7442">
        <v>15.75</v>
      </c>
      <c r="K7442">
        <v>5</v>
      </c>
      <c r="L7442">
        <v>1.6379999999999999</v>
      </c>
      <c r="M7442">
        <v>0</v>
      </c>
      <c r="N7442">
        <v>7.56</v>
      </c>
    </row>
    <row r="7443" spans="1:14" hidden="1">
      <c r="A7443">
        <v>2561</v>
      </c>
      <c r="B7443" t="s">
        <v>6373</v>
      </c>
      <c r="C7443" s="4">
        <v>42155</v>
      </c>
      <c r="D7443" s="4">
        <v>42159</v>
      </c>
      <c r="E7443" t="s">
        <v>15</v>
      </c>
      <c r="F7443" t="s">
        <v>2191</v>
      </c>
      <c r="G7443" t="s">
        <v>21</v>
      </c>
      <c r="H7443">
        <v>84057</v>
      </c>
      <c r="I7443" t="s">
        <v>2340</v>
      </c>
      <c r="J7443">
        <v>323.10000000000002</v>
      </c>
      <c r="K7443">
        <v>2</v>
      </c>
      <c r="L7443">
        <v>130.85550000000001</v>
      </c>
      <c r="M7443">
        <v>0</v>
      </c>
      <c r="N7443">
        <v>61.389000000000003</v>
      </c>
    </row>
    <row r="7444" spans="1:14" hidden="1">
      <c r="A7444">
        <v>6885</v>
      </c>
      <c r="B7444" t="s">
        <v>6374</v>
      </c>
      <c r="C7444" s="4">
        <v>42155</v>
      </c>
      <c r="D7444" s="4">
        <v>42159</v>
      </c>
      <c r="E7444" t="s">
        <v>15</v>
      </c>
      <c r="F7444" t="s">
        <v>910</v>
      </c>
      <c r="G7444" t="s">
        <v>21</v>
      </c>
      <c r="H7444">
        <v>55407</v>
      </c>
      <c r="I7444" t="s">
        <v>2296</v>
      </c>
      <c r="J7444">
        <v>2567.84</v>
      </c>
      <c r="K7444">
        <v>8</v>
      </c>
      <c r="L7444">
        <v>224.68600000000001</v>
      </c>
      <c r="M7444">
        <v>0</v>
      </c>
      <c r="N7444">
        <v>770.35199999999998</v>
      </c>
    </row>
    <row r="7445" spans="1:14" hidden="1">
      <c r="A7445">
        <v>7379</v>
      </c>
      <c r="B7445" t="s">
        <v>6375</v>
      </c>
      <c r="C7445" s="4">
        <v>42155</v>
      </c>
      <c r="D7445" s="4">
        <v>42155</v>
      </c>
      <c r="E7445" t="s">
        <v>98</v>
      </c>
      <c r="F7445" t="s">
        <v>2148</v>
      </c>
      <c r="G7445" t="s">
        <v>21</v>
      </c>
      <c r="H7445">
        <v>28314</v>
      </c>
      <c r="I7445" t="s">
        <v>932</v>
      </c>
      <c r="J7445">
        <v>10.272</v>
      </c>
      <c r="K7445">
        <v>3</v>
      </c>
      <c r="L7445">
        <v>3.0388000000000002</v>
      </c>
      <c r="M7445">
        <v>0.2</v>
      </c>
      <c r="N7445">
        <v>1.1556</v>
      </c>
    </row>
    <row r="7446" spans="1:14" hidden="1">
      <c r="A7446">
        <v>7748</v>
      </c>
      <c r="B7446" t="s">
        <v>6376</v>
      </c>
      <c r="C7446" s="4">
        <v>42155</v>
      </c>
      <c r="D7446" s="4">
        <v>42157</v>
      </c>
      <c r="E7446" t="s">
        <v>52</v>
      </c>
      <c r="F7446" t="s">
        <v>611</v>
      </c>
      <c r="G7446" t="s">
        <v>17</v>
      </c>
      <c r="H7446">
        <v>11561</v>
      </c>
      <c r="I7446" t="s">
        <v>32</v>
      </c>
      <c r="J7446">
        <v>7.56</v>
      </c>
      <c r="K7446">
        <v>6</v>
      </c>
      <c r="L7446">
        <v>1.2096</v>
      </c>
      <c r="M7446">
        <v>0</v>
      </c>
      <c r="N7446">
        <v>0.3024</v>
      </c>
    </row>
    <row r="7447" spans="1:14" hidden="1">
      <c r="A7447">
        <v>9475</v>
      </c>
      <c r="B7447" t="s">
        <v>6377</v>
      </c>
      <c r="C7447" s="4">
        <v>42155</v>
      </c>
      <c r="D7447" s="4">
        <v>42160</v>
      </c>
      <c r="E7447" t="s">
        <v>52</v>
      </c>
      <c r="F7447" t="s">
        <v>1021</v>
      </c>
      <c r="G7447" t="s">
        <v>27</v>
      </c>
      <c r="H7447">
        <v>60653</v>
      </c>
      <c r="I7447" t="s">
        <v>2360</v>
      </c>
      <c r="J7447">
        <v>5.9039999999999999</v>
      </c>
      <c r="K7447">
        <v>2</v>
      </c>
      <c r="L7447">
        <v>1.9557</v>
      </c>
      <c r="M7447">
        <v>0.2</v>
      </c>
      <c r="N7447">
        <v>1.9925999999999999</v>
      </c>
    </row>
    <row r="7448" spans="1:14" hidden="1">
      <c r="A7448">
        <v>9476</v>
      </c>
      <c r="B7448" t="s">
        <v>6377</v>
      </c>
      <c r="C7448" s="4">
        <v>42155</v>
      </c>
      <c r="D7448" s="4">
        <v>42160</v>
      </c>
      <c r="E7448" t="s">
        <v>52</v>
      </c>
      <c r="F7448" t="s">
        <v>1021</v>
      </c>
      <c r="G7448" t="s">
        <v>27</v>
      </c>
      <c r="H7448">
        <v>60653</v>
      </c>
      <c r="I7448" t="s">
        <v>2275</v>
      </c>
      <c r="J7448">
        <v>173.488</v>
      </c>
      <c r="K7448">
        <v>7</v>
      </c>
      <c r="L7448">
        <v>17.039000000000001</v>
      </c>
      <c r="M7448">
        <v>0.2</v>
      </c>
      <c r="N7448">
        <v>54.215000000000003</v>
      </c>
    </row>
    <row r="7449" spans="1:14" hidden="1">
      <c r="A7449">
        <v>9477</v>
      </c>
      <c r="B7449" t="s">
        <v>6377</v>
      </c>
      <c r="C7449" s="4">
        <v>42155</v>
      </c>
      <c r="D7449" s="4">
        <v>42160</v>
      </c>
      <c r="E7449" t="s">
        <v>52</v>
      </c>
      <c r="F7449" t="s">
        <v>1021</v>
      </c>
      <c r="G7449" t="s">
        <v>27</v>
      </c>
      <c r="H7449">
        <v>60653</v>
      </c>
      <c r="I7449" t="s">
        <v>594</v>
      </c>
      <c r="J7449">
        <v>51.56</v>
      </c>
      <c r="K7449">
        <v>2</v>
      </c>
      <c r="L7449">
        <v>56.716000000000001</v>
      </c>
      <c r="M7449">
        <v>0.6</v>
      </c>
      <c r="N7449">
        <v>-61.872</v>
      </c>
    </row>
    <row r="7450" spans="1:14" hidden="1">
      <c r="A7450">
        <v>9478</v>
      </c>
      <c r="B7450" t="s">
        <v>6377</v>
      </c>
      <c r="C7450" s="4">
        <v>42155</v>
      </c>
      <c r="D7450" s="4">
        <v>42160</v>
      </c>
      <c r="E7450" t="s">
        <v>52</v>
      </c>
      <c r="F7450" t="s">
        <v>1021</v>
      </c>
      <c r="G7450" t="s">
        <v>27</v>
      </c>
      <c r="H7450">
        <v>60653</v>
      </c>
      <c r="I7450" t="s">
        <v>676</v>
      </c>
      <c r="J7450">
        <v>3.5640000000000001</v>
      </c>
      <c r="K7450">
        <v>3</v>
      </c>
      <c r="L7450">
        <v>3.2669999999999999</v>
      </c>
      <c r="M7450">
        <v>0.8</v>
      </c>
      <c r="N7450">
        <v>-6.2370000000000001</v>
      </c>
    </row>
    <row r="7451" spans="1:14" hidden="1">
      <c r="A7451">
        <v>9783</v>
      </c>
      <c r="B7451" t="s">
        <v>6378</v>
      </c>
      <c r="C7451" s="4">
        <v>42155</v>
      </c>
      <c r="D7451" s="4">
        <v>42157</v>
      </c>
      <c r="E7451" t="s">
        <v>52</v>
      </c>
      <c r="F7451" t="s">
        <v>1463</v>
      </c>
      <c r="G7451" t="s">
        <v>27</v>
      </c>
      <c r="H7451">
        <v>7501</v>
      </c>
      <c r="I7451" t="s">
        <v>4904</v>
      </c>
      <c r="J7451">
        <v>274.8</v>
      </c>
      <c r="K7451">
        <v>5</v>
      </c>
      <c r="L7451">
        <v>28.029599999999999</v>
      </c>
      <c r="M7451">
        <v>0</v>
      </c>
      <c r="N7451">
        <v>134.65199999999999</v>
      </c>
    </row>
    <row r="7452" spans="1:14" hidden="1">
      <c r="A7452">
        <v>9784</v>
      </c>
      <c r="B7452" t="s">
        <v>6378</v>
      </c>
      <c r="C7452" s="4">
        <v>42155</v>
      </c>
      <c r="D7452" s="4">
        <v>42157</v>
      </c>
      <c r="E7452" t="s">
        <v>52</v>
      </c>
      <c r="F7452" t="s">
        <v>1463</v>
      </c>
      <c r="G7452" t="s">
        <v>27</v>
      </c>
      <c r="H7452">
        <v>7501</v>
      </c>
      <c r="I7452" t="s">
        <v>285</v>
      </c>
      <c r="J7452">
        <v>62.18</v>
      </c>
      <c r="K7452">
        <v>1</v>
      </c>
      <c r="L7452">
        <v>45.391399999999997</v>
      </c>
      <c r="M7452">
        <v>0</v>
      </c>
      <c r="N7452">
        <v>16.788599999999999</v>
      </c>
    </row>
    <row r="7453" spans="1:14" hidden="1">
      <c r="A7453">
        <v>9785</v>
      </c>
      <c r="B7453" t="s">
        <v>6378</v>
      </c>
      <c r="C7453" s="4">
        <v>42155</v>
      </c>
      <c r="D7453" s="4">
        <v>42157</v>
      </c>
      <c r="E7453" t="s">
        <v>52</v>
      </c>
      <c r="F7453" t="s">
        <v>1463</v>
      </c>
      <c r="G7453" t="s">
        <v>27</v>
      </c>
      <c r="H7453">
        <v>7501</v>
      </c>
      <c r="I7453" t="s">
        <v>1223</v>
      </c>
      <c r="J7453">
        <v>8.2799999999999994</v>
      </c>
      <c r="K7453">
        <v>2</v>
      </c>
      <c r="L7453">
        <v>2.6496</v>
      </c>
      <c r="M7453">
        <v>0</v>
      </c>
      <c r="N7453">
        <v>2.9807999999999999</v>
      </c>
    </row>
    <row r="7454" spans="1:14" hidden="1">
      <c r="A7454">
        <v>5514</v>
      </c>
      <c r="B7454" t="s">
        <v>6379</v>
      </c>
      <c r="C7454" s="4">
        <v>42154</v>
      </c>
      <c r="D7454" s="4">
        <v>42156</v>
      </c>
      <c r="E7454" t="s">
        <v>38</v>
      </c>
      <c r="F7454" t="s">
        <v>3643</v>
      </c>
      <c r="G7454" t="s">
        <v>21</v>
      </c>
      <c r="H7454">
        <v>10009</v>
      </c>
      <c r="I7454" t="s">
        <v>765</v>
      </c>
      <c r="J7454">
        <v>239.97</v>
      </c>
      <c r="K7454">
        <v>3</v>
      </c>
      <c r="L7454">
        <v>79.190100000000001</v>
      </c>
      <c r="M7454">
        <v>0</v>
      </c>
      <c r="N7454">
        <v>2.3996999999999802</v>
      </c>
    </row>
    <row r="7455" spans="1:14" hidden="1">
      <c r="A7455">
        <v>5515</v>
      </c>
      <c r="B7455" t="s">
        <v>6379</v>
      </c>
      <c r="C7455" s="4">
        <v>42154</v>
      </c>
      <c r="D7455" s="4">
        <v>42156</v>
      </c>
      <c r="E7455" t="s">
        <v>38</v>
      </c>
      <c r="F7455" t="s">
        <v>3643</v>
      </c>
      <c r="G7455" t="s">
        <v>21</v>
      </c>
      <c r="H7455">
        <v>10009</v>
      </c>
      <c r="I7455" t="s">
        <v>637</v>
      </c>
      <c r="J7455">
        <v>160.32</v>
      </c>
      <c r="K7455">
        <v>2</v>
      </c>
      <c r="L7455">
        <v>57.715200000000003</v>
      </c>
      <c r="M7455">
        <v>0</v>
      </c>
      <c r="N7455">
        <v>44.889600000000002</v>
      </c>
    </row>
    <row r="7456" spans="1:14" hidden="1">
      <c r="A7456">
        <v>5516</v>
      </c>
      <c r="B7456" t="s">
        <v>6379</v>
      </c>
      <c r="C7456" s="4">
        <v>42154</v>
      </c>
      <c r="D7456" s="4">
        <v>42156</v>
      </c>
      <c r="E7456" t="s">
        <v>38</v>
      </c>
      <c r="F7456" t="s">
        <v>3643</v>
      </c>
      <c r="G7456" t="s">
        <v>21</v>
      </c>
      <c r="H7456">
        <v>10009</v>
      </c>
      <c r="I7456" t="s">
        <v>458</v>
      </c>
      <c r="J7456">
        <v>128.85</v>
      </c>
      <c r="K7456">
        <v>3</v>
      </c>
      <c r="L7456">
        <v>41.661499999999997</v>
      </c>
      <c r="M7456">
        <v>0</v>
      </c>
      <c r="N7456">
        <v>3.8654999999999999</v>
      </c>
    </row>
    <row r="7457" spans="1:14" hidden="1">
      <c r="A7457">
        <v>9553</v>
      </c>
      <c r="B7457" t="s">
        <v>6380</v>
      </c>
      <c r="C7457" s="4">
        <v>42154</v>
      </c>
      <c r="D7457" s="4">
        <v>42158</v>
      </c>
      <c r="E7457" t="s">
        <v>15</v>
      </c>
      <c r="F7457" t="s">
        <v>3580</v>
      </c>
      <c r="G7457" t="s">
        <v>17</v>
      </c>
      <c r="H7457">
        <v>22153</v>
      </c>
      <c r="I7457" t="s">
        <v>394</v>
      </c>
      <c r="J7457">
        <v>151.96</v>
      </c>
      <c r="K7457">
        <v>4</v>
      </c>
      <c r="L7457">
        <v>28.872399999999999</v>
      </c>
      <c r="M7457">
        <v>0</v>
      </c>
      <c r="N7457">
        <v>36.470399999999998</v>
      </c>
    </row>
    <row r="7458" spans="1:14" hidden="1">
      <c r="A7458">
        <v>944</v>
      </c>
      <c r="B7458" t="s">
        <v>6381</v>
      </c>
      <c r="C7458" s="4">
        <v>42153</v>
      </c>
      <c r="D7458" s="4">
        <v>42158</v>
      </c>
      <c r="E7458" t="s">
        <v>15</v>
      </c>
      <c r="F7458" t="s">
        <v>5258</v>
      </c>
      <c r="G7458" t="s">
        <v>21</v>
      </c>
      <c r="H7458">
        <v>98105</v>
      </c>
      <c r="I7458" t="s">
        <v>2302</v>
      </c>
      <c r="J7458">
        <v>32.4</v>
      </c>
      <c r="K7458">
        <v>5</v>
      </c>
      <c r="L7458">
        <v>3.3696000000000002</v>
      </c>
      <c r="M7458">
        <v>0</v>
      </c>
      <c r="N7458">
        <v>15.552</v>
      </c>
    </row>
    <row r="7459" spans="1:14" hidden="1">
      <c r="A7459">
        <v>945</v>
      </c>
      <c r="B7459" t="s">
        <v>6381</v>
      </c>
      <c r="C7459" s="4">
        <v>42153</v>
      </c>
      <c r="D7459" s="4">
        <v>42158</v>
      </c>
      <c r="E7459" t="s">
        <v>15</v>
      </c>
      <c r="F7459" t="s">
        <v>5258</v>
      </c>
      <c r="G7459" t="s">
        <v>21</v>
      </c>
      <c r="H7459">
        <v>98105</v>
      </c>
      <c r="I7459" t="s">
        <v>2647</v>
      </c>
      <c r="J7459">
        <v>540.57000000000005</v>
      </c>
      <c r="K7459">
        <v>3</v>
      </c>
      <c r="L7459">
        <v>133.34059999999999</v>
      </c>
      <c r="M7459">
        <v>0</v>
      </c>
      <c r="N7459">
        <v>140.54820000000001</v>
      </c>
    </row>
    <row r="7460" spans="1:14" hidden="1">
      <c r="A7460">
        <v>946</v>
      </c>
      <c r="B7460" t="s">
        <v>6381</v>
      </c>
      <c r="C7460" s="4">
        <v>42153</v>
      </c>
      <c r="D7460" s="4">
        <v>42158</v>
      </c>
      <c r="E7460" t="s">
        <v>15</v>
      </c>
      <c r="F7460" t="s">
        <v>5258</v>
      </c>
      <c r="G7460" t="s">
        <v>21</v>
      </c>
      <c r="H7460">
        <v>98105</v>
      </c>
      <c r="I7460" t="s">
        <v>2451</v>
      </c>
      <c r="J7460">
        <v>167.76</v>
      </c>
      <c r="K7460">
        <v>5</v>
      </c>
      <c r="L7460">
        <v>20.97</v>
      </c>
      <c r="M7460">
        <v>0.2</v>
      </c>
      <c r="N7460">
        <v>62.91</v>
      </c>
    </row>
    <row r="7461" spans="1:14" hidden="1">
      <c r="A7461">
        <v>9371</v>
      </c>
      <c r="B7461" t="s">
        <v>6382</v>
      </c>
      <c r="C7461" s="4">
        <v>42153</v>
      </c>
      <c r="D7461" s="4">
        <v>42155</v>
      </c>
      <c r="E7461" t="s">
        <v>38</v>
      </c>
      <c r="F7461" t="s">
        <v>1788</v>
      </c>
      <c r="G7461" t="s">
        <v>27</v>
      </c>
      <c r="H7461">
        <v>43229</v>
      </c>
      <c r="I7461" t="s">
        <v>702</v>
      </c>
      <c r="J7461">
        <v>41.567999999999998</v>
      </c>
      <c r="K7461">
        <v>4</v>
      </c>
      <c r="L7461">
        <v>11.4312</v>
      </c>
      <c r="M7461">
        <v>0.2</v>
      </c>
      <c r="N7461">
        <v>-4.1567999999999996</v>
      </c>
    </row>
    <row r="7462" spans="1:14" hidden="1">
      <c r="A7462">
        <v>9372</v>
      </c>
      <c r="B7462" t="s">
        <v>6382</v>
      </c>
      <c r="C7462" s="4">
        <v>42153</v>
      </c>
      <c r="D7462" s="4">
        <v>42155</v>
      </c>
      <c r="E7462" t="s">
        <v>38</v>
      </c>
      <c r="F7462" t="s">
        <v>1788</v>
      </c>
      <c r="G7462" t="s">
        <v>27</v>
      </c>
      <c r="H7462">
        <v>43229</v>
      </c>
      <c r="I7462" t="s">
        <v>3203</v>
      </c>
      <c r="J7462">
        <v>317.05799999999999</v>
      </c>
      <c r="K7462">
        <v>3</v>
      </c>
      <c r="L7462">
        <v>134.37219999999999</v>
      </c>
      <c r="M7462">
        <v>0.3</v>
      </c>
      <c r="N7462">
        <v>-86.058599999999998</v>
      </c>
    </row>
    <row r="7463" spans="1:14" hidden="1">
      <c r="A7463">
        <v>9373</v>
      </c>
      <c r="B7463" t="s">
        <v>6382</v>
      </c>
      <c r="C7463" s="4">
        <v>42153</v>
      </c>
      <c r="D7463" s="4">
        <v>42155</v>
      </c>
      <c r="E7463" t="s">
        <v>38</v>
      </c>
      <c r="F7463" t="s">
        <v>1788</v>
      </c>
      <c r="G7463" t="s">
        <v>27</v>
      </c>
      <c r="H7463">
        <v>43229</v>
      </c>
      <c r="I7463" t="s">
        <v>40</v>
      </c>
      <c r="J7463">
        <v>8.0399999999999991</v>
      </c>
      <c r="K7463">
        <v>5</v>
      </c>
      <c r="L7463">
        <v>1.0250999999999999</v>
      </c>
      <c r="M7463">
        <v>0.2</v>
      </c>
      <c r="N7463">
        <v>2.9144999999999999</v>
      </c>
    </row>
    <row r="7464" spans="1:14" hidden="1">
      <c r="A7464">
        <v>9446</v>
      </c>
      <c r="B7464" t="s">
        <v>6383</v>
      </c>
      <c r="C7464" s="4">
        <v>42153</v>
      </c>
      <c r="D7464" s="4">
        <v>42158</v>
      </c>
      <c r="E7464" t="s">
        <v>15</v>
      </c>
      <c r="F7464" t="s">
        <v>3696</v>
      </c>
      <c r="G7464" t="s">
        <v>21</v>
      </c>
      <c r="H7464">
        <v>46203</v>
      </c>
      <c r="I7464" t="s">
        <v>1505</v>
      </c>
      <c r="J7464">
        <v>12.39</v>
      </c>
      <c r="K7464">
        <v>3</v>
      </c>
      <c r="L7464">
        <v>2.2302</v>
      </c>
      <c r="M7464">
        <v>0</v>
      </c>
      <c r="N7464">
        <v>5.6993999999999998</v>
      </c>
    </row>
    <row r="7465" spans="1:14" hidden="1">
      <c r="A7465">
        <v>9881</v>
      </c>
      <c r="B7465" t="s">
        <v>6384</v>
      </c>
      <c r="C7465" s="4">
        <v>42153</v>
      </c>
      <c r="D7465" s="4">
        <v>42155</v>
      </c>
      <c r="E7465" t="s">
        <v>38</v>
      </c>
      <c r="F7465" t="s">
        <v>4552</v>
      </c>
      <c r="G7465" t="s">
        <v>17</v>
      </c>
      <c r="H7465">
        <v>44105</v>
      </c>
      <c r="I7465" t="s">
        <v>2208</v>
      </c>
      <c r="J7465">
        <v>85.055999999999997</v>
      </c>
      <c r="K7465">
        <v>3</v>
      </c>
      <c r="L7465">
        <v>18.783200000000001</v>
      </c>
      <c r="M7465">
        <v>0.2</v>
      </c>
      <c r="N7465">
        <v>28.706399999999999</v>
      </c>
    </row>
    <row r="7466" spans="1:14" hidden="1">
      <c r="A7466">
        <v>157</v>
      </c>
      <c r="B7466" t="s">
        <v>6385</v>
      </c>
      <c r="C7466" s="4">
        <v>42152</v>
      </c>
      <c r="D7466" s="4">
        <v>42158</v>
      </c>
      <c r="E7466" t="s">
        <v>15</v>
      </c>
      <c r="F7466" t="s">
        <v>1711</v>
      </c>
      <c r="G7466" t="s">
        <v>17</v>
      </c>
      <c r="H7466">
        <v>98105</v>
      </c>
      <c r="I7466" t="s">
        <v>2044</v>
      </c>
      <c r="J7466">
        <v>6.63</v>
      </c>
      <c r="K7466">
        <v>3</v>
      </c>
      <c r="L7466">
        <v>1.6133</v>
      </c>
      <c r="M7466">
        <v>0</v>
      </c>
      <c r="N7466">
        <v>1.7901</v>
      </c>
    </row>
    <row r="7467" spans="1:14" hidden="1">
      <c r="A7467">
        <v>1344</v>
      </c>
      <c r="B7467" t="s">
        <v>6386</v>
      </c>
      <c r="C7467" s="4">
        <v>42152</v>
      </c>
      <c r="D7467" s="4">
        <v>42156</v>
      </c>
      <c r="E7467" t="s">
        <v>15</v>
      </c>
      <c r="F7467" t="s">
        <v>3696</v>
      </c>
      <c r="G7467" t="s">
        <v>21</v>
      </c>
      <c r="H7467">
        <v>11520</v>
      </c>
      <c r="I7467" t="s">
        <v>6387</v>
      </c>
      <c r="J7467">
        <v>47.82</v>
      </c>
      <c r="K7467">
        <v>3</v>
      </c>
      <c r="L7467">
        <v>11.157999999999999</v>
      </c>
      <c r="M7467">
        <v>0</v>
      </c>
      <c r="N7467">
        <v>14.346</v>
      </c>
    </row>
    <row r="7468" spans="1:14" hidden="1">
      <c r="A7468">
        <v>1345</v>
      </c>
      <c r="B7468" t="s">
        <v>6386</v>
      </c>
      <c r="C7468" s="4">
        <v>42152</v>
      </c>
      <c r="D7468" s="4">
        <v>42156</v>
      </c>
      <c r="E7468" t="s">
        <v>15</v>
      </c>
      <c r="F7468" t="s">
        <v>3696</v>
      </c>
      <c r="G7468" t="s">
        <v>21</v>
      </c>
      <c r="H7468">
        <v>11520</v>
      </c>
      <c r="I7468" t="s">
        <v>3553</v>
      </c>
      <c r="J7468">
        <v>13.05</v>
      </c>
      <c r="K7468">
        <v>5</v>
      </c>
      <c r="L7468">
        <v>1.4094</v>
      </c>
      <c r="M7468">
        <v>0</v>
      </c>
      <c r="N7468">
        <v>6.0030000000000001</v>
      </c>
    </row>
    <row r="7469" spans="1:14" hidden="1">
      <c r="A7469">
        <v>4607</v>
      </c>
      <c r="B7469" t="s">
        <v>6388</v>
      </c>
      <c r="C7469" s="4">
        <v>42152</v>
      </c>
      <c r="D7469" s="4">
        <v>42157</v>
      </c>
      <c r="E7469" t="s">
        <v>15</v>
      </c>
      <c r="F7469" t="s">
        <v>2530</v>
      </c>
      <c r="G7469" t="s">
        <v>21</v>
      </c>
      <c r="H7469">
        <v>14609</v>
      </c>
      <c r="I7469" t="s">
        <v>2312</v>
      </c>
      <c r="J7469">
        <v>45.99</v>
      </c>
      <c r="K7469">
        <v>1</v>
      </c>
      <c r="L7469">
        <v>32.652900000000002</v>
      </c>
      <c r="M7469">
        <v>0</v>
      </c>
      <c r="N7469">
        <v>13.3371</v>
      </c>
    </row>
    <row r="7470" spans="1:14" hidden="1">
      <c r="A7470">
        <v>4608</v>
      </c>
      <c r="B7470" t="s">
        <v>6388</v>
      </c>
      <c r="C7470" s="4">
        <v>42152</v>
      </c>
      <c r="D7470" s="4">
        <v>42157</v>
      </c>
      <c r="E7470" t="s">
        <v>15</v>
      </c>
      <c r="F7470" t="s">
        <v>2530</v>
      </c>
      <c r="G7470" t="s">
        <v>21</v>
      </c>
      <c r="H7470">
        <v>14609</v>
      </c>
      <c r="I7470" t="s">
        <v>2994</v>
      </c>
      <c r="J7470">
        <v>535.41</v>
      </c>
      <c r="K7470">
        <v>3</v>
      </c>
      <c r="L7470">
        <v>124.929</v>
      </c>
      <c r="M7470">
        <v>0</v>
      </c>
      <c r="N7470">
        <v>160.62299999999999</v>
      </c>
    </row>
    <row r="7471" spans="1:14" hidden="1">
      <c r="A7471">
        <v>4609</v>
      </c>
      <c r="B7471" t="s">
        <v>6388</v>
      </c>
      <c r="C7471" s="4">
        <v>42152</v>
      </c>
      <c r="D7471" s="4">
        <v>42157</v>
      </c>
      <c r="E7471" t="s">
        <v>15</v>
      </c>
      <c r="F7471" t="s">
        <v>2530</v>
      </c>
      <c r="G7471" t="s">
        <v>21</v>
      </c>
      <c r="H7471">
        <v>14609</v>
      </c>
      <c r="I7471" t="s">
        <v>352</v>
      </c>
      <c r="J7471">
        <v>6.0960000000000001</v>
      </c>
      <c r="K7471">
        <v>2</v>
      </c>
      <c r="L7471">
        <v>2.0192999999999999</v>
      </c>
      <c r="M7471">
        <v>0.2</v>
      </c>
      <c r="N7471">
        <v>2.0573999999999999</v>
      </c>
    </row>
    <row r="7472" spans="1:14" hidden="1">
      <c r="A7472">
        <v>4610</v>
      </c>
      <c r="B7472" t="s">
        <v>6388</v>
      </c>
      <c r="C7472" s="4">
        <v>42152</v>
      </c>
      <c r="D7472" s="4">
        <v>42157</v>
      </c>
      <c r="E7472" t="s">
        <v>15</v>
      </c>
      <c r="F7472" t="s">
        <v>2530</v>
      </c>
      <c r="G7472" t="s">
        <v>21</v>
      </c>
      <c r="H7472">
        <v>14609</v>
      </c>
      <c r="I7472" t="s">
        <v>2136</v>
      </c>
      <c r="J7472">
        <v>45.36</v>
      </c>
      <c r="K7472">
        <v>7</v>
      </c>
      <c r="L7472">
        <v>3.3696000000000002</v>
      </c>
      <c r="M7472">
        <v>0</v>
      </c>
      <c r="N7472">
        <v>21.7728</v>
      </c>
    </row>
    <row r="7473" spans="1:14" hidden="1">
      <c r="A7473">
        <v>8387</v>
      </c>
      <c r="B7473" t="s">
        <v>6389</v>
      </c>
      <c r="C7473" s="4">
        <v>42152</v>
      </c>
      <c r="D7473" s="4">
        <v>42158</v>
      </c>
      <c r="E7473" t="s">
        <v>15</v>
      </c>
      <c r="F7473" t="s">
        <v>877</v>
      </c>
      <c r="G7473" t="s">
        <v>21</v>
      </c>
      <c r="H7473">
        <v>6040</v>
      </c>
      <c r="I7473" t="s">
        <v>3617</v>
      </c>
      <c r="J7473">
        <v>16.239999999999998</v>
      </c>
      <c r="K7473">
        <v>1</v>
      </c>
      <c r="L7473">
        <v>13.804</v>
      </c>
      <c r="M7473">
        <v>0</v>
      </c>
      <c r="N7473">
        <v>2.4359999999999999</v>
      </c>
    </row>
    <row r="7474" spans="1:14" hidden="1">
      <c r="A7474">
        <v>8388</v>
      </c>
      <c r="B7474" t="s">
        <v>6389</v>
      </c>
      <c r="C7474" s="4">
        <v>42152</v>
      </c>
      <c r="D7474" s="4">
        <v>42158</v>
      </c>
      <c r="E7474" t="s">
        <v>15</v>
      </c>
      <c r="F7474" t="s">
        <v>877</v>
      </c>
      <c r="G7474" t="s">
        <v>21</v>
      </c>
      <c r="H7474">
        <v>6040</v>
      </c>
      <c r="I7474" t="s">
        <v>207</v>
      </c>
      <c r="J7474">
        <v>77.55</v>
      </c>
      <c r="K7474">
        <v>5</v>
      </c>
      <c r="L7474">
        <v>11.167199999999999</v>
      </c>
      <c r="M7474">
        <v>0</v>
      </c>
      <c r="N7474">
        <v>21.713999999999999</v>
      </c>
    </row>
    <row r="7475" spans="1:14" hidden="1">
      <c r="A7475">
        <v>4603</v>
      </c>
      <c r="B7475" t="s">
        <v>6390</v>
      </c>
      <c r="C7475" s="4">
        <v>42150</v>
      </c>
      <c r="D7475" s="4">
        <v>42153</v>
      </c>
      <c r="E7475" t="s">
        <v>52</v>
      </c>
      <c r="F7475" t="s">
        <v>431</v>
      </c>
      <c r="G7475" t="s">
        <v>17</v>
      </c>
      <c r="H7475">
        <v>28540</v>
      </c>
      <c r="I7475" t="s">
        <v>2731</v>
      </c>
      <c r="J7475">
        <v>18.271999999999998</v>
      </c>
      <c r="K7475">
        <v>1</v>
      </c>
      <c r="L7475">
        <v>12.333600000000001</v>
      </c>
      <c r="M7475">
        <v>0.2</v>
      </c>
      <c r="N7475">
        <v>5.9383999999999997</v>
      </c>
    </row>
    <row r="7476" spans="1:14" hidden="1">
      <c r="A7476">
        <v>4604</v>
      </c>
      <c r="B7476" t="s">
        <v>6390</v>
      </c>
      <c r="C7476" s="4">
        <v>42150</v>
      </c>
      <c r="D7476" s="4">
        <v>42153</v>
      </c>
      <c r="E7476" t="s">
        <v>52</v>
      </c>
      <c r="F7476" t="s">
        <v>431</v>
      </c>
      <c r="G7476" t="s">
        <v>17</v>
      </c>
      <c r="H7476">
        <v>28540</v>
      </c>
      <c r="I7476" t="s">
        <v>2672</v>
      </c>
      <c r="J7476">
        <v>153.72800000000001</v>
      </c>
      <c r="K7476">
        <v>4</v>
      </c>
      <c r="L7476">
        <v>24.980799999999999</v>
      </c>
      <c r="M7476">
        <v>0.2</v>
      </c>
      <c r="N7476">
        <v>53.8048</v>
      </c>
    </row>
    <row r="7477" spans="1:14" hidden="1">
      <c r="A7477">
        <v>4605</v>
      </c>
      <c r="B7477" t="s">
        <v>6390</v>
      </c>
      <c r="C7477" s="4">
        <v>42150</v>
      </c>
      <c r="D7477" s="4">
        <v>42153</v>
      </c>
      <c r="E7477" t="s">
        <v>52</v>
      </c>
      <c r="F7477" t="s">
        <v>431</v>
      </c>
      <c r="G7477" t="s">
        <v>17</v>
      </c>
      <c r="H7477">
        <v>28540</v>
      </c>
      <c r="I7477" t="s">
        <v>1242</v>
      </c>
      <c r="J7477">
        <v>12.224</v>
      </c>
      <c r="K7477">
        <v>2</v>
      </c>
      <c r="L7477">
        <v>3.8963999999999999</v>
      </c>
      <c r="M7477">
        <v>0.2</v>
      </c>
      <c r="N7477">
        <v>4.4311999999999996</v>
      </c>
    </row>
    <row r="7478" spans="1:14" hidden="1">
      <c r="A7478">
        <v>4606</v>
      </c>
      <c r="B7478" t="s">
        <v>6390</v>
      </c>
      <c r="C7478" s="4">
        <v>42150</v>
      </c>
      <c r="D7478" s="4">
        <v>42153</v>
      </c>
      <c r="E7478" t="s">
        <v>52</v>
      </c>
      <c r="F7478" t="s">
        <v>431</v>
      </c>
      <c r="G7478" t="s">
        <v>17</v>
      </c>
      <c r="H7478">
        <v>28540</v>
      </c>
      <c r="I7478" t="s">
        <v>2043</v>
      </c>
      <c r="J7478">
        <v>167.94399999999999</v>
      </c>
      <c r="K7478">
        <v>7</v>
      </c>
      <c r="L7478">
        <v>16.7944</v>
      </c>
      <c r="M7478">
        <v>0.2</v>
      </c>
      <c r="N7478">
        <v>50.383200000000002</v>
      </c>
    </row>
    <row r="7479" spans="1:14" hidden="1">
      <c r="A7479">
        <v>7295</v>
      </c>
      <c r="B7479" t="s">
        <v>6391</v>
      </c>
      <c r="C7479" s="4">
        <v>42150</v>
      </c>
      <c r="D7479" s="4">
        <v>42155</v>
      </c>
      <c r="E7479" t="s">
        <v>15</v>
      </c>
      <c r="F7479" t="s">
        <v>2382</v>
      </c>
      <c r="G7479" t="s">
        <v>21</v>
      </c>
      <c r="H7479">
        <v>98006</v>
      </c>
      <c r="I7479" t="s">
        <v>1612</v>
      </c>
      <c r="J7479">
        <v>20.239999999999998</v>
      </c>
      <c r="K7479">
        <v>1</v>
      </c>
      <c r="L7479">
        <v>12.346399999999999</v>
      </c>
      <c r="M7479">
        <v>0</v>
      </c>
      <c r="N7479">
        <v>7.8936000000000002</v>
      </c>
    </row>
    <row r="7480" spans="1:14" hidden="1">
      <c r="A7480">
        <v>9576</v>
      </c>
      <c r="B7480" t="s">
        <v>6392</v>
      </c>
      <c r="C7480" s="4">
        <v>42150</v>
      </c>
      <c r="D7480" s="4">
        <v>42152</v>
      </c>
      <c r="E7480" t="s">
        <v>52</v>
      </c>
      <c r="F7480" t="s">
        <v>2271</v>
      </c>
      <c r="G7480" t="s">
        <v>21</v>
      </c>
      <c r="H7480">
        <v>78207</v>
      </c>
      <c r="I7480" t="s">
        <v>3203</v>
      </c>
      <c r="J7480">
        <v>105.68600000000001</v>
      </c>
      <c r="K7480">
        <v>1</v>
      </c>
      <c r="L7480">
        <v>134.37219999999999</v>
      </c>
      <c r="M7480">
        <v>0.3</v>
      </c>
      <c r="N7480">
        <v>-28.686199999999999</v>
      </c>
    </row>
    <row r="7481" spans="1:14" hidden="1">
      <c r="A7481">
        <v>9577</v>
      </c>
      <c r="B7481" t="s">
        <v>6392</v>
      </c>
      <c r="C7481" s="4">
        <v>42150</v>
      </c>
      <c r="D7481" s="4">
        <v>42152</v>
      </c>
      <c r="E7481" t="s">
        <v>52</v>
      </c>
      <c r="F7481" t="s">
        <v>2271</v>
      </c>
      <c r="G7481" t="s">
        <v>21</v>
      </c>
      <c r="H7481">
        <v>78207</v>
      </c>
      <c r="I7481" t="s">
        <v>3576</v>
      </c>
      <c r="J7481">
        <v>399.54</v>
      </c>
      <c r="K7481">
        <v>2</v>
      </c>
      <c r="L7481">
        <v>239.72399999999999</v>
      </c>
      <c r="M7481">
        <v>0.4</v>
      </c>
      <c r="N7481">
        <v>-79.908000000000001</v>
      </c>
    </row>
    <row r="7482" spans="1:14" hidden="1">
      <c r="A7482">
        <v>9578</v>
      </c>
      <c r="B7482" t="s">
        <v>6392</v>
      </c>
      <c r="C7482" s="4">
        <v>42150</v>
      </c>
      <c r="D7482" s="4">
        <v>42152</v>
      </c>
      <c r="E7482" t="s">
        <v>52</v>
      </c>
      <c r="F7482" t="s">
        <v>2271</v>
      </c>
      <c r="G7482" t="s">
        <v>21</v>
      </c>
      <c r="H7482">
        <v>78207</v>
      </c>
      <c r="I7482" t="s">
        <v>3977</v>
      </c>
      <c r="J7482">
        <v>104.93</v>
      </c>
      <c r="K7482">
        <v>5</v>
      </c>
      <c r="L7482">
        <v>21.885400000000001</v>
      </c>
      <c r="M7482">
        <v>0.3</v>
      </c>
      <c r="N7482">
        <v>-4.4969999999999999</v>
      </c>
    </row>
    <row r="7483" spans="1:14" hidden="1">
      <c r="A7483">
        <v>1296</v>
      </c>
      <c r="B7483" t="s">
        <v>6393</v>
      </c>
      <c r="C7483" s="4">
        <v>42149</v>
      </c>
      <c r="D7483" s="4">
        <v>42153</v>
      </c>
      <c r="E7483" t="s">
        <v>15</v>
      </c>
      <c r="F7483" t="s">
        <v>4240</v>
      </c>
      <c r="G7483" t="s">
        <v>21</v>
      </c>
      <c r="H7483">
        <v>81001</v>
      </c>
      <c r="I7483" t="s">
        <v>343</v>
      </c>
      <c r="J7483">
        <v>845.72799999999995</v>
      </c>
      <c r="K7483">
        <v>13</v>
      </c>
      <c r="L7483">
        <v>58.550400000000003</v>
      </c>
      <c r="M7483">
        <v>0.2</v>
      </c>
      <c r="N7483">
        <v>84.572799999999901</v>
      </c>
    </row>
    <row r="7484" spans="1:14" hidden="1">
      <c r="A7484">
        <v>1937</v>
      </c>
      <c r="B7484" t="s">
        <v>6394</v>
      </c>
      <c r="C7484" s="4">
        <v>42149</v>
      </c>
      <c r="D7484" s="4">
        <v>42151</v>
      </c>
      <c r="E7484" t="s">
        <v>52</v>
      </c>
      <c r="F7484" t="s">
        <v>4266</v>
      </c>
      <c r="G7484" t="s">
        <v>17</v>
      </c>
      <c r="H7484">
        <v>94109</v>
      </c>
      <c r="I7484" t="s">
        <v>2189</v>
      </c>
      <c r="J7484">
        <v>14.73</v>
      </c>
      <c r="K7484">
        <v>3</v>
      </c>
      <c r="L7484">
        <v>3.2896999999999998</v>
      </c>
      <c r="M7484">
        <v>0</v>
      </c>
      <c r="N7484">
        <v>4.8609</v>
      </c>
    </row>
    <row r="7485" spans="1:14" hidden="1">
      <c r="A7485">
        <v>4571</v>
      </c>
      <c r="B7485" t="s">
        <v>6395</v>
      </c>
      <c r="C7485" s="4">
        <v>42149</v>
      </c>
      <c r="D7485" s="4">
        <v>42151</v>
      </c>
      <c r="E7485" t="s">
        <v>52</v>
      </c>
      <c r="F7485" t="s">
        <v>2795</v>
      </c>
      <c r="G7485" t="s">
        <v>17</v>
      </c>
      <c r="H7485">
        <v>67212</v>
      </c>
      <c r="I7485" t="s">
        <v>2175</v>
      </c>
      <c r="J7485">
        <v>21.24</v>
      </c>
      <c r="K7485">
        <v>3</v>
      </c>
      <c r="L7485">
        <v>4.3895999999999997</v>
      </c>
      <c r="M7485">
        <v>0</v>
      </c>
      <c r="N7485">
        <v>8.0711999999999993</v>
      </c>
    </row>
    <row r="7486" spans="1:14" hidden="1">
      <c r="A7486">
        <v>4572</v>
      </c>
      <c r="B7486" t="s">
        <v>6395</v>
      </c>
      <c r="C7486" s="4">
        <v>42149</v>
      </c>
      <c r="D7486" s="4">
        <v>42151</v>
      </c>
      <c r="E7486" t="s">
        <v>52</v>
      </c>
      <c r="F7486" t="s">
        <v>2795</v>
      </c>
      <c r="G7486" t="s">
        <v>17</v>
      </c>
      <c r="H7486">
        <v>67212</v>
      </c>
      <c r="I7486" t="s">
        <v>136</v>
      </c>
      <c r="J7486">
        <v>127.96</v>
      </c>
      <c r="K7486">
        <v>2</v>
      </c>
      <c r="L7486">
        <v>33.909399999999998</v>
      </c>
      <c r="M7486">
        <v>0</v>
      </c>
      <c r="N7486">
        <v>60.141199999999998</v>
      </c>
    </row>
    <row r="7487" spans="1:14" hidden="1">
      <c r="A7487">
        <v>4966</v>
      </c>
      <c r="B7487" t="s">
        <v>6396</v>
      </c>
      <c r="C7487" s="4">
        <v>42149</v>
      </c>
      <c r="D7487" s="4">
        <v>42152</v>
      </c>
      <c r="E7487" t="s">
        <v>52</v>
      </c>
      <c r="F7487" t="s">
        <v>1588</v>
      </c>
      <c r="G7487" t="s">
        <v>27</v>
      </c>
      <c r="H7487">
        <v>38401</v>
      </c>
      <c r="I7487" t="s">
        <v>2071</v>
      </c>
      <c r="J7487">
        <v>467.04</v>
      </c>
      <c r="K7487">
        <v>4</v>
      </c>
      <c r="L7487">
        <v>102.16500000000001</v>
      </c>
      <c r="M7487">
        <v>0.2</v>
      </c>
      <c r="N7487">
        <v>58.379999999999903</v>
      </c>
    </row>
    <row r="7488" spans="1:14" hidden="1">
      <c r="A7488">
        <v>9108</v>
      </c>
      <c r="B7488" t="s">
        <v>6397</v>
      </c>
      <c r="C7488" s="4">
        <v>42149</v>
      </c>
      <c r="D7488" s="4">
        <v>42152</v>
      </c>
      <c r="E7488" t="s">
        <v>38</v>
      </c>
      <c r="F7488" t="s">
        <v>1898</v>
      </c>
      <c r="G7488" t="s">
        <v>27</v>
      </c>
      <c r="H7488">
        <v>76117</v>
      </c>
      <c r="I7488" t="s">
        <v>368</v>
      </c>
      <c r="J7488">
        <v>22.367999999999999</v>
      </c>
      <c r="K7488">
        <v>2</v>
      </c>
      <c r="L7488">
        <v>10.3452</v>
      </c>
      <c r="M7488">
        <v>0.2</v>
      </c>
      <c r="N7488">
        <v>1.6776</v>
      </c>
    </row>
    <row r="7489" spans="1:14" hidden="1">
      <c r="A7489">
        <v>9109</v>
      </c>
      <c r="B7489" t="s">
        <v>6397</v>
      </c>
      <c r="C7489" s="4">
        <v>42149</v>
      </c>
      <c r="D7489" s="4">
        <v>42152</v>
      </c>
      <c r="E7489" t="s">
        <v>38</v>
      </c>
      <c r="F7489" t="s">
        <v>1898</v>
      </c>
      <c r="G7489" t="s">
        <v>27</v>
      </c>
      <c r="H7489">
        <v>76117</v>
      </c>
      <c r="I7489" t="s">
        <v>1293</v>
      </c>
      <c r="J7489">
        <v>32.368000000000002</v>
      </c>
      <c r="K7489">
        <v>7</v>
      </c>
      <c r="L7489">
        <v>2.9478</v>
      </c>
      <c r="M7489">
        <v>0.2</v>
      </c>
      <c r="N7489">
        <v>11.7334</v>
      </c>
    </row>
    <row r="7490" spans="1:14" hidden="1">
      <c r="A7490">
        <v>9110</v>
      </c>
      <c r="B7490" t="s">
        <v>6397</v>
      </c>
      <c r="C7490" s="4">
        <v>42149</v>
      </c>
      <c r="D7490" s="4">
        <v>42152</v>
      </c>
      <c r="E7490" t="s">
        <v>38</v>
      </c>
      <c r="F7490" t="s">
        <v>1898</v>
      </c>
      <c r="G7490" t="s">
        <v>27</v>
      </c>
      <c r="H7490">
        <v>76117</v>
      </c>
      <c r="I7490" t="s">
        <v>2828</v>
      </c>
      <c r="J7490">
        <v>207.98400000000001</v>
      </c>
      <c r="K7490">
        <v>2</v>
      </c>
      <c r="L7490">
        <v>85.793400000000005</v>
      </c>
      <c r="M7490">
        <v>0.2</v>
      </c>
      <c r="N7490">
        <v>36.397199999999998</v>
      </c>
    </row>
    <row r="7491" spans="1:14" hidden="1">
      <c r="A7491">
        <v>6899</v>
      </c>
      <c r="B7491" t="s">
        <v>6398</v>
      </c>
      <c r="C7491" s="4">
        <v>42148</v>
      </c>
      <c r="D7491" s="4">
        <v>42150</v>
      </c>
      <c r="E7491" t="s">
        <v>52</v>
      </c>
      <c r="F7491" t="s">
        <v>3235</v>
      </c>
      <c r="G7491" t="s">
        <v>21</v>
      </c>
      <c r="H7491">
        <v>60540</v>
      </c>
      <c r="I7491" t="s">
        <v>35</v>
      </c>
      <c r="J7491">
        <v>602.65099999999995</v>
      </c>
      <c r="K7491">
        <v>7</v>
      </c>
      <c r="L7491">
        <v>109.4611</v>
      </c>
      <c r="M7491">
        <v>0.3</v>
      </c>
      <c r="N7491">
        <v>-163.57669999999999</v>
      </c>
    </row>
    <row r="7492" spans="1:14" hidden="1">
      <c r="A7492">
        <v>6900</v>
      </c>
      <c r="B7492" t="s">
        <v>6398</v>
      </c>
      <c r="C7492" s="4">
        <v>42148</v>
      </c>
      <c r="D7492" s="4">
        <v>42150</v>
      </c>
      <c r="E7492" t="s">
        <v>52</v>
      </c>
      <c r="F7492" t="s">
        <v>3235</v>
      </c>
      <c r="G7492" t="s">
        <v>21</v>
      </c>
      <c r="H7492">
        <v>60540</v>
      </c>
      <c r="I7492" t="s">
        <v>4592</v>
      </c>
      <c r="J7492">
        <v>7.6559999999999997</v>
      </c>
      <c r="K7492">
        <v>6</v>
      </c>
      <c r="L7492">
        <v>3.4451999999999998</v>
      </c>
      <c r="M7492">
        <v>0.8</v>
      </c>
      <c r="N7492">
        <v>-13.0152</v>
      </c>
    </row>
    <row r="7493" spans="1:14" hidden="1">
      <c r="A7493">
        <v>786</v>
      </c>
      <c r="B7493" t="s">
        <v>6399</v>
      </c>
      <c r="C7493" s="4">
        <v>42147</v>
      </c>
      <c r="D7493" s="4">
        <v>42152</v>
      </c>
      <c r="E7493" t="s">
        <v>15</v>
      </c>
      <c r="F7493" t="s">
        <v>2730</v>
      </c>
      <c r="G7493" t="s">
        <v>27</v>
      </c>
      <c r="H7493">
        <v>29203</v>
      </c>
      <c r="I7493" t="s">
        <v>4689</v>
      </c>
      <c r="J7493">
        <v>186.69</v>
      </c>
      <c r="K7493">
        <v>3</v>
      </c>
      <c r="L7493">
        <v>32.981900000000003</v>
      </c>
      <c r="M7493">
        <v>0</v>
      </c>
      <c r="N7493">
        <v>87.744299999999996</v>
      </c>
    </row>
    <row r="7494" spans="1:14" hidden="1">
      <c r="A7494">
        <v>3297</v>
      </c>
      <c r="B7494" t="s">
        <v>6400</v>
      </c>
      <c r="C7494" s="4">
        <v>42147</v>
      </c>
      <c r="D7494" s="4">
        <v>42154</v>
      </c>
      <c r="E7494" t="s">
        <v>15</v>
      </c>
      <c r="F7494" t="s">
        <v>2145</v>
      </c>
      <c r="G7494" t="s">
        <v>21</v>
      </c>
      <c r="H7494">
        <v>85023</v>
      </c>
      <c r="I7494" t="s">
        <v>1354</v>
      </c>
      <c r="J7494">
        <v>19.193999999999999</v>
      </c>
      <c r="K7494">
        <v>7</v>
      </c>
      <c r="L7494">
        <v>4.57</v>
      </c>
      <c r="M7494">
        <v>0.7</v>
      </c>
      <c r="N7494">
        <v>-12.795999999999999</v>
      </c>
    </row>
    <row r="7495" spans="1:14" hidden="1">
      <c r="A7495">
        <v>3298</v>
      </c>
      <c r="B7495" t="s">
        <v>6400</v>
      </c>
      <c r="C7495" s="4">
        <v>42147</v>
      </c>
      <c r="D7495" s="4">
        <v>42154</v>
      </c>
      <c r="E7495" t="s">
        <v>15</v>
      </c>
      <c r="F7495" t="s">
        <v>2145</v>
      </c>
      <c r="G7495" t="s">
        <v>21</v>
      </c>
      <c r="H7495">
        <v>85023</v>
      </c>
      <c r="I7495" t="s">
        <v>936</v>
      </c>
      <c r="J7495">
        <v>121.792</v>
      </c>
      <c r="K7495">
        <v>4</v>
      </c>
      <c r="L7495">
        <v>27.022600000000001</v>
      </c>
      <c r="M7495">
        <v>0.2</v>
      </c>
      <c r="N7495">
        <v>13.701599999999999</v>
      </c>
    </row>
    <row r="7496" spans="1:14" hidden="1">
      <c r="A7496">
        <v>5093</v>
      </c>
      <c r="B7496" t="s">
        <v>6401</v>
      </c>
      <c r="C7496" s="4">
        <v>42147</v>
      </c>
      <c r="D7496" s="4">
        <v>42151</v>
      </c>
      <c r="E7496" t="s">
        <v>15</v>
      </c>
      <c r="F7496" t="s">
        <v>60</v>
      </c>
      <c r="G7496" t="s">
        <v>27</v>
      </c>
      <c r="H7496">
        <v>2895</v>
      </c>
      <c r="I7496" t="s">
        <v>1675</v>
      </c>
      <c r="J7496">
        <v>51.45</v>
      </c>
      <c r="K7496">
        <v>3</v>
      </c>
      <c r="L7496">
        <v>12.519500000000001</v>
      </c>
      <c r="M7496">
        <v>0</v>
      </c>
      <c r="N7496">
        <v>13.891500000000001</v>
      </c>
    </row>
    <row r="7497" spans="1:14" hidden="1">
      <c r="A7497">
        <v>7625</v>
      </c>
      <c r="B7497" t="s">
        <v>6402</v>
      </c>
      <c r="C7497" s="4">
        <v>42147</v>
      </c>
      <c r="D7497" s="4">
        <v>42151</v>
      </c>
      <c r="E7497" t="s">
        <v>52</v>
      </c>
      <c r="F7497" t="s">
        <v>2795</v>
      </c>
      <c r="G7497" t="s">
        <v>17</v>
      </c>
      <c r="H7497">
        <v>48234</v>
      </c>
      <c r="I7497" t="s">
        <v>554</v>
      </c>
      <c r="J7497">
        <v>850.5</v>
      </c>
      <c r="K7497">
        <v>5</v>
      </c>
      <c r="L7497">
        <v>120.96</v>
      </c>
      <c r="M7497">
        <v>0.1</v>
      </c>
      <c r="N7497">
        <v>245.7</v>
      </c>
    </row>
    <row r="7498" spans="1:14" hidden="1">
      <c r="A7498">
        <v>7626</v>
      </c>
      <c r="B7498" t="s">
        <v>6402</v>
      </c>
      <c r="C7498" s="4">
        <v>42147</v>
      </c>
      <c r="D7498" s="4">
        <v>42151</v>
      </c>
      <c r="E7498" t="s">
        <v>52</v>
      </c>
      <c r="F7498" t="s">
        <v>2795</v>
      </c>
      <c r="G7498" t="s">
        <v>17</v>
      </c>
      <c r="H7498">
        <v>48234</v>
      </c>
      <c r="I7498" t="s">
        <v>3538</v>
      </c>
      <c r="J7498">
        <v>75.33</v>
      </c>
      <c r="K7498">
        <v>9</v>
      </c>
      <c r="L7498">
        <v>6.1938000000000004</v>
      </c>
      <c r="M7498">
        <v>0</v>
      </c>
      <c r="N7498">
        <v>19.585799999999999</v>
      </c>
    </row>
    <row r="7499" spans="1:14" hidden="1">
      <c r="A7499">
        <v>8102</v>
      </c>
      <c r="B7499" t="s">
        <v>6403</v>
      </c>
      <c r="C7499" s="4">
        <v>42146</v>
      </c>
      <c r="D7499" s="4">
        <v>42150</v>
      </c>
      <c r="E7499" t="s">
        <v>15</v>
      </c>
      <c r="F7499" t="s">
        <v>3001</v>
      </c>
      <c r="G7499" t="s">
        <v>21</v>
      </c>
      <c r="H7499">
        <v>90045</v>
      </c>
      <c r="I7499" t="s">
        <v>1505</v>
      </c>
      <c r="J7499">
        <v>8.26</v>
      </c>
      <c r="K7499">
        <v>2</v>
      </c>
      <c r="L7499">
        <v>2.2302</v>
      </c>
      <c r="M7499">
        <v>0</v>
      </c>
      <c r="N7499">
        <v>3.7995999999999999</v>
      </c>
    </row>
    <row r="7500" spans="1:14" hidden="1">
      <c r="A7500">
        <v>8103</v>
      </c>
      <c r="B7500" t="s">
        <v>6403</v>
      </c>
      <c r="C7500" s="4">
        <v>42146</v>
      </c>
      <c r="D7500" s="4">
        <v>42150</v>
      </c>
      <c r="E7500" t="s">
        <v>15</v>
      </c>
      <c r="F7500" t="s">
        <v>3001</v>
      </c>
      <c r="G7500" t="s">
        <v>21</v>
      </c>
      <c r="H7500">
        <v>90045</v>
      </c>
      <c r="I7500" t="s">
        <v>4923</v>
      </c>
      <c r="J7500">
        <v>2973.32</v>
      </c>
      <c r="K7500">
        <v>7</v>
      </c>
      <c r="L7500">
        <v>376.97449999999998</v>
      </c>
      <c r="M7500">
        <v>0.2</v>
      </c>
      <c r="N7500">
        <v>334.49849999999998</v>
      </c>
    </row>
    <row r="7501" spans="1:14" hidden="1">
      <c r="A7501">
        <v>8104</v>
      </c>
      <c r="B7501" t="s">
        <v>6403</v>
      </c>
      <c r="C7501" s="4">
        <v>42146</v>
      </c>
      <c r="D7501" s="4">
        <v>42150</v>
      </c>
      <c r="E7501" t="s">
        <v>15</v>
      </c>
      <c r="F7501" t="s">
        <v>3001</v>
      </c>
      <c r="G7501" t="s">
        <v>21</v>
      </c>
      <c r="H7501">
        <v>90045</v>
      </c>
      <c r="I7501" t="s">
        <v>4465</v>
      </c>
      <c r="J7501">
        <v>104.79</v>
      </c>
      <c r="K7501">
        <v>7</v>
      </c>
      <c r="L7501">
        <v>10.7784</v>
      </c>
      <c r="M7501">
        <v>0</v>
      </c>
      <c r="N7501">
        <v>29.341200000000001</v>
      </c>
    </row>
    <row r="7502" spans="1:14" hidden="1">
      <c r="A7502">
        <v>8105</v>
      </c>
      <c r="B7502" t="s">
        <v>6403</v>
      </c>
      <c r="C7502" s="4">
        <v>42146</v>
      </c>
      <c r="D7502" s="4">
        <v>42150</v>
      </c>
      <c r="E7502" t="s">
        <v>15</v>
      </c>
      <c r="F7502" t="s">
        <v>3001</v>
      </c>
      <c r="G7502" t="s">
        <v>21</v>
      </c>
      <c r="H7502">
        <v>90045</v>
      </c>
      <c r="I7502" t="s">
        <v>2683</v>
      </c>
      <c r="J7502">
        <v>775.72799999999995</v>
      </c>
      <c r="K7502">
        <v>6</v>
      </c>
      <c r="L7502">
        <v>119.59139999999999</v>
      </c>
      <c r="M7502">
        <v>0.2</v>
      </c>
      <c r="N7502">
        <v>58.179600000000001</v>
      </c>
    </row>
    <row r="7503" spans="1:14" hidden="1">
      <c r="A7503">
        <v>5248</v>
      </c>
      <c r="B7503" t="s">
        <v>6404</v>
      </c>
      <c r="C7503" s="4">
        <v>42145</v>
      </c>
      <c r="D7503" s="4">
        <v>42151</v>
      </c>
      <c r="E7503" t="s">
        <v>15</v>
      </c>
      <c r="F7503" t="s">
        <v>1383</v>
      </c>
      <c r="G7503" t="s">
        <v>21</v>
      </c>
      <c r="H7503">
        <v>60423</v>
      </c>
      <c r="I7503" t="s">
        <v>809</v>
      </c>
      <c r="J7503">
        <v>20.768000000000001</v>
      </c>
      <c r="K7503">
        <v>8</v>
      </c>
      <c r="L7503">
        <v>9.2157999999999998</v>
      </c>
      <c r="M7503">
        <v>0.8</v>
      </c>
      <c r="N7503">
        <v>-52.958399999999997</v>
      </c>
    </row>
    <row r="7504" spans="1:14" hidden="1">
      <c r="A7504">
        <v>5337</v>
      </c>
      <c r="B7504" t="s">
        <v>6405</v>
      </c>
      <c r="C7504" s="4">
        <v>42145</v>
      </c>
      <c r="D7504" s="4">
        <v>42149</v>
      </c>
      <c r="E7504" t="s">
        <v>15</v>
      </c>
      <c r="F7504" t="s">
        <v>2009</v>
      </c>
      <c r="G7504" t="s">
        <v>27</v>
      </c>
      <c r="H7504">
        <v>98105</v>
      </c>
      <c r="I7504" t="s">
        <v>545</v>
      </c>
      <c r="J7504">
        <v>26.975999999999999</v>
      </c>
      <c r="K7504">
        <v>4</v>
      </c>
      <c r="L7504">
        <v>4.5522</v>
      </c>
      <c r="M7504">
        <v>0.2</v>
      </c>
      <c r="N7504">
        <v>8.7672000000000008</v>
      </c>
    </row>
    <row r="7505" spans="1:14" hidden="1">
      <c r="A7505">
        <v>6920</v>
      </c>
      <c r="B7505" t="s">
        <v>6406</v>
      </c>
      <c r="C7505" s="4">
        <v>42145</v>
      </c>
      <c r="D7505" s="4">
        <v>42152</v>
      </c>
      <c r="E7505" t="s">
        <v>15</v>
      </c>
      <c r="F7505" t="s">
        <v>633</v>
      </c>
      <c r="G7505" t="s">
        <v>27</v>
      </c>
      <c r="H7505">
        <v>19143</v>
      </c>
      <c r="I7505" t="s">
        <v>145</v>
      </c>
      <c r="J7505">
        <v>24.588000000000001</v>
      </c>
      <c r="K7505">
        <v>2</v>
      </c>
      <c r="L7505">
        <v>21.3096</v>
      </c>
      <c r="M7505">
        <v>0.7</v>
      </c>
      <c r="N7505">
        <v>-18.031199999999998</v>
      </c>
    </row>
    <row r="7506" spans="1:14" hidden="1">
      <c r="A7506">
        <v>6702</v>
      </c>
      <c r="B7506" t="s">
        <v>6407</v>
      </c>
      <c r="C7506" s="4">
        <v>42144</v>
      </c>
      <c r="D7506" s="4">
        <v>42148</v>
      </c>
      <c r="E7506" t="s">
        <v>15</v>
      </c>
      <c r="F7506" t="s">
        <v>2945</v>
      </c>
      <c r="G7506" t="s">
        <v>21</v>
      </c>
      <c r="H7506">
        <v>27893</v>
      </c>
      <c r="I7506" t="s">
        <v>6408</v>
      </c>
      <c r="J7506">
        <v>163.136</v>
      </c>
      <c r="K7506">
        <v>4</v>
      </c>
      <c r="L7506">
        <v>35.686</v>
      </c>
      <c r="M7506">
        <v>0.2</v>
      </c>
      <c r="N7506">
        <v>20.391999999999999</v>
      </c>
    </row>
    <row r="7507" spans="1:14" hidden="1">
      <c r="A7507">
        <v>6703</v>
      </c>
      <c r="B7507" t="s">
        <v>6407</v>
      </c>
      <c r="C7507" s="4">
        <v>42144</v>
      </c>
      <c r="D7507" s="4">
        <v>42148</v>
      </c>
      <c r="E7507" t="s">
        <v>15</v>
      </c>
      <c r="F7507" t="s">
        <v>2945</v>
      </c>
      <c r="G7507" t="s">
        <v>21</v>
      </c>
      <c r="H7507">
        <v>27893</v>
      </c>
      <c r="I7507" t="s">
        <v>1866</v>
      </c>
      <c r="J7507">
        <v>6.4080000000000004</v>
      </c>
      <c r="K7507">
        <v>4</v>
      </c>
      <c r="L7507">
        <v>2.8302</v>
      </c>
      <c r="M7507">
        <v>0.7</v>
      </c>
      <c r="N7507">
        <v>-4.9127999999999998</v>
      </c>
    </row>
    <row r="7508" spans="1:14" hidden="1">
      <c r="A7508">
        <v>9051</v>
      </c>
      <c r="B7508" t="s">
        <v>6409</v>
      </c>
      <c r="C7508" s="4">
        <v>42142</v>
      </c>
      <c r="D7508" s="4">
        <v>42146</v>
      </c>
      <c r="E7508" t="s">
        <v>15</v>
      </c>
      <c r="F7508" t="s">
        <v>1782</v>
      </c>
      <c r="G7508" t="s">
        <v>27</v>
      </c>
      <c r="H7508">
        <v>90004</v>
      </c>
      <c r="I7508" t="s">
        <v>581</v>
      </c>
      <c r="J7508">
        <v>10.86</v>
      </c>
      <c r="K7508">
        <v>2</v>
      </c>
      <c r="L7508">
        <v>2.7692999999999999</v>
      </c>
      <c r="M7508">
        <v>0</v>
      </c>
      <c r="N7508">
        <v>5.3213999999999997</v>
      </c>
    </row>
    <row r="7509" spans="1:14" hidden="1">
      <c r="A7509">
        <v>4289</v>
      </c>
      <c r="B7509" t="s">
        <v>6410</v>
      </c>
      <c r="C7509" s="4">
        <v>42141</v>
      </c>
      <c r="D7509" s="4">
        <v>42145</v>
      </c>
      <c r="E7509" t="s">
        <v>15</v>
      </c>
      <c r="F7509" t="s">
        <v>4295</v>
      </c>
      <c r="G7509" t="s">
        <v>27</v>
      </c>
      <c r="H7509">
        <v>77095</v>
      </c>
      <c r="I7509" t="s">
        <v>1834</v>
      </c>
      <c r="J7509">
        <v>33.28</v>
      </c>
      <c r="K7509">
        <v>5</v>
      </c>
      <c r="L7509">
        <v>16.64</v>
      </c>
      <c r="M7509">
        <v>0.8</v>
      </c>
      <c r="N7509">
        <v>-49.92</v>
      </c>
    </row>
    <row r="7510" spans="1:14" hidden="1">
      <c r="A7510">
        <v>4290</v>
      </c>
      <c r="B7510" t="s">
        <v>6410</v>
      </c>
      <c r="C7510" s="4">
        <v>42141</v>
      </c>
      <c r="D7510" s="4">
        <v>42145</v>
      </c>
      <c r="E7510" t="s">
        <v>15</v>
      </c>
      <c r="F7510" t="s">
        <v>4295</v>
      </c>
      <c r="G7510" t="s">
        <v>27</v>
      </c>
      <c r="H7510">
        <v>77095</v>
      </c>
      <c r="I7510" t="s">
        <v>1620</v>
      </c>
      <c r="J7510">
        <v>14.087999999999999</v>
      </c>
      <c r="K7510">
        <v>3</v>
      </c>
      <c r="L7510">
        <v>3.0524</v>
      </c>
      <c r="M7510">
        <v>0.2</v>
      </c>
      <c r="N7510">
        <v>4.9307999999999996</v>
      </c>
    </row>
    <row r="7511" spans="1:14" hidden="1">
      <c r="A7511">
        <v>9985</v>
      </c>
      <c r="B7511" t="s">
        <v>6411</v>
      </c>
      <c r="C7511" s="4">
        <v>42141</v>
      </c>
      <c r="D7511" s="4">
        <v>42147</v>
      </c>
      <c r="E7511" t="s">
        <v>15</v>
      </c>
      <c r="F7511" t="s">
        <v>807</v>
      </c>
      <c r="G7511" t="s">
        <v>21</v>
      </c>
      <c r="H7511">
        <v>11561</v>
      </c>
      <c r="I7511" t="s">
        <v>584</v>
      </c>
      <c r="J7511">
        <v>31.5</v>
      </c>
      <c r="K7511">
        <v>10</v>
      </c>
      <c r="L7511">
        <v>1.6379999999999999</v>
      </c>
      <c r="M7511">
        <v>0</v>
      </c>
      <c r="N7511">
        <v>15.12</v>
      </c>
    </row>
    <row r="7512" spans="1:14" hidden="1">
      <c r="A7512">
        <v>9986</v>
      </c>
      <c r="B7512" t="s">
        <v>6411</v>
      </c>
      <c r="C7512" s="4">
        <v>42141</v>
      </c>
      <c r="D7512" s="4">
        <v>42147</v>
      </c>
      <c r="E7512" t="s">
        <v>15</v>
      </c>
      <c r="F7512" t="s">
        <v>807</v>
      </c>
      <c r="G7512" t="s">
        <v>21</v>
      </c>
      <c r="H7512">
        <v>11561</v>
      </c>
      <c r="I7512" t="s">
        <v>278</v>
      </c>
      <c r="J7512">
        <v>55.6</v>
      </c>
      <c r="K7512">
        <v>4</v>
      </c>
      <c r="L7512">
        <v>9.8689999999999998</v>
      </c>
      <c r="M7512">
        <v>0</v>
      </c>
      <c r="N7512">
        <v>16.123999999999999</v>
      </c>
    </row>
    <row r="7513" spans="1:14" hidden="1">
      <c r="A7513">
        <v>1468</v>
      </c>
      <c r="B7513" t="s">
        <v>6412</v>
      </c>
      <c r="C7513" s="4">
        <v>42140</v>
      </c>
      <c r="D7513" s="4">
        <v>42140</v>
      </c>
      <c r="E7513" t="s">
        <v>98</v>
      </c>
      <c r="F7513" t="s">
        <v>1756</v>
      </c>
      <c r="G7513" t="s">
        <v>17</v>
      </c>
      <c r="H7513">
        <v>32216</v>
      </c>
      <c r="I7513" t="s">
        <v>1983</v>
      </c>
      <c r="J7513">
        <v>255.96799999999999</v>
      </c>
      <c r="K7513">
        <v>4</v>
      </c>
      <c r="L7513">
        <v>55.993000000000002</v>
      </c>
      <c r="M7513">
        <v>0.2</v>
      </c>
      <c r="N7513">
        <v>31.995999999999999</v>
      </c>
    </row>
    <row r="7514" spans="1:14" hidden="1">
      <c r="A7514">
        <v>5644</v>
      </c>
      <c r="B7514" t="s">
        <v>6413</v>
      </c>
      <c r="C7514" s="4">
        <v>42139</v>
      </c>
      <c r="D7514" s="4">
        <v>42144</v>
      </c>
      <c r="E7514" t="s">
        <v>52</v>
      </c>
      <c r="F7514" t="s">
        <v>4293</v>
      </c>
      <c r="G7514" t="s">
        <v>27</v>
      </c>
      <c r="H7514">
        <v>30076</v>
      </c>
      <c r="I7514" t="s">
        <v>2099</v>
      </c>
      <c r="J7514">
        <v>17.940000000000001</v>
      </c>
      <c r="K7514">
        <v>3</v>
      </c>
      <c r="L7514">
        <v>3.0497999999999998</v>
      </c>
      <c r="M7514">
        <v>0</v>
      </c>
      <c r="N7514">
        <v>8.7905999999999995</v>
      </c>
    </row>
    <row r="7515" spans="1:14" hidden="1">
      <c r="A7515">
        <v>8589</v>
      </c>
      <c r="B7515" t="s">
        <v>6414</v>
      </c>
      <c r="C7515" s="4">
        <v>42139</v>
      </c>
      <c r="D7515" s="4">
        <v>42146</v>
      </c>
      <c r="E7515" t="s">
        <v>15</v>
      </c>
      <c r="F7515" t="s">
        <v>2968</v>
      </c>
      <c r="G7515" t="s">
        <v>27</v>
      </c>
      <c r="H7515">
        <v>19140</v>
      </c>
      <c r="I7515" t="s">
        <v>1298</v>
      </c>
      <c r="J7515">
        <v>51.968000000000004</v>
      </c>
      <c r="K7515">
        <v>2</v>
      </c>
      <c r="L7515">
        <v>31.180800000000001</v>
      </c>
      <c r="M7515">
        <v>0.2</v>
      </c>
      <c r="N7515">
        <v>-10.393599999999999</v>
      </c>
    </row>
    <row r="7516" spans="1:14" hidden="1">
      <c r="A7516">
        <v>695</v>
      </c>
      <c r="B7516" t="s">
        <v>6415</v>
      </c>
      <c r="C7516" s="4">
        <v>42138</v>
      </c>
      <c r="D7516" s="4">
        <v>42141</v>
      </c>
      <c r="E7516" t="s">
        <v>38</v>
      </c>
      <c r="F7516" t="s">
        <v>3198</v>
      </c>
      <c r="G7516" t="s">
        <v>17</v>
      </c>
      <c r="H7516">
        <v>19013</v>
      </c>
      <c r="I7516" t="s">
        <v>1106</v>
      </c>
      <c r="J7516">
        <v>198.27199999999999</v>
      </c>
      <c r="K7516">
        <v>8</v>
      </c>
      <c r="L7516">
        <v>22.615400000000001</v>
      </c>
      <c r="M7516">
        <v>0.2</v>
      </c>
      <c r="N7516">
        <v>17.348800000000001</v>
      </c>
    </row>
    <row r="7517" spans="1:14" hidden="1">
      <c r="A7517">
        <v>696</v>
      </c>
      <c r="B7517" t="s">
        <v>6415</v>
      </c>
      <c r="C7517" s="4">
        <v>42138</v>
      </c>
      <c r="D7517" s="4">
        <v>42141</v>
      </c>
      <c r="E7517" t="s">
        <v>38</v>
      </c>
      <c r="F7517" t="s">
        <v>3198</v>
      </c>
      <c r="G7517" t="s">
        <v>17</v>
      </c>
      <c r="H7517">
        <v>19013</v>
      </c>
      <c r="I7517" t="s">
        <v>3075</v>
      </c>
      <c r="J7517">
        <v>47.36</v>
      </c>
      <c r="K7517">
        <v>4</v>
      </c>
      <c r="L7517">
        <v>7.4</v>
      </c>
      <c r="M7517">
        <v>0.2</v>
      </c>
      <c r="N7517">
        <v>17.760000000000002</v>
      </c>
    </row>
    <row r="7518" spans="1:14" hidden="1">
      <c r="A7518">
        <v>697</v>
      </c>
      <c r="B7518" t="s">
        <v>6415</v>
      </c>
      <c r="C7518" s="4">
        <v>42138</v>
      </c>
      <c r="D7518" s="4">
        <v>42141</v>
      </c>
      <c r="E7518" t="s">
        <v>38</v>
      </c>
      <c r="F7518" t="s">
        <v>3198</v>
      </c>
      <c r="G7518" t="s">
        <v>17</v>
      </c>
      <c r="H7518">
        <v>19013</v>
      </c>
      <c r="I7518" t="s">
        <v>2202</v>
      </c>
      <c r="J7518">
        <v>200.98400000000001</v>
      </c>
      <c r="K7518">
        <v>7</v>
      </c>
      <c r="L7518">
        <v>19.7395</v>
      </c>
      <c r="M7518">
        <v>0.2</v>
      </c>
      <c r="N7518">
        <v>62.807499999999997</v>
      </c>
    </row>
    <row r="7519" spans="1:14" hidden="1">
      <c r="A7519">
        <v>698</v>
      </c>
      <c r="B7519" t="s">
        <v>6415</v>
      </c>
      <c r="C7519" s="4">
        <v>42138</v>
      </c>
      <c r="D7519" s="4">
        <v>42141</v>
      </c>
      <c r="E7519" t="s">
        <v>38</v>
      </c>
      <c r="F7519" t="s">
        <v>3198</v>
      </c>
      <c r="G7519" t="s">
        <v>17</v>
      </c>
      <c r="H7519">
        <v>19013</v>
      </c>
      <c r="I7519" t="s">
        <v>607</v>
      </c>
      <c r="J7519">
        <v>97.695999999999998</v>
      </c>
      <c r="K7519">
        <v>4</v>
      </c>
      <c r="L7519">
        <v>16.4862</v>
      </c>
      <c r="M7519">
        <v>0.2</v>
      </c>
      <c r="N7519">
        <v>31.751200000000001</v>
      </c>
    </row>
    <row r="7520" spans="1:14" hidden="1">
      <c r="A7520">
        <v>699</v>
      </c>
      <c r="B7520" t="s">
        <v>6415</v>
      </c>
      <c r="C7520" s="4">
        <v>42138</v>
      </c>
      <c r="D7520" s="4">
        <v>42141</v>
      </c>
      <c r="E7520" t="s">
        <v>38</v>
      </c>
      <c r="F7520" t="s">
        <v>3198</v>
      </c>
      <c r="G7520" t="s">
        <v>17</v>
      </c>
      <c r="H7520">
        <v>19013</v>
      </c>
      <c r="I7520" t="s">
        <v>192</v>
      </c>
      <c r="J7520">
        <v>2.6960000000000002</v>
      </c>
      <c r="K7520">
        <v>1</v>
      </c>
      <c r="L7520">
        <v>1.8872</v>
      </c>
      <c r="M7520">
        <v>0.2</v>
      </c>
      <c r="N7520">
        <v>0.80879999999999996</v>
      </c>
    </row>
    <row r="7521" spans="1:14" hidden="1">
      <c r="A7521">
        <v>700</v>
      </c>
      <c r="B7521" t="s">
        <v>6415</v>
      </c>
      <c r="C7521" s="4">
        <v>42138</v>
      </c>
      <c r="D7521" s="4">
        <v>42141</v>
      </c>
      <c r="E7521" t="s">
        <v>38</v>
      </c>
      <c r="F7521" t="s">
        <v>3198</v>
      </c>
      <c r="G7521" t="s">
        <v>17</v>
      </c>
      <c r="H7521">
        <v>19013</v>
      </c>
      <c r="I7521" t="s">
        <v>3392</v>
      </c>
      <c r="J7521">
        <v>18.588000000000001</v>
      </c>
      <c r="K7521">
        <v>2</v>
      </c>
      <c r="L7521">
        <v>16.1096</v>
      </c>
      <c r="M7521">
        <v>0.7</v>
      </c>
      <c r="N7521">
        <v>-13.6312</v>
      </c>
    </row>
    <row r="7522" spans="1:14" hidden="1">
      <c r="A7522">
        <v>701</v>
      </c>
      <c r="B7522" t="s">
        <v>6415</v>
      </c>
      <c r="C7522" s="4">
        <v>42138</v>
      </c>
      <c r="D7522" s="4">
        <v>42141</v>
      </c>
      <c r="E7522" t="s">
        <v>38</v>
      </c>
      <c r="F7522" t="s">
        <v>3198</v>
      </c>
      <c r="G7522" t="s">
        <v>17</v>
      </c>
      <c r="H7522">
        <v>19013</v>
      </c>
      <c r="I7522" t="s">
        <v>5259</v>
      </c>
      <c r="J7522">
        <v>4.8959999999999999</v>
      </c>
      <c r="K7522">
        <v>3</v>
      </c>
      <c r="L7522">
        <v>2.7744</v>
      </c>
      <c r="M7522">
        <v>0.7</v>
      </c>
      <c r="N7522">
        <v>-3.4272</v>
      </c>
    </row>
    <row r="7523" spans="1:14" hidden="1">
      <c r="A7523">
        <v>6688</v>
      </c>
      <c r="B7523" t="s">
        <v>6416</v>
      </c>
      <c r="C7523" s="4">
        <v>42138</v>
      </c>
      <c r="D7523" s="4">
        <v>42145</v>
      </c>
      <c r="E7523" t="s">
        <v>15</v>
      </c>
      <c r="F7523" t="s">
        <v>163</v>
      </c>
      <c r="G7523" t="s">
        <v>21</v>
      </c>
      <c r="H7523">
        <v>90032</v>
      </c>
      <c r="I7523" t="s">
        <v>3993</v>
      </c>
      <c r="J7523">
        <v>1117.92</v>
      </c>
      <c r="K7523">
        <v>4</v>
      </c>
      <c r="L7523">
        <v>265.50599999999997</v>
      </c>
      <c r="M7523">
        <v>0</v>
      </c>
      <c r="N7523">
        <v>55.896000000000001</v>
      </c>
    </row>
    <row r="7524" spans="1:14" hidden="1">
      <c r="A7524">
        <v>7404</v>
      </c>
      <c r="B7524" t="s">
        <v>6417</v>
      </c>
      <c r="C7524" s="4">
        <v>42138</v>
      </c>
      <c r="D7524" s="4">
        <v>42143</v>
      </c>
      <c r="E7524" t="s">
        <v>15</v>
      </c>
      <c r="F7524" t="s">
        <v>3059</v>
      </c>
      <c r="G7524" t="s">
        <v>27</v>
      </c>
      <c r="H7524">
        <v>93010</v>
      </c>
      <c r="I7524" t="s">
        <v>119</v>
      </c>
      <c r="J7524">
        <v>509.95749999999998</v>
      </c>
      <c r="K7524">
        <v>5</v>
      </c>
      <c r="L7524">
        <v>93.592200000000005</v>
      </c>
      <c r="M7524">
        <v>0.15</v>
      </c>
      <c r="N7524">
        <v>41.996499999999898</v>
      </c>
    </row>
    <row r="7525" spans="1:14" hidden="1">
      <c r="A7525">
        <v>7405</v>
      </c>
      <c r="B7525" t="s">
        <v>6417</v>
      </c>
      <c r="C7525" s="4">
        <v>42138</v>
      </c>
      <c r="D7525" s="4">
        <v>42143</v>
      </c>
      <c r="E7525" t="s">
        <v>15</v>
      </c>
      <c r="F7525" t="s">
        <v>3059</v>
      </c>
      <c r="G7525" t="s">
        <v>27</v>
      </c>
      <c r="H7525">
        <v>93010</v>
      </c>
      <c r="I7525" t="s">
        <v>2018</v>
      </c>
      <c r="J7525">
        <v>122.91</v>
      </c>
      <c r="K7525">
        <v>3</v>
      </c>
      <c r="L7525">
        <v>29.4984</v>
      </c>
      <c r="M7525">
        <v>0</v>
      </c>
      <c r="N7525">
        <v>34.4148</v>
      </c>
    </row>
    <row r="7526" spans="1:14" hidden="1">
      <c r="A7526">
        <v>7406</v>
      </c>
      <c r="B7526" t="s">
        <v>6417</v>
      </c>
      <c r="C7526" s="4">
        <v>42138</v>
      </c>
      <c r="D7526" s="4">
        <v>42143</v>
      </c>
      <c r="E7526" t="s">
        <v>15</v>
      </c>
      <c r="F7526" t="s">
        <v>3059</v>
      </c>
      <c r="G7526" t="s">
        <v>27</v>
      </c>
      <c r="H7526">
        <v>93010</v>
      </c>
      <c r="I7526" t="s">
        <v>1607</v>
      </c>
      <c r="J7526">
        <v>97.567999999999998</v>
      </c>
      <c r="K7526">
        <v>2</v>
      </c>
      <c r="L7526">
        <v>51.832999999999998</v>
      </c>
      <c r="M7526">
        <v>0.2</v>
      </c>
      <c r="N7526">
        <v>-6.0979999999999999</v>
      </c>
    </row>
    <row r="7527" spans="1:14" hidden="1">
      <c r="A7527">
        <v>7407</v>
      </c>
      <c r="B7527" t="s">
        <v>6417</v>
      </c>
      <c r="C7527" s="4">
        <v>42138</v>
      </c>
      <c r="D7527" s="4">
        <v>42143</v>
      </c>
      <c r="E7527" t="s">
        <v>15</v>
      </c>
      <c r="F7527" t="s">
        <v>3059</v>
      </c>
      <c r="G7527" t="s">
        <v>27</v>
      </c>
      <c r="H7527">
        <v>93010</v>
      </c>
      <c r="I7527" t="s">
        <v>57</v>
      </c>
      <c r="J7527">
        <v>722.35199999999998</v>
      </c>
      <c r="K7527">
        <v>3</v>
      </c>
      <c r="L7527">
        <v>213.69579999999999</v>
      </c>
      <c r="M7527">
        <v>0.2</v>
      </c>
      <c r="N7527">
        <v>81.264599999999902</v>
      </c>
    </row>
    <row r="7528" spans="1:14" hidden="1">
      <c r="A7528">
        <v>7160</v>
      </c>
      <c r="B7528" t="s">
        <v>6418</v>
      </c>
      <c r="C7528" s="4">
        <v>42137</v>
      </c>
      <c r="D7528" s="4">
        <v>42142</v>
      </c>
      <c r="E7528" t="s">
        <v>52</v>
      </c>
      <c r="F7528" t="s">
        <v>431</v>
      </c>
      <c r="G7528" t="s">
        <v>17</v>
      </c>
      <c r="H7528">
        <v>60623</v>
      </c>
      <c r="I7528" t="s">
        <v>1032</v>
      </c>
      <c r="J7528">
        <v>222.38399999999999</v>
      </c>
      <c r="K7528">
        <v>2</v>
      </c>
      <c r="L7528">
        <v>102.8526</v>
      </c>
      <c r="M7528">
        <v>0.2</v>
      </c>
      <c r="N7528">
        <v>16.678799999999999</v>
      </c>
    </row>
    <row r="7529" spans="1:14" hidden="1">
      <c r="A7529">
        <v>7161</v>
      </c>
      <c r="B7529" t="s">
        <v>6418</v>
      </c>
      <c r="C7529" s="4">
        <v>42137</v>
      </c>
      <c r="D7529" s="4">
        <v>42142</v>
      </c>
      <c r="E7529" t="s">
        <v>52</v>
      </c>
      <c r="F7529" t="s">
        <v>431</v>
      </c>
      <c r="G7529" t="s">
        <v>17</v>
      </c>
      <c r="H7529">
        <v>60623</v>
      </c>
      <c r="I7529" t="s">
        <v>2005</v>
      </c>
      <c r="J7529">
        <v>16</v>
      </c>
      <c r="K7529">
        <v>4</v>
      </c>
      <c r="L7529">
        <v>2.6</v>
      </c>
      <c r="M7529">
        <v>0.2</v>
      </c>
      <c r="N7529">
        <v>5.6</v>
      </c>
    </row>
    <row r="7530" spans="1:14" hidden="1">
      <c r="A7530">
        <v>2804</v>
      </c>
      <c r="B7530" t="s">
        <v>6419</v>
      </c>
      <c r="C7530" s="4">
        <v>42136</v>
      </c>
      <c r="D7530" s="4">
        <v>42140</v>
      </c>
      <c r="E7530" t="s">
        <v>15</v>
      </c>
      <c r="F7530" t="s">
        <v>1569</v>
      </c>
      <c r="G7530" t="s">
        <v>21</v>
      </c>
      <c r="H7530">
        <v>94122</v>
      </c>
      <c r="I7530" t="s">
        <v>742</v>
      </c>
      <c r="J7530">
        <v>12.84</v>
      </c>
      <c r="K7530">
        <v>3</v>
      </c>
      <c r="L7530">
        <v>2.3540000000000001</v>
      </c>
      <c r="M7530">
        <v>0</v>
      </c>
      <c r="N7530">
        <v>5.7779999999999996</v>
      </c>
    </row>
    <row r="7531" spans="1:14" hidden="1">
      <c r="A7531">
        <v>2805</v>
      </c>
      <c r="B7531" t="s">
        <v>6419</v>
      </c>
      <c r="C7531" s="4">
        <v>42136</v>
      </c>
      <c r="D7531" s="4">
        <v>42140</v>
      </c>
      <c r="E7531" t="s">
        <v>15</v>
      </c>
      <c r="F7531" t="s">
        <v>1569</v>
      </c>
      <c r="G7531" t="s">
        <v>21</v>
      </c>
      <c r="H7531">
        <v>94122</v>
      </c>
      <c r="I7531" t="s">
        <v>96</v>
      </c>
      <c r="J7531">
        <v>25.68</v>
      </c>
      <c r="K7531">
        <v>6</v>
      </c>
      <c r="L7531">
        <v>2.3540000000000001</v>
      </c>
      <c r="M7531">
        <v>0</v>
      </c>
      <c r="N7531">
        <v>11.555999999999999</v>
      </c>
    </row>
    <row r="7532" spans="1:14" hidden="1">
      <c r="A7532">
        <v>4716</v>
      </c>
      <c r="B7532" t="s">
        <v>6420</v>
      </c>
      <c r="C7532" s="4">
        <v>42136</v>
      </c>
      <c r="D7532" s="4">
        <v>42140</v>
      </c>
      <c r="E7532" t="s">
        <v>15</v>
      </c>
      <c r="F7532" t="s">
        <v>695</v>
      </c>
      <c r="G7532" t="s">
        <v>21</v>
      </c>
      <c r="H7532">
        <v>80027</v>
      </c>
      <c r="I7532" t="s">
        <v>3166</v>
      </c>
      <c r="J7532">
        <v>201.584</v>
      </c>
      <c r="K7532">
        <v>2</v>
      </c>
      <c r="L7532">
        <v>90.712800000000001</v>
      </c>
      <c r="M7532">
        <v>0.2</v>
      </c>
      <c r="N7532">
        <v>20.1584</v>
      </c>
    </row>
    <row r="7533" spans="1:14" hidden="1">
      <c r="A7533">
        <v>5212</v>
      </c>
      <c r="B7533" t="s">
        <v>6421</v>
      </c>
      <c r="C7533" s="4">
        <v>42136</v>
      </c>
      <c r="D7533" s="4">
        <v>42140</v>
      </c>
      <c r="E7533" t="s">
        <v>52</v>
      </c>
      <c r="F7533" t="s">
        <v>2803</v>
      </c>
      <c r="G7533" t="s">
        <v>21</v>
      </c>
      <c r="H7533">
        <v>10024</v>
      </c>
      <c r="I7533" t="s">
        <v>4314</v>
      </c>
      <c r="J7533">
        <v>36.630000000000003</v>
      </c>
      <c r="K7533">
        <v>3</v>
      </c>
      <c r="L7533">
        <v>8.9132999999999996</v>
      </c>
      <c r="M7533">
        <v>0</v>
      </c>
      <c r="N7533">
        <v>9.8901000000000003</v>
      </c>
    </row>
    <row r="7534" spans="1:14" hidden="1">
      <c r="A7534">
        <v>6261</v>
      </c>
      <c r="B7534" t="s">
        <v>6422</v>
      </c>
      <c r="C7534" s="4">
        <v>42136</v>
      </c>
      <c r="D7534" s="4">
        <v>42142</v>
      </c>
      <c r="E7534" t="s">
        <v>15</v>
      </c>
      <c r="F7534" t="s">
        <v>967</v>
      </c>
      <c r="G7534" t="s">
        <v>21</v>
      </c>
      <c r="H7534">
        <v>98115</v>
      </c>
      <c r="I7534" t="s">
        <v>380</v>
      </c>
      <c r="J7534">
        <v>14.592000000000001</v>
      </c>
      <c r="K7534">
        <v>3</v>
      </c>
      <c r="L7534">
        <v>3.2223999999999999</v>
      </c>
      <c r="M7534">
        <v>0.2</v>
      </c>
      <c r="N7534">
        <v>4.9248000000000003</v>
      </c>
    </row>
    <row r="7535" spans="1:14" hidden="1">
      <c r="A7535">
        <v>8662</v>
      </c>
      <c r="B7535" t="s">
        <v>6423</v>
      </c>
      <c r="C7535" s="4">
        <v>42136</v>
      </c>
      <c r="D7535" s="4">
        <v>42141</v>
      </c>
      <c r="E7535" t="s">
        <v>15</v>
      </c>
      <c r="F7535" t="s">
        <v>34</v>
      </c>
      <c r="G7535" t="s">
        <v>21</v>
      </c>
      <c r="H7535">
        <v>77041</v>
      </c>
      <c r="I7535" t="s">
        <v>631</v>
      </c>
      <c r="J7535">
        <v>21.968</v>
      </c>
      <c r="K7535">
        <v>4</v>
      </c>
      <c r="L7535">
        <v>9.4736999999999991</v>
      </c>
      <c r="M7535">
        <v>0.6</v>
      </c>
      <c r="N7535">
        <v>-15.9268</v>
      </c>
    </row>
    <row r="7536" spans="1:14" hidden="1">
      <c r="A7536">
        <v>8663</v>
      </c>
      <c r="B7536" t="s">
        <v>6423</v>
      </c>
      <c r="C7536" s="4">
        <v>42136</v>
      </c>
      <c r="D7536" s="4">
        <v>42141</v>
      </c>
      <c r="E7536" t="s">
        <v>15</v>
      </c>
      <c r="F7536" t="s">
        <v>34</v>
      </c>
      <c r="G7536" t="s">
        <v>21</v>
      </c>
      <c r="H7536">
        <v>77041</v>
      </c>
      <c r="I7536" t="s">
        <v>1751</v>
      </c>
      <c r="J7536">
        <v>619.15200000000004</v>
      </c>
      <c r="K7536">
        <v>6</v>
      </c>
      <c r="L7536">
        <v>91.582899999999995</v>
      </c>
      <c r="M7536">
        <v>0.2</v>
      </c>
      <c r="N7536">
        <v>69.654600000000002</v>
      </c>
    </row>
    <row r="7537" spans="1:14" hidden="1">
      <c r="A7537">
        <v>8664</v>
      </c>
      <c r="B7537" t="s">
        <v>6423</v>
      </c>
      <c r="C7537" s="4">
        <v>42136</v>
      </c>
      <c r="D7537" s="4">
        <v>42141</v>
      </c>
      <c r="E7537" t="s">
        <v>15</v>
      </c>
      <c r="F7537" t="s">
        <v>34</v>
      </c>
      <c r="G7537" t="s">
        <v>21</v>
      </c>
      <c r="H7537">
        <v>77041</v>
      </c>
      <c r="I7537" t="s">
        <v>4134</v>
      </c>
      <c r="J7537">
        <v>127.904</v>
      </c>
      <c r="K7537">
        <v>7</v>
      </c>
      <c r="L7537">
        <v>12.333600000000001</v>
      </c>
      <c r="M7537">
        <v>0.2</v>
      </c>
      <c r="N7537">
        <v>41.568800000000003</v>
      </c>
    </row>
    <row r="7538" spans="1:14" hidden="1">
      <c r="A7538">
        <v>9541</v>
      </c>
      <c r="B7538" t="s">
        <v>6424</v>
      </c>
      <c r="C7538" s="4">
        <v>42135</v>
      </c>
      <c r="D7538" s="4">
        <v>42140</v>
      </c>
      <c r="E7538" t="s">
        <v>52</v>
      </c>
      <c r="F7538" t="s">
        <v>1692</v>
      </c>
      <c r="G7538" t="s">
        <v>17</v>
      </c>
      <c r="H7538">
        <v>85023</v>
      </c>
      <c r="I7538" t="s">
        <v>681</v>
      </c>
      <c r="J7538">
        <v>191.96799999999999</v>
      </c>
      <c r="K7538">
        <v>7</v>
      </c>
      <c r="L7538">
        <v>25.0244</v>
      </c>
      <c r="M7538">
        <v>0.2</v>
      </c>
      <c r="N7538">
        <v>16.7972</v>
      </c>
    </row>
    <row r="7539" spans="1:14" hidden="1">
      <c r="A7539">
        <v>8247</v>
      </c>
      <c r="B7539" t="s">
        <v>6425</v>
      </c>
      <c r="C7539" s="4">
        <v>42134</v>
      </c>
      <c r="D7539" s="4">
        <v>42134</v>
      </c>
      <c r="E7539" t="s">
        <v>98</v>
      </c>
      <c r="F7539" t="s">
        <v>3914</v>
      </c>
      <c r="G7539" t="s">
        <v>17</v>
      </c>
      <c r="H7539">
        <v>60505</v>
      </c>
      <c r="I7539" t="s">
        <v>2520</v>
      </c>
      <c r="J7539">
        <v>70.97</v>
      </c>
      <c r="K7539">
        <v>5</v>
      </c>
      <c r="L7539">
        <v>52.517800000000001</v>
      </c>
      <c r="M7539">
        <v>0.8</v>
      </c>
      <c r="N7539">
        <v>-191.619</v>
      </c>
    </row>
    <row r="7540" spans="1:14" hidden="1">
      <c r="A7540">
        <v>8248</v>
      </c>
      <c r="B7540" t="s">
        <v>6425</v>
      </c>
      <c r="C7540" s="4">
        <v>42134</v>
      </c>
      <c r="D7540" s="4">
        <v>42134</v>
      </c>
      <c r="E7540" t="s">
        <v>98</v>
      </c>
      <c r="F7540" t="s">
        <v>3914</v>
      </c>
      <c r="G7540" t="s">
        <v>17</v>
      </c>
      <c r="H7540">
        <v>60505</v>
      </c>
      <c r="I7540" t="s">
        <v>1082</v>
      </c>
      <c r="J7540">
        <v>36.783999999999999</v>
      </c>
      <c r="K7540">
        <v>2</v>
      </c>
      <c r="L7540">
        <v>16.552800000000001</v>
      </c>
      <c r="M7540">
        <v>0.2</v>
      </c>
      <c r="N7540">
        <v>3.6783999999999999</v>
      </c>
    </row>
    <row r="7541" spans="1:14" hidden="1">
      <c r="A7541">
        <v>8465</v>
      </c>
      <c r="B7541" t="s">
        <v>6426</v>
      </c>
      <c r="C7541" s="4">
        <v>42134</v>
      </c>
      <c r="D7541" s="4">
        <v>42139</v>
      </c>
      <c r="E7541" t="s">
        <v>15</v>
      </c>
      <c r="F7541" t="s">
        <v>661</v>
      </c>
      <c r="G7541" t="s">
        <v>21</v>
      </c>
      <c r="H7541">
        <v>80027</v>
      </c>
      <c r="I7541" t="s">
        <v>5795</v>
      </c>
      <c r="J7541">
        <v>46.688000000000002</v>
      </c>
      <c r="K7541">
        <v>4</v>
      </c>
      <c r="L7541">
        <v>12.4015</v>
      </c>
      <c r="M7541">
        <v>0.2</v>
      </c>
      <c r="N7541">
        <v>-2.9180000000000001</v>
      </c>
    </row>
    <row r="7542" spans="1:14" hidden="1">
      <c r="A7542">
        <v>9786</v>
      </c>
      <c r="B7542" t="s">
        <v>6427</v>
      </c>
      <c r="C7542" s="4">
        <v>42133</v>
      </c>
      <c r="D7542" s="4">
        <v>42137</v>
      </c>
      <c r="E7542" t="s">
        <v>15</v>
      </c>
      <c r="F7542" t="s">
        <v>772</v>
      </c>
      <c r="G7542" t="s">
        <v>21</v>
      </c>
      <c r="H7542">
        <v>40214</v>
      </c>
      <c r="I7542" t="s">
        <v>1674</v>
      </c>
      <c r="J7542">
        <v>48.81</v>
      </c>
      <c r="K7542">
        <v>3</v>
      </c>
      <c r="L7542">
        <v>8.2977000000000007</v>
      </c>
      <c r="M7542">
        <v>0</v>
      </c>
      <c r="N7542">
        <v>23.916899999999998</v>
      </c>
    </row>
    <row r="7543" spans="1:14" hidden="1">
      <c r="A7543">
        <v>1152</v>
      </c>
      <c r="B7543" t="s">
        <v>6428</v>
      </c>
      <c r="C7543" s="4">
        <v>42132</v>
      </c>
      <c r="D7543" s="4">
        <v>42138</v>
      </c>
      <c r="E7543" t="s">
        <v>15</v>
      </c>
      <c r="F7543" t="s">
        <v>3059</v>
      </c>
      <c r="G7543" t="s">
        <v>27</v>
      </c>
      <c r="H7543">
        <v>44221</v>
      </c>
      <c r="I7543" t="s">
        <v>2582</v>
      </c>
      <c r="J7543">
        <v>8.3520000000000003</v>
      </c>
      <c r="K7543">
        <v>6</v>
      </c>
      <c r="L7543">
        <v>1.1832</v>
      </c>
      <c r="M7543">
        <v>0.2</v>
      </c>
      <c r="N7543">
        <v>1.2527999999999999</v>
      </c>
    </row>
    <row r="7544" spans="1:14" hidden="1">
      <c r="A7544">
        <v>1979</v>
      </c>
      <c r="B7544" t="s">
        <v>6429</v>
      </c>
      <c r="C7544" s="4">
        <v>42132</v>
      </c>
      <c r="D7544" s="4">
        <v>42136</v>
      </c>
      <c r="E7544" t="s">
        <v>15</v>
      </c>
      <c r="F7544" t="s">
        <v>463</v>
      </c>
      <c r="G7544" t="s">
        <v>21</v>
      </c>
      <c r="H7544">
        <v>97301</v>
      </c>
      <c r="I7544" t="s">
        <v>3502</v>
      </c>
      <c r="J7544">
        <v>5.2480000000000002</v>
      </c>
      <c r="K7544">
        <v>2</v>
      </c>
      <c r="L7544">
        <v>2.3288000000000002</v>
      </c>
      <c r="M7544">
        <v>0.2</v>
      </c>
      <c r="N7544">
        <v>0.59039999999999904</v>
      </c>
    </row>
    <row r="7545" spans="1:14" hidden="1">
      <c r="A7545">
        <v>5062</v>
      </c>
      <c r="B7545" t="s">
        <v>6430</v>
      </c>
      <c r="C7545" s="4">
        <v>42132</v>
      </c>
      <c r="D7545" s="4">
        <v>42136</v>
      </c>
      <c r="E7545" t="s">
        <v>15</v>
      </c>
      <c r="F7545" t="s">
        <v>1509</v>
      </c>
      <c r="G7545" t="s">
        <v>21</v>
      </c>
      <c r="H7545">
        <v>55407</v>
      </c>
      <c r="I7545" t="s">
        <v>24</v>
      </c>
      <c r="J7545">
        <v>43.98</v>
      </c>
      <c r="K7545">
        <v>2</v>
      </c>
      <c r="L7545">
        <v>10.994999999999999</v>
      </c>
      <c r="M7545">
        <v>0</v>
      </c>
      <c r="N7545">
        <v>21.99</v>
      </c>
    </row>
    <row r="7546" spans="1:14" hidden="1">
      <c r="A7546">
        <v>5063</v>
      </c>
      <c r="B7546" t="s">
        <v>6430</v>
      </c>
      <c r="C7546" s="4">
        <v>42132</v>
      </c>
      <c r="D7546" s="4">
        <v>42136</v>
      </c>
      <c r="E7546" t="s">
        <v>15</v>
      </c>
      <c r="F7546" t="s">
        <v>1509</v>
      </c>
      <c r="G7546" t="s">
        <v>21</v>
      </c>
      <c r="H7546">
        <v>55407</v>
      </c>
      <c r="I7546" t="s">
        <v>3166</v>
      </c>
      <c r="J7546">
        <v>377.97</v>
      </c>
      <c r="K7546">
        <v>3</v>
      </c>
      <c r="L7546">
        <v>90.712800000000001</v>
      </c>
      <c r="M7546">
        <v>0</v>
      </c>
      <c r="N7546">
        <v>105.83159999999999</v>
      </c>
    </row>
    <row r="7547" spans="1:14" hidden="1">
      <c r="A7547">
        <v>5064</v>
      </c>
      <c r="B7547" t="s">
        <v>6430</v>
      </c>
      <c r="C7547" s="4">
        <v>42132</v>
      </c>
      <c r="D7547" s="4">
        <v>42136</v>
      </c>
      <c r="E7547" t="s">
        <v>15</v>
      </c>
      <c r="F7547" t="s">
        <v>1509</v>
      </c>
      <c r="G7547" t="s">
        <v>21</v>
      </c>
      <c r="H7547">
        <v>55407</v>
      </c>
      <c r="I7547" t="s">
        <v>2352</v>
      </c>
      <c r="J7547">
        <v>123.96</v>
      </c>
      <c r="K7547">
        <v>3</v>
      </c>
      <c r="L7547">
        <v>37.601199999999999</v>
      </c>
      <c r="M7547">
        <v>0</v>
      </c>
      <c r="N7547">
        <v>11.1564</v>
      </c>
    </row>
    <row r="7548" spans="1:14" hidden="1">
      <c r="A7548">
        <v>5528</v>
      </c>
      <c r="B7548" t="s">
        <v>6431</v>
      </c>
      <c r="C7548" s="4">
        <v>42132</v>
      </c>
      <c r="D7548" s="4">
        <v>42134</v>
      </c>
      <c r="E7548" t="s">
        <v>38</v>
      </c>
      <c r="F7548" t="s">
        <v>2844</v>
      </c>
      <c r="G7548" t="s">
        <v>17</v>
      </c>
      <c r="H7548">
        <v>10009</v>
      </c>
      <c r="I7548" t="s">
        <v>3779</v>
      </c>
      <c r="J7548">
        <v>37.94</v>
      </c>
      <c r="K7548">
        <v>2</v>
      </c>
      <c r="L7548">
        <v>9.8643999999999998</v>
      </c>
      <c r="M7548">
        <v>0</v>
      </c>
      <c r="N7548">
        <v>18.211200000000002</v>
      </c>
    </row>
    <row r="7549" spans="1:14" hidden="1">
      <c r="A7549">
        <v>5708</v>
      </c>
      <c r="B7549" t="s">
        <v>6432</v>
      </c>
      <c r="C7549" s="4">
        <v>42132</v>
      </c>
      <c r="D7549" s="4">
        <v>42139</v>
      </c>
      <c r="E7549" t="s">
        <v>15</v>
      </c>
      <c r="F7549" t="s">
        <v>2875</v>
      </c>
      <c r="G7549" t="s">
        <v>21</v>
      </c>
      <c r="H7549">
        <v>10024</v>
      </c>
      <c r="I7549" t="s">
        <v>2371</v>
      </c>
      <c r="J7549">
        <v>79.44</v>
      </c>
      <c r="K7549">
        <v>3</v>
      </c>
      <c r="L7549">
        <v>16.4176</v>
      </c>
      <c r="M7549">
        <v>0</v>
      </c>
      <c r="N7549">
        <v>30.187200000000001</v>
      </c>
    </row>
    <row r="7550" spans="1:14" hidden="1">
      <c r="A7550">
        <v>5709</v>
      </c>
      <c r="B7550" t="s">
        <v>6432</v>
      </c>
      <c r="C7550" s="4">
        <v>42132</v>
      </c>
      <c r="D7550" s="4">
        <v>42139</v>
      </c>
      <c r="E7550" t="s">
        <v>15</v>
      </c>
      <c r="F7550" t="s">
        <v>2875</v>
      </c>
      <c r="G7550" t="s">
        <v>21</v>
      </c>
      <c r="H7550">
        <v>10024</v>
      </c>
      <c r="I7550" t="s">
        <v>2051</v>
      </c>
      <c r="J7550">
        <v>357.93</v>
      </c>
      <c r="K7550">
        <v>3</v>
      </c>
      <c r="L7550">
        <v>116.9238</v>
      </c>
      <c r="M7550">
        <v>0</v>
      </c>
      <c r="N7550">
        <v>7.1586000000000096</v>
      </c>
    </row>
    <row r="7551" spans="1:14" hidden="1">
      <c r="A7551">
        <v>5710</v>
      </c>
      <c r="B7551" t="s">
        <v>6432</v>
      </c>
      <c r="C7551" s="4">
        <v>42132</v>
      </c>
      <c r="D7551" s="4">
        <v>42139</v>
      </c>
      <c r="E7551" t="s">
        <v>15</v>
      </c>
      <c r="F7551" t="s">
        <v>2875</v>
      </c>
      <c r="G7551" t="s">
        <v>21</v>
      </c>
      <c r="H7551">
        <v>10024</v>
      </c>
      <c r="I7551" t="s">
        <v>251</v>
      </c>
      <c r="J7551">
        <v>127.764</v>
      </c>
      <c r="K7551">
        <v>2</v>
      </c>
      <c r="L7551">
        <v>53.234999999999999</v>
      </c>
      <c r="M7551">
        <v>0.1</v>
      </c>
      <c r="N7551">
        <v>21.294</v>
      </c>
    </row>
    <row r="7552" spans="1:14" hidden="1">
      <c r="A7552">
        <v>5711</v>
      </c>
      <c r="B7552" t="s">
        <v>6432</v>
      </c>
      <c r="C7552" s="4">
        <v>42132</v>
      </c>
      <c r="D7552" s="4">
        <v>42139</v>
      </c>
      <c r="E7552" t="s">
        <v>15</v>
      </c>
      <c r="F7552" t="s">
        <v>2875</v>
      </c>
      <c r="G7552" t="s">
        <v>21</v>
      </c>
      <c r="H7552">
        <v>10024</v>
      </c>
      <c r="I7552" t="s">
        <v>580</v>
      </c>
      <c r="J7552">
        <v>2799.944</v>
      </c>
      <c r="K7552">
        <v>7</v>
      </c>
      <c r="L7552">
        <v>254.9949</v>
      </c>
      <c r="M7552">
        <v>0.2</v>
      </c>
      <c r="N7552">
        <v>1014.9797</v>
      </c>
    </row>
    <row r="7553" spans="1:14" hidden="1">
      <c r="A7553">
        <v>5712</v>
      </c>
      <c r="B7553" t="s">
        <v>6432</v>
      </c>
      <c r="C7553" s="4">
        <v>42132</v>
      </c>
      <c r="D7553" s="4">
        <v>42139</v>
      </c>
      <c r="E7553" t="s">
        <v>15</v>
      </c>
      <c r="F7553" t="s">
        <v>2875</v>
      </c>
      <c r="G7553" t="s">
        <v>21</v>
      </c>
      <c r="H7553">
        <v>10024</v>
      </c>
      <c r="I7553" t="s">
        <v>4098</v>
      </c>
      <c r="J7553">
        <v>19.440000000000001</v>
      </c>
      <c r="K7553">
        <v>3</v>
      </c>
      <c r="L7553">
        <v>3.3696000000000002</v>
      </c>
      <c r="M7553">
        <v>0</v>
      </c>
      <c r="N7553">
        <v>9.3312000000000008</v>
      </c>
    </row>
    <row r="7554" spans="1:14" hidden="1">
      <c r="A7554">
        <v>2975</v>
      </c>
      <c r="B7554" t="s">
        <v>6433</v>
      </c>
      <c r="C7554" s="4">
        <v>42131</v>
      </c>
      <c r="D7554" s="4">
        <v>42136</v>
      </c>
      <c r="E7554" t="s">
        <v>15</v>
      </c>
      <c r="F7554" t="s">
        <v>2067</v>
      </c>
      <c r="G7554" t="s">
        <v>21</v>
      </c>
      <c r="H7554">
        <v>75002</v>
      </c>
      <c r="I7554" t="s">
        <v>1529</v>
      </c>
      <c r="J7554">
        <v>244.006</v>
      </c>
      <c r="K7554">
        <v>2</v>
      </c>
      <c r="L7554">
        <v>137.6891</v>
      </c>
      <c r="M7554">
        <v>0.3</v>
      </c>
      <c r="N7554">
        <v>-31.372199999999999</v>
      </c>
    </row>
    <row r="7555" spans="1:14" hidden="1">
      <c r="A7555">
        <v>2976</v>
      </c>
      <c r="B7555" t="s">
        <v>6433</v>
      </c>
      <c r="C7555" s="4">
        <v>42131</v>
      </c>
      <c r="D7555" s="4">
        <v>42136</v>
      </c>
      <c r="E7555" t="s">
        <v>15</v>
      </c>
      <c r="F7555" t="s">
        <v>2067</v>
      </c>
      <c r="G7555" t="s">
        <v>21</v>
      </c>
      <c r="H7555">
        <v>75002</v>
      </c>
      <c r="I7555" t="s">
        <v>6434</v>
      </c>
      <c r="J7555">
        <v>15.936</v>
      </c>
      <c r="K7555">
        <v>4</v>
      </c>
      <c r="L7555">
        <v>2.6394000000000002</v>
      </c>
      <c r="M7555">
        <v>0.2</v>
      </c>
      <c r="N7555">
        <v>5.3784000000000001</v>
      </c>
    </row>
    <row r="7556" spans="1:14" hidden="1">
      <c r="A7556">
        <v>5889</v>
      </c>
      <c r="B7556" t="s">
        <v>6435</v>
      </c>
      <c r="C7556" s="4">
        <v>42131</v>
      </c>
      <c r="D7556" s="4">
        <v>42136</v>
      </c>
      <c r="E7556" t="s">
        <v>15</v>
      </c>
      <c r="F7556" t="s">
        <v>499</v>
      </c>
      <c r="G7556" t="s">
        <v>21</v>
      </c>
      <c r="H7556">
        <v>42301</v>
      </c>
      <c r="I7556" t="s">
        <v>6436</v>
      </c>
      <c r="J7556">
        <v>45.68</v>
      </c>
      <c r="K7556">
        <v>2</v>
      </c>
      <c r="L7556">
        <v>12.333600000000001</v>
      </c>
      <c r="M7556">
        <v>0</v>
      </c>
      <c r="N7556">
        <v>21.012799999999999</v>
      </c>
    </row>
    <row r="7557" spans="1:14" hidden="1">
      <c r="A7557">
        <v>305</v>
      </c>
      <c r="B7557" t="s">
        <v>6437</v>
      </c>
      <c r="C7557" s="4">
        <v>42128</v>
      </c>
      <c r="D7557" s="4">
        <v>42133</v>
      </c>
      <c r="E7557" t="s">
        <v>52</v>
      </c>
      <c r="F7557" t="s">
        <v>597</v>
      </c>
      <c r="G7557" t="s">
        <v>27</v>
      </c>
      <c r="H7557">
        <v>10024</v>
      </c>
      <c r="I7557" t="s">
        <v>4125</v>
      </c>
      <c r="J7557">
        <v>26.8</v>
      </c>
      <c r="K7557">
        <v>2</v>
      </c>
      <c r="L7557">
        <v>6.968</v>
      </c>
      <c r="M7557">
        <v>0</v>
      </c>
      <c r="N7557">
        <v>12.864000000000001</v>
      </c>
    </row>
    <row r="7558" spans="1:14" hidden="1">
      <c r="A7558">
        <v>3403</v>
      </c>
      <c r="B7558" t="s">
        <v>6438</v>
      </c>
      <c r="C7558" s="4">
        <v>42128</v>
      </c>
      <c r="D7558" s="4">
        <v>42129</v>
      </c>
      <c r="E7558" t="s">
        <v>38</v>
      </c>
      <c r="F7558" t="s">
        <v>2759</v>
      </c>
      <c r="G7558" t="s">
        <v>27</v>
      </c>
      <c r="H7558">
        <v>60477</v>
      </c>
      <c r="I7558" t="s">
        <v>291</v>
      </c>
      <c r="J7558">
        <v>22.288</v>
      </c>
      <c r="K7558">
        <v>7</v>
      </c>
      <c r="L7558">
        <v>4.4576000000000002</v>
      </c>
      <c r="M7558">
        <v>0.6</v>
      </c>
      <c r="N7558">
        <v>-8.9152000000000005</v>
      </c>
    </row>
    <row r="7559" spans="1:14" hidden="1">
      <c r="A7559">
        <v>5727</v>
      </c>
      <c r="B7559" t="s">
        <v>6439</v>
      </c>
      <c r="C7559" s="4">
        <v>42128</v>
      </c>
      <c r="D7559" s="4">
        <v>42132</v>
      </c>
      <c r="E7559" t="s">
        <v>15</v>
      </c>
      <c r="F7559" t="s">
        <v>4293</v>
      </c>
      <c r="G7559" t="s">
        <v>27</v>
      </c>
      <c r="H7559">
        <v>77095</v>
      </c>
      <c r="I7559" t="s">
        <v>5616</v>
      </c>
      <c r="J7559">
        <v>946.34400000000005</v>
      </c>
      <c r="K7559">
        <v>7</v>
      </c>
      <c r="L7559">
        <v>118.29300000000001</v>
      </c>
      <c r="M7559">
        <v>0.2</v>
      </c>
      <c r="N7559">
        <v>118.29300000000001</v>
      </c>
    </row>
    <row r="7560" spans="1:14" hidden="1">
      <c r="A7560">
        <v>6595</v>
      </c>
      <c r="B7560" t="s">
        <v>6440</v>
      </c>
      <c r="C7560" s="4">
        <v>42128</v>
      </c>
      <c r="D7560" s="4">
        <v>42135</v>
      </c>
      <c r="E7560" t="s">
        <v>15</v>
      </c>
      <c r="F7560" t="s">
        <v>1800</v>
      </c>
      <c r="G7560" t="s">
        <v>27</v>
      </c>
      <c r="H7560">
        <v>46203</v>
      </c>
      <c r="I7560" t="s">
        <v>2412</v>
      </c>
      <c r="J7560">
        <v>125.93</v>
      </c>
      <c r="K7560">
        <v>7</v>
      </c>
      <c r="L7560">
        <v>12.9528</v>
      </c>
      <c r="M7560">
        <v>0</v>
      </c>
      <c r="N7560">
        <v>35.260399999999997</v>
      </c>
    </row>
    <row r="7561" spans="1:14" hidden="1">
      <c r="A7561">
        <v>3778</v>
      </c>
      <c r="B7561" t="s">
        <v>6441</v>
      </c>
      <c r="C7561" s="4">
        <v>42127</v>
      </c>
      <c r="D7561" s="4">
        <v>42132</v>
      </c>
      <c r="E7561" t="s">
        <v>15</v>
      </c>
      <c r="F7561" t="s">
        <v>217</v>
      </c>
      <c r="G7561" t="s">
        <v>17</v>
      </c>
      <c r="H7561">
        <v>91911</v>
      </c>
      <c r="I7561" t="s">
        <v>426</v>
      </c>
      <c r="J7561">
        <v>665.88</v>
      </c>
      <c r="K7561">
        <v>6</v>
      </c>
      <c r="L7561">
        <v>93.223200000000006</v>
      </c>
      <c r="M7561">
        <v>0</v>
      </c>
      <c r="N7561">
        <v>106.5408</v>
      </c>
    </row>
    <row r="7562" spans="1:14" hidden="1">
      <c r="A7562">
        <v>4657</v>
      </c>
      <c r="B7562" t="s">
        <v>6442</v>
      </c>
      <c r="C7562" s="4">
        <v>42127</v>
      </c>
      <c r="D7562" s="4">
        <v>42131</v>
      </c>
      <c r="E7562" t="s">
        <v>15</v>
      </c>
      <c r="F7562" t="s">
        <v>3784</v>
      </c>
      <c r="G7562" t="s">
        <v>21</v>
      </c>
      <c r="H7562">
        <v>19140</v>
      </c>
      <c r="I7562" t="s">
        <v>3484</v>
      </c>
      <c r="J7562">
        <v>59.904000000000003</v>
      </c>
      <c r="K7562">
        <v>2</v>
      </c>
      <c r="L7562">
        <v>22.8384</v>
      </c>
      <c r="M7562">
        <v>0.2</v>
      </c>
      <c r="N7562">
        <v>14.2272</v>
      </c>
    </row>
    <row r="7563" spans="1:14" hidden="1">
      <c r="A7563">
        <v>4658</v>
      </c>
      <c r="B7563" t="s">
        <v>6442</v>
      </c>
      <c r="C7563" s="4">
        <v>42127</v>
      </c>
      <c r="D7563" s="4">
        <v>42131</v>
      </c>
      <c r="E7563" t="s">
        <v>15</v>
      </c>
      <c r="F7563" t="s">
        <v>3784</v>
      </c>
      <c r="G7563" t="s">
        <v>21</v>
      </c>
      <c r="H7563">
        <v>19140</v>
      </c>
      <c r="I7563" t="s">
        <v>267</v>
      </c>
      <c r="J7563">
        <v>23.696000000000002</v>
      </c>
      <c r="K7563">
        <v>2</v>
      </c>
      <c r="L7563">
        <v>8.5898000000000003</v>
      </c>
      <c r="M7563">
        <v>0.2</v>
      </c>
      <c r="N7563">
        <v>6.5164</v>
      </c>
    </row>
    <row r="7564" spans="1:14" hidden="1">
      <c r="A7564">
        <v>4659</v>
      </c>
      <c r="B7564" t="s">
        <v>6442</v>
      </c>
      <c r="C7564" s="4">
        <v>42127</v>
      </c>
      <c r="D7564" s="4">
        <v>42131</v>
      </c>
      <c r="E7564" t="s">
        <v>15</v>
      </c>
      <c r="F7564" t="s">
        <v>3784</v>
      </c>
      <c r="G7564" t="s">
        <v>21</v>
      </c>
      <c r="H7564">
        <v>19140</v>
      </c>
      <c r="I7564" t="s">
        <v>2236</v>
      </c>
      <c r="J7564">
        <v>7.968</v>
      </c>
      <c r="K7564">
        <v>2</v>
      </c>
      <c r="L7564">
        <v>2.5398000000000001</v>
      </c>
      <c r="M7564">
        <v>0.2</v>
      </c>
      <c r="N7564">
        <v>2.8883999999999999</v>
      </c>
    </row>
    <row r="7565" spans="1:14" hidden="1">
      <c r="A7565">
        <v>4660</v>
      </c>
      <c r="B7565" t="s">
        <v>6442</v>
      </c>
      <c r="C7565" s="4">
        <v>42127</v>
      </c>
      <c r="D7565" s="4">
        <v>42131</v>
      </c>
      <c r="E7565" t="s">
        <v>15</v>
      </c>
      <c r="F7565" t="s">
        <v>3784</v>
      </c>
      <c r="G7565" t="s">
        <v>21</v>
      </c>
      <c r="H7565">
        <v>19140</v>
      </c>
      <c r="I7565" t="s">
        <v>485</v>
      </c>
      <c r="J7565">
        <v>18.2</v>
      </c>
      <c r="K7565">
        <v>7</v>
      </c>
      <c r="L7565">
        <v>2.3075000000000001</v>
      </c>
      <c r="M7565">
        <v>0.2</v>
      </c>
      <c r="N7565">
        <v>2.0474999999999999</v>
      </c>
    </row>
    <row r="7566" spans="1:14" hidden="1">
      <c r="A7566">
        <v>4661</v>
      </c>
      <c r="B7566" t="s">
        <v>6442</v>
      </c>
      <c r="C7566" s="4">
        <v>42127</v>
      </c>
      <c r="D7566" s="4">
        <v>42131</v>
      </c>
      <c r="E7566" t="s">
        <v>15</v>
      </c>
      <c r="F7566" t="s">
        <v>3784</v>
      </c>
      <c r="G7566" t="s">
        <v>21</v>
      </c>
      <c r="H7566">
        <v>19140</v>
      </c>
      <c r="I7566" t="s">
        <v>6443</v>
      </c>
      <c r="J7566">
        <v>27.552</v>
      </c>
      <c r="K7566">
        <v>3</v>
      </c>
      <c r="L7566">
        <v>9.2988</v>
      </c>
      <c r="M7566">
        <v>0.2</v>
      </c>
      <c r="N7566">
        <v>-0.34440000000000498</v>
      </c>
    </row>
    <row r="7567" spans="1:14" hidden="1">
      <c r="A7567">
        <v>4662</v>
      </c>
      <c r="B7567" t="s">
        <v>6442</v>
      </c>
      <c r="C7567" s="4">
        <v>42127</v>
      </c>
      <c r="D7567" s="4">
        <v>42131</v>
      </c>
      <c r="E7567" t="s">
        <v>15</v>
      </c>
      <c r="F7567" t="s">
        <v>3784</v>
      </c>
      <c r="G7567" t="s">
        <v>21</v>
      </c>
      <c r="H7567">
        <v>19140</v>
      </c>
      <c r="I7567" t="s">
        <v>1230</v>
      </c>
      <c r="J7567">
        <v>844.11599999999999</v>
      </c>
      <c r="K7567">
        <v>6</v>
      </c>
      <c r="L7567">
        <v>146.71539999999999</v>
      </c>
      <c r="M7567">
        <v>0.3</v>
      </c>
      <c r="N7567">
        <v>-36.176400000000001</v>
      </c>
    </row>
    <row r="7568" spans="1:14" hidden="1">
      <c r="A7568">
        <v>4663</v>
      </c>
      <c r="B7568" t="s">
        <v>6442</v>
      </c>
      <c r="C7568" s="4">
        <v>42127</v>
      </c>
      <c r="D7568" s="4">
        <v>42131</v>
      </c>
      <c r="E7568" t="s">
        <v>15</v>
      </c>
      <c r="F7568" t="s">
        <v>3784</v>
      </c>
      <c r="G7568" t="s">
        <v>21</v>
      </c>
      <c r="H7568">
        <v>19140</v>
      </c>
      <c r="I7568" t="s">
        <v>122</v>
      </c>
      <c r="J7568">
        <v>76.751999999999995</v>
      </c>
      <c r="K7568">
        <v>3</v>
      </c>
      <c r="L7568">
        <v>28.782</v>
      </c>
      <c r="M7568">
        <v>0.2</v>
      </c>
      <c r="N7568">
        <v>-9.5939999999999994</v>
      </c>
    </row>
    <row r="7569" spans="1:14" hidden="1">
      <c r="A7569">
        <v>7217</v>
      </c>
      <c r="B7569" t="s">
        <v>6444</v>
      </c>
      <c r="C7569" s="4">
        <v>42127</v>
      </c>
      <c r="D7569" s="4">
        <v>42130</v>
      </c>
      <c r="E7569" t="s">
        <v>38</v>
      </c>
      <c r="F7569" t="s">
        <v>732</v>
      </c>
      <c r="G7569" t="s">
        <v>21</v>
      </c>
      <c r="H7569">
        <v>94109</v>
      </c>
      <c r="I7569" t="s">
        <v>271</v>
      </c>
      <c r="J7569">
        <v>8.82</v>
      </c>
      <c r="K7569">
        <v>3</v>
      </c>
      <c r="L7569">
        <v>2.0874000000000001</v>
      </c>
      <c r="M7569">
        <v>0</v>
      </c>
      <c r="N7569">
        <v>2.5577999999999999</v>
      </c>
    </row>
    <row r="7570" spans="1:14" hidden="1">
      <c r="A7570">
        <v>7218</v>
      </c>
      <c r="B7570" t="s">
        <v>6444</v>
      </c>
      <c r="C7570" s="4">
        <v>42127</v>
      </c>
      <c r="D7570" s="4">
        <v>42130</v>
      </c>
      <c r="E7570" t="s">
        <v>38</v>
      </c>
      <c r="F7570" t="s">
        <v>732</v>
      </c>
      <c r="G7570" t="s">
        <v>21</v>
      </c>
      <c r="H7570">
        <v>94109</v>
      </c>
      <c r="I7570" t="s">
        <v>3515</v>
      </c>
      <c r="J7570">
        <v>62.496000000000002</v>
      </c>
      <c r="K7570">
        <v>2</v>
      </c>
      <c r="L7570">
        <v>20.311199999999999</v>
      </c>
      <c r="M7570">
        <v>0.2</v>
      </c>
      <c r="N7570">
        <v>21.8736</v>
      </c>
    </row>
    <row r="7571" spans="1:14" hidden="1">
      <c r="A7571">
        <v>7219</v>
      </c>
      <c r="B7571" t="s">
        <v>6444</v>
      </c>
      <c r="C7571" s="4">
        <v>42127</v>
      </c>
      <c r="D7571" s="4">
        <v>42130</v>
      </c>
      <c r="E7571" t="s">
        <v>38</v>
      </c>
      <c r="F7571" t="s">
        <v>732</v>
      </c>
      <c r="G7571" t="s">
        <v>21</v>
      </c>
      <c r="H7571">
        <v>94109</v>
      </c>
      <c r="I7571" t="s">
        <v>229</v>
      </c>
      <c r="J7571">
        <v>339.96</v>
      </c>
      <c r="K7571">
        <v>4</v>
      </c>
      <c r="L7571">
        <v>54.393599999999999</v>
      </c>
      <c r="M7571">
        <v>0</v>
      </c>
      <c r="N7571">
        <v>122.3856</v>
      </c>
    </row>
    <row r="7572" spans="1:14" hidden="1">
      <c r="A7572">
        <v>7220</v>
      </c>
      <c r="B7572" t="s">
        <v>6444</v>
      </c>
      <c r="C7572" s="4">
        <v>42127</v>
      </c>
      <c r="D7572" s="4">
        <v>42130</v>
      </c>
      <c r="E7572" t="s">
        <v>38</v>
      </c>
      <c r="F7572" t="s">
        <v>732</v>
      </c>
      <c r="G7572" t="s">
        <v>21</v>
      </c>
      <c r="H7572">
        <v>94109</v>
      </c>
      <c r="I7572" t="s">
        <v>3392</v>
      </c>
      <c r="J7572">
        <v>49.567999999999998</v>
      </c>
      <c r="K7572">
        <v>2</v>
      </c>
      <c r="L7572">
        <v>16.1096</v>
      </c>
      <c r="M7572">
        <v>0.2</v>
      </c>
      <c r="N7572">
        <v>17.348800000000001</v>
      </c>
    </row>
    <row r="7573" spans="1:14" hidden="1">
      <c r="A7573">
        <v>9551</v>
      </c>
      <c r="B7573" t="s">
        <v>6445</v>
      </c>
      <c r="C7573" s="4">
        <v>42127</v>
      </c>
      <c r="D7573" s="4">
        <v>42130</v>
      </c>
      <c r="E7573" t="s">
        <v>38</v>
      </c>
      <c r="F7573" t="s">
        <v>2386</v>
      </c>
      <c r="G7573" t="s">
        <v>17</v>
      </c>
      <c r="H7573">
        <v>95123</v>
      </c>
      <c r="I7573" t="s">
        <v>2965</v>
      </c>
      <c r="J7573">
        <v>13.848000000000001</v>
      </c>
      <c r="K7573">
        <v>3</v>
      </c>
      <c r="L7573">
        <v>2.8849999999999998</v>
      </c>
      <c r="M7573">
        <v>0.2</v>
      </c>
      <c r="N7573">
        <v>5.1929999999999996</v>
      </c>
    </row>
    <row r="7574" spans="1:14" hidden="1">
      <c r="A7574">
        <v>4114</v>
      </c>
      <c r="B7574" t="s">
        <v>6446</v>
      </c>
      <c r="C7574" s="4">
        <v>42126</v>
      </c>
      <c r="D7574" s="4">
        <v>42131</v>
      </c>
      <c r="E7574" t="s">
        <v>15</v>
      </c>
      <c r="F7574" t="s">
        <v>3131</v>
      </c>
      <c r="G7574" t="s">
        <v>27</v>
      </c>
      <c r="H7574">
        <v>77095</v>
      </c>
      <c r="I7574" t="s">
        <v>2360</v>
      </c>
      <c r="J7574">
        <v>8.8559999999999999</v>
      </c>
      <c r="K7574">
        <v>3</v>
      </c>
      <c r="L7574">
        <v>1.9557</v>
      </c>
      <c r="M7574">
        <v>0.2</v>
      </c>
      <c r="N7574">
        <v>2.9889000000000001</v>
      </c>
    </row>
    <row r="7575" spans="1:14" hidden="1">
      <c r="A7575">
        <v>4115</v>
      </c>
      <c r="B7575" t="s">
        <v>6446</v>
      </c>
      <c r="C7575" s="4">
        <v>42126</v>
      </c>
      <c r="D7575" s="4">
        <v>42131</v>
      </c>
      <c r="E7575" t="s">
        <v>15</v>
      </c>
      <c r="F7575" t="s">
        <v>3131</v>
      </c>
      <c r="G7575" t="s">
        <v>27</v>
      </c>
      <c r="H7575">
        <v>77095</v>
      </c>
      <c r="I7575" t="s">
        <v>2375</v>
      </c>
      <c r="J7575">
        <v>158.376</v>
      </c>
      <c r="K7575">
        <v>3</v>
      </c>
      <c r="L7575">
        <v>48.172699999999999</v>
      </c>
      <c r="M7575">
        <v>0.2</v>
      </c>
      <c r="N7575">
        <v>13.857900000000001</v>
      </c>
    </row>
    <row r="7576" spans="1:14" hidden="1">
      <c r="A7576">
        <v>1450</v>
      </c>
      <c r="B7576" t="s">
        <v>6447</v>
      </c>
      <c r="C7576" s="4">
        <v>42125</v>
      </c>
      <c r="D7576" s="4">
        <v>42131</v>
      </c>
      <c r="E7576" t="s">
        <v>15</v>
      </c>
      <c r="F7576" t="s">
        <v>213</v>
      </c>
      <c r="G7576" t="s">
        <v>27</v>
      </c>
      <c r="H7576">
        <v>90008</v>
      </c>
      <c r="I7576" t="s">
        <v>3661</v>
      </c>
      <c r="J7576">
        <v>88.751999999999995</v>
      </c>
      <c r="K7576">
        <v>3</v>
      </c>
      <c r="L7576">
        <v>25.885999999999999</v>
      </c>
      <c r="M7576">
        <v>0.2</v>
      </c>
      <c r="N7576">
        <v>11.093999999999999</v>
      </c>
    </row>
    <row r="7577" spans="1:14" hidden="1">
      <c r="A7577">
        <v>3992</v>
      </c>
      <c r="B7577" t="s">
        <v>6448</v>
      </c>
      <c r="C7577" s="4">
        <v>42125</v>
      </c>
      <c r="D7577" s="4">
        <v>42129</v>
      </c>
      <c r="E7577" t="s">
        <v>15</v>
      </c>
      <c r="F7577" t="s">
        <v>1281</v>
      </c>
      <c r="G7577" t="s">
        <v>27</v>
      </c>
      <c r="H7577">
        <v>33614</v>
      </c>
      <c r="I7577" t="s">
        <v>2371</v>
      </c>
      <c r="J7577">
        <v>63.552</v>
      </c>
      <c r="K7577">
        <v>3</v>
      </c>
      <c r="L7577">
        <v>16.4176</v>
      </c>
      <c r="M7577">
        <v>0.2</v>
      </c>
      <c r="N7577">
        <v>14.299200000000001</v>
      </c>
    </row>
    <row r="7578" spans="1:14" hidden="1">
      <c r="A7578">
        <v>3993</v>
      </c>
      <c r="B7578" t="s">
        <v>6448</v>
      </c>
      <c r="C7578" s="4">
        <v>42125</v>
      </c>
      <c r="D7578" s="4">
        <v>42129</v>
      </c>
      <c r="E7578" t="s">
        <v>15</v>
      </c>
      <c r="F7578" t="s">
        <v>1281</v>
      </c>
      <c r="G7578" t="s">
        <v>27</v>
      </c>
      <c r="H7578">
        <v>33614</v>
      </c>
      <c r="I7578" t="s">
        <v>2198</v>
      </c>
      <c r="J7578">
        <v>41.375999999999998</v>
      </c>
      <c r="K7578">
        <v>3</v>
      </c>
      <c r="L7578">
        <v>12.240399999999999</v>
      </c>
      <c r="M7578">
        <v>0.2</v>
      </c>
      <c r="N7578">
        <v>4.6547999999999901</v>
      </c>
    </row>
    <row r="7579" spans="1:14" hidden="1">
      <c r="A7579">
        <v>3994</v>
      </c>
      <c r="B7579" t="s">
        <v>6448</v>
      </c>
      <c r="C7579" s="4">
        <v>42125</v>
      </c>
      <c r="D7579" s="4">
        <v>42129</v>
      </c>
      <c r="E7579" t="s">
        <v>15</v>
      </c>
      <c r="F7579" t="s">
        <v>1281</v>
      </c>
      <c r="G7579" t="s">
        <v>27</v>
      </c>
      <c r="H7579">
        <v>33614</v>
      </c>
      <c r="I7579" t="s">
        <v>770</v>
      </c>
      <c r="J7579">
        <v>172.70400000000001</v>
      </c>
      <c r="K7579">
        <v>6</v>
      </c>
      <c r="L7579">
        <v>26.984999999999999</v>
      </c>
      <c r="M7579">
        <v>0.2</v>
      </c>
      <c r="N7579">
        <v>10.794</v>
      </c>
    </row>
    <row r="7580" spans="1:14" hidden="1">
      <c r="A7580">
        <v>6348</v>
      </c>
      <c r="B7580" t="s">
        <v>6449</v>
      </c>
      <c r="C7580" s="4">
        <v>42125</v>
      </c>
      <c r="D7580" s="4">
        <v>42130</v>
      </c>
      <c r="E7580" t="s">
        <v>15</v>
      </c>
      <c r="F7580" t="s">
        <v>103</v>
      </c>
      <c r="G7580" t="s">
        <v>21</v>
      </c>
      <c r="H7580">
        <v>94109</v>
      </c>
      <c r="I7580" t="s">
        <v>1807</v>
      </c>
      <c r="J7580">
        <v>12.176</v>
      </c>
      <c r="K7580">
        <v>1</v>
      </c>
      <c r="L7580">
        <v>7.7622</v>
      </c>
      <c r="M7580">
        <v>0.2</v>
      </c>
      <c r="N7580">
        <v>4.4138000000000002</v>
      </c>
    </row>
    <row r="7581" spans="1:14" hidden="1">
      <c r="A7581">
        <v>6349</v>
      </c>
      <c r="B7581" t="s">
        <v>6449</v>
      </c>
      <c r="C7581" s="4">
        <v>42125</v>
      </c>
      <c r="D7581" s="4">
        <v>42130</v>
      </c>
      <c r="E7581" t="s">
        <v>15</v>
      </c>
      <c r="F7581" t="s">
        <v>103</v>
      </c>
      <c r="G7581" t="s">
        <v>21</v>
      </c>
      <c r="H7581">
        <v>94109</v>
      </c>
      <c r="I7581" t="s">
        <v>235</v>
      </c>
      <c r="J7581">
        <v>37.32</v>
      </c>
      <c r="K7581">
        <v>3</v>
      </c>
      <c r="L7581">
        <v>8.9567999999999994</v>
      </c>
      <c r="M7581">
        <v>0</v>
      </c>
      <c r="N7581">
        <v>10.4496</v>
      </c>
    </row>
    <row r="7582" spans="1:14" hidden="1">
      <c r="A7582">
        <v>6350</v>
      </c>
      <c r="B7582" t="s">
        <v>6449</v>
      </c>
      <c r="C7582" s="4">
        <v>42125</v>
      </c>
      <c r="D7582" s="4">
        <v>42130</v>
      </c>
      <c r="E7582" t="s">
        <v>15</v>
      </c>
      <c r="F7582" t="s">
        <v>103</v>
      </c>
      <c r="G7582" t="s">
        <v>21</v>
      </c>
      <c r="H7582">
        <v>94109</v>
      </c>
      <c r="I7582" t="s">
        <v>1615</v>
      </c>
      <c r="J7582">
        <v>35.06</v>
      </c>
      <c r="K7582">
        <v>2</v>
      </c>
      <c r="L7582">
        <v>12.271000000000001</v>
      </c>
      <c r="M7582">
        <v>0</v>
      </c>
      <c r="N7582">
        <v>10.518000000000001</v>
      </c>
    </row>
    <row r="7583" spans="1:14" hidden="1">
      <c r="A7583">
        <v>67</v>
      </c>
      <c r="B7583" t="s">
        <v>6450</v>
      </c>
      <c r="C7583" s="4">
        <v>42124</v>
      </c>
      <c r="D7583" s="4">
        <v>42129</v>
      </c>
      <c r="E7583" t="s">
        <v>15</v>
      </c>
      <c r="F7583" t="s">
        <v>1692</v>
      </c>
      <c r="G7583" t="s">
        <v>17</v>
      </c>
      <c r="H7583">
        <v>60610</v>
      </c>
      <c r="I7583" t="s">
        <v>123</v>
      </c>
      <c r="J7583">
        <v>213.11500000000001</v>
      </c>
      <c r="K7583">
        <v>5</v>
      </c>
      <c r="L7583">
        <v>45.667499999999997</v>
      </c>
      <c r="M7583">
        <v>0.3</v>
      </c>
      <c r="N7583">
        <v>-15.2225</v>
      </c>
    </row>
    <row r="7584" spans="1:14" hidden="1">
      <c r="A7584">
        <v>3045</v>
      </c>
      <c r="B7584" t="s">
        <v>6451</v>
      </c>
      <c r="C7584" s="4">
        <v>42124</v>
      </c>
      <c r="D7584" s="4">
        <v>42126</v>
      </c>
      <c r="E7584" t="s">
        <v>52</v>
      </c>
      <c r="F7584" t="s">
        <v>1045</v>
      </c>
      <c r="G7584" t="s">
        <v>21</v>
      </c>
      <c r="H7584">
        <v>45373</v>
      </c>
      <c r="I7584" t="s">
        <v>4774</v>
      </c>
      <c r="J7584">
        <v>1022.97</v>
      </c>
      <c r="K7584">
        <v>5</v>
      </c>
      <c r="L7584">
        <v>255.74250000000001</v>
      </c>
      <c r="M7584">
        <v>0.4</v>
      </c>
      <c r="N7584">
        <v>-255.74250000000001</v>
      </c>
    </row>
    <row r="7585" spans="1:14" hidden="1">
      <c r="A7585">
        <v>6592</v>
      </c>
      <c r="B7585" t="s">
        <v>6452</v>
      </c>
      <c r="C7585" s="4">
        <v>42124</v>
      </c>
      <c r="D7585" s="4">
        <v>42130</v>
      </c>
      <c r="E7585" t="s">
        <v>15</v>
      </c>
      <c r="F7585" t="s">
        <v>3293</v>
      </c>
      <c r="G7585" t="s">
        <v>27</v>
      </c>
      <c r="H7585">
        <v>94110</v>
      </c>
      <c r="I7585" t="s">
        <v>2478</v>
      </c>
      <c r="J7585">
        <v>34.65</v>
      </c>
      <c r="K7585">
        <v>3</v>
      </c>
      <c r="L7585">
        <v>8.3160000000000007</v>
      </c>
      <c r="M7585">
        <v>0</v>
      </c>
      <c r="N7585">
        <v>9.702</v>
      </c>
    </row>
    <row r="7586" spans="1:14" hidden="1">
      <c r="A7586">
        <v>6593</v>
      </c>
      <c r="B7586" t="s">
        <v>6452</v>
      </c>
      <c r="C7586" s="4">
        <v>42124</v>
      </c>
      <c r="D7586" s="4">
        <v>42130</v>
      </c>
      <c r="E7586" t="s">
        <v>15</v>
      </c>
      <c r="F7586" t="s">
        <v>3293</v>
      </c>
      <c r="G7586" t="s">
        <v>27</v>
      </c>
      <c r="H7586">
        <v>94110</v>
      </c>
      <c r="I7586" t="s">
        <v>67</v>
      </c>
      <c r="J7586">
        <v>19.8</v>
      </c>
      <c r="K7586">
        <v>5</v>
      </c>
      <c r="L7586">
        <v>3.6135000000000002</v>
      </c>
      <c r="M7586">
        <v>0.2</v>
      </c>
      <c r="N7586">
        <v>1.7324999999999999</v>
      </c>
    </row>
    <row r="7587" spans="1:14" hidden="1">
      <c r="A7587">
        <v>8347</v>
      </c>
      <c r="B7587" t="s">
        <v>6453</v>
      </c>
      <c r="C7587" s="4">
        <v>42124</v>
      </c>
      <c r="D7587" s="4">
        <v>42128</v>
      </c>
      <c r="E7587" t="s">
        <v>15</v>
      </c>
      <c r="F7587" t="s">
        <v>1145</v>
      </c>
      <c r="G7587" t="s">
        <v>27</v>
      </c>
      <c r="H7587">
        <v>1841</v>
      </c>
      <c r="I7587" t="s">
        <v>2470</v>
      </c>
      <c r="J7587">
        <v>31.4</v>
      </c>
      <c r="K7587">
        <v>5</v>
      </c>
      <c r="L7587">
        <v>3.6423999999999999</v>
      </c>
      <c r="M7587">
        <v>0</v>
      </c>
      <c r="N7587">
        <v>13.188000000000001</v>
      </c>
    </row>
    <row r="7588" spans="1:14" hidden="1">
      <c r="A7588">
        <v>8348</v>
      </c>
      <c r="B7588" t="s">
        <v>6453</v>
      </c>
      <c r="C7588" s="4">
        <v>42124</v>
      </c>
      <c r="D7588" s="4">
        <v>42128</v>
      </c>
      <c r="E7588" t="s">
        <v>15</v>
      </c>
      <c r="F7588" t="s">
        <v>1145</v>
      </c>
      <c r="G7588" t="s">
        <v>27</v>
      </c>
      <c r="H7588">
        <v>1841</v>
      </c>
      <c r="I7588" t="s">
        <v>381</v>
      </c>
      <c r="J7588">
        <v>9.48</v>
      </c>
      <c r="K7588">
        <v>1</v>
      </c>
      <c r="L7588">
        <v>5.6879999999999997</v>
      </c>
      <c r="M7588">
        <v>0</v>
      </c>
      <c r="N7588">
        <v>3.7919999999999998</v>
      </c>
    </row>
    <row r="7589" spans="1:14" hidden="1">
      <c r="A7589">
        <v>8349</v>
      </c>
      <c r="B7589" t="s">
        <v>6453</v>
      </c>
      <c r="C7589" s="4">
        <v>42124</v>
      </c>
      <c r="D7589" s="4">
        <v>42128</v>
      </c>
      <c r="E7589" t="s">
        <v>15</v>
      </c>
      <c r="F7589" t="s">
        <v>1145</v>
      </c>
      <c r="G7589" t="s">
        <v>27</v>
      </c>
      <c r="H7589">
        <v>1841</v>
      </c>
      <c r="I7589" t="s">
        <v>234</v>
      </c>
      <c r="J7589">
        <v>209.5</v>
      </c>
      <c r="K7589">
        <v>10</v>
      </c>
      <c r="L7589">
        <v>15.084</v>
      </c>
      <c r="M7589">
        <v>0</v>
      </c>
      <c r="N7589">
        <v>58.66</v>
      </c>
    </row>
    <row r="7590" spans="1:14" hidden="1">
      <c r="A7590">
        <v>8350</v>
      </c>
      <c r="B7590" t="s">
        <v>6453</v>
      </c>
      <c r="C7590" s="4">
        <v>42124</v>
      </c>
      <c r="D7590" s="4">
        <v>42128</v>
      </c>
      <c r="E7590" t="s">
        <v>15</v>
      </c>
      <c r="F7590" t="s">
        <v>1145</v>
      </c>
      <c r="G7590" t="s">
        <v>27</v>
      </c>
      <c r="H7590">
        <v>1841</v>
      </c>
      <c r="I7590" t="s">
        <v>3442</v>
      </c>
      <c r="J7590">
        <v>24.3</v>
      </c>
      <c r="K7590">
        <v>5</v>
      </c>
      <c r="L7590">
        <v>2.7702</v>
      </c>
      <c r="M7590">
        <v>0</v>
      </c>
      <c r="N7590">
        <v>10.449</v>
      </c>
    </row>
    <row r="7591" spans="1:14" hidden="1">
      <c r="A7591">
        <v>8351</v>
      </c>
      <c r="B7591" t="s">
        <v>6453</v>
      </c>
      <c r="C7591" s="4">
        <v>42124</v>
      </c>
      <c r="D7591" s="4">
        <v>42128</v>
      </c>
      <c r="E7591" t="s">
        <v>15</v>
      </c>
      <c r="F7591" t="s">
        <v>1145</v>
      </c>
      <c r="G7591" t="s">
        <v>27</v>
      </c>
      <c r="H7591">
        <v>1841</v>
      </c>
      <c r="I7591" t="s">
        <v>2801</v>
      </c>
      <c r="J7591">
        <v>6.48</v>
      </c>
      <c r="K7591">
        <v>1</v>
      </c>
      <c r="L7591">
        <v>3.3696000000000002</v>
      </c>
      <c r="M7591">
        <v>0</v>
      </c>
      <c r="N7591">
        <v>3.1103999999999998</v>
      </c>
    </row>
    <row r="7592" spans="1:14" hidden="1">
      <c r="A7592">
        <v>5861</v>
      </c>
      <c r="B7592" t="s">
        <v>6454</v>
      </c>
      <c r="C7592" s="4">
        <v>42123</v>
      </c>
      <c r="D7592" s="4">
        <v>42128</v>
      </c>
      <c r="E7592" t="s">
        <v>52</v>
      </c>
      <c r="F7592" t="s">
        <v>2932</v>
      </c>
      <c r="G7592" t="s">
        <v>17</v>
      </c>
      <c r="H7592">
        <v>19120</v>
      </c>
      <c r="I7592" t="s">
        <v>3263</v>
      </c>
      <c r="J7592">
        <v>7.968</v>
      </c>
      <c r="K7592">
        <v>2</v>
      </c>
      <c r="L7592">
        <v>2.5398000000000001</v>
      </c>
      <c r="M7592">
        <v>0.2</v>
      </c>
      <c r="N7592">
        <v>2.8883999999999999</v>
      </c>
    </row>
    <row r="7593" spans="1:14" hidden="1">
      <c r="A7593">
        <v>379</v>
      </c>
      <c r="B7593" t="s">
        <v>6455</v>
      </c>
      <c r="C7593" s="4">
        <v>42122</v>
      </c>
      <c r="D7593" s="4">
        <v>42129</v>
      </c>
      <c r="E7593" t="s">
        <v>15</v>
      </c>
      <c r="F7593" t="s">
        <v>314</v>
      </c>
      <c r="G7593" t="s">
        <v>21</v>
      </c>
      <c r="H7593">
        <v>77095</v>
      </c>
      <c r="I7593" t="s">
        <v>1403</v>
      </c>
      <c r="J7593">
        <v>8.6519999999999992</v>
      </c>
      <c r="K7593">
        <v>3</v>
      </c>
      <c r="L7593">
        <v>9.6614000000000004</v>
      </c>
      <c r="M7593">
        <v>0.8</v>
      </c>
      <c r="N7593">
        <v>-20.3322</v>
      </c>
    </row>
    <row r="7594" spans="1:14" hidden="1">
      <c r="A7594">
        <v>380</v>
      </c>
      <c r="B7594" t="s">
        <v>6455</v>
      </c>
      <c r="C7594" s="4">
        <v>42122</v>
      </c>
      <c r="D7594" s="4">
        <v>42129</v>
      </c>
      <c r="E7594" t="s">
        <v>15</v>
      </c>
      <c r="F7594" t="s">
        <v>314</v>
      </c>
      <c r="G7594" t="s">
        <v>21</v>
      </c>
      <c r="H7594">
        <v>77095</v>
      </c>
      <c r="I7594" t="s">
        <v>593</v>
      </c>
      <c r="J7594">
        <v>23.832000000000001</v>
      </c>
      <c r="K7594">
        <v>3</v>
      </c>
      <c r="L7594">
        <v>7.0503</v>
      </c>
      <c r="M7594">
        <v>0.2</v>
      </c>
      <c r="N7594">
        <v>2.6810999999999998</v>
      </c>
    </row>
    <row r="7595" spans="1:14" hidden="1">
      <c r="A7595">
        <v>381</v>
      </c>
      <c r="B7595" t="s">
        <v>6455</v>
      </c>
      <c r="C7595" s="4">
        <v>42122</v>
      </c>
      <c r="D7595" s="4">
        <v>42129</v>
      </c>
      <c r="E7595" t="s">
        <v>15</v>
      </c>
      <c r="F7595" t="s">
        <v>314</v>
      </c>
      <c r="G7595" t="s">
        <v>21</v>
      </c>
      <c r="H7595">
        <v>77095</v>
      </c>
      <c r="I7595" t="s">
        <v>1807</v>
      </c>
      <c r="J7595">
        <v>12.176</v>
      </c>
      <c r="K7595">
        <v>4</v>
      </c>
      <c r="L7595">
        <v>7.7622</v>
      </c>
      <c r="M7595">
        <v>0.8</v>
      </c>
      <c r="N7595">
        <v>-18.872800000000002</v>
      </c>
    </row>
    <row r="7596" spans="1:14" hidden="1">
      <c r="A7596">
        <v>7683</v>
      </c>
      <c r="B7596" t="s">
        <v>6456</v>
      </c>
      <c r="C7596" s="4">
        <v>42122</v>
      </c>
      <c r="D7596" s="4">
        <v>42125</v>
      </c>
      <c r="E7596" t="s">
        <v>38</v>
      </c>
      <c r="F7596" t="s">
        <v>3086</v>
      </c>
      <c r="G7596" t="s">
        <v>17</v>
      </c>
      <c r="H7596">
        <v>48640</v>
      </c>
      <c r="I7596" t="s">
        <v>856</v>
      </c>
      <c r="J7596">
        <v>186.732</v>
      </c>
      <c r="K7596">
        <v>1</v>
      </c>
      <c r="L7596">
        <v>145.23599999999999</v>
      </c>
      <c r="M7596">
        <v>0.1</v>
      </c>
      <c r="N7596">
        <v>41.496000000000002</v>
      </c>
    </row>
    <row r="7597" spans="1:14" hidden="1">
      <c r="A7597">
        <v>7684</v>
      </c>
      <c r="B7597" t="s">
        <v>6456</v>
      </c>
      <c r="C7597" s="4">
        <v>42122</v>
      </c>
      <c r="D7597" s="4">
        <v>42125</v>
      </c>
      <c r="E7597" t="s">
        <v>38</v>
      </c>
      <c r="F7597" t="s">
        <v>3086</v>
      </c>
      <c r="G7597" t="s">
        <v>17</v>
      </c>
      <c r="H7597">
        <v>48640</v>
      </c>
      <c r="I7597" t="s">
        <v>1136</v>
      </c>
      <c r="J7597">
        <v>3812.97</v>
      </c>
      <c r="K7597">
        <v>3</v>
      </c>
      <c r="L7597">
        <v>635.495</v>
      </c>
      <c r="M7597">
        <v>0</v>
      </c>
      <c r="N7597">
        <v>1906.4849999999999</v>
      </c>
    </row>
    <row r="7598" spans="1:14" hidden="1">
      <c r="A7598">
        <v>1021</v>
      </c>
      <c r="B7598" t="s">
        <v>6457</v>
      </c>
      <c r="C7598" s="4">
        <v>42121</v>
      </c>
      <c r="D7598" s="4">
        <v>42127</v>
      </c>
      <c r="E7598" t="s">
        <v>15</v>
      </c>
      <c r="F7598" t="s">
        <v>975</v>
      </c>
      <c r="G7598" t="s">
        <v>21</v>
      </c>
      <c r="H7598">
        <v>20016</v>
      </c>
      <c r="I7598" t="s">
        <v>2507</v>
      </c>
      <c r="J7598">
        <v>22.74</v>
      </c>
      <c r="K7598">
        <v>3</v>
      </c>
      <c r="L7598">
        <v>4.6238000000000001</v>
      </c>
      <c r="M7598">
        <v>0</v>
      </c>
      <c r="N7598">
        <v>8.8686000000000007</v>
      </c>
    </row>
    <row r="7599" spans="1:14" hidden="1">
      <c r="A7599">
        <v>1022</v>
      </c>
      <c r="B7599" t="s">
        <v>6457</v>
      </c>
      <c r="C7599" s="4">
        <v>42121</v>
      </c>
      <c r="D7599" s="4">
        <v>42127</v>
      </c>
      <c r="E7599" t="s">
        <v>15</v>
      </c>
      <c r="F7599" t="s">
        <v>975</v>
      </c>
      <c r="G7599" t="s">
        <v>21</v>
      </c>
      <c r="H7599">
        <v>20016</v>
      </c>
      <c r="I7599" t="s">
        <v>3875</v>
      </c>
      <c r="J7599">
        <v>1267.53</v>
      </c>
      <c r="K7599">
        <v>3</v>
      </c>
      <c r="L7599">
        <v>316.88249999999999</v>
      </c>
      <c r="M7599">
        <v>0</v>
      </c>
      <c r="N7599">
        <v>316.88249999999999</v>
      </c>
    </row>
    <row r="7600" spans="1:14" hidden="1">
      <c r="A7600">
        <v>1023</v>
      </c>
      <c r="B7600" t="s">
        <v>6457</v>
      </c>
      <c r="C7600" s="4">
        <v>42121</v>
      </c>
      <c r="D7600" s="4">
        <v>42127</v>
      </c>
      <c r="E7600" t="s">
        <v>15</v>
      </c>
      <c r="F7600" t="s">
        <v>975</v>
      </c>
      <c r="G7600" t="s">
        <v>21</v>
      </c>
      <c r="H7600">
        <v>20016</v>
      </c>
      <c r="I7600" t="s">
        <v>6458</v>
      </c>
      <c r="J7600">
        <v>1379.92</v>
      </c>
      <c r="K7600">
        <v>8</v>
      </c>
      <c r="L7600">
        <v>91.419700000000006</v>
      </c>
      <c r="M7600">
        <v>0</v>
      </c>
      <c r="N7600">
        <v>648.56240000000003</v>
      </c>
    </row>
    <row r="7601" spans="1:14" hidden="1">
      <c r="A7601">
        <v>3418</v>
      </c>
      <c r="B7601" t="s">
        <v>6459</v>
      </c>
      <c r="C7601" s="4">
        <v>42121</v>
      </c>
      <c r="D7601" s="4">
        <v>42126</v>
      </c>
      <c r="E7601" t="s">
        <v>15</v>
      </c>
      <c r="F7601" t="s">
        <v>2751</v>
      </c>
      <c r="G7601" t="s">
        <v>17</v>
      </c>
      <c r="H7601">
        <v>80013</v>
      </c>
      <c r="I7601" t="s">
        <v>1329</v>
      </c>
      <c r="J7601">
        <v>43.56</v>
      </c>
      <c r="K7601">
        <v>5</v>
      </c>
      <c r="L7601">
        <v>8.0586000000000002</v>
      </c>
      <c r="M7601">
        <v>0.2</v>
      </c>
      <c r="N7601">
        <v>3.2669999999999999</v>
      </c>
    </row>
    <row r="7602" spans="1:14" hidden="1">
      <c r="A7602">
        <v>3419</v>
      </c>
      <c r="B7602" t="s">
        <v>6459</v>
      </c>
      <c r="C7602" s="4">
        <v>42121</v>
      </c>
      <c r="D7602" s="4">
        <v>42126</v>
      </c>
      <c r="E7602" t="s">
        <v>15</v>
      </c>
      <c r="F7602" t="s">
        <v>2751</v>
      </c>
      <c r="G7602" t="s">
        <v>17</v>
      </c>
      <c r="H7602">
        <v>80013</v>
      </c>
      <c r="I7602" t="s">
        <v>2090</v>
      </c>
      <c r="J7602">
        <v>5.84</v>
      </c>
      <c r="K7602">
        <v>2</v>
      </c>
      <c r="L7602">
        <v>2.5550000000000002</v>
      </c>
      <c r="M7602">
        <v>0.2</v>
      </c>
      <c r="N7602">
        <v>0.73</v>
      </c>
    </row>
    <row r="7603" spans="1:14" hidden="1">
      <c r="A7603">
        <v>73</v>
      </c>
      <c r="B7603" t="s">
        <v>6460</v>
      </c>
      <c r="C7603" s="4">
        <v>42120</v>
      </c>
      <c r="D7603" s="4">
        <v>42126</v>
      </c>
      <c r="E7603" t="s">
        <v>15</v>
      </c>
      <c r="F7603" t="s">
        <v>1383</v>
      </c>
      <c r="G7603" t="s">
        <v>21</v>
      </c>
      <c r="H7603">
        <v>38109</v>
      </c>
      <c r="I7603" t="s">
        <v>2838</v>
      </c>
      <c r="J7603">
        <v>831.93600000000004</v>
      </c>
      <c r="K7603">
        <v>8</v>
      </c>
      <c r="L7603">
        <v>118.29089999999999</v>
      </c>
      <c r="M7603">
        <v>0.2</v>
      </c>
      <c r="N7603">
        <v>-114.3912</v>
      </c>
    </row>
    <row r="7604" spans="1:14" hidden="1">
      <c r="A7604">
        <v>74</v>
      </c>
      <c r="B7604" t="s">
        <v>6460</v>
      </c>
      <c r="C7604" s="4">
        <v>42120</v>
      </c>
      <c r="D7604" s="4">
        <v>42126</v>
      </c>
      <c r="E7604" t="s">
        <v>15</v>
      </c>
      <c r="F7604" t="s">
        <v>1383</v>
      </c>
      <c r="G7604" t="s">
        <v>21</v>
      </c>
      <c r="H7604">
        <v>38109</v>
      </c>
      <c r="I7604" t="s">
        <v>195</v>
      </c>
      <c r="J7604">
        <v>97.04</v>
      </c>
      <c r="K7604">
        <v>2</v>
      </c>
      <c r="L7604">
        <v>47.913499999999999</v>
      </c>
      <c r="M7604">
        <v>0.2</v>
      </c>
      <c r="N7604">
        <v>1.2130000000000001</v>
      </c>
    </row>
    <row r="7605" spans="1:14" hidden="1">
      <c r="A7605">
        <v>75</v>
      </c>
      <c r="B7605" t="s">
        <v>6460</v>
      </c>
      <c r="C7605" s="4">
        <v>42120</v>
      </c>
      <c r="D7605" s="4">
        <v>42126</v>
      </c>
      <c r="E7605" t="s">
        <v>15</v>
      </c>
      <c r="F7605" t="s">
        <v>1383</v>
      </c>
      <c r="G7605" t="s">
        <v>21</v>
      </c>
      <c r="H7605">
        <v>38109</v>
      </c>
      <c r="I7605" t="s">
        <v>204</v>
      </c>
      <c r="J7605">
        <v>72.784000000000006</v>
      </c>
      <c r="K7605">
        <v>1</v>
      </c>
      <c r="L7605">
        <v>90.98</v>
      </c>
      <c r="M7605">
        <v>0.2</v>
      </c>
      <c r="N7605">
        <v>-18.196000000000002</v>
      </c>
    </row>
    <row r="7606" spans="1:14" hidden="1">
      <c r="A7606">
        <v>2899</v>
      </c>
      <c r="B7606" t="s">
        <v>6461</v>
      </c>
      <c r="C7606" s="4">
        <v>42120</v>
      </c>
      <c r="D7606" s="4">
        <v>42124</v>
      </c>
      <c r="E7606" t="s">
        <v>15</v>
      </c>
      <c r="F7606" t="s">
        <v>4609</v>
      </c>
      <c r="G7606" t="s">
        <v>21</v>
      </c>
      <c r="H7606">
        <v>77036</v>
      </c>
      <c r="I7606" t="s">
        <v>2162</v>
      </c>
      <c r="J7606">
        <v>408.42200000000003</v>
      </c>
      <c r="K7606">
        <v>2</v>
      </c>
      <c r="L7606">
        <v>207.1283</v>
      </c>
      <c r="M7606">
        <v>0.3</v>
      </c>
      <c r="N7606">
        <v>-5.8346000000000204</v>
      </c>
    </row>
    <row r="7607" spans="1:14" hidden="1">
      <c r="A7607">
        <v>7829</v>
      </c>
      <c r="B7607" t="s">
        <v>6462</v>
      </c>
      <c r="C7607" s="4">
        <v>42120</v>
      </c>
      <c r="D7607" s="4">
        <v>42125</v>
      </c>
      <c r="E7607" t="s">
        <v>15</v>
      </c>
      <c r="F7607" t="s">
        <v>2524</v>
      </c>
      <c r="G7607" t="s">
        <v>27</v>
      </c>
      <c r="H7607">
        <v>92105</v>
      </c>
      <c r="I7607" t="s">
        <v>2641</v>
      </c>
      <c r="J7607">
        <v>63.936</v>
      </c>
      <c r="K7607">
        <v>3</v>
      </c>
      <c r="L7607">
        <v>19.180800000000001</v>
      </c>
      <c r="M7607">
        <v>0.2</v>
      </c>
      <c r="N7607">
        <v>6.3936000000000002</v>
      </c>
    </row>
    <row r="7608" spans="1:14" hidden="1">
      <c r="A7608">
        <v>7830</v>
      </c>
      <c r="B7608" t="s">
        <v>6462</v>
      </c>
      <c r="C7608" s="4">
        <v>42120</v>
      </c>
      <c r="D7608" s="4">
        <v>42125</v>
      </c>
      <c r="E7608" t="s">
        <v>15</v>
      </c>
      <c r="F7608" t="s">
        <v>2524</v>
      </c>
      <c r="G7608" t="s">
        <v>27</v>
      </c>
      <c r="H7608">
        <v>92105</v>
      </c>
      <c r="I7608" t="s">
        <v>2658</v>
      </c>
      <c r="J7608">
        <v>59.52</v>
      </c>
      <c r="K7608">
        <v>3</v>
      </c>
      <c r="L7608">
        <v>14.6816</v>
      </c>
      <c r="M7608">
        <v>0</v>
      </c>
      <c r="N7608">
        <v>15.475199999999999</v>
      </c>
    </row>
    <row r="7609" spans="1:14" hidden="1">
      <c r="A7609">
        <v>7831</v>
      </c>
      <c r="B7609" t="s">
        <v>6462</v>
      </c>
      <c r="C7609" s="4">
        <v>42120</v>
      </c>
      <c r="D7609" s="4">
        <v>42125</v>
      </c>
      <c r="E7609" t="s">
        <v>15</v>
      </c>
      <c r="F7609" t="s">
        <v>2524</v>
      </c>
      <c r="G7609" t="s">
        <v>27</v>
      </c>
      <c r="H7609">
        <v>92105</v>
      </c>
      <c r="I7609" t="s">
        <v>5822</v>
      </c>
      <c r="J7609">
        <v>311.976</v>
      </c>
      <c r="K7609">
        <v>3</v>
      </c>
      <c r="L7609">
        <v>90.992999999999995</v>
      </c>
      <c r="M7609">
        <v>0.2</v>
      </c>
      <c r="N7609">
        <v>38.997</v>
      </c>
    </row>
    <row r="7610" spans="1:14" hidden="1">
      <c r="A7610">
        <v>7832</v>
      </c>
      <c r="B7610" t="s">
        <v>6462</v>
      </c>
      <c r="C7610" s="4">
        <v>42120</v>
      </c>
      <c r="D7610" s="4">
        <v>42125</v>
      </c>
      <c r="E7610" t="s">
        <v>15</v>
      </c>
      <c r="F7610" t="s">
        <v>2524</v>
      </c>
      <c r="G7610" t="s">
        <v>27</v>
      </c>
      <c r="H7610">
        <v>92105</v>
      </c>
      <c r="I7610" t="s">
        <v>301</v>
      </c>
      <c r="J7610">
        <v>50.351999999999997</v>
      </c>
      <c r="K7610">
        <v>3</v>
      </c>
      <c r="L7610">
        <v>10.909599999999999</v>
      </c>
      <c r="M7610">
        <v>0.2</v>
      </c>
      <c r="N7610">
        <v>17.623200000000001</v>
      </c>
    </row>
    <row r="7611" spans="1:14" hidden="1">
      <c r="A7611">
        <v>8207</v>
      </c>
      <c r="B7611" t="s">
        <v>6463</v>
      </c>
      <c r="C7611" s="4">
        <v>42120</v>
      </c>
      <c r="D7611" s="4">
        <v>42124</v>
      </c>
      <c r="E7611" t="s">
        <v>15</v>
      </c>
      <c r="F7611" t="s">
        <v>1628</v>
      </c>
      <c r="G7611" t="s">
        <v>21</v>
      </c>
      <c r="H7611">
        <v>32114</v>
      </c>
      <c r="I7611" t="s">
        <v>423</v>
      </c>
      <c r="J7611">
        <v>191.5155</v>
      </c>
      <c r="K7611">
        <v>1</v>
      </c>
      <c r="L7611">
        <v>268.12169999999998</v>
      </c>
      <c r="M7611">
        <v>0.45</v>
      </c>
      <c r="N7611">
        <v>-76.606200000000001</v>
      </c>
    </row>
    <row r="7612" spans="1:14" hidden="1">
      <c r="A7612">
        <v>8208</v>
      </c>
      <c r="B7612" t="s">
        <v>6463</v>
      </c>
      <c r="C7612" s="4">
        <v>42120</v>
      </c>
      <c r="D7612" s="4">
        <v>42124</v>
      </c>
      <c r="E7612" t="s">
        <v>15</v>
      </c>
      <c r="F7612" t="s">
        <v>1628</v>
      </c>
      <c r="G7612" t="s">
        <v>21</v>
      </c>
      <c r="H7612">
        <v>32114</v>
      </c>
      <c r="I7612" t="s">
        <v>541</v>
      </c>
      <c r="J7612">
        <v>2.6240000000000001</v>
      </c>
      <c r="K7612">
        <v>1</v>
      </c>
      <c r="L7612">
        <v>2.1976</v>
      </c>
      <c r="M7612">
        <v>0.2</v>
      </c>
      <c r="N7612">
        <v>0.4264</v>
      </c>
    </row>
    <row r="7613" spans="1:14" hidden="1">
      <c r="A7613">
        <v>886</v>
      </c>
      <c r="B7613" t="s">
        <v>6464</v>
      </c>
      <c r="C7613" s="4">
        <v>42119</v>
      </c>
      <c r="D7613" s="4">
        <v>42122</v>
      </c>
      <c r="E7613" t="s">
        <v>52</v>
      </c>
      <c r="F7613" t="s">
        <v>2489</v>
      </c>
      <c r="G7613" t="s">
        <v>27</v>
      </c>
      <c r="H7613">
        <v>90045</v>
      </c>
      <c r="I7613" t="s">
        <v>669</v>
      </c>
      <c r="J7613">
        <v>13.944000000000001</v>
      </c>
      <c r="K7613">
        <v>3</v>
      </c>
      <c r="L7613">
        <v>3.1374</v>
      </c>
      <c r="M7613">
        <v>0.2</v>
      </c>
      <c r="N7613">
        <v>4.5317999999999996</v>
      </c>
    </row>
    <row r="7614" spans="1:14" hidden="1">
      <c r="A7614">
        <v>3141</v>
      </c>
      <c r="B7614" t="s">
        <v>6465</v>
      </c>
      <c r="C7614" s="4">
        <v>42119</v>
      </c>
      <c r="D7614" s="4">
        <v>42122</v>
      </c>
      <c r="E7614" t="s">
        <v>38</v>
      </c>
      <c r="F7614" t="s">
        <v>5258</v>
      </c>
      <c r="G7614" t="s">
        <v>21</v>
      </c>
      <c r="H7614">
        <v>10035</v>
      </c>
      <c r="I7614" t="s">
        <v>1007</v>
      </c>
      <c r="J7614">
        <v>206.43</v>
      </c>
      <c r="K7614">
        <v>3</v>
      </c>
      <c r="L7614">
        <v>38.5336</v>
      </c>
      <c r="M7614">
        <v>0</v>
      </c>
      <c r="N7614">
        <v>90.8292</v>
      </c>
    </row>
    <row r="7615" spans="1:14" hidden="1">
      <c r="A7615">
        <v>6051</v>
      </c>
      <c r="B7615" t="s">
        <v>6466</v>
      </c>
      <c r="C7615" s="4">
        <v>42119</v>
      </c>
      <c r="D7615" s="4">
        <v>42124</v>
      </c>
      <c r="E7615" t="s">
        <v>15</v>
      </c>
      <c r="F7615" t="s">
        <v>3348</v>
      </c>
      <c r="G7615" t="s">
        <v>21</v>
      </c>
      <c r="H7615">
        <v>53209</v>
      </c>
      <c r="I7615" t="s">
        <v>2478</v>
      </c>
      <c r="J7615">
        <v>57.75</v>
      </c>
      <c r="K7615">
        <v>5</v>
      </c>
      <c r="L7615">
        <v>8.3160000000000007</v>
      </c>
      <c r="M7615">
        <v>0</v>
      </c>
      <c r="N7615">
        <v>16.170000000000002</v>
      </c>
    </row>
    <row r="7616" spans="1:14" hidden="1">
      <c r="A7616">
        <v>6052</v>
      </c>
      <c r="B7616" t="s">
        <v>6466</v>
      </c>
      <c r="C7616" s="4">
        <v>42119</v>
      </c>
      <c r="D7616" s="4">
        <v>42124</v>
      </c>
      <c r="E7616" t="s">
        <v>15</v>
      </c>
      <c r="F7616" t="s">
        <v>3348</v>
      </c>
      <c r="G7616" t="s">
        <v>21</v>
      </c>
      <c r="H7616">
        <v>53209</v>
      </c>
      <c r="I7616" t="s">
        <v>908</v>
      </c>
      <c r="J7616">
        <v>272.39999999999998</v>
      </c>
      <c r="K7616">
        <v>5</v>
      </c>
      <c r="L7616">
        <v>39.2256</v>
      </c>
      <c r="M7616">
        <v>0</v>
      </c>
      <c r="N7616">
        <v>76.272000000000006</v>
      </c>
    </row>
    <row r="7617" spans="1:14" hidden="1">
      <c r="A7617">
        <v>6948</v>
      </c>
      <c r="B7617" t="s">
        <v>6467</v>
      </c>
      <c r="C7617" s="4">
        <v>42119</v>
      </c>
      <c r="D7617" s="4">
        <v>42123</v>
      </c>
      <c r="E7617" t="s">
        <v>15</v>
      </c>
      <c r="F7617" t="s">
        <v>1420</v>
      </c>
      <c r="G7617" t="s">
        <v>21</v>
      </c>
      <c r="H7617">
        <v>60505</v>
      </c>
      <c r="I7617" t="s">
        <v>1323</v>
      </c>
      <c r="J7617">
        <v>221.024</v>
      </c>
      <c r="K7617">
        <v>2</v>
      </c>
      <c r="L7617">
        <v>138.13999999999999</v>
      </c>
      <c r="M7617">
        <v>0.2</v>
      </c>
      <c r="N7617">
        <v>-55.256</v>
      </c>
    </row>
    <row r="7618" spans="1:14" hidden="1">
      <c r="A7618">
        <v>6949</v>
      </c>
      <c r="B7618" t="s">
        <v>6467</v>
      </c>
      <c r="C7618" s="4">
        <v>42119</v>
      </c>
      <c r="D7618" s="4">
        <v>42123</v>
      </c>
      <c r="E7618" t="s">
        <v>15</v>
      </c>
      <c r="F7618" t="s">
        <v>1420</v>
      </c>
      <c r="G7618" t="s">
        <v>21</v>
      </c>
      <c r="H7618">
        <v>60505</v>
      </c>
      <c r="I7618" t="s">
        <v>2373</v>
      </c>
      <c r="J7618">
        <v>128.05799999999999</v>
      </c>
      <c r="K7618">
        <v>3</v>
      </c>
      <c r="L7618">
        <v>50.613399999999999</v>
      </c>
      <c r="M7618">
        <v>0.3</v>
      </c>
      <c r="N7618">
        <v>-23.7822</v>
      </c>
    </row>
    <row r="7619" spans="1:14" hidden="1">
      <c r="A7619">
        <v>6956</v>
      </c>
      <c r="B7619" t="s">
        <v>6468</v>
      </c>
      <c r="C7619" s="4">
        <v>42119</v>
      </c>
      <c r="D7619" s="4">
        <v>42126</v>
      </c>
      <c r="E7619" t="s">
        <v>15</v>
      </c>
      <c r="F7619" t="s">
        <v>2917</v>
      </c>
      <c r="G7619" t="s">
        <v>27</v>
      </c>
      <c r="H7619">
        <v>90004</v>
      </c>
      <c r="I7619" t="s">
        <v>3716</v>
      </c>
      <c r="J7619">
        <v>21.34</v>
      </c>
      <c r="K7619">
        <v>2</v>
      </c>
      <c r="L7619">
        <v>5.7618</v>
      </c>
      <c r="M7619">
        <v>0</v>
      </c>
      <c r="N7619">
        <v>9.8163999999999998</v>
      </c>
    </row>
    <row r="7620" spans="1:14" hidden="1">
      <c r="A7620">
        <v>4766</v>
      </c>
      <c r="B7620" t="s">
        <v>6469</v>
      </c>
      <c r="C7620" s="4">
        <v>42118</v>
      </c>
      <c r="D7620" s="4">
        <v>42122</v>
      </c>
      <c r="E7620" t="s">
        <v>15</v>
      </c>
      <c r="F7620" t="s">
        <v>1393</v>
      </c>
      <c r="G7620" t="s">
        <v>17</v>
      </c>
      <c r="H7620">
        <v>10009</v>
      </c>
      <c r="I7620" t="s">
        <v>854</v>
      </c>
      <c r="J7620">
        <v>25.99</v>
      </c>
      <c r="K7620">
        <v>1</v>
      </c>
      <c r="L7620">
        <v>18.4529</v>
      </c>
      <c r="M7620">
        <v>0</v>
      </c>
      <c r="N7620">
        <v>7.5370999999999997</v>
      </c>
    </row>
    <row r="7621" spans="1:14" hidden="1">
      <c r="A7621">
        <v>6293</v>
      </c>
      <c r="B7621" t="s">
        <v>6470</v>
      </c>
      <c r="C7621" s="4">
        <v>42116</v>
      </c>
      <c r="D7621" s="4">
        <v>42120</v>
      </c>
      <c r="E7621" t="s">
        <v>15</v>
      </c>
      <c r="F7621" t="s">
        <v>2803</v>
      </c>
      <c r="G7621" t="s">
        <v>21</v>
      </c>
      <c r="H7621">
        <v>90008</v>
      </c>
      <c r="I7621" t="s">
        <v>3125</v>
      </c>
      <c r="J7621">
        <v>88.775999999999996</v>
      </c>
      <c r="K7621">
        <v>3</v>
      </c>
      <c r="L7621">
        <v>27.002700000000001</v>
      </c>
      <c r="M7621">
        <v>0.2</v>
      </c>
      <c r="N7621">
        <v>7.7679</v>
      </c>
    </row>
    <row r="7622" spans="1:14" hidden="1">
      <c r="A7622">
        <v>6294</v>
      </c>
      <c r="B7622" t="s">
        <v>6470</v>
      </c>
      <c r="C7622" s="4">
        <v>42116</v>
      </c>
      <c r="D7622" s="4">
        <v>42120</v>
      </c>
      <c r="E7622" t="s">
        <v>15</v>
      </c>
      <c r="F7622" t="s">
        <v>2803</v>
      </c>
      <c r="G7622" t="s">
        <v>21</v>
      </c>
      <c r="H7622">
        <v>90008</v>
      </c>
      <c r="I7622" t="s">
        <v>3095</v>
      </c>
      <c r="J7622">
        <v>64.14</v>
      </c>
      <c r="K7622">
        <v>3</v>
      </c>
      <c r="L7622">
        <v>15.821199999999999</v>
      </c>
      <c r="M7622">
        <v>0</v>
      </c>
      <c r="N7622">
        <v>16.676400000000001</v>
      </c>
    </row>
    <row r="7623" spans="1:14" hidden="1">
      <c r="A7623">
        <v>6612</v>
      </c>
      <c r="B7623" t="s">
        <v>6471</v>
      </c>
      <c r="C7623" s="4">
        <v>42115</v>
      </c>
      <c r="D7623" s="4">
        <v>42122</v>
      </c>
      <c r="E7623" t="s">
        <v>15</v>
      </c>
      <c r="F7623" t="s">
        <v>764</v>
      </c>
      <c r="G7623" t="s">
        <v>21</v>
      </c>
      <c r="H7623">
        <v>40214</v>
      </c>
      <c r="I7623" t="s">
        <v>1502</v>
      </c>
      <c r="J7623">
        <v>191.96</v>
      </c>
      <c r="K7623">
        <v>2</v>
      </c>
      <c r="L7623">
        <v>70.065399999999997</v>
      </c>
      <c r="M7623">
        <v>0</v>
      </c>
      <c r="N7623">
        <v>51.8292</v>
      </c>
    </row>
    <row r="7624" spans="1:14" hidden="1">
      <c r="A7624">
        <v>6613</v>
      </c>
      <c r="B7624" t="s">
        <v>6471</v>
      </c>
      <c r="C7624" s="4">
        <v>42115</v>
      </c>
      <c r="D7624" s="4">
        <v>42122</v>
      </c>
      <c r="E7624" t="s">
        <v>15</v>
      </c>
      <c r="F7624" t="s">
        <v>764</v>
      </c>
      <c r="G7624" t="s">
        <v>21</v>
      </c>
      <c r="H7624">
        <v>40214</v>
      </c>
      <c r="I7624" t="s">
        <v>2032</v>
      </c>
      <c r="J7624">
        <v>21.3</v>
      </c>
      <c r="K7624">
        <v>3</v>
      </c>
      <c r="L7624">
        <v>3.8340000000000001</v>
      </c>
      <c r="M7624">
        <v>0</v>
      </c>
      <c r="N7624">
        <v>9.798</v>
      </c>
    </row>
    <row r="7625" spans="1:14" hidden="1">
      <c r="A7625">
        <v>6614</v>
      </c>
      <c r="B7625" t="s">
        <v>6471</v>
      </c>
      <c r="C7625" s="4">
        <v>42115</v>
      </c>
      <c r="D7625" s="4">
        <v>42122</v>
      </c>
      <c r="E7625" t="s">
        <v>15</v>
      </c>
      <c r="F7625" t="s">
        <v>764</v>
      </c>
      <c r="G7625" t="s">
        <v>21</v>
      </c>
      <c r="H7625">
        <v>40214</v>
      </c>
      <c r="I7625" t="s">
        <v>277</v>
      </c>
      <c r="J7625">
        <v>469.95</v>
      </c>
      <c r="K7625">
        <v>5</v>
      </c>
      <c r="L7625">
        <v>67.672799999999995</v>
      </c>
      <c r="M7625">
        <v>0</v>
      </c>
      <c r="N7625">
        <v>131.58600000000001</v>
      </c>
    </row>
    <row r="7626" spans="1:14" hidden="1">
      <c r="A7626">
        <v>6615</v>
      </c>
      <c r="B7626" t="s">
        <v>6471</v>
      </c>
      <c r="C7626" s="4">
        <v>42115</v>
      </c>
      <c r="D7626" s="4">
        <v>42122</v>
      </c>
      <c r="E7626" t="s">
        <v>15</v>
      </c>
      <c r="F7626" t="s">
        <v>764</v>
      </c>
      <c r="G7626" t="s">
        <v>21</v>
      </c>
      <c r="H7626">
        <v>40214</v>
      </c>
      <c r="I7626" t="s">
        <v>840</v>
      </c>
      <c r="J7626">
        <v>209.88</v>
      </c>
      <c r="K7626">
        <v>3</v>
      </c>
      <c r="L7626">
        <v>58.066800000000001</v>
      </c>
      <c r="M7626">
        <v>0</v>
      </c>
      <c r="N7626">
        <v>35.679600000000001</v>
      </c>
    </row>
    <row r="7627" spans="1:14" hidden="1">
      <c r="A7627">
        <v>2291</v>
      </c>
      <c r="B7627" t="s">
        <v>6472</v>
      </c>
      <c r="C7627" s="4">
        <v>42114</v>
      </c>
      <c r="D7627" s="4">
        <v>42119</v>
      </c>
      <c r="E7627" t="s">
        <v>15</v>
      </c>
      <c r="F7627" t="s">
        <v>4859</v>
      </c>
      <c r="G7627" t="s">
        <v>27</v>
      </c>
      <c r="H7627">
        <v>31907</v>
      </c>
      <c r="I7627" t="s">
        <v>2677</v>
      </c>
      <c r="J7627">
        <v>287.97000000000003</v>
      </c>
      <c r="K7627">
        <v>3</v>
      </c>
      <c r="L7627">
        <v>70.072699999999998</v>
      </c>
      <c r="M7627">
        <v>0</v>
      </c>
      <c r="N7627">
        <v>77.751900000000006</v>
      </c>
    </row>
    <row r="7628" spans="1:14" hidden="1">
      <c r="A7628">
        <v>2292</v>
      </c>
      <c r="B7628" t="s">
        <v>6472</v>
      </c>
      <c r="C7628" s="4">
        <v>42114</v>
      </c>
      <c r="D7628" s="4">
        <v>42119</v>
      </c>
      <c r="E7628" t="s">
        <v>15</v>
      </c>
      <c r="F7628" t="s">
        <v>4859</v>
      </c>
      <c r="G7628" t="s">
        <v>27</v>
      </c>
      <c r="H7628">
        <v>31907</v>
      </c>
      <c r="I7628" t="s">
        <v>2551</v>
      </c>
      <c r="J7628">
        <v>595.38</v>
      </c>
      <c r="K7628">
        <v>6</v>
      </c>
      <c r="L7628">
        <v>49.615000000000002</v>
      </c>
      <c r="M7628">
        <v>0</v>
      </c>
      <c r="N7628">
        <v>297.69</v>
      </c>
    </row>
    <row r="7629" spans="1:14" hidden="1">
      <c r="A7629">
        <v>2293</v>
      </c>
      <c r="B7629" t="s">
        <v>6472</v>
      </c>
      <c r="C7629" s="4">
        <v>42114</v>
      </c>
      <c r="D7629" s="4">
        <v>42119</v>
      </c>
      <c r="E7629" t="s">
        <v>15</v>
      </c>
      <c r="F7629" t="s">
        <v>4859</v>
      </c>
      <c r="G7629" t="s">
        <v>27</v>
      </c>
      <c r="H7629">
        <v>31907</v>
      </c>
      <c r="I7629" t="s">
        <v>3217</v>
      </c>
      <c r="J7629">
        <v>12.96</v>
      </c>
      <c r="K7629">
        <v>2</v>
      </c>
      <c r="L7629">
        <v>3.3696000000000002</v>
      </c>
      <c r="M7629">
        <v>0</v>
      </c>
      <c r="N7629">
        <v>6.2207999999999997</v>
      </c>
    </row>
    <row r="7630" spans="1:14" hidden="1">
      <c r="A7630">
        <v>6168</v>
      </c>
      <c r="B7630" t="s">
        <v>6473</v>
      </c>
      <c r="C7630" s="4">
        <v>42114</v>
      </c>
      <c r="D7630" s="4">
        <v>42119</v>
      </c>
      <c r="E7630" t="s">
        <v>15</v>
      </c>
      <c r="F7630" t="s">
        <v>1084</v>
      </c>
      <c r="G7630" t="s">
        <v>21</v>
      </c>
      <c r="H7630">
        <v>77036</v>
      </c>
      <c r="I7630" t="s">
        <v>958</v>
      </c>
      <c r="J7630">
        <v>117.456</v>
      </c>
      <c r="K7630">
        <v>3</v>
      </c>
      <c r="L7630">
        <v>24.47</v>
      </c>
      <c r="M7630">
        <v>0.2</v>
      </c>
      <c r="N7630">
        <v>44.045999999999999</v>
      </c>
    </row>
    <row r="7631" spans="1:14" hidden="1">
      <c r="A7631">
        <v>8301</v>
      </c>
      <c r="B7631" t="s">
        <v>6474</v>
      </c>
      <c r="C7631" s="4">
        <v>42114</v>
      </c>
      <c r="D7631" s="4">
        <v>42118</v>
      </c>
      <c r="E7631" t="s">
        <v>15</v>
      </c>
      <c r="F7631" t="s">
        <v>1648</v>
      </c>
      <c r="G7631" t="s">
        <v>21</v>
      </c>
      <c r="H7631">
        <v>48234</v>
      </c>
      <c r="I7631" t="s">
        <v>3302</v>
      </c>
      <c r="J7631">
        <v>180.96</v>
      </c>
      <c r="K7631">
        <v>2</v>
      </c>
      <c r="L7631">
        <v>49.764000000000003</v>
      </c>
      <c r="M7631">
        <v>0</v>
      </c>
      <c r="N7631">
        <v>81.432000000000002</v>
      </c>
    </row>
    <row r="7632" spans="1:14" hidden="1">
      <c r="A7632">
        <v>6035</v>
      </c>
      <c r="B7632" t="s">
        <v>6475</v>
      </c>
      <c r="C7632" s="4">
        <v>42113</v>
      </c>
      <c r="D7632" s="4">
        <v>42119</v>
      </c>
      <c r="E7632" t="s">
        <v>15</v>
      </c>
      <c r="F7632" t="s">
        <v>997</v>
      </c>
      <c r="G7632" t="s">
        <v>21</v>
      </c>
      <c r="H7632">
        <v>75007</v>
      </c>
      <c r="I7632" t="s">
        <v>2006</v>
      </c>
      <c r="J7632">
        <v>19.568000000000001</v>
      </c>
      <c r="K7632">
        <v>2</v>
      </c>
      <c r="L7632">
        <v>36.200800000000001</v>
      </c>
      <c r="M7632">
        <v>0.8</v>
      </c>
      <c r="N7632">
        <v>-52.833599999999997</v>
      </c>
    </row>
    <row r="7633" spans="1:14" hidden="1">
      <c r="A7633">
        <v>6036</v>
      </c>
      <c r="B7633" t="s">
        <v>6475</v>
      </c>
      <c r="C7633" s="4">
        <v>42113</v>
      </c>
      <c r="D7633" s="4">
        <v>42119</v>
      </c>
      <c r="E7633" t="s">
        <v>15</v>
      </c>
      <c r="F7633" t="s">
        <v>997</v>
      </c>
      <c r="G7633" t="s">
        <v>21</v>
      </c>
      <c r="H7633">
        <v>75007</v>
      </c>
      <c r="I7633" t="s">
        <v>1358</v>
      </c>
      <c r="J7633">
        <v>310.392</v>
      </c>
      <c r="K7633">
        <v>4</v>
      </c>
      <c r="L7633">
        <v>205.63470000000001</v>
      </c>
      <c r="M7633">
        <v>0.8</v>
      </c>
      <c r="N7633">
        <v>-512.14679999999998</v>
      </c>
    </row>
    <row r="7634" spans="1:14" hidden="1">
      <c r="A7634">
        <v>50</v>
      </c>
      <c r="B7634" t="s">
        <v>6476</v>
      </c>
      <c r="C7634" s="4">
        <v>42112</v>
      </c>
      <c r="D7634" s="4">
        <v>42116</v>
      </c>
      <c r="E7634" t="s">
        <v>15</v>
      </c>
      <c r="F7634" t="s">
        <v>2567</v>
      </c>
      <c r="G7634" t="s">
        <v>21</v>
      </c>
      <c r="H7634">
        <v>47150</v>
      </c>
      <c r="I7634" t="s">
        <v>3626</v>
      </c>
      <c r="J7634">
        <v>38.22</v>
      </c>
      <c r="K7634">
        <v>6</v>
      </c>
      <c r="L7634">
        <v>3.3761000000000001</v>
      </c>
      <c r="M7634">
        <v>0</v>
      </c>
      <c r="N7634">
        <v>17.9634</v>
      </c>
    </row>
    <row r="7635" spans="1:14" hidden="1">
      <c r="A7635">
        <v>51</v>
      </c>
      <c r="B7635" t="s">
        <v>6476</v>
      </c>
      <c r="C7635" s="4">
        <v>42112</v>
      </c>
      <c r="D7635" s="4">
        <v>42116</v>
      </c>
      <c r="E7635" t="s">
        <v>15</v>
      </c>
      <c r="F7635" t="s">
        <v>2567</v>
      </c>
      <c r="G7635" t="s">
        <v>21</v>
      </c>
      <c r="H7635">
        <v>47150</v>
      </c>
      <c r="I7635" t="s">
        <v>2902</v>
      </c>
      <c r="J7635">
        <v>75.180000000000007</v>
      </c>
      <c r="K7635">
        <v>6</v>
      </c>
      <c r="L7635">
        <v>6.6409000000000002</v>
      </c>
      <c r="M7635">
        <v>0</v>
      </c>
      <c r="N7635">
        <v>35.334600000000002</v>
      </c>
    </row>
    <row r="7636" spans="1:14" hidden="1">
      <c r="A7636">
        <v>52</v>
      </c>
      <c r="B7636" t="s">
        <v>6476</v>
      </c>
      <c r="C7636" s="4">
        <v>42112</v>
      </c>
      <c r="D7636" s="4">
        <v>42116</v>
      </c>
      <c r="E7636" t="s">
        <v>15</v>
      </c>
      <c r="F7636" t="s">
        <v>2567</v>
      </c>
      <c r="G7636" t="s">
        <v>21</v>
      </c>
      <c r="H7636">
        <v>47150</v>
      </c>
      <c r="I7636" t="s">
        <v>2022</v>
      </c>
      <c r="J7636">
        <v>6.16</v>
      </c>
      <c r="K7636">
        <v>2</v>
      </c>
      <c r="L7636">
        <v>1.6015999999999999</v>
      </c>
      <c r="M7636">
        <v>0</v>
      </c>
      <c r="N7636">
        <v>2.9567999999999999</v>
      </c>
    </row>
    <row r="7637" spans="1:14" hidden="1">
      <c r="A7637">
        <v>53</v>
      </c>
      <c r="B7637" t="s">
        <v>6476</v>
      </c>
      <c r="C7637" s="4">
        <v>42112</v>
      </c>
      <c r="D7637" s="4">
        <v>42116</v>
      </c>
      <c r="E7637" t="s">
        <v>15</v>
      </c>
      <c r="F7637" t="s">
        <v>2567</v>
      </c>
      <c r="G7637" t="s">
        <v>21</v>
      </c>
      <c r="H7637">
        <v>47150</v>
      </c>
      <c r="I7637" t="s">
        <v>1375</v>
      </c>
      <c r="J7637">
        <v>89.99</v>
      </c>
      <c r="K7637">
        <v>1</v>
      </c>
      <c r="L7637">
        <v>72.891900000000007</v>
      </c>
      <c r="M7637">
        <v>0</v>
      </c>
      <c r="N7637">
        <v>17.098099999999999</v>
      </c>
    </row>
    <row r="7638" spans="1:14" hidden="1">
      <c r="A7638">
        <v>2512</v>
      </c>
      <c r="B7638" t="s">
        <v>6477</v>
      </c>
      <c r="C7638" s="4">
        <v>42112</v>
      </c>
      <c r="D7638" s="4">
        <v>42113</v>
      </c>
      <c r="E7638" t="s">
        <v>38</v>
      </c>
      <c r="F7638" t="s">
        <v>5816</v>
      </c>
      <c r="G7638" t="s">
        <v>21</v>
      </c>
      <c r="H7638">
        <v>71203</v>
      </c>
      <c r="I7638" t="s">
        <v>282</v>
      </c>
      <c r="J7638">
        <v>106.5</v>
      </c>
      <c r="K7638">
        <v>6</v>
      </c>
      <c r="L7638">
        <v>10.827500000000001</v>
      </c>
      <c r="M7638">
        <v>0</v>
      </c>
      <c r="N7638">
        <v>41.534999999999997</v>
      </c>
    </row>
    <row r="7639" spans="1:14" hidden="1">
      <c r="A7639">
        <v>4197</v>
      </c>
      <c r="B7639" t="s">
        <v>6478</v>
      </c>
      <c r="C7639" s="4">
        <v>42112</v>
      </c>
      <c r="D7639" s="4">
        <v>42117</v>
      </c>
      <c r="E7639" t="s">
        <v>52</v>
      </c>
      <c r="F7639" t="s">
        <v>1938</v>
      </c>
      <c r="G7639" t="s">
        <v>21</v>
      </c>
      <c r="H7639">
        <v>10024</v>
      </c>
      <c r="I7639" t="s">
        <v>2660</v>
      </c>
      <c r="J7639">
        <v>21.93</v>
      </c>
      <c r="K7639">
        <v>3</v>
      </c>
      <c r="L7639">
        <v>3.8742999999999999</v>
      </c>
      <c r="M7639">
        <v>0</v>
      </c>
      <c r="N7639">
        <v>10.3071</v>
      </c>
    </row>
    <row r="7640" spans="1:14" hidden="1">
      <c r="A7640">
        <v>4720</v>
      </c>
      <c r="B7640" t="s">
        <v>6479</v>
      </c>
      <c r="C7640" s="4">
        <v>42112</v>
      </c>
      <c r="D7640" s="4">
        <v>42114</v>
      </c>
      <c r="E7640" t="s">
        <v>52</v>
      </c>
      <c r="F7640" t="s">
        <v>5534</v>
      </c>
      <c r="G7640" t="s">
        <v>17</v>
      </c>
      <c r="H7640">
        <v>90004</v>
      </c>
      <c r="I7640" t="s">
        <v>137</v>
      </c>
      <c r="J7640">
        <v>947.17</v>
      </c>
      <c r="K7640">
        <v>7</v>
      </c>
      <c r="L7640">
        <v>133.95689999999999</v>
      </c>
      <c r="M7640">
        <v>0</v>
      </c>
      <c r="N7640">
        <v>9.4717000000000802</v>
      </c>
    </row>
    <row r="7641" spans="1:14" hidden="1">
      <c r="A7641">
        <v>4721</v>
      </c>
      <c r="B7641" t="s">
        <v>6479</v>
      </c>
      <c r="C7641" s="4">
        <v>42112</v>
      </c>
      <c r="D7641" s="4">
        <v>42114</v>
      </c>
      <c r="E7641" t="s">
        <v>52</v>
      </c>
      <c r="F7641" t="s">
        <v>5534</v>
      </c>
      <c r="G7641" t="s">
        <v>17</v>
      </c>
      <c r="H7641">
        <v>90004</v>
      </c>
      <c r="I7641" t="s">
        <v>3298</v>
      </c>
      <c r="J7641">
        <v>61.96</v>
      </c>
      <c r="K7641">
        <v>2</v>
      </c>
      <c r="L7641">
        <v>17.039000000000001</v>
      </c>
      <c r="M7641">
        <v>0</v>
      </c>
      <c r="N7641">
        <v>27.882000000000001</v>
      </c>
    </row>
    <row r="7642" spans="1:14" hidden="1">
      <c r="A7642">
        <v>6140</v>
      </c>
      <c r="B7642" t="s">
        <v>6480</v>
      </c>
      <c r="C7642" s="4">
        <v>42112</v>
      </c>
      <c r="D7642" s="4">
        <v>42114</v>
      </c>
      <c r="E7642" t="s">
        <v>38</v>
      </c>
      <c r="F7642" t="s">
        <v>1133</v>
      </c>
      <c r="G7642" t="s">
        <v>21</v>
      </c>
      <c r="H7642">
        <v>93454</v>
      </c>
      <c r="I7642" t="s">
        <v>687</v>
      </c>
      <c r="J7642">
        <v>115.44</v>
      </c>
      <c r="K7642">
        <v>3</v>
      </c>
      <c r="L7642">
        <v>28.475200000000001</v>
      </c>
      <c r="M7642">
        <v>0</v>
      </c>
      <c r="N7642">
        <v>30.014399999999998</v>
      </c>
    </row>
    <row r="7643" spans="1:14" hidden="1">
      <c r="A7643">
        <v>9297</v>
      </c>
      <c r="B7643" t="s">
        <v>6481</v>
      </c>
      <c r="C7643" s="4">
        <v>42112</v>
      </c>
      <c r="D7643" s="4">
        <v>42116</v>
      </c>
      <c r="E7643" t="s">
        <v>52</v>
      </c>
      <c r="F7643" t="s">
        <v>1746</v>
      </c>
      <c r="G7643" t="s">
        <v>27</v>
      </c>
      <c r="H7643">
        <v>78501</v>
      </c>
      <c r="I7643" t="s">
        <v>2734</v>
      </c>
      <c r="J7643">
        <v>41.423999999999999</v>
      </c>
      <c r="K7643">
        <v>2</v>
      </c>
      <c r="L7643">
        <v>16.569600000000001</v>
      </c>
      <c r="M7643">
        <v>0.2</v>
      </c>
      <c r="N7643">
        <v>8.2848000000000006</v>
      </c>
    </row>
    <row r="7644" spans="1:14" hidden="1">
      <c r="A7644">
        <v>9298</v>
      </c>
      <c r="B7644" t="s">
        <v>6481</v>
      </c>
      <c r="C7644" s="4">
        <v>42112</v>
      </c>
      <c r="D7644" s="4">
        <v>42116</v>
      </c>
      <c r="E7644" t="s">
        <v>52</v>
      </c>
      <c r="F7644" t="s">
        <v>1746</v>
      </c>
      <c r="G7644" t="s">
        <v>27</v>
      </c>
      <c r="H7644">
        <v>78501</v>
      </c>
      <c r="I7644" t="s">
        <v>4259</v>
      </c>
      <c r="J7644">
        <v>244.768</v>
      </c>
      <c r="K7644">
        <v>4</v>
      </c>
      <c r="L7644">
        <v>55.072800000000001</v>
      </c>
      <c r="M7644">
        <v>0.2</v>
      </c>
      <c r="N7644">
        <v>24.476800000000001</v>
      </c>
    </row>
    <row r="7645" spans="1:14" hidden="1">
      <c r="A7645">
        <v>9299</v>
      </c>
      <c r="B7645" t="s">
        <v>6481</v>
      </c>
      <c r="C7645" s="4">
        <v>42112</v>
      </c>
      <c r="D7645" s="4">
        <v>42116</v>
      </c>
      <c r="E7645" t="s">
        <v>52</v>
      </c>
      <c r="F7645" t="s">
        <v>1746</v>
      </c>
      <c r="G7645" t="s">
        <v>27</v>
      </c>
      <c r="H7645">
        <v>78501</v>
      </c>
      <c r="I7645" t="s">
        <v>1106</v>
      </c>
      <c r="J7645">
        <v>74.352000000000004</v>
      </c>
      <c r="K7645">
        <v>3</v>
      </c>
      <c r="L7645">
        <v>22.615400000000001</v>
      </c>
      <c r="M7645">
        <v>0.2</v>
      </c>
      <c r="N7645">
        <v>6.5057999999999998</v>
      </c>
    </row>
    <row r="7646" spans="1:14" hidden="1">
      <c r="A7646">
        <v>9300</v>
      </c>
      <c r="B7646" t="s">
        <v>6481</v>
      </c>
      <c r="C7646" s="4">
        <v>42112</v>
      </c>
      <c r="D7646" s="4">
        <v>42116</v>
      </c>
      <c r="E7646" t="s">
        <v>52</v>
      </c>
      <c r="F7646" t="s">
        <v>1746</v>
      </c>
      <c r="G7646" t="s">
        <v>27</v>
      </c>
      <c r="H7646">
        <v>78501</v>
      </c>
      <c r="I7646" t="s">
        <v>1957</v>
      </c>
      <c r="J7646">
        <v>4.3120000000000003</v>
      </c>
      <c r="K7646">
        <v>2</v>
      </c>
      <c r="L7646">
        <v>5.6055999999999999</v>
      </c>
      <c r="M7646">
        <v>0.8</v>
      </c>
      <c r="N7646">
        <v>-6.8992000000000004</v>
      </c>
    </row>
    <row r="7647" spans="1:14" hidden="1">
      <c r="A7647">
        <v>9301</v>
      </c>
      <c r="B7647" t="s">
        <v>6481</v>
      </c>
      <c r="C7647" s="4">
        <v>42112</v>
      </c>
      <c r="D7647" s="4">
        <v>42116</v>
      </c>
      <c r="E7647" t="s">
        <v>52</v>
      </c>
      <c r="F7647" t="s">
        <v>1746</v>
      </c>
      <c r="G7647" t="s">
        <v>27</v>
      </c>
      <c r="H7647">
        <v>78501</v>
      </c>
      <c r="I7647" t="s">
        <v>474</v>
      </c>
      <c r="J7647">
        <v>56.686</v>
      </c>
      <c r="K7647">
        <v>1</v>
      </c>
      <c r="L7647">
        <v>76.930999999999997</v>
      </c>
      <c r="M7647">
        <v>0.3</v>
      </c>
      <c r="N7647">
        <v>-20.245000000000001</v>
      </c>
    </row>
    <row r="7648" spans="1:14" hidden="1">
      <c r="A7648">
        <v>9302</v>
      </c>
      <c r="B7648" t="s">
        <v>6481</v>
      </c>
      <c r="C7648" s="4">
        <v>42112</v>
      </c>
      <c r="D7648" s="4">
        <v>42116</v>
      </c>
      <c r="E7648" t="s">
        <v>52</v>
      </c>
      <c r="F7648" t="s">
        <v>1746</v>
      </c>
      <c r="G7648" t="s">
        <v>27</v>
      </c>
      <c r="H7648">
        <v>78501</v>
      </c>
      <c r="I7648" t="s">
        <v>4676</v>
      </c>
      <c r="J7648">
        <v>97.968000000000004</v>
      </c>
      <c r="K7648">
        <v>2</v>
      </c>
      <c r="L7648">
        <v>45.922499999999999</v>
      </c>
      <c r="M7648">
        <v>0.2</v>
      </c>
      <c r="N7648">
        <v>6.1229999999999896</v>
      </c>
    </row>
    <row r="7649" spans="1:14" hidden="1">
      <c r="A7649">
        <v>9303</v>
      </c>
      <c r="B7649" t="s">
        <v>6481</v>
      </c>
      <c r="C7649" s="4">
        <v>42112</v>
      </c>
      <c r="D7649" s="4">
        <v>42116</v>
      </c>
      <c r="E7649" t="s">
        <v>52</v>
      </c>
      <c r="F7649" t="s">
        <v>1746</v>
      </c>
      <c r="G7649" t="s">
        <v>27</v>
      </c>
      <c r="H7649">
        <v>78501</v>
      </c>
      <c r="I7649" t="s">
        <v>3321</v>
      </c>
      <c r="J7649">
        <v>7.8719999999999999</v>
      </c>
      <c r="K7649">
        <v>3</v>
      </c>
      <c r="L7649">
        <v>2.3288000000000002</v>
      </c>
      <c r="M7649">
        <v>0.2</v>
      </c>
      <c r="N7649">
        <v>0.88559999999999905</v>
      </c>
    </row>
    <row r="7650" spans="1:14" hidden="1">
      <c r="A7650">
        <v>9304</v>
      </c>
      <c r="B7650" t="s">
        <v>6481</v>
      </c>
      <c r="C7650" s="4">
        <v>42112</v>
      </c>
      <c r="D7650" s="4">
        <v>42116</v>
      </c>
      <c r="E7650" t="s">
        <v>52</v>
      </c>
      <c r="F7650" t="s">
        <v>1746</v>
      </c>
      <c r="G7650" t="s">
        <v>27</v>
      </c>
      <c r="H7650">
        <v>78501</v>
      </c>
      <c r="I7650" t="s">
        <v>5248</v>
      </c>
      <c r="J7650">
        <v>15.552</v>
      </c>
      <c r="K7650">
        <v>3</v>
      </c>
      <c r="L7650">
        <v>3.3696000000000002</v>
      </c>
      <c r="M7650">
        <v>0.2</v>
      </c>
      <c r="N7650">
        <v>5.4432</v>
      </c>
    </row>
    <row r="7651" spans="1:14" hidden="1">
      <c r="A7651">
        <v>9305</v>
      </c>
      <c r="B7651" t="s">
        <v>6481</v>
      </c>
      <c r="C7651" s="4">
        <v>42112</v>
      </c>
      <c r="D7651" s="4">
        <v>42116</v>
      </c>
      <c r="E7651" t="s">
        <v>52</v>
      </c>
      <c r="F7651" t="s">
        <v>1746</v>
      </c>
      <c r="G7651" t="s">
        <v>27</v>
      </c>
      <c r="H7651">
        <v>78501</v>
      </c>
      <c r="I7651" t="s">
        <v>356</v>
      </c>
      <c r="J7651">
        <v>1.476</v>
      </c>
      <c r="K7651">
        <v>1</v>
      </c>
      <c r="L7651">
        <v>3.7637999999999998</v>
      </c>
      <c r="M7651">
        <v>0.8</v>
      </c>
      <c r="N7651">
        <v>-2.2877999999999998</v>
      </c>
    </row>
    <row r="7652" spans="1:14" hidden="1">
      <c r="A7652">
        <v>2753</v>
      </c>
      <c r="B7652" t="s">
        <v>6482</v>
      </c>
      <c r="C7652" s="4">
        <v>42111</v>
      </c>
      <c r="D7652" s="4">
        <v>42115</v>
      </c>
      <c r="E7652" t="s">
        <v>15</v>
      </c>
      <c r="F7652" t="s">
        <v>2714</v>
      </c>
      <c r="G7652" t="s">
        <v>21</v>
      </c>
      <c r="H7652">
        <v>94122</v>
      </c>
      <c r="I7652" t="s">
        <v>1739</v>
      </c>
      <c r="J7652">
        <v>5.56</v>
      </c>
      <c r="K7652">
        <v>2</v>
      </c>
      <c r="L7652">
        <v>1.6679999999999999</v>
      </c>
      <c r="M7652">
        <v>0</v>
      </c>
      <c r="N7652">
        <v>2.2240000000000002</v>
      </c>
    </row>
    <row r="7653" spans="1:14" hidden="1">
      <c r="A7653">
        <v>2754</v>
      </c>
      <c r="B7653" t="s">
        <v>6482</v>
      </c>
      <c r="C7653" s="4">
        <v>42111</v>
      </c>
      <c r="D7653" s="4">
        <v>42115</v>
      </c>
      <c r="E7653" t="s">
        <v>15</v>
      </c>
      <c r="F7653" t="s">
        <v>2714</v>
      </c>
      <c r="G7653" t="s">
        <v>21</v>
      </c>
      <c r="H7653">
        <v>94122</v>
      </c>
      <c r="I7653" t="s">
        <v>1188</v>
      </c>
      <c r="J7653">
        <v>323.37</v>
      </c>
      <c r="K7653">
        <v>3</v>
      </c>
      <c r="L7653">
        <v>64.674000000000007</v>
      </c>
      <c r="M7653">
        <v>0</v>
      </c>
      <c r="N7653">
        <v>129.34800000000001</v>
      </c>
    </row>
    <row r="7654" spans="1:14" hidden="1">
      <c r="A7654">
        <v>2755</v>
      </c>
      <c r="B7654" t="s">
        <v>6482</v>
      </c>
      <c r="C7654" s="4">
        <v>42111</v>
      </c>
      <c r="D7654" s="4">
        <v>42115</v>
      </c>
      <c r="E7654" t="s">
        <v>15</v>
      </c>
      <c r="F7654" t="s">
        <v>2714</v>
      </c>
      <c r="G7654" t="s">
        <v>21</v>
      </c>
      <c r="H7654">
        <v>94122</v>
      </c>
      <c r="I7654" t="s">
        <v>948</v>
      </c>
      <c r="J7654">
        <v>783.96</v>
      </c>
      <c r="K7654">
        <v>5</v>
      </c>
      <c r="L7654">
        <v>143.0727</v>
      </c>
      <c r="M7654">
        <v>0.2</v>
      </c>
      <c r="N7654">
        <v>68.596500000000006</v>
      </c>
    </row>
    <row r="7655" spans="1:14" hidden="1">
      <c r="A7655">
        <v>2756</v>
      </c>
      <c r="B7655" t="s">
        <v>6482</v>
      </c>
      <c r="C7655" s="4">
        <v>42111</v>
      </c>
      <c r="D7655" s="4">
        <v>42115</v>
      </c>
      <c r="E7655" t="s">
        <v>15</v>
      </c>
      <c r="F7655" t="s">
        <v>2714</v>
      </c>
      <c r="G7655" t="s">
        <v>21</v>
      </c>
      <c r="H7655">
        <v>94122</v>
      </c>
      <c r="I7655" t="s">
        <v>1341</v>
      </c>
      <c r="J7655">
        <v>1447.65</v>
      </c>
      <c r="K7655">
        <v>5</v>
      </c>
      <c r="L7655">
        <v>205.56630000000001</v>
      </c>
      <c r="M7655">
        <v>0</v>
      </c>
      <c r="N7655">
        <v>419.81849999999997</v>
      </c>
    </row>
    <row r="7656" spans="1:14" hidden="1">
      <c r="A7656">
        <v>2757</v>
      </c>
      <c r="B7656" t="s">
        <v>6482</v>
      </c>
      <c r="C7656" s="4">
        <v>42111</v>
      </c>
      <c r="D7656" s="4">
        <v>42115</v>
      </c>
      <c r="E7656" t="s">
        <v>15</v>
      </c>
      <c r="F7656" t="s">
        <v>2714</v>
      </c>
      <c r="G7656" t="s">
        <v>21</v>
      </c>
      <c r="H7656">
        <v>94122</v>
      </c>
      <c r="I7656" t="s">
        <v>3786</v>
      </c>
      <c r="J7656">
        <v>11.96</v>
      </c>
      <c r="K7656">
        <v>2</v>
      </c>
      <c r="L7656">
        <v>3.0497999999999998</v>
      </c>
      <c r="M7656">
        <v>0</v>
      </c>
      <c r="N7656">
        <v>5.8604000000000003</v>
      </c>
    </row>
    <row r="7657" spans="1:14" hidden="1">
      <c r="A7657">
        <v>5443</v>
      </c>
      <c r="B7657" t="s">
        <v>6483</v>
      </c>
      <c r="C7657" s="4">
        <v>42111</v>
      </c>
      <c r="D7657" s="4">
        <v>42117</v>
      </c>
      <c r="E7657" t="s">
        <v>15</v>
      </c>
      <c r="F7657" t="s">
        <v>2169</v>
      </c>
      <c r="G7657" t="s">
        <v>21</v>
      </c>
      <c r="H7657">
        <v>10035</v>
      </c>
      <c r="I7657" t="s">
        <v>5599</v>
      </c>
      <c r="J7657">
        <v>99.6</v>
      </c>
      <c r="K7657">
        <v>1</v>
      </c>
      <c r="L7657">
        <v>62.747999999999998</v>
      </c>
      <c r="M7657">
        <v>0</v>
      </c>
      <c r="N7657">
        <v>36.851999999999997</v>
      </c>
    </row>
    <row r="7658" spans="1:14" hidden="1">
      <c r="A7658">
        <v>5444</v>
      </c>
      <c r="B7658" t="s">
        <v>6483</v>
      </c>
      <c r="C7658" s="4">
        <v>42111</v>
      </c>
      <c r="D7658" s="4">
        <v>42117</v>
      </c>
      <c r="E7658" t="s">
        <v>15</v>
      </c>
      <c r="F7658" t="s">
        <v>2169</v>
      </c>
      <c r="G7658" t="s">
        <v>21</v>
      </c>
      <c r="H7658">
        <v>10035</v>
      </c>
      <c r="I7658" t="s">
        <v>164</v>
      </c>
      <c r="J7658">
        <v>62.295999999999999</v>
      </c>
      <c r="K7658">
        <v>13</v>
      </c>
      <c r="L7658">
        <v>3.1747000000000001</v>
      </c>
      <c r="M7658">
        <v>0.2</v>
      </c>
      <c r="N7658">
        <v>21.024899999999999</v>
      </c>
    </row>
    <row r="7659" spans="1:14" hidden="1">
      <c r="A7659">
        <v>5445</v>
      </c>
      <c r="B7659" t="s">
        <v>6483</v>
      </c>
      <c r="C7659" s="4">
        <v>42111</v>
      </c>
      <c r="D7659" s="4">
        <v>42117</v>
      </c>
      <c r="E7659" t="s">
        <v>15</v>
      </c>
      <c r="F7659" t="s">
        <v>2169</v>
      </c>
      <c r="G7659" t="s">
        <v>21</v>
      </c>
      <c r="H7659">
        <v>10035</v>
      </c>
      <c r="I7659" t="s">
        <v>2084</v>
      </c>
      <c r="J7659">
        <v>10.71</v>
      </c>
      <c r="K7659">
        <v>3</v>
      </c>
      <c r="L7659">
        <v>2.6417999999999999</v>
      </c>
      <c r="M7659">
        <v>0</v>
      </c>
      <c r="N7659">
        <v>2.7846000000000002</v>
      </c>
    </row>
    <row r="7660" spans="1:14" hidden="1">
      <c r="A7660">
        <v>1062</v>
      </c>
      <c r="B7660" t="s">
        <v>6484</v>
      </c>
      <c r="C7660" s="4">
        <v>42110</v>
      </c>
      <c r="D7660" s="4">
        <v>42115</v>
      </c>
      <c r="E7660" t="s">
        <v>15</v>
      </c>
      <c r="F7660" t="s">
        <v>4859</v>
      </c>
      <c r="G7660" t="s">
        <v>27</v>
      </c>
      <c r="H7660">
        <v>43615</v>
      </c>
      <c r="I7660" t="s">
        <v>719</v>
      </c>
      <c r="J7660">
        <v>45.216000000000001</v>
      </c>
      <c r="K7660">
        <v>3</v>
      </c>
      <c r="L7660">
        <v>13.5648</v>
      </c>
      <c r="M7660">
        <v>0.2</v>
      </c>
      <c r="N7660">
        <v>4.5216000000000003</v>
      </c>
    </row>
    <row r="7661" spans="1:14" hidden="1">
      <c r="A7661">
        <v>1063</v>
      </c>
      <c r="B7661" t="s">
        <v>6484</v>
      </c>
      <c r="C7661" s="4">
        <v>42110</v>
      </c>
      <c r="D7661" s="4">
        <v>42115</v>
      </c>
      <c r="E7661" t="s">
        <v>15</v>
      </c>
      <c r="F7661" t="s">
        <v>4859</v>
      </c>
      <c r="G7661" t="s">
        <v>27</v>
      </c>
      <c r="H7661">
        <v>43615</v>
      </c>
      <c r="I7661" t="s">
        <v>1552</v>
      </c>
      <c r="J7661">
        <v>10.416</v>
      </c>
      <c r="K7661">
        <v>7</v>
      </c>
      <c r="L7661">
        <v>1.8042</v>
      </c>
      <c r="M7661">
        <v>0.2</v>
      </c>
      <c r="N7661">
        <v>-2.2134</v>
      </c>
    </row>
    <row r="7662" spans="1:14" hidden="1">
      <c r="A7662">
        <v>1064</v>
      </c>
      <c r="B7662" t="s">
        <v>6484</v>
      </c>
      <c r="C7662" s="4">
        <v>42110</v>
      </c>
      <c r="D7662" s="4">
        <v>42115</v>
      </c>
      <c r="E7662" t="s">
        <v>15</v>
      </c>
      <c r="F7662" t="s">
        <v>4859</v>
      </c>
      <c r="G7662" t="s">
        <v>27</v>
      </c>
      <c r="H7662">
        <v>43615</v>
      </c>
      <c r="I7662" t="s">
        <v>541</v>
      </c>
      <c r="J7662">
        <v>7.8719999999999999</v>
      </c>
      <c r="K7662">
        <v>3</v>
      </c>
      <c r="L7662">
        <v>2.1976</v>
      </c>
      <c r="M7662">
        <v>0.2</v>
      </c>
      <c r="N7662">
        <v>1.2791999999999999</v>
      </c>
    </row>
    <row r="7663" spans="1:14" hidden="1">
      <c r="A7663">
        <v>1065</v>
      </c>
      <c r="B7663" t="s">
        <v>6484</v>
      </c>
      <c r="C7663" s="4">
        <v>42110</v>
      </c>
      <c r="D7663" s="4">
        <v>42115</v>
      </c>
      <c r="E7663" t="s">
        <v>15</v>
      </c>
      <c r="F7663" t="s">
        <v>4859</v>
      </c>
      <c r="G7663" t="s">
        <v>27</v>
      </c>
      <c r="H7663">
        <v>43615</v>
      </c>
      <c r="I7663" t="s">
        <v>1946</v>
      </c>
      <c r="J7663">
        <v>118.782</v>
      </c>
      <c r="K7663">
        <v>3</v>
      </c>
      <c r="L7663">
        <v>48.832599999999999</v>
      </c>
      <c r="M7663">
        <v>0.4</v>
      </c>
      <c r="N7663">
        <v>-27.715800000000002</v>
      </c>
    </row>
    <row r="7664" spans="1:14" hidden="1">
      <c r="A7664">
        <v>1066</v>
      </c>
      <c r="B7664" t="s">
        <v>6484</v>
      </c>
      <c r="C7664" s="4">
        <v>42110</v>
      </c>
      <c r="D7664" s="4">
        <v>42115</v>
      </c>
      <c r="E7664" t="s">
        <v>15</v>
      </c>
      <c r="F7664" t="s">
        <v>4859</v>
      </c>
      <c r="G7664" t="s">
        <v>27</v>
      </c>
      <c r="H7664">
        <v>43615</v>
      </c>
      <c r="I7664" t="s">
        <v>132</v>
      </c>
      <c r="J7664">
        <v>1.448</v>
      </c>
      <c r="K7664">
        <v>1</v>
      </c>
      <c r="L7664">
        <v>1.2126999999999999</v>
      </c>
      <c r="M7664">
        <v>0.2</v>
      </c>
      <c r="N7664">
        <v>0.23530000000000001</v>
      </c>
    </row>
    <row r="7665" spans="1:14" hidden="1">
      <c r="A7665">
        <v>1067</v>
      </c>
      <c r="B7665" t="s">
        <v>6484</v>
      </c>
      <c r="C7665" s="4">
        <v>42110</v>
      </c>
      <c r="D7665" s="4">
        <v>42115</v>
      </c>
      <c r="E7665" t="s">
        <v>15</v>
      </c>
      <c r="F7665" t="s">
        <v>4859</v>
      </c>
      <c r="G7665" t="s">
        <v>27</v>
      </c>
      <c r="H7665">
        <v>43615</v>
      </c>
      <c r="I7665" t="s">
        <v>1594</v>
      </c>
      <c r="J7665">
        <v>55.47</v>
      </c>
      <c r="K7665">
        <v>5</v>
      </c>
      <c r="L7665">
        <v>20.338999999999999</v>
      </c>
      <c r="M7665">
        <v>0.7</v>
      </c>
      <c r="N7665">
        <v>-46.225000000000001</v>
      </c>
    </row>
    <row r="7666" spans="1:14" hidden="1">
      <c r="A7666">
        <v>5250</v>
      </c>
      <c r="B7666" t="s">
        <v>6485</v>
      </c>
      <c r="C7666" s="4">
        <v>42110</v>
      </c>
      <c r="D7666" s="4">
        <v>42115</v>
      </c>
      <c r="E7666" t="s">
        <v>15</v>
      </c>
      <c r="F7666" t="s">
        <v>642</v>
      </c>
      <c r="G7666" t="s">
        <v>27</v>
      </c>
      <c r="H7666">
        <v>19143</v>
      </c>
      <c r="I7666" t="s">
        <v>3761</v>
      </c>
      <c r="J7666">
        <v>12.576000000000001</v>
      </c>
      <c r="K7666">
        <v>4</v>
      </c>
      <c r="L7666">
        <v>2.1221999999999999</v>
      </c>
      <c r="M7666">
        <v>0.2</v>
      </c>
      <c r="N7666">
        <v>4.0872000000000002</v>
      </c>
    </row>
    <row r="7667" spans="1:14" hidden="1">
      <c r="A7667">
        <v>6201</v>
      </c>
      <c r="B7667" t="s">
        <v>6486</v>
      </c>
      <c r="C7667" s="4">
        <v>42110</v>
      </c>
      <c r="D7667" s="4">
        <v>42114</v>
      </c>
      <c r="E7667" t="s">
        <v>15</v>
      </c>
      <c r="F7667" t="s">
        <v>3001</v>
      </c>
      <c r="G7667" t="s">
        <v>21</v>
      </c>
      <c r="H7667">
        <v>60201</v>
      </c>
      <c r="I7667" t="s">
        <v>6487</v>
      </c>
      <c r="J7667">
        <v>1439.9680000000001</v>
      </c>
      <c r="K7667">
        <v>4</v>
      </c>
      <c r="L7667">
        <v>238.49469999999999</v>
      </c>
      <c r="M7667">
        <v>0.2</v>
      </c>
      <c r="N7667">
        <v>485.98919999999998</v>
      </c>
    </row>
    <row r="7668" spans="1:14" hidden="1">
      <c r="A7668">
        <v>6202</v>
      </c>
      <c r="B7668" t="s">
        <v>6486</v>
      </c>
      <c r="C7668" s="4">
        <v>42110</v>
      </c>
      <c r="D7668" s="4">
        <v>42114</v>
      </c>
      <c r="E7668" t="s">
        <v>15</v>
      </c>
      <c r="F7668" t="s">
        <v>3001</v>
      </c>
      <c r="G7668" t="s">
        <v>21</v>
      </c>
      <c r="H7668">
        <v>60201</v>
      </c>
      <c r="I7668" t="s">
        <v>5664</v>
      </c>
      <c r="J7668">
        <v>43.56</v>
      </c>
      <c r="K7668">
        <v>3</v>
      </c>
      <c r="L7668">
        <v>16.153500000000001</v>
      </c>
      <c r="M7668">
        <v>0.2</v>
      </c>
      <c r="N7668">
        <v>-4.9005000000000001</v>
      </c>
    </row>
    <row r="7669" spans="1:14" hidden="1">
      <c r="A7669">
        <v>7457</v>
      </c>
      <c r="B7669" t="s">
        <v>6488</v>
      </c>
      <c r="C7669" s="4">
        <v>42110</v>
      </c>
      <c r="D7669" s="4">
        <v>42112</v>
      </c>
      <c r="E7669" t="s">
        <v>38</v>
      </c>
      <c r="F7669" t="s">
        <v>3420</v>
      </c>
      <c r="G7669" t="s">
        <v>21</v>
      </c>
      <c r="H7669">
        <v>22980</v>
      </c>
      <c r="I7669" t="s">
        <v>2406</v>
      </c>
      <c r="J7669">
        <v>569.64</v>
      </c>
      <c r="K7669">
        <v>2</v>
      </c>
      <c r="L7669">
        <v>210.76679999999999</v>
      </c>
      <c r="M7669">
        <v>0</v>
      </c>
      <c r="N7669">
        <v>148.10640000000001</v>
      </c>
    </row>
    <row r="7670" spans="1:14" hidden="1">
      <c r="A7670">
        <v>7458</v>
      </c>
      <c r="B7670" t="s">
        <v>6488</v>
      </c>
      <c r="C7670" s="4">
        <v>42110</v>
      </c>
      <c r="D7670" s="4">
        <v>42112</v>
      </c>
      <c r="E7670" t="s">
        <v>38</v>
      </c>
      <c r="F7670" t="s">
        <v>3420</v>
      </c>
      <c r="G7670" t="s">
        <v>21</v>
      </c>
      <c r="H7670">
        <v>22980</v>
      </c>
      <c r="I7670" t="s">
        <v>1354</v>
      </c>
      <c r="J7670">
        <v>9.14</v>
      </c>
      <c r="K7670">
        <v>1</v>
      </c>
      <c r="L7670">
        <v>4.57</v>
      </c>
      <c r="M7670">
        <v>0</v>
      </c>
      <c r="N7670">
        <v>4.57</v>
      </c>
    </row>
    <row r="7671" spans="1:14" hidden="1">
      <c r="A7671">
        <v>7459</v>
      </c>
      <c r="B7671" t="s">
        <v>6488</v>
      </c>
      <c r="C7671" s="4">
        <v>42110</v>
      </c>
      <c r="D7671" s="4">
        <v>42112</v>
      </c>
      <c r="E7671" t="s">
        <v>38</v>
      </c>
      <c r="F7671" t="s">
        <v>3420</v>
      </c>
      <c r="G7671" t="s">
        <v>21</v>
      </c>
      <c r="H7671">
        <v>22980</v>
      </c>
      <c r="I7671" t="s">
        <v>1361</v>
      </c>
      <c r="J7671">
        <v>1196.8599999999999</v>
      </c>
      <c r="K7671">
        <v>7</v>
      </c>
      <c r="L7671">
        <v>153.88200000000001</v>
      </c>
      <c r="M7671">
        <v>0</v>
      </c>
      <c r="N7671">
        <v>119.68600000000001</v>
      </c>
    </row>
    <row r="7672" spans="1:14" hidden="1">
      <c r="A7672">
        <v>7460</v>
      </c>
      <c r="B7672" t="s">
        <v>6488</v>
      </c>
      <c r="C7672" s="4">
        <v>42110</v>
      </c>
      <c r="D7672" s="4">
        <v>42112</v>
      </c>
      <c r="E7672" t="s">
        <v>38</v>
      </c>
      <c r="F7672" t="s">
        <v>3420</v>
      </c>
      <c r="G7672" t="s">
        <v>21</v>
      </c>
      <c r="H7672">
        <v>22980</v>
      </c>
      <c r="I7672" t="s">
        <v>563</v>
      </c>
      <c r="J7672">
        <v>523.26</v>
      </c>
      <c r="K7672">
        <v>9</v>
      </c>
      <c r="L7672">
        <v>44.186399999999999</v>
      </c>
      <c r="M7672">
        <v>0</v>
      </c>
      <c r="N7672">
        <v>125.58240000000001</v>
      </c>
    </row>
    <row r="7673" spans="1:14" hidden="1">
      <c r="A7673">
        <v>7583</v>
      </c>
      <c r="B7673" t="s">
        <v>6489</v>
      </c>
      <c r="C7673" s="4">
        <v>42110</v>
      </c>
      <c r="D7673" s="4">
        <v>42115</v>
      </c>
      <c r="E7673" t="s">
        <v>15</v>
      </c>
      <c r="F7673" t="s">
        <v>600</v>
      </c>
      <c r="G7673" t="s">
        <v>27</v>
      </c>
      <c r="H7673">
        <v>10024</v>
      </c>
      <c r="I7673" t="s">
        <v>83</v>
      </c>
      <c r="J7673">
        <v>127.764</v>
      </c>
      <c r="K7673">
        <v>2</v>
      </c>
      <c r="L7673">
        <v>62.462400000000002</v>
      </c>
      <c r="M7673">
        <v>0.1</v>
      </c>
      <c r="N7673">
        <v>2.8391999999999999</v>
      </c>
    </row>
    <row r="7674" spans="1:14" hidden="1">
      <c r="A7674">
        <v>9600</v>
      </c>
      <c r="B7674" t="s">
        <v>6490</v>
      </c>
      <c r="C7674" s="4">
        <v>42108</v>
      </c>
      <c r="D7674" s="4">
        <v>42112</v>
      </c>
      <c r="E7674" t="s">
        <v>15</v>
      </c>
      <c r="F7674" t="s">
        <v>226</v>
      </c>
      <c r="G7674" t="s">
        <v>21</v>
      </c>
      <c r="H7674">
        <v>97477</v>
      </c>
      <c r="I7674" t="s">
        <v>3597</v>
      </c>
      <c r="J7674">
        <v>35.207999999999998</v>
      </c>
      <c r="K7674">
        <v>1</v>
      </c>
      <c r="L7674">
        <v>32.567399999999999</v>
      </c>
      <c r="M7674">
        <v>0.2</v>
      </c>
      <c r="N7674">
        <v>2.6406000000000001</v>
      </c>
    </row>
    <row r="7675" spans="1:14" hidden="1">
      <c r="A7675">
        <v>2069</v>
      </c>
      <c r="B7675" t="s">
        <v>6491</v>
      </c>
      <c r="C7675" s="4">
        <v>42107</v>
      </c>
      <c r="D7675" s="4">
        <v>42113</v>
      </c>
      <c r="E7675" t="s">
        <v>15</v>
      </c>
      <c r="F7675" t="s">
        <v>1420</v>
      </c>
      <c r="G7675" t="s">
        <v>21</v>
      </c>
      <c r="H7675">
        <v>91767</v>
      </c>
      <c r="I7675" t="s">
        <v>3836</v>
      </c>
      <c r="J7675">
        <v>199.96</v>
      </c>
      <c r="K7675">
        <v>4</v>
      </c>
      <c r="L7675">
        <v>32.493499999999997</v>
      </c>
      <c r="M7675">
        <v>0</v>
      </c>
      <c r="N7675">
        <v>69.986000000000004</v>
      </c>
    </row>
    <row r="7676" spans="1:14" hidden="1">
      <c r="A7676">
        <v>2070</v>
      </c>
      <c r="B7676" t="s">
        <v>6491</v>
      </c>
      <c r="C7676" s="4">
        <v>42107</v>
      </c>
      <c r="D7676" s="4">
        <v>42113</v>
      </c>
      <c r="E7676" t="s">
        <v>15</v>
      </c>
      <c r="F7676" t="s">
        <v>1420</v>
      </c>
      <c r="G7676" t="s">
        <v>21</v>
      </c>
      <c r="H7676">
        <v>91767</v>
      </c>
      <c r="I7676" t="s">
        <v>1579</v>
      </c>
      <c r="J7676">
        <v>710.83199999999999</v>
      </c>
      <c r="K7676">
        <v>3</v>
      </c>
      <c r="L7676">
        <v>269.52379999999999</v>
      </c>
      <c r="M7676">
        <v>0.2</v>
      </c>
      <c r="N7676">
        <v>-97.739400000000003</v>
      </c>
    </row>
    <row r="7677" spans="1:14" hidden="1">
      <c r="A7677">
        <v>2094</v>
      </c>
      <c r="B7677" t="s">
        <v>6492</v>
      </c>
      <c r="C7677" s="4">
        <v>42107</v>
      </c>
      <c r="D7677" s="4">
        <v>42109</v>
      </c>
      <c r="E7677" t="s">
        <v>52</v>
      </c>
      <c r="F7677" t="s">
        <v>496</v>
      </c>
      <c r="G7677" t="s">
        <v>21</v>
      </c>
      <c r="H7677">
        <v>87401</v>
      </c>
      <c r="I7677" t="s">
        <v>3226</v>
      </c>
      <c r="J7677">
        <v>12.88</v>
      </c>
      <c r="K7677">
        <v>1</v>
      </c>
      <c r="L7677">
        <v>12.493600000000001</v>
      </c>
      <c r="M7677">
        <v>0</v>
      </c>
      <c r="N7677">
        <v>0.38640000000000002</v>
      </c>
    </row>
    <row r="7678" spans="1:14" hidden="1">
      <c r="A7678">
        <v>4170</v>
      </c>
      <c r="B7678" t="s">
        <v>6493</v>
      </c>
      <c r="C7678" s="4">
        <v>42107</v>
      </c>
      <c r="D7678" s="4">
        <v>42108</v>
      </c>
      <c r="E7678" t="s">
        <v>38</v>
      </c>
      <c r="F7678" t="s">
        <v>2570</v>
      </c>
      <c r="G7678" t="s">
        <v>17</v>
      </c>
      <c r="H7678">
        <v>85204</v>
      </c>
      <c r="I7678" t="s">
        <v>497</v>
      </c>
      <c r="J7678">
        <v>31.103999999999999</v>
      </c>
      <c r="K7678">
        <v>6</v>
      </c>
      <c r="L7678">
        <v>3.3696000000000002</v>
      </c>
      <c r="M7678">
        <v>0.2</v>
      </c>
      <c r="N7678">
        <v>10.8864</v>
      </c>
    </row>
    <row r="7679" spans="1:14" hidden="1">
      <c r="A7679">
        <v>4171</v>
      </c>
      <c r="B7679" t="s">
        <v>6493</v>
      </c>
      <c r="C7679" s="4">
        <v>42107</v>
      </c>
      <c r="D7679" s="4">
        <v>42108</v>
      </c>
      <c r="E7679" t="s">
        <v>38</v>
      </c>
      <c r="F7679" t="s">
        <v>2570</v>
      </c>
      <c r="G7679" t="s">
        <v>17</v>
      </c>
      <c r="H7679">
        <v>85204</v>
      </c>
      <c r="I7679" t="s">
        <v>6170</v>
      </c>
      <c r="J7679">
        <v>54.816000000000003</v>
      </c>
      <c r="K7679">
        <v>3</v>
      </c>
      <c r="L7679">
        <v>12.333600000000001</v>
      </c>
      <c r="M7679">
        <v>0.2</v>
      </c>
      <c r="N7679">
        <v>17.815200000000001</v>
      </c>
    </row>
    <row r="7680" spans="1:14" hidden="1">
      <c r="A7680">
        <v>5179</v>
      </c>
      <c r="B7680" t="s">
        <v>6494</v>
      </c>
      <c r="C7680" s="4">
        <v>42107</v>
      </c>
      <c r="D7680" s="4">
        <v>42113</v>
      </c>
      <c r="E7680" t="s">
        <v>15</v>
      </c>
      <c r="F7680" t="s">
        <v>3732</v>
      </c>
      <c r="G7680" t="s">
        <v>27</v>
      </c>
      <c r="H7680">
        <v>90036</v>
      </c>
      <c r="I7680" t="s">
        <v>2563</v>
      </c>
      <c r="J7680">
        <v>37.68</v>
      </c>
      <c r="K7680">
        <v>2</v>
      </c>
      <c r="L7680">
        <v>10.927199999999999</v>
      </c>
      <c r="M7680">
        <v>0</v>
      </c>
      <c r="N7680">
        <v>15.8256</v>
      </c>
    </row>
    <row r="7681" spans="1:14" hidden="1">
      <c r="A7681">
        <v>5180</v>
      </c>
      <c r="B7681" t="s">
        <v>6494</v>
      </c>
      <c r="C7681" s="4">
        <v>42107</v>
      </c>
      <c r="D7681" s="4">
        <v>42113</v>
      </c>
      <c r="E7681" t="s">
        <v>15</v>
      </c>
      <c r="F7681" t="s">
        <v>3732</v>
      </c>
      <c r="G7681" t="s">
        <v>27</v>
      </c>
      <c r="H7681">
        <v>90036</v>
      </c>
      <c r="I7681" t="s">
        <v>2683</v>
      </c>
      <c r="J7681">
        <v>258.57600000000002</v>
      </c>
      <c r="K7681">
        <v>2</v>
      </c>
      <c r="L7681">
        <v>119.59139999999999</v>
      </c>
      <c r="M7681">
        <v>0.2</v>
      </c>
      <c r="N7681">
        <v>19.3932</v>
      </c>
    </row>
    <row r="7682" spans="1:14" hidden="1">
      <c r="A7682">
        <v>5181</v>
      </c>
      <c r="B7682" t="s">
        <v>6494</v>
      </c>
      <c r="C7682" s="4">
        <v>42107</v>
      </c>
      <c r="D7682" s="4">
        <v>42113</v>
      </c>
      <c r="E7682" t="s">
        <v>15</v>
      </c>
      <c r="F7682" t="s">
        <v>3732</v>
      </c>
      <c r="G7682" t="s">
        <v>27</v>
      </c>
      <c r="H7682">
        <v>90036</v>
      </c>
      <c r="I7682" t="s">
        <v>5310</v>
      </c>
      <c r="J7682">
        <v>75.84</v>
      </c>
      <c r="K7682">
        <v>2</v>
      </c>
      <c r="L7682">
        <v>23.1312</v>
      </c>
      <c r="M7682">
        <v>0</v>
      </c>
      <c r="N7682">
        <v>29.5776</v>
      </c>
    </row>
    <row r="7683" spans="1:14" hidden="1">
      <c r="A7683">
        <v>5539</v>
      </c>
      <c r="B7683" t="s">
        <v>6495</v>
      </c>
      <c r="C7683" s="4">
        <v>42107</v>
      </c>
      <c r="D7683" s="4">
        <v>42114</v>
      </c>
      <c r="E7683" t="s">
        <v>15</v>
      </c>
      <c r="F7683" t="s">
        <v>4451</v>
      </c>
      <c r="G7683" t="s">
        <v>21</v>
      </c>
      <c r="H7683">
        <v>68701</v>
      </c>
      <c r="I7683" t="s">
        <v>669</v>
      </c>
      <c r="J7683">
        <v>17.43</v>
      </c>
      <c r="K7683">
        <v>3</v>
      </c>
      <c r="L7683">
        <v>3.1374</v>
      </c>
      <c r="M7683">
        <v>0</v>
      </c>
      <c r="N7683">
        <v>8.0177999999999994</v>
      </c>
    </row>
    <row r="7684" spans="1:14" hidden="1">
      <c r="A7684">
        <v>7835</v>
      </c>
      <c r="B7684" t="s">
        <v>6496</v>
      </c>
      <c r="C7684" s="4">
        <v>42107</v>
      </c>
      <c r="D7684" s="4">
        <v>42111</v>
      </c>
      <c r="E7684" t="s">
        <v>52</v>
      </c>
      <c r="F7684" t="s">
        <v>2363</v>
      </c>
      <c r="G7684" t="s">
        <v>21</v>
      </c>
      <c r="H7684">
        <v>90045</v>
      </c>
      <c r="I7684" t="s">
        <v>3091</v>
      </c>
      <c r="J7684">
        <v>241.56800000000001</v>
      </c>
      <c r="K7684">
        <v>2</v>
      </c>
      <c r="L7684">
        <v>128.333</v>
      </c>
      <c r="M7684">
        <v>0.2</v>
      </c>
      <c r="N7684">
        <v>-15.098000000000001</v>
      </c>
    </row>
    <row r="7685" spans="1:14" hidden="1">
      <c r="A7685">
        <v>7836</v>
      </c>
      <c r="B7685" t="s">
        <v>6496</v>
      </c>
      <c r="C7685" s="4">
        <v>42107</v>
      </c>
      <c r="D7685" s="4">
        <v>42111</v>
      </c>
      <c r="E7685" t="s">
        <v>52</v>
      </c>
      <c r="F7685" t="s">
        <v>2363</v>
      </c>
      <c r="G7685" t="s">
        <v>21</v>
      </c>
      <c r="H7685">
        <v>90045</v>
      </c>
      <c r="I7685" t="s">
        <v>1682</v>
      </c>
      <c r="J7685">
        <v>479.92</v>
      </c>
      <c r="K7685">
        <v>2</v>
      </c>
      <c r="L7685">
        <v>218.96350000000001</v>
      </c>
      <c r="M7685">
        <v>0.2</v>
      </c>
      <c r="N7685">
        <v>41.993000000000002</v>
      </c>
    </row>
    <row r="7686" spans="1:14" hidden="1">
      <c r="A7686">
        <v>8400</v>
      </c>
      <c r="B7686" t="s">
        <v>6497</v>
      </c>
      <c r="C7686" s="4">
        <v>42107</v>
      </c>
      <c r="D7686" s="4">
        <v>42112</v>
      </c>
      <c r="E7686" t="s">
        <v>15</v>
      </c>
      <c r="F7686" t="s">
        <v>3867</v>
      </c>
      <c r="G7686" t="s">
        <v>21</v>
      </c>
      <c r="H7686">
        <v>85301</v>
      </c>
      <c r="I7686" t="s">
        <v>2515</v>
      </c>
      <c r="J7686">
        <v>10.744</v>
      </c>
      <c r="K7686">
        <v>1</v>
      </c>
      <c r="L7686">
        <v>9.9382000000000001</v>
      </c>
      <c r="M7686">
        <v>0.2</v>
      </c>
      <c r="N7686">
        <v>0.80579999999999996</v>
      </c>
    </row>
    <row r="7687" spans="1:14" hidden="1">
      <c r="A7687">
        <v>8929</v>
      </c>
      <c r="B7687" t="s">
        <v>6498</v>
      </c>
      <c r="C7687" s="4">
        <v>42107</v>
      </c>
      <c r="D7687" s="4">
        <v>42111</v>
      </c>
      <c r="E7687" t="s">
        <v>15</v>
      </c>
      <c r="F7687" t="s">
        <v>620</v>
      </c>
      <c r="G7687" t="s">
        <v>21</v>
      </c>
      <c r="H7687">
        <v>77340</v>
      </c>
      <c r="I7687" t="s">
        <v>2998</v>
      </c>
      <c r="J7687">
        <v>609.98</v>
      </c>
      <c r="K7687">
        <v>4</v>
      </c>
      <c r="L7687">
        <v>180.81549999999999</v>
      </c>
      <c r="M7687">
        <v>0.3</v>
      </c>
      <c r="N7687">
        <v>-113.282</v>
      </c>
    </row>
    <row r="7688" spans="1:14" hidden="1">
      <c r="A7688">
        <v>8930</v>
      </c>
      <c r="B7688" t="s">
        <v>6498</v>
      </c>
      <c r="C7688" s="4">
        <v>42107</v>
      </c>
      <c r="D7688" s="4">
        <v>42111</v>
      </c>
      <c r="E7688" t="s">
        <v>15</v>
      </c>
      <c r="F7688" t="s">
        <v>620</v>
      </c>
      <c r="G7688" t="s">
        <v>21</v>
      </c>
      <c r="H7688">
        <v>77340</v>
      </c>
      <c r="I7688" t="s">
        <v>3091</v>
      </c>
      <c r="J7688">
        <v>211.37200000000001</v>
      </c>
      <c r="K7688">
        <v>2</v>
      </c>
      <c r="L7688">
        <v>128.333</v>
      </c>
      <c r="M7688">
        <v>0.3</v>
      </c>
      <c r="N7688">
        <v>-45.293999999999997</v>
      </c>
    </row>
    <row r="7689" spans="1:14" hidden="1">
      <c r="A7689">
        <v>8931</v>
      </c>
      <c r="B7689" t="s">
        <v>6498</v>
      </c>
      <c r="C7689" s="4">
        <v>42107</v>
      </c>
      <c r="D7689" s="4">
        <v>42111</v>
      </c>
      <c r="E7689" t="s">
        <v>15</v>
      </c>
      <c r="F7689" t="s">
        <v>620</v>
      </c>
      <c r="G7689" t="s">
        <v>21</v>
      </c>
      <c r="H7689">
        <v>77340</v>
      </c>
      <c r="I7689" t="s">
        <v>4449</v>
      </c>
      <c r="J7689">
        <v>239.976</v>
      </c>
      <c r="K7689">
        <v>3</v>
      </c>
      <c r="L7689">
        <v>73.992599999999996</v>
      </c>
      <c r="M7689">
        <v>0.2</v>
      </c>
      <c r="N7689">
        <v>17.998200000000001</v>
      </c>
    </row>
    <row r="7690" spans="1:14" hidden="1">
      <c r="A7690">
        <v>9945</v>
      </c>
      <c r="B7690" t="s">
        <v>6499</v>
      </c>
      <c r="C7690" s="4">
        <v>42106</v>
      </c>
      <c r="D7690" s="4">
        <v>42111</v>
      </c>
      <c r="E7690" t="s">
        <v>52</v>
      </c>
      <c r="F7690" t="s">
        <v>2388</v>
      </c>
      <c r="G7690" t="s">
        <v>17</v>
      </c>
      <c r="H7690">
        <v>98103</v>
      </c>
      <c r="I7690" t="s">
        <v>2436</v>
      </c>
      <c r="J7690">
        <v>40.74</v>
      </c>
      <c r="K7690">
        <v>3</v>
      </c>
      <c r="L7690">
        <v>13.4442</v>
      </c>
      <c r="M7690">
        <v>0</v>
      </c>
      <c r="N7690">
        <v>0.40739999999999899</v>
      </c>
    </row>
    <row r="7691" spans="1:14" hidden="1">
      <c r="A7691">
        <v>922</v>
      </c>
      <c r="B7691" t="s">
        <v>6500</v>
      </c>
      <c r="C7691" s="4">
        <v>42105</v>
      </c>
      <c r="D7691" s="4">
        <v>42109</v>
      </c>
      <c r="E7691" t="s">
        <v>15</v>
      </c>
      <c r="F7691" t="s">
        <v>284</v>
      </c>
      <c r="G7691" t="s">
        <v>21</v>
      </c>
      <c r="H7691">
        <v>10009</v>
      </c>
      <c r="I7691" t="s">
        <v>125</v>
      </c>
      <c r="J7691">
        <v>85.14</v>
      </c>
      <c r="K7691">
        <v>3</v>
      </c>
      <c r="L7691">
        <v>16.744199999999999</v>
      </c>
      <c r="M7691">
        <v>0</v>
      </c>
      <c r="N7691">
        <v>34.907400000000003</v>
      </c>
    </row>
    <row r="7692" spans="1:14" hidden="1">
      <c r="A7692">
        <v>923</v>
      </c>
      <c r="B7692" t="s">
        <v>6500</v>
      </c>
      <c r="C7692" s="4">
        <v>42105</v>
      </c>
      <c r="D7692" s="4">
        <v>42109</v>
      </c>
      <c r="E7692" t="s">
        <v>15</v>
      </c>
      <c r="F7692" t="s">
        <v>284</v>
      </c>
      <c r="G7692" t="s">
        <v>21</v>
      </c>
      <c r="H7692">
        <v>10009</v>
      </c>
      <c r="I7692" t="s">
        <v>791</v>
      </c>
      <c r="J7692">
        <v>21.99</v>
      </c>
      <c r="K7692">
        <v>1</v>
      </c>
      <c r="L7692">
        <v>11.434799999999999</v>
      </c>
      <c r="M7692">
        <v>0</v>
      </c>
      <c r="N7692">
        <v>10.555199999999999</v>
      </c>
    </row>
    <row r="7693" spans="1:14" hidden="1">
      <c r="A7693">
        <v>924</v>
      </c>
      <c r="B7693" t="s">
        <v>6500</v>
      </c>
      <c r="C7693" s="4">
        <v>42105</v>
      </c>
      <c r="D7693" s="4">
        <v>42109</v>
      </c>
      <c r="E7693" t="s">
        <v>15</v>
      </c>
      <c r="F7693" t="s">
        <v>284</v>
      </c>
      <c r="G7693" t="s">
        <v>21</v>
      </c>
      <c r="H7693">
        <v>10009</v>
      </c>
      <c r="I7693" t="s">
        <v>343</v>
      </c>
      <c r="J7693">
        <v>406.6</v>
      </c>
      <c r="K7693">
        <v>5</v>
      </c>
      <c r="L7693">
        <v>58.550400000000003</v>
      </c>
      <c r="M7693">
        <v>0</v>
      </c>
      <c r="N7693">
        <v>113.848</v>
      </c>
    </row>
    <row r="7694" spans="1:14" hidden="1">
      <c r="A7694">
        <v>7334</v>
      </c>
      <c r="B7694" t="s">
        <v>6501</v>
      </c>
      <c r="C7694" s="4">
        <v>42105</v>
      </c>
      <c r="D7694" s="4">
        <v>42111</v>
      </c>
      <c r="E7694" t="s">
        <v>15</v>
      </c>
      <c r="F7694" t="s">
        <v>1005</v>
      </c>
      <c r="G7694" t="s">
        <v>21</v>
      </c>
      <c r="H7694">
        <v>33614</v>
      </c>
      <c r="I7694" t="s">
        <v>925</v>
      </c>
      <c r="J7694">
        <v>67.36</v>
      </c>
      <c r="K7694">
        <v>2</v>
      </c>
      <c r="L7694">
        <v>28.628</v>
      </c>
      <c r="M7694">
        <v>0.2</v>
      </c>
      <c r="N7694">
        <v>10.103999999999999</v>
      </c>
    </row>
    <row r="7695" spans="1:14" hidden="1">
      <c r="A7695">
        <v>7335</v>
      </c>
      <c r="B7695" t="s">
        <v>6501</v>
      </c>
      <c r="C7695" s="4">
        <v>42105</v>
      </c>
      <c r="D7695" s="4">
        <v>42111</v>
      </c>
      <c r="E7695" t="s">
        <v>15</v>
      </c>
      <c r="F7695" t="s">
        <v>1005</v>
      </c>
      <c r="G7695" t="s">
        <v>21</v>
      </c>
      <c r="H7695">
        <v>33614</v>
      </c>
      <c r="I7695" t="s">
        <v>202</v>
      </c>
      <c r="J7695">
        <v>54.527999999999999</v>
      </c>
      <c r="K7695">
        <v>3</v>
      </c>
      <c r="L7695">
        <v>13.4048</v>
      </c>
      <c r="M7695">
        <v>0.2</v>
      </c>
      <c r="N7695">
        <v>14.313599999999999</v>
      </c>
    </row>
    <row r="7696" spans="1:14" hidden="1">
      <c r="A7696">
        <v>7461</v>
      </c>
      <c r="B7696" t="s">
        <v>6502</v>
      </c>
      <c r="C7696" s="4">
        <v>42105</v>
      </c>
      <c r="D7696" s="4">
        <v>42108</v>
      </c>
      <c r="E7696" t="s">
        <v>52</v>
      </c>
      <c r="F7696" t="s">
        <v>157</v>
      </c>
      <c r="G7696" t="s">
        <v>21</v>
      </c>
      <c r="H7696">
        <v>90004</v>
      </c>
      <c r="I7696" t="s">
        <v>2370</v>
      </c>
      <c r="J7696">
        <v>639.96799999999996</v>
      </c>
      <c r="K7696">
        <v>4</v>
      </c>
      <c r="L7696">
        <v>105.99469999999999</v>
      </c>
      <c r="M7696">
        <v>0.2</v>
      </c>
      <c r="N7696">
        <v>215.98920000000001</v>
      </c>
    </row>
    <row r="7697" spans="1:14" hidden="1">
      <c r="A7697">
        <v>7462</v>
      </c>
      <c r="B7697" t="s">
        <v>6502</v>
      </c>
      <c r="C7697" s="4">
        <v>42105</v>
      </c>
      <c r="D7697" s="4">
        <v>42108</v>
      </c>
      <c r="E7697" t="s">
        <v>52</v>
      </c>
      <c r="F7697" t="s">
        <v>157</v>
      </c>
      <c r="G7697" t="s">
        <v>21</v>
      </c>
      <c r="H7697">
        <v>90004</v>
      </c>
      <c r="I7697" t="s">
        <v>1430</v>
      </c>
      <c r="J7697">
        <v>52.76</v>
      </c>
      <c r="K7697">
        <v>2</v>
      </c>
      <c r="L7697">
        <v>14.245200000000001</v>
      </c>
      <c r="M7697">
        <v>0</v>
      </c>
      <c r="N7697">
        <v>24.269600000000001</v>
      </c>
    </row>
    <row r="7698" spans="1:14" hidden="1">
      <c r="A7698">
        <v>3521</v>
      </c>
      <c r="B7698" t="s">
        <v>6503</v>
      </c>
      <c r="C7698" s="4">
        <v>42104</v>
      </c>
      <c r="D7698" s="4">
        <v>42109</v>
      </c>
      <c r="E7698" t="s">
        <v>15</v>
      </c>
      <c r="F7698" t="s">
        <v>2403</v>
      </c>
      <c r="G7698" t="s">
        <v>27</v>
      </c>
      <c r="H7698">
        <v>95823</v>
      </c>
      <c r="I7698" t="s">
        <v>2123</v>
      </c>
      <c r="J7698">
        <v>12.832000000000001</v>
      </c>
      <c r="K7698">
        <v>2</v>
      </c>
      <c r="L7698">
        <v>4.2506000000000004</v>
      </c>
      <c r="M7698">
        <v>0.2</v>
      </c>
      <c r="N7698">
        <v>4.3308</v>
      </c>
    </row>
    <row r="7699" spans="1:14" hidden="1">
      <c r="A7699">
        <v>6061</v>
      </c>
      <c r="B7699" t="s">
        <v>6504</v>
      </c>
      <c r="C7699" s="4">
        <v>42104</v>
      </c>
      <c r="D7699" s="4">
        <v>42110</v>
      </c>
      <c r="E7699" t="s">
        <v>15</v>
      </c>
      <c r="F7699" t="s">
        <v>2733</v>
      </c>
      <c r="G7699" t="s">
        <v>17</v>
      </c>
      <c r="H7699">
        <v>14609</v>
      </c>
      <c r="I7699" t="s">
        <v>2049</v>
      </c>
      <c r="J7699">
        <v>142.04</v>
      </c>
      <c r="K7699">
        <v>4</v>
      </c>
      <c r="L7699">
        <v>25.9223</v>
      </c>
      <c r="M7699">
        <v>0</v>
      </c>
      <c r="N7699">
        <v>38.3508</v>
      </c>
    </row>
    <row r="7700" spans="1:14" hidden="1">
      <c r="A7700">
        <v>6062</v>
      </c>
      <c r="B7700" t="s">
        <v>6504</v>
      </c>
      <c r="C7700" s="4">
        <v>42104</v>
      </c>
      <c r="D7700" s="4">
        <v>42110</v>
      </c>
      <c r="E7700" t="s">
        <v>15</v>
      </c>
      <c r="F7700" t="s">
        <v>2733</v>
      </c>
      <c r="G7700" t="s">
        <v>17</v>
      </c>
      <c r="H7700">
        <v>14609</v>
      </c>
      <c r="I7700" t="s">
        <v>3396</v>
      </c>
      <c r="J7700">
        <v>14.67</v>
      </c>
      <c r="K7700">
        <v>3</v>
      </c>
      <c r="L7700">
        <v>2.8851</v>
      </c>
      <c r="M7700">
        <v>0</v>
      </c>
      <c r="N7700">
        <v>6.0147000000000004</v>
      </c>
    </row>
    <row r="7701" spans="1:14" hidden="1">
      <c r="A7701">
        <v>704</v>
      </c>
      <c r="B7701" t="s">
        <v>6505</v>
      </c>
      <c r="C7701" s="4">
        <v>42103</v>
      </c>
      <c r="D7701" s="4">
        <v>42108</v>
      </c>
      <c r="E7701" t="s">
        <v>15</v>
      </c>
      <c r="F7701" t="s">
        <v>1203</v>
      </c>
      <c r="G7701" t="s">
        <v>21</v>
      </c>
      <c r="H7701">
        <v>90805</v>
      </c>
      <c r="I7701" t="s">
        <v>4378</v>
      </c>
      <c r="J7701">
        <v>369.91199999999998</v>
      </c>
      <c r="K7701">
        <v>3</v>
      </c>
      <c r="L7701">
        <v>127.92789999999999</v>
      </c>
      <c r="M7701">
        <v>0.2</v>
      </c>
      <c r="N7701">
        <v>-13.871700000000001</v>
      </c>
    </row>
    <row r="7702" spans="1:14" hidden="1">
      <c r="A7702">
        <v>8466</v>
      </c>
      <c r="B7702" t="s">
        <v>6506</v>
      </c>
      <c r="C7702" s="4">
        <v>42103</v>
      </c>
      <c r="D7702" s="4">
        <v>42108</v>
      </c>
      <c r="E7702" t="s">
        <v>15</v>
      </c>
      <c r="F7702" t="s">
        <v>1118</v>
      </c>
      <c r="G7702" t="s">
        <v>21</v>
      </c>
      <c r="H7702">
        <v>10024</v>
      </c>
      <c r="I7702" t="s">
        <v>4851</v>
      </c>
      <c r="J7702">
        <v>17.940000000000001</v>
      </c>
      <c r="K7702">
        <v>3</v>
      </c>
      <c r="L7702">
        <v>4.9634</v>
      </c>
      <c r="M7702">
        <v>0</v>
      </c>
      <c r="N7702">
        <v>3.0497999999999998</v>
      </c>
    </row>
    <row r="7703" spans="1:14" hidden="1">
      <c r="A7703">
        <v>8467</v>
      </c>
      <c r="B7703" t="s">
        <v>6507</v>
      </c>
      <c r="C7703" s="4">
        <v>42103</v>
      </c>
      <c r="D7703" s="4">
        <v>42108</v>
      </c>
      <c r="E7703" t="s">
        <v>15</v>
      </c>
      <c r="F7703" t="s">
        <v>1728</v>
      </c>
      <c r="G7703" t="s">
        <v>21</v>
      </c>
      <c r="H7703">
        <v>6360</v>
      </c>
      <c r="I7703" t="s">
        <v>4136</v>
      </c>
      <c r="J7703">
        <v>370.14</v>
      </c>
      <c r="K7703">
        <v>3</v>
      </c>
      <c r="L7703">
        <v>75.261799999999994</v>
      </c>
      <c r="M7703">
        <v>0</v>
      </c>
      <c r="N7703">
        <v>144.3546</v>
      </c>
    </row>
    <row r="7704" spans="1:14" hidden="1">
      <c r="A7704">
        <v>4821</v>
      </c>
      <c r="B7704" t="s">
        <v>6508</v>
      </c>
      <c r="C7704" s="4">
        <v>42101</v>
      </c>
      <c r="D7704" s="4">
        <v>42105</v>
      </c>
      <c r="E7704" t="s">
        <v>15</v>
      </c>
      <c r="F7704" t="s">
        <v>6087</v>
      </c>
      <c r="G7704" t="s">
        <v>21</v>
      </c>
      <c r="H7704">
        <v>78207</v>
      </c>
      <c r="I7704" t="s">
        <v>1341</v>
      </c>
      <c r="J7704">
        <v>463.24799999999999</v>
      </c>
      <c r="K7704">
        <v>8</v>
      </c>
      <c r="L7704">
        <v>205.56630000000001</v>
      </c>
      <c r="M7704">
        <v>0.8</v>
      </c>
      <c r="N7704">
        <v>-1181.2824000000001</v>
      </c>
    </row>
    <row r="7705" spans="1:14" hidden="1">
      <c r="A7705">
        <v>4822</v>
      </c>
      <c r="B7705" t="s">
        <v>6508</v>
      </c>
      <c r="C7705" s="4">
        <v>42101</v>
      </c>
      <c r="D7705" s="4">
        <v>42105</v>
      </c>
      <c r="E7705" t="s">
        <v>15</v>
      </c>
      <c r="F7705" t="s">
        <v>6087</v>
      </c>
      <c r="G7705" t="s">
        <v>21</v>
      </c>
      <c r="H7705">
        <v>78207</v>
      </c>
      <c r="I7705" t="s">
        <v>1983</v>
      </c>
      <c r="J7705">
        <v>383.952</v>
      </c>
      <c r="K7705">
        <v>6</v>
      </c>
      <c r="L7705">
        <v>55.993000000000002</v>
      </c>
      <c r="M7705">
        <v>0.2</v>
      </c>
      <c r="N7705">
        <v>47.994</v>
      </c>
    </row>
    <row r="7706" spans="1:14" hidden="1">
      <c r="A7706">
        <v>5876</v>
      </c>
      <c r="B7706" t="s">
        <v>6509</v>
      </c>
      <c r="C7706" s="4">
        <v>42101</v>
      </c>
      <c r="D7706" s="4">
        <v>42103</v>
      </c>
      <c r="E7706" t="s">
        <v>38</v>
      </c>
      <c r="F7706" t="s">
        <v>984</v>
      </c>
      <c r="G7706" t="s">
        <v>17</v>
      </c>
      <c r="H7706">
        <v>19140</v>
      </c>
      <c r="I7706" t="s">
        <v>3071</v>
      </c>
      <c r="J7706">
        <v>11.736000000000001</v>
      </c>
      <c r="K7706">
        <v>3</v>
      </c>
      <c r="L7706">
        <v>3.5697000000000001</v>
      </c>
      <c r="M7706">
        <v>0.2</v>
      </c>
      <c r="N7706">
        <v>1.0268999999999999</v>
      </c>
    </row>
    <row r="7707" spans="1:14" hidden="1">
      <c r="A7707">
        <v>9037</v>
      </c>
      <c r="B7707" t="s">
        <v>6510</v>
      </c>
      <c r="C7707" s="4">
        <v>42101</v>
      </c>
      <c r="D7707" s="4">
        <v>42104</v>
      </c>
      <c r="E7707" t="s">
        <v>38</v>
      </c>
      <c r="F7707" t="s">
        <v>916</v>
      </c>
      <c r="G7707" t="s">
        <v>21</v>
      </c>
      <c r="H7707">
        <v>10035</v>
      </c>
      <c r="I7707" t="s">
        <v>2306</v>
      </c>
      <c r="J7707">
        <v>25.92</v>
      </c>
      <c r="K7707">
        <v>4</v>
      </c>
      <c r="L7707">
        <v>3.3696000000000002</v>
      </c>
      <c r="M7707">
        <v>0</v>
      </c>
      <c r="N7707">
        <v>12.441599999999999</v>
      </c>
    </row>
    <row r="7708" spans="1:14" hidden="1">
      <c r="A7708">
        <v>9038</v>
      </c>
      <c r="B7708" t="s">
        <v>6510</v>
      </c>
      <c r="C7708" s="4">
        <v>42101</v>
      </c>
      <c r="D7708" s="4">
        <v>42104</v>
      </c>
      <c r="E7708" t="s">
        <v>38</v>
      </c>
      <c r="F7708" t="s">
        <v>916</v>
      </c>
      <c r="G7708" t="s">
        <v>21</v>
      </c>
      <c r="H7708">
        <v>10035</v>
      </c>
      <c r="I7708" t="s">
        <v>1613</v>
      </c>
      <c r="J7708">
        <v>22.58</v>
      </c>
      <c r="K7708">
        <v>2</v>
      </c>
      <c r="L7708">
        <v>8.3545999999999996</v>
      </c>
      <c r="M7708">
        <v>0</v>
      </c>
      <c r="N7708">
        <v>5.8708</v>
      </c>
    </row>
    <row r="7709" spans="1:14" hidden="1">
      <c r="A7709">
        <v>2525</v>
      </c>
      <c r="B7709" t="s">
        <v>6511</v>
      </c>
      <c r="C7709" s="4">
        <v>42100</v>
      </c>
      <c r="D7709" s="4">
        <v>42104</v>
      </c>
      <c r="E7709" t="s">
        <v>15</v>
      </c>
      <c r="F7709" t="s">
        <v>2957</v>
      </c>
      <c r="G7709" t="s">
        <v>21</v>
      </c>
      <c r="H7709">
        <v>77041</v>
      </c>
      <c r="I7709" t="s">
        <v>2668</v>
      </c>
      <c r="J7709">
        <v>42.048000000000002</v>
      </c>
      <c r="K7709">
        <v>9</v>
      </c>
      <c r="L7709">
        <v>4.0880000000000001</v>
      </c>
      <c r="M7709">
        <v>0.2</v>
      </c>
      <c r="N7709">
        <v>5.2560000000000002</v>
      </c>
    </row>
    <row r="7710" spans="1:14" hidden="1">
      <c r="A7710">
        <v>2526</v>
      </c>
      <c r="B7710" t="s">
        <v>6511</v>
      </c>
      <c r="C7710" s="4">
        <v>42100</v>
      </c>
      <c r="D7710" s="4">
        <v>42104</v>
      </c>
      <c r="E7710" t="s">
        <v>15</v>
      </c>
      <c r="F7710" t="s">
        <v>2957</v>
      </c>
      <c r="G7710" t="s">
        <v>21</v>
      </c>
      <c r="H7710">
        <v>77041</v>
      </c>
      <c r="I7710" t="s">
        <v>2792</v>
      </c>
      <c r="J7710">
        <v>25.488</v>
      </c>
      <c r="K7710">
        <v>2</v>
      </c>
      <c r="L7710">
        <v>10.5138</v>
      </c>
      <c r="M7710">
        <v>0.2</v>
      </c>
      <c r="N7710">
        <v>4.4603999999999999</v>
      </c>
    </row>
    <row r="7711" spans="1:14" hidden="1">
      <c r="A7711">
        <v>2527</v>
      </c>
      <c r="B7711" t="s">
        <v>6511</v>
      </c>
      <c r="C7711" s="4">
        <v>42100</v>
      </c>
      <c r="D7711" s="4">
        <v>42104</v>
      </c>
      <c r="E7711" t="s">
        <v>15</v>
      </c>
      <c r="F7711" t="s">
        <v>2957</v>
      </c>
      <c r="G7711" t="s">
        <v>21</v>
      </c>
      <c r="H7711">
        <v>77041</v>
      </c>
      <c r="I7711" t="s">
        <v>492</v>
      </c>
      <c r="J7711">
        <v>6.9</v>
      </c>
      <c r="K7711">
        <v>3</v>
      </c>
      <c r="L7711">
        <v>6.3250000000000002</v>
      </c>
      <c r="M7711">
        <v>0.8</v>
      </c>
      <c r="N7711">
        <v>-12.074999999999999</v>
      </c>
    </row>
    <row r="7712" spans="1:14" hidden="1">
      <c r="A7712">
        <v>2528</v>
      </c>
      <c r="B7712" t="s">
        <v>6511</v>
      </c>
      <c r="C7712" s="4">
        <v>42100</v>
      </c>
      <c r="D7712" s="4">
        <v>42104</v>
      </c>
      <c r="E7712" t="s">
        <v>15</v>
      </c>
      <c r="F7712" t="s">
        <v>2957</v>
      </c>
      <c r="G7712" t="s">
        <v>21</v>
      </c>
      <c r="H7712">
        <v>77041</v>
      </c>
      <c r="I7712" t="s">
        <v>341</v>
      </c>
      <c r="J7712">
        <v>9.6479999999999997</v>
      </c>
      <c r="K7712">
        <v>6</v>
      </c>
      <c r="L7712">
        <v>4.4219999999999997</v>
      </c>
      <c r="M7712">
        <v>0.8</v>
      </c>
      <c r="N7712">
        <v>-16.884</v>
      </c>
    </row>
    <row r="7713" spans="1:14" hidden="1">
      <c r="A7713">
        <v>2529</v>
      </c>
      <c r="B7713" t="s">
        <v>6511</v>
      </c>
      <c r="C7713" s="4">
        <v>42100</v>
      </c>
      <c r="D7713" s="4">
        <v>42104</v>
      </c>
      <c r="E7713" t="s">
        <v>15</v>
      </c>
      <c r="F7713" t="s">
        <v>2957</v>
      </c>
      <c r="G7713" t="s">
        <v>21</v>
      </c>
      <c r="H7713">
        <v>77041</v>
      </c>
      <c r="I7713" t="s">
        <v>3263</v>
      </c>
      <c r="J7713">
        <v>7.968</v>
      </c>
      <c r="K7713">
        <v>2</v>
      </c>
      <c r="L7713">
        <v>2.5398000000000001</v>
      </c>
      <c r="M7713">
        <v>0.2</v>
      </c>
      <c r="N7713">
        <v>2.8883999999999999</v>
      </c>
    </row>
    <row r="7714" spans="1:14" hidden="1">
      <c r="A7714">
        <v>3470</v>
      </c>
      <c r="B7714" t="s">
        <v>6512</v>
      </c>
      <c r="C7714" s="4">
        <v>42100</v>
      </c>
      <c r="D7714" s="4">
        <v>42104</v>
      </c>
      <c r="E7714" t="s">
        <v>15</v>
      </c>
      <c r="F7714" t="s">
        <v>1903</v>
      </c>
      <c r="G7714" t="s">
        <v>21</v>
      </c>
      <c r="H7714">
        <v>28540</v>
      </c>
      <c r="I7714" t="s">
        <v>557</v>
      </c>
      <c r="J7714">
        <v>47.951999999999998</v>
      </c>
      <c r="K7714">
        <v>3</v>
      </c>
      <c r="L7714">
        <v>10.589399999999999</v>
      </c>
      <c r="M7714">
        <v>0.2</v>
      </c>
      <c r="N7714">
        <v>16.183800000000002</v>
      </c>
    </row>
    <row r="7715" spans="1:14" hidden="1">
      <c r="A7715">
        <v>119</v>
      </c>
      <c r="B7715" t="s">
        <v>6513</v>
      </c>
      <c r="C7715" s="4">
        <v>42099</v>
      </c>
      <c r="D7715" s="4">
        <v>42104</v>
      </c>
      <c r="E7715" t="s">
        <v>15</v>
      </c>
      <c r="F7715" t="s">
        <v>1182</v>
      </c>
      <c r="G7715" t="s">
        <v>27</v>
      </c>
      <c r="H7715">
        <v>37620</v>
      </c>
      <c r="I7715" t="s">
        <v>762</v>
      </c>
      <c r="J7715">
        <v>157.79400000000001</v>
      </c>
      <c r="K7715">
        <v>1</v>
      </c>
      <c r="L7715">
        <v>273.50959999999998</v>
      </c>
      <c r="M7715">
        <v>0.7</v>
      </c>
      <c r="N7715">
        <v>-115.71559999999999</v>
      </c>
    </row>
    <row r="7716" spans="1:14" hidden="1">
      <c r="A7716">
        <v>3904</v>
      </c>
      <c r="B7716" t="s">
        <v>6514</v>
      </c>
      <c r="C7716" s="4">
        <v>42099</v>
      </c>
      <c r="D7716" s="4">
        <v>42104</v>
      </c>
      <c r="E7716" t="s">
        <v>15</v>
      </c>
      <c r="F7716" t="s">
        <v>6515</v>
      </c>
      <c r="G7716" t="s">
        <v>17</v>
      </c>
      <c r="H7716">
        <v>19143</v>
      </c>
      <c r="I7716" t="s">
        <v>1169</v>
      </c>
      <c r="J7716">
        <v>98.111999999999995</v>
      </c>
      <c r="K7716">
        <v>7</v>
      </c>
      <c r="L7716">
        <v>11.388</v>
      </c>
      <c r="M7716">
        <v>0.2</v>
      </c>
      <c r="N7716">
        <v>18.396000000000001</v>
      </c>
    </row>
    <row r="7717" spans="1:14" hidden="1">
      <c r="A7717">
        <v>3905</v>
      </c>
      <c r="B7717" t="s">
        <v>6514</v>
      </c>
      <c r="C7717" s="4">
        <v>42099</v>
      </c>
      <c r="D7717" s="4">
        <v>42104</v>
      </c>
      <c r="E7717" t="s">
        <v>15</v>
      </c>
      <c r="F7717" t="s">
        <v>6515</v>
      </c>
      <c r="G7717" t="s">
        <v>17</v>
      </c>
      <c r="H7717">
        <v>19143</v>
      </c>
      <c r="I7717" t="s">
        <v>2473</v>
      </c>
      <c r="J7717">
        <v>563.80799999999999</v>
      </c>
      <c r="K7717">
        <v>4</v>
      </c>
      <c r="L7717">
        <v>135.66630000000001</v>
      </c>
      <c r="M7717">
        <v>0.2</v>
      </c>
      <c r="N7717">
        <v>21.142800000000001</v>
      </c>
    </row>
    <row r="7718" spans="1:14" hidden="1">
      <c r="A7718">
        <v>3906</v>
      </c>
      <c r="B7718" t="s">
        <v>6514</v>
      </c>
      <c r="C7718" s="4">
        <v>42099</v>
      </c>
      <c r="D7718" s="4">
        <v>42104</v>
      </c>
      <c r="E7718" t="s">
        <v>15</v>
      </c>
      <c r="F7718" t="s">
        <v>6515</v>
      </c>
      <c r="G7718" t="s">
        <v>17</v>
      </c>
      <c r="H7718">
        <v>19143</v>
      </c>
      <c r="I7718" t="s">
        <v>1595</v>
      </c>
      <c r="J7718">
        <v>10.428000000000001</v>
      </c>
      <c r="K7718">
        <v>4</v>
      </c>
      <c r="L7718">
        <v>4.3449999999999998</v>
      </c>
      <c r="M7718">
        <v>0.7</v>
      </c>
      <c r="N7718">
        <v>-6.952</v>
      </c>
    </row>
    <row r="7719" spans="1:14" hidden="1">
      <c r="A7719">
        <v>3907</v>
      </c>
      <c r="B7719" t="s">
        <v>6514</v>
      </c>
      <c r="C7719" s="4">
        <v>42099</v>
      </c>
      <c r="D7719" s="4">
        <v>42104</v>
      </c>
      <c r="E7719" t="s">
        <v>15</v>
      </c>
      <c r="F7719" t="s">
        <v>6515</v>
      </c>
      <c r="G7719" t="s">
        <v>17</v>
      </c>
      <c r="H7719">
        <v>19143</v>
      </c>
      <c r="I7719" t="s">
        <v>1361</v>
      </c>
      <c r="J7719">
        <v>547.13599999999997</v>
      </c>
      <c r="K7719">
        <v>4</v>
      </c>
      <c r="L7719">
        <v>153.88200000000001</v>
      </c>
      <c r="M7719">
        <v>0.2</v>
      </c>
      <c r="N7719">
        <v>-68.392000000000095</v>
      </c>
    </row>
    <row r="7720" spans="1:14" hidden="1">
      <c r="A7720">
        <v>3908</v>
      </c>
      <c r="B7720" t="s">
        <v>6514</v>
      </c>
      <c r="C7720" s="4">
        <v>42099</v>
      </c>
      <c r="D7720" s="4">
        <v>42104</v>
      </c>
      <c r="E7720" t="s">
        <v>15</v>
      </c>
      <c r="F7720" t="s">
        <v>6515</v>
      </c>
      <c r="G7720" t="s">
        <v>17</v>
      </c>
      <c r="H7720">
        <v>19143</v>
      </c>
      <c r="I7720" t="s">
        <v>67</v>
      </c>
      <c r="J7720">
        <v>14.85</v>
      </c>
      <c r="K7720">
        <v>5</v>
      </c>
      <c r="L7720">
        <v>3.6135000000000002</v>
      </c>
      <c r="M7720">
        <v>0.4</v>
      </c>
      <c r="N7720">
        <v>-3.2174999999999998</v>
      </c>
    </row>
    <row r="7721" spans="1:14" hidden="1">
      <c r="A7721">
        <v>3909</v>
      </c>
      <c r="B7721" t="s">
        <v>6514</v>
      </c>
      <c r="C7721" s="4">
        <v>42099</v>
      </c>
      <c r="D7721" s="4">
        <v>42104</v>
      </c>
      <c r="E7721" t="s">
        <v>15</v>
      </c>
      <c r="F7721" t="s">
        <v>6515</v>
      </c>
      <c r="G7721" t="s">
        <v>17</v>
      </c>
      <c r="H7721">
        <v>19143</v>
      </c>
      <c r="I7721" t="s">
        <v>1018</v>
      </c>
      <c r="J7721">
        <v>41.988</v>
      </c>
      <c r="K7721">
        <v>2</v>
      </c>
      <c r="L7721">
        <v>25.892600000000002</v>
      </c>
      <c r="M7721">
        <v>0.4</v>
      </c>
      <c r="N7721">
        <v>-9.7972000000000001</v>
      </c>
    </row>
    <row r="7722" spans="1:14" hidden="1">
      <c r="A7722">
        <v>3910</v>
      </c>
      <c r="B7722" t="s">
        <v>6514</v>
      </c>
      <c r="C7722" s="4">
        <v>42099</v>
      </c>
      <c r="D7722" s="4">
        <v>42104</v>
      </c>
      <c r="E7722" t="s">
        <v>15</v>
      </c>
      <c r="F7722" t="s">
        <v>6515</v>
      </c>
      <c r="G7722" t="s">
        <v>17</v>
      </c>
      <c r="H7722">
        <v>19143</v>
      </c>
      <c r="I7722" t="s">
        <v>326</v>
      </c>
      <c r="J7722">
        <v>7.5839999999999996</v>
      </c>
      <c r="K7722">
        <v>1</v>
      </c>
      <c r="L7722">
        <v>5.2140000000000004</v>
      </c>
      <c r="M7722">
        <v>0.2</v>
      </c>
      <c r="N7722">
        <v>2.37</v>
      </c>
    </row>
    <row r="7723" spans="1:14" hidden="1">
      <c r="A7723">
        <v>3911</v>
      </c>
      <c r="B7723" t="s">
        <v>6514</v>
      </c>
      <c r="C7723" s="4">
        <v>42099</v>
      </c>
      <c r="D7723" s="4">
        <v>42104</v>
      </c>
      <c r="E7723" t="s">
        <v>15</v>
      </c>
      <c r="F7723" t="s">
        <v>6515</v>
      </c>
      <c r="G7723" t="s">
        <v>17</v>
      </c>
      <c r="H7723">
        <v>19143</v>
      </c>
      <c r="I7723" t="s">
        <v>2463</v>
      </c>
      <c r="J7723">
        <v>352.45</v>
      </c>
      <c r="K7723">
        <v>5</v>
      </c>
      <c r="L7723">
        <v>112.78400000000001</v>
      </c>
      <c r="M7723">
        <v>0.5</v>
      </c>
      <c r="N7723">
        <v>-211.47</v>
      </c>
    </row>
    <row r="7724" spans="1:14" hidden="1">
      <c r="A7724">
        <v>6066</v>
      </c>
      <c r="B7724" t="s">
        <v>6516</v>
      </c>
      <c r="C7724" s="4">
        <v>42099</v>
      </c>
      <c r="D7724" s="4">
        <v>42101</v>
      </c>
      <c r="E7724" t="s">
        <v>38</v>
      </c>
      <c r="F7724" t="s">
        <v>880</v>
      </c>
      <c r="G7724" t="s">
        <v>21</v>
      </c>
      <c r="H7724">
        <v>19120</v>
      </c>
      <c r="I7724" t="s">
        <v>1990</v>
      </c>
      <c r="J7724">
        <v>23.904</v>
      </c>
      <c r="K7724">
        <v>6</v>
      </c>
      <c r="L7724">
        <v>2.6892</v>
      </c>
      <c r="M7724">
        <v>0.2</v>
      </c>
      <c r="N7724">
        <v>7.7687999999999997</v>
      </c>
    </row>
    <row r="7725" spans="1:14" hidden="1">
      <c r="A7725">
        <v>7646</v>
      </c>
      <c r="B7725" t="s">
        <v>6517</v>
      </c>
      <c r="C7725" s="4">
        <v>42099</v>
      </c>
      <c r="D7725" s="4">
        <v>42105</v>
      </c>
      <c r="E7725" t="s">
        <v>15</v>
      </c>
      <c r="F7725" t="s">
        <v>2053</v>
      </c>
      <c r="G7725" t="s">
        <v>27</v>
      </c>
      <c r="H7725">
        <v>90036</v>
      </c>
      <c r="I7725" t="s">
        <v>455</v>
      </c>
      <c r="J7725">
        <v>892.22400000000005</v>
      </c>
      <c r="K7725">
        <v>3</v>
      </c>
      <c r="L7725">
        <v>267.66719999999998</v>
      </c>
      <c r="M7725">
        <v>0.2</v>
      </c>
      <c r="N7725">
        <v>89.222399999999993</v>
      </c>
    </row>
    <row r="7726" spans="1:14" hidden="1">
      <c r="A7726">
        <v>9004</v>
      </c>
      <c r="B7726" t="s">
        <v>6518</v>
      </c>
      <c r="C7726" s="4">
        <v>42099</v>
      </c>
      <c r="D7726" s="4">
        <v>42100</v>
      </c>
      <c r="E7726" t="s">
        <v>98</v>
      </c>
      <c r="F7726" t="s">
        <v>63</v>
      </c>
      <c r="G7726" t="s">
        <v>21</v>
      </c>
      <c r="H7726">
        <v>99207</v>
      </c>
      <c r="I7726" t="s">
        <v>875</v>
      </c>
      <c r="J7726">
        <v>239.94</v>
      </c>
      <c r="K7726">
        <v>6</v>
      </c>
      <c r="L7726">
        <v>35.591099999999997</v>
      </c>
      <c r="M7726">
        <v>0</v>
      </c>
      <c r="N7726">
        <v>26.3934</v>
      </c>
    </row>
    <row r="7727" spans="1:14" hidden="1">
      <c r="A7727">
        <v>9005</v>
      </c>
      <c r="B7727" t="s">
        <v>6518</v>
      </c>
      <c r="C7727" s="4">
        <v>42099</v>
      </c>
      <c r="D7727" s="4">
        <v>42100</v>
      </c>
      <c r="E7727" t="s">
        <v>98</v>
      </c>
      <c r="F7727" t="s">
        <v>63</v>
      </c>
      <c r="G7727" t="s">
        <v>21</v>
      </c>
      <c r="H7727">
        <v>99207</v>
      </c>
      <c r="I7727" t="s">
        <v>3640</v>
      </c>
      <c r="J7727">
        <v>23.84</v>
      </c>
      <c r="K7727">
        <v>8</v>
      </c>
      <c r="L7727">
        <v>2.1753999999999998</v>
      </c>
      <c r="M7727">
        <v>0</v>
      </c>
      <c r="N7727">
        <v>6.4367999999999999</v>
      </c>
    </row>
    <row r="7728" spans="1:14" hidden="1">
      <c r="A7728">
        <v>1054</v>
      </c>
      <c r="B7728" t="s">
        <v>6519</v>
      </c>
      <c r="C7728" s="4">
        <v>42098</v>
      </c>
      <c r="D7728" s="4">
        <v>42102</v>
      </c>
      <c r="E7728" t="s">
        <v>15</v>
      </c>
      <c r="F7728" t="s">
        <v>2386</v>
      </c>
      <c r="G7728" t="s">
        <v>17</v>
      </c>
      <c r="H7728">
        <v>10009</v>
      </c>
      <c r="I7728" t="s">
        <v>682</v>
      </c>
      <c r="J7728">
        <v>11.16</v>
      </c>
      <c r="K7728">
        <v>2</v>
      </c>
      <c r="L7728">
        <v>3.4037999999999999</v>
      </c>
      <c r="M7728">
        <v>0</v>
      </c>
      <c r="N7728">
        <v>4.3524000000000003</v>
      </c>
    </row>
    <row r="7729" spans="1:14" hidden="1">
      <c r="A7729">
        <v>1055</v>
      </c>
      <c r="B7729" t="s">
        <v>6519</v>
      </c>
      <c r="C7729" s="4">
        <v>42098</v>
      </c>
      <c r="D7729" s="4">
        <v>42102</v>
      </c>
      <c r="E7729" t="s">
        <v>15</v>
      </c>
      <c r="F7729" t="s">
        <v>2386</v>
      </c>
      <c r="G7729" t="s">
        <v>17</v>
      </c>
      <c r="H7729">
        <v>10009</v>
      </c>
      <c r="I7729" t="s">
        <v>2465</v>
      </c>
      <c r="J7729">
        <v>108.4</v>
      </c>
      <c r="K7729">
        <v>2</v>
      </c>
      <c r="L7729">
        <v>42.817999999999998</v>
      </c>
      <c r="M7729">
        <v>0</v>
      </c>
      <c r="N7729">
        <v>22.763999999999999</v>
      </c>
    </row>
    <row r="7730" spans="1:14" hidden="1">
      <c r="A7730">
        <v>1056</v>
      </c>
      <c r="B7730" t="s">
        <v>6519</v>
      </c>
      <c r="C7730" s="4">
        <v>42098</v>
      </c>
      <c r="D7730" s="4">
        <v>42102</v>
      </c>
      <c r="E7730" t="s">
        <v>15</v>
      </c>
      <c r="F7730" t="s">
        <v>2386</v>
      </c>
      <c r="G7730" t="s">
        <v>17</v>
      </c>
      <c r="H7730">
        <v>10009</v>
      </c>
      <c r="I7730" t="s">
        <v>1468</v>
      </c>
      <c r="J7730">
        <v>82.343999999999994</v>
      </c>
      <c r="K7730">
        <v>3</v>
      </c>
      <c r="L7730">
        <v>18.1843</v>
      </c>
      <c r="M7730">
        <v>0.2</v>
      </c>
      <c r="N7730">
        <v>27.7911</v>
      </c>
    </row>
    <row r="7731" spans="1:14" hidden="1">
      <c r="A7731">
        <v>1057</v>
      </c>
      <c r="B7731" t="s">
        <v>6519</v>
      </c>
      <c r="C7731" s="4">
        <v>42098</v>
      </c>
      <c r="D7731" s="4">
        <v>42102</v>
      </c>
      <c r="E7731" t="s">
        <v>15</v>
      </c>
      <c r="F7731" t="s">
        <v>2386</v>
      </c>
      <c r="G7731" t="s">
        <v>17</v>
      </c>
      <c r="H7731">
        <v>10009</v>
      </c>
      <c r="I7731" t="s">
        <v>4860</v>
      </c>
      <c r="J7731">
        <v>9.0879999999999992</v>
      </c>
      <c r="K7731">
        <v>4</v>
      </c>
      <c r="L7731">
        <v>1.4483999999999999</v>
      </c>
      <c r="M7731">
        <v>0.2</v>
      </c>
      <c r="N7731">
        <v>3.2944</v>
      </c>
    </row>
    <row r="7732" spans="1:14" hidden="1">
      <c r="A7732">
        <v>1147</v>
      </c>
      <c r="B7732" t="s">
        <v>6520</v>
      </c>
      <c r="C7732" s="4">
        <v>42098</v>
      </c>
      <c r="D7732" s="4">
        <v>42098</v>
      </c>
      <c r="E7732" t="s">
        <v>98</v>
      </c>
      <c r="F7732" t="s">
        <v>3246</v>
      </c>
      <c r="G7732" t="s">
        <v>21</v>
      </c>
      <c r="H7732">
        <v>48911</v>
      </c>
      <c r="I7732" t="s">
        <v>1124</v>
      </c>
      <c r="J7732">
        <v>644.07600000000002</v>
      </c>
      <c r="K7732">
        <v>2</v>
      </c>
      <c r="L7732">
        <v>268.36500000000001</v>
      </c>
      <c r="M7732">
        <v>0.1</v>
      </c>
      <c r="N7732">
        <v>107.346</v>
      </c>
    </row>
    <row r="7733" spans="1:14" hidden="1">
      <c r="A7733">
        <v>1148</v>
      </c>
      <c r="B7733" t="s">
        <v>6520</v>
      </c>
      <c r="C7733" s="4">
        <v>42098</v>
      </c>
      <c r="D7733" s="4">
        <v>42098</v>
      </c>
      <c r="E7733" t="s">
        <v>98</v>
      </c>
      <c r="F7733" t="s">
        <v>3246</v>
      </c>
      <c r="G7733" t="s">
        <v>21</v>
      </c>
      <c r="H7733">
        <v>48911</v>
      </c>
      <c r="I7733" t="s">
        <v>1662</v>
      </c>
      <c r="J7733">
        <v>5.84</v>
      </c>
      <c r="K7733">
        <v>2</v>
      </c>
      <c r="L7733">
        <v>1.6060000000000001</v>
      </c>
      <c r="M7733">
        <v>0</v>
      </c>
      <c r="N7733">
        <v>2.6280000000000001</v>
      </c>
    </row>
    <row r="7734" spans="1:14" hidden="1">
      <c r="A7734">
        <v>1149</v>
      </c>
      <c r="B7734" t="s">
        <v>6520</v>
      </c>
      <c r="C7734" s="4">
        <v>42098</v>
      </c>
      <c r="D7734" s="4">
        <v>42098</v>
      </c>
      <c r="E7734" t="s">
        <v>98</v>
      </c>
      <c r="F7734" t="s">
        <v>3246</v>
      </c>
      <c r="G7734" t="s">
        <v>21</v>
      </c>
      <c r="H7734">
        <v>48911</v>
      </c>
      <c r="I7734" t="s">
        <v>2837</v>
      </c>
      <c r="J7734">
        <v>12.76</v>
      </c>
      <c r="K7734">
        <v>2</v>
      </c>
      <c r="L7734">
        <v>3.4451999999999998</v>
      </c>
      <c r="M7734">
        <v>0</v>
      </c>
      <c r="N7734">
        <v>5.8696000000000002</v>
      </c>
    </row>
    <row r="7735" spans="1:14" hidden="1">
      <c r="A7735">
        <v>1150</v>
      </c>
      <c r="B7735" t="s">
        <v>6520</v>
      </c>
      <c r="C7735" s="4">
        <v>42098</v>
      </c>
      <c r="D7735" s="4">
        <v>42098</v>
      </c>
      <c r="E7735" t="s">
        <v>98</v>
      </c>
      <c r="F7735" t="s">
        <v>3246</v>
      </c>
      <c r="G7735" t="s">
        <v>21</v>
      </c>
      <c r="H7735">
        <v>48911</v>
      </c>
      <c r="I7735" t="s">
        <v>3142</v>
      </c>
      <c r="J7735">
        <v>10.95</v>
      </c>
      <c r="K7735">
        <v>1</v>
      </c>
      <c r="L7735">
        <v>10.512</v>
      </c>
      <c r="M7735">
        <v>0</v>
      </c>
      <c r="N7735">
        <v>0.437999999999999</v>
      </c>
    </row>
    <row r="7736" spans="1:14" hidden="1">
      <c r="A7736">
        <v>1151</v>
      </c>
      <c r="B7736" t="s">
        <v>6520</v>
      </c>
      <c r="C7736" s="4">
        <v>42098</v>
      </c>
      <c r="D7736" s="4">
        <v>42098</v>
      </c>
      <c r="E7736" t="s">
        <v>98</v>
      </c>
      <c r="F7736" t="s">
        <v>3246</v>
      </c>
      <c r="G7736" t="s">
        <v>21</v>
      </c>
      <c r="H7736">
        <v>48911</v>
      </c>
      <c r="I7736" t="s">
        <v>2845</v>
      </c>
      <c r="J7736">
        <v>599.98</v>
      </c>
      <c r="K7736">
        <v>2</v>
      </c>
      <c r="L7736">
        <v>194.99350000000001</v>
      </c>
      <c r="M7736">
        <v>0</v>
      </c>
      <c r="N7736">
        <v>209.99299999999999</v>
      </c>
    </row>
    <row r="7737" spans="1:14" hidden="1">
      <c r="A7737">
        <v>2769</v>
      </c>
      <c r="B7737" t="s">
        <v>6521</v>
      </c>
      <c r="C7737" s="4">
        <v>42096</v>
      </c>
      <c r="D7737" s="4">
        <v>42101</v>
      </c>
      <c r="E7737" t="s">
        <v>15</v>
      </c>
      <c r="F7737" t="s">
        <v>2938</v>
      </c>
      <c r="G7737" t="s">
        <v>21</v>
      </c>
      <c r="H7737">
        <v>75220</v>
      </c>
      <c r="I7737" t="s">
        <v>2106</v>
      </c>
      <c r="J7737">
        <v>32.192</v>
      </c>
      <c r="K7737">
        <v>2</v>
      </c>
      <c r="L7737">
        <v>56.335999999999999</v>
      </c>
      <c r="M7737">
        <v>0.8</v>
      </c>
      <c r="N7737">
        <v>-80.48</v>
      </c>
    </row>
    <row r="7738" spans="1:14" hidden="1">
      <c r="A7738">
        <v>2770</v>
      </c>
      <c r="B7738" t="s">
        <v>6521</v>
      </c>
      <c r="C7738" s="4">
        <v>42096</v>
      </c>
      <c r="D7738" s="4">
        <v>42101</v>
      </c>
      <c r="E7738" t="s">
        <v>15</v>
      </c>
      <c r="F7738" t="s">
        <v>2938</v>
      </c>
      <c r="G7738" t="s">
        <v>21</v>
      </c>
      <c r="H7738">
        <v>75220</v>
      </c>
      <c r="I7738" t="s">
        <v>420</v>
      </c>
      <c r="J7738">
        <v>50.12</v>
      </c>
      <c r="K7738">
        <v>7</v>
      </c>
      <c r="L7738">
        <v>7.2495000000000003</v>
      </c>
      <c r="M7738">
        <v>0.2</v>
      </c>
      <c r="N7738">
        <v>-0.62650000000000705</v>
      </c>
    </row>
    <row r="7739" spans="1:14" hidden="1">
      <c r="A7739">
        <v>2771</v>
      </c>
      <c r="B7739" t="s">
        <v>6521</v>
      </c>
      <c r="C7739" s="4">
        <v>42096</v>
      </c>
      <c r="D7739" s="4">
        <v>42101</v>
      </c>
      <c r="E7739" t="s">
        <v>15</v>
      </c>
      <c r="F7739" t="s">
        <v>2938</v>
      </c>
      <c r="G7739" t="s">
        <v>21</v>
      </c>
      <c r="H7739">
        <v>75220</v>
      </c>
      <c r="I7739" t="s">
        <v>1394</v>
      </c>
      <c r="J7739">
        <v>47.975999999999999</v>
      </c>
      <c r="K7739">
        <v>3</v>
      </c>
      <c r="L7739">
        <v>15.392300000000001</v>
      </c>
      <c r="M7739">
        <v>0.2</v>
      </c>
      <c r="N7739">
        <v>1.7990999999999999</v>
      </c>
    </row>
    <row r="7740" spans="1:14" hidden="1">
      <c r="A7740">
        <v>4046</v>
      </c>
      <c r="B7740" t="s">
        <v>6522</v>
      </c>
      <c r="C7740" s="4">
        <v>42096</v>
      </c>
      <c r="D7740" s="4">
        <v>42101</v>
      </c>
      <c r="E7740" t="s">
        <v>15</v>
      </c>
      <c r="F7740" t="s">
        <v>1978</v>
      </c>
      <c r="G7740" t="s">
        <v>27</v>
      </c>
      <c r="H7740">
        <v>77070</v>
      </c>
      <c r="I7740" t="s">
        <v>782</v>
      </c>
      <c r="J7740">
        <v>9.1560000000000006</v>
      </c>
      <c r="K7740">
        <v>3</v>
      </c>
      <c r="L7740">
        <v>7.63</v>
      </c>
      <c r="M7740">
        <v>0.8</v>
      </c>
      <c r="N7740">
        <v>-13.734</v>
      </c>
    </row>
    <row r="7741" spans="1:14" hidden="1">
      <c r="A7741">
        <v>5781</v>
      </c>
      <c r="B7741" t="s">
        <v>6523</v>
      </c>
      <c r="C7741" s="4">
        <v>42096</v>
      </c>
      <c r="D7741" s="4">
        <v>42103</v>
      </c>
      <c r="E7741" t="s">
        <v>15</v>
      </c>
      <c r="F7741" t="s">
        <v>2414</v>
      </c>
      <c r="G7741" t="s">
        <v>21</v>
      </c>
      <c r="H7741">
        <v>90049</v>
      </c>
      <c r="I7741" t="s">
        <v>6524</v>
      </c>
      <c r="J7741">
        <v>71.975999999999999</v>
      </c>
      <c r="K7741">
        <v>3</v>
      </c>
      <c r="L7741">
        <v>15.8947</v>
      </c>
      <c r="M7741">
        <v>0.2</v>
      </c>
      <c r="N7741">
        <v>24.291899999999998</v>
      </c>
    </row>
    <row r="7742" spans="1:14" hidden="1">
      <c r="A7742">
        <v>7711</v>
      </c>
      <c r="B7742" t="s">
        <v>6525</v>
      </c>
      <c r="C7742" s="4">
        <v>42096</v>
      </c>
      <c r="D7742" s="4">
        <v>42101</v>
      </c>
      <c r="E7742" t="s">
        <v>15</v>
      </c>
      <c r="F7742" t="s">
        <v>5258</v>
      </c>
      <c r="G7742" t="s">
        <v>21</v>
      </c>
      <c r="H7742">
        <v>85204</v>
      </c>
      <c r="I7742" t="s">
        <v>415</v>
      </c>
      <c r="J7742">
        <v>87.8</v>
      </c>
      <c r="K7742">
        <v>5</v>
      </c>
      <c r="L7742">
        <v>10.975</v>
      </c>
      <c r="M7742">
        <v>0.2</v>
      </c>
      <c r="N7742">
        <v>32.924999999999997</v>
      </c>
    </row>
    <row r="7743" spans="1:14" hidden="1">
      <c r="A7743">
        <v>5529</v>
      </c>
      <c r="B7743" t="s">
        <v>6526</v>
      </c>
      <c r="C7743" s="4">
        <v>42094</v>
      </c>
      <c r="D7743" s="4">
        <v>42098</v>
      </c>
      <c r="E7743" t="s">
        <v>15</v>
      </c>
      <c r="F7743" t="s">
        <v>2993</v>
      </c>
      <c r="G7743" t="s">
        <v>27</v>
      </c>
      <c r="H7743">
        <v>32216</v>
      </c>
      <c r="I7743" t="s">
        <v>1228</v>
      </c>
      <c r="J7743">
        <v>79.959999999999994</v>
      </c>
      <c r="K7743">
        <v>5</v>
      </c>
      <c r="L7743">
        <v>10.3948</v>
      </c>
      <c r="M7743">
        <v>0.2</v>
      </c>
      <c r="N7743">
        <v>27.986000000000001</v>
      </c>
    </row>
    <row r="7744" spans="1:14" hidden="1">
      <c r="A7744">
        <v>6808</v>
      </c>
      <c r="B7744" t="s">
        <v>6527</v>
      </c>
      <c r="C7744" s="4">
        <v>42094</v>
      </c>
      <c r="D7744" s="4">
        <v>42099</v>
      </c>
      <c r="E7744" t="s">
        <v>15</v>
      </c>
      <c r="F7744" t="s">
        <v>1283</v>
      </c>
      <c r="G7744" t="s">
        <v>27</v>
      </c>
      <c r="H7744">
        <v>77095</v>
      </c>
      <c r="I7744" t="s">
        <v>713</v>
      </c>
      <c r="J7744">
        <v>98.376000000000005</v>
      </c>
      <c r="K7744">
        <v>3</v>
      </c>
      <c r="L7744">
        <v>20.904900000000001</v>
      </c>
      <c r="M7744">
        <v>0.2</v>
      </c>
      <c r="N7744">
        <v>35.661299999999997</v>
      </c>
    </row>
    <row r="7745" spans="1:14" hidden="1">
      <c r="A7745">
        <v>6809</v>
      </c>
      <c r="B7745" t="s">
        <v>6527</v>
      </c>
      <c r="C7745" s="4">
        <v>42094</v>
      </c>
      <c r="D7745" s="4">
        <v>42099</v>
      </c>
      <c r="E7745" t="s">
        <v>15</v>
      </c>
      <c r="F7745" t="s">
        <v>1283</v>
      </c>
      <c r="G7745" t="s">
        <v>27</v>
      </c>
      <c r="H7745">
        <v>77095</v>
      </c>
      <c r="I7745" t="s">
        <v>4138</v>
      </c>
      <c r="J7745">
        <v>22.38</v>
      </c>
      <c r="K7745">
        <v>3</v>
      </c>
      <c r="L7745">
        <v>10.071</v>
      </c>
      <c r="M7745">
        <v>0.6</v>
      </c>
      <c r="N7745">
        <v>-7.83300000000001</v>
      </c>
    </row>
    <row r="7746" spans="1:14" hidden="1">
      <c r="A7746">
        <v>6434</v>
      </c>
      <c r="B7746" t="s">
        <v>6528</v>
      </c>
      <c r="C7746" s="4">
        <v>42093</v>
      </c>
      <c r="D7746" s="4">
        <v>42098</v>
      </c>
      <c r="E7746" t="s">
        <v>15</v>
      </c>
      <c r="F7746" t="s">
        <v>2968</v>
      </c>
      <c r="G7746" t="s">
        <v>27</v>
      </c>
      <c r="H7746">
        <v>60610</v>
      </c>
      <c r="I7746" t="s">
        <v>699</v>
      </c>
      <c r="J7746">
        <v>23.52</v>
      </c>
      <c r="K7746">
        <v>5</v>
      </c>
      <c r="L7746">
        <v>2.9988000000000001</v>
      </c>
      <c r="M7746">
        <v>0.2</v>
      </c>
      <c r="N7746">
        <v>8.5259999999999998</v>
      </c>
    </row>
    <row r="7747" spans="1:14" hidden="1">
      <c r="A7747">
        <v>6435</v>
      </c>
      <c r="B7747" t="s">
        <v>6528</v>
      </c>
      <c r="C7747" s="4">
        <v>42093</v>
      </c>
      <c r="D7747" s="4">
        <v>42098</v>
      </c>
      <c r="E7747" t="s">
        <v>15</v>
      </c>
      <c r="F7747" t="s">
        <v>2968</v>
      </c>
      <c r="G7747" t="s">
        <v>27</v>
      </c>
      <c r="H7747">
        <v>60610</v>
      </c>
      <c r="I7747" t="s">
        <v>133</v>
      </c>
      <c r="J7747">
        <v>180.96</v>
      </c>
      <c r="K7747">
        <v>5</v>
      </c>
      <c r="L7747">
        <v>33.477600000000002</v>
      </c>
      <c r="M7747">
        <v>0.2</v>
      </c>
      <c r="N7747">
        <v>13.571999999999999</v>
      </c>
    </row>
    <row r="7748" spans="1:14" hidden="1">
      <c r="A7748">
        <v>7002</v>
      </c>
      <c r="B7748" t="s">
        <v>6529</v>
      </c>
      <c r="C7748" s="4">
        <v>42093</v>
      </c>
      <c r="D7748" s="4">
        <v>42097</v>
      </c>
      <c r="E7748" t="s">
        <v>15</v>
      </c>
      <c r="F7748" t="s">
        <v>1364</v>
      </c>
      <c r="G7748" t="s">
        <v>17</v>
      </c>
      <c r="H7748">
        <v>61761</v>
      </c>
      <c r="I7748" t="s">
        <v>2028</v>
      </c>
      <c r="J7748">
        <v>366.74400000000003</v>
      </c>
      <c r="K7748">
        <v>4</v>
      </c>
      <c r="L7748">
        <v>119.1918</v>
      </c>
      <c r="M7748">
        <v>0.3</v>
      </c>
      <c r="N7748">
        <v>-110.0232</v>
      </c>
    </row>
    <row r="7749" spans="1:14" hidden="1">
      <c r="A7749">
        <v>991</v>
      </c>
      <c r="B7749" t="s">
        <v>6530</v>
      </c>
      <c r="C7749" s="4">
        <v>42092</v>
      </c>
      <c r="D7749" s="4">
        <v>42094</v>
      </c>
      <c r="E7749" t="s">
        <v>52</v>
      </c>
      <c r="F7749" t="s">
        <v>1703</v>
      </c>
      <c r="G7749" t="s">
        <v>17</v>
      </c>
      <c r="H7749">
        <v>32216</v>
      </c>
      <c r="I7749" t="s">
        <v>2162</v>
      </c>
      <c r="J7749">
        <v>1166.92</v>
      </c>
      <c r="K7749">
        <v>5</v>
      </c>
      <c r="L7749">
        <v>207.1283</v>
      </c>
      <c r="M7749">
        <v>0.2</v>
      </c>
      <c r="N7749">
        <v>131.27850000000001</v>
      </c>
    </row>
    <row r="7750" spans="1:14" hidden="1">
      <c r="A7750">
        <v>4130</v>
      </c>
      <c r="B7750" t="s">
        <v>6531</v>
      </c>
      <c r="C7750" s="4">
        <v>42092</v>
      </c>
      <c r="D7750" s="4">
        <v>42098</v>
      </c>
      <c r="E7750" t="s">
        <v>15</v>
      </c>
      <c r="F7750" t="s">
        <v>2617</v>
      </c>
      <c r="G7750" t="s">
        <v>21</v>
      </c>
      <c r="H7750">
        <v>98103</v>
      </c>
      <c r="I7750" t="s">
        <v>199</v>
      </c>
      <c r="J7750">
        <v>73.28</v>
      </c>
      <c r="K7750">
        <v>4</v>
      </c>
      <c r="L7750">
        <v>13.007199999999999</v>
      </c>
      <c r="M7750">
        <v>0</v>
      </c>
      <c r="N7750">
        <v>21.251200000000001</v>
      </c>
    </row>
    <row r="7751" spans="1:14" hidden="1">
      <c r="A7751">
        <v>4731</v>
      </c>
      <c r="B7751" t="s">
        <v>6532</v>
      </c>
      <c r="C7751" s="4">
        <v>42092</v>
      </c>
      <c r="D7751" s="4">
        <v>42094</v>
      </c>
      <c r="E7751" t="s">
        <v>52</v>
      </c>
      <c r="F7751" t="s">
        <v>483</v>
      </c>
      <c r="G7751" t="s">
        <v>21</v>
      </c>
      <c r="H7751">
        <v>92105</v>
      </c>
      <c r="I7751" t="s">
        <v>3285</v>
      </c>
      <c r="J7751">
        <v>212.64</v>
      </c>
      <c r="K7751">
        <v>6</v>
      </c>
      <c r="L7751">
        <v>18.783200000000001</v>
      </c>
      <c r="M7751">
        <v>0</v>
      </c>
      <c r="N7751">
        <v>99.940799999999996</v>
      </c>
    </row>
    <row r="7752" spans="1:14" hidden="1">
      <c r="A7752">
        <v>4732</v>
      </c>
      <c r="B7752" t="s">
        <v>6532</v>
      </c>
      <c r="C7752" s="4">
        <v>42092</v>
      </c>
      <c r="D7752" s="4">
        <v>42094</v>
      </c>
      <c r="E7752" t="s">
        <v>52</v>
      </c>
      <c r="F7752" t="s">
        <v>483</v>
      </c>
      <c r="G7752" t="s">
        <v>21</v>
      </c>
      <c r="H7752">
        <v>92105</v>
      </c>
      <c r="I7752" t="s">
        <v>4232</v>
      </c>
      <c r="J7752">
        <v>9.8699999999999992</v>
      </c>
      <c r="K7752">
        <v>3</v>
      </c>
      <c r="L7752">
        <v>1.7766</v>
      </c>
      <c r="M7752">
        <v>0</v>
      </c>
      <c r="N7752">
        <v>4.5401999999999996</v>
      </c>
    </row>
    <row r="7753" spans="1:14" hidden="1">
      <c r="A7753">
        <v>4733</v>
      </c>
      <c r="B7753" t="s">
        <v>6532</v>
      </c>
      <c r="C7753" s="4">
        <v>42092</v>
      </c>
      <c r="D7753" s="4">
        <v>42094</v>
      </c>
      <c r="E7753" t="s">
        <v>52</v>
      </c>
      <c r="F7753" t="s">
        <v>483</v>
      </c>
      <c r="G7753" t="s">
        <v>21</v>
      </c>
      <c r="H7753">
        <v>92105</v>
      </c>
      <c r="I7753" t="s">
        <v>282</v>
      </c>
      <c r="J7753">
        <v>53.25</v>
      </c>
      <c r="K7753">
        <v>3</v>
      </c>
      <c r="L7753">
        <v>10.827500000000001</v>
      </c>
      <c r="M7753">
        <v>0</v>
      </c>
      <c r="N7753">
        <v>20.767499999999998</v>
      </c>
    </row>
    <row r="7754" spans="1:14" hidden="1">
      <c r="A7754">
        <v>4734</v>
      </c>
      <c r="B7754" t="s">
        <v>6532</v>
      </c>
      <c r="C7754" s="4">
        <v>42092</v>
      </c>
      <c r="D7754" s="4">
        <v>42094</v>
      </c>
      <c r="E7754" t="s">
        <v>52</v>
      </c>
      <c r="F7754" t="s">
        <v>483</v>
      </c>
      <c r="G7754" t="s">
        <v>21</v>
      </c>
      <c r="H7754">
        <v>92105</v>
      </c>
      <c r="I7754" t="s">
        <v>87</v>
      </c>
      <c r="J7754">
        <v>19.920000000000002</v>
      </c>
      <c r="K7754">
        <v>3</v>
      </c>
      <c r="L7754">
        <v>3.4527999999999999</v>
      </c>
      <c r="M7754">
        <v>0</v>
      </c>
      <c r="N7754">
        <v>9.5616000000000003</v>
      </c>
    </row>
    <row r="7755" spans="1:14" hidden="1">
      <c r="A7755">
        <v>5755</v>
      </c>
      <c r="B7755" t="s">
        <v>6533</v>
      </c>
      <c r="C7755" s="4">
        <v>42092</v>
      </c>
      <c r="D7755" s="4">
        <v>42097</v>
      </c>
      <c r="E7755" t="s">
        <v>52</v>
      </c>
      <c r="F7755" t="s">
        <v>3020</v>
      </c>
      <c r="G7755" t="s">
        <v>21</v>
      </c>
      <c r="H7755">
        <v>22153</v>
      </c>
      <c r="I7755" t="s">
        <v>2037</v>
      </c>
      <c r="J7755">
        <v>5.56</v>
      </c>
      <c r="K7755">
        <v>2</v>
      </c>
      <c r="L7755">
        <v>2.0571999999999999</v>
      </c>
      <c r="M7755">
        <v>0</v>
      </c>
      <c r="N7755">
        <v>1.4456</v>
      </c>
    </row>
    <row r="7756" spans="1:14" hidden="1">
      <c r="A7756">
        <v>6776</v>
      </c>
      <c r="B7756" t="s">
        <v>6534</v>
      </c>
      <c r="C7756" s="4">
        <v>42092</v>
      </c>
      <c r="D7756" s="4">
        <v>42098</v>
      </c>
      <c r="E7756" t="s">
        <v>15</v>
      </c>
      <c r="F7756" t="s">
        <v>255</v>
      </c>
      <c r="G7756" t="s">
        <v>21</v>
      </c>
      <c r="H7756">
        <v>10024</v>
      </c>
      <c r="I7756" t="s">
        <v>353</v>
      </c>
      <c r="J7756">
        <v>17.64</v>
      </c>
      <c r="K7756">
        <v>4</v>
      </c>
      <c r="L7756">
        <v>2.3814000000000002</v>
      </c>
      <c r="M7756">
        <v>0</v>
      </c>
      <c r="N7756">
        <v>8.1143999999999998</v>
      </c>
    </row>
    <row r="7757" spans="1:14" hidden="1">
      <c r="A7757">
        <v>693</v>
      </c>
      <c r="B7757" t="s">
        <v>6535</v>
      </c>
      <c r="C7757" s="4">
        <v>42091</v>
      </c>
      <c r="D7757" s="4">
        <v>42096</v>
      </c>
      <c r="E7757" t="s">
        <v>15</v>
      </c>
      <c r="F7757" t="s">
        <v>661</v>
      </c>
      <c r="G7757" t="s">
        <v>21</v>
      </c>
      <c r="H7757">
        <v>90036</v>
      </c>
      <c r="I7757" t="s">
        <v>2627</v>
      </c>
      <c r="J7757">
        <v>166.24</v>
      </c>
      <c r="K7757">
        <v>1</v>
      </c>
      <c r="L7757">
        <v>141.304</v>
      </c>
      <c r="M7757">
        <v>0</v>
      </c>
      <c r="N7757">
        <v>24.936</v>
      </c>
    </row>
    <row r="7758" spans="1:14" hidden="1">
      <c r="A7758">
        <v>694</v>
      </c>
      <c r="B7758" t="s">
        <v>6535</v>
      </c>
      <c r="C7758" s="4">
        <v>42091</v>
      </c>
      <c r="D7758" s="4">
        <v>42096</v>
      </c>
      <c r="E7758" t="s">
        <v>15</v>
      </c>
      <c r="F7758" t="s">
        <v>661</v>
      </c>
      <c r="G7758" t="s">
        <v>21</v>
      </c>
      <c r="H7758">
        <v>90036</v>
      </c>
      <c r="I7758" t="s">
        <v>2831</v>
      </c>
      <c r="J7758">
        <v>33.4</v>
      </c>
      <c r="K7758">
        <v>5</v>
      </c>
      <c r="L7758">
        <v>3.4735999999999998</v>
      </c>
      <c r="M7758">
        <v>0</v>
      </c>
      <c r="N7758">
        <v>16.032</v>
      </c>
    </row>
    <row r="7759" spans="1:14" hidden="1">
      <c r="A7759">
        <v>2199</v>
      </c>
      <c r="B7759" t="s">
        <v>6536</v>
      </c>
      <c r="C7759" s="4">
        <v>42091</v>
      </c>
      <c r="D7759" s="4">
        <v>42096</v>
      </c>
      <c r="E7759" t="s">
        <v>15</v>
      </c>
      <c r="F7759" t="s">
        <v>1063</v>
      </c>
      <c r="G7759" t="s">
        <v>21</v>
      </c>
      <c r="H7759">
        <v>19120</v>
      </c>
      <c r="I7759" t="s">
        <v>2859</v>
      </c>
      <c r="J7759">
        <v>15.552</v>
      </c>
      <c r="K7759">
        <v>3</v>
      </c>
      <c r="L7759">
        <v>3.3696000000000002</v>
      </c>
      <c r="M7759">
        <v>0.2</v>
      </c>
      <c r="N7759">
        <v>5.4432</v>
      </c>
    </row>
    <row r="7760" spans="1:14" hidden="1">
      <c r="A7760">
        <v>2200</v>
      </c>
      <c r="B7760" t="s">
        <v>6536</v>
      </c>
      <c r="C7760" s="4">
        <v>42091</v>
      </c>
      <c r="D7760" s="4">
        <v>42096</v>
      </c>
      <c r="E7760" t="s">
        <v>15</v>
      </c>
      <c r="F7760" t="s">
        <v>1063</v>
      </c>
      <c r="G7760" t="s">
        <v>21</v>
      </c>
      <c r="H7760">
        <v>19120</v>
      </c>
      <c r="I7760" t="s">
        <v>4639</v>
      </c>
      <c r="J7760">
        <v>5.2320000000000002</v>
      </c>
      <c r="K7760">
        <v>1</v>
      </c>
      <c r="L7760">
        <v>3.5316000000000001</v>
      </c>
      <c r="M7760">
        <v>0.2</v>
      </c>
      <c r="N7760">
        <v>1.7003999999999999</v>
      </c>
    </row>
    <row r="7761" spans="1:14" hidden="1">
      <c r="A7761">
        <v>6259</v>
      </c>
      <c r="B7761" t="s">
        <v>6537</v>
      </c>
      <c r="C7761" s="4">
        <v>42091</v>
      </c>
      <c r="D7761" s="4">
        <v>42093</v>
      </c>
      <c r="E7761" t="s">
        <v>52</v>
      </c>
      <c r="F7761" t="s">
        <v>2888</v>
      </c>
      <c r="G7761" t="s">
        <v>21</v>
      </c>
      <c r="H7761">
        <v>10009</v>
      </c>
      <c r="I7761" t="s">
        <v>1242</v>
      </c>
      <c r="J7761">
        <v>22.92</v>
      </c>
      <c r="K7761">
        <v>3</v>
      </c>
      <c r="L7761">
        <v>3.8963999999999999</v>
      </c>
      <c r="M7761">
        <v>0</v>
      </c>
      <c r="N7761">
        <v>11.2308</v>
      </c>
    </row>
    <row r="7762" spans="1:14" hidden="1">
      <c r="A7762">
        <v>5839</v>
      </c>
      <c r="B7762" t="s">
        <v>6538</v>
      </c>
      <c r="C7762" s="4">
        <v>42090</v>
      </c>
      <c r="D7762" s="4">
        <v>42097</v>
      </c>
      <c r="E7762" t="s">
        <v>15</v>
      </c>
      <c r="F7762" t="s">
        <v>726</v>
      </c>
      <c r="G7762" t="s">
        <v>21</v>
      </c>
      <c r="H7762">
        <v>98115</v>
      </c>
      <c r="I7762" t="s">
        <v>3328</v>
      </c>
      <c r="J7762">
        <v>83.7</v>
      </c>
      <c r="K7762">
        <v>5</v>
      </c>
      <c r="L7762">
        <v>16.070399999999999</v>
      </c>
      <c r="M7762">
        <v>0</v>
      </c>
      <c r="N7762">
        <v>3.3479999999999999</v>
      </c>
    </row>
    <row r="7763" spans="1:14" hidden="1">
      <c r="A7763">
        <v>1531</v>
      </c>
      <c r="B7763" t="s">
        <v>6539</v>
      </c>
      <c r="C7763" s="4">
        <v>42089</v>
      </c>
      <c r="D7763" s="4">
        <v>42094</v>
      </c>
      <c r="E7763" t="s">
        <v>15</v>
      </c>
      <c r="F7763" t="s">
        <v>3816</v>
      </c>
      <c r="G7763" t="s">
        <v>27</v>
      </c>
      <c r="H7763">
        <v>33142</v>
      </c>
      <c r="I7763" t="s">
        <v>2275</v>
      </c>
      <c r="J7763">
        <v>74.352000000000004</v>
      </c>
      <c r="K7763">
        <v>3</v>
      </c>
      <c r="L7763">
        <v>17.039000000000001</v>
      </c>
      <c r="M7763">
        <v>0.2</v>
      </c>
      <c r="N7763">
        <v>23.234999999999999</v>
      </c>
    </row>
    <row r="7764" spans="1:14" hidden="1">
      <c r="A7764">
        <v>5104</v>
      </c>
      <c r="B7764" t="s">
        <v>6540</v>
      </c>
      <c r="C7764" s="4">
        <v>42089</v>
      </c>
      <c r="D7764" s="4">
        <v>42093</v>
      </c>
      <c r="E7764" t="s">
        <v>52</v>
      </c>
      <c r="F7764" t="s">
        <v>2258</v>
      </c>
      <c r="G7764" t="s">
        <v>21</v>
      </c>
      <c r="H7764">
        <v>19140</v>
      </c>
      <c r="I7764" t="s">
        <v>2602</v>
      </c>
      <c r="J7764">
        <v>40.031999999999996</v>
      </c>
      <c r="K7764">
        <v>6</v>
      </c>
      <c r="L7764">
        <v>4.5869999999999997</v>
      </c>
      <c r="M7764">
        <v>0.2</v>
      </c>
      <c r="N7764">
        <v>12.51</v>
      </c>
    </row>
    <row r="7765" spans="1:14" hidden="1">
      <c r="A7765">
        <v>5105</v>
      </c>
      <c r="B7765" t="s">
        <v>6540</v>
      </c>
      <c r="C7765" s="4">
        <v>42089</v>
      </c>
      <c r="D7765" s="4">
        <v>42093</v>
      </c>
      <c r="E7765" t="s">
        <v>52</v>
      </c>
      <c r="F7765" t="s">
        <v>2258</v>
      </c>
      <c r="G7765" t="s">
        <v>21</v>
      </c>
      <c r="H7765">
        <v>19140</v>
      </c>
      <c r="I7765" t="s">
        <v>2126</v>
      </c>
      <c r="J7765">
        <v>16.776</v>
      </c>
      <c r="K7765">
        <v>3</v>
      </c>
      <c r="L7765">
        <v>3.9144000000000001</v>
      </c>
      <c r="M7765">
        <v>0.2</v>
      </c>
      <c r="N7765">
        <v>5.0327999999999999</v>
      </c>
    </row>
    <row r="7766" spans="1:14" hidden="1">
      <c r="A7766">
        <v>9858</v>
      </c>
      <c r="B7766" t="s">
        <v>6541</v>
      </c>
      <c r="C7766" s="4">
        <v>42089</v>
      </c>
      <c r="D7766" s="4">
        <v>42093</v>
      </c>
      <c r="E7766" t="s">
        <v>15</v>
      </c>
      <c r="F7766" t="s">
        <v>1965</v>
      </c>
      <c r="G7766" t="s">
        <v>27</v>
      </c>
      <c r="H7766">
        <v>98103</v>
      </c>
      <c r="I7766" t="s">
        <v>865</v>
      </c>
      <c r="J7766">
        <v>3393.68</v>
      </c>
      <c r="K7766">
        <v>8</v>
      </c>
      <c r="L7766">
        <v>347.85219999999998</v>
      </c>
      <c r="M7766">
        <v>0</v>
      </c>
      <c r="N7766">
        <v>610.86239999999998</v>
      </c>
    </row>
    <row r="7767" spans="1:14" hidden="1">
      <c r="A7767">
        <v>9867</v>
      </c>
      <c r="B7767" t="s">
        <v>6542</v>
      </c>
      <c r="C7767" s="4">
        <v>42089</v>
      </c>
      <c r="D7767" s="4">
        <v>42091</v>
      </c>
      <c r="E7767" t="s">
        <v>52</v>
      </c>
      <c r="F7767" t="s">
        <v>656</v>
      </c>
      <c r="G7767" t="s">
        <v>27</v>
      </c>
      <c r="H7767">
        <v>10009</v>
      </c>
      <c r="I7767" t="s">
        <v>2960</v>
      </c>
      <c r="J7767">
        <v>1085.42</v>
      </c>
      <c r="K7767">
        <v>7</v>
      </c>
      <c r="L7767">
        <v>114.7444</v>
      </c>
      <c r="M7767">
        <v>0</v>
      </c>
      <c r="N7767">
        <v>282.20920000000001</v>
      </c>
    </row>
    <row r="7768" spans="1:14" hidden="1">
      <c r="A7768">
        <v>9868</v>
      </c>
      <c r="B7768" t="s">
        <v>6542</v>
      </c>
      <c r="C7768" s="4">
        <v>42089</v>
      </c>
      <c r="D7768" s="4">
        <v>42091</v>
      </c>
      <c r="E7768" t="s">
        <v>52</v>
      </c>
      <c r="F7768" t="s">
        <v>656</v>
      </c>
      <c r="G7768" t="s">
        <v>27</v>
      </c>
      <c r="H7768">
        <v>10009</v>
      </c>
      <c r="I7768" t="s">
        <v>3759</v>
      </c>
      <c r="J7768">
        <v>13.11</v>
      </c>
      <c r="K7768">
        <v>3</v>
      </c>
      <c r="L7768">
        <v>3.2338</v>
      </c>
      <c r="M7768">
        <v>0</v>
      </c>
      <c r="N7768">
        <v>3.4085999999999999</v>
      </c>
    </row>
    <row r="7769" spans="1:14" hidden="1">
      <c r="A7769">
        <v>1595</v>
      </c>
      <c r="B7769" t="s">
        <v>6543</v>
      </c>
      <c r="C7769" s="4">
        <v>42087</v>
      </c>
      <c r="D7769" s="4">
        <v>42090</v>
      </c>
      <c r="E7769" t="s">
        <v>38</v>
      </c>
      <c r="F7769" t="s">
        <v>3914</v>
      </c>
      <c r="G7769" t="s">
        <v>17</v>
      </c>
      <c r="H7769">
        <v>61604</v>
      </c>
      <c r="I7769" t="s">
        <v>5122</v>
      </c>
      <c r="J7769">
        <v>359.05799999999999</v>
      </c>
      <c r="K7769">
        <v>3</v>
      </c>
      <c r="L7769">
        <v>131.65459999999999</v>
      </c>
      <c r="M7769">
        <v>0.3</v>
      </c>
      <c r="N7769">
        <v>-35.905799999999999</v>
      </c>
    </row>
    <row r="7770" spans="1:14" hidden="1">
      <c r="A7770">
        <v>2558</v>
      </c>
      <c r="B7770" t="s">
        <v>6544</v>
      </c>
      <c r="C7770" s="4">
        <v>42087</v>
      </c>
      <c r="D7770" s="4">
        <v>42093</v>
      </c>
      <c r="E7770" t="s">
        <v>15</v>
      </c>
      <c r="F7770" t="s">
        <v>45</v>
      </c>
      <c r="G7770" t="s">
        <v>27</v>
      </c>
      <c r="H7770">
        <v>33065</v>
      </c>
      <c r="I7770" t="s">
        <v>2820</v>
      </c>
      <c r="J7770">
        <v>6.992</v>
      </c>
      <c r="K7770">
        <v>2</v>
      </c>
      <c r="L7770">
        <v>3.2338</v>
      </c>
      <c r="M7770">
        <v>0.2</v>
      </c>
      <c r="N7770">
        <v>0.52439999999999998</v>
      </c>
    </row>
    <row r="7771" spans="1:14" hidden="1">
      <c r="A7771">
        <v>7439</v>
      </c>
      <c r="B7771" t="s">
        <v>6545</v>
      </c>
      <c r="C7771" s="4">
        <v>42087</v>
      </c>
      <c r="D7771" s="4">
        <v>42090</v>
      </c>
      <c r="E7771" t="s">
        <v>52</v>
      </c>
      <c r="F7771" t="s">
        <v>1863</v>
      </c>
      <c r="G7771" t="s">
        <v>27</v>
      </c>
      <c r="H7771">
        <v>98042</v>
      </c>
      <c r="I7771" t="s">
        <v>2228</v>
      </c>
      <c r="J7771">
        <v>46.9</v>
      </c>
      <c r="K7771">
        <v>5</v>
      </c>
      <c r="L7771">
        <v>6.7535999999999996</v>
      </c>
      <c r="M7771">
        <v>0</v>
      </c>
      <c r="N7771">
        <v>13.132</v>
      </c>
    </row>
    <row r="7772" spans="1:14" hidden="1">
      <c r="A7772">
        <v>1061</v>
      </c>
      <c r="B7772" t="s">
        <v>6546</v>
      </c>
      <c r="C7772" s="4">
        <v>42086</v>
      </c>
      <c r="D7772" s="4">
        <v>42092</v>
      </c>
      <c r="E7772" t="s">
        <v>15</v>
      </c>
      <c r="F7772" t="s">
        <v>3712</v>
      </c>
      <c r="G7772" t="s">
        <v>21</v>
      </c>
      <c r="H7772">
        <v>77095</v>
      </c>
      <c r="I7772" t="s">
        <v>615</v>
      </c>
      <c r="J7772">
        <v>107.77200000000001</v>
      </c>
      <c r="K7772">
        <v>2</v>
      </c>
      <c r="L7772">
        <v>68.512200000000007</v>
      </c>
      <c r="M7772">
        <v>0.3</v>
      </c>
      <c r="N7772">
        <v>-29.252400000000002</v>
      </c>
    </row>
    <row r="7773" spans="1:14" hidden="1">
      <c r="A7773">
        <v>4556</v>
      </c>
      <c r="B7773" t="s">
        <v>6547</v>
      </c>
      <c r="C7773" s="4">
        <v>42086</v>
      </c>
      <c r="D7773" s="4">
        <v>42089</v>
      </c>
      <c r="E7773" t="s">
        <v>38</v>
      </c>
      <c r="F7773" t="s">
        <v>2945</v>
      </c>
      <c r="G7773" t="s">
        <v>21</v>
      </c>
      <c r="H7773">
        <v>29501</v>
      </c>
      <c r="I7773" t="s">
        <v>1886</v>
      </c>
      <c r="J7773">
        <v>31.56</v>
      </c>
      <c r="K7773">
        <v>4</v>
      </c>
      <c r="L7773">
        <v>4.3395000000000001</v>
      </c>
      <c r="M7773">
        <v>0</v>
      </c>
      <c r="N7773">
        <v>14.202</v>
      </c>
    </row>
    <row r="7774" spans="1:14" hidden="1">
      <c r="A7774">
        <v>4557</v>
      </c>
      <c r="B7774" t="s">
        <v>6547</v>
      </c>
      <c r="C7774" s="4">
        <v>42086</v>
      </c>
      <c r="D7774" s="4">
        <v>42089</v>
      </c>
      <c r="E7774" t="s">
        <v>38</v>
      </c>
      <c r="F7774" t="s">
        <v>2945</v>
      </c>
      <c r="G7774" t="s">
        <v>21</v>
      </c>
      <c r="H7774">
        <v>29501</v>
      </c>
      <c r="I7774" t="s">
        <v>1204</v>
      </c>
      <c r="J7774">
        <v>27.92</v>
      </c>
      <c r="K7774">
        <v>4</v>
      </c>
      <c r="L7774">
        <v>6.8403999999999998</v>
      </c>
      <c r="M7774">
        <v>0</v>
      </c>
      <c r="N7774">
        <v>0.55839999999999901</v>
      </c>
    </row>
    <row r="7775" spans="1:14" hidden="1">
      <c r="A7775">
        <v>7967</v>
      </c>
      <c r="B7775" t="s">
        <v>6548</v>
      </c>
      <c r="C7775" s="4">
        <v>42086</v>
      </c>
      <c r="D7775" s="4">
        <v>42093</v>
      </c>
      <c r="E7775" t="s">
        <v>15</v>
      </c>
      <c r="F7775" t="s">
        <v>441</v>
      </c>
      <c r="G7775" t="s">
        <v>27</v>
      </c>
      <c r="H7775">
        <v>90049</v>
      </c>
      <c r="I7775" t="s">
        <v>640</v>
      </c>
      <c r="J7775">
        <v>33.36</v>
      </c>
      <c r="K7775">
        <v>4</v>
      </c>
      <c r="L7775">
        <v>4.17</v>
      </c>
      <c r="M7775">
        <v>0</v>
      </c>
      <c r="N7775">
        <v>16.68</v>
      </c>
    </row>
    <row r="7776" spans="1:14" hidden="1">
      <c r="A7776">
        <v>8880</v>
      </c>
      <c r="B7776" t="s">
        <v>6549</v>
      </c>
      <c r="C7776" s="4">
        <v>42086</v>
      </c>
      <c r="D7776" s="4">
        <v>42088</v>
      </c>
      <c r="E7776" t="s">
        <v>38</v>
      </c>
      <c r="F7776" t="s">
        <v>754</v>
      </c>
      <c r="G7776" t="s">
        <v>27</v>
      </c>
      <c r="H7776">
        <v>90008</v>
      </c>
      <c r="I7776" t="s">
        <v>3310</v>
      </c>
      <c r="J7776">
        <v>192.72</v>
      </c>
      <c r="K7776">
        <v>11</v>
      </c>
      <c r="L7776">
        <v>9.1104000000000003</v>
      </c>
      <c r="M7776">
        <v>0</v>
      </c>
      <c r="N7776">
        <v>92.505600000000001</v>
      </c>
    </row>
    <row r="7777" spans="1:14" hidden="1">
      <c r="A7777">
        <v>8881</v>
      </c>
      <c r="B7777" t="s">
        <v>6549</v>
      </c>
      <c r="C7777" s="4">
        <v>42086</v>
      </c>
      <c r="D7777" s="4">
        <v>42088</v>
      </c>
      <c r="E7777" t="s">
        <v>38</v>
      </c>
      <c r="F7777" t="s">
        <v>754</v>
      </c>
      <c r="G7777" t="s">
        <v>27</v>
      </c>
      <c r="H7777">
        <v>90008</v>
      </c>
      <c r="I7777" t="s">
        <v>2799</v>
      </c>
      <c r="J7777">
        <v>239.97</v>
      </c>
      <c r="K7777">
        <v>3</v>
      </c>
      <c r="L7777">
        <v>51.193600000000004</v>
      </c>
      <c r="M7777">
        <v>0</v>
      </c>
      <c r="N7777">
        <v>86.389200000000002</v>
      </c>
    </row>
    <row r="7778" spans="1:14" hidden="1">
      <c r="A7778">
        <v>520</v>
      </c>
      <c r="B7778" t="s">
        <v>6550</v>
      </c>
      <c r="C7778" s="4">
        <v>42085</v>
      </c>
      <c r="D7778" s="4">
        <v>42089</v>
      </c>
      <c r="E7778" t="s">
        <v>15</v>
      </c>
      <c r="F7778" t="s">
        <v>276</v>
      </c>
      <c r="G7778" t="s">
        <v>21</v>
      </c>
      <c r="H7778">
        <v>77041</v>
      </c>
      <c r="I7778" t="s">
        <v>2417</v>
      </c>
      <c r="J7778">
        <v>18.391999999999999</v>
      </c>
      <c r="K7778">
        <v>1</v>
      </c>
      <c r="L7778">
        <v>13.1043</v>
      </c>
      <c r="M7778">
        <v>0.2</v>
      </c>
      <c r="N7778">
        <v>5.2877000000000001</v>
      </c>
    </row>
    <row r="7779" spans="1:14" hidden="1">
      <c r="A7779">
        <v>521</v>
      </c>
      <c r="B7779" t="s">
        <v>6550</v>
      </c>
      <c r="C7779" s="4">
        <v>42085</v>
      </c>
      <c r="D7779" s="4">
        <v>42089</v>
      </c>
      <c r="E7779" t="s">
        <v>15</v>
      </c>
      <c r="F7779" t="s">
        <v>276</v>
      </c>
      <c r="G7779" t="s">
        <v>21</v>
      </c>
      <c r="H7779">
        <v>77041</v>
      </c>
      <c r="I7779" t="s">
        <v>77</v>
      </c>
      <c r="J7779">
        <v>129.56800000000001</v>
      </c>
      <c r="K7779">
        <v>2</v>
      </c>
      <c r="L7779">
        <v>77.740799999999993</v>
      </c>
      <c r="M7779">
        <v>0.2</v>
      </c>
      <c r="N7779">
        <v>-25.913599999999999</v>
      </c>
    </row>
    <row r="7780" spans="1:14" hidden="1">
      <c r="A7780">
        <v>522</v>
      </c>
      <c r="B7780" t="s">
        <v>6550</v>
      </c>
      <c r="C7780" s="4">
        <v>42085</v>
      </c>
      <c r="D7780" s="4">
        <v>42089</v>
      </c>
      <c r="E7780" t="s">
        <v>15</v>
      </c>
      <c r="F7780" t="s">
        <v>276</v>
      </c>
      <c r="G7780" t="s">
        <v>21</v>
      </c>
      <c r="H7780">
        <v>77041</v>
      </c>
      <c r="I7780" t="s">
        <v>3436</v>
      </c>
      <c r="J7780">
        <v>14.112</v>
      </c>
      <c r="K7780">
        <v>9</v>
      </c>
      <c r="L7780">
        <v>3.92</v>
      </c>
      <c r="M7780">
        <v>0.8</v>
      </c>
      <c r="N7780">
        <v>-21.167999999999999</v>
      </c>
    </row>
    <row r="7781" spans="1:14" hidden="1">
      <c r="A7781">
        <v>5803</v>
      </c>
      <c r="B7781" t="s">
        <v>6551</v>
      </c>
      <c r="C7781" s="4">
        <v>42085</v>
      </c>
      <c r="D7781" s="4">
        <v>42087</v>
      </c>
      <c r="E7781" t="s">
        <v>38</v>
      </c>
      <c r="F7781" t="s">
        <v>2382</v>
      </c>
      <c r="G7781" t="s">
        <v>21</v>
      </c>
      <c r="H7781">
        <v>91360</v>
      </c>
      <c r="I7781" t="s">
        <v>1101</v>
      </c>
      <c r="J7781">
        <v>15.984</v>
      </c>
      <c r="K7781">
        <v>2</v>
      </c>
      <c r="L7781">
        <v>7.3925999999999998</v>
      </c>
      <c r="M7781">
        <v>0.2</v>
      </c>
      <c r="N7781">
        <v>1.1988000000000001</v>
      </c>
    </row>
    <row r="7782" spans="1:14" hidden="1">
      <c r="A7782">
        <v>5811</v>
      </c>
      <c r="B7782" t="s">
        <v>6552</v>
      </c>
      <c r="C7782" s="4">
        <v>42085</v>
      </c>
      <c r="D7782" s="4">
        <v>42089</v>
      </c>
      <c r="E7782" t="s">
        <v>15</v>
      </c>
      <c r="F7782" t="s">
        <v>1122</v>
      </c>
      <c r="G7782" t="s">
        <v>27</v>
      </c>
      <c r="H7782">
        <v>92037</v>
      </c>
      <c r="I7782" t="s">
        <v>1430</v>
      </c>
      <c r="J7782">
        <v>105.52</v>
      </c>
      <c r="K7782">
        <v>4</v>
      </c>
      <c r="L7782">
        <v>14.245200000000001</v>
      </c>
      <c r="M7782">
        <v>0</v>
      </c>
      <c r="N7782">
        <v>48.539200000000001</v>
      </c>
    </row>
    <row r="7783" spans="1:14" hidden="1">
      <c r="A7783">
        <v>5812</v>
      </c>
      <c r="B7783" t="s">
        <v>6552</v>
      </c>
      <c r="C7783" s="4">
        <v>42085</v>
      </c>
      <c r="D7783" s="4">
        <v>42089</v>
      </c>
      <c r="E7783" t="s">
        <v>15</v>
      </c>
      <c r="F7783" t="s">
        <v>1122</v>
      </c>
      <c r="G7783" t="s">
        <v>27</v>
      </c>
      <c r="H7783">
        <v>92037</v>
      </c>
      <c r="I7783" t="s">
        <v>2833</v>
      </c>
      <c r="J7783">
        <v>91.96</v>
      </c>
      <c r="K7783">
        <v>2</v>
      </c>
      <c r="L7783">
        <v>38.163400000000003</v>
      </c>
      <c r="M7783">
        <v>0</v>
      </c>
      <c r="N7783">
        <v>15.6332</v>
      </c>
    </row>
    <row r="7784" spans="1:14" hidden="1">
      <c r="A7784">
        <v>5813</v>
      </c>
      <c r="B7784" t="s">
        <v>6552</v>
      </c>
      <c r="C7784" s="4">
        <v>42085</v>
      </c>
      <c r="D7784" s="4">
        <v>42089</v>
      </c>
      <c r="E7784" t="s">
        <v>15</v>
      </c>
      <c r="F7784" t="s">
        <v>1122</v>
      </c>
      <c r="G7784" t="s">
        <v>27</v>
      </c>
      <c r="H7784">
        <v>92037</v>
      </c>
      <c r="I7784" t="s">
        <v>765</v>
      </c>
      <c r="J7784">
        <v>1487.9760000000001</v>
      </c>
      <c r="K7784">
        <v>3</v>
      </c>
      <c r="L7784">
        <v>433.99299999999999</v>
      </c>
      <c r="M7784">
        <v>0.2</v>
      </c>
      <c r="N7784">
        <v>185.99700000000001</v>
      </c>
    </row>
    <row r="7785" spans="1:14" hidden="1">
      <c r="A7785">
        <v>7654</v>
      </c>
      <c r="B7785" t="s">
        <v>6553</v>
      </c>
      <c r="C7785" s="4">
        <v>42085</v>
      </c>
      <c r="D7785" s="4">
        <v>42090</v>
      </c>
      <c r="E7785" t="s">
        <v>15</v>
      </c>
      <c r="F7785" t="s">
        <v>3921</v>
      </c>
      <c r="G7785" t="s">
        <v>27</v>
      </c>
      <c r="H7785">
        <v>35810</v>
      </c>
      <c r="I7785" t="s">
        <v>5236</v>
      </c>
      <c r="J7785">
        <v>19.559999999999999</v>
      </c>
      <c r="K7785">
        <v>4</v>
      </c>
      <c r="L7785">
        <v>3.5207999999999999</v>
      </c>
      <c r="M7785">
        <v>0</v>
      </c>
      <c r="N7785">
        <v>5.4767999999999999</v>
      </c>
    </row>
    <row r="7786" spans="1:14" hidden="1">
      <c r="A7786">
        <v>8556</v>
      </c>
      <c r="B7786" t="s">
        <v>6554</v>
      </c>
      <c r="C7786" s="4">
        <v>42085</v>
      </c>
      <c r="D7786" s="4">
        <v>42085</v>
      </c>
      <c r="E7786" t="s">
        <v>98</v>
      </c>
      <c r="F7786" t="s">
        <v>630</v>
      </c>
      <c r="G7786" t="s">
        <v>21</v>
      </c>
      <c r="H7786">
        <v>33317</v>
      </c>
      <c r="I7786" t="s">
        <v>628</v>
      </c>
      <c r="J7786">
        <v>447.94400000000002</v>
      </c>
      <c r="K7786">
        <v>7</v>
      </c>
      <c r="L7786">
        <v>51.193600000000004</v>
      </c>
      <c r="M7786">
        <v>0.2</v>
      </c>
      <c r="N7786">
        <v>89.588800000000006</v>
      </c>
    </row>
    <row r="7787" spans="1:14" hidden="1">
      <c r="A7787">
        <v>8557</v>
      </c>
      <c r="B7787" t="s">
        <v>6554</v>
      </c>
      <c r="C7787" s="4">
        <v>42085</v>
      </c>
      <c r="D7787" s="4">
        <v>42085</v>
      </c>
      <c r="E7787" t="s">
        <v>98</v>
      </c>
      <c r="F7787" t="s">
        <v>630</v>
      </c>
      <c r="G7787" t="s">
        <v>21</v>
      </c>
      <c r="H7787">
        <v>33317</v>
      </c>
      <c r="I7787" t="s">
        <v>868</v>
      </c>
      <c r="J7787">
        <v>150.40799999999999</v>
      </c>
      <c r="K7787">
        <v>9</v>
      </c>
      <c r="L7787">
        <v>20.472200000000001</v>
      </c>
      <c r="M7787">
        <v>0.2</v>
      </c>
      <c r="N7787">
        <v>-33.841799999999999</v>
      </c>
    </row>
    <row r="7788" spans="1:14" hidden="1">
      <c r="A7788">
        <v>6487</v>
      </c>
      <c r="B7788" t="s">
        <v>6555</v>
      </c>
      <c r="C7788" s="4">
        <v>42084</v>
      </c>
      <c r="D7788" s="4">
        <v>42089</v>
      </c>
      <c r="E7788" t="s">
        <v>15</v>
      </c>
      <c r="F7788" t="s">
        <v>4581</v>
      </c>
      <c r="G7788" t="s">
        <v>21</v>
      </c>
      <c r="H7788">
        <v>28540</v>
      </c>
      <c r="I7788" t="s">
        <v>3184</v>
      </c>
      <c r="J7788">
        <v>962.08</v>
      </c>
      <c r="K7788">
        <v>4</v>
      </c>
      <c r="L7788">
        <v>201.43549999999999</v>
      </c>
      <c r="M7788">
        <v>0.2</v>
      </c>
      <c r="N7788">
        <v>156.33799999999999</v>
      </c>
    </row>
    <row r="7789" spans="1:14" hidden="1">
      <c r="A7789">
        <v>6488</v>
      </c>
      <c r="B7789" t="s">
        <v>6555</v>
      </c>
      <c r="C7789" s="4">
        <v>42084</v>
      </c>
      <c r="D7789" s="4">
        <v>42089</v>
      </c>
      <c r="E7789" t="s">
        <v>15</v>
      </c>
      <c r="F7789" t="s">
        <v>4581</v>
      </c>
      <c r="G7789" t="s">
        <v>21</v>
      </c>
      <c r="H7789">
        <v>28540</v>
      </c>
      <c r="I7789" t="s">
        <v>4012</v>
      </c>
      <c r="J7789">
        <v>12.843</v>
      </c>
      <c r="K7789">
        <v>3</v>
      </c>
      <c r="L7789">
        <v>7.5631000000000004</v>
      </c>
      <c r="M7789">
        <v>0.7</v>
      </c>
      <c r="N7789">
        <v>-9.8462999999999994</v>
      </c>
    </row>
    <row r="7790" spans="1:14" hidden="1">
      <c r="A7790">
        <v>6489</v>
      </c>
      <c r="B7790" t="s">
        <v>6555</v>
      </c>
      <c r="C7790" s="4">
        <v>42084</v>
      </c>
      <c r="D7790" s="4">
        <v>42089</v>
      </c>
      <c r="E7790" t="s">
        <v>15</v>
      </c>
      <c r="F7790" t="s">
        <v>4581</v>
      </c>
      <c r="G7790" t="s">
        <v>21</v>
      </c>
      <c r="H7790">
        <v>28540</v>
      </c>
      <c r="I7790" t="s">
        <v>3350</v>
      </c>
      <c r="J7790">
        <v>295.45600000000002</v>
      </c>
      <c r="K7790">
        <v>14</v>
      </c>
      <c r="L7790">
        <v>14.245200000000001</v>
      </c>
      <c r="M7790">
        <v>0.2</v>
      </c>
      <c r="N7790">
        <v>96.023200000000003</v>
      </c>
    </row>
    <row r="7791" spans="1:14" hidden="1">
      <c r="A7791">
        <v>816</v>
      </c>
      <c r="B7791" t="s">
        <v>6556</v>
      </c>
      <c r="C7791" s="4">
        <v>42083</v>
      </c>
      <c r="D7791" s="4">
        <v>42086</v>
      </c>
      <c r="E7791" t="s">
        <v>38</v>
      </c>
      <c r="F7791" t="s">
        <v>2524</v>
      </c>
      <c r="G7791" t="s">
        <v>27</v>
      </c>
      <c r="H7791">
        <v>53209</v>
      </c>
      <c r="I7791" t="s">
        <v>2372</v>
      </c>
      <c r="J7791">
        <v>51.84</v>
      </c>
      <c r="K7791">
        <v>8</v>
      </c>
      <c r="L7791">
        <v>3.3696000000000002</v>
      </c>
      <c r="M7791">
        <v>0</v>
      </c>
      <c r="N7791">
        <v>24.883199999999999</v>
      </c>
    </row>
    <row r="7792" spans="1:14" hidden="1">
      <c r="A7792">
        <v>4958</v>
      </c>
      <c r="B7792" t="s">
        <v>6557</v>
      </c>
      <c r="C7792" s="4">
        <v>42083</v>
      </c>
      <c r="D7792" s="4">
        <v>42089</v>
      </c>
      <c r="E7792" t="s">
        <v>15</v>
      </c>
      <c r="F7792" t="s">
        <v>1888</v>
      </c>
      <c r="G7792" t="s">
        <v>21</v>
      </c>
      <c r="H7792">
        <v>75007</v>
      </c>
      <c r="I7792" t="s">
        <v>1490</v>
      </c>
      <c r="J7792">
        <v>2.512</v>
      </c>
      <c r="K7792">
        <v>2</v>
      </c>
      <c r="L7792">
        <v>3.4540000000000002</v>
      </c>
      <c r="M7792">
        <v>0.8</v>
      </c>
      <c r="N7792">
        <v>-4.3959999999999999</v>
      </c>
    </row>
    <row r="7793" spans="1:14" hidden="1">
      <c r="A7793">
        <v>4959</v>
      </c>
      <c r="B7793" t="s">
        <v>6557</v>
      </c>
      <c r="C7793" s="4">
        <v>42083</v>
      </c>
      <c r="D7793" s="4">
        <v>42089</v>
      </c>
      <c r="E7793" t="s">
        <v>15</v>
      </c>
      <c r="F7793" t="s">
        <v>1888</v>
      </c>
      <c r="G7793" t="s">
        <v>21</v>
      </c>
      <c r="H7793">
        <v>75007</v>
      </c>
      <c r="I7793" t="s">
        <v>6558</v>
      </c>
      <c r="J7793">
        <v>18.864000000000001</v>
      </c>
      <c r="K7793">
        <v>9</v>
      </c>
      <c r="L7793">
        <v>1.4148000000000001</v>
      </c>
      <c r="M7793">
        <v>0.2</v>
      </c>
      <c r="N7793">
        <v>6.1307999999999998</v>
      </c>
    </row>
    <row r="7794" spans="1:14" hidden="1">
      <c r="A7794">
        <v>8780</v>
      </c>
      <c r="B7794" t="s">
        <v>6559</v>
      </c>
      <c r="C7794" s="4">
        <v>42083</v>
      </c>
      <c r="D7794" s="4">
        <v>42085</v>
      </c>
      <c r="E7794" t="s">
        <v>52</v>
      </c>
      <c r="F7794" t="s">
        <v>3228</v>
      </c>
      <c r="G7794" t="s">
        <v>21</v>
      </c>
      <c r="H7794">
        <v>97301</v>
      </c>
      <c r="I7794" t="s">
        <v>4314</v>
      </c>
      <c r="J7794">
        <v>29.303999999999998</v>
      </c>
      <c r="K7794">
        <v>3</v>
      </c>
      <c r="L7794">
        <v>8.9132999999999996</v>
      </c>
      <c r="M7794">
        <v>0.2</v>
      </c>
      <c r="N7794">
        <v>2.5640999999999998</v>
      </c>
    </row>
    <row r="7795" spans="1:14" hidden="1">
      <c r="A7795">
        <v>9924</v>
      </c>
      <c r="B7795" t="s">
        <v>6560</v>
      </c>
      <c r="C7795" s="4">
        <v>42083</v>
      </c>
      <c r="D7795" s="4">
        <v>42086</v>
      </c>
      <c r="E7795" t="s">
        <v>38</v>
      </c>
      <c r="F7795" t="s">
        <v>3575</v>
      </c>
      <c r="G7795" t="s">
        <v>27</v>
      </c>
      <c r="H7795">
        <v>10035</v>
      </c>
      <c r="I7795" t="s">
        <v>535</v>
      </c>
      <c r="J7795">
        <v>49.847999999999999</v>
      </c>
      <c r="K7795">
        <v>3</v>
      </c>
      <c r="L7795">
        <v>11.008100000000001</v>
      </c>
      <c r="M7795">
        <v>0.2</v>
      </c>
      <c r="N7795">
        <v>16.823699999999999</v>
      </c>
    </row>
    <row r="7796" spans="1:14" hidden="1">
      <c r="A7796">
        <v>9925</v>
      </c>
      <c r="B7796" t="s">
        <v>6560</v>
      </c>
      <c r="C7796" s="4">
        <v>42083</v>
      </c>
      <c r="D7796" s="4">
        <v>42086</v>
      </c>
      <c r="E7796" t="s">
        <v>38</v>
      </c>
      <c r="F7796" t="s">
        <v>3575</v>
      </c>
      <c r="G7796" t="s">
        <v>27</v>
      </c>
      <c r="H7796">
        <v>10035</v>
      </c>
      <c r="I7796" t="s">
        <v>531</v>
      </c>
      <c r="J7796">
        <v>23.99</v>
      </c>
      <c r="K7796">
        <v>1</v>
      </c>
      <c r="L7796">
        <v>11.994999999999999</v>
      </c>
      <c r="M7796">
        <v>0</v>
      </c>
      <c r="N7796">
        <v>11.994999999999999</v>
      </c>
    </row>
    <row r="7797" spans="1:14" hidden="1">
      <c r="A7797">
        <v>9926</v>
      </c>
      <c r="B7797" t="s">
        <v>6560</v>
      </c>
      <c r="C7797" s="4">
        <v>42083</v>
      </c>
      <c r="D7797" s="4">
        <v>42086</v>
      </c>
      <c r="E7797" t="s">
        <v>38</v>
      </c>
      <c r="F7797" t="s">
        <v>3575</v>
      </c>
      <c r="G7797" t="s">
        <v>27</v>
      </c>
      <c r="H7797">
        <v>10035</v>
      </c>
      <c r="I7797" t="s">
        <v>2746</v>
      </c>
      <c r="J7797">
        <v>1087.9359999999999</v>
      </c>
      <c r="K7797">
        <v>8</v>
      </c>
      <c r="L7797">
        <v>91.794600000000003</v>
      </c>
      <c r="M7797">
        <v>0.2</v>
      </c>
      <c r="N7797">
        <v>353.57920000000001</v>
      </c>
    </row>
    <row r="7798" spans="1:14" hidden="1">
      <c r="A7798">
        <v>9927</v>
      </c>
      <c r="B7798" t="s">
        <v>6560</v>
      </c>
      <c r="C7798" s="4">
        <v>42083</v>
      </c>
      <c r="D7798" s="4">
        <v>42086</v>
      </c>
      <c r="E7798" t="s">
        <v>38</v>
      </c>
      <c r="F7798" t="s">
        <v>3575</v>
      </c>
      <c r="G7798" t="s">
        <v>27</v>
      </c>
      <c r="H7798">
        <v>10035</v>
      </c>
      <c r="I7798" t="s">
        <v>948</v>
      </c>
      <c r="J7798">
        <v>199.98</v>
      </c>
      <c r="K7798">
        <v>2</v>
      </c>
      <c r="L7798">
        <v>72.992699999999999</v>
      </c>
      <c r="M7798">
        <v>0</v>
      </c>
      <c r="N7798">
        <v>53.994599999999998</v>
      </c>
    </row>
    <row r="7799" spans="1:14" hidden="1">
      <c r="A7799">
        <v>9928</v>
      </c>
      <c r="B7799" t="s">
        <v>6560</v>
      </c>
      <c r="C7799" s="4">
        <v>42083</v>
      </c>
      <c r="D7799" s="4">
        <v>42086</v>
      </c>
      <c r="E7799" t="s">
        <v>38</v>
      </c>
      <c r="F7799" t="s">
        <v>3575</v>
      </c>
      <c r="G7799" t="s">
        <v>27</v>
      </c>
      <c r="H7799">
        <v>10035</v>
      </c>
      <c r="I7799" t="s">
        <v>2706</v>
      </c>
      <c r="J7799">
        <v>83.92</v>
      </c>
      <c r="K7799">
        <v>4</v>
      </c>
      <c r="L7799">
        <v>15.944800000000001</v>
      </c>
      <c r="M7799">
        <v>0</v>
      </c>
      <c r="N7799">
        <v>20.140799999999999</v>
      </c>
    </row>
    <row r="7800" spans="1:14" hidden="1">
      <c r="A7800">
        <v>1566</v>
      </c>
      <c r="B7800" t="s">
        <v>6561</v>
      </c>
      <c r="C7800" s="4">
        <v>42082</v>
      </c>
      <c r="D7800" s="4">
        <v>42088</v>
      </c>
      <c r="E7800" t="s">
        <v>15</v>
      </c>
      <c r="F7800" t="s">
        <v>3198</v>
      </c>
      <c r="G7800" t="s">
        <v>17</v>
      </c>
      <c r="H7800">
        <v>98105</v>
      </c>
      <c r="I7800" t="s">
        <v>3996</v>
      </c>
      <c r="J7800">
        <v>453.57600000000002</v>
      </c>
      <c r="K7800">
        <v>3</v>
      </c>
      <c r="L7800">
        <v>137.96270000000001</v>
      </c>
      <c r="M7800">
        <v>0.2</v>
      </c>
      <c r="N7800">
        <v>39.687899999999999</v>
      </c>
    </row>
    <row r="7801" spans="1:14" hidden="1">
      <c r="A7801">
        <v>1644</v>
      </c>
      <c r="B7801" t="s">
        <v>6562</v>
      </c>
      <c r="C7801" s="4">
        <v>42082</v>
      </c>
      <c r="D7801" s="4">
        <v>42083</v>
      </c>
      <c r="E7801" t="s">
        <v>38</v>
      </c>
      <c r="F7801" t="s">
        <v>135</v>
      </c>
      <c r="G7801" t="s">
        <v>27</v>
      </c>
      <c r="H7801">
        <v>98115</v>
      </c>
      <c r="I7801" t="s">
        <v>1180</v>
      </c>
      <c r="J7801">
        <v>1247.6400000000001</v>
      </c>
      <c r="K7801">
        <v>3</v>
      </c>
      <c r="L7801">
        <v>299.43360000000001</v>
      </c>
      <c r="M7801">
        <v>0</v>
      </c>
      <c r="N7801">
        <v>349.33920000000001</v>
      </c>
    </row>
    <row r="7802" spans="1:14" hidden="1">
      <c r="A7802">
        <v>1645</v>
      </c>
      <c r="B7802" t="s">
        <v>6562</v>
      </c>
      <c r="C7802" s="4">
        <v>42082</v>
      </c>
      <c r="D7802" s="4">
        <v>42083</v>
      </c>
      <c r="E7802" t="s">
        <v>38</v>
      </c>
      <c r="F7802" t="s">
        <v>135</v>
      </c>
      <c r="G7802" t="s">
        <v>27</v>
      </c>
      <c r="H7802">
        <v>98115</v>
      </c>
      <c r="I7802" t="s">
        <v>6487</v>
      </c>
      <c r="J7802">
        <v>3149.93</v>
      </c>
      <c r="K7802">
        <v>7</v>
      </c>
      <c r="L7802">
        <v>238.49469999999999</v>
      </c>
      <c r="M7802">
        <v>0</v>
      </c>
      <c r="N7802">
        <v>1480.4671000000001</v>
      </c>
    </row>
    <row r="7803" spans="1:14" hidden="1">
      <c r="A7803">
        <v>1646</v>
      </c>
      <c r="B7803" t="s">
        <v>6562</v>
      </c>
      <c r="C7803" s="4">
        <v>42082</v>
      </c>
      <c r="D7803" s="4">
        <v>42083</v>
      </c>
      <c r="E7803" t="s">
        <v>38</v>
      </c>
      <c r="F7803" t="s">
        <v>135</v>
      </c>
      <c r="G7803" t="s">
        <v>27</v>
      </c>
      <c r="H7803">
        <v>98115</v>
      </c>
      <c r="I7803" t="s">
        <v>559</v>
      </c>
      <c r="J7803">
        <v>209.7</v>
      </c>
      <c r="K7803">
        <v>2</v>
      </c>
      <c r="L7803">
        <v>54.521999999999998</v>
      </c>
      <c r="M7803">
        <v>0</v>
      </c>
      <c r="N7803">
        <v>100.65600000000001</v>
      </c>
    </row>
    <row r="7804" spans="1:14" hidden="1">
      <c r="A7804">
        <v>2017</v>
      </c>
      <c r="B7804" t="s">
        <v>6563</v>
      </c>
      <c r="C7804" s="4">
        <v>42082</v>
      </c>
      <c r="D7804" s="4">
        <v>42086</v>
      </c>
      <c r="E7804" t="s">
        <v>15</v>
      </c>
      <c r="F7804" t="s">
        <v>1810</v>
      </c>
      <c r="G7804" t="s">
        <v>21</v>
      </c>
      <c r="H7804">
        <v>92404</v>
      </c>
      <c r="I7804" t="s">
        <v>576</v>
      </c>
      <c r="J7804">
        <v>17.568000000000001</v>
      </c>
      <c r="K7804">
        <v>2</v>
      </c>
      <c r="L7804">
        <v>5.5998000000000001</v>
      </c>
      <c r="M7804">
        <v>0.2</v>
      </c>
      <c r="N7804">
        <v>6.3684000000000003</v>
      </c>
    </row>
    <row r="7805" spans="1:14" hidden="1">
      <c r="A7805">
        <v>2018</v>
      </c>
      <c r="B7805" t="s">
        <v>6563</v>
      </c>
      <c r="C7805" s="4">
        <v>42082</v>
      </c>
      <c r="D7805" s="4">
        <v>42086</v>
      </c>
      <c r="E7805" t="s">
        <v>15</v>
      </c>
      <c r="F7805" t="s">
        <v>1810</v>
      </c>
      <c r="G7805" t="s">
        <v>21</v>
      </c>
      <c r="H7805">
        <v>92404</v>
      </c>
      <c r="I7805" t="s">
        <v>3300</v>
      </c>
      <c r="J7805">
        <v>14.62</v>
      </c>
      <c r="K7805">
        <v>2</v>
      </c>
      <c r="L7805">
        <v>3.8742999999999999</v>
      </c>
      <c r="M7805">
        <v>0</v>
      </c>
      <c r="N7805">
        <v>6.8714000000000004</v>
      </c>
    </row>
    <row r="7806" spans="1:14" hidden="1">
      <c r="A7806">
        <v>2019</v>
      </c>
      <c r="B7806" t="s">
        <v>6563</v>
      </c>
      <c r="C7806" s="4">
        <v>42082</v>
      </c>
      <c r="D7806" s="4">
        <v>42086</v>
      </c>
      <c r="E7806" t="s">
        <v>15</v>
      </c>
      <c r="F7806" t="s">
        <v>1810</v>
      </c>
      <c r="G7806" t="s">
        <v>21</v>
      </c>
      <c r="H7806">
        <v>92404</v>
      </c>
      <c r="I7806" t="s">
        <v>1105</v>
      </c>
      <c r="J7806">
        <v>33.36</v>
      </c>
      <c r="K7806">
        <v>4</v>
      </c>
      <c r="L7806">
        <v>6.1715999999999998</v>
      </c>
      <c r="M7806">
        <v>0</v>
      </c>
      <c r="N7806">
        <v>8.6736000000000004</v>
      </c>
    </row>
    <row r="7807" spans="1:14" hidden="1">
      <c r="A7807">
        <v>2020</v>
      </c>
      <c r="B7807" t="s">
        <v>6563</v>
      </c>
      <c r="C7807" s="4">
        <v>42082</v>
      </c>
      <c r="D7807" s="4">
        <v>42086</v>
      </c>
      <c r="E7807" t="s">
        <v>15</v>
      </c>
      <c r="F7807" t="s">
        <v>1810</v>
      </c>
      <c r="G7807" t="s">
        <v>21</v>
      </c>
      <c r="H7807">
        <v>92404</v>
      </c>
      <c r="I7807" t="s">
        <v>1286</v>
      </c>
      <c r="J7807">
        <v>40.14</v>
      </c>
      <c r="K7807">
        <v>6</v>
      </c>
      <c r="L7807">
        <v>3.4119000000000002</v>
      </c>
      <c r="M7807">
        <v>0</v>
      </c>
      <c r="N7807">
        <v>19.668600000000001</v>
      </c>
    </row>
    <row r="7808" spans="1:14" hidden="1">
      <c r="A7808">
        <v>3576</v>
      </c>
      <c r="B7808" t="s">
        <v>6564</v>
      </c>
      <c r="C7808" s="4">
        <v>42082</v>
      </c>
      <c r="D7808" s="4">
        <v>42087</v>
      </c>
      <c r="E7808" t="s">
        <v>15</v>
      </c>
      <c r="F7808" t="s">
        <v>1036</v>
      </c>
      <c r="G7808" t="s">
        <v>21</v>
      </c>
      <c r="H7808">
        <v>33161</v>
      </c>
      <c r="I7808" t="s">
        <v>1479</v>
      </c>
      <c r="J7808">
        <v>14.496</v>
      </c>
      <c r="K7808">
        <v>3</v>
      </c>
      <c r="L7808">
        <v>3.2012</v>
      </c>
      <c r="M7808">
        <v>0.2</v>
      </c>
      <c r="N7808">
        <v>4.8924000000000003</v>
      </c>
    </row>
    <row r="7809" spans="1:14" hidden="1">
      <c r="A7809">
        <v>4535</v>
      </c>
      <c r="B7809" t="s">
        <v>6565</v>
      </c>
      <c r="C7809" s="4">
        <v>42082</v>
      </c>
      <c r="D7809" s="4">
        <v>42089</v>
      </c>
      <c r="E7809" t="s">
        <v>15</v>
      </c>
      <c r="F7809" t="s">
        <v>3966</v>
      </c>
      <c r="G7809" t="s">
        <v>27</v>
      </c>
      <c r="H7809">
        <v>90004</v>
      </c>
      <c r="I7809" t="s">
        <v>6186</v>
      </c>
      <c r="J7809">
        <v>11.96</v>
      </c>
      <c r="K7809">
        <v>2</v>
      </c>
      <c r="L7809">
        <v>3.0497999999999998</v>
      </c>
      <c r="M7809">
        <v>0</v>
      </c>
      <c r="N7809">
        <v>5.8604000000000003</v>
      </c>
    </row>
    <row r="7810" spans="1:14" hidden="1">
      <c r="A7810">
        <v>5588</v>
      </c>
      <c r="B7810" t="s">
        <v>6566</v>
      </c>
      <c r="C7810" s="4">
        <v>42082</v>
      </c>
      <c r="D7810" s="4">
        <v>42083</v>
      </c>
      <c r="E7810" t="s">
        <v>38</v>
      </c>
      <c r="F7810" t="s">
        <v>142</v>
      </c>
      <c r="G7810" t="s">
        <v>21</v>
      </c>
      <c r="H7810">
        <v>93534</v>
      </c>
      <c r="I7810" t="s">
        <v>481</v>
      </c>
      <c r="J7810">
        <v>10.9</v>
      </c>
      <c r="K7810">
        <v>5</v>
      </c>
      <c r="L7810">
        <v>1.4605999999999999</v>
      </c>
      <c r="M7810">
        <v>0</v>
      </c>
      <c r="N7810">
        <v>3.597</v>
      </c>
    </row>
    <row r="7811" spans="1:14" hidden="1">
      <c r="A7811">
        <v>9962</v>
      </c>
      <c r="B7811" t="s">
        <v>6567</v>
      </c>
      <c r="C7811" s="4">
        <v>42082</v>
      </c>
      <c r="D7811" s="4">
        <v>42085</v>
      </c>
      <c r="E7811" t="s">
        <v>38</v>
      </c>
      <c r="F7811" t="s">
        <v>723</v>
      </c>
      <c r="G7811" t="s">
        <v>17</v>
      </c>
      <c r="H7811">
        <v>77041</v>
      </c>
      <c r="I7811" t="s">
        <v>1000</v>
      </c>
      <c r="J7811">
        <v>65.584000000000003</v>
      </c>
      <c r="K7811">
        <v>2</v>
      </c>
      <c r="L7811">
        <v>20.904900000000001</v>
      </c>
      <c r="M7811">
        <v>0.2</v>
      </c>
      <c r="N7811">
        <v>23.7742</v>
      </c>
    </row>
    <row r="7812" spans="1:14" hidden="1">
      <c r="A7812">
        <v>9963</v>
      </c>
      <c r="B7812" t="s">
        <v>6567</v>
      </c>
      <c r="C7812" s="4">
        <v>42082</v>
      </c>
      <c r="D7812" s="4">
        <v>42085</v>
      </c>
      <c r="E7812" t="s">
        <v>38</v>
      </c>
      <c r="F7812" t="s">
        <v>723</v>
      </c>
      <c r="G7812" t="s">
        <v>17</v>
      </c>
      <c r="H7812">
        <v>77041</v>
      </c>
      <c r="I7812" t="s">
        <v>2463</v>
      </c>
      <c r="J7812">
        <v>383.46559999999999</v>
      </c>
      <c r="K7812">
        <v>4</v>
      </c>
      <c r="L7812">
        <v>112.78400000000001</v>
      </c>
      <c r="M7812">
        <v>0.32</v>
      </c>
      <c r="N7812">
        <v>-67.670400000000001</v>
      </c>
    </row>
    <row r="7813" spans="1:14" hidden="1">
      <c r="A7813">
        <v>2564</v>
      </c>
      <c r="B7813" t="s">
        <v>6568</v>
      </c>
      <c r="C7813" s="4">
        <v>42080</v>
      </c>
      <c r="D7813" s="4">
        <v>42085</v>
      </c>
      <c r="E7813" t="s">
        <v>52</v>
      </c>
      <c r="F7813" t="s">
        <v>2788</v>
      </c>
      <c r="G7813" t="s">
        <v>27</v>
      </c>
      <c r="H7813">
        <v>10009</v>
      </c>
      <c r="I7813" t="s">
        <v>3267</v>
      </c>
      <c r="J7813">
        <v>15.02</v>
      </c>
      <c r="K7813">
        <v>1</v>
      </c>
      <c r="L7813">
        <v>12.3164</v>
      </c>
      <c r="M7813">
        <v>0</v>
      </c>
      <c r="N7813">
        <v>2.7035999999999998</v>
      </c>
    </row>
    <row r="7814" spans="1:14" hidden="1">
      <c r="A7814">
        <v>2565</v>
      </c>
      <c r="B7814" t="s">
        <v>6568</v>
      </c>
      <c r="C7814" s="4">
        <v>42080</v>
      </c>
      <c r="D7814" s="4">
        <v>42085</v>
      </c>
      <c r="E7814" t="s">
        <v>52</v>
      </c>
      <c r="F7814" t="s">
        <v>2788</v>
      </c>
      <c r="G7814" t="s">
        <v>27</v>
      </c>
      <c r="H7814">
        <v>10009</v>
      </c>
      <c r="I7814" t="s">
        <v>3076</v>
      </c>
      <c r="J7814">
        <v>33.82</v>
      </c>
      <c r="K7814">
        <v>2</v>
      </c>
      <c r="L7814">
        <v>12.3443</v>
      </c>
      <c r="M7814">
        <v>0</v>
      </c>
      <c r="N7814">
        <v>9.1313999999999993</v>
      </c>
    </row>
    <row r="7815" spans="1:14" hidden="1">
      <c r="A7815">
        <v>507</v>
      </c>
      <c r="B7815" t="s">
        <v>6569</v>
      </c>
      <c r="C7815" s="4">
        <v>42079</v>
      </c>
      <c r="D7815" s="4">
        <v>42085</v>
      </c>
      <c r="E7815" t="s">
        <v>15</v>
      </c>
      <c r="F7815" t="s">
        <v>1029</v>
      </c>
      <c r="G7815" t="s">
        <v>21</v>
      </c>
      <c r="H7815">
        <v>30318</v>
      </c>
      <c r="I7815" t="s">
        <v>790</v>
      </c>
      <c r="J7815">
        <v>2.74</v>
      </c>
      <c r="K7815">
        <v>1</v>
      </c>
      <c r="L7815">
        <v>2.0002</v>
      </c>
      <c r="M7815">
        <v>0</v>
      </c>
      <c r="N7815">
        <v>0.73980000000000001</v>
      </c>
    </row>
    <row r="7816" spans="1:14" hidden="1">
      <c r="A7816">
        <v>508</v>
      </c>
      <c r="B7816" t="s">
        <v>6569</v>
      </c>
      <c r="C7816" s="4">
        <v>42079</v>
      </c>
      <c r="D7816" s="4">
        <v>42085</v>
      </c>
      <c r="E7816" t="s">
        <v>15</v>
      </c>
      <c r="F7816" t="s">
        <v>1029</v>
      </c>
      <c r="G7816" t="s">
        <v>21</v>
      </c>
      <c r="H7816">
        <v>30318</v>
      </c>
      <c r="I7816" t="s">
        <v>733</v>
      </c>
      <c r="J7816">
        <v>8.34</v>
      </c>
      <c r="K7816">
        <v>3</v>
      </c>
      <c r="L7816">
        <v>2.0571999999999999</v>
      </c>
      <c r="M7816">
        <v>0</v>
      </c>
      <c r="N7816">
        <v>2.1684000000000001</v>
      </c>
    </row>
    <row r="7817" spans="1:14" hidden="1">
      <c r="A7817">
        <v>509</v>
      </c>
      <c r="B7817" t="s">
        <v>6569</v>
      </c>
      <c r="C7817" s="4">
        <v>42079</v>
      </c>
      <c r="D7817" s="4">
        <v>42085</v>
      </c>
      <c r="E7817" t="s">
        <v>15</v>
      </c>
      <c r="F7817" t="s">
        <v>1029</v>
      </c>
      <c r="G7817" t="s">
        <v>21</v>
      </c>
      <c r="H7817">
        <v>30318</v>
      </c>
      <c r="I7817" t="s">
        <v>260</v>
      </c>
      <c r="J7817">
        <v>46.74</v>
      </c>
      <c r="K7817">
        <v>3</v>
      </c>
      <c r="L7817">
        <v>11.685</v>
      </c>
      <c r="M7817">
        <v>0</v>
      </c>
      <c r="N7817">
        <v>11.685</v>
      </c>
    </row>
    <row r="7818" spans="1:14" hidden="1">
      <c r="A7818">
        <v>510</v>
      </c>
      <c r="B7818" t="s">
        <v>6569</v>
      </c>
      <c r="C7818" s="4">
        <v>42079</v>
      </c>
      <c r="D7818" s="4">
        <v>42085</v>
      </c>
      <c r="E7818" t="s">
        <v>15</v>
      </c>
      <c r="F7818" t="s">
        <v>1029</v>
      </c>
      <c r="G7818" t="s">
        <v>21</v>
      </c>
      <c r="H7818">
        <v>30318</v>
      </c>
      <c r="I7818" t="s">
        <v>1136</v>
      </c>
      <c r="J7818">
        <v>6354.95</v>
      </c>
      <c r="K7818">
        <v>5</v>
      </c>
      <c r="L7818">
        <v>635.495</v>
      </c>
      <c r="M7818">
        <v>0</v>
      </c>
      <c r="N7818">
        <v>3177.4749999999999</v>
      </c>
    </row>
    <row r="7819" spans="1:14" hidden="1">
      <c r="A7819">
        <v>1559</v>
      </c>
      <c r="B7819" t="s">
        <v>6570</v>
      </c>
      <c r="C7819" s="4">
        <v>42079</v>
      </c>
      <c r="D7819" s="4">
        <v>42081</v>
      </c>
      <c r="E7819" t="s">
        <v>52</v>
      </c>
      <c r="F7819" t="s">
        <v>3027</v>
      </c>
      <c r="G7819" t="s">
        <v>21</v>
      </c>
      <c r="H7819">
        <v>98103</v>
      </c>
      <c r="I7819" t="s">
        <v>943</v>
      </c>
      <c r="J7819">
        <v>171.96</v>
      </c>
      <c r="K7819">
        <v>2</v>
      </c>
      <c r="L7819">
        <v>63.6252</v>
      </c>
      <c r="M7819">
        <v>0</v>
      </c>
      <c r="N7819">
        <v>44.709600000000002</v>
      </c>
    </row>
    <row r="7820" spans="1:14" hidden="1">
      <c r="A7820">
        <v>4795</v>
      </c>
      <c r="B7820" t="s">
        <v>6571</v>
      </c>
      <c r="C7820" s="4">
        <v>42079</v>
      </c>
      <c r="D7820" s="4">
        <v>42086</v>
      </c>
      <c r="E7820" t="s">
        <v>15</v>
      </c>
      <c r="F7820" t="s">
        <v>206</v>
      </c>
      <c r="G7820" t="s">
        <v>27</v>
      </c>
      <c r="H7820">
        <v>90036</v>
      </c>
      <c r="I7820" t="s">
        <v>2935</v>
      </c>
      <c r="J7820">
        <v>43.13</v>
      </c>
      <c r="K7820">
        <v>1</v>
      </c>
      <c r="L7820">
        <v>25.0154</v>
      </c>
      <c r="M7820">
        <v>0</v>
      </c>
      <c r="N7820">
        <v>18.114599999999999</v>
      </c>
    </row>
    <row r="7821" spans="1:14" hidden="1">
      <c r="A7821">
        <v>4954</v>
      </c>
      <c r="B7821" t="s">
        <v>6572</v>
      </c>
      <c r="C7821" s="4">
        <v>42079</v>
      </c>
      <c r="D7821" s="4">
        <v>42083</v>
      </c>
      <c r="E7821" t="s">
        <v>15</v>
      </c>
      <c r="F7821" t="s">
        <v>680</v>
      </c>
      <c r="G7821" t="s">
        <v>27</v>
      </c>
      <c r="H7821">
        <v>10009</v>
      </c>
      <c r="I7821" t="s">
        <v>458</v>
      </c>
      <c r="J7821">
        <v>85.9</v>
      </c>
      <c r="K7821">
        <v>2</v>
      </c>
      <c r="L7821">
        <v>41.661499999999997</v>
      </c>
      <c r="M7821">
        <v>0</v>
      </c>
      <c r="N7821">
        <v>2.577</v>
      </c>
    </row>
    <row r="7822" spans="1:14" hidden="1">
      <c r="A7822">
        <v>6923</v>
      </c>
      <c r="B7822" t="s">
        <v>6573</v>
      </c>
      <c r="C7822" s="4">
        <v>42079</v>
      </c>
      <c r="D7822" s="4">
        <v>42082</v>
      </c>
      <c r="E7822" t="s">
        <v>52</v>
      </c>
      <c r="F7822" t="s">
        <v>4320</v>
      </c>
      <c r="G7822" t="s">
        <v>21</v>
      </c>
      <c r="H7822">
        <v>36830</v>
      </c>
      <c r="I7822" t="s">
        <v>2057</v>
      </c>
      <c r="J7822">
        <v>491.55</v>
      </c>
      <c r="K7822">
        <v>5</v>
      </c>
      <c r="L7822">
        <v>50.138100000000001</v>
      </c>
      <c r="M7822">
        <v>0</v>
      </c>
      <c r="N7822">
        <v>240.8595</v>
      </c>
    </row>
    <row r="7823" spans="1:14" hidden="1">
      <c r="A7823">
        <v>6924</v>
      </c>
      <c r="B7823" t="s">
        <v>6573</v>
      </c>
      <c r="C7823" s="4">
        <v>42079</v>
      </c>
      <c r="D7823" s="4">
        <v>42082</v>
      </c>
      <c r="E7823" t="s">
        <v>52</v>
      </c>
      <c r="F7823" t="s">
        <v>4320</v>
      </c>
      <c r="G7823" t="s">
        <v>21</v>
      </c>
      <c r="H7823">
        <v>36830</v>
      </c>
      <c r="I7823" t="s">
        <v>1562</v>
      </c>
      <c r="J7823">
        <v>7.38</v>
      </c>
      <c r="K7823">
        <v>2</v>
      </c>
      <c r="L7823">
        <v>1.9925999999999999</v>
      </c>
      <c r="M7823">
        <v>0</v>
      </c>
      <c r="N7823">
        <v>3.3948</v>
      </c>
    </row>
    <row r="7824" spans="1:14" hidden="1">
      <c r="A7824">
        <v>7728</v>
      </c>
      <c r="B7824" t="s">
        <v>6574</v>
      </c>
      <c r="C7824" s="4">
        <v>42079</v>
      </c>
      <c r="D7824" s="4">
        <v>42083</v>
      </c>
      <c r="E7824" t="s">
        <v>52</v>
      </c>
      <c r="F7824" t="s">
        <v>2932</v>
      </c>
      <c r="G7824" t="s">
        <v>17</v>
      </c>
      <c r="H7824">
        <v>10009</v>
      </c>
      <c r="I7824" t="s">
        <v>971</v>
      </c>
      <c r="J7824">
        <v>17.52</v>
      </c>
      <c r="K7824">
        <v>3</v>
      </c>
      <c r="L7824">
        <v>3.7376</v>
      </c>
      <c r="M7824">
        <v>0</v>
      </c>
      <c r="N7824">
        <v>6.3071999999999999</v>
      </c>
    </row>
    <row r="7825" spans="1:14" hidden="1">
      <c r="A7825">
        <v>4936</v>
      </c>
      <c r="B7825" t="s">
        <v>6575</v>
      </c>
      <c r="C7825" s="4">
        <v>42078</v>
      </c>
      <c r="D7825" s="4">
        <v>42084</v>
      </c>
      <c r="E7825" t="s">
        <v>15</v>
      </c>
      <c r="F7825" t="s">
        <v>3690</v>
      </c>
      <c r="G7825" t="s">
        <v>27</v>
      </c>
      <c r="H7825">
        <v>84043</v>
      </c>
      <c r="I7825" t="s">
        <v>4307</v>
      </c>
      <c r="J7825">
        <v>16.776</v>
      </c>
      <c r="K7825">
        <v>3</v>
      </c>
      <c r="L7825">
        <v>5.0327999999999999</v>
      </c>
      <c r="M7825">
        <v>0.2</v>
      </c>
      <c r="N7825">
        <v>1.6776</v>
      </c>
    </row>
    <row r="7826" spans="1:14" hidden="1">
      <c r="A7826">
        <v>4163</v>
      </c>
      <c r="B7826" t="s">
        <v>6576</v>
      </c>
      <c r="C7826" s="4">
        <v>42077</v>
      </c>
      <c r="D7826" s="4">
        <v>42081</v>
      </c>
      <c r="E7826" t="s">
        <v>15</v>
      </c>
      <c r="F7826" t="s">
        <v>328</v>
      </c>
      <c r="G7826" t="s">
        <v>21</v>
      </c>
      <c r="H7826">
        <v>3820</v>
      </c>
      <c r="I7826" t="s">
        <v>1505</v>
      </c>
      <c r="J7826">
        <v>16.52</v>
      </c>
      <c r="K7826">
        <v>4</v>
      </c>
      <c r="L7826">
        <v>2.2302</v>
      </c>
      <c r="M7826">
        <v>0</v>
      </c>
      <c r="N7826">
        <v>7.5991999999999997</v>
      </c>
    </row>
    <row r="7827" spans="1:14" hidden="1">
      <c r="A7827">
        <v>4164</v>
      </c>
      <c r="B7827" t="s">
        <v>6576</v>
      </c>
      <c r="C7827" s="4">
        <v>42077</v>
      </c>
      <c r="D7827" s="4">
        <v>42081</v>
      </c>
      <c r="E7827" t="s">
        <v>15</v>
      </c>
      <c r="F7827" t="s">
        <v>328</v>
      </c>
      <c r="G7827" t="s">
        <v>21</v>
      </c>
      <c r="H7827">
        <v>3820</v>
      </c>
      <c r="I7827" t="s">
        <v>2636</v>
      </c>
      <c r="J7827">
        <v>671.94</v>
      </c>
      <c r="K7827">
        <v>3</v>
      </c>
      <c r="L7827">
        <v>118.7094</v>
      </c>
      <c r="M7827">
        <v>0</v>
      </c>
      <c r="N7827">
        <v>315.81180000000001</v>
      </c>
    </row>
    <row r="7828" spans="1:14" hidden="1">
      <c r="A7828">
        <v>9212</v>
      </c>
      <c r="B7828" t="s">
        <v>6577</v>
      </c>
      <c r="C7828" s="4">
        <v>42077</v>
      </c>
      <c r="D7828" s="4">
        <v>42082</v>
      </c>
      <c r="E7828" t="s">
        <v>15</v>
      </c>
      <c r="F7828" t="s">
        <v>361</v>
      </c>
      <c r="G7828" t="s">
        <v>21</v>
      </c>
      <c r="H7828">
        <v>95661</v>
      </c>
      <c r="I7828" t="s">
        <v>4431</v>
      </c>
      <c r="J7828">
        <v>19.440000000000001</v>
      </c>
      <c r="K7828">
        <v>3</v>
      </c>
      <c r="L7828">
        <v>3.3696000000000002</v>
      </c>
      <c r="M7828">
        <v>0</v>
      </c>
      <c r="N7828">
        <v>9.3312000000000008</v>
      </c>
    </row>
    <row r="7829" spans="1:14" hidden="1">
      <c r="A7829">
        <v>2026</v>
      </c>
      <c r="B7829" t="s">
        <v>6578</v>
      </c>
      <c r="C7829" s="4">
        <v>42076</v>
      </c>
      <c r="D7829" s="4">
        <v>42078</v>
      </c>
      <c r="E7829" t="s">
        <v>38</v>
      </c>
      <c r="F7829" t="s">
        <v>1798</v>
      </c>
      <c r="G7829" t="s">
        <v>21</v>
      </c>
      <c r="H7829">
        <v>98103</v>
      </c>
      <c r="I7829" t="s">
        <v>4907</v>
      </c>
      <c r="J7829">
        <v>141.96</v>
      </c>
      <c r="K7829">
        <v>2</v>
      </c>
      <c r="L7829">
        <v>51.105600000000003</v>
      </c>
      <c r="M7829">
        <v>0</v>
      </c>
      <c r="N7829">
        <v>39.748800000000003</v>
      </c>
    </row>
    <row r="7830" spans="1:14" hidden="1">
      <c r="A7830">
        <v>6290</v>
      </c>
      <c r="B7830" t="s">
        <v>6579</v>
      </c>
      <c r="C7830" s="4">
        <v>42076</v>
      </c>
      <c r="D7830" s="4">
        <v>42081</v>
      </c>
      <c r="E7830" t="s">
        <v>52</v>
      </c>
      <c r="F7830" t="s">
        <v>2386</v>
      </c>
      <c r="G7830" t="s">
        <v>17</v>
      </c>
      <c r="H7830">
        <v>95928</v>
      </c>
      <c r="I7830" t="s">
        <v>3584</v>
      </c>
      <c r="J7830">
        <v>915.13599999999997</v>
      </c>
      <c r="K7830">
        <v>4</v>
      </c>
      <c r="L7830">
        <v>203.04580000000001</v>
      </c>
      <c r="M7830">
        <v>0.2</v>
      </c>
      <c r="N7830">
        <v>102.9528</v>
      </c>
    </row>
    <row r="7831" spans="1:14" hidden="1">
      <c r="A7831">
        <v>6291</v>
      </c>
      <c r="B7831" t="s">
        <v>6579</v>
      </c>
      <c r="C7831" s="4">
        <v>42076</v>
      </c>
      <c r="D7831" s="4">
        <v>42081</v>
      </c>
      <c r="E7831" t="s">
        <v>52</v>
      </c>
      <c r="F7831" t="s">
        <v>2386</v>
      </c>
      <c r="G7831" t="s">
        <v>17</v>
      </c>
      <c r="H7831">
        <v>95928</v>
      </c>
      <c r="I7831" t="s">
        <v>2018</v>
      </c>
      <c r="J7831">
        <v>327.76</v>
      </c>
      <c r="K7831">
        <v>8</v>
      </c>
      <c r="L7831">
        <v>29.4984</v>
      </c>
      <c r="M7831">
        <v>0</v>
      </c>
      <c r="N7831">
        <v>91.772800000000004</v>
      </c>
    </row>
    <row r="7832" spans="1:14" hidden="1">
      <c r="A7832">
        <v>3658</v>
      </c>
      <c r="B7832" t="s">
        <v>6580</v>
      </c>
      <c r="C7832" s="4">
        <v>42075</v>
      </c>
      <c r="D7832" s="4">
        <v>42080</v>
      </c>
      <c r="E7832" t="s">
        <v>15</v>
      </c>
      <c r="F7832" t="s">
        <v>956</v>
      </c>
      <c r="G7832" t="s">
        <v>27</v>
      </c>
      <c r="H7832">
        <v>33317</v>
      </c>
      <c r="I7832" t="s">
        <v>500</v>
      </c>
      <c r="J7832">
        <v>8.6880000000000006</v>
      </c>
      <c r="K7832">
        <v>3</v>
      </c>
      <c r="L7832">
        <v>1.9186000000000001</v>
      </c>
      <c r="M7832">
        <v>0.2</v>
      </c>
      <c r="N7832">
        <v>2.9321999999999999</v>
      </c>
    </row>
    <row r="7833" spans="1:14" hidden="1">
      <c r="A7833">
        <v>3659</v>
      </c>
      <c r="B7833" t="s">
        <v>6580</v>
      </c>
      <c r="C7833" s="4">
        <v>42075</v>
      </c>
      <c r="D7833" s="4">
        <v>42080</v>
      </c>
      <c r="E7833" t="s">
        <v>15</v>
      </c>
      <c r="F7833" t="s">
        <v>956</v>
      </c>
      <c r="G7833" t="s">
        <v>27</v>
      </c>
      <c r="H7833">
        <v>33317</v>
      </c>
      <c r="I7833" t="s">
        <v>6581</v>
      </c>
      <c r="J7833">
        <v>30.88</v>
      </c>
      <c r="K7833">
        <v>4</v>
      </c>
      <c r="L7833">
        <v>6.7549999999999999</v>
      </c>
      <c r="M7833">
        <v>0.2</v>
      </c>
      <c r="N7833">
        <v>3.86</v>
      </c>
    </row>
    <row r="7834" spans="1:14" hidden="1">
      <c r="A7834">
        <v>3660</v>
      </c>
      <c r="B7834" t="s">
        <v>6580</v>
      </c>
      <c r="C7834" s="4">
        <v>42075</v>
      </c>
      <c r="D7834" s="4">
        <v>42080</v>
      </c>
      <c r="E7834" t="s">
        <v>15</v>
      </c>
      <c r="F7834" t="s">
        <v>956</v>
      </c>
      <c r="G7834" t="s">
        <v>27</v>
      </c>
      <c r="H7834">
        <v>33317</v>
      </c>
      <c r="I7834" t="s">
        <v>178</v>
      </c>
      <c r="J7834">
        <v>6.4080000000000004</v>
      </c>
      <c r="K7834">
        <v>3</v>
      </c>
      <c r="L7834">
        <v>1.6554</v>
      </c>
      <c r="M7834">
        <v>0.2</v>
      </c>
      <c r="N7834">
        <v>1.4418</v>
      </c>
    </row>
    <row r="7835" spans="1:14" hidden="1">
      <c r="A7835">
        <v>7878</v>
      </c>
      <c r="B7835" t="s">
        <v>6582</v>
      </c>
      <c r="C7835" s="4">
        <v>42075</v>
      </c>
      <c r="D7835" s="4">
        <v>42081</v>
      </c>
      <c r="E7835" t="s">
        <v>15</v>
      </c>
      <c r="F7835" t="s">
        <v>1858</v>
      </c>
      <c r="G7835" t="s">
        <v>21</v>
      </c>
      <c r="H7835">
        <v>28205</v>
      </c>
      <c r="I7835" t="s">
        <v>1761</v>
      </c>
      <c r="J7835">
        <v>5.04</v>
      </c>
      <c r="K7835">
        <v>2</v>
      </c>
      <c r="L7835">
        <v>1.6379999999999999</v>
      </c>
      <c r="M7835">
        <v>0.2</v>
      </c>
      <c r="N7835">
        <v>1.764</v>
      </c>
    </row>
    <row r="7836" spans="1:14" hidden="1">
      <c r="A7836">
        <v>988</v>
      </c>
      <c r="B7836" t="s">
        <v>6583</v>
      </c>
      <c r="C7836" s="4">
        <v>42073</v>
      </c>
      <c r="D7836" s="4">
        <v>42073</v>
      </c>
      <c r="E7836" t="s">
        <v>98</v>
      </c>
      <c r="F7836" t="s">
        <v>3269</v>
      </c>
      <c r="G7836" t="s">
        <v>21</v>
      </c>
      <c r="H7836">
        <v>77041</v>
      </c>
      <c r="I7836" t="s">
        <v>2438</v>
      </c>
      <c r="J7836">
        <v>1.1120000000000001</v>
      </c>
      <c r="K7836">
        <v>2</v>
      </c>
      <c r="L7836">
        <v>1.5012000000000001</v>
      </c>
      <c r="M7836">
        <v>0.8</v>
      </c>
      <c r="N7836">
        <v>-1.8904000000000001</v>
      </c>
    </row>
    <row r="7837" spans="1:14" hidden="1">
      <c r="A7837">
        <v>6610</v>
      </c>
      <c r="B7837" t="s">
        <v>6584</v>
      </c>
      <c r="C7837" s="4">
        <v>42073</v>
      </c>
      <c r="D7837" s="4">
        <v>42073</v>
      </c>
      <c r="E7837" t="s">
        <v>98</v>
      </c>
      <c r="F7837" t="s">
        <v>3293</v>
      </c>
      <c r="G7837" t="s">
        <v>27</v>
      </c>
      <c r="H7837">
        <v>20735</v>
      </c>
      <c r="I7837" t="s">
        <v>4465</v>
      </c>
      <c r="J7837">
        <v>89.82</v>
      </c>
      <c r="K7837">
        <v>6</v>
      </c>
      <c r="L7837">
        <v>10.7784</v>
      </c>
      <c r="M7837">
        <v>0</v>
      </c>
      <c r="N7837">
        <v>25.1496</v>
      </c>
    </row>
    <row r="7838" spans="1:14" hidden="1">
      <c r="A7838">
        <v>4767</v>
      </c>
      <c r="B7838" t="s">
        <v>6585</v>
      </c>
      <c r="C7838" s="4">
        <v>42072</v>
      </c>
      <c r="D7838" s="4">
        <v>42075</v>
      </c>
      <c r="E7838" t="s">
        <v>38</v>
      </c>
      <c r="F7838" t="s">
        <v>2885</v>
      </c>
      <c r="G7838" t="s">
        <v>27</v>
      </c>
      <c r="H7838">
        <v>78207</v>
      </c>
      <c r="I7838" t="s">
        <v>125</v>
      </c>
      <c r="J7838">
        <v>113.52</v>
      </c>
      <c r="K7838">
        <v>5</v>
      </c>
      <c r="L7838">
        <v>16.744199999999999</v>
      </c>
      <c r="M7838">
        <v>0.2</v>
      </c>
      <c r="N7838">
        <v>29.798999999999999</v>
      </c>
    </row>
    <row r="7839" spans="1:14" hidden="1">
      <c r="A7839">
        <v>4768</v>
      </c>
      <c r="B7839" t="s">
        <v>6585</v>
      </c>
      <c r="C7839" s="4">
        <v>42072</v>
      </c>
      <c r="D7839" s="4">
        <v>42075</v>
      </c>
      <c r="E7839" t="s">
        <v>38</v>
      </c>
      <c r="F7839" t="s">
        <v>2885</v>
      </c>
      <c r="G7839" t="s">
        <v>27</v>
      </c>
      <c r="H7839">
        <v>78207</v>
      </c>
      <c r="I7839" t="s">
        <v>3078</v>
      </c>
      <c r="J7839">
        <v>359.88</v>
      </c>
      <c r="K7839">
        <v>3</v>
      </c>
      <c r="L7839">
        <v>112.46250000000001</v>
      </c>
      <c r="M7839">
        <v>0.2</v>
      </c>
      <c r="N7839">
        <v>22.4925</v>
      </c>
    </row>
    <row r="7840" spans="1:14" hidden="1">
      <c r="A7840">
        <v>7370</v>
      </c>
      <c r="B7840" t="s">
        <v>6586</v>
      </c>
      <c r="C7840" s="4">
        <v>42072</v>
      </c>
      <c r="D7840" s="4">
        <v>42074</v>
      </c>
      <c r="E7840" t="s">
        <v>52</v>
      </c>
      <c r="F7840" t="s">
        <v>3839</v>
      </c>
      <c r="G7840" t="s">
        <v>21</v>
      </c>
      <c r="H7840">
        <v>27604</v>
      </c>
      <c r="I7840" t="s">
        <v>2213</v>
      </c>
      <c r="J7840">
        <v>4.6079999999999997</v>
      </c>
      <c r="K7840">
        <v>2</v>
      </c>
      <c r="L7840">
        <v>1.4688000000000001</v>
      </c>
      <c r="M7840">
        <v>0.2</v>
      </c>
      <c r="N7840">
        <v>1.6704000000000001</v>
      </c>
    </row>
    <row r="7841" spans="1:14" hidden="1">
      <c r="A7841">
        <v>3995</v>
      </c>
      <c r="B7841" t="s">
        <v>6587</v>
      </c>
      <c r="C7841" s="4">
        <v>42071</v>
      </c>
      <c r="D7841" s="4">
        <v>42075</v>
      </c>
      <c r="E7841" t="s">
        <v>15</v>
      </c>
      <c r="F7841" t="s">
        <v>1225</v>
      </c>
      <c r="G7841" t="s">
        <v>21</v>
      </c>
      <c r="H7841">
        <v>53142</v>
      </c>
      <c r="I7841" t="s">
        <v>5763</v>
      </c>
      <c r="J7841">
        <v>512.94000000000005</v>
      </c>
      <c r="K7841">
        <v>3</v>
      </c>
      <c r="L7841">
        <v>138.49379999999999</v>
      </c>
      <c r="M7841">
        <v>0</v>
      </c>
      <c r="N7841">
        <v>97.458600000000004</v>
      </c>
    </row>
    <row r="7842" spans="1:14" hidden="1">
      <c r="A7842">
        <v>3996</v>
      </c>
      <c r="B7842" t="s">
        <v>6587</v>
      </c>
      <c r="C7842" s="4">
        <v>42071</v>
      </c>
      <c r="D7842" s="4">
        <v>42075</v>
      </c>
      <c r="E7842" t="s">
        <v>15</v>
      </c>
      <c r="F7842" t="s">
        <v>1225</v>
      </c>
      <c r="G7842" t="s">
        <v>21</v>
      </c>
      <c r="H7842">
        <v>53142</v>
      </c>
      <c r="I7842" t="s">
        <v>2857</v>
      </c>
      <c r="J7842">
        <v>860.93</v>
      </c>
      <c r="K7842">
        <v>7</v>
      </c>
      <c r="L7842">
        <v>95.932199999999995</v>
      </c>
      <c r="M7842">
        <v>0</v>
      </c>
      <c r="N7842">
        <v>189.40459999999999</v>
      </c>
    </row>
    <row r="7843" spans="1:14" hidden="1">
      <c r="A7843">
        <v>3997</v>
      </c>
      <c r="B7843" t="s">
        <v>6587</v>
      </c>
      <c r="C7843" s="4">
        <v>42071</v>
      </c>
      <c r="D7843" s="4">
        <v>42075</v>
      </c>
      <c r="E7843" t="s">
        <v>15</v>
      </c>
      <c r="F7843" t="s">
        <v>1225</v>
      </c>
      <c r="G7843" t="s">
        <v>21</v>
      </c>
      <c r="H7843">
        <v>53142</v>
      </c>
      <c r="I7843" t="s">
        <v>1464</v>
      </c>
      <c r="J7843">
        <v>769.95</v>
      </c>
      <c r="K7843">
        <v>5</v>
      </c>
      <c r="L7843">
        <v>109.3329</v>
      </c>
      <c r="M7843">
        <v>0</v>
      </c>
      <c r="N7843">
        <v>223.28550000000001</v>
      </c>
    </row>
    <row r="7844" spans="1:14" hidden="1">
      <c r="A7844">
        <v>3998</v>
      </c>
      <c r="B7844" t="s">
        <v>6587</v>
      </c>
      <c r="C7844" s="4">
        <v>42071</v>
      </c>
      <c r="D7844" s="4">
        <v>42075</v>
      </c>
      <c r="E7844" t="s">
        <v>15</v>
      </c>
      <c r="F7844" t="s">
        <v>1225</v>
      </c>
      <c r="G7844" t="s">
        <v>21</v>
      </c>
      <c r="H7844">
        <v>53142</v>
      </c>
      <c r="I7844" t="s">
        <v>6588</v>
      </c>
      <c r="J7844">
        <v>14.98</v>
      </c>
      <c r="K7844">
        <v>1</v>
      </c>
      <c r="L7844">
        <v>10.486000000000001</v>
      </c>
      <c r="M7844">
        <v>0</v>
      </c>
      <c r="N7844">
        <v>4.4939999999999998</v>
      </c>
    </row>
    <row r="7845" spans="1:14" hidden="1">
      <c r="A7845">
        <v>3999</v>
      </c>
      <c r="B7845" t="s">
        <v>6587</v>
      </c>
      <c r="C7845" s="4">
        <v>42071</v>
      </c>
      <c r="D7845" s="4">
        <v>42075</v>
      </c>
      <c r="E7845" t="s">
        <v>15</v>
      </c>
      <c r="F7845" t="s">
        <v>1225</v>
      </c>
      <c r="G7845" t="s">
        <v>21</v>
      </c>
      <c r="H7845">
        <v>53142</v>
      </c>
      <c r="I7845" t="s">
        <v>373</v>
      </c>
      <c r="J7845">
        <v>373.08</v>
      </c>
      <c r="K7845">
        <v>6</v>
      </c>
      <c r="L7845">
        <v>48.500399999999999</v>
      </c>
      <c r="M7845">
        <v>0</v>
      </c>
      <c r="N7845">
        <v>82.077600000000004</v>
      </c>
    </row>
    <row r="7846" spans="1:14" hidden="1">
      <c r="A7846">
        <v>4167</v>
      </c>
      <c r="B7846" t="s">
        <v>6589</v>
      </c>
      <c r="C7846" s="4">
        <v>42071</v>
      </c>
      <c r="D7846" s="4">
        <v>42076</v>
      </c>
      <c r="E7846" t="s">
        <v>15</v>
      </c>
      <c r="F7846" t="s">
        <v>1566</v>
      </c>
      <c r="G7846" t="s">
        <v>27</v>
      </c>
      <c r="H7846">
        <v>11561</v>
      </c>
      <c r="I7846" t="s">
        <v>2196</v>
      </c>
      <c r="J7846">
        <v>19.440000000000001</v>
      </c>
      <c r="K7846">
        <v>3</v>
      </c>
      <c r="L7846">
        <v>3.3696000000000002</v>
      </c>
      <c r="M7846">
        <v>0</v>
      </c>
      <c r="N7846">
        <v>9.3312000000000008</v>
      </c>
    </row>
    <row r="7847" spans="1:14" hidden="1">
      <c r="A7847">
        <v>5174</v>
      </c>
      <c r="B7847" t="s">
        <v>6590</v>
      </c>
      <c r="C7847" s="4">
        <v>42071</v>
      </c>
      <c r="D7847" s="4">
        <v>42073</v>
      </c>
      <c r="E7847" t="s">
        <v>38</v>
      </c>
      <c r="F7847" t="s">
        <v>2968</v>
      </c>
      <c r="G7847" t="s">
        <v>27</v>
      </c>
      <c r="H7847">
        <v>81001</v>
      </c>
      <c r="I7847" t="s">
        <v>3073</v>
      </c>
      <c r="J7847">
        <v>3.4079999999999999</v>
      </c>
      <c r="K7847">
        <v>1</v>
      </c>
      <c r="L7847">
        <v>2.5133999999999999</v>
      </c>
      <c r="M7847">
        <v>0.2</v>
      </c>
      <c r="N7847">
        <v>0.89459999999999995</v>
      </c>
    </row>
    <row r="7848" spans="1:14" hidden="1">
      <c r="A7848">
        <v>7782</v>
      </c>
      <c r="B7848" t="s">
        <v>6591</v>
      </c>
      <c r="C7848" s="4">
        <v>42071</v>
      </c>
      <c r="D7848" s="4">
        <v>42075</v>
      </c>
      <c r="E7848" t="s">
        <v>15</v>
      </c>
      <c r="F7848" t="s">
        <v>1043</v>
      </c>
      <c r="G7848" t="s">
        <v>21</v>
      </c>
      <c r="H7848">
        <v>60623</v>
      </c>
      <c r="I7848" t="s">
        <v>1471</v>
      </c>
      <c r="J7848">
        <v>8.5679999999999996</v>
      </c>
      <c r="K7848">
        <v>3</v>
      </c>
      <c r="L7848">
        <v>7.7111999999999998</v>
      </c>
      <c r="M7848">
        <v>0.8</v>
      </c>
      <c r="N7848">
        <v>-14.5656</v>
      </c>
    </row>
    <row r="7849" spans="1:14" hidden="1">
      <c r="A7849">
        <v>6343</v>
      </c>
      <c r="B7849" t="s">
        <v>6592</v>
      </c>
      <c r="C7849" s="4">
        <v>42070</v>
      </c>
      <c r="D7849" s="4">
        <v>42073</v>
      </c>
      <c r="E7849" t="s">
        <v>38</v>
      </c>
      <c r="F7849" t="s">
        <v>1292</v>
      </c>
      <c r="G7849" t="s">
        <v>17</v>
      </c>
      <c r="H7849">
        <v>19711</v>
      </c>
      <c r="I7849" t="s">
        <v>419</v>
      </c>
      <c r="J7849">
        <v>119.85</v>
      </c>
      <c r="K7849">
        <v>3</v>
      </c>
      <c r="L7849">
        <v>22.372</v>
      </c>
      <c r="M7849">
        <v>0</v>
      </c>
      <c r="N7849">
        <v>52.734000000000002</v>
      </c>
    </row>
    <row r="7850" spans="1:14" hidden="1">
      <c r="A7850">
        <v>6344</v>
      </c>
      <c r="B7850" t="s">
        <v>6592</v>
      </c>
      <c r="C7850" s="4">
        <v>42070</v>
      </c>
      <c r="D7850" s="4">
        <v>42073</v>
      </c>
      <c r="E7850" t="s">
        <v>38</v>
      </c>
      <c r="F7850" t="s">
        <v>1292</v>
      </c>
      <c r="G7850" t="s">
        <v>17</v>
      </c>
      <c r="H7850">
        <v>19711</v>
      </c>
      <c r="I7850" t="s">
        <v>1807</v>
      </c>
      <c r="J7850">
        <v>30.44</v>
      </c>
      <c r="K7850">
        <v>2</v>
      </c>
      <c r="L7850">
        <v>7.7622</v>
      </c>
      <c r="M7850">
        <v>0</v>
      </c>
      <c r="N7850">
        <v>14.9156</v>
      </c>
    </row>
    <row r="7851" spans="1:14" hidden="1">
      <c r="A7851">
        <v>6345</v>
      </c>
      <c r="B7851" t="s">
        <v>6592</v>
      </c>
      <c r="C7851" s="4">
        <v>42070</v>
      </c>
      <c r="D7851" s="4">
        <v>42073</v>
      </c>
      <c r="E7851" t="s">
        <v>38</v>
      </c>
      <c r="F7851" t="s">
        <v>1292</v>
      </c>
      <c r="G7851" t="s">
        <v>17</v>
      </c>
      <c r="H7851">
        <v>19711</v>
      </c>
      <c r="I7851" t="s">
        <v>2245</v>
      </c>
      <c r="J7851">
        <v>69.28</v>
      </c>
      <c r="K7851">
        <v>2</v>
      </c>
      <c r="L7851">
        <v>18.012799999999999</v>
      </c>
      <c r="M7851">
        <v>0</v>
      </c>
      <c r="N7851">
        <v>33.254399999999997</v>
      </c>
    </row>
    <row r="7852" spans="1:14" hidden="1">
      <c r="A7852">
        <v>6346</v>
      </c>
      <c r="B7852" t="s">
        <v>6592</v>
      </c>
      <c r="C7852" s="4">
        <v>42070</v>
      </c>
      <c r="D7852" s="4">
        <v>42073</v>
      </c>
      <c r="E7852" t="s">
        <v>38</v>
      </c>
      <c r="F7852" t="s">
        <v>1292</v>
      </c>
      <c r="G7852" t="s">
        <v>17</v>
      </c>
      <c r="H7852">
        <v>19711</v>
      </c>
      <c r="I7852" t="s">
        <v>3147</v>
      </c>
      <c r="J7852">
        <v>587.97</v>
      </c>
      <c r="K7852">
        <v>3</v>
      </c>
      <c r="L7852">
        <v>139.15289999999999</v>
      </c>
      <c r="M7852">
        <v>0</v>
      </c>
      <c r="N7852">
        <v>170.51130000000001</v>
      </c>
    </row>
    <row r="7853" spans="1:14" hidden="1">
      <c r="A7853">
        <v>2273</v>
      </c>
      <c r="B7853" t="s">
        <v>6593</v>
      </c>
      <c r="C7853" s="4">
        <v>42069</v>
      </c>
      <c r="D7853" s="4">
        <v>42074</v>
      </c>
      <c r="E7853" t="s">
        <v>15</v>
      </c>
      <c r="F7853" t="s">
        <v>5258</v>
      </c>
      <c r="G7853" t="s">
        <v>21</v>
      </c>
      <c r="H7853">
        <v>94122</v>
      </c>
      <c r="I7853" t="s">
        <v>373</v>
      </c>
      <c r="J7853">
        <v>435.26</v>
      </c>
      <c r="K7853">
        <v>7</v>
      </c>
      <c r="L7853">
        <v>48.500399999999999</v>
      </c>
      <c r="M7853">
        <v>0</v>
      </c>
      <c r="N7853">
        <v>95.757199999999997</v>
      </c>
    </row>
    <row r="7854" spans="1:14" hidden="1">
      <c r="A7854">
        <v>2274</v>
      </c>
      <c r="B7854" t="s">
        <v>6593</v>
      </c>
      <c r="C7854" s="4">
        <v>42069</v>
      </c>
      <c r="D7854" s="4">
        <v>42074</v>
      </c>
      <c r="E7854" t="s">
        <v>15</v>
      </c>
      <c r="F7854" t="s">
        <v>5258</v>
      </c>
      <c r="G7854" t="s">
        <v>21</v>
      </c>
      <c r="H7854">
        <v>94122</v>
      </c>
      <c r="I7854" t="s">
        <v>4749</v>
      </c>
      <c r="J7854">
        <v>1119.9839999999999</v>
      </c>
      <c r="K7854">
        <v>2</v>
      </c>
      <c r="L7854">
        <v>370.99470000000002</v>
      </c>
      <c r="M7854">
        <v>0.2</v>
      </c>
      <c r="N7854">
        <v>377.99459999999999</v>
      </c>
    </row>
    <row r="7855" spans="1:14" hidden="1">
      <c r="A7855">
        <v>1881</v>
      </c>
      <c r="B7855" t="s">
        <v>6594</v>
      </c>
      <c r="C7855" s="4">
        <v>42068</v>
      </c>
      <c r="D7855" s="4">
        <v>42068</v>
      </c>
      <c r="E7855" t="s">
        <v>98</v>
      </c>
      <c r="F7855" t="s">
        <v>592</v>
      </c>
      <c r="G7855" t="s">
        <v>21</v>
      </c>
      <c r="H7855">
        <v>10011</v>
      </c>
      <c r="I7855" t="s">
        <v>224</v>
      </c>
      <c r="J7855">
        <v>29.34</v>
      </c>
      <c r="K7855">
        <v>3</v>
      </c>
      <c r="L7855">
        <v>4.8899999999999997</v>
      </c>
      <c r="M7855">
        <v>0</v>
      </c>
      <c r="N7855">
        <v>14.67</v>
      </c>
    </row>
    <row r="7856" spans="1:14" hidden="1">
      <c r="A7856">
        <v>1882</v>
      </c>
      <c r="B7856" t="s">
        <v>6594</v>
      </c>
      <c r="C7856" s="4">
        <v>42068</v>
      </c>
      <c r="D7856" s="4">
        <v>42068</v>
      </c>
      <c r="E7856" t="s">
        <v>98</v>
      </c>
      <c r="F7856" t="s">
        <v>592</v>
      </c>
      <c r="G7856" t="s">
        <v>21</v>
      </c>
      <c r="H7856">
        <v>10011</v>
      </c>
      <c r="I7856" t="s">
        <v>123</v>
      </c>
      <c r="J7856">
        <v>383.60700000000003</v>
      </c>
      <c r="K7856">
        <v>7</v>
      </c>
      <c r="L7856">
        <v>45.667499999999997</v>
      </c>
      <c r="M7856">
        <v>0.1</v>
      </c>
      <c r="N7856">
        <v>63.9345</v>
      </c>
    </row>
    <row r="7857" spans="1:14" hidden="1">
      <c r="A7857">
        <v>1883</v>
      </c>
      <c r="B7857" t="s">
        <v>6594</v>
      </c>
      <c r="C7857" s="4">
        <v>42068</v>
      </c>
      <c r="D7857" s="4">
        <v>42068</v>
      </c>
      <c r="E7857" t="s">
        <v>98</v>
      </c>
      <c r="F7857" t="s">
        <v>592</v>
      </c>
      <c r="G7857" t="s">
        <v>21</v>
      </c>
      <c r="H7857">
        <v>10011</v>
      </c>
      <c r="I7857" t="s">
        <v>4206</v>
      </c>
      <c r="J7857">
        <v>563.4</v>
      </c>
      <c r="K7857">
        <v>4</v>
      </c>
      <c r="L7857">
        <v>123.94799999999999</v>
      </c>
      <c r="M7857">
        <v>0</v>
      </c>
      <c r="N7857">
        <v>67.608000000000004</v>
      </c>
    </row>
    <row r="7858" spans="1:14" hidden="1">
      <c r="A7858">
        <v>2284</v>
      </c>
      <c r="B7858" t="s">
        <v>6595</v>
      </c>
      <c r="C7858" s="4">
        <v>42068</v>
      </c>
      <c r="D7858" s="4">
        <v>42072</v>
      </c>
      <c r="E7858" t="s">
        <v>15</v>
      </c>
      <c r="F7858" t="s">
        <v>1578</v>
      </c>
      <c r="G7858" t="s">
        <v>21</v>
      </c>
      <c r="H7858">
        <v>47362</v>
      </c>
      <c r="I7858" t="s">
        <v>1669</v>
      </c>
      <c r="J7858">
        <v>23.92</v>
      </c>
      <c r="K7858">
        <v>2</v>
      </c>
      <c r="L7858">
        <v>8.6112000000000002</v>
      </c>
      <c r="M7858">
        <v>0</v>
      </c>
      <c r="N7858">
        <v>6.6976000000000004</v>
      </c>
    </row>
    <row r="7859" spans="1:14" hidden="1">
      <c r="A7859">
        <v>2285</v>
      </c>
      <c r="B7859" t="s">
        <v>6595</v>
      </c>
      <c r="C7859" s="4">
        <v>42068</v>
      </c>
      <c r="D7859" s="4">
        <v>42072</v>
      </c>
      <c r="E7859" t="s">
        <v>15</v>
      </c>
      <c r="F7859" t="s">
        <v>1578</v>
      </c>
      <c r="G7859" t="s">
        <v>21</v>
      </c>
      <c r="H7859">
        <v>47362</v>
      </c>
      <c r="I7859" t="s">
        <v>3554</v>
      </c>
      <c r="J7859">
        <v>60.69</v>
      </c>
      <c r="K7859">
        <v>7</v>
      </c>
      <c r="L7859">
        <v>6.3291000000000004</v>
      </c>
      <c r="M7859">
        <v>0</v>
      </c>
      <c r="N7859">
        <v>16.386299999999999</v>
      </c>
    </row>
    <row r="7860" spans="1:14" hidden="1">
      <c r="A7860">
        <v>5087</v>
      </c>
      <c r="B7860" t="s">
        <v>6596</v>
      </c>
      <c r="C7860" s="4">
        <v>42068</v>
      </c>
      <c r="D7860" s="4">
        <v>42072</v>
      </c>
      <c r="E7860" t="s">
        <v>15</v>
      </c>
      <c r="F7860" t="s">
        <v>457</v>
      </c>
      <c r="G7860" t="s">
        <v>27</v>
      </c>
      <c r="H7860">
        <v>19120</v>
      </c>
      <c r="I7860" t="s">
        <v>4353</v>
      </c>
      <c r="J7860">
        <v>466.15800000000002</v>
      </c>
      <c r="K7860">
        <v>7</v>
      </c>
      <c r="L7860">
        <v>79.912800000000004</v>
      </c>
      <c r="M7860">
        <v>0.4</v>
      </c>
      <c r="N7860">
        <v>-93.2316</v>
      </c>
    </row>
    <row r="7861" spans="1:14" hidden="1">
      <c r="A7861">
        <v>5088</v>
      </c>
      <c r="B7861" t="s">
        <v>6596</v>
      </c>
      <c r="C7861" s="4">
        <v>42068</v>
      </c>
      <c r="D7861" s="4">
        <v>42072</v>
      </c>
      <c r="E7861" t="s">
        <v>15</v>
      </c>
      <c r="F7861" t="s">
        <v>457</v>
      </c>
      <c r="G7861" t="s">
        <v>27</v>
      </c>
      <c r="H7861">
        <v>19120</v>
      </c>
      <c r="I7861" t="s">
        <v>3035</v>
      </c>
      <c r="J7861">
        <v>10.311999999999999</v>
      </c>
      <c r="K7861">
        <v>1</v>
      </c>
      <c r="L7861">
        <v>11.601000000000001</v>
      </c>
      <c r="M7861">
        <v>0.2</v>
      </c>
      <c r="N7861">
        <v>-1.2889999999999999</v>
      </c>
    </row>
    <row r="7862" spans="1:14" hidden="1">
      <c r="A7862">
        <v>5089</v>
      </c>
      <c r="B7862" t="s">
        <v>6596</v>
      </c>
      <c r="C7862" s="4">
        <v>42068</v>
      </c>
      <c r="D7862" s="4">
        <v>42072</v>
      </c>
      <c r="E7862" t="s">
        <v>15</v>
      </c>
      <c r="F7862" t="s">
        <v>457</v>
      </c>
      <c r="G7862" t="s">
        <v>27</v>
      </c>
      <c r="H7862">
        <v>19120</v>
      </c>
      <c r="I7862" t="s">
        <v>4860</v>
      </c>
      <c r="J7862">
        <v>2.556</v>
      </c>
      <c r="K7862">
        <v>3</v>
      </c>
      <c r="L7862">
        <v>1.4483999999999999</v>
      </c>
      <c r="M7862">
        <v>0.7</v>
      </c>
      <c r="N7862">
        <v>-1.7891999999999999</v>
      </c>
    </row>
    <row r="7863" spans="1:14" hidden="1">
      <c r="A7863">
        <v>5255</v>
      </c>
      <c r="B7863" t="s">
        <v>6597</v>
      </c>
      <c r="C7863" s="4">
        <v>42068</v>
      </c>
      <c r="D7863" s="4">
        <v>42070</v>
      </c>
      <c r="E7863" t="s">
        <v>52</v>
      </c>
      <c r="F7863" t="s">
        <v>1460</v>
      </c>
      <c r="G7863" t="s">
        <v>27</v>
      </c>
      <c r="H7863">
        <v>18018</v>
      </c>
      <c r="I7863" t="s">
        <v>251</v>
      </c>
      <c r="J7863">
        <v>99.372</v>
      </c>
      <c r="K7863">
        <v>2</v>
      </c>
      <c r="L7863">
        <v>53.234999999999999</v>
      </c>
      <c r="M7863">
        <v>0.3</v>
      </c>
      <c r="N7863">
        <v>-7.0979999999999901</v>
      </c>
    </row>
    <row r="7864" spans="1:14" hidden="1">
      <c r="A7864">
        <v>5256</v>
      </c>
      <c r="B7864" t="s">
        <v>6597</v>
      </c>
      <c r="C7864" s="4">
        <v>42068</v>
      </c>
      <c r="D7864" s="4">
        <v>42070</v>
      </c>
      <c r="E7864" t="s">
        <v>52</v>
      </c>
      <c r="F7864" t="s">
        <v>1460</v>
      </c>
      <c r="G7864" t="s">
        <v>27</v>
      </c>
      <c r="H7864">
        <v>18018</v>
      </c>
      <c r="I7864" t="s">
        <v>1892</v>
      </c>
      <c r="J7864">
        <v>33.567999999999998</v>
      </c>
      <c r="K7864">
        <v>2</v>
      </c>
      <c r="L7864">
        <v>19.511399999999998</v>
      </c>
      <c r="M7864">
        <v>0.2</v>
      </c>
      <c r="N7864">
        <v>-5.4547999999999996</v>
      </c>
    </row>
    <row r="7865" spans="1:14" hidden="1">
      <c r="A7865">
        <v>5329</v>
      </c>
      <c r="B7865" t="s">
        <v>6598</v>
      </c>
      <c r="C7865" s="4">
        <v>42068</v>
      </c>
      <c r="D7865" s="4">
        <v>42072</v>
      </c>
      <c r="E7865" t="s">
        <v>15</v>
      </c>
      <c r="F7865" t="s">
        <v>446</v>
      </c>
      <c r="G7865" t="s">
        <v>21</v>
      </c>
      <c r="H7865">
        <v>77036</v>
      </c>
      <c r="I7865" t="s">
        <v>3654</v>
      </c>
      <c r="J7865">
        <v>31.92</v>
      </c>
      <c r="K7865">
        <v>2</v>
      </c>
      <c r="L7865">
        <v>14.763</v>
      </c>
      <c r="M7865">
        <v>0.2</v>
      </c>
      <c r="N7865">
        <v>2.3940000000000001</v>
      </c>
    </row>
    <row r="7866" spans="1:14" hidden="1">
      <c r="A7866">
        <v>6446</v>
      </c>
      <c r="B7866" t="s">
        <v>6599</v>
      </c>
      <c r="C7866" s="4">
        <v>42068</v>
      </c>
      <c r="D7866" s="4">
        <v>42073</v>
      </c>
      <c r="E7866" t="s">
        <v>15</v>
      </c>
      <c r="F7866" t="s">
        <v>4756</v>
      </c>
      <c r="G7866" t="s">
        <v>21</v>
      </c>
      <c r="H7866">
        <v>60623</v>
      </c>
      <c r="I7866" t="s">
        <v>624</v>
      </c>
      <c r="J7866">
        <v>7.1040000000000001</v>
      </c>
      <c r="K7866">
        <v>6</v>
      </c>
      <c r="L7866">
        <v>0.76959999999999995</v>
      </c>
      <c r="M7866">
        <v>0.2</v>
      </c>
      <c r="N7866">
        <v>2.4864000000000002</v>
      </c>
    </row>
    <row r="7867" spans="1:14" hidden="1">
      <c r="A7867">
        <v>8250</v>
      </c>
      <c r="B7867" t="s">
        <v>6600</v>
      </c>
      <c r="C7867" s="4">
        <v>42068</v>
      </c>
      <c r="D7867" s="4">
        <v>42072</v>
      </c>
      <c r="E7867" t="s">
        <v>52</v>
      </c>
      <c r="F7867" t="s">
        <v>3546</v>
      </c>
      <c r="G7867" t="s">
        <v>21</v>
      </c>
      <c r="H7867">
        <v>60653</v>
      </c>
      <c r="I7867" t="s">
        <v>602</v>
      </c>
      <c r="J7867">
        <v>11.212</v>
      </c>
      <c r="K7867">
        <v>2</v>
      </c>
      <c r="L7867">
        <v>14.015000000000001</v>
      </c>
      <c r="M7867">
        <v>0.8</v>
      </c>
      <c r="N7867">
        <v>-16.818000000000001</v>
      </c>
    </row>
    <row r="7868" spans="1:14" hidden="1">
      <c r="A7868">
        <v>8251</v>
      </c>
      <c r="B7868" t="s">
        <v>6600</v>
      </c>
      <c r="C7868" s="4">
        <v>42068</v>
      </c>
      <c r="D7868" s="4">
        <v>42072</v>
      </c>
      <c r="E7868" t="s">
        <v>52</v>
      </c>
      <c r="F7868" t="s">
        <v>3546</v>
      </c>
      <c r="G7868" t="s">
        <v>21</v>
      </c>
      <c r="H7868">
        <v>60653</v>
      </c>
      <c r="I7868" t="s">
        <v>837</v>
      </c>
      <c r="J7868">
        <v>4.7119999999999997</v>
      </c>
      <c r="K7868">
        <v>2</v>
      </c>
      <c r="L7868">
        <v>3.2984</v>
      </c>
      <c r="M7868">
        <v>0.6</v>
      </c>
      <c r="N7868">
        <v>-1.8848</v>
      </c>
    </row>
    <row r="7869" spans="1:14" hidden="1">
      <c r="A7869">
        <v>8252</v>
      </c>
      <c r="B7869" t="s">
        <v>6600</v>
      </c>
      <c r="C7869" s="4">
        <v>42068</v>
      </c>
      <c r="D7869" s="4">
        <v>42072</v>
      </c>
      <c r="E7869" t="s">
        <v>52</v>
      </c>
      <c r="F7869" t="s">
        <v>3546</v>
      </c>
      <c r="G7869" t="s">
        <v>21</v>
      </c>
      <c r="H7869">
        <v>60653</v>
      </c>
      <c r="I7869" t="s">
        <v>1818</v>
      </c>
      <c r="J7869">
        <v>180.98</v>
      </c>
      <c r="K7869">
        <v>5</v>
      </c>
      <c r="L7869">
        <v>130.3056</v>
      </c>
      <c r="M7869">
        <v>0.8</v>
      </c>
      <c r="N7869">
        <v>-470.548</v>
      </c>
    </row>
    <row r="7870" spans="1:14" hidden="1">
      <c r="A7870">
        <v>8253</v>
      </c>
      <c r="B7870" t="s">
        <v>6600</v>
      </c>
      <c r="C7870" s="4">
        <v>42068</v>
      </c>
      <c r="D7870" s="4">
        <v>42072</v>
      </c>
      <c r="E7870" t="s">
        <v>52</v>
      </c>
      <c r="F7870" t="s">
        <v>3546</v>
      </c>
      <c r="G7870" t="s">
        <v>21</v>
      </c>
      <c r="H7870">
        <v>60653</v>
      </c>
      <c r="I7870" t="s">
        <v>1166</v>
      </c>
      <c r="J7870">
        <v>60.415999999999997</v>
      </c>
      <c r="K7870">
        <v>2</v>
      </c>
      <c r="L7870">
        <v>27.187200000000001</v>
      </c>
      <c r="M7870">
        <v>0.2</v>
      </c>
      <c r="N7870">
        <v>6.0415999999999999</v>
      </c>
    </row>
    <row r="7871" spans="1:14" hidden="1">
      <c r="A7871">
        <v>118</v>
      </c>
      <c r="B7871" t="s">
        <v>6601</v>
      </c>
      <c r="C7871" s="4">
        <v>42065</v>
      </c>
      <c r="D7871" s="4">
        <v>42069</v>
      </c>
      <c r="E7871" t="s">
        <v>15</v>
      </c>
      <c r="F7871" t="s">
        <v>1153</v>
      </c>
      <c r="G7871" t="s">
        <v>21</v>
      </c>
      <c r="H7871">
        <v>98103</v>
      </c>
      <c r="I7871" t="s">
        <v>2586</v>
      </c>
      <c r="J7871">
        <v>787.53</v>
      </c>
      <c r="K7871">
        <v>3</v>
      </c>
      <c r="L7871">
        <v>207.38290000000001</v>
      </c>
      <c r="M7871">
        <v>0</v>
      </c>
      <c r="N7871">
        <v>165.38130000000001</v>
      </c>
    </row>
    <row r="7872" spans="1:14" hidden="1">
      <c r="A7872">
        <v>1128</v>
      </c>
      <c r="B7872" t="s">
        <v>6602</v>
      </c>
      <c r="C7872" s="4">
        <v>42065</v>
      </c>
      <c r="D7872" s="4">
        <v>42070</v>
      </c>
      <c r="E7872" t="s">
        <v>15</v>
      </c>
      <c r="F7872" t="s">
        <v>2201</v>
      </c>
      <c r="G7872" t="s">
        <v>17</v>
      </c>
      <c r="H7872">
        <v>47374</v>
      </c>
      <c r="I7872" t="s">
        <v>3524</v>
      </c>
      <c r="J7872">
        <v>10.16</v>
      </c>
      <c r="K7872">
        <v>1</v>
      </c>
      <c r="L7872">
        <v>7.5183999999999997</v>
      </c>
      <c r="M7872">
        <v>0</v>
      </c>
      <c r="N7872">
        <v>2.6415999999999999</v>
      </c>
    </row>
    <row r="7873" spans="1:14" hidden="1">
      <c r="A7873">
        <v>1129</v>
      </c>
      <c r="B7873" t="s">
        <v>6602</v>
      </c>
      <c r="C7873" s="4">
        <v>42065</v>
      </c>
      <c r="D7873" s="4">
        <v>42070</v>
      </c>
      <c r="E7873" t="s">
        <v>15</v>
      </c>
      <c r="F7873" t="s">
        <v>2201</v>
      </c>
      <c r="G7873" t="s">
        <v>17</v>
      </c>
      <c r="H7873">
        <v>47374</v>
      </c>
      <c r="I7873" t="s">
        <v>3532</v>
      </c>
      <c r="J7873">
        <v>101.88</v>
      </c>
      <c r="K7873">
        <v>6</v>
      </c>
      <c r="L7873">
        <v>8.49</v>
      </c>
      <c r="M7873">
        <v>0</v>
      </c>
      <c r="N7873">
        <v>50.94</v>
      </c>
    </row>
    <row r="7874" spans="1:14" hidden="1">
      <c r="A7874">
        <v>3454</v>
      </c>
      <c r="B7874" t="s">
        <v>6603</v>
      </c>
      <c r="C7874" s="4">
        <v>42064</v>
      </c>
      <c r="D7874" s="4">
        <v>42065</v>
      </c>
      <c r="E7874" t="s">
        <v>52</v>
      </c>
      <c r="F7874" t="s">
        <v>2558</v>
      </c>
      <c r="G7874" t="s">
        <v>21</v>
      </c>
      <c r="H7874">
        <v>31204</v>
      </c>
      <c r="I7874" t="s">
        <v>566</v>
      </c>
      <c r="J7874">
        <v>58.72</v>
      </c>
      <c r="K7874">
        <v>4</v>
      </c>
      <c r="L7874">
        <v>7.9272</v>
      </c>
      <c r="M7874">
        <v>0</v>
      </c>
      <c r="N7874">
        <v>27.011199999999999</v>
      </c>
    </row>
    <row r="7875" spans="1:14" hidden="1">
      <c r="A7875">
        <v>8502</v>
      </c>
      <c r="B7875" t="s">
        <v>6604</v>
      </c>
      <c r="C7875" s="4">
        <v>42064</v>
      </c>
      <c r="D7875" s="4">
        <v>42066</v>
      </c>
      <c r="E7875" t="s">
        <v>52</v>
      </c>
      <c r="F7875" t="s">
        <v>3575</v>
      </c>
      <c r="G7875" t="s">
        <v>27</v>
      </c>
      <c r="H7875">
        <v>90045</v>
      </c>
      <c r="I7875" t="s">
        <v>1101</v>
      </c>
      <c r="J7875">
        <v>15.984</v>
      </c>
      <c r="K7875">
        <v>2</v>
      </c>
      <c r="L7875">
        <v>7.3925999999999998</v>
      </c>
      <c r="M7875">
        <v>0.2</v>
      </c>
      <c r="N7875">
        <v>1.1988000000000001</v>
      </c>
    </row>
    <row r="7876" spans="1:14" hidden="1">
      <c r="A7876">
        <v>8503</v>
      </c>
      <c r="B7876" t="s">
        <v>6604</v>
      </c>
      <c r="C7876" s="4">
        <v>42064</v>
      </c>
      <c r="D7876" s="4">
        <v>42066</v>
      </c>
      <c r="E7876" t="s">
        <v>52</v>
      </c>
      <c r="F7876" t="s">
        <v>3575</v>
      </c>
      <c r="G7876" t="s">
        <v>27</v>
      </c>
      <c r="H7876">
        <v>90045</v>
      </c>
      <c r="I7876" t="s">
        <v>615</v>
      </c>
      <c r="J7876">
        <v>184.75200000000001</v>
      </c>
      <c r="K7876">
        <v>3</v>
      </c>
      <c r="L7876">
        <v>68.512200000000007</v>
      </c>
      <c r="M7876">
        <v>0.2</v>
      </c>
      <c r="N7876">
        <v>-20.784600000000001</v>
      </c>
    </row>
    <row r="7877" spans="1:14" hidden="1">
      <c r="A7877">
        <v>8704</v>
      </c>
      <c r="B7877" t="s">
        <v>6605</v>
      </c>
      <c r="C7877" s="4">
        <v>42064</v>
      </c>
      <c r="D7877" s="4">
        <v>42068</v>
      </c>
      <c r="E7877" t="s">
        <v>15</v>
      </c>
      <c r="F7877" t="s">
        <v>916</v>
      </c>
      <c r="G7877" t="s">
        <v>21</v>
      </c>
      <c r="H7877">
        <v>19120</v>
      </c>
      <c r="I7877" t="s">
        <v>1679</v>
      </c>
      <c r="J7877">
        <v>3.552</v>
      </c>
      <c r="K7877">
        <v>2</v>
      </c>
      <c r="L7877">
        <v>1.554</v>
      </c>
      <c r="M7877">
        <v>0.2</v>
      </c>
      <c r="N7877">
        <v>0.44400000000000001</v>
      </c>
    </row>
    <row r="7878" spans="1:14" hidden="1">
      <c r="A7878">
        <v>8781</v>
      </c>
      <c r="B7878" t="s">
        <v>6606</v>
      </c>
      <c r="C7878" s="4">
        <v>42064</v>
      </c>
      <c r="D7878" s="4">
        <v>42067</v>
      </c>
      <c r="E7878" t="s">
        <v>38</v>
      </c>
      <c r="F7878" t="s">
        <v>6607</v>
      </c>
      <c r="G7878" t="s">
        <v>27</v>
      </c>
      <c r="H7878">
        <v>77070</v>
      </c>
      <c r="I7878" t="s">
        <v>56</v>
      </c>
      <c r="J7878">
        <v>55.328000000000003</v>
      </c>
      <c r="K7878">
        <v>2</v>
      </c>
      <c r="L7878">
        <v>24.5518</v>
      </c>
      <c r="M7878">
        <v>0.2</v>
      </c>
      <c r="N7878">
        <v>6.2244000000000002</v>
      </c>
    </row>
    <row r="7879" spans="1:14" hidden="1">
      <c r="A7879">
        <v>8782</v>
      </c>
      <c r="B7879" t="s">
        <v>6606</v>
      </c>
      <c r="C7879" s="4">
        <v>42064</v>
      </c>
      <c r="D7879" s="4">
        <v>42067</v>
      </c>
      <c r="E7879" t="s">
        <v>38</v>
      </c>
      <c r="F7879" t="s">
        <v>6607</v>
      </c>
      <c r="G7879" t="s">
        <v>27</v>
      </c>
      <c r="H7879">
        <v>77070</v>
      </c>
      <c r="I7879" t="s">
        <v>2102</v>
      </c>
      <c r="J7879">
        <v>1227.9983999999999</v>
      </c>
      <c r="K7879">
        <v>6</v>
      </c>
      <c r="L7879">
        <v>210.68600000000001</v>
      </c>
      <c r="M7879">
        <v>0.32</v>
      </c>
      <c r="N7879">
        <v>-36.117600000000202</v>
      </c>
    </row>
    <row r="7880" spans="1:14" hidden="1">
      <c r="A7880">
        <v>9445</v>
      </c>
      <c r="B7880" t="s">
        <v>6608</v>
      </c>
      <c r="C7880" s="4">
        <v>42064</v>
      </c>
      <c r="D7880" s="4">
        <v>42065</v>
      </c>
      <c r="E7880" t="s">
        <v>38</v>
      </c>
      <c r="F7880" t="s">
        <v>3890</v>
      </c>
      <c r="G7880" t="s">
        <v>27</v>
      </c>
      <c r="H7880">
        <v>75019</v>
      </c>
      <c r="I7880" t="s">
        <v>513</v>
      </c>
      <c r="J7880">
        <v>95.84</v>
      </c>
      <c r="K7880">
        <v>4</v>
      </c>
      <c r="L7880">
        <v>15.2745</v>
      </c>
      <c r="M7880">
        <v>0.2</v>
      </c>
      <c r="N7880">
        <v>34.741999999999997</v>
      </c>
    </row>
    <row r="7881" spans="1:14" hidden="1">
      <c r="A7881">
        <v>229</v>
      </c>
      <c r="B7881" t="s">
        <v>6609</v>
      </c>
      <c r="C7881" s="4">
        <v>42063</v>
      </c>
      <c r="D7881" s="4">
        <v>42067</v>
      </c>
      <c r="E7881" t="s">
        <v>15</v>
      </c>
      <c r="F7881" t="s">
        <v>5141</v>
      </c>
      <c r="G7881" t="s">
        <v>21</v>
      </c>
      <c r="H7881">
        <v>38401</v>
      </c>
      <c r="I7881" t="s">
        <v>703</v>
      </c>
      <c r="J7881">
        <v>161.56800000000001</v>
      </c>
      <c r="K7881">
        <v>2</v>
      </c>
      <c r="L7881">
        <v>94.921199999999999</v>
      </c>
      <c r="M7881">
        <v>0.2</v>
      </c>
      <c r="N7881">
        <v>-28.2744</v>
      </c>
    </row>
    <row r="7882" spans="1:14" hidden="1">
      <c r="A7882">
        <v>230</v>
      </c>
      <c r="B7882" t="s">
        <v>6609</v>
      </c>
      <c r="C7882" s="4">
        <v>42063</v>
      </c>
      <c r="D7882" s="4">
        <v>42067</v>
      </c>
      <c r="E7882" t="s">
        <v>15</v>
      </c>
      <c r="F7882" t="s">
        <v>5141</v>
      </c>
      <c r="G7882" t="s">
        <v>21</v>
      </c>
      <c r="H7882">
        <v>38401</v>
      </c>
      <c r="I7882" t="s">
        <v>4162</v>
      </c>
      <c r="J7882">
        <v>389.69600000000003</v>
      </c>
      <c r="K7882">
        <v>8</v>
      </c>
      <c r="L7882">
        <v>43.231900000000003</v>
      </c>
      <c r="M7882">
        <v>0.2</v>
      </c>
      <c r="N7882">
        <v>43.840800000000002</v>
      </c>
    </row>
    <row r="7883" spans="1:14" hidden="1">
      <c r="A7883">
        <v>3792</v>
      </c>
      <c r="B7883" t="s">
        <v>6610</v>
      </c>
      <c r="C7883" s="4">
        <v>42062</v>
      </c>
      <c r="D7883" s="4">
        <v>42063</v>
      </c>
      <c r="E7883" t="s">
        <v>38</v>
      </c>
      <c r="F7883" t="s">
        <v>3732</v>
      </c>
      <c r="G7883" t="s">
        <v>27</v>
      </c>
      <c r="H7883">
        <v>16602</v>
      </c>
      <c r="I7883" t="s">
        <v>2160</v>
      </c>
      <c r="J7883">
        <v>4.4189999999999996</v>
      </c>
      <c r="K7883">
        <v>3</v>
      </c>
      <c r="L7883">
        <v>2.6023000000000001</v>
      </c>
      <c r="M7883">
        <v>0.7</v>
      </c>
      <c r="N7883">
        <v>-3.3879000000000001</v>
      </c>
    </row>
    <row r="7884" spans="1:14" hidden="1">
      <c r="A7884">
        <v>3793</v>
      </c>
      <c r="B7884" t="s">
        <v>6610</v>
      </c>
      <c r="C7884" s="4">
        <v>42062</v>
      </c>
      <c r="D7884" s="4">
        <v>42063</v>
      </c>
      <c r="E7884" t="s">
        <v>38</v>
      </c>
      <c r="F7884" t="s">
        <v>3732</v>
      </c>
      <c r="G7884" t="s">
        <v>27</v>
      </c>
      <c r="H7884">
        <v>16602</v>
      </c>
      <c r="I7884" t="s">
        <v>1729</v>
      </c>
      <c r="J7884">
        <v>16.032</v>
      </c>
      <c r="K7884">
        <v>6</v>
      </c>
      <c r="L7884">
        <v>2.3046000000000002</v>
      </c>
      <c r="M7884">
        <v>0.2</v>
      </c>
      <c r="N7884">
        <v>2.2044000000000001</v>
      </c>
    </row>
    <row r="7885" spans="1:14" hidden="1">
      <c r="A7885">
        <v>4540</v>
      </c>
      <c r="B7885" t="s">
        <v>6611</v>
      </c>
      <c r="C7885" s="4">
        <v>42062</v>
      </c>
      <c r="D7885" s="4">
        <v>42065</v>
      </c>
      <c r="E7885" t="s">
        <v>15</v>
      </c>
      <c r="F7885" t="s">
        <v>789</v>
      </c>
      <c r="G7885" t="s">
        <v>27</v>
      </c>
      <c r="H7885">
        <v>2908</v>
      </c>
      <c r="I7885" t="s">
        <v>1684</v>
      </c>
      <c r="J7885">
        <v>105.98</v>
      </c>
      <c r="K7885">
        <v>2</v>
      </c>
      <c r="L7885">
        <v>52.460099999999997</v>
      </c>
      <c r="M7885">
        <v>0</v>
      </c>
      <c r="N7885">
        <v>1.0598000000000001</v>
      </c>
    </row>
    <row r="7886" spans="1:14" hidden="1">
      <c r="A7886">
        <v>4541</v>
      </c>
      <c r="B7886" t="s">
        <v>6611</v>
      </c>
      <c r="C7886" s="4">
        <v>42062</v>
      </c>
      <c r="D7886" s="4">
        <v>42065</v>
      </c>
      <c r="E7886" t="s">
        <v>15</v>
      </c>
      <c r="F7886" t="s">
        <v>789</v>
      </c>
      <c r="G7886" t="s">
        <v>27</v>
      </c>
      <c r="H7886">
        <v>2908</v>
      </c>
      <c r="I7886" t="s">
        <v>3082</v>
      </c>
      <c r="J7886">
        <v>493.92</v>
      </c>
      <c r="K7886">
        <v>7</v>
      </c>
      <c r="L7886">
        <v>74.591999999999999</v>
      </c>
      <c r="M7886">
        <v>0.3</v>
      </c>
      <c r="N7886">
        <v>-28.224</v>
      </c>
    </row>
    <row r="7887" spans="1:14" hidden="1">
      <c r="A7887">
        <v>7463</v>
      </c>
      <c r="B7887" t="s">
        <v>6612</v>
      </c>
      <c r="C7887" s="4">
        <v>42062</v>
      </c>
      <c r="D7887" s="4">
        <v>42064</v>
      </c>
      <c r="E7887" t="s">
        <v>52</v>
      </c>
      <c r="F7887" t="s">
        <v>1573</v>
      </c>
      <c r="G7887" t="s">
        <v>21</v>
      </c>
      <c r="H7887">
        <v>98105</v>
      </c>
      <c r="I7887" t="s">
        <v>3755</v>
      </c>
      <c r="J7887">
        <v>538.91999999999996</v>
      </c>
      <c r="K7887">
        <v>9</v>
      </c>
      <c r="L7887">
        <v>50.898000000000003</v>
      </c>
      <c r="M7887">
        <v>0</v>
      </c>
      <c r="N7887">
        <v>80.837999999999994</v>
      </c>
    </row>
    <row r="7888" spans="1:14" hidden="1">
      <c r="A7888">
        <v>5769</v>
      </c>
      <c r="B7888" t="s">
        <v>6613</v>
      </c>
      <c r="C7888" s="4">
        <v>42060</v>
      </c>
      <c r="D7888" s="4">
        <v>42064</v>
      </c>
      <c r="E7888" t="s">
        <v>15</v>
      </c>
      <c r="F7888" t="s">
        <v>2504</v>
      </c>
      <c r="G7888" t="s">
        <v>21</v>
      </c>
      <c r="H7888">
        <v>1453</v>
      </c>
      <c r="I7888" t="s">
        <v>1761</v>
      </c>
      <c r="J7888">
        <v>3.15</v>
      </c>
      <c r="K7888">
        <v>1</v>
      </c>
      <c r="L7888">
        <v>1.6379999999999999</v>
      </c>
      <c r="M7888">
        <v>0</v>
      </c>
      <c r="N7888">
        <v>1.512</v>
      </c>
    </row>
    <row r="7889" spans="1:14" hidden="1">
      <c r="A7889">
        <v>5770</v>
      </c>
      <c r="B7889" t="s">
        <v>6613</v>
      </c>
      <c r="C7889" s="4">
        <v>42060</v>
      </c>
      <c r="D7889" s="4">
        <v>42064</v>
      </c>
      <c r="E7889" t="s">
        <v>15</v>
      </c>
      <c r="F7889" t="s">
        <v>2504</v>
      </c>
      <c r="G7889" t="s">
        <v>21</v>
      </c>
      <c r="H7889">
        <v>1453</v>
      </c>
      <c r="I7889" t="s">
        <v>958</v>
      </c>
      <c r="J7889">
        <v>22.72</v>
      </c>
      <c r="K7889">
        <v>4</v>
      </c>
      <c r="L7889">
        <v>3.1240000000000001</v>
      </c>
      <c r="M7889">
        <v>0</v>
      </c>
      <c r="N7889">
        <v>10.224</v>
      </c>
    </row>
    <row r="7890" spans="1:14" hidden="1">
      <c r="A7890">
        <v>8774</v>
      </c>
      <c r="B7890" t="s">
        <v>6614</v>
      </c>
      <c r="C7890" s="4">
        <v>42058</v>
      </c>
      <c r="D7890" s="4">
        <v>42063</v>
      </c>
      <c r="E7890" t="s">
        <v>15</v>
      </c>
      <c r="F7890" t="s">
        <v>4486</v>
      </c>
      <c r="G7890" t="s">
        <v>17</v>
      </c>
      <c r="H7890">
        <v>10024</v>
      </c>
      <c r="I7890" t="s">
        <v>1931</v>
      </c>
      <c r="J7890">
        <v>26.88</v>
      </c>
      <c r="K7890">
        <v>6</v>
      </c>
      <c r="L7890">
        <v>3.36</v>
      </c>
      <c r="M7890">
        <v>0</v>
      </c>
      <c r="N7890">
        <v>6.72</v>
      </c>
    </row>
    <row r="7891" spans="1:14" hidden="1">
      <c r="A7891">
        <v>8775</v>
      </c>
      <c r="B7891" t="s">
        <v>6614</v>
      </c>
      <c r="C7891" s="4">
        <v>42058</v>
      </c>
      <c r="D7891" s="4">
        <v>42063</v>
      </c>
      <c r="E7891" t="s">
        <v>15</v>
      </c>
      <c r="F7891" t="s">
        <v>4486</v>
      </c>
      <c r="G7891" t="s">
        <v>17</v>
      </c>
      <c r="H7891">
        <v>10024</v>
      </c>
      <c r="I7891" t="s">
        <v>1400</v>
      </c>
      <c r="J7891">
        <v>10.896000000000001</v>
      </c>
      <c r="K7891">
        <v>2</v>
      </c>
      <c r="L7891">
        <v>3.5411999999999999</v>
      </c>
      <c r="M7891">
        <v>0.2</v>
      </c>
      <c r="N7891">
        <v>3.8136000000000001</v>
      </c>
    </row>
    <row r="7892" spans="1:14" hidden="1">
      <c r="A7892">
        <v>3972</v>
      </c>
      <c r="B7892" t="s">
        <v>6615</v>
      </c>
      <c r="C7892" s="4">
        <v>42057</v>
      </c>
      <c r="D7892" s="4">
        <v>42059</v>
      </c>
      <c r="E7892" t="s">
        <v>52</v>
      </c>
      <c r="F7892" t="s">
        <v>3331</v>
      </c>
      <c r="G7892" t="s">
        <v>17</v>
      </c>
      <c r="H7892">
        <v>48310</v>
      </c>
      <c r="I7892" t="s">
        <v>144</v>
      </c>
      <c r="J7892">
        <v>79.36</v>
      </c>
      <c r="K7892">
        <v>4</v>
      </c>
      <c r="L7892">
        <v>14.6816</v>
      </c>
      <c r="M7892">
        <v>0</v>
      </c>
      <c r="N7892">
        <v>20.633600000000001</v>
      </c>
    </row>
    <row r="7893" spans="1:14" hidden="1">
      <c r="A7893">
        <v>2735</v>
      </c>
      <c r="B7893" t="s">
        <v>6616</v>
      </c>
      <c r="C7893" s="4">
        <v>42056</v>
      </c>
      <c r="D7893" s="4">
        <v>42058</v>
      </c>
      <c r="E7893" t="s">
        <v>52</v>
      </c>
      <c r="F7893" t="s">
        <v>1244</v>
      </c>
      <c r="G7893" t="s">
        <v>21</v>
      </c>
      <c r="H7893">
        <v>88001</v>
      </c>
      <c r="I7893" t="s">
        <v>1744</v>
      </c>
      <c r="J7893">
        <v>49.12</v>
      </c>
      <c r="K7893">
        <v>4</v>
      </c>
      <c r="L7893">
        <v>6.5084</v>
      </c>
      <c r="M7893">
        <v>0</v>
      </c>
      <c r="N7893">
        <v>23.086400000000001</v>
      </c>
    </row>
    <row r="7894" spans="1:14" hidden="1">
      <c r="A7894">
        <v>7281</v>
      </c>
      <c r="B7894" t="s">
        <v>6617</v>
      </c>
      <c r="C7894" s="4">
        <v>42056</v>
      </c>
      <c r="D7894" s="4">
        <v>42062</v>
      </c>
      <c r="E7894" t="s">
        <v>15</v>
      </c>
      <c r="F7894" t="s">
        <v>4609</v>
      </c>
      <c r="G7894" t="s">
        <v>21</v>
      </c>
      <c r="H7894">
        <v>21044</v>
      </c>
      <c r="I7894" t="s">
        <v>1136</v>
      </c>
      <c r="J7894">
        <v>2541.98</v>
      </c>
      <c r="K7894">
        <v>2</v>
      </c>
      <c r="L7894">
        <v>635.495</v>
      </c>
      <c r="M7894">
        <v>0</v>
      </c>
      <c r="N7894">
        <v>1270.99</v>
      </c>
    </row>
    <row r="7895" spans="1:14" hidden="1">
      <c r="A7895">
        <v>2642</v>
      </c>
      <c r="B7895" t="s">
        <v>6618</v>
      </c>
      <c r="C7895" s="4">
        <v>42055</v>
      </c>
      <c r="D7895" s="4">
        <v>42060</v>
      </c>
      <c r="E7895" t="s">
        <v>15</v>
      </c>
      <c r="F7895" t="s">
        <v>4130</v>
      </c>
      <c r="G7895" t="s">
        <v>21</v>
      </c>
      <c r="H7895">
        <v>71901</v>
      </c>
      <c r="I7895" t="s">
        <v>1274</v>
      </c>
      <c r="J7895">
        <v>29.99</v>
      </c>
      <c r="K7895">
        <v>1</v>
      </c>
      <c r="L7895">
        <v>26.991</v>
      </c>
      <c r="M7895">
        <v>0</v>
      </c>
      <c r="N7895">
        <v>2.9990000000000001</v>
      </c>
    </row>
    <row r="7896" spans="1:14" hidden="1">
      <c r="A7896">
        <v>3463</v>
      </c>
      <c r="B7896" t="s">
        <v>6619</v>
      </c>
      <c r="C7896" s="4">
        <v>42055</v>
      </c>
      <c r="D7896" s="4">
        <v>42058</v>
      </c>
      <c r="E7896" t="s">
        <v>52</v>
      </c>
      <c r="F7896" t="s">
        <v>992</v>
      </c>
      <c r="G7896" t="s">
        <v>21</v>
      </c>
      <c r="H7896">
        <v>8861</v>
      </c>
      <c r="I7896" t="s">
        <v>779</v>
      </c>
      <c r="J7896">
        <v>286.79000000000002</v>
      </c>
      <c r="K7896">
        <v>7</v>
      </c>
      <c r="L7896">
        <v>30.317799999999998</v>
      </c>
      <c r="M7896">
        <v>0</v>
      </c>
      <c r="N7896">
        <v>74.565399999999997</v>
      </c>
    </row>
    <row r="7897" spans="1:14" hidden="1">
      <c r="A7897">
        <v>4217</v>
      </c>
      <c r="B7897" t="s">
        <v>6620</v>
      </c>
      <c r="C7897" s="4">
        <v>42053</v>
      </c>
      <c r="D7897" s="4">
        <v>42057</v>
      </c>
      <c r="E7897" t="s">
        <v>15</v>
      </c>
      <c r="F7897" t="s">
        <v>1353</v>
      </c>
      <c r="G7897" t="s">
        <v>27</v>
      </c>
      <c r="H7897">
        <v>90004</v>
      </c>
      <c r="I7897" t="s">
        <v>3317</v>
      </c>
      <c r="J7897">
        <v>9.24</v>
      </c>
      <c r="K7897">
        <v>3</v>
      </c>
      <c r="L7897">
        <v>1.6015999999999999</v>
      </c>
      <c r="M7897">
        <v>0</v>
      </c>
      <c r="N7897">
        <v>4.4352</v>
      </c>
    </row>
    <row r="7898" spans="1:14" hidden="1">
      <c r="A7898">
        <v>4739</v>
      </c>
      <c r="B7898" t="s">
        <v>6621</v>
      </c>
      <c r="C7898" s="4">
        <v>42053</v>
      </c>
      <c r="D7898" s="4">
        <v>42059</v>
      </c>
      <c r="E7898" t="s">
        <v>15</v>
      </c>
      <c r="F7898" t="s">
        <v>938</v>
      </c>
      <c r="G7898" t="s">
        <v>21</v>
      </c>
      <c r="H7898">
        <v>90805</v>
      </c>
      <c r="I7898" t="s">
        <v>607</v>
      </c>
      <c r="J7898">
        <v>61.06</v>
      </c>
      <c r="K7898">
        <v>2</v>
      </c>
      <c r="L7898">
        <v>16.4862</v>
      </c>
      <c r="M7898">
        <v>0</v>
      </c>
      <c r="N7898">
        <v>28.087599999999998</v>
      </c>
    </row>
    <row r="7899" spans="1:14" hidden="1">
      <c r="A7899">
        <v>4740</v>
      </c>
      <c r="B7899" t="s">
        <v>6621</v>
      </c>
      <c r="C7899" s="4">
        <v>42053</v>
      </c>
      <c r="D7899" s="4">
        <v>42059</v>
      </c>
      <c r="E7899" t="s">
        <v>15</v>
      </c>
      <c r="F7899" t="s">
        <v>938</v>
      </c>
      <c r="G7899" t="s">
        <v>21</v>
      </c>
      <c r="H7899">
        <v>90805</v>
      </c>
      <c r="I7899" t="s">
        <v>1013</v>
      </c>
      <c r="J7899">
        <v>35.543999999999997</v>
      </c>
      <c r="K7899">
        <v>1</v>
      </c>
      <c r="L7899">
        <v>36.432600000000001</v>
      </c>
      <c r="M7899">
        <v>0.2</v>
      </c>
      <c r="N7899">
        <v>-0.88860000000000205</v>
      </c>
    </row>
    <row r="7900" spans="1:14" hidden="1">
      <c r="A7900">
        <v>6744</v>
      </c>
      <c r="B7900" t="s">
        <v>6622</v>
      </c>
      <c r="C7900" s="4">
        <v>42051</v>
      </c>
      <c r="D7900" s="4">
        <v>42055</v>
      </c>
      <c r="E7900" t="s">
        <v>15</v>
      </c>
      <c r="F7900" t="s">
        <v>1841</v>
      </c>
      <c r="G7900" t="s">
        <v>27</v>
      </c>
      <c r="H7900">
        <v>3820</v>
      </c>
      <c r="I7900" t="s">
        <v>5205</v>
      </c>
      <c r="J7900">
        <v>35.880000000000003</v>
      </c>
      <c r="K7900">
        <v>6</v>
      </c>
      <c r="L7900">
        <v>3.2890000000000001</v>
      </c>
      <c r="M7900">
        <v>0</v>
      </c>
      <c r="N7900">
        <v>16.146000000000001</v>
      </c>
    </row>
    <row r="7901" spans="1:14" hidden="1">
      <c r="A7901">
        <v>8135</v>
      </c>
      <c r="B7901" t="s">
        <v>6623</v>
      </c>
      <c r="C7901" s="4">
        <v>42051</v>
      </c>
      <c r="D7901" s="4">
        <v>42056</v>
      </c>
      <c r="E7901" t="s">
        <v>15</v>
      </c>
      <c r="F7901" t="s">
        <v>2924</v>
      </c>
      <c r="G7901" t="s">
        <v>21</v>
      </c>
      <c r="H7901">
        <v>90008</v>
      </c>
      <c r="I7901" t="s">
        <v>300</v>
      </c>
      <c r="J7901">
        <v>36.840000000000003</v>
      </c>
      <c r="K7901">
        <v>3</v>
      </c>
      <c r="L7901">
        <v>6.5084</v>
      </c>
      <c r="M7901">
        <v>0</v>
      </c>
      <c r="N7901">
        <v>17.314800000000002</v>
      </c>
    </row>
    <row r="7902" spans="1:14" hidden="1">
      <c r="A7902">
        <v>8136</v>
      </c>
      <c r="B7902" t="s">
        <v>6623</v>
      </c>
      <c r="C7902" s="4">
        <v>42051</v>
      </c>
      <c r="D7902" s="4">
        <v>42056</v>
      </c>
      <c r="E7902" t="s">
        <v>15</v>
      </c>
      <c r="F7902" t="s">
        <v>2924</v>
      </c>
      <c r="G7902" t="s">
        <v>21</v>
      </c>
      <c r="H7902">
        <v>90008</v>
      </c>
      <c r="I7902" t="s">
        <v>2902</v>
      </c>
      <c r="J7902">
        <v>87.71</v>
      </c>
      <c r="K7902">
        <v>7</v>
      </c>
      <c r="L7902">
        <v>6.6409000000000002</v>
      </c>
      <c r="M7902">
        <v>0</v>
      </c>
      <c r="N7902">
        <v>41.223700000000001</v>
      </c>
    </row>
    <row r="7903" spans="1:14" hidden="1">
      <c r="A7903">
        <v>1788</v>
      </c>
      <c r="B7903" t="s">
        <v>6624</v>
      </c>
      <c r="C7903" s="4">
        <v>42050</v>
      </c>
      <c r="D7903" s="4">
        <v>42054</v>
      </c>
      <c r="E7903" t="s">
        <v>15</v>
      </c>
      <c r="F7903" t="s">
        <v>775</v>
      </c>
      <c r="G7903" t="s">
        <v>27</v>
      </c>
      <c r="H7903">
        <v>53142</v>
      </c>
      <c r="I7903" t="s">
        <v>945</v>
      </c>
      <c r="J7903">
        <v>134.97</v>
      </c>
      <c r="K7903">
        <v>3</v>
      </c>
      <c r="L7903">
        <v>23.3948</v>
      </c>
      <c r="M7903">
        <v>0</v>
      </c>
      <c r="N7903">
        <v>64.785600000000002</v>
      </c>
    </row>
    <row r="7904" spans="1:14" hidden="1">
      <c r="A7904">
        <v>1789</v>
      </c>
      <c r="B7904" t="s">
        <v>6624</v>
      </c>
      <c r="C7904" s="4">
        <v>42050</v>
      </c>
      <c r="D7904" s="4">
        <v>42054</v>
      </c>
      <c r="E7904" t="s">
        <v>15</v>
      </c>
      <c r="F7904" t="s">
        <v>775</v>
      </c>
      <c r="G7904" t="s">
        <v>27</v>
      </c>
      <c r="H7904">
        <v>53142</v>
      </c>
      <c r="I7904" t="s">
        <v>2865</v>
      </c>
      <c r="J7904">
        <v>699.98</v>
      </c>
      <c r="K7904">
        <v>2</v>
      </c>
      <c r="L7904">
        <v>251.99279999999999</v>
      </c>
      <c r="M7904">
        <v>0</v>
      </c>
      <c r="N7904">
        <v>195.99440000000001</v>
      </c>
    </row>
    <row r="7905" spans="1:14" hidden="1">
      <c r="A7905">
        <v>1790</v>
      </c>
      <c r="B7905" t="s">
        <v>6624</v>
      </c>
      <c r="C7905" s="4">
        <v>42050</v>
      </c>
      <c r="D7905" s="4">
        <v>42054</v>
      </c>
      <c r="E7905" t="s">
        <v>15</v>
      </c>
      <c r="F7905" t="s">
        <v>775</v>
      </c>
      <c r="G7905" t="s">
        <v>27</v>
      </c>
      <c r="H7905">
        <v>53142</v>
      </c>
      <c r="I7905" t="s">
        <v>1301</v>
      </c>
      <c r="J7905">
        <v>139.94999999999999</v>
      </c>
      <c r="K7905">
        <v>5</v>
      </c>
      <c r="L7905">
        <v>22.671900000000001</v>
      </c>
      <c r="M7905">
        <v>0</v>
      </c>
      <c r="N7905">
        <v>26.590499999999999</v>
      </c>
    </row>
    <row r="7906" spans="1:14" hidden="1">
      <c r="A7906">
        <v>2248</v>
      </c>
      <c r="B7906" t="s">
        <v>6625</v>
      </c>
      <c r="C7906" s="4">
        <v>42050</v>
      </c>
      <c r="D7906" s="4">
        <v>42053</v>
      </c>
      <c r="E7906" t="s">
        <v>52</v>
      </c>
      <c r="F7906" t="s">
        <v>1531</v>
      </c>
      <c r="G7906" t="s">
        <v>21</v>
      </c>
      <c r="H7906">
        <v>90004</v>
      </c>
      <c r="I7906" t="s">
        <v>113</v>
      </c>
      <c r="J7906">
        <v>13.36</v>
      </c>
      <c r="K7906">
        <v>2</v>
      </c>
      <c r="L7906">
        <v>3.4735999999999998</v>
      </c>
      <c r="M7906">
        <v>0</v>
      </c>
      <c r="N7906">
        <v>6.4127999999999998</v>
      </c>
    </row>
    <row r="7907" spans="1:14" hidden="1">
      <c r="A7907">
        <v>2249</v>
      </c>
      <c r="B7907" t="s">
        <v>6625</v>
      </c>
      <c r="C7907" s="4">
        <v>42050</v>
      </c>
      <c r="D7907" s="4">
        <v>42053</v>
      </c>
      <c r="E7907" t="s">
        <v>52</v>
      </c>
      <c r="F7907" t="s">
        <v>1531</v>
      </c>
      <c r="G7907" t="s">
        <v>21</v>
      </c>
      <c r="H7907">
        <v>90004</v>
      </c>
      <c r="I7907" t="s">
        <v>387</v>
      </c>
      <c r="J7907">
        <v>41.72</v>
      </c>
      <c r="K7907">
        <v>5</v>
      </c>
      <c r="L7907">
        <v>5.7365000000000004</v>
      </c>
      <c r="M7907">
        <v>0.2</v>
      </c>
      <c r="N7907">
        <v>13.0375</v>
      </c>
    </row>
    <row r="7908" spans="1:14" hidden="1">
      <c r="A7908">
        <v>2250</v>
      </c>
      <c r="B7908" t="s">
        <v>6625</v>
      </c>
      <c r="C7908" s="4">
        <v>42050</v>
      </c>
      <c r="D7908" s="4">
        <v>42053</v>
      </c>
      <c r="E7908" t="s">
        <v>52</v>
      </c>
      <c r="F7908" t="s">
        <v>1531</v>
      </c>
      <c r="G7908" t="s">
        <v>21</v>
      </c>
      <c r="H7908">
        <v>90004</v>
      </c>
      <c r="I7908" t="s">
        <v>985</v>
      </c>
      <c r="J7908">
        <v>11.52</v>
      </c>
      <c r="K7908">
        <v>5</v>
      </c>
      <c r="L7908">
        <v>1.4688000000000001</v>
      </c>
      <c r="M7908">
        <v>0.2</v>
      </c>
      <c r="N7908">
        <v>4.1760000000000002</v>
      </c>
    </row>
    <row r="7909" spans="1:14" hidden="1">
      <c r="A7909">
        <v>2251</v>
      </c>
      <c r="B7909" t="s">
        <v>6625</v>
      </c>
      <c r="C7909" s="4">
        <v>42050</v>
      </c>
      <c r="D7909" s="4">
        <v>42053</v>
      </c>
      <c r="E7909" t="s">
        <v>52</v>
      </c>
      <c r="F7909" t="s">
        <v>1531</v>
      </c>
      <c r="G7909" t="s">
        <v>21</v>
      </c>
      <c r="H7909">
        <v>90004</v>
      </c>
      <c r="I7909" t="s">
        <v>6626</v>
      </c>
      <c r="J7909">
        <v>541.44000000000005</v>
      </c>
      <c r="K7909">
        <v>6</v>
      </c>
      <c r="L7909">
        <v>64.070400000000006</v>
      </c>
      <c r="M7909">
        <v>0</v>
      </c>
      <c r="N7909">
        <v>157.01759999999999</v>
      </c>
    </row>
    <row r="7910" spans="1:14" hidden="1">
      <c r="A7910">
        <v>2252</v>
      </c>
      <c r="B7910" t="s">
        <v>6625</v>
      </c>
      <c r="C7910" s="4">
        <v>42050</v>
      </c>
      <c r="D7910" s="4">
        <v>42053</v>
      </c>
      <c r="E7910" t="s">
        <v>52</v>
      </c>
      <c r="F7910" t="s">
        <v>1531</v>
      </c>
      <c r="G7910" t="s">
        <v>21</v>
      </c>
      <c r="H7910">
        <v>90004</v>
      </c>
      <c r="I7910" t="s">
        <v>1040</v>
      </c>
      <c r="J7910">
        <v>19.440000000000001</v>
      </c>
      <c r="K7910">
        <v>3</v>
      </c>
      <c r="L7910">
        <v>3.3696000000000002</v>
      </c>
      <c r="M7910">
        <v>0</v>
      </c>
      <c r="N7910">
        <v>9.3312000000000008</v>
      </c>
    </row>
    <row r="7911" spans="1:14" hidden="1">
      <c r="A7911">
        <v>4322</v>
      </c>
      <c r="B7911" t="s">
        <v>6627</v>
      </c>
      <c r="C7911" s="4">
        <v>42049</v>
      </c>
      <c r="D7911" s="4">
        <v>42054</v>
      </c>
      <c r="E7911" t="s">
        <v>15</v>
      </c>
      <c r="F7911" t="s">
        <v>3696</v>
      </c>
      <c r="G7911" t="s">
        <v>21</v>
      </c>
      <c r="H7911">
        <v>44312</v>
      </c>
      <c r="I7911" t="s">
        <v>1027</v>
      </c>
      <c r="J7911">
        <v>14.952</v>
      </c>
      <c r="K7911">
        <v>2</v>
      </c>
      <c r="L7911">
        <v>13.456799999999999</v>
      </c>
      <c r="M7911">
        <v>0.7</v>
      </c>
      <c r="N7911">
        <v>-11.961600000000001</v>
      </c>
    </row>
    <row r="7912" spans="1:14" hidden="1">
      <c r="A7912">
        <v>4323</v>
      </c>
      <c r="B7912" t="s">
        <v>6627</v>
      </c>
      <c r="C7912" s="4">
        <v>42049</v>
      </c>
      <c r="D7912" s="4">
        <v>42054</v>
      </c>
      <c r="E7912" t="s">
        <v>15</v>
      </c>
      <c r="F7912" t="s">
        <v>3696</v>
      </c>
      <c r="G7912" t="s">
        <v>21</v>
      </c>
      <c r="H7912">
        <v>44312</v>
      </c>
      <c r="I7912" t="s">
        <v>894</v>
      </c>
      <c r="J7912">
        <v>323.98200000000003</v>
      </c>
      <c r="K7912">
        <v>3</v>
      </c>
      <c r="L7912">
        <v>134.99250000000001</v>
      </c>
      <c r="M7912">
        <v>0.4</v>
      </c>
      <c r="N7912">
        <v>-80.995500000000007</v>
      </c>
    </row>
    <row r="7913" spans="1:14" hidden="1">
      <c r="A7913">
        <v>4324</v>
      </c>
      <c r="B7913" t="s">
        <v>6627</v>
      </c>
      <c r="C7913" s="4">
        <v>42049</v>
      </c>
      <c r="D7913" s="4">
        <v>42054</v>
      </c>
      <c r="E7913" t="s">
        <v>15</v>
      </c>
      <c r="F7913" t="s">
        <v>3696</v>
      </c>
      <c r="G7913" t="s">
        <v>21</v>
      </c>
      <c r="H7913">
        <v>44312</v>
      </c>
      <c r="I7913" t="s">
        <v>4776</v>
      </c>
      <c r="J7913">
        <v>2.286</v>
      </c>
      <c r="K7913">
        <v>2</v>
      </c>
      <c r="L7913">
        <v>1.9812000000000001</v>
      </c>
      <c r="M7913">
        <v>0.7</v>
      </c>
      <c r="N7913">
        <v>-1.6763999999999999</v>
      </c>
    </row>
    <row r="7914" spans="1:14" hidden="1">
      <c r="A7914">
        <v>4325</v>
      </c>
      <c r="B7914" t="s">
        <v>6627</v>
      </c>
      <c r="C7914" s="4">
        <v>42049</v>
      </c>
      <c r="D7914" s="4">
        <v>42054</v>
      </c>
      <c r="E7914" t="s">
        <v>15</v>
      </c>
      <c r="F7914" t="s">
        <v>3696</v>
      </c>
      <c r="G7914" t="s">
        <v>21</v>
      </c>
      <c r="H7914">
        <v>44312</v>
      </c>
      <c r="I7914" t="s">
        <v>4340</v>
      </c>
      <c r="J7914">
        <v>14.352</v>
      </c>
      <c r="K7914">
        <v>3</v>
      </c>
      <c r="L7914">
        <v>4.4850000000000003</v>
      </c>
      <c r="M7914">
        <v>0.2</v>
      </c>
      <c r="N7914">
        <v>0.89700000000000002</v>
      </c>
    </row>
    <row r="7915" spans="1:14" hidden="1">
      <c r="A7915">
        <v>4326</v>
      </c>
      <c r="B7915" t="s">
        <v>6627</v>
      </c>
      <c r="C7915" s="4">
        <v>42049</v>
      </c>
      <c r="D7915" s="4">
        <v>42054</v>
      </c>
      <c r="E7915" t="s">
        <v>15</v>
      </c>
      <c r="F7915" t="s">
        <v>3696</v>
      </c>
      <c r="G7915" t="s">
        <v>21</v>
      </c>
      <c r="H7915">
        <v>44312</v>
      </c>
      <c r="I7915" t="s">
        <v>2103</v>
      </c>
      <c r="J7915">
        <v>71.975999999999999</v>
      </c>
      <c r="K7915">
        <v>3</v>
      </c>
      <c r="L7915">
        <v>23.6921</v>
      </c>
      <c r="M7915">
        <v>0.2</v>
      </c>
      <c r="N7915">
        <v>0.89969999999999595</v>
      </c>
    </row>
    <row r="7916" spans="1:14" hidden="1">
      <c r="A7916">
        <v>7685</v>
      </c>
      <c r="B7916" t="s">
        <v>6628</v>
      </c>
      <c r="C7916" s="4">
        <v>42049</v>
      </c>
      <c r="D7916" s="4">
        <v>42056</v>
      </c>
      <c r="E7916" t="s">
        <v>15</v>
      </c>
      <c r="F7916" t="s">
        <v>880</v>
      </c>
      <c r="G7916" t="s">
        <v>21</v>
      </c>
      <c r="H7916">
        <v>14609</v>
      </c>
      <c r="I7916" t="s">
        <v>2747</v>
      </c>
      <c r="J7916">
        <v>26.423999999999999</v>
      </c>
      <c r="K7916">
        <v>9</v>
      </c>
      <c r="L7916">
        <v>1.8716999999999999</v>
      </c>
      <c r="M7916">
        <v>0.2</v>
      </c>
      <c r="N7916">
        <v>9.5786999999999995</v>
      </c>
    </row>
    <row r="7917" spans="1:14" hidden="1">
      <c r="A7917">
        <v>7686</v>
      </c>
      <c r="B7917" t="s">
        <v>6628</v>
      </c>
      <c r="C7917" s="4">
        <v>42049</v>
      </c>
      <c r="D7917" s="4">
        <v>42056</v>
      </c>
      <c r="E7917" t="s">
        <v>15</v>
      </c>
      <c r="F7917" t="s">
        <v>880</v>
      </c>
      <c r="G7917" t="s">
        <v>21</v>
      </c>
      <c r="H7917">
        <v>14609</v>
      </c>
      <c r="I7917" t="s">
        <v>2949</v>
      </c>
      <c r="J7917">
        <v>625.99</v>
      </c>
      <c r="K7917">
        <v>1</v>
      </c>
      <c r="L7917">
        <v>438.19299999999998</v>
      </c>
      <c r="M7917">
        <v>0</v>
      </c>
      <c r="N7917">
        <v>187.797</v>
      </c>
    </row>
    <row r="7918" spans="1:14" hidden="1">
      <c r="A7918">
        <v>7298</v>
      </c>
      <c r="B7918" t="s">
        <v>6629</v>
      </c>
      <c r="C7918" s="4">
        <v>42045</v>
      </c>
      <c r="D7918" s="4">
        <v>42049</v>
      </c>
      <c r="E7918" t="s">
        <v>52</v>
      </c>
      <c r="F7918" t="s">
        <v>480</v>
      </c>
      <c r="G7918" t="s">
        <v>27</v>
      </c>
      <c r="H7918">
        <v>19143</v>
      </c>
      <c r="I7918" t="s">
        <v>1262</v>
      </c>
      <c r="J7918">
        <v>77.239999999999995</v>
      </c>
      <c r="K7918">
        <v>5</v>
      </c>
      <c r="L7918">
        <v>13.9032</v>
      </c>
      <c r="M7918">
        <v>0.2</v>
      </c>
      <c r="N7918">
        <v>7.7240000000000002</v>
      </c>
    </row>
    <row r="7919" spans="1:14" hidden="1">
      <c r="A7919">
        <v>212</v>
      </c>
      <c r="B7919" t="s">
        <v>6630</v>
      </c>
      <c r="C7919" s="4">
        <v>42044</v>
      </c>
      <c r="D7919" s="4">
        <v>42048</v>
      </c>
      <c r="E7919" t="s">
        <v>52</v>
      </c>
      <c r="F7919" t="s">
        <v>680</v>
      </c>
      <c r="G7919" t="s">
        <v>27</v>
      </c>
      <c r="H7919">
        <v>75220</v>
      </c>
      <c r="I7919" t="s">
        <v>638</v>
      </c>
      <c r="J7919">
        <v>20.8</v>
      </c>
      <c r="K7919">
        <v>2</v>
      </c>
      <c r="L7919">
        <v>7.15</v>
      </c>
      <c r="M7919">
        <v>0.2</v>
      </c>
      <c r="N7919">
        <v>6.5</v>
      </c>
    </row>
    <row r="7920" spans="1:14" hidden="1">
      <c r="A7920">
        <v>1843</v>
      </c>
      <c r="B7920" t="s">
        <v>6631</v>
      </c>
      <c r="C7920" s="4">
        <v>42044</v>
      </c>
      <c r="D7920" s="4">
        <v>42046</v>
      </c>
      <c r="E7920" t="s">
        <v>52</v>
      </c>
      <c r="F7920" t="s">
        <v>2073</v>
      </c>
      <c r="G7920" t="s">
        <v>27</v>
      </c>
      <c r="H7920">
        <v>78207</v>
      </c>
      <c r="I7920" t="s">
        <v>899</v>
      </c>
      <c r="J7920">
        <v>40.095999999999997</v>
      </c>
      <c r="K7920">
        <v>4</v>
      </c>
      <c r="L7920">
        <v>6.6409000000000002</v>
      </c>
      <c r="M7920">
        <v>0.2</v>
      </c>
      <c r="N7920">
        <v>13.532400000000001</v>
      </c>
    </row>
    <row r="7921" spans="1:14" hidden="1">
      <c r="A7921">
        <v>1844</v>
      </c>
      <c r="B7921" t="s">
        <v>6631</v>
      </c>
      <c r="C7921" s="4">
        <v>42044</v>
      </c>
      <c r="D7921" s="4">
        <v>42046</v>
      </c>
      <c r="E7921" t="s">
        <v>52</v>
      </c>
      <c r="F7921" t="s">
        <v>2073</v>
      </c>
      <c r="G7921" t="s">
        <v>27</v>
      </c>
      <c r="H7921">
        <v>78207</v>
      </c>
      <c r="I7921" t="s">
        <v>6408</v>
      </c>
      <c r="J7921">
        <v>40.783999999999999</v>
      </c>
      <c r="K7921">
        <v>2</v>
      </c>
      <c r="L7921">
        <v>35.686</v>
      </c>
      <c r="M7921">
        <v>0.6</v>
      </c>
      <c r="N7921">
        <v>-30.588000000000001</v>
      </c>
    </row>
    <row r="7922" spans="1:14" hidden="1">
      <c r="A7922">
        <v>3273</v>
      </c>
      <c r="B7922" t="s">
        <v>6632</v>
      </c>
      <c r="C7922" s="4">
        <v>42044</v>
      </c>
      <c r="D7922" s="4">
        <v>42051</v>
      </c>
      <c r="E7922" t="s">
        <v>15</v>
      </c>
      <c r="F7922" t="s">
        <v>816</v>
      </c>
      <c r="G7922" t="s">
        <v>21</v>
      </c>
      <c r="H7922">
        <v>90049</v>
      </c>
      <c r="I7922" t="s">
        <v>378</v>
      </c>
      <c r="J7922">
        <v>203.92</v>
      </c>
      <c r="K7922">
        <v>5</v>
      </c>
      <c r="L7922">
        <v>36.195799999999998</v>
      </c>
      <c r="M7922">
        <v>0.2</v>
      </c>
      <c r="N7922">
        <v>22.940999999999999</v>
      </c>
    </row>
    <row r="7923" spans="1:14" hidden="1">
      <c r="A7923">
        <v>7095</v>
      </c>
      <c r="B7923" t="s">
        <v>6633</v>
      </c>
      <c r="C7923" s="4">
        <v>42044</v>
      </c>
      <c r="D7923" s="4">
        <v>42048</v>
      </c>
      <c r="E7923" t="s">
        <v>52</v>
      </c>
      <c r="F7923" t="s">
        <v>1423</v>
      </c>
      <c r="G7923" t="s">
        <v>21</v>
      </c>
      <c r="H7923">
        <v>62521</v>
      </c>
      <c r="I7923" t="s">
        <v>2561</v>
      </c>
      <c r="J7923">
        <v>479.952</v>
      </c>
      <c r="K7923">
        <v>6</v>
      </c>
      <c r="L7923">
        <v>64.993499999999997</v>
      </c>
      <c r="M7923">
        <v>0.2</v>
      </c>
      <c r="N7923">
        <v>89.991</v>
      </c>
    </row>
    <row r="7924" spans="1:14" hidden="1">
      <c r="A7924">
        <v>763</v>
      </c>
      <c r="B7924" t="s">
        <v>6634</v>
      </c>
      <c r="C7924" s="4">
        <v>42043</v>
      </c>
      <c r="D7924" s="4">
        <v>42048</v>
      </c>
      <c r="E7924" t="s">
        <v>15</v>
      </c>
      <c r="F7924" t="s">
        <v>3354</v>
      </c>
      <c r="G7924" t="s">
        <v>21</v>
      </c>
      <c r="H7924">
        <v>43229</v>
      </c>
      <c r="I7924" t="s">
        <v>2720</v>
      </c>
      <c r="J7924">
        <v>107.982</v>
      </c>
      <c r="K7924">
        <v>3</v>
      </c>
      <c r="L7924">
        <v>44.9925</v>
      </c>
      <c r="M7924">
        <v>0.4</v>
      </c>
      <c r="N7924">
        <v>-26.9955</v>
      </c>
    </row>
    <row r="7925" spans="1:14" hidden="1">
      <c r="A7925">
        <v>7612</v>
      </c>
      <c r="B7925" t="s">
        <v>6635</v>
      </c>
      <c r="C7925" s="4">
        <v>42043</v>
      </c>
      <c r="D7925" s="4">
        <v>42046</v>
      </c>
      <c r="E7925" t="s">
        <v>38</v>
      </c>
      <c r="F7925" t="s">
        <v>636</v>
      </c>
      <c r="G7925" t="s">
        <v>21</v>
      </c>
      <c r="H7925">
        <v>67846</v>
      </c>
      <c r="I7925" t="s">
        <v>1544</v>
      </c>
      <c r="J7925">
        <v>9.5399999999999991</v>
      </c>
      <c r="K7925">
        <v>2</v>
      </c>
      <c r="L7925">
        <v>2.6234999999999999</v>
      </c>
      <c r="M7925">
        <v>0</v>
      </c>
      <c r="N7925">
        <v>4.2930000000000001</v>
      </c>
    </row>
    <row r="7926" spans="1:14" hidden="1">
      <c r="A7926">
        <v>7613</v>
      </c>
      <c r="B7926" t="s">
        <v>6635</v>
      </c>
      <c r="C7926" s="4">
        <v>42043</v>
      </c>
      <c r="D7926" s="4">
        <v>42046</v>
      </c>
      <c r="E7926" t="s">
        <v>38</v>
      </c>
      <c r="F7926" t="s">
        <v>636</v>
      </c>
      <c r="G7926" t="s">
        <v>21</v>
      </c>
      <c r="H7926">
        <v>67846</v>
      </c>
      <c r="I7926" t="s">
        <v>801</v>
      </c>
      <c r="J7926">
        <v>5.81</v>
      </c>
      <c r="K7926">
        <v>1</v>
      </c>
      <c r="L7926">
        <v>4.0088999999999997</v>
      </c>
      <c r="M7926">
        <v>0</v>
      </c>
      <c r="N7926">
        <v>1.8010999999999999</v>
      </c>
    </row>
    <row r="7927" spans="1:14" hidden="1">
      <c r="A7927">
        <v>7614</v>
      </c>
      <c r="B7927" t="s">
        <v>6635</v>
      </c>
      <c r="C7927" s="4">
        <v>42043</v>
      </c>
      <c r="D7927" s="4">
        <v>42046</v>
      </c>
      <c r="E7927" t="s">
        <v>38</v>
      </c>
      <c r="F7927" t="s">
        <v>636</v>
      </c>
      <c r="G7927" t="s">
        <v>21</v>
      </c>
      <c r="H7927">
        <v>67846</v>
      </c>
      <c r="I7927" t="s">
        <v>2426</v>
      </c>
      <c r="J7927">
        <v>5.76</v>
      </c>
      <c r="K7927">
        <v>2</v>
      </c>
      <c r="L7927">
        <v>2.016</v>
      </c>
      <c r="M7927">
        <v>0</v>
      </c>
      <c r="N7927">
        <v>1.728</v>
      </c>
    </row>
    <row r="7928" spans="1:14" hidden="1">
      <c r="A7928">
        <v>6390</v>
      </c>
      <c r="B7928" t="s">
        <v>6636</v>
      </c>
      <c r="C7928" s="4">
        <v>42042</v>
      </c>
      <c r="D7928" s="4">
        <v>42046</v>
      </c>
      <c r="E7928" t="s">
        <v>15</v>
      </c>
      <c r="F7928" t="s">
        <v>533</v>
      </c>
      <c r="G7928" t="s">
        <v>27</v>
      </c>
      <c r="H7928">
        <v>22153</v>
      </c>
      <c r="I7928" t="s">
        <v>4689</v>
      </c>
      <c r="J7928">
        <v>311.14999999999998</v>
      </c>
      <c r="K7928">
        <v>5</v>
      </c>
      <c r="L7928">
        <v>32.981900000000003</v>
      </c>
      <c r="M7928">
        <v>0</v>
      </c>
      <c r="N7928">
        <v>146.2405</v>
      </c>
    </row>
    <row r="7929" spans="1:14" hidden="1">
      <c r="A7929">
        <v>6391</v>
      </c>
      <c r="B7929" t="s">
        <v>6636</v>
      </c>
      <c r="C7929" s="4">
        <v>42042</v>
      </c>
      <c r="D7929" s="4">
        <v>42046</v>
      </c>
      <c r="E7929" t="s">
        <v>15</v>
      </c>
      <c r="F7929" t="s">
        <v>533</v>
      </c>
      <c r="G7929" t="s">
        <v>27</v>
      </c>
      <c r="H7929">
        <v>22153</v>
      </c>
      <c r="I7929" t="s">
        <v>5119</v>
      </c>
      <c r="J7929">
        <v>12.96</v>
      </c>
      <c r="K7929">
        <v>2</v>
      </c>
      <c r="L7929">
        <v>3.3048000000000002</v>
      </c>
      <c r="M7929">
        <v>0</v>
      </c>
      <c r="N7929">
        <v>6.3503999999999996</v>
      </c>
    </row>
    <row r="7930" spans="1:14" hidden="1">
      <c r="A7930">
        <v>1555</v>
      </c>
      <c r="B7930" t="s">
        <v>6637</v>
      </c>
      <c r="C7930" s="4">
        <v>42041</v>
      </c>
      <c r="D7930" s="4">
        <v>42048</v>
      </c>
      <c r="E7930" t="s">
        <v>15</v>
      </c>
      <c r="F7930" t="s">
        <v>741</v>
      </c>
      <c r="G7930" t="s">
        <v>27</v>
      </c>
      <c r="H7930">
        <v>98006</v>
      </c>
      <c r="I7930" t="s">
        <v>335</v>
      </c>
      <c r="J7930">
        <v>5.28</v>
      </c>
      <c r="K7930">
        <v>3</v>
      </c>
      <c r="L7930">
        <v>1.2496</v>
      </c>
      <c r="M7930">
        <v>0</v>
      </c>
      <c r="N7930">
        <v>1.5311999999999999</v>
      </c>
    </row>
    <row r="7931" spans="1:14" hidden="1">
      <c r="A7931">
        <v>4941</v>
      </c>
      <c r="B7931" t="s">
        <v>6638</v>
      </c>
      <c r="C7931" s="4">
        <v>42041</v>
      </c>
      <c r="D7931" s="4">
        <v>42048</v>
      </c>
      <c r="E7931" t="s">
        <v>15</v>
      </c>
      <c r="F7931" t="s">
        <v>2682</v>
      </c>
      <c r="G7931" t="s">
        <v>21</v>
      </c>
      <c r="H7931">
        <v>19805</v>
      </c>
      <c r="I7931" t="s">
        <v>321</v>
      </c>
      <c r="J7931">
        <v>1268.82</v>
      </c>
      <c r="K7931">
        <v>9</v>
      </c>
      <c r="L7931">
        <v>111.3742</v>
      </c>
      <c r="M7931">
        <v>0</v>
      </c>
      <c r="N7931">
        <v>266.4522</v>
      </c>
    </row>
    <row r="7932" spans="1:14" hidden="1">
      <c r="A7932">
        <v>4942</v>
      </c>
      <c r="B7932" t="s">
        <v>6638</v>
      </c>
      <c r="C7932" s="4">
        <v>42041</v>
      </c>
      <c r="D7932" s="4">
        <v>42048</v>
      </c>
      <c r="E7932" t="s">
        <v>15</v>
      </c>
      <c r="F7932" t="s">
        <v>2682</v>
      </c>
      <c r="G7932" t="s">
        <v>21</v>
      </c>
      <c r="H7932">
        <v>19805</v>
      </c>
      <c r="I7932" t="s">
        <v>834</v>
      </c>
      <c r="J7932">
        <v>283.92</v>
      </c>
      <c r="K7932">
        <v>4</v>
      </c>
      <c r="L7932">
        <v>50.395800000000001</v>
      </c>
      <c r="M7932">
        <v>0</v>
      </c>
      <c r="N7932">
        <v>82.336799999999997</v>
      </c>
    </row>
    <row r="7933" spans="1:14" hidden="1">
      <c r="A7933">
        <v>4943</v>
      </c>
      <c r="B7933" t="s">
        <v>6638</v>
      </c>
      <c r="C7933" s="4">
        <v>42041</v>
      </c>
      <c r="D7933" s="4">
        <v>42048</v>
      </c>
      <c r="E7933" t="s">
        <v>15</v>
      </c>
      <c r="F7933" t="s">
        <v>2682</v>
      </c>
      <c r="G7933" t="s">
        <v>21</v>
      </c>
      <c r="H7933">
        <v>19805</v>
      </c>
      <c r="I7933" t="s">
        <v>1421</v>
      </c>
      <c r="J7933">
        <v>5.68</v>
      </c>
      <c r="K7933">
        <v>2</v>
      </c>
      <c r="L7933">
        <v>1.9596</v>
      </c>
      <c r="M7933">
        <v>0</v>
      </c>
      <c r="N7933">
        <v>1.7607999999999999</v>
      </c>
    </row>
    <row r="7934" spans="1:14" hidden="1">
      <c r="A7934">
        <v>8126</v>
      </c>
      <c r="B7934" t="s">
        <v>6639</v>
      </c>
      <c r="C7934" s="4">
        <v>42041</v>
      </c>
      <c r="D7934" s="4">
        <v>42048</v>
      </c>
      <c r="E7934" t="s">
        <v>15</v>
      </c>
      <c r="F7934" t="s">
        <v>3348</v>
      </c>
      <c r="G7934" t="s">
        <v>21</v>
      </c>
      <c r="H7934">
        <v>77070</v>
      </c>
      <c r="I7934" t="s">
        <v>3162</v>
      </c>
      <c r="J7934">
        <v>2.9340000000000002</v>
      </c>
      <c r="K7934">
        <v>3</v>
      </c>
      <c r="L7934">
        <v>2.6406000000000001</v>
      </c>
      <c r="M7934">
        <v>0.8</v>
      </c>
      <c r="N7934">
        <v>-4.9878</v>
      </c>
    </row>
    <row r="7935" spans="1:14" hidden="1">
      <c r="A7935">
        <v>8127</v>
      </c>
      <c r="B7935" t="s">
        <v>6639</v>
      </c>
      <c r="C7935" s="4">
        <v>42041</v>
      </c>
      <c r="D7935" s="4">
        <v>42048</v>
      </c>
      <c r="E7935" t="s">
        <v>15</v>
      </c>
      <c r="F7935" t="s">
        <v>3348</v>
      </c>
      <c r="G7935" t="s">
        <v>21</v>
      </c>
      <c r="H7935">
        <v>77070</v>
      </c>
      <c r="I7935" t="s">
        <v>1017</v>
      </c>
      <c r="J7935">
        <v>18.527999999999999</v>
      </c>
      <c r="K7935">
        <v>2</v>
      </c>
      <c r="L7935">
        <v>7.0637999999999996</v>
      </c>
      <c r="M7935">
        <v>0.2</v>
      </c>
      <c r="N7935">
        <v>4.4004000000000003</v>
      </c>
    </row>
    <row r="7936" spans="1:14" hidden="1">
      <c r="A7936">
        <v>8128</v>
      </c>
      <c r="B7936" t="s">
        <v>6639</v>
      </c>
      <c r="C7936" s="4">
        <v>42041</v>
      </c>
      <c r="D7936" s="4">
        <v>42048</v>
      </c>
      <c r="E7936" t="s">
        <v>15</v>
      </c>
      <c r="F7936" t="s">
        <v>3348</v>
      </c>
      <c r="G7936" t="s">
        <v>21</v>
      </c>
      <c r="H7936">
        <v>77070</v>
      </c>
      <c r="I7936" t="s">
        <v>3993</v>
      </c>
      <c r="J7936">
        <v>670.75199999999995</v>
      </c>
      <c r="K7936">
        <v>3</v>
      </c>
      <c r="L7936">
        <v>265.50599999999997</v>
      </c>
      <c r="M7936">
        <v>0.2</v>
      </c>
      <c r="N7936">
        <v>-125.76600000000001</v>
      </c>
    </row>
    <row r="7937" spans="1:14" hidden="1">
      <c r="A7937">
        <v>9084</v>
      </c>
      <c r="B7937" t="s">
        <v>6640</v>
      </c>
      <c r="C7937" s="4">
        <v>42041</v>
      </c>
      <c r="D7937" s="4">
        <v>42043</v>
      </c>
      <c r="E7937" t="s">
        <v>38</v>
      </c>
      <c r="F7937" t="s">
        <v>85</v>
      </c>
      <c r="G7937" t="s">
        <v>27</v>
      </c>
      <c r="H7937">
        <v>23434</v>
      </c>
      <c r="I7937" t="s">
        <v>311</v>
      </c>
      <c r="J7937">
        <v>146.72999999999999</v>
      </c>
      <c r="K7937">
        <v>3</v>
      </c>
      <c r="L7937">
        <v>47.931800000000003</v>
      </c>
      <c r="M7937">
        <v>0</v>
      </c>
      <c r="N7937">
        <v>2.9346000000000001</v>
      </c>
    </row>
    <row r="7938" spans="1:14" hidden="1">
      <c r="A7938">
        <v>9085</v>
      </c>
      <c r="B7938" t="s">
        <v>6640</v>
      </c>
      <c r="C7938" s="4">
        <v>42041</v>
      </c>
      <c r="D7938" s="4">
        <v>42043</v>
      </c>
      <c r="E7938" t="s">
        <v>38</v>
      </c>
      <c r="F7938" t="s">
        <v>85</v>
      </c>
      <c r="G7938" t="s">
        <v>27</v>
      </c>
      <c r="H7938">
        <v>23434</v>
      </c>
      <c r="I7938" t="s">
        <v>5205</v>
      </c>
      <c r="J7938">
        <v>29.9</v>
      </c>
      <c r="K7938">
        <v>5</v>
      </c>
      <c r="L7938">
        <v>3.2890000000000001</v>
      </c>
      <c r="M7938">
        <v>0</v>
      </c>
      <c r="N7938">
        <v>13.455</v>
      </c>
    </row>
    <row r="7939" spans="1:14" hidden="1">
      <c r="A7939">
        <v>808</v>
      </c>
      <c r="B7939" t="s">
        <v>6641</v>
      </c>
      <c r="C7939" s="4">
        <v>42038</v>
      </c>
      <c r="D7939" s="4">
        <v>42040</v>
      </c>
      <c r="E7939" t="s">
        <v>38</v>
      </c>
      <c r="F7939" t="s">
        <v>463</v>
      </c>
      <c r="G7939" t="s">
        <v>21</v>
      </c>
      <c r="H7939">
        <v>68104</v>
      </c>
      <c r="I7939" t="s">
        <v>1022</v>
      </c>
      <c r="J7939">
        <v>28.4</v>
      </c>
      <c r="K7939">
        <v>2</v>
      </c>
      <c r="L7939">
        <v>8.6620000000000008</v>
      </c>
      <c r="M7939">
        <v>0</v>
      </c>
      <c r="N7939">
        <v>11.076000000000001</v>
      </c>
    </row>
    <row r="7940" spans="1:14" hidden="1">
      <c r="A7940">
        <v>809</v>
      </c>
      <c r="B7940" t="s">
        <v>6641</v>
      </c>
      <c r="C7940" s="4">
        <v>42038</v>
      </c>
      <c r="D7940" s="4">
        <v>42040</v>
      </c>
      <c r="E7940" t="s">
        <v>38</v>
      </c>
      <c r="F7940" t="s">
        <v>463</v>
      </c>
      <c r="G7940" t="s">
        <v>21</v>
      </c>
      <c r="H7940">
        <v>68104</v>
      </c>
      <c r="I7940" t="s">
        <v>3585</v>
      </c>
      <c r="J7940">
        <v>149.97</v>
      </c>
      <c r="K7940">
        <v>3</v>
      </c>
      <c r="L7940">
        <v>32.993400000000001</v>
      </c>
      <c r="M7940">
        <v>0</v>
      </c>
      <c r="N7940">
        <v>50.989800000000002</v>
      </c>
    </row>
    <row r="7941" spans="1:14" hidden="1">
      <c r="A7941">
        <v>1909</v>
      </c>
      <c r="B7941" t="s">
        <v>6642</v>
      </c>
      <c r="C7941" s="4">
        <v>42038</v>
      </c>
      <c r="D7941" s="4">
        <v>42039</v>
      </c>
      <c r="E7941" t="s">
        <v>38</v>
      </c>
      <c r="F7941" t="s">
        <v>2511</v>
      </c>
      <c r="G7941" t="s">
        <v>27</v>
      </c>
      <c r="H7941">
        <v>90008</v>
      </c>
      <c r="I7941" t="s">
        <v>50</v>
      </c>
      <c r="J7941">
        <v>136.91999999999999</v>
      </c>
      <c r="K7941">
        <v>4</v>
      </c>
      <c r="L7941">
        <v>23.960999999999999</v>
      </c>
      <c r="M7941">
        <v>0</v>
      </c>
      <c r="N7941">
        <v>41.076000000000001</v>
      </c>
    </row>
    <row r="7942" spans="1:14" hidden="1">
      <c r="A7942">
        <v>7062</v>
      </c>
      <c r="B7942" t="s">
        <v>6643</v>
      </c>
      <c r="C7942" s="4">
        <v>42038</v>
      </c>
      <c r="D7942" s="4">
        <v>42040</v>
      </c>
      <c r="E7942" t="s">
        <v>52</v>
      </c>
      <c r="F7942" t="s">
        <v>1543</v>
      </c>
      <c r="G7942" t="s">
        <v>27</v>
      </c>
      <c r="H7942">
        <v>84062</v>
      </c>
      <c r="I7942" t="s">
        <v>2335</v>
      </c>
      <c r="J7942">
        <v>12.144</v>
      </c>
      <c r="K7942">
        <v>3</v>
      </c>
      <c r="L7942">
        <v>2.6818</v>
      </c>
      <c r="M7942">
        <v>0.2</v>
      </c>
      <c r="N7942">
        <v>4.0986000000000002</v>
      </c>
    </row>
    <row r="7943" spans="1:14" hidden="1">
      <c r="A7943">
        <v>7764</v>
      </c>
      <c r="B7943" t="s">
        <v>6644</v>
      </c>
      <c r="C7943" s="4">
        <v>42038</v>
      </c>
      <c r="D7943" s="4">
        <v>42042</v>
      </c>
      <c r="E7943" t="s">
        <v>15</v>
      </c>
      <c r="F7943" t="s">
        <v>1043</v>
      </c>
      <c r="G7943" t="s">
        <v>21</v>
      </c>
      <c r="H7943">
        <v>31907</v>
      </c>
      <c r="I7943" t="s">
        <v>3736</v>
      </c>
      <c r="J7943">
        <v>74.52</v>
      </c>
      <c r="K7943">
        <v>9</v>
      </c>
      <c r="L7943">
        <v>4.3883999999999999</v>
      </c>
      <c r="M7943">
        <v>0</v>
      </c>
      <c r="N7943">
        <v>35.0244</v>
      </c>
    </row>
    <row r="7944" spans="1:14" hidden="1">
      <c r="A7944">
        <v>7826</v>
      </c>
      <c r="B7944" t="s">
        <v>6645</v>
      </c>
      <c r="C7944" s="4">
        <v>42038</v>
      </c>
      <c r="D7944" s="4">
        <v>42042</v>
      </c>
      <c r="E7944" t="s">
        <v>15</v>
      </c>
      <c r="F7944" t="s">
        <v>1237</v>
      </c>
      <c r="G7944" t="s">
        <v>27</v>
      </c>
      <c r="H7944">
        <v>13440</v>
      </c>
      <c r="I7944" t="s">
        <v>2835</v>
      </c>
      <c r="J7944">
        <v>90.882000000000005</v>
      </c>
      <c r="K7944">
        <v>1</v>
      </c>
      <c r="L7944">
        <v>75.734999999999999</v>
      </c>
      <c r="M7944">
        <v>0.1</v>
      </c>
      <c r="N7944">
        <v>15.147</v>
      </c>
    </row>
    <row r="7945" spans="1:14" hidden="1">
      <c r="A7945">
        <v>93</v>
      </c>
      <c r="B7945" t="s">
        <v>6646</v>
      </c>
      <c r="C7945" s="4">
        <v>42035</v>
      </c>
      <c r="D7945" s="4">
        <v>42040</v>
      </c>
      <c r="E7945" t="s">
        <v>52</v>
      </c>
      <c r="F7945" t="s">
        <v>3696</v>
      </c>
      <c r="G7945" t="s">
        <v>21</v>
      </c>
      <c r="H7945">
        <v>55407</v>
      </c>
      <c r="I7945" t="s">
        <v>2859</v>
      </c>
      <c r="J7945">
        <v>12.96</v>
      </c>
      <c r="K7945">
        <v>2</v>
      </c>
      <c r="L7945">
        <v>3.3696000000000002</v>
      </c>
      <c r="M7945">
        <v>0</v>
      </c>
      <c r="N7945">
        <v>6.2207999999999997</v>
      </c>
    </row>
    <row r="7946" spans="1:14" hidden="1">
      <c r="A7946">
        <v>94</v>
      </c>
      <c r="B7946" t="s">
        <v>6646</v>
      </c>
      <c r="C7946" s="4">
        <v>42035</v>
      </c>
      <c r="D7946" s="4">
        <v>42040</v>
      </c>
      <c r="E7946" t="s">
        <v>52</v>
      </c>
      <c r="F7946" t="s">
        <v>3696</v>
      </c>
      <c r="G7946" t="s">
        <v>21</v>
      </c>
      <c r="H7946">
        <v>55407</v>
      </c>
      <c r="I7946" t="s">
        <v>2951</v>
      </c>
      <c r="J7946">
        <v>53.34</v>
      </c>
      <c r="K7946">
        <v>3</v>
      </c>
      <c r="L7946">
        <v>12.2682</v>
      </c>
      <c r="M7946">
        <v>0</v>
      </c>
      <c r="N7946">
        <v>16.535399999999999</v>
      </c>
    </row>
    <row r="7947" spans="1:14" hidden="1">
      <c r="A7947">
        <v>95</v>
      </c>
      <c r="B7947" t="s">
        <v>6646</v>
      </c>
      <c r="C7947" s="4">
        <v>42035</v>
      </c>
      <c r="D7947" s="4">
        <v>42040</v>
      </c>
      <c r="E7947" t="s">
        <v>52</v>
      </c>
      <c r="F7947" t="s">
        <v>3696</v>
      </c>
      <c r="G7947" t="s">
        <v>21</v>
      </c>
      <c r="H7947">
        <v>55407</v>
      </c>
      <c r="I7947" t="s">
        <v>3022</v>
      </c>
      <c r="J7947">
        <v>32.96</v>
      </c>
      <c r="K7947">
        <v>2</v>
      </c>
      <c r="L7947">
        <v>8.4047999999999998</v>
      </c>
      <c r="M7947">
        <v>0</v>
      </c>
      <c r="N7947">
        <v>16.150400000000001</v>
      </c>
    </row>
    <row r="7948" spans="1:14" hidden="1">
      <c r="A7948">
        <v>1713</v>
      </c>
      <c r="B7948" t="s">
        <v>6647</v>
      </c>
      <c r="C7948" s="4">
        <v>42034</v>
      </c>
      <c r="D7948" s="4">
        <v>42039</v>
      </c>
      <c r="E7948" t="s">
        <v>15</v>
      </c>
      <c r="F7948" t="s">
        <v>223</v>
      </c>
      <c r="G7948" t="s">
        <v>21</v>
      </c>
      <c r="H7948">
        <v>77070</v>
      </c>
      <c r="I7948" t="s">
        <v>5417</v>
      </c>
      <c r="J7948">
        <v>14.304</v>
      </c>
      <c r="K7948">
        <v>6</v>
      </c>
      <c r="L7948">
        <v>1.5496000000000001</v>
      </c>
      <c r="M7948">
        <v>0.2</v>
      </c>
      <c r="N7948">
        <v>5.0064000000000002</v>
      </c>
    </row>
    <row r="7949" spans="1:14" hidden="1">
      <c r="A7949">
        <v>2709</v>
      </c>
      <c r="B7949" t="s">
        <v>6648</v>
      </c>
      <c r="C7949" s="4">
        <v>42034</v>
      </c>
      <c r="D7949" s="4">
        <v>42041</v>
      </c>
      <c r="E7949" t="s">
        <v>15</v>
      </c>
      <c r="F7949" t="s">
        <v>2256</v>
      </c>
      <c r="G7949" t="s">
        <v>21</v>
      </c>
      <c r="H7949">
        <v>90049</v>
      </c>
      <c r="I7949" t="s">
        <v>1625</v>
      </c>
      <c r="J7949">
        <v>227.36</v>
      </c>
      <c r="K7949">
        <v>7</v>
      </c>
      <c r="L7949">
        <v>20.787199999999999</v>
      </c>
      <c r="M7949">
        <v>0</v>
      </c>
      <c r="N7949">
        <v>81.849599999999995</v>
      </c>
    </row>
    <row r="7950" spans="1:14" hidden="1">
      <c r="A7950">
        <v>2710</v>
      </c>
      <c r="B7950" t="s">
        <v>6648</v>
      </c>
      <c r="C7950" s="4">
        <v>42034</v>
      </c>
      <c r="D7950" s="4">
        <v>42041</v>
      </c>
      <c r="E7950" t="s">
        <v>15</v>
      </c>
      <c r="F7950" t="s">
        <v>2256</v>
      </c>
      <c r="G7950" t="s">
        <v>21</v>
      </c>
      <c r="H7950">
        <v>90049</v>
      </c>
      <c r="I7950" t="s">
        <v>1201</v>
      </c>
      <c r="J7950">
        <v>1919.9760000000001</v>
      </c>
      <c r="K7950">
        <v>3</v>
      </c>
      <c r="L7950">
        <v>567.99289999999996</v>
      </c>
      <c r="M7950">
        <v>0.2</v>
      </c>
      <c r="N7950">
        <v>215.9973</v>
      </c>
    </row>
    <row r="7951" spans="1:14" hidden="1">
      <c r="A7951">
        <v>9640</v>
      </c>
      <c r="B7951" t="s">
        <v>6649</v>
      </c>
      <c r="C7951" s="4">
        <v>42032</v>
      </c>
      <c r="D7951" s="4">
        <v>42035</v>
      </c>
      <c r="E7951" t="s">
        <v>52</v>
      </c>
      <c r="F7951" t="s">
        <v>798</v>
      </c>
      <c r="G7951" t="s">
        <v>21</v>
      </c>
      <c r="H7951">
        <v>28027</v>
      </c>
      <c r="I7951" t="s">
        <v>1952</v>
      </c>
      <c r="J7951">
        <v>4297.6440000000002</v>
      </c>
      <c r="K7951">
        <v>13</v>
      </c>
      <c r="L7951">
        <v>473.84280000000001</v>
      </c>
      <c r="M7951">
        <v>0.4</v>
      </c>
      <c r="N7951">
        <v>-1862.3124</v>
      </c>
    </row>
    <row r="7952" spans="1:14" hidden="1">
      <c r="A7952">
        <v>2537</v>
      </c>
      <c r="B7952" t="s">
        <v>6650</v>
      </c>
      <c r="C7952" s="4">
        <v>42031</v>
      </c>
      <c r="D7952" s="4">
        <v>42033</v>
      </c>
      <c r="E7952" t="s">
        <v>52</v>
      </c>
      <c r="F7952" t="s">
        <v>2157</v>
      </c>
      <c r="G7952" t="s">
        <v>21</v>
      </c>
      <c r="H7952">
        <v>44105</v>
      </c>
      <c r="I7952" t="s">
        <v>2838</v>
      </c>
      <c r="J7952">
        <v>181.98599999999999</v>
      </c>
      <c r="K7952">
        <v>2</v>
      </c>
      <c r="L7952">
        <v>118.29089999999999</v>
      </c>
      <c r="M7952">
        <v>0.3</v>
      </c>
      <c r="N7952">
        <v>-54.595799999999997</v>
      </c>
    </row>
    <row r="7953" spans="1:14" hidden="1">
      <c r="A7953">
        <v>2538</v>
      </c>
      <c r="B7953" t="s">
        <v>6650</v>
      </c>
      <c r="C7953" s="4">
        <v>42031</v>
      </c>
      <c r="D7953" s="4">
        <v>42033</v>
      </c>
      <c r="E7953" t="s">
        <v>52</v>
      </c>
      <c r="F7953" t="s">
        <v>2157</v>
      </c>
      <c r="G7953" t="s">
        <v>21</v>
      </c>
      <c r="H7953">
        <v>44105</v>
      </c>
      <c r="I7953" t="s">
        <v>1704</v>
      </c>
      <c r="J7953">
        <v>431.976</v>
      </c>
      <c r="K7953">
        <v>4</v>
      </c>
      <c r="L7953">
        <v>133.1926</v>
      </c>
      <c r="M7953">
        <v>0.4</v>
      </c>
      <c r="N7953">
        <v>-100.7944</v>
      </c>
    </row>
    <row r="7954" spans="1:14" hidden="1">
      <c r="A7954">
        <v>2539</v>
      </c>
      <c r="B7954" t="s">
        <v>6650</v>
      </c>
      <c r="C7954" s="4">
        <v>42031</v>
      </c>
      <c r="D7954" s="4">
        <v>42033</v>
      </c>
      <c r="E7954" t="s">
        <v>52</v>
      </c>
      <c r="F7954" t="s">
        <v>2157</v>
      </c>
      <c r="G7954" t="s">
        <v>21</v>
      </c>
      <c r="H7954">
        <v>44105</v>
      </c>
      <c r="I7954" t="s">
        <v>3682</v>
      </c>
      <c r="J7954">
        <v>155.37</v>
      </c>
      <c r="K7954">
        <v>1</v>
      </c>
      <c r="L7954">
        <v>191.62299999999999</v>
      </c>
      <c r="M7954">
        <v>0.4</v>
      </c>
      <c r="N7954">
        <v>-36.253</v>
      </c>
    </row>
    <row r="7955" spans="1:14" hidden="1">
      <c r="A7955">
        <v>9413</v>
      </c>
      <c r="B7955" t="s">
        <v>6651</v>
      </c>
      <c r="C7955" s="4">
        <v>42031</v>
      </c>
      <c r="D7955" s="4">
        <v>42033</v>
      </c>
      <c r="E7955" t="s">
        <v>38</v>
      </c>
      <c r="F7955" t="s">
        <v>842</v>
      </c>
      <c r="G7955" t="s">
        <v>21</v>
      </c>
      <c r="H7955">
        <v>90036</v>
      </c>
      <c r="I7955" t="s">
        <v>2644</v>
      </c>
      <c r="J7955">
        <v>2803.92</v>
      </c>
      <c r="K7955">
        <v>5</v>
      </c>
      <c r="L7955">
        <v>560.78399999999999</v>
      </c>
      <c r="M7955">
        <v>0.2</v>
      </c>
      <c r="N7955">
        <v>0</v>
      </c>
    </row>
    <row r="7956" spans="1:14" hidden="1">
      <c r="A7956">
        <v>8909</v>
      </c>
      <c r="B7956" t="s">
        <v>6652</v>
      </c>
      <c r="C7956" s="4">
        <v>42030</v>
      </c>
      <c r="D7956" s="4">
        <v>42036</v>
      </c>
      <c r="E7956" t="s">
        <v>15</v>
      </c>
      <c r="F7956" t="s">
        <v>1463</v>
      </c>
      <c r="G7956" t="s">
        <v>27</v>
      </c>
      <c r="H7956">
        <v>92553</v>
      </c>
      <c r="I7956" t="s">
        <v>2731</v>
      </c>
      <c r="J7956">
        <v>182.72</v>
      </c>
      <c r="K7956">
        <v>8</v>
      </c>
      <c r="L7956">
        <v>12.333600000000001</v>
      </c>
      <c r="M7956">
        <v>0</v>
      </c>
      <c r="N7956">
        <v>84.051199999999994</v>
      </c>
    </row>
    <row r="7957" spans="1:14" hidden="1">
      <c r="A7957">
        <v>7834</v>
      </c>
      <c r="B7957" t="s">
        <v>6653</v>
      </c>
      <c r="C7957" s="4">
        <v>42028</v>
      </c>
      <c r="D7957" s="4">
        <v>42032</v>
      </c>
      <c r="E7957" t="s">
        <v>15</v>
      </c>
      <c r="F7957" t="s">
        <v>1896</v>
      </c>
      <c r="G7957" t="s">
        <v>17</v>
      </c>
      <c r="H7957">
        <v>33407</v>
      </c>
      <c r="I7957" t="s">
        <v>541</v>
      </c>
      <c r="J7957">
        <v>13.12</v>
      </c>
      <c r="K7957">
        <v>5</v>
      </c>
      <c r="L7957">
        <v>2.1976</v>
      </c>
      <c r="M7957">
        <v>0.2</v>
      </c>
      <c r="N7957">
        <v>2.1320000000000001</v>
      </c>
    </row>
    <row r="7958" spans="1:14" hidden="1">
      <c r="A7958">
        <v>2037</v>
      </c>
      <c r="B7958" t="s">
        <v>6654</v>
      </c>
      <c r="C7958" s="4">
        <v>42027</v>
      </c>
      <c r="D7958" s="4">
        <v>42031</v>
      </c>
      <c r="E7958" t="s">
        <v>15</v>
      </c>
      <c r="F7958" t="s">
        <v>611</v>
      </c>
      <c r="G7958" t="s">
        <v>17</v>
      </c>
      <c r="H7958">
        <v>59715</v>
      </c>
      <c r="I7958" t="s">
        <v>583</v>
      </c>
      <c r="J7958">
        <v>29.04</v>
      </c>
      <c r="K7958">
        <v>3</v>
      </c>
      <c r="L7958">
        <v>5.0335999999999999</v>
      </c>
      <c r="M7958">
        <v>0</v>
      </c>
      <c r="N7958">
        <v>13.9392</v>
      </c>
    </row>
    <row r="7959" spans="1:14" hidden="1">
      <c r="A7959">
        <v>2038</v>
      </c>
      <c r="B7959" t="s">
        <v>6654</v>
      </c>
      <c r="C7959" s="4">
        <v>42027</v>
      </c>
      <c r="D7959" s="4">
        <v>42031</v>
      </c>
      <c r="E7959" t="s">
        <v>15</v>
      </c>
      <c r="F7959" t="s">
        <v>611</v>
      </c>
      <c r="G7959" t="s">
        <v>17</v>
      </c>
      <c r="H7959">
        <v>59715</v>
      </c>
      <c r="I7959" t="s">
        <v>1598</v>
      </c>
      <c r="J7959">
        <v>14.62</v>
      </c>
      <c r="K7959">
        <v>2</v>
      </c>
      <c r="L7959">
        <v>3.8742999999999999</v>
      </c>
      <c r="M7959">
        <v>0</v>
      </c>
      <c r="N7959">
        <v>6.8714000000000004</v>
      </c>
    </row>
    <row r="7960" spans="1:14" hidden="1">
      <c r="A7960">
        <v>6625</v>
      </c>
      <c r="B7960" t="s">
        <v>6655</v>
      </c>
      <c r="C7960" s="4">
        <v>42023</v>
      </c>
      <c r="D7960" s="4">
        <v>42027</v>
      </c>
      <c r="E7960" t="s">
        <v>15</v>
      </c>
      <c r="F7960" t="s">
        <v>4092</v>
      </c>
      <c r="G7960" t="s">
        <v>21</v>
      </c>
      <c r="H7960">
        <v>77590</v>
      </c>
      <c r="I7960" t="s">
        <v>2304</v>
      </c>
      <c r="J7960">
        <v>102.438</v>
      </c>
      <c r="K7960">
        <v>1</v>
      </c>
      <c r="L7960">
        <v>115.6086</v>
      </c>
      <c r="M7960">
        <v>0.3</v>
      </c>
      <c r="N7960">
        <v>-13.1706</v>
      </c>
    </row>
    <row r="7961" spans="1:14" hidden="1">
      <c r="A7961">
        <v>6626</v>
      </c>
      <c r="B7961" t="s">
        <v>6655</v>
      </c>
      <c r="C7961" s="4">
        <v>42023</v>
      </c>
      <c r="D7961" s="4">
        <v>42027</v>
      </c>
      <c r="E7961" t="s">
        <v>15</v>
      </c>
      <c r="F7961" t="s">
        <v>4092</v>
      </c>
      <c r="G7961" t="s">
        <v>21</v>
      </c>
      <c r="H7961">
        <v>77590</v>
      </c>
      <c r="I7961" t="s">
        <v>1294</v>
      </c>
      <c r="J7961">
        <v>199.304</v>
      </c>
      <c r="K7961">
        <v>4</v>
      </c>
      <c r="L7961">
        <v>51.961399999999998</v>
      </c>
      <c r="M7961">
        <v>0.3</v>
      </c>
      <c r="N7961">
        <v>-8.5416000000000007</v>
      </c>
    </row>
    <row r="7962" spans="1:14" hidden="1">
      <c r="A7962">
        <v>468</v>
      </c>
      <c r="B7962" t="s">
        <v>6656</v>
      </c>
      <c r="C7962" s="4">
        <v>42021</v>
      </c>
      <c r="D7962" s="4">
        <v>42028</v>
      </c>
      <c r="E7962" t="s">
        <v>15</v>
      </c>
      <c r="F7962" t="s">
        <v>4605</v>
      </c>
      <c r="G7962" t="s">
        <v>17</v>
      </c>
      <c r="H7962">
        <v>60068</v>
      </c>
      <c r="I7962" t="s">
        <v>4893</v>
      </c>
      <c r="J7962">
        <v>254.744</v>
      </c>
      <c r="K7962">
        <v>7</v>
      </c>
      <c r="L7962">
        <v>80.972200000000001</v>
      </c>
      <c r="M7962">
        <v>0.6</v>
      </c>
      <c r="N7962">
        <v>-312.06139999999999</v>
      </c>
    </row>
    <row r="7963" spans="1:14" hidden="1">
      <c r="A7963">
        <v>5327</v>
      </c>
      <c r="B7963" t="s">
        <v>6657</v>
      </c>
      <c r="C7963" s="4">
        <v>42021</v>
      </c>
      <c r="D7963" s="4">
        <v>42026</v>
      </c>
      <c r="E7963" t="s">
        <v>15</v>
      </c>
      <c r="F7963" t="s">
        <v>2993</v>
      </c>
      <c r="G7963" t="s">
        <v>27</v>
      </c>
      <c r="H7963">
        <v>1841</v>
      </c>
      <c r="I7963" t="s">
        <v>333</v>
      </c>
      <c r="J7963">
        <v>6.68</v>
      </c>
      <c r="K7963">
        <v>2</v>
      </c>
      <c r="L7963">
        <v>2.3380000000000001</v>
      </c>
      <c r="M7963">
        <v>0</v>
      </c>
      <c r="N7963">
        <v>2.004</v>
      </c>
    </row>
    <row r="7964" spans="1:14" hidden="1">
      <c r="A7964">
        <v>6067</v>
      </c>
      <c r="B7964" t="s">
        <v>6658</v>
      </c>
      <c r="C7964" s="4">
        <v>42021</v>
      </c>
      <c r="D7964" s="4">
        <v>42027</v>
      </c>
      <c r="E7964" t="s">
        <v>15</v>
      </c>
      <c r="F7964" t="s">
        <v>3291</v>
      </c>
      <c r="G7964" t="s">
        <v>21</v>
      </c>
      <c r="H7964">
        <v>38134</v>
      </c>
      <c r="I7964" t="s">
        <v>278</v>
      </c>
      <c r="J7964">
        <v>88.96</v>
      </c>
      <c r="K7964">
        <v>8</v>
      </c>
      <c r="L7964">
        <v>9.8689999999999998</v>
      </c>
      <c r="M7964">
        <v>0.2</v>
      </c>
      <c r="N7964">
        <v>10.007999999999999</v>
      </c>
    </row>
    <row r="7965" spans="1:14" hidden="1">
      <c r="A7965">
        <v>4857</v>
      </c>
      <c r="B7965" t="s">
        <v>6659</v>
      </c>
      <c r="C7965" s="4">
        <v>42017</v>
      </c>
      <c r="D7965" s="4">
        <v>42021</v>
      </c>
      <c r="E7965" t="s">
        <v>15</v>
      </c>
      <c r="F7965" t="s">
        <v>2079</v>
      </c>
      <c r="G7965" t="s">
        <v>21</v>
      </c>
      <c r="H7965">
        <v>90004</v>
      </c>
      <c r="I7965" t="s">
        <v>315</v>
      </c>
      <c r="J7965">
        <v>70.007999999999996</v>
      </c>
      <c r="K7965">
        <v>3</v>
      </c>
      <c r="L7965">
        <v>15.1684</v>
      </c>
      <c r="M7965">
        <v>0.2</v>
      </c>
      <c r="N7965">
        <v>24.502800000000001</v>
      </c>
    </row>
    <row r="7966" spans="1:14" hidden="1">
      <c r="A7966">
        <v>4858</v>
      </c>
      <c r="B7966" t="s">
        <v>6659</v>
      </c>
      <c r="C7966" s="4">
        <v>42017</v>
      </c>
      <c r="D7966" s="4">
        <v>42021</v>
      </c>
      <c r="E7966" t="s">
        <v>15</v>
      </c>
      <c r="F7966" t="s">
        <v>2079</v>
      </c>
      <c r="G7966" t="s">
        <v>21</v>
      </c>
      <c r="H7966">
        <v>90004</v>
      </c>
      <c r="I7966" t="s">
        <v>1074</v>
      </c>
      <c r="J7966">
        <v>77.599999999999994</v>
      </c>
      <c r="K7966">
        <v>4</v>
      </c>
      <c r="L7966">
        <v>9.8940000000000001</v>
      </c>
      <c r="M7966">
        <v>0</v>
      </c>
      <c r="N7966">
        <v>38.024000000000001</v>
      </c>
    </row>
    <row r="7967" spans="1:14" hidden="1">
      <c r="A7967">
        <v>4859</v>
      </c>
      <c r="B7967" t="s">
        <v>6659</v>
      </c>
      <c r="C7967" s="4">
        <v>42017</v>
      </c>
      <c r="D7967" s="4">
        <v>42021</v>
      </c>
      <c r="E7967" t="s">
        <v>15</v>
      </c>
      <c r="F7967" t="s">
        <v>2079</v>
      </c>
      <c r="G7967" t="s">
        <v>21</v>
      </c>
      <c r="H7967">
        <v>90004</v>
      </c>
      <c r="I7967" t="s">
        <v>1268</v>
      </c>
      <c r="J7967">
        <v>464.85</v>
      </c>
      <c r="K7967">
        <v>9</v>
      </c>
      <c r="L7967">
        <v>41.32</v>
      </c>
      <c r="M7967">
        <v>0</v>
      </c>
      <c r="N7967">
        <v>92.97</v>
      </c>
    </row>
    <row r="7968" spans="1:14" hidden="1">
      <c r="A7968">
        <v>8535</v>
      </c>
      <c r="B7968" t="s">
        <v>6660</v>
      </c>
      <c r="C7968" s="4">
        <v>42017</v>
      </c>
      <c r="D7968" s="4">
        <v>42019</v>
      </c>
      <c r="E7968" t="s">
        <v>52</v>
      </c>
      <c r="F7968" t="s">
        <v>3690</v>
      </c>
      <c r="G7968" t="s">
        <v>27</v>
      </c>
      <c r="H7968">
        <v>31907</v>
      </c>
      <c r="I7968" t="s">
        <v>3025</v>
      </c>
      <c r="J7968">
        <v>9.82</v>
      </c>
      <c r="K7968">
        <v>2</v>
      </c>
      <c r="L7968">
        <v>2.5041000000000002</v>
      </c>
      <c r="M7968">
        <v>0</v>
      </c>
      <c r="N7968">
        <v>4.8117999999999999</v>
      </c>
    </row>
    <row r="7969" spans="1:14" hidden="1">
      <c r="A7969">
        <v>5211</v>
      </c>
      <c r="B7969" t="s">
        <v>6661</v>
      </c>
      <c r="C7969" s="4">
        <v>42016</v>
      </c>
      <c r="D7969" s="4">
        <v>42022</v>
      </c>
      <c r="E7969" t="s">
        <v>15</v>
      </c>
      <c r="F7969" t="s">
        <v>273</v>
      </c>
      <c r="G7969" t="s">
        <v>27</v>
      </c>
      <c r="H7969">
        <v>19711</v>
      </c>
      <c r="I7969" t="s">
        <v>2960</v>
      </c>
      <c r="J7969">
        <v>465.18</v>
      </c>
      <c r="K7969">
        <v>3</v>
      </c>
      <c r="L7969">
        <v>114.7444</v>
      </c>
      <c r="M7969">
        <v>0</v>
      </c>
      <c r="N7969">
        <v>120.9468</v>
      </c>
    </row>
    <row r="7970" spans="1:14" hidden="1">
      <c r="A7970">
        <v>9797</v>
      </c>
      <c r="B7970" t="s">
        <v>6662</v>
      </c>
      <c r="C7970" s="4">
        <v>42016</v>
      </c>
      <c r="D7970" s="4">
        <v>42021</v>
      </c>
      <c r="E7970" t="s">
        <v>15</v>
      </c>
      <c r="F7970" t="s">
        <v>4416</v>
      </c>
      <c r="G7970" t="s">
        <v>27</v>
      </c>
      <c r="H7970">
        <v>43615</v>
      </c>
      <c r="I7970" t="s">
        <v>2351</v>
      </c>
      <c r="J7970">
        <v>10.368</v>
      </c>
      <c r="K7970">
        <v>2</v>
      </c>
      <c r="L7970">
        <v>4.4063999999999997</v>
      </c>
      <c r="M7970">
        <v>0.2</v>
      </c>
      <c r="N7970">
        <v>1.5551999999999999</v>
      </c>
    </row>
    <row r="7971" spans="1:14" hidden="1">
      <c r="A7971">
        <v>9798</v>
      </c>
      <c r="B7971" t="s">
        <v>6662</v>
      </c>
      <c r="C7971" s="4">
        <v>42016</v>
      </c>
      <c r="D7971" s="4">
        <v>42021</v>
      </c>
      <c r="E7971" t="s">
        <v>15</v>
      </c>
      <c r="F7971" t="s">
        <v>4416</v>
      </c>
      <c r="G7971" t="s">
        <v>27</v>
      </c>
      <c r="H7971">
        <v>43615</v>
      </c>
      <c r="I7971" t="s">
        <v>795</v>
      </c>
      <c r="J7971">
        <v>235.18799999999999</v>
      </c>
      <c r="K7971">
        <v>2</v>
      </c>
      <c r="L7971">
        <v>139.15289999999999</v>
      </c>
      <c r="M7971">
        <v>0.4</v>
      </c>
      <c r="N7971">
        <v>-43.117800000000003</v>
      </c>
    </row>
    <row r="7972" spans="1:14" hidden="1">
      <c r="A7972">
        <v>9799</v>
      </c>
      <c r="B7972" t="s">
        <v>6662</v>
      </c>
      <c r="C7972" s="4">
        <v>42016</v>
      </c>
      <c r="D7972" s="4">
        <v>42021</v>
      </c>
      <c r="E7972" t="s">
        <v>15</v>
      </c>
      <c r="F7972" t="s">
        <v>4416</v>
      </c>
      <c r="G7972" t="s">
        <v>27</v>
      </c>
      <c r="H7972">
        <v>43615</v>
      </c>
      <c r="I7972" t="s">
        <v>2537</v>
      </c>
      <c r="J7972">
        <v>26.376000000000001</v>
      </c>
      <c r="K7972">
        <v>4</v>
      </c>
      <c r="L7972">
        <v>5.9345999999999997</v>
      </c>
      <c r="M7972">
        <v>0.4</v>
      </c>
      <c r="N7972">
        <v>2.6375999999999999</v>
      </c>
    </row>
    <row r="7973" spans="1:14" hidden="1">
      <c r="A7973">
        <v>9800</v>
      </c>
      <c r="B7973" t="s">
        <v>6662</v>
      </c>
      <c r="C7973" s="4">
        <v>42016</v>
      </c>
      <c r="D7973" s="4">
        <v>42021</v>
      </c>
      <c r="E7973" t="s">
        <v>15</v>
      </c>
      <c r="F7973" t="s">
        <v>4416</v>
      </c>
      <c r="G7973" t="s">
        <v>27</v>
      </c>
      <c r="H7973">
        <v>43615</v>
      </c>
      <c r="I7973" t="s">
        <v>4945</v>
      </c>
      <c r="J7973">
        <v>10.384</v>
      </c>
      <c r="K7973">
        <v>2</v>
      </c>
      <c r="L7973">
        <v>4.0887000000000002</v>
      </c>
      <c r="M7973">
        <v>0.2</v>
      </c>
      <c r="N7973">
        <v>2.2065999999999999</v>
      </c>
    </row>
    <row r="7974" spans="1:14" hidden="1">
      <c r="A7974">
        <v>9801</v>
      </c>
      <c r="B7974" t="s">
        <v>6662</v>
      </c>
      <c r="C7974" s="4">
        <v>42016</v>
      </c>
      <c r="D7974" s="4">
        <v>42021</v>
      </c>
      <c r="E7974" t="s">
        <v>15</v>
      </c>
      <c r="F7974" t="s">
        <v>4416</v>
      </c>
      <c r="G7974" t="s">
        <v>27</v>
      </c>
      <c r="H7974">
        <v>43615</v>
      </c>
      <c r="I7974" t="s">
        <v>3530</v>
      </c>
      <c r="J7974">
        <v>107.11799999999999</v>
      </c>
      <c r="K7974">
        <v>3</v>
      </c>
      <c r="L7974">
        <v>42.847200000000001</v>
      </c>
      <c r="M7974">
        <v>0.4</v>
      </c>
      <c r="N7974">
        <v>-21.4236</v>
      </c>
    </row>
    <row r="7975" spans="1:14" hidden="1">
      <c r="A7975">
        <v>1670</v>
      </c>
      <c r="B7975" t="s">
        <v>6663</v>
      </c>
      <c r="C7975" s="4">
        <v>42014</v>
      </c>
      <c r="D7975" s="4">
        <v>42019</v>
      </c>
      <c r="E7975" t="s">
        <v>15</v>
      </c>
      <c r="F7975" t="s">
        <v>197</v>
      </c>
      <c r="G7975" t="s">
        <v>21</v>
      </c>
      <c r="H7975">
        <v>10011</v>
      </c>
      <c r="I7975" t="s">
        <v>865</v>
      </c>
      <c r="J7975">
        <v>1018.104</v>
      </c>
      <c r="K7975">
        <v>4</v>
      </c>
      <c r="L7975">
        <v>347.85219999999998</v>
      </c>
      <c r="M7975">
        <v>0.4</v>
      </c>
      <c r="N7975">
        <v>-373.3048</v>
      </c>
    </row>
    <row r="7976" spans="1:14" hidden="1">
      <c r="A7976">
        <v>7091</v>
      </c>
      <c r="B7976" t="s">
        <v>6664</v>
      </c>
      <c r="C7976" s="4">
        <v>42013</v>
      </c>
      <c r="D7976" s="4">
        <v>42017</v>
      </c>
      <c r="E7976" t="s">
        <v>15</v>
      </c>
      <c r="F7976" t="s">
        <v>5946</v>
      </c>
      <c r="G7976" t="s">
        <v>21</v>
      </c>
      <c r="H7976">
        <v>42420</v>
      </c>
      <c r="I7976" t="s">
        <v>2208</v>
      </c>
      <c r="J7976">
        <v>106.32</v>
      </c>
      <c r="K7976">
        <v>3</v>
      </c>
      <c r="L7976">
        <v>18.783200000000001</v>
      </c>
      <c r="M7976">
        <v>0</v>
      </c>
      <c r="N7976">
        <v>49.970399999999998</v>
      </c>
    </row>
    <row r="7977" spans="1:14" hidden="1">
      <c r="A7977">
        <v>7092</v>
      </c>
      <c r="B7977" t="s">
        <v>6664</v>
      </c>
      <c r="C7977" s="4">
        <v>42013</v>
      </c>
      <c r="D7977" s="4">
        <v>42017</v>
      </c>
      <c r="E7977" t="s">
        <v>15</v>
      </c>
      <c r="F7977" t="s">
        <v>5946</v>
      </c>
      <c r="G7977" t="s">
        <v>21</v>
      </c>
      <c r="H7977">
        <v>42420</v>
      </c>
      <c r="I7977" t="s">
        <v>908</v>
      </c>
      <c r="J7977">
        <v>163.44</v>
      </c>
      <c r="K7977">
        <v>3</v>
      </c>
      <c r="L7977">
        <v>39.2256</v>
      </c>
      <c r="M7977">
        <v>0</v>
      </c>
      <c r="N7977">
        <v>45.763199999999998</v>
      </c>
    </row>
    <row r="7978" spans="1:14" hidden="1">
      <c r="A7978">
        <v>7093</v>
      </c>
      <c r="B7978" t="s">
        <v>6664</v>
      </c>
      <c r="C7978" s="4">
        <v>42013</v>
      </c>
      <c r="D7978" s="4">
        <v>42017</v>
      </c>
      <c r="E7978" t="s">
        <v>15</v>
      </c>
      <c r="F7978" t="s">
        <v>5946</v>
      </c>
      <c r="G7978" t="s">
        <v>21</v>
      </c>
      <c r="H7978">
        <v>42420</v>
      </c>
      <c r="I7978" t="s">
        <v>3095</v>
      </c>
      <c r="J7978">
        <v>42.76</v>
      </c>
      <c r="K7978">
        <v>2</v>
      </c>
      <c r="L7978">
        <v>15.821199999999999</v>
      </c>
      <c r="M7978">
        <v>0</v>
      </c>
      <c r="N7978">
        <v>11.117599999999999</v>
      </c>
    </row>
    <row r="7979" spans="1:14" hidden="1">
      <c r="A7979">
        <v>7094</v>
      </c>
      <c r="B7979" t="s">
        <v>6664</v>
      </c>
      <c r="C7979" s="4">
        <v>42013</v>
      </c>
      <c r="D7979" s="4">
        <v>42017</v>
      </c>
      <c r="E7979" t="s">
        <v>15</v>
      </c>
      <c r="F7979" t="s">
        <v>5946</v>
      </c>
      <c r="G7979" t="s">
        <v>21</v>
      </c>
      <c r="H7979">
        <v>42420</v>
      </c>
      <c r="I7979" t="s">
        <v>2003</v>
      </c>
      <c r="J7979">
        <v>51.55</v>
      </c>
      <c r="K7979">
        <v>5</v>
      </c>
      <c r="L7979">
        <v>5.4642999999999997</v>
      </c>
      <c r="M7979">
        <v>0</v>
      </c>
      <c r="N7979">
        <v>24.2285</v>
      </c>
    </row>
    <row r="7980" spans="1:14" hidden="1">
      <c r="A7980">
        <v>7717</v>
      </c>
      <c r="B7980" t="s">
        <v>6665</v>
      </c>
      <c r="C7980" s="4">
        <v>42010</v>
      </c>
      <c r="D7980" s="4">
        <v>42016</v>
      </c>
      <c r="E7980" t="s">
        <v>15</v>
      </c>
      <c r="F7980" t="s">
        <v>1266</v>
      </c>
      <c r="G7980" t="s">
        <v>27</v>
      </c>
      <c r="H7980">
        <v>80906</v>
      </c>
      <c r="I7980" t="s">
        <v>1750</v>
      </c>
      <c r="J7980">
        <v>29.6</v>
      </c>
      <c r="K7980">
        <v>5</v>
      </c>
      <c r="L7980">
        <v>4.07</v>
      </c>
      <c r="M7980">
        <v>0.2</v>
      </c>
      <c r="N7980">
        <v>9.25</v>
      </c>
    </row>
    <row r="7981" spans="1:14" hidden="1">
      <c r="A7981">
        <v>7718</v>
      </c>
      <c r="B7981" t="s">
        <v>6665</v>
      </c>
      <c r="C7981" s="4">
        <v>42010</v>
      </c>
      <c r="D7981" s="4">
        <v>42016</v>
      </c>
      <c r="E7981" t="s">
        <v>15</v>
      </c>
      <c r="F7981" t="s">
        <v>1266</v>
      </c>
      <c r="G7981" t="s">
        <v>27</v>
      </c>
      <c r="H7981">
        <v>80906</v>
      </c>
      <c r="I7981" t="s">
        <v>810</v>
      </c>
      <c r="J7981">
        <v>1.9379999999999999</v>
      </c>
      <c r="K7981">
        <v>2</v>
      </c>
      <c r="L7981">
        <v>1.6473</v>
      </c>
      <c r="M7981">
        <v>0.7</v>
      </c>
      <c r="N7981">
        <v>-1.3566</v>
      </c>
    </row>
    <row r="7982" spans="1:14" hidden="1">
      <c r="A7982">
        <v>4228</v>
      </c>
      <c r="B7982" t="s">
        <v>6666</v>
      </c>
      <c r="C7982" s="4">
        <v>42009</v>
      </c>
      <c r="D7982" s="4">
        <v>42014</v>
      </c>
      <c r="E7982" t="s">
        <v>15</v>
      </c>
      <c r="F7982" t="s">
        <v>3056</v>
      </c>
      <c r="G7982" t="s">
        <v>17</v>
      </c>
      <c r="H7982">
        <v>98103</v>
      </c>
      <c r="I7982" t="s">
        <v>615</v>
      </c>
      <c r="J7982">
        <v>61.584000000000003</v>
      </c>
      <c r="K7982">
        <v>1</v>
      </c>
      <c r="L7982">
        <v>68.512200000000007</v>
      </c>
      <c r="M7982">
        <v>0.2</v>
      </c>
      <c r="N7982">
        <v>-6.9282000000000004</v>
      </c>
    </row>
    <row r="7983" spans="1:14" hidden="1">
      <c r="A7983">
        <v>7720</v>
      </c>
      <c r="B7983" t="s">
        <v>6667</v>
      </c>
      <c r="C7983" s="4">
        <v>42009</v>
      </c>
      <c r="D7983" s="4">
        <v>42014</v>
      </c>
      <c r="E7983" t="s">
        <v>15</v>
      </c>
      <c r="F7983" t="s">
        <v>1002</v>
      </c>
      <c r="G7983" t="s">
        <v>27</v>
      </c>
      <c r="H7983">
        <v>10009</v>
      </c>
      <c r="I7983" t="s">
        <v>144</v>
      </c>
      <c r="J7983">
        <v>59.52</v>
      </c>
      <c r="K7983">
        <v>3</v>
      </c>
      <c r="L7983">
        <v>14.6816</v>
      </c>
      <c r="M7983">
        <v>0</v>
      </c>
      <c r="N7983">
        <v>15.475199999999999</v>
      </c>
    </row>
    <row r="7984" spans="1:14" hidden="1">
      <c r="A7984">
        <v>7721</v>
      </c>
      <c r="B7984" t="s">
        <v>6667</v>
      </c>
      <c r="C7984" s="4">
        <v>42009</v>
      </c>
      <c r="D7984" s="4">
        <v>42014</v>
      </c>
      <c r="E7984" t="s">
        <v>15</v>
      </c>
      <c r="F7984" t="s">
        <v>1002</v>
      </c>
      <c r="G7984" t="s">
        <v>27</v>
      </c>
      <c r="H7984">
        <v>10009</v>
      </c>
      <c r="I7984" t="s">
        <v>412</v>
      </c>
      <c r="J7984">
        <v>17.48</v>
      </c>
      <c r="K7984">
        <v>2</v>
      </c>
      <c r="L7984">
        <v>4.6322000000000001</v>
      </c>
      <c r="M7984">
        <v>0</v>
      </c>
      <c r="N7984">
        <v>8.2156000000000002</v>
      </c>
    </row>
    <row r="7985" spans="1:14" hidden="1">
      <c r="A7985">
        <v>7722</v>
      </c>
      <c r="B7985" t="s">
        <v>6667</v>
      </c>
      <c r="C7985" s="4">
        <v>42009</v>
      </c>
      <c r="D7985" s="4">
        <v>42014</v>
      </c>
      <c r="E7985" t="s">
        <v>15</v>
      </c>
      <c r="F7985" t="s">
        <v>1002</v>
      </c>
      <c r="G7985" t="s">
        <v>27</v>
      </c>
      <c r="H7985">
        <v>10009</v>
      </c>
      <c r="I7985" t="s">
        <v>3855</v>
      </c>
      <c r="J7985">
        <v>13.167999999999999</v>
      </c>
      <c r="K7985">
        <v>2</v>
      </c>
      <c r="L7985">
        <v>4.2796000000000003</v>
      </c>
      <c r="M7985">
        <v>0.2</v>
      </c>
      <c r="N7985">
        <v>4.6087999999999996</v>
      </c>
    </row>
    <row r="7986" spans="1:14" hidden="1">
      <c r="A7986">
        <v>8375</v>
      </c>
      <c r="B7986" t="s">
        <v>6668</v>
      </c>
      <c r="C7986" s="4">
        <v>42009</v>
      </c>
      <c r="D7986" s="4">
        <v>42014</v>
      </c>
      <c r="E7986" t="s">
        <v>15</v>
      </c>
      <c r="F7986" t="s">
        <v>177</v>
      </c>
      <c r="G7986" t="s">
        <v>17</v>
      </c>
      <c r="H7986">
        <v>94110</v>
      </c>
      <c r="I7986" t="s">
        <v>3724</v>
      </c>
      <c r="J7986">
        <v>87.36</v>
      </c>
      <c r="K7986">
        <v>6</v>
      </c>
      <c r="L7986">
        <v>10.6288</v>
      </c>
      <c r="M7986">
        <v>0</v>
      </c>
      <c r="N7986">
        <v>23.587199999999999</v>
      </c>
    </row>
    <row r="7987" spans="1:14" hidden="1">
      <c r="A7987">
        <v>8376</v>
      </c>
      <c r="B7987" t="s">
        <v>6668</v>
      </c>
      <c r="C7987" s="4">
        <v>42009</v>
      </c>
      <c r="D7987" s="4">
        <v>42014</v>
      </c>
      <c r="E7987" t="s">
        <v>15</v>
      </c>
      <c r="F7987" t="s">
        <v>177</v>
      </c>
      <c r="G7987" t="s">
        <v>17</v>
      </c>
      <c r="H7987">
        <v>94110</v>
      </c>
      <c r="I7987" t="s">
        <v>3053</v>
      </c>
      <c r="J7987">
        <v>56.16</v>
      </c>
      <c r="K7987">
        <v>6</v>
      </c>
      <c r="L7987">
        <v>6.4349999999999996</v>
      </c>
      <c r="M7987">
        <v>0.2</v>
      </c>
      <c r="N7987">
        <v>17.55</v>
      </c>
    </row>
    <row r="7988" spans="1:14" hidden="1">
      <c r="A7988">
        <v>5349</v>
      </c>
      <c r="B7988" t="s">
        <v>6669</v>
      </c>
      <c r="C7988" s="4">
        <v>42008</v>
      </c>
      <c r="D7988" s="4">
        <v>42014</v>
      </c>
      <c r="E7988" t="s">
        <v>15</v>
      </c>
      <c r="F7988" t="s">
        <v>698</v>
      </c>
      <c r="G7988" t="s">
        <v>27</v>
      </c>
      <c r="H7988">
        <v>55125</v>
      </c>
      <c r="I7988" t="s">
        <v>1957</v>
      </c>
      <c r="J7988">
        <v>32.340000000000003</v>
      </c>
      <c r="K7988">
        <v>3</v>
      </c>
      <c r="L7988">
        <v>5.6055999999999999</v>
      </c>
      <c r="M7988">
        <v>0</v>
      </c>
      <c r="N7988">
        <v>15.523199999999999</v>
      </c>
    </row>
    <row r="7989" spans="1:14" hidden="1">
      <c r="A7989">
        <v>5350</v>
      </c>
      <c r="B7989" t="s">
        <v>6669</v>
      </c>
      <c r="C7989" s="4">
        <v>42008</v>
      </c>
      <c r="D7989" s="4">
        <v>42014</v>
      </c>
      <c r="E7989" t="s">
        <v>15</v>
      </c>
      <c r="F7989" t="s">
        <v>698</v>
      </c>
      <c r="G7989" t="s">
        <v>27</v>
      </c>
      <c r="H7989">
        <v>55125</v>
      </c>
      <c r="I7989" t="s">
        <v>2155</v>
      </c>
      <c r="J7989">
        <v>39.9</v>
      </c>
      <c r="K7989">
        <v>5</v>
      </c>
      <c r="L7989">
        <v>3.99</v>
      </c>
      <c r="M7989">
        <v>0</v>
      </c>
      <c r="N7989">
        <v>19.95</v>
      </c>
    </row>
    <row r="7990" spans="1:14" hidden="1">
      <c r="A7990">
        <v>5647</v>
      </c>
      <c r="B7990" t="s">
        <v>6670</v>
      </c>
      <c r="C7990" s="4">
        <v>42008</v>
      </c>
      <c r="D7990" s="4">
        <v>42013</v>
      </c>
      <c r="E7990" t="s">
        <v>15</v>
      </c>
      <c r="F7990" t="s">
        <v>1812</v>
      </c>
      <c r="G7990" t="s">
        <v>27</v>
      </c>
      <c r="H7990">
        <v>22304</v>
      </c>
      <c r="I7990" t="s">
        <v>218</v>
      </c>
      <c r="J7990">
        <v>192.22</v>
      </c>
      <c r="K7990">
        <v>14</v>
      </c>
      <c r="L7990">
        <v>8.7872000000000003</v>
      </c>
      <c r="M7990">
        <v>0</v>
      </c>
      <c r="N7990">
        <v>69.199200000000005</v>
      </c>
    </row>
    <row r="7991" spans="1:14" hidden="1">
      <c r="A7991">
        <v>3901</v>
      </c>
      <c r="B7991" t="s">
        <v>6671</v>
      </c>
      <c r="C7991" s="4">
        <v>42007</v>
      </c>
      <c r="D7991" s="4">
        <v>42012</v>
      </c>
      <c r="E7991" t="s">
        <v>15</v>
      </c>
      <c r="F7991" t="s">
        <v>1304</v>
      </c>
      <c r="G7991" t="s">
        <v>27</v>
      </c>
      <c r="H7991">
        <v>77520</v>
      </c>
      <c r="I7991" t="s">
        <v>453</v>
      </c>
      <c r="J7991">
        <v>10.368</v>
      </c>
      <c r="K7991">
        <v>2</v>
      </c>
      <c r="L7991">
        <v>3.3696000000000002</v>
      </c>
      <c r="M7991">
        <v>0.2</v>
      </c>
      <c r="N7991">
        <v>3.6288</v>
      </c>
    </row>
    <row r="7992" spans="1:14" hidden="1">
      <c r="A7992">
        <v>5054</v>
      </c>
      <c r="B7992" t="s">
        <v>6672</v>
      </c>
      <c r="C7992" s="4">
        <v>42007</v>
      </c>
      <c r="D7992" s="4">
        <v>42012</v>
      </c>
      <c r="E7992" t="s">
        <v>52</v>
      </c>
      <c r="F7992" t="s">
        <v>3291</v>
      </c>
      <c r="G7992" t="s">
        <v>21</v>
      </c>
      <c r="H7992">
        <v>75217</v>
      </c>
      <c r="I7992" t="s">
        <v>5599</v>
      </c>
      <c r="J7992">
        <v>398.4</v>
      </c>
      <c r="K7992">
        <v>5</v>
      </c>
      <c r="L7992">
        <v>62.747999999999998</v>
      </c>
      <c r="M7992">
        <v>0.2</v>
      </c>
      <c r="N7992">
        <v>84.66</v>
      </c>
    </row>
    <row r="7993" spans="1:14" hidden="1">
      <c r="A7993">
        <v>5055</v>
      </c>
      <c r="B7993" t="s">
        <v>6672</v>
      </c>
      <c r="C7993" s="4">
        <v>42007</v>
      </c>
      <c r="D7993" s="4">
        <v>42012</v>
      </c>
      <c r="E7993" t="s">
        <v>52</v>
      </c>
      <c r="F7993" t="s">
        <v>3291</v>
      </c>
      <c r="G7993" t="s">
        <v>21</v>
      </c>
      <c r="H7993">
        <v>75217</v>
      </c>
      <c r="I7993" t="s">
        <v>271</v>
      </c>
      <c r="J7993">
        <v>7.056</v>
      </c>
      <c r="K7993">
        <v>3</v>
      </c>
      <c r="L7993">
        <v>2.0874000000000001</v>
      </c>
      <c r="M7993">
        <v>0.2</v>
      </c>
      <c r="N7993">
        <v>0.79379999999999995</v>
      </c>
    </row>
    <row r="7994" spans="1:14" hidden="1">
      <c r="A7994">
        <v>5056</v>
      </c>
      <c r="B7994" t="s">
        <v>6672</v>
      </c>
      <c r="C7994" s="4">
        <v>42007</v>
      </c>
      <c r="D7994" s="4">
        <v>42012</v>
      </c>
      <c r="E7994" t="s">
        <v>52</v>
      </c>
      <c r="F7994" t="s">
        <v>3291</v>
      </c>
      <c r="G7994" t="s">
        <v>21</v>
      </c>
      <c r="H7994">
        <v>75217</v>
      </c>
      <c r="I7994" t="s">
        <v>5044</v>
      </c>
      <c r="J7994">
        <v>1352.3976</v>
      </c>
      <c r="K7994">
        <v>9</v>
      </c>
      <c r="L7994">
        <v>198.88200000000001</v>
      </c>
      <c r="M7994">
        <v>0.32</v>
      </c>
      <c r="N7994">
        <v>-437.54039999999998</v>
      </c>
    </row>
    <row r="7995" spans="1:14" hidden="1">
      <c r="A7995">
        <v>213</v>
      </c>
      <c r="B7995" t="s">
        <v>6673</v>
      </c>
      <c r="C7995" s="4">
        <v>42006</v>
      </c>
      <c r="D7995" s="4">
        <v>42013</v>
      </c>
      <c r="E7995" t="s">
        <v>15</v>
      </c>
      <c r="F7995" t="s">
        <v>741</v>
      </c>
      <c r="G7995" t="s">
        <v>27</v>
      </c>
      <c r="H7995">
        <v>44256</v>
      </c>
      <c r="I7995" t="s">
        <v>2483</v>
      </c>
      <c r="J7995">
        <v>23.68</v>
      </c>
      <c r="K7995">
        <v>2</v>
      </c>
      <c r="L7995">
        <v>7.4</v>
      </c>
      <c r="M7995">
        <v>0.2</v>
      </c>
      <c r="N7995">
        <v>8.8800000000000008</v>
      </c>
    </row>
    <row r="7996" spans="1:14" hidden="1">
      <c r="A7996">
        <v>214</v>
      </c>
      <c r="B7996" t="s">
        <v>6673</v>
      </c>
      <c r="C7996" s="4">
        <v>42006</v>
      </c>
      <c r="D7996" s="4">
        <v>42013</v>
      </c>
      <c r="E7996" t="s">
        <v>15</v>
      </c>
      <c r="F7996" t="s">
        <v>741</v>
      </c>
      <c r="G7996" t="s">
        <v>27</v>
      </c>
      <c r="H7996">
        <v>44256</v>
      </c>
      <c r="I7996" t="s">
        <v>3256</v>
      </c>
      <c r="J7996">
        <v>452.45</v>
      </c>
      <c r="K7996">
        <v>5</v>
      </c>
      <c r="L7996">
        <v>139.3546</v>
      </c>
      <c r="M7996">
        <v>0.5</v>
      </c>
      <c r="N7996">
        <v>-244.32300000000001</v>
      </c>
    </row>
    <row r="7997" spans="1:14" hidden="1">
      <c r="A7997">
        <v>215</v>
      </c>
      <c r="B7997" t="s">
        <v>6673</v>
      </c>
      <c r="C7997" s="4">
        <v>42006</v>
      </c>
      <c r="D7997" s="4">
        <v>42013</v>
      </c>
      <c r="E7997" t="s">
        <v>15</v>
      </c>
      <c r="F7997" t="s">
        <v>741</v>
      </c>
      <c r="G7997" t="s">
        <v>27</v>
      </c>
      <c r="H7997">
        <v>44256</v>
      </c>
      <c r="I7997" t="s">
        <v>1018</v>
      </c>
      <c r="J7997">
        <v>62.981999999999999</v>
      </c>
      <c r="K7997">
        <v>3</v>
      </c>
      <c r="L7997">
        <v>25.892600000000002</v>
      </c>
      <c r="M7997">
        <v>0.4</v>
      </c>
      <c r="N7997">
        <v>-14.6958</v>
      </c>
    </row>
    <row r="7998" spans="1:14" hidden="1">
      <c r="A7998">
        <v>216</v>
      </c>
      <c r="B7998" t="s">
        <v>6673</v>
      </c>
      <c r="C7998" s="4">
        <v>42006</v>
      </c>
      <c r="D7998" s="4">
        <v>42013</v>
      </c>
      <c r="E7998" t="s">
        <v>15</v>
      </c>
      <c r="F7998" t="s">
        <v>741</v>
      </c>
      <c r="G7998" t="s">
        <v>27</v>
      </c>
      <c r="H7998">
        <v>44256</v>
      </c>
      <c r="I7998" t="s">
        <v>6177</v>
      </c>
      <c r="J7998">
        <v>1188</v>
      </c>
      <c r="K7998">
        <v>9</v>
      </c>
      <c r="L7998">
        <v>237.6</v>
      </c>
      <c r="M7998">
        <v>0.7</v>
      </c>
      <c r="N7998">
        <v>-950.4</v>
      </c>
    </row>
    <row r="7999" spans="1:14" hidden="1">
      <c r="A7999">
        <v>217</v>
      </c>
      <c r="B7999" t="s">
        <v>6673</v>
      </c>
      <c r="C7999" s="4">
        <v>42006</v>
      </c>
      <c r="D7999" s="4">
        <v>42013</v>
      </c>
      <c r="E7999" t="s">
        <v>15</v>
      </c>
      <c r="F7999" t="s">
        <v>741</v>
      </c>
      <c r="G7999" t="s">
        <v>27</v>
      </c>
      <c r="H7999">
        <v>44256</v>
      </c>
      <c r="I7999" t="s">
        <v>2178</v>
      </c>
      <c r="J7999">
        <v>89.584000000000003</v>
      </c>
      <c r="K7999">
        <v>2</v>
      </c>
      <c r="L7999">
        <v>42.552399999999999</v>
      </c>
      <c r="M7999">
        <v>0.2</v>
      </c>
      <c r="N7999">
        <v>4.4792000000000103</v>
      </c>
    </row>
    <row r="8000" spans="1:14" hidden="1">
      <c r="A8000">
        <v>2487</v>
      </c>
      <c r="B8000" t="s">
        <v>6674</v>
      </c>
      <c r="C8000" s="4">
        <v>42006</v>
      </c>
      <c r="D8000" s="4">
        <v>42008</v>
      </c>
      <c r="E8000" t="s">
        <v>52</v>
      </c>
      <c r="F8000" t="s">
        <v>3059</v>
      </c>
      <c r="G8000" t="s">
        <v>27</v>
      </c>
      <c r="H8000">
        <v>19711</v>
      </c>
      <c r="I8000" t="s">
        <v>603</v>
      </c>
      <c r="J8000">
        <v>85.52</v>
      </c>
      <c r="K8000">
        <v>2</v>
      </c>
      <c r="L8000">
        <v>31.642399999999999</v>
      </c>
      <c r="M8000">
        <v>0</v>
      </c>
      <c r="N8000">
        <v>22.235199999999999</v>
      </c>
    </row>
    <row r="8001" spans="1:14" hidden="1">
      <c r="A8001">
        <v>2488</v>
      </c>
      <c r="B8001" t="s">
        <v>6674</v>
      </c>
      <c r="C8001" s="4">
        <v>42006</v>
      </c>
      <c r="D8001" s="4">
        <v>42008</v>
      </c>
      <c r="E8001" t="s">
        <v>52</v>
      </c>
      <c r="F8001" t="s">
        <v>3059</v>
      </c>
      <c r="G8001" t="s">
        <v>27</v>
      </c>
      <c r="H8001">
        <v>19711</v>
      </c>
      <c r="I8001" t="s">
        <v>5663</v>
      </c>
      <c r="J8001">
        <v>9.84</v>
      </c>
      <c r="K8001">
        <v>3</v>
      </c>
      <c r="L8001">
        <v>2.3944000000000001</v>
      </c>
      <c r="M8001">
        <v>0</v>
      </c>
      <c r="N8001">
        <v>2.6568000000000001</v>
      </c>
    </row>
    <row r="8002" spans="1:14" hidden="1">
      <c r="A8002">
        <v>2489</v>
      </c>
      <c r="B8002" t="s">
        <v>6674</v>
      </c>
      <c r="C8002" s="4">
        <v>42006</v>
      </c>
      <c r="D8002" s="4">
        <v>42008</v>
      </c>
      <c r="E8002" t="s">
        <v>52</v>
      </c>
      <c r="F8002" t="s">
        <v>3059</v>
      </c>
      <c r="G8002" t="s">
        <v>27</v>
      </c>
      <c r="H8002">
        <v>19711</v>
      </c>
      <c r="I8002" t="s">
        <v>113</v>
      </c>
      <c r="J8002">
        <v>20.04</v>
      </c>
      <c r="K8002">
        <v>3</v>
      </c>
      <c r="L8002">
        <v>3.4735999999999998</v>
      </c>
      <c r="M8002">
        <v>0</v>
      </c>
      <c r="N8002">
        <v>9.6191999999999993</v>
      </c>
    </row>
    <row r="8003" spans="1:14" hidden="1">
      <c r="A8003">
        <v>1546</v>
      </c>
      <c r="B8003" t="s">
        <v>6675</v>
      </c>
      <c r="C8003" s="4">
        <v>42004</v>
      </c>
      <c r="D8003" s="4">
        <v>42008</v>
      </c>
      <c r="E8003" t="s">
        <v>52</v>
      </c>
      <c r="F8003" t="s">
        <v>79</v>
      </c>
      <c r="G8003" t="s">
        <v>27</v>
      </c>
      <c r="H8003">
        <v>13601</v>
      </c>
      <c r="I8003" t="s">
        <v>2849</v>
      </c>
      <c r="J8003">
        <v>1573.4880000000001</v>
      </c>
      <c r="K8003">
        <v>7</v>
      </c>
      <c r="L8003">
        <v>196.68600000000001</v>
      </c>
      <c r="M8003">
        <v>0.2</v>
      </c>
      <c r="N8003">
        <v>196.68600000000001</v>
      </c>
    </row>
    <row r="8004" spans="1:14" hidden="1">
      <c r="A8004">
        <v>2006</v>
      </c>
      <c r="B8004" t="s">
        <v>6676</v>
      </c>
      <c r="C8004" s="4">
        <v>42004</v>
      </c>
      <c r="D8004" s="4">
        <v>42008</v>
      </c>
      <c r="E8004" t="s">
        <v>15</v>
      </c>
      <c r="F8004" t="s">
        <v>1945</v>
      </c>
      <c r="G8004" t="s">
        <v>27</v>
      </c>
      <c r="H8004">
        <v>65203</v>
      </c>
      <c r="I8004" t="s">
        <v>2085</v>
      </c>
      <c r="J8004">
        <v>29.68</v>
      </c>
      <c r="K8004">
        <v>7</v>
      </c>
      <c r="L8004">
        <v>2.5863999999999998</v>
      </c>
      <c r="M8004">
        <v>0</v>
      </c>
      <c r="N8004">
        <v>11.575200000000001</v>
      </c>
    </row>
    <row r="8005" spans="1:14" hidden="1">
      <c r="A8005">
        <v>2007</v>
      </c>
      <c r="B8005" t="s">
        <v>6676</v>
      </c>
      <c r="C8005" s="4">
        <v>42004</v>
      </c>
      <c r="D8005" s="4">
        <v>42008</v>
      </c>
      <c r="E8005" t="s">
        <v>15</v>
      </c>
      <c r="F8005" t="s">
        <v>1945</v>
      </c>
      <c r="G8005" t="s">
        <v>27</v>
      </c>
      <c r="H8005">
        <v>65203</v>
      </c>
      <c r="I8005" t="s">
        <v>804</v>
      </c>
      <c r="J8005">
        <v>47.53</v>
      </c>
      <c r="K8005">
        <v>7</v>
      </c>
      <c r="L8005">
        <v>4.4813999999999998</v>
      </c>
      <c r="M8005">
        <v>0</v>
      </c>
      <c r="N8005">
        <v>16.1602</v>
      </c>
    </row>
    <row r="8006" spans="1:14" hidden="1">
      <c r="A8006">
        <v>2342</v>
      </c>
      <c r="B8006" t="s">
        <v>6677</v>
      </c>
      <c r="C8006" s="4">
        <v>42004</v>
      </c>
      <c r="D8006" s="4">
        <v>42007</v>
      </c>
      <c r="E8006" t="s">
        <v>38</v>
      </c>
      <c r="F8006" t="s">
        <v>414</v>
      </c>
      <c r="G8006" t="s">
        <v>17</v>
      </c>
      <c r="H8006">
        <v>2038</v>
      </c>
      <c r="I8006" t="s">
        <v>46</v>
      </c>
      <c r="J8006">
        <v>63.2</v>
      </c>
      <c r="K8006">
        <v>5</v>
      </c>
      <c r="L8006">
        <v>7.9631999999999996</v>
      </c>
      <c r="M8006">
        <v>0</v>
      </c>
      <c r="N8006">
        <v>23.384</v>
      </c>
    </row>
    <row r="8007" spans="1:14" hidden="1">
      <c r="A8007">
        <v>2343</v>
      </c>
      <c r="B8007" t="s">
        <v>6677</v>
      </c>
      <c r="C8007" s="4">
        <v>42004</v>
      </c>
      <c r="D8007" s="4">
        <v>42007</v>
      </c>
      <c r="E8007" t="s">
        <v>38</v>
      </c>
      <c r="F8007" t="s">
        <v>414</v>
      </c>
      <c r="G8007" t="s">
        <v>17</v>
      </c>
      <c r="H8007">
        <v>2038</v>
      </c>
      <c r="I8007" t="s">
        <v>394</v>
      </c>
      <c r="J8007">
        <v>113.97</v>
      </c>
      <c r="K8007">
        <v>3</v>
      </c>
      <c r="L8007">
        <v>28.872399999999999</v>
      </c>
      <c r="M8007">
        <v>0</v>
      </c>
      <c r="N8007">
        <v>27.352799999999998</v>
      </c>
    </row>
    <row r="8008" spans="1:14" hidden="1">
      <c r="A8008">
        <v>4559</v>
      </c>
      <c r="B8008" t="s">
        <v>6678</v>
      </c>
      <c r="C8008" s="4">
        <v>42004</v>
      </c>
      <c r="D8008" s="4">
        <v>42009</v>
      </c>
      <c r="E8008" t="s">
        <v>15</v>
      </c>
      <c r="F8008" t="s">
        <v>2598</v>
      </c>
      <c r="G8008" t="s">
        <v>27</v>
      </c>
      <c r="H8008">
        <v>79907</v>
      </c>
      <c r="I8008" t="s">
        <v>3992</v>
      </c>
      <c r="J8008">
        <v>49.567999999999998</v>
      </c>
      <c r="K8008">
        <v>2</v>
      </c>
      <c r="L8008">
        <v>15.799799999999999</v>
      </c>
      <c r="M8008">
        <v>0.2</v>
      </c>
      <c r="N8008">
        <v>17.968399999999999</v>
      </c>
    </row>
    <row r="8009" spans="1:14" hidden="1">
      <c r="A8009">
        <v>7678</v>
      </c>
      <c r="B8009" t="s">
        <v>6679</v>
      </c>
      <c r="C8009" s="4">
        <v>42004</v>
      </c>
      <c r="D8009" s="4">
        <v>42011</v>
      </c>
      <c r="E8009" t="s">
        <v>15</v>
      </c>
      <c r="F8009" t="s">
        <v>1497</v>
      </c>
      <c r="G8009" t="s">
        <v>17</v>
      </c>
      <c r="H8009">
        <v>2908</v>
      </c>
      <c r="I8009" t="s">
        <v>2199</v>
      </c>
      <c r="J8009">
        <v>195.64</v>
      </c>
      <c r="K8009">
        <v>4</v>
      </c>
      <c r="L8009">
        <v>25.9223</v>
      </c>
      <c r="M8009">
        <v>0</v>
      </c>
      <c r="N8009">
        <v>91.950800000000001</v>
      </c>
    </row>
    <row r="8010" spans="1:14" hidden="1">
      <c r="A8010">
        <v>7679</v>
      </c>
      <c r="B8010" t="s">
        <v>6679</v>
      </c>
      <c r="C8010" s="4">
        <v>42004</v>
      </c>
      <c r="D8010" s="4">
        <v>42011</v>
      </c>
      <c r="E8010" t="s">
        <v>15</v>
      </c>
      <c r="F8010" t="s">
        <v>1497</v>
      </c>
      <c r="G8010" t="s">
        <v>17</v>
      </c>
      <c r="H8010">
        <v>2908</v>
      </c>
      <c r="I8010" t="s">
        <v>2319</v>
      </c>
      <c r="J8010">
        <v>14.94</v>
      </c>
      <c r="K8010">
        <v>3</v>
      </c>
      <c r="L8010">
        <v>2.6394000000000002</v>
      </c>
      <c r="M8010">
        <v>0</v>
      </c>
      <c r="N8010">
        <v>7.0217999999999998</v>
      </c>
    </row>
    <row r="8011" spans="1:14" hidden="1">
      <c r="A8011">
        <v>7680</v>
      </c>
      <c r="B8011" t="s">
        <v>6679</v>
      </c>
      <c r="C8011" s="4">
        <v>42004</v>
      </c>
      <c r="D8011" s="4">
        <v>42011</v>
      </c>
      <c r="E8011" t="s">
        <v>15</v>
      </c>
      <c r="F8011" t="s">
        <v>1497</v>
      </c>
      <c r="G8011" t="s">
        <v>17</v>
      </c>
      <c r="H8011">
        <v>2908</v>
      </c>
      <c r="I8011" t="s">
        <v>1882</v>
      </c>
      <c r="J8011">
        <v>1687.8</v>
      </c>
      <c r="K8011">
        <v>4</v>
      </c>
      <c r="L8011">
        <v>236.292</v>
      </c>
      <c r="M8011">
        <v>0</v>
      </c>
      <c r="N8011">
        <v>742.63199999999995</v>
      </c>
    </row>
    <row r="8012" spans="1:14" hidden="1">
      <c r="A8012">
        <v>7681</v>
      </c>
      <c r="B8012" t="s">
        <v>6679</v>
      </c>
      <c r="C8012" s="4">
        <v>42004</v>
      </c>
      <c r="D8012" s="4">
        <v>42011</v>
      </c>
      <c r="E8012" t="s">
        <v>15</v>
      </c>
      <c r="F8012" t="s">
        <v>1497</v>
      </c>
      <c r="G8012" t="s">
        <v>17</v>
      </c>
      <c r="H8012">
        <v>2908</v>
      </c>
      <c r="I8012" t="s">
        <v>5122</v>
      </c>
      <c r="J8012">
        <v>341.96</v>
      </c>
      <c r="K8012">
        <v>2</v>
      </c>
      <c r="L8012">
        <v>131.65459999999999</v>
      </c>
      <c r="M8012">
        <v>0</v>
      </c>
      <c r="N8012">
        <v>78.650800000000004</v>
      </c>
    </row>
    <row r="8013" spans="1:14" hidden="1">
      <c r="A8013">
        <v>7682</v>
      </c>
      <c r="B8013" t="s">
        <v>6679</v>
      </c>
      <c r="C8013" s="4">
        <v>42004</v>
      </c>
      <c r="D8013" s="4">
        <v>42011</v>
      </c>
      <c r="E8013" t="s">
        <v>15</v>
      </c>
      <c r="F8013" t="s">
        <v>1497</v>
      </c>
      <c r="G8013" t="s">
        <v>17</v>
      </c>
      <c r="H8013">
        <v>2908</v>
      </c>
      <c r="I8013" t="s">
        <v>2835</v>
      </c>
      <c r="J8013">
        <v>605.88</v>
      </c>
      <c r="K8013">
        <v>6</v>
      </c>
      <c r="L8013">
        <v>75.734999999999999</v>
      </c>
      <c r="M8013">
        <v>0</v>
      </c>
      <c r="N8013">
        <v>151.47</v>
      </c>
    </row>
    <row r="8014" spans="1:14" hidden="1">
      <c r="A8014">
        <v>8603</v>
      </c>
      <c r="B8014" t="s">
        <v>6680</v>
      </c>
      <c r="C8014" s="4">
        <v>42004</v>
      </c>
      <c r="D8014" s="4">
        <v>42004</v>
      </c>
      <c r="E8014" t="s">
        <v>98</v>
      </c>
      <c r="F8014" t="s">
        <v>177</v>
      </c>
      <c r="G8014" t="s">
        <v>17</v>
      </c>
      <c r="H8014">
        <v>89502</v>
      </c>
      <c r="I8014" t="s">
        <v>1299</v>
      </c>
      <c r="J8014">
        <v>475.94400000000002</v>
      </c>
      <c r="K8014">
        <v>7</v>
      </c>
      <c r="L8014">
        <v>59.493000000000002</v>
      </c>
      <c r="M8014">
        <v>0.2</v>
      </c>
      <c r="N8014">
        <v>59.493000000000002</v>
      </c>
    </row>
    <row r="8015" spans="1:14" hidden="1">
      <c r="A8015">
        <v>8804</v>
      </c>
      <c r="B8015" t="s">
        <v>6681</v>
      </c>
      <c r="C8015" s="4">
        <v>42004</v>
      </c>
      <c r="D8015" s="4">
        <v>42005</v>
      </c>
      <c r="E8015" t="s">
        <v>38</v>
      </c>
      <c r="F8015" t="s">
        <v>332</v>
      </c>
      <c r="G8015" t="s">
        <v>27</v>
      </c>
      <c r="H8015">
        <v>10035</v>
      </c>
      <c r="I8015" t="s">
        <v>1306</v>
      </c>
      <c r="J8015">
        <v>34.770000000000003</v>
      </c>
      <c r="K8015">
        <v>3</v>
      </c>
      <c r="L8015">
        <v>7.7652999999999999</v>
      </c>
      <c r="M8015">
        <v>0</v>
      </c>
      <c r="N8015">
        <v>11.4741</v>
      </c>
    </row>
    <row r="8016" spans="1:14" hidden="1">
      <c r="A8016">
        <v>8805</v>
      </c>
      <c r="B8016" t="s">
        <v>6681</v>
      </c>
      <c r="C8016" s="4">
        <v>42004</v>
      </c>
      <c r="D8016" s="4">
        <v>42005</v>
      </c>
      <c r="E8016" t="s">
        <v>38</v>
      </c>
      <c r="F8016" t="s">
        <v>332</v>
      </c>
      <c r="G8016" t="s">
        <v>27</v>
      </c>
      <c r="H8016">
        <v>10035</v>
      </c>
      <c r="I8016" t="s">
        <v>4602</v>
      </c>
      <c r="J8016">
        <v>18.899999999999999</v>
      </c>
      <c r="K8016">
        <v>3</v>
      </c>
      <c r="L8016">
        <v>3.4020000000000001</v>
      </c>
      <c r="M8016">
        <v>0</v>
      </c>
      <c r="N8016">
        <v>8.6940000000000008</v>
      </c>
    </row>
    <row r="8017" spans="1:14" hidden="1">
      <c r="A8017">
        <v>306</v>
      </c>
      <c r="B8017" t="s">
        <v>6682</v>
      </c>
      <c r="C8017" s="4">
        <v>42003</v>
      </c>
      <c r="D8017" s="4">
        <v>42008</v>
      </c>
      <c r="E8017" t="s">
        <v>15</v>
      </c>
      <c r="F8017" t="s">
        <v>42</v>
      </c>
      <c r="G8017" t="s">
        <v>27</v>
      </c>
      <c r="H8017">
        <v>48180</v>
      </c>
      <c r="I8017" t="s">
        <v>1586</v>
      </c>
      <c r="J8017">
        <v>9.84</v>
      </c>
      <c r="K8017">
        <v>3</v>
      </c>
      <c r="L8017">
        <v>2.3288000000000002</v>
      </c>
      <c r="M8017">
        <v>0</v>
      </c>
      <c r="N8017">
        <v>2.8536000000000001</v>
      </c>
    </row>
    <row r="8018" spans="1:14" hidden="1">
      <c r="A8018">
        <v>3305</v>
      </c>
      <c r="B8018" t="s">
        <v>6683</v>
      </c>
      <c r="C8018" s="4">
        <v>42003</v>
      </c>
      <c r="D8018" s="4">
        <v>42005</v>
      </c>
      <c r="E8018" t="s">
        <v>52</v>
      </c>
      <c r="F8018" t="s">
        <v>1266</v>
      </c>
      <c r="G8018" t="s">
        <v>27</v>
      </c>
      <c r="H8018">
        <v>78041</v>
      </c>
      <c r="I8018" t="s">
        <v>3289</v>
      </c>
      <c r="J8018">
        <v>12.984</v>
      </c>
      <c r="K8018">
        <v>3</v>
      </c>
      <c r="L8018">
        <v>2.7591000000000001</v>
      </c>
      <c r="M8018">
        <v>0.2</v>
      </c>
      <c r="N8018">
        <v>4.7066999999999997</v>
      </c>
    </row>
    <row r="8019" spans="1:14" hidden="1">
      <c r="A8019">
        <v>3306</v>
      </c>
      <c r="B8019" t="s">
        <v>6683</v>
      </c>
      <c r="C8019" s="4">
        <v>42003</v>
      </c>
      <c r="D8019" s="4">
        <v>42005</v>
      </c>
      <c r="E8019" t="s">
        <v>52</v>
      </c>
      <c r="F8019" t="s">
        <v>1266</v>
      </c>
      <c r="G8019" t="s">
        <v>27</v>
      </c>
      <c r="H8019">
        <v>78041</v>
      </c>
      <c r="I8019" t="s">
        <v>1395</v>
      </c>
      <c r="J8019">
        <v>217.584</v>
      </c>
      <c r="K8019">
        <v>2</v>
      </c>
      <c r="L8019">
        <v>99.2727</v>
      </c>
      <c r="M8019">
        <v>0.2</v>
      </c>
      <c r="N8019">
        <v>19.038599999999999</v>
      </c>
    </row>
    <row r="8020" spans="1:14" hidden="1">
      <c r="A8020">
        <v>3307</v>
      </c>
      <c r="B8020" t="s">
        <v>6683</v>
      </c>
      <c r="C8020" s="4">
        <v>42003</v>
      </c>
      <c r="D8020" s="4">
        <v>42005</v>
      </c>
      <c r="E8020" t="s">
        <v>52</v>
      </c>
      <c r="F8020" t="s">
        <v>1266</v>
      </c>
      <c r="G8020" t="s">
        <v>27</v>
      </c>
      <c r="H8020">
        <v>78041</v>
      </c>
      <c r="I8020" t="s">
        <v>100</v>
      </c>
      <c r="J8020">
        <v>328.77600000000001</v>
      </c>
      <c r="K8020">
        <v>3</v>
      </c>
      <c r="L8020">
        <v>100.0027</v>
      </c>
      <c r="M8020">
        <v>0.2</v>
      </c>
      <c r="N8020">
        <v>28.767900000000001</v>
      </c>
    </row>
    <row r="8021" spans="1:14" hidden="1">
      <c r="A8021">
        <v>3308</v>
      </c>
      <c r="B8021" t="s">
        <v>6683</v>
      </c>
      <c r="C8021" s="4">
        <v>42003</v>
      </c>
      <c r="D8021" s="4">
        <v>42005</v>
      </c>
      <c r="E8021" t="s">
        <v>52</v>
      </c>
      <c r="F8021" t="s">
        <v>1266</v>
      </c>
      <c r="G8021" t="s">
        <v>27</v>
      </c>
      <c r="H8021">
        <v>78041</v>
      </c>
      <c r="I8021" t="s">
        <v>4776</v>
      </c>
      <c r="J8021">
        <v>2.286</v>
      </c>
      <c r="K8021">
        <v>3</v>
      </c>
      <c r="L8021">
        <v>1.9812000000000001</v>
      </c>
      <c r="M8021">
        <v>0.8</v>
      </c>
      <c r="N8021">
        <v>-3.6576</v>
      </c>
    </row>
    <row r="8022" spans="1:14" hidden="1">
      <c r="A8022">
        <v>3309</v>
      </c>
      <c r="B8022" t="s">
        <v>6683</v>
      </c>
      <c r="C8022" s="4">
        <v>42003</v>
      </c>
      <c r="D8022" s="4">
        <v>42005</v>
      </c>
      <c r="E8022" t="s">
        <v>52</v>
      </c>
      <c r="F8022" t="s">
        <v>1266</v>
      </c>
      <c r="G8022" t="s">
        <v>27</v>
      </c>
      <c r="H8022">
        <v>78041</v>
      </c>
      <c r="I8022" t="s">
        <v>2043</v>
      </c>
      <c r="J8022">
        <v>47.984000000000002</v>
      </c>
      <c r="K8022">
        <v>2</v>
      </c>
      <c r="L8022">
        <v>16.7944</v>
      </c>
      <c r="M8022">
        <v>0.2</v>
      </c>
      <c r="N8022">
        <v>14.395200000000001</v>
      </c>
    </row>
    <row r="8023" spans="1:14" hidden="1">
      <c r="A8023">
        <v>3724</v>
      </c>
      <c r="B8023" t="s">
        <v>6684</v>
      </c>
      <c r="C8023" s="4">
        <v>42003</v>
      </c>
      <c r="D8023" s="4">
        <v>42008</v>
      </c>
      <c r="E8023" t="s">
        <v>15</v>
      </c>
      <c r="F8023" t="s">
        <v>4394</v>
      </c>
      <c r="G8023" t="s">
        <v>27</v>
      </c>
      <c r="H8023">
        <v>85023</v>
      </c>
      <c r="I8023" t="s">
        <v>484</v>
      </c>
      <c r="J8023">
        <v>551.98500000000001</v>
      </c>
      <c r="K8023">
        <v>5</v>
      </c>
      <c r="L8023">
        <v>202.39449999999999</v>
      </c>
      <c r="M8023">
        <v>0.7</v>
      </c>
      <c r="N8023">
        <v>-459.98750000000001</v>
      </c>
    </row>
    <row r="8024" spans="1:14" hidden="1">
      <c r="A8024">
        <v>6060</v>
      </c>
      <c r="B8024" t="s">
        <v>6685</v>
      </c>
      <c r="C8024" s="4">
        <v>42003</v>
      </c>
      <c r="D8024" s="4">
        <v>42007</v>
      </c>
      <c r="E8024" t="s">
        <v>15</v>
      </c>
      <c r="F8024" t="s">
        <v>142</v>
      </c>
      <c r="G8024" t="s">
        <v>21</v>
      </c>
      <c r="H8024">
        <v>19120</v>
      </c>
      <c r="I8024" t="s">
        <v>543</v>
      </c>
      <c r="J8024">
        <v>27.968</v>
      </c>
      <c r="K8024">
        <v>2</v>
      </c>
      <c r="L8024">
        <v>10.488</v>
      </c>
      <c r="M8024">
        <v>0.2</v>
      </c>
      <c r="N8024">
        <v>6.992</v>
      </c>
    </row>
    <row r="8025" spans="1:14" hidden="1">
      <c r="A8025">
        <v>7359</v>
      </c>
      <c r="B8025" t="s">
        <v>6686</v>
      </c>
      <c r="C8025" s="4">
        <v>42003</v>
      </c>
      <c r="D8025" s="4">
        <v>42007</v>
      </c>
      <c r="E8025" t="s">
        <v>52</v>
      </c>
      <c r="F8025" t="s">
        <v>2327</v>
      </c>
      <c r="G8025" t="s">
        <v>27</v>
      </c>
      <c r="H8025">
        <v>19143</v>
      </c>
      <c r="I8025" t="s">
        <v>2225</v>
      </c>
      <c r="J8025">
        <v>251.964</v>
      </c>
      <c r="K8025">
        <v>6</v>
      </c>
      <c r="L8025">
        <v>50.392800000000001</v>
      </c>
      <c r="M8025">
        <v>0.4</v>
      </c>
      <c r="N8025">
        <v>-50.392800000000001</v>
      </c>
    </row>
    <row r="8026" spans="1:14" hidden="1">
      <c r="A8026">
        <v>7360</v>
      </c>
      <c r="B8026" t="s">
        <v>6686</v>
      </c>
      <c r="C8026" s="4">
        <v>42003</v>
      </c>
      <c r="D8026" s="4">
        <v>42007</v>
      </c>
      <c r="E8026" t="s">
        <v>52</v>
      </c>
      <c r="F8026" t="s">
        <v>2327</v>
      </c>
      <c r="G8026" t="s">
        <v>27</v>
      </c>
      <c r="H8026">
        <v>19143</v>
      </c>
      <c r="I8026" t="s">
        <v>1444</v>
      </c>
      <c r="J8026">
        <v>523.76400000000001</v>
      </c>
      <c r="K8026">
        <v>3</v>
      </c>
      <c r="L8026">
        <v>238.6036</v>
      </c>
      <c r="M8026">
        <v>0.4</v>
      </c>
      <c r="N8026">
        <v>-192.04679999999999</v>
      </c>
    </row>
    <row r="8027" spans="1:14" hidden="1">
      <c r="A8027">
        <v>8265</v>
      </c>
      <c r="B8027" t="s">
        <v>6687</v>
      </c>
      <c r="C8027" s="4">
        <v>42003</v>
      </c>
      <c r="D8027" s="4">
        <v>42008</v>
      </c>
      <c r="E8027" t="s">
        <v>15</v>
      </c>
      <c r="F8027" t="s">
        <v>1773</v>
      </c>
      <c r="G8027" t="s">
        <v>21</v>
      </c>
      <c r="H8027">
        <v>10035</v>
      </c>
      <c r="I8027" t="s">
        <v>5798</v>
      </c>
      <c r="J8027">
        <v>122.94</v>
      </c>
      <c r="K8027">
        <v>3</v>
      </c>
      <c r="L8027">
        <v>30.734999999999999</v>
      </c>
      <c r="M8027">
        <v>0</v>
      </c>
      <c r="N8027">
        <v>30.734999999999999</v>
      </c>
    </row>
    <row r="8028" spans="1:14" hidden="1">
      <c r="A8028">
        <v>8266</v>
      </c>
      <c r="B8028" t="s">
        <v>6687</v>
      </c>
      <c r="C8028" s="4">
        <v>42003</v>
      </c>
      <c r="D8028" s="4">
        <v>42008</v>
      </c>
      <c r="E8028" t="s">
        <v>15</v>
      </c>
      <c r="F8028" t="s">
        <v>1773</v>
      </c>
      <c r="G8028" t="s">
        <v>21</v>
      </c>
      <c r="H8028">
        <v>10035</v>
      </c>
      <c r="I8028" t="s">
        <v>247</v>
      </c>
      <c r="J8028">
        <v>35.448</v>
      </c>
      <c r="K8028">
        <v>7</v>
      </c>
      <c r="L8028">
        <v>3.2282999999999999</v>
      </c>
      <c r="M8028">
        <v>0.2</v>
      </c>
      <c r="N8028">
        <v>12.8499</v>
      </c>
    </row>
    <row r="8029" spans="1:14" hidden="1">
      <c r="A8029">
        <v>8969</v>
      </c>
      <c r="B8029" t="s">
        <v>6688</v>
      </c>
      <c r="C8029" s="4">
        <v>42003</v>
      </c>
      <c r="D8029" s="4">
        <v>42005</v>
      </c>
      <c r="E8029" t="s">
        <v>38</v>
      </c>
      <c r="F8029" t="s">
        <v>1130</v>
      </c>
      <c r="G8029" t="s">
        <v>21</v>
      </c>
      <c r="H8029">
        <v>38109</v>
      </c>
      <c r="I8029" t="s">
        <v>311</v>
      </c>
      <c r="J8029">
        <v>39.128</v>
      </c>
      <c r="K8029">
        <v>1</v>
      </c>
      <c r="L8029">
        <v>47.931800000000003</v>
      </c>
      <c r="M8029">
        <v>0.2</v>
      </c>
      <c r="N8029">
        <v>-8.8038000000000007</v>
      </c>
    </row>
    <row r="8030" spans="1:14" hidden="1">
      <c r="A8030">
        <v>757</v>
      </c>
      <c r="B8030" t="s">
        <v>6689</v>
      </c>
      <c r="C8030" s="4">
        <v>42002</v>
      </c>
      <c r="D8030" s="4">
        <v>42006</v>
      </c>
      <c r="E8030" t="s">
        <v>15</v>
      </c>
      <c r="F8030" t="s">
        <v>630</v>
      </c>
      <c r="G8030" t="s">
        <v>21</v>
      </c>
      <c r="H8030">
        <v>55016</v>
      </c>
      <c r="I8030" t="s">
        <v>1057</v>
      </c>
      <c r="J8030">
        <v>24.56</v>
      </c>
      <c r="K8030">
        <v>2</v>
      </c>
      <c r="L8030">
        <v>8.8415999999999997</v>
      </c>
      <c r="M8030">
        <v>0</v>
      </c>
      <c r="N8030">
        <v>6.8768000000000002</v>
      </c>
    </row>
    <row r="8031" spans="1:14" hidden="1">
      <c r="A8031">
        <v>758</v>
      </c>
      <c r="B8031" t="s">
        <v>6689</v>
      </c>
      <c r="C8031" s="4">
        <v>42002</v>
      </c>
      <c r="D8031" s="4">
        <v>42006</v>
      </c>
      <c r="E8031" t="s">
        <v>15</v>
      </c>
      <c r="F8031" t="s">
        <v>630</v>
      </c>
      <c r="G8031" t="s">
        <v>21</v>
      </c>
      <c r="H8031">
        <v>55016</v>
      </c>
      <c r="I8031" t="s">
        <v>4058</v>
      </c>
      <c r="J8031">
        <v>119.8</v>
      </c>
      <c r="K8031">
        <v>4</v>
      </c>
      <c r="L8031">
        <v>17.97</v>
      </c>
      <c r="M8031">
        <v>0</v>
      </c>
      <c r="N8031">
        <v>47.92</v>
      </c>
    </row>
    <row r="8032" spans="1:14" hidden="1">
      <c r="A8032">
        <v>4038</v>
      </c>
      <c r="B8032" t="s">
        <v>6690</v>
      </c>
      <c r="C8032" s="4">
        <v>42002</v>
      </c>
      <c r="D8032" s="4">
        <v>42006</v>
      </c>
      <c r="E8032" t="s">
        <v>15</v>
      </c>
      <c r="F8032" t="s">
        <v>2847</v>
      </c>
      <c r="G8032" t="s">
        <v>27</v>
      </c>
      <c r="H8032">
        <v>94110</v>
      </c>
      <c r="I8032" t="s">
        <v>3796</v>
      </c>
      <c r="J8032">
        <v>24.9</v>
      </c>
      <c r="K8032">
        <v>5</v>
      </c>
      <c r="L8032">
        <v>3.3365999999999998</v>
      </c>
      <c r="M8032">
        <v>0</v>
      </c>
      <c r="N8032">
        <v>8.2170000000000005</v>
      </c>
    </row>
    <row r="8033" spans="1:14" hidden="1">
      <c r="A8033">
        <v>4039</v>
      </c>
      <c r="B8033" t="s">
        <v>6690</v>
      </c>
      <c r="C8033" s="4">
        <v>42002</v>
      </c>
      <c r="D8033" s="4">
        <v>42006</v>
      </c>
      <c r="E8033" t="s">
        <v>15</v>
      </c>
      <c r="F8033" t="s">
        <v>2847</v>
      </c>
      <c r="G8033" t="s">
        <v>27</v>
      </c>
      <c r="H8033">
        <v>94110</v>
      </c>
      <c r="I8033" t="s">
        <v>2560</v>
      </c>
      <c r="J8033">
        <v>21.12</v>
      </c>
      <c r="K8033">
        <v>4</v>
      </c>
      <c r="L8033">
        <v>2.9039999999999999</v>
      </c>
      <c r="M8033">
        <v>0</v>
      </c>
      <c r="N8033">
        <v>9.5039999999999996</v>
      </c>
    </row>
    <row r="8034" spans="1:14" hidden="1">
      <c r="A8034">
        <v>4040</v>
      </c>
      <c r="B8034" t="s">
        <v>6690</v>
      </c>
      <c r="C8034" s="4">
        <v>42002</v>
      </c>
      <c r="D8034" s="4">
        <v>42006</v>
      </c>
      <c r="E8034" t="s">
        <v>15</v>
      </c>
      <c r="F8034" t="s">
        <v>2847</v>
      </c>
      <c r="G8034" t="s">
        <v>27</v>
      </c>
      <c r="H8034">
        <v>94110</v>
      </c>
      <c r="I8034" t="s">
        <v>170</v>
      </c>
      <c r="J8034">
        <v>767.952</v>
      </c>
      <c r="K8034">
        <v>6</v>
      </c>
      <c r="L8034">
        <v>79.995000000000005</v>
      </c>
      <c r="M8034">
        <v>0.2</v>
      </c>
      <c r="N8034">
        <v>287.98200000000003</v>
      </c>
    </row>
    <row r="8035" spans="1:14" hidden="1">
      <c r="A8035">
        <v>4041</v>
      </c>
      <c r="B8035" t="s">
        <v>6690</v>
      </c>
      <c r="C8035" s="4">
        <v>42002</v>
      </c>
      <c r="D8035" s="4">
        <v>42006</v>
      </c>
      <c r="E8035" t="s">
        <v>15</v>
      </c>
      <c r="F8035" t="s">
        <v>2847</v>
      </c>
      <c r="G8035" t="s">
        <v>27</v>
      </c>
      <c r="H8035">
        <v>94110</v>
      </c>
      <c r="I8035" t="s">
        <v>4262</v>
      </c>
      <c r="J8035">
        <v>14.352</v>
      </c>
      <c r="K8035">
        <v>3</v>
      </c>
      <c r="L8035">
        <v>3.2292000000000001</v>
      </c>
      <c r="M8035">
        <v>0.2</v>
      </c>
      <c r="N8035">
        <v>4.6643999999999997</v>
      </c>
    </row>
    <row r="8036" spans="1:14" hidden="1">
      <c r="A8036">
        <v>4042</v>
      </c>
      <c r="B8036" t="s">
        <v>6690</v>
      </c>
      <c r="C8036" s="4">
        <v>42002</v>
      </c>
      <c r="D8036" s="4">
        <v>42006</v>
      </c>
      <c r="E8036" t="s">
        <v>15</v>
      </c>
      <c r="F8036" t="s">
        <v>2847</v>
      </c>
      <c r="G8036" t="s">
        <v>27</v>
      </c>
      <c r="H8036">
        <v>94110</v>
      </c>
      <c r="I8036" t="s">
        <v>2167</v>
      </c>
      <c r="J8036">
        <v>191.976</v>
      </c>
      <c r="K8036">
        <v>3</v>
      </c>
      <c r="L8036">
        <v>57.592799999999997</v>
      </c>
      <c r="M8036">
        <v>0.2</v>
      </c>
      <c r="N8036">
        <v>19.197600000000001</v>
      </c>
    </row>
    <row r="8037" spans="1:14" hidden="1">
      <c r="A8037">
        <v>4043</v>
      </c>
      <c r="B8037" t="s">
        <v>6690</v>
      </c>
      <c r="C8037" s="4">
        <v>42002</v>
      </c>
      <c r="D8037" s="4">
        <v>42006</v>
      </c>
      <c r="E8037" t="s">
        <v>15</v>
      </c>
      <c r="F8037" t="s">
        <v>2847</v>
      </c>
      <c r="G8037" t="s">
        <v>27</v>
      </c>
      <c r="H8037">
        <v>94110</v>
      </c>
      <c r="I8037" t="s">
        <v>4082</v>
      </c>
      <c r="J8037">
        <v>274.77</v>
      </c>
      <c r="K8037">
        <v>9</v>
      </c>
      <c r="L8037">
        <v>16.4862</v>
      </c>
      <c r="M8037">
        <v>0</v>
      </c>
      <c r="N8037">
        <v>126.3942</v>
      </c>
    </row>
    <row r="8038" spans="1:14" hidden="1">
      <c r="A8038">
        <v>4044</v>
      </c>
      <c r="B8038" t="s">
        <v>6690</v>
      </c>
      <c r="C8038" s="4">
        <v>42002</v>
      </c>
      <c r="D8038" s="4">
        <v>42006</v>
      </c>
      <c r="E8038" t="s">
        <v>15</v>
      </c>
      <c r="F8038" t="s">
        <v>2847</v>
      </c>
      <c r="G8038" t="s">
        <v>27</v>
      </c>
      <c r="H8038">
        <v>94110</v>
      </c>
      <c r="I8038" t="s">
        <v>3947</v>
      </c>
      <c r="J8038">
        <v>70.56</v>
      </c>
      <c r="K8038">
        <v>6</v>
      </c>
      <c r="L8038">
        <v>7.7615999999999996</v>
      </c>
      <c r="M8038">
        <v>0</v>
      </c>
      <c r="N8038">
        <v>23.990400000000001</v>
      </c>
    </row>
    <row r="8039" spans="1:14" hidden="1">
      <c r="A8039">
        <v>4320</v>
      </c>
      <c r="B8039" t="s">
        <v>6691</v>
      </c>
      <c r="C8039" s="4">
        <v>42002</v>
      </c>
      <c r="D8039" s="4">
        <v>42007</v>
      </c>
      <c r="E8039" t="s">
        <v>52</v>
      </c>
      <c r="F8039" t="s">
        <v>2558</v>
      </c>
      <c r="G8039" t="s">
        <v>21</v>
      </c>
      <c r="H8039">
        <v>87105</v>
      </c>
      <c r="I8039" t="s">
        <v>3552</v>
      </c>
      <c r="J8039">
        <v>23.975999999999999</v>
      </c>
      <c r="K8039">
        <v>3</v>
      </c>
      <c r="L8039">
        <v>9.8901000000000003</v>
      </c>
      <c r="M8039">
        <v>0.2</v>
      </c>
      <c r="N8039">
        <v>-5.6943000000000001</v>
      </c>
    </row>
    <row r="8040" spans="1:14" hidden="1">
      <c r="A8040">
        <v>4321</v>
      </c>
      <c r="B8040" t="s">
        <v>6691</v>
      </c>
      <c r="C8040" s="4">
        <v>42002</v>
      </c>
      <c r="D8040" s="4">
        <v>42007</v>
      </c>
      <c r="E8040" t="s">
        <v>52</v>
      </c>
      <c r="F8040" t="s">
        <v>2558</v>
      </c>
      <c r="G8040" t="s">
        <v>21</v>
      </c>
      <c r="H8040">
        <v>87105</v>
      </c>
      <c r="I8040" t="s">
        <v>1003</v>
      </c>
      <c r="J8040">
        <v>33.29</v>
      </c>
      <c r="K8040">
        <v>1</v>
      </c>
      <c r="L8040">
        <v>25.3004</v>
      </c>
      <c r="M8040">
        <v>0</v>
      </c>
      <c r="N8040">
        <v>7.9896000000000003</v>
      </c>
    </row>
    <row r="8041" spans="1:14" hidden="1">
      <c r="A8041">
        <v>5678</v>
      </c>
      <c r="B8041" t="s">
        <v>6692</v>
      </c>
      <c r="C8041" s="4">
        <v>42002</v>
      </c>
      <c r="D8041" s="4">
        <v>42009</v>
      </c>
      <c r="E8041" t="s">
        <v>15</v>
      </c>
      <c r="F8041" t="s">
        <v>1420</v>
      </c>
      <c r="G8041" t="s">
        <v>21</v>
      </c>
      <c r="H8041">
        <v>60610</v>
      </c>
      <c r="I8041" t="s">
        <v>2593</v>
      </c>
      <c r="J8041">
        <v>38.975999999999999</v>
      </c>
      <c r="K8041">
        <v>3</v>
      </c>
      <c r="L8041">
        <v>29.881599999999999</v>
      </c>
      <c r="M8041">
        <v>0.6</v>
      </c>
      <c r="N8041">
        <v>-50.668799999999997</v>
      </c>
    </row>
    <row r="8042" spans="1:14" hidden="1">
      <c r="A8042">
        <v>7204</v>
      </c>
      <c r="B8042" t="s">
        <v>6693</v>
      </c>
      <c r="C8042" s="4">
        <v>42002</v>
      </c>
      <c r="D8042" s="4">
        <v>42006</v>
      </c>
      <c r="E8042" t="s">
        <v>15</v>
      </c>
      <c r="F8042" t="s">
        <v>2131</v>
      </c>
      <c r="G8042" t="s">
        <v>17</v>
      </c>
      <c r="H8042">
        <v>60174</v>
      </c>
      <c r="I8042" t="s">
        <v>5716</v>
      </c>
      <c r="J8042">
        <v>8.7360000000000007</v>
      </c>
      <c r="K8042">
        <v>3</v>
      </c>
      <c r="L8042">
        <v>4.5136000000000003</v>
      </c>
      <c r="M8042">
        <v>0.6</v>
      </c>
      <c r="N8042">
        <v>-4.8048000000000002</v>
      </c>
    </row>
    <row r="8043" spans="1:14" hidden="1">
      <c r="A8043">
        <v>7693</v>
      </c>
      <c r="B8043" t="s">
        <v>6694</v>
      </c>
      <c r="C8043" s="4">
        <v>42002</v>
      </c>
      <c r="D8043" s="4">
        <v>42007</v>
      </c>
      <c r="E8043" t="s">
        <v>15</v>
      </c>
      <c r="F8043" t="s">
        <v>361</v>
      </c>
      <c r="G8043" t="s">
        <v>21</v>
      </c>
      <c r="H8043">
        <v>94513</v>
      </c>
      <c r="I8043" t="s">
        <v>1481</v>
      </c>
      <c r="J8043">
        <v>88.8</v>
      </c>
      <c r="K8043">
        <v>6</v>
      </c>
      <c r="L8043">
        <v>7.4</v>
      </c>
      <c r="M8043">
        <v>0</v>
      </c>
      <c r="N8043">
        <v>44.4</v>
      </c>
    </row>
    <row r="8044" spans="1:14" hidden="1">
      <c r="A8044">
        <v>7694</v>
      </c>
      <c r="B8044" t="s">
        <v>6694</v>
      </c>
      <c r="C8044" s="4">
        <v>42002</v>
      </c>
      <c r="D8044" s="4">
        <v>42007</v>
      </c>
      <c r="E8044" t="s">
        <v>15</v>
      </c>
      <c r="F8044" t="s">
        <v>361</v>
      </c>
      <c r="G8044" t="s">
        <v>21</v>
      </c>
      <c r="H8044">
        <v>94513</v>
      </c>
      <c r="I8044" t="s">
        <v>3081</v>
      </c>
      <c r="J8044">
        <v>319.96800000000002</v>
      </c>
      <c r="K8044">
        <v>4</v>
      </c>
      <c r="L8044">
        <v>70.992900000000006</v>
      </c>
      <c r="M8044">
        <v>0.2</v>
      </c>
      <c r="N8044">
        <v>35.996400000000001</v>
      </c>
    </row>
    <row r="8045" spans="1:14" hidden="1">
      <c r="A8045">
        <v>9442</v>
      </c>
      <c r="B8045" t="s">
        <v>6695</v>
      </c>
      <c r="C8045" s="4">
        <v>42002</v>
      </c>
      <c r="D8045" s="4">
        <v>42004</v>
      </c>
      <c r="E8045" t="s">
        <v>52</v>
      </c>
      <c r="F8045" t="s">
        <v>6696</v>
      </c>
      <c r="G8045" t="s">
        <v>21</v>
      </c>
      <c r="H8045">
        <v>44240</v>
      </c>
      <c r="I8045" t="s">
        <v>2321</v>
      </c>
      <c r="J8045">
        <v>48.36</v>
      </c>
      <c r="K8045">
        <v>5</v>
      </c>
      <c r="L8045">
        <v>8.4629999999999992</v>
      </c>
      <c r="M8045">
        <v>0.2</v>
      </c>
      <c r="N8045">
        <v>6.0449999999999902</v>
      </c>
    </row>
    <row r="8046" spans="1:14" hidden="1">
      <c r="A8046">
        <v>317</v>
      </c>
      <c r="B8046" t="s">
        <v>6697</v>
      </c>
      <c r="C8046" s="4">
        <v>42001</v>
      </c>
      <c r="D8046" s="4">
        <v>42003</v>
      </c>
      <c r="E8046" t="s">
        <v>38</v>
      </c>
      <c r="F8046" t="s">
        <v>1841</v>
      </c>
      <c r="G8046" t="s">
        <v>27</v>
      </c>
      <c r="H8046">
        <v>19143</v>
      </c>
      <c r="I8046" t="s">
        <v>1106</v>
      </c>
      <c r="J8046">
        <v>99.135999999999996</v>
      </c>
      <c r="K8046">
        <v>4</v>
      </c>
      <c r="L8046">
        <v>22.615400000000001</v>
      </c>
      <c r="M8046">
        <v>0.2</v>
      </c>
      <c r="N8046">
        <v>8.6743999999999897</v>
      </c>
    </row>
    <row r="8047" spans="1:14" hidden="1">
      <c r="A8047">
        <v>6296</v>
      </c>
      <c r="B8047" t="s">
        <v>6698</v>
      </c>
      <c r="C8047" s="4">
        <v>42001</v>
      </c>
      <c r="D8047" s="4">
        <v>42005</v>
      </c>
      <c r="E8047" t="s">
        <v>15</v>
      </c>
      <c r="F8047" t="s">
        <v>1782</v>
      </c>
      <c r="G8047" t="s">
        <v>27</v>
      </c>
      <c r="H8047">
        <v>1915</v>
      </c>
      <c r="I8047" t="s">
        <v>1341</v>
      </c>
      <c r="J8047">
        <v>1737.18</v>
      </c>
      <c r="K8047">
        <v>6</v>
      </c>
      <c r="L8047">
        <v>205.56630000000001</v>
      </c>
      <c r="M8047">
        <v>0</v>
      </c>
      <c r="N8047">
        <v>503.78219999999999</v>
      </c>
    </row>
    <row r="8048" spans="1:14" hidden="1">
      <c r="A8048">
        <v>6297</v>
      </c>
      <c r="B8048" t="s">
        <v>6698</v>
      </c>
      <c r="C8048" s="4">
        <v>42001</v>
      </c>
      <c r="D8048" s="4">
        <v>42005</v>
      </c>
      <c r="E8048" t="s">
        <v>15</v>
      </c>
      <c r="F8048" t="s">
        <v>1782</v>
      </c>
      <c r="G8048" t="s">
        <v>27</v>
      </c>
      <c r="H8048">
        <v>1915</v>
      </c>
      <c r="I8048" t="s">
        <v>4206</v>
      </c>
      <c r="J8048">
        <v>704.25</v>
      </c>
      <c r="K8048">
        <v>5</v>
      </c>
      <c r="L8048">
        <v>123.94799999999999</v>
      </c>
      <c r="M8048">
        <v>0</v>
      </c>
      <c r="N8048">
        <v>84.51</v>
      </c>
    </row>
    <row r="8049" spans="1:14" hidden="1">
      <c r="A8049">
        <v>6298</v>
      </c>
      <c r="B8049" t="s">
        <v>6698</v>
      </c>
      <c r="C8049" s="4">
        <v>42001</v>
      </c>
      <c r="D8049" s="4">
        <v>42005</v>
      </c>
      <c r="E8049" t="s">
        <v>15</v>
      </c>
      <c r="F8049" t="s">
        <v>1782</v>
      </c>
      <c r="G8049" t="s">
        <v>27</v>
      </c>
      <c r="H8049">
        <v>1915</v>
      </c>
      <c r="I8049" t="s">
        <v>1441</v>
      </c>
      <c r="J8049">
        <v>141.76</v>
      </c>
      <c r="K8049">
        <v>4</v>
      </c>
      <c r="L8049">
        <v>18.783200000000001</v>
      </c>
      <c r="M8049">
        <v>0</v>
      </c>
      <c r="N8049">
        <v>66.627200000000002</v>
      </c>
    </row>
    <row r="8050" spans="1:14" hidden="1">
      <c r="A8050">
        <v>9943</v>
      </c>
      <c r="B8050" t="s">
        <v>6699</v>
      </c>
      <c r="C8050" s="4">
        <v>42001</v>
      </c>
      <c r="D8050" s="4">
        <v>42007</v>
      </c>
      <c r="E8050" t="s">
        <v>15</v>
      </c>
      <c r="F8050" t="s">
        <v>2428</v>
      </c>
      <c r="G8050" t="s">
        <v>21</v>
      </c>
      <c r="H8050">
        <v>92804</v>
      </c>
      <c r="I8050" t="s">
        <v>2942</v>
      </c>
      <c r="J8050">
        <v>998.82</v>
      </c>
      <c r="K8050">
        <v>9</v>
      </c>
      <c r="L8050">
        <v>107.6506</v>
      </c>
      <c r="M8050">
        <v>0</v>
      </c>
      <c r="N8050">
        <v>29.9646000000001</v>
      </c>
    </row>
    <row r="8051" spans="1:14" hidden="1">
      <c r="A8051">
        <v>9944</v>
      </c>
      <c r="B8051" t="s">
        <v>6699</v>
      </c>
      <c r="C8051" s="4">
        <v>42001</v>
      </c>
      <c r="D8051" s="4">
        <v>42007</v>
      </c>
      <c r="E8051" t="s">
        <v>15</v>
      </c>
      <c r="F8051" t="s">
        <v>2428</v>
      </c>
      <c r="G8051" t="s">
        <v>21</v>
      </c>
      <c r="H8051">
        <v>92804</v>
      </c>
      <c r="I8051" t="s">
        <v>2971</v>
      </c>
      <c r="J8051">
        <v>51.15</v>
      </c>
      <c r="K8051">
        <v>5</v>
      </c>
      <c r="L8051">
        <v>7.5701999999999998</v>
      </c>
      <c r="M8051">
        <v>0</v>
      </c>
      <c r="N8051">
        <v>13.298999999999999</v>
      </c>
    </row>
    <row r="8052" spans="1:14" hidden="1">
      <c r="A8052">
        <v>1177</v>
      </c>
      <c r="B8052" t="s">
        <v>6700</v>
      </c>
      <c r="C8052" s="4">
        <v>42000</v>
      </c>
      <c r="D8052" s="4">
        <v>42003</v>
      </c>
      <c r="E8052" t="s">
        <v>52</v>
      </c>
      <c r="F8052" t="s">
        <v>551</v>
      </c>
      <c r="G8052" t="s">
        <v>17</v>
      </c>
      <c r="H8052">
        <v>90004</v>
      </c>
      <c r="I8052" t="s">
        <v>5465</v>
      </c>
      <c r="J8052">
        <v>11.56</v>
      </c>
      <c r="K8052">
        <v>4</v>
      </c>
      <c r="L8052">
        <v>1.5317000000000001</v>
      </c>
      <c r="M8052">
        <v>0</v>
      </c>
      <c r="N8052">
        <v>5.4332000000000003</v>
      </c>
    </row>
    <row r="8053" spans="1:14" hidden="1">
      <c r="A8053">
        <v>2967</v>
      </c>
      <c r="B8053" t="s">
        <v>6701</v>
      </c>
      <c r="C8053" s="4">
        <v>42000</v>
      </c>
      <c r="D8053" s="4">
        <v>42004</v>
      </c>
      <c r="E8053" t="s">
        <v>15</v>
      </c>
      <c r="F8053" t="s">
        <v>5011</v>
      </c>
      <c r="G8053" t="s">
        <v>21</v>
      </c>
      <c r="H8053">
        <v>60076</v>
      </c>
      <c r="I8053" t="s">
        <v>218</v>
      </c>
      <c r="J8053">
        <v>32.951999999999998</v>
      </c>
      <c r="K8053">
        <v>6</v>
      </c>
      <c r="L8053">
        <v>8.7872000000000003</v>
      </c>
      <c r="M8053">
        <v>0.6</v>
      </c>
      <c r="N8053">
        <v>-19.7712</v>
      </c>
    </row>
    <row r="8054" spans="1:14" hidden="1">
      <c r="A8054">
        <v>2968</v>
      </c>
      <c r="B8054" t="s">
        <v>6701</v>
      </c>
      <c r="C8054" s="4">
        <v>42000</v>
      </c>
      <c r="D8054" s="4">
        <v>42004</v>
      </c>
      <c r="E8054" t="s">
        <v>15</v>
      </c>
      <c r="F8054" t="s">
        <v>5011</v>
      </c>
      <c r="G8054" t="s">
        <v>21</v>
      </c>
      <c r="H8054">
        <v>60076</v>
      </c>
      <c r="I8054" t="s">
        <v>3897</v>
      </c>
      <c r="J8054">
        <v>30.015999999999998</v>
      </c>
      <c r="K8054">
        <v>4</v>
      </c>
      <c r="L8054">
        <v>6.7535999999999996</v>
      </c>
      <c r="M8054">
        <v>0.2</v>
      </c>
      <c r="N8054">
        <v>3.0015999999999998</v>
      </c>
    </row>
    <row r="8055" spans="1:14" hidden="1">
      <c r="A8055">
        <v>4553</v>
      </c>
      <c r="B8055" t="s">
        <v>6702</v>
      </c>
      <c r="C8055" s="4">
        <v>42000</v>
      </c>
      <c r="D8055" s="4">
        <v>42006</v>
      </c>
      <c r="E8055" t="s">
        <v>15</v>
      </c>
      <c r="F8055" t="s">
        <v>2514</v>
      </c>
      <c r="G8055" t="s">
        <v>21</v>
      </c>
      <c r="H8055">
        <v>94122</v>
      </c>
      <c r="I8055" t="s">
        <v>2554</v>
      </c>
      <c r="J8055">
        <v>230.28</v>
      </c>
      <c r="K8055">
        <v>3</v>
      </c>
      <c r="L8055">
        <v>69.084000000000003</v>
      </c>
      <c r="M8055">
        <v>0.2</v>
      </c>
      <c r="N8055">
        <v>23.027999999999999</v>
      </c>
    </row>
    <row r="8056" spans="1:14" hidden="1">
      <c r="A8056">
        <v>4554</v>
      </c>
      <c r="B8056" t="s">
        <v>6702</v>
      </c>
      <c r="C8056" s="4">
        <v>42000</v>
      </c>
      <c r="D8056" s="4">
        <v>42006</v>
      </c>
      <c r="E8056" t="s">
        <v>15</v>
      </c>
      <c r="F8056" t="s">
        <v>2514</v>
      </c>
      <c r="G8056" t="s">
        <v>21</v>
      </c>
      <c r="H8056">
        <v>94122</v>
      </c>
      <c r="I8056" t="s">
        <v>2231</v>
      </c>
      <c r="J8056">
        <v>12.84</v>
      </c>
      <c r="K8056">
        <v>3</v>
      </c>
      <c r="L8056">
        <v>2.3540000000000001</v>
      </c>
      <c r="M8056">
        <v>0</v>
      </c>
      <c r="N8056">
        <v>5.7779999999999996</v>
      </c>
    </row>
    <row r="8057" spans="1:14" hidden="1">
      <c r="A8057">
        <v>6132</v>
      </c>
      <c r="B8057" t="s">
        <v>6703</v>
      </c>
      <c r="C8057" s="4">
        <v>42000</v>
      </c>
      <c r="D8057" s="4">
        <v>42004</v>
      </c>
      <c r="E8057" t="s">
        <v>15</v>
      </c>
      <c r="F8057" t="s">
        <v>1346</v>
      </c>
      <c r="G8057" t="s">
        <v>17</v>
      </c>
      <c r="H8057">
        <v>10011</v>
      </c>
      <c r="I8057" t="s">
        <v>4162</v>
      </c>
      <c r="J8057">
        <v>767.21400000000006</v>
      </c>
      <c r="K8057">
        <v>14</v>
      </c>
      <c r="L8057">
        <v>43.231900000000003</v>
      </c>
      <c r="M8057">
        <v>0.1</v>
      </c>
      <c r="N8057">
        <v>161.9674</v>
      </c>
    </row>
    <row r="8058" spans="1:14" hidden="1">
      <c r="A8058">
        <v>7776</v>
      </c>
      <c r="B8058" t="s">
        <v>6704</v>
      </c>
      <c r="C8058" s="4">
        <v>42000</v>
      </c>
      <c r="D8058" s="4">
        <v>42004</v>
      </c>
      <c r="E8058" t="s">
        <v>15</v>
      </c>
      <c r="F8058" t="s">
        <v>4200</v>
      </c>
      <c r="G8058" t="s">
        <v>17</v>
      </c>
      <c r="H8058">
        <v>92553</v>
      </c>
      <c r="I8058" t="s">
        <v>4441</v>
      </c>
      <c r="J8058">
        <v>10.98</v>
      </c>
      <c r="K8058">
        <v>1</v>
      </c>
      <c r="L8058">
        <v>8.0153999999999996</v>
      </c>
      <c r="M8058">
        <v>0</v>
      </c>
      <c r="N8058">
        <v>2.9645999999999999</v>
      </c>
    </row>
    <row r="8059" spans="1:14" hidden="1">
      <c r="A8059">
        <v>7777</v>
      </c>
      <c r="B8059" t="s">
        <v>6704</v>
      </c>
      <c r="C8059" s="4">
        <v>42000</v>
      </c>
      <c r="D8059" s="4">
        <v>42004</v>
      </c>
      <c r="E8059" t="s">
        <v>15</v>
      </c>
      <c r="F8059" t="s">
        <v>4200</v>
      </c>
      <c r="G8059" t="s">
        <v>17</v>
      </c>
      <c r="H8059">
        <v>92553</v>
      </c>
      <c r="I8059" t="s">
        <v>6558</v>
      </c>
      <c r="J8059">
        <v>7.86</v>
      </c>
      <c r="K8059">
        <v>3</v>
      </c>
      <c r="L8059">
        <v>1.4148000000000001</v>
      </c>
      <c r="M8059">
        <v>0</v>
      </c>
      <c r="N8059">
        <v>3.6156000000000001</v>
      </c>
    </row>
    <row r="8060" spans="1:14" hidden="1">
      <c r="A8060">
        <v>7778</v>
      </c>
      <c r="B8060" t="s">
        <v>6704</v>
      </c>
      <c r="C8060" s="4">
        <v>42000</v>
      </c>
      <c r="D8060" s="4">
        <v>42004</v>
      </c>
      <c r="E8060" t="s">
        <v>15</v>
      </c>
      <c r="F8060" t="s">
        <v>4200</v>
      </c>
      <c r="G8060" t="s">
        <v>17</v>
      </c>
      <c r="H8060">
        <v>92553</v>
      </c>
      <c r="I8060" t="s">
        <v>1675</v>
      </c>
      <c r="J8060">
        <v>51.45</v>
      </c>
      <c r="K8060">
        <v>3</v>
      </c>
      <c r="L8060">
        <v>12.519500000000001</v>
      </c>
      <c r="M8060">
        <v>0</v>
      </c>
      <c r="N8060">
        <v>13.891500000000001</v>
      </c>
    </row>
    <row r="8061" spans="1:14" hidden="1">
      <c r="A8061">
        <v>7779</v>
      </c>
      <c r="B8061" t="s">
        <v>6704</v>
      </c>
      <c r="C8061" s="4">
        <v>42000</v>
      </c>
      <c r="D8061" s="4">
        <v>42004</v>
      </c>
      <c r="E8061" t="s">
        <v>15</v>
      </c>
      <c r="F8061" t="s">
        <v>4200</v>
      </c>
      <c r="G8061" t="s">
        <v>17</v>
      </c>
      <c r="H8061">
        <v>92553</v>
      </c>
      <c r="I8061" t="s">
        <v>3157</v>
      </c>
      <c r="J8061">
        <v>37.055999999999997</v>
      </c>
      <c r="K8061">
        <v>3</v>
      </c>
      <c r="L8061">
        <v>7.72</v>
      </c>
      <c r="M8061">
        <v>0.2</v>
      </c>
      <c r="N8061">
        <v>13.896000000000001</v>
      </c>
    </row>
    <row r="8062" spans="1:14" hidden="1">
      <c r="A8062">
        <v>8338</v>
      </c>
      <c r="B8062" t="s">
        <v>6705</v>
      </c>
      <c r="C8062" s="4">
        <v>42000</v>
      </c>
      <c r="D8062" s="4">
        <v>42007</v>
      </c>
      <c r="E8062" t="s">
        <v>15</v>
      </c>
      <c r="F8062" t="s">
        <v>4194</v>
      </c>
      <c r="G8062" t="s">
        <v>27</v>
      </c>
      <c r="H8062">
        <v>35601</v>
      </c>
      <c r="I8062" t="s">
        <v>5357</v>
      </c>
      <c r="J8062">
        <v>23.92</v>
      </c>
      <c r="K8062">
        <v>4</v>
      </c>
      <c r="L8062">
        <v>3.0497999999999998</v>
      </c>
      <c r="M8062">
        <v>0</v>
      </c>
      <c r="N8062">
        <v>11.720800000000001</v>
      </c>
    </row>
    <row r="8063" spans="1:14" hidden="1">
      <c r="A8063">
        <v>8339</v>
      </c>
      <c r="B8063" t="s">
        <v>6705</v>
      </c>
      <c r="C8063" s="4">
        <v>42000</v>
      </c>
      <c r="D8063" s="4">
        <v>42007</v>
      </c>
      <c r="E8063" t="s">
        <v>15</v>
      </c>
      <c r="F8063" t="s">
        <v>4194</v>
      </c>
      <c r="G8063" t="s">
        <v>27</v>
      </c>
      <c r="H8063">
        <v>35601</v>
      </c>
      <c r="I8063" t="s">
        <v>5599</v>
      </c>
      <c r="J8063">
        <v>498</v>
      </c>
      <c r="K8063">
        <v>5</v>
      </c>
      <c r="L8063">
        <v>62.747999999999998</v>
      </c>
      <c r="M8063">
        <v>0</v>
      </c>
      <c r="N8063">
        <v>184.26</v>
      </c>
    </row>
    <row r="8064" spans="1:14" hidden="1">
      <c r="A8064">
        <v>8372</v>
      </c>
      <c r="B8064" t="s">
        <v>6706</v>
      </c>
      <c r="C8064" s="4">
        <v>42000</v>
      </c>
      <c r="D8064" s="4">
        <v>42003</v>
      </c>
      <c r="E8064" t="s">
        <v>38</v>
      </c>
      <c r="F8064" t="s">
        <v>1133</v>
      </c>
      <c r="G8064" t="s">
        <v>21</v>
      </c>
      <c r="H8064">
        <v>76106</v>
      </c>
      <c r="I8064" t="s">
        <v>1027</v>
      </c>
      <c r="J8064">
        <v>4.984</v>
      </c>
      <c r="K8064">
        <v>1</v>
      </c>
      <c r="L8064">
        <v>13.456799999999999</v>
      </c>
      <c r="M8064">
        <v>0.8</v>
      </c>
      <c r="N8064">
        <v>-8.4727999999999994</v>
      </c>
    </row>
    <row r="8065" spans="1:14" hidden="1">
      <c r="A8065">
        <v>8671</v>
      </c>
      <c r="B8065" t="s">
        <v>6707</v>
      </c>
      <c r="C8065" s="4">
        <v>42000</v>
      </c>
      <c r="D8065" s="4">
        <v>42005</v>
      </c>
      <c r="E8065" t="s">
        <v>52</v>
      </c>
      <c r="F8065" t="s">
        <v>3696</v>
      </c>
      <c r="G8065" t="s">
        <v>21</v>
      </c>
      <c r="H8065">
        <v>44105</v>
      </c>
      <c r="I8065" t="s">
        <v>4015</v>
      </c>
      <c r="J8065">
        <v>182.352</v>
      </c>
      <c r="K8065">
        <v>3</v>
      </c>
      <c r="L8065">
        <v>66.862399999999994</v>
      </c>
      <c r="M8065">
        <v>0.2</v>
      </c>
      <c r="N8065">
        <v>-18.235199999999999</v>
      </c>
    </row>
    <row r="8066" spans="1:14" hidden="1">
      <c r="A8066">
        <v>8672</v>
      </c>
      <c r="B8066" t="s">
        <v>6707</v>
      </c>
      <c r="C8066" s="4">
        <v>42000</v>
      </c>
      <c r="D8066" s="4">
        <v>42005</v>
      </c>
      <c r="E8066" t="s">
        <v>52</v>
      </c>
      <c r="F8066" t="s">
        <v>3696</v>
      </c>
      <c r="G8066" t="s">
        <v>21</v>
      </c>
      <c r="H8066">
        <v>44105</v>
      </c>
      <c r="I8066" t="s">
        <v>433</v>
      </c>
      <c r="J8066">
        <v>118.16</v>
      </c>
      <c r="K8066">
        <v>2</v>
      </c>
      <c r="L8066">
        <v>71.634500000000003</v>
      </c>
      <c r="M8066">
        <v>0.2</v>
      </c>
      <c r="N8066">
        <v>-25.109000000000002</v>
      </c>
    </row>
    <row r="8067" spans="1:14" hidden="1">
      <c r="A8067">
        <v>9232</v>
      </c>
      <c r="B8067" t="s">
        <v>6708</v>
      </c>
      <c r="C8067" s="4">
        <v>42000</v>
      </c>
      <c r="D8067" s="4">
        <v>42004</v>
      </c>
      <c r="E8067" t="s">
        <v>15</v>
      </c>
      <c r="F8067" t="s">
        <v>916</v>
      </c>
      <c r="G8067" t="s">
        <v>21</v>
      </c>
      <c r="H8067">
        <v>85023</v>
      </c>
      <c r="I8067" t="s">
        <v>762</v>
      </c>
      <c r="J8067">
        <v>946.76400000000001</v>
      </c>
      <c r="K8067">
        <v>6</v>
      </c>
      <c r="L8067">
        <v>273.50959999999998</v>
      </c>
      <c r="M8067">
        <v>0.7</v>
      </c>
      <c r="N8067">
        <v>-694.29359999999997</v>
      </c>
    </row>
    <row r="8068" spans="1:14" hidden="1">
      <c r="A8068">
        <v>125</v>
      </c>
      <c r="B8068" t="s">
        <v>6709</v>
      </c>
      <c r="C8068" s="4">
        <v>41999</v>
      </c>
      <c r="D8068" s="4">
        <v>42001</v>
      </c>
      <c r="E8068" t="s">
        <v>52</v>
      </c>
      <c r="F8068" t="s">
        <v>823</v>
      </c>
      <c r="G8068" t="s">
        <v>17</v>
      </c>
      <c r="H8068">
        <v>77041</v>
      </c>
      <c r="I8068" t="s">
        <v>3584</v>
      </c>
      <c r="J8068">
        <v>600.55799999999999</v>
      </c>
      <c r="K8068">
        <v>3</v>
      </c>
      <c r="L8068">
        <v>203.04580000000001</v>
      </c>
      <c r="M8068">
        <v>0.3</v>
      </c>
      <c r="N8068">
        <v>-8.5794000000000796</v>
      </c>
    </row>
    <row r="8069" spans="1:14" hidden="1">
      <c r="A8069">
        <v>294</v>
      </c>
      <c r="B8069" t="s">
        <v>6710</v>
      </c>
      <c r="C8069" s="4">
        <v>41999</v>
      </c>
      <c r="D8069" s="4">
        <v>42001</v>
      </c>
      <c r="E8069" t="s">
        <v>38</v>
      </c>
      <c r="F8069" t="s">
        <v>418</v>
      </c>
      <c r="G8069" t="s">
        <v>27</v>
      </c>
      <c r="H8069">
        <v>80906</v>
      </c>
      <c r="I8069" t="s">
        <v>427</v>
      </c>
      <c r="J8069">
        <v>300.416</v>
      </c>
      <c r="K8069">
        <v>8</v>
      </c>
      <c r="L8069">
        <v>27.694600000000001</v>
      </c>
      <c r="M8069">
        <v>0.2</v>
      </c>
      <c r="N8069">
        <v>78.859200000000001</v>
      </c>
    </row>
    <row r="8070" spans="1:14" hidden="1">
      <c r="A8070">
        <v>295</v>
      </c>
      <c r="B8070" t="s">
        <v>6710</v>
      </c>
      <c r="C8070" s="4">
        <v>41999</v>
      </c>
      <c r="D8070" s="4">
        <v>42001</v>
      </c>
      <c r="E8070" t="s">
        <v>38</v>
      </c>
      <c r="F8070" t="s">
        <v>418</v>
      </c>
      <c r="G8070" t="s">
        <v>27</v>
      </c>
      <c r="H8070">
        <v>80906</v>
      </c>
      <c r="I8070" t="s">
        <v>1502</v>
      </c>
      <c r="J8070">
        <v>230.352</v>
      </c>
      <c r="K8070">
        <v>3</v>
      </c>
      <c r="L8070">
        <v>70.065399999999997</v>
      </c>
      <c r="M8070">
        <v>0.2</v>
      </c>
      <c r="N8070">
        <v>20.155799999999999</v>
      </c>
    </row>
    <row r="8071" spans="1:14" hidden="1">
      <c r="A8071">
        <v>296</v>
      </c>
      <c r="B8071" t="s">
        <v>6710</v>
      </c>
      <c r="C8071" s="4">
        <v>41999</v>
      </c>
      <c r="D8071" s="4">
        <v>42001</v>
      </c>
      <c r="E8071" t="s">
        <v>38</v>
      </c>
      <c r="F8071" t="s">
        <v>418</v>
      </c>
      <c r="G8071" t="s">
        <v>27</v>
      </c>
      <c r="H8071">
        <v>80906</v>
      </c>
      <c r="I8071" t="s">
        <v>4893</v>
      </c>
      <c r="J8071">
        <v>218.352</v>
      </c>
      <c r="K8071">
        <v>3</v>
      </c>
      <c r="L8071">
        <v>80.972200000000001</v>
      </c>
      <c r="M8071">
        <v>0.2</v>
      </c>
      <c r="N8071">
        <v>-24.564599999999999</v>
      </c>
    </row>
    <row r="8072" spans="1:14" hidden="1">
      <c r="A8072">
        <v>297</v>
      </c>
      <c r="B8072" t="s">
        <v>6710</v>
      </c>
      <c r="C8072" s="4">
        <v>41999</v>
      </c>
      <c r="D8072" s="4">
        <v>42001</v>
      </c>
      <c r="E8072" t="s">
        <v>38</v>
      </c>
      <c r="F8072" t="s">
        <v>418</v>
      </c>
      <c r="G8072" t="s">
        <v>27</v>
      </c>
      <c r="H8072">
        <v>80906</v>
      </c>
      <c r="I8072" t="s">
        <v>4066</v>
      </c>
      <c r="J8072">
        <v>78.599999999999994</v>
      </c>
      <c r="K8072">
        <v>5</v>
      </c>
      <c r="L8072">
        <v>28.295999999999999</v>
      </c>
      <c r="M8072">
        <v>0.7</v>
      </c>
      <c r="N8072">
        <v>-62.88</v>
      </c>
    </row>
    <row r="8073" spans="1:14" hidden="1">
      <c r="A8073">
        <v>298</v>
      </c>
      <c r="B8073" t="s">
        <v>6710</v>
      </c>
      <c r="C8073" s="4">
        <v>41999</v>
      </c>
      <c r="D8073" s="4">
        <v>42001</v>
      </c>
      <c r="E8073" t="s">
        <v>38</v>
      </c>
      <c r="F8073" t="s">
        <v>418</v>
      </c>
      <c r="G8073" t="s">
        <v>27</v>
      </c>
      <c r="H8073">
        <v>80906</v>
      </c>
      <c r="I8073" t="s">
        <v>1334</v>
      </c>
      <c r="J8073">
        <v>27.552</v>
      </c>
      <c r="K8073">
        <v>3</v>
      </c>
      <c r="L8073">
        <v>6.0843999999999996</v>
      </c>
      <c r="M8073">
        <v>0.2</v>
      </c>
      <c r="N8073">
        <v>9.2988</v>
      </c>
    </row>
    <row r="8074" spans="1:14" hidden="1">
      <c r="A8074">
        <v>622</v>
      </c>
      <c r="B8074" t="s">
        <v>6711</v>
      </c>
      <c r="C8074" s="4">
        <v>41999</v>
      </c>
      <c r="D8074" s="4">
        <v>42004</v>
      </c>
      <c r="E8074" t="s">
        <v>15</v>
      </c>
      <c r="F8074" t="s">
        <v>1485</v>
      </c>
      <c r="G8074" t="s">
        <v>21</v>
      </c>
      <c r="H8074">
        <v>60610</v>
      </c>
      <c r="I8074" t="s">
        <v>28</v>
      </c>
      <c r="J8074">
        <v>8.69</v>
      </c>
      <c r="K8074">
        <v>5</v>
      </c>
      <c r="L8074">
        <v>4.6925999999999997</v>
      </c>
      <c r="M8074">
        <v>0.8</v>
      </c>
      <c r="N8074">
        <v>-14.773</v>
      </c>
    </row>
    <row r="8075" spans="1:14" hidden="1">
      <c r="A8075">
        <v>3293</v>
      </c>
      <c r="B8075" t="s">
        <v>6712</v>
      </c>
      <c r="C8075" s="4">
        <v>41999</v>
      </c>
      <c r="D8075" s="4">
        <v>42003</v>
      </c>
      <c r="E8075" t="s">
        <v>15</v>
      </c>
      <c r="F8075" t="s">
        <v>1186</v>
      </c>
      <c r="G8075" t="s">
        <v>21</v>
      </c>
      <c r="H8075">
        <v>92024</v>
      </c>
      <c r="I8075" t="s">
        <v>4817</v>
      </c>
      <c r="J8075">
        <v>11.91</v>
      </c>
      <c r="K8075">
        <v>3</v>
      </c>
      <c r="L8075">
        <v>3.9302999999999999</v>
      </c>
      <c r="M8075">
        <v>0</v>
      </c>
      <c r="N8075">
        <v>0.1191</v>
      </c>
    </row>
    <row r="8076" spans="1:14" hidden="1">
      <c r="A8076">
        <v>3294</v>
      </c>
      <c r="B8076" t="s">
        <v>6712</v>
      </c>
      <c r="C8076" s="4">
        <v>41999</v>
      </c>
      <c r="D8076" s="4">
        <v>42003</v>
      </c>
      <c r="E8076" t="s">
        <v>15</v>
      </c>
      <c r="F8076" t="s">
        <v>1186</v>
      </c>
      <c r="G8076" t="s">
        <v>21</v>
      </c>
      <c r="H8076">
        <v>92024</v>
      </c>
      <c r="I8076" t="s">
        <v>2582</v>
      </c>
      <c r="J8076">
        <v>3.48</v>
      </c>
      <c r="K8076">
        <v>2</v>
      </c>
      <c r="L8076">
        <v>1.1832</v>
      </c>
      <c r="M8076">
        <v>0</v>
      </c>
      <c r="N8076">
        <v>1.1135999999999999</v>
      </c>
    </row>
    <row r="8077" spans="1:14" hidden="1">
      <c r="A8077">
        <v>4816</v>
      </c>
      <c r="B8077" t="s">
        <v>6713</v>
      </c>
      <c r="C8077" s="4">
        <v>41999</v>
      </c>
      <c r="D8077" s="4">
        <v>42004</v>
      </c>
      <c r="E8077" t="s">
        <v>15</v>
      </c>
      <c r="F8077" t="s">
        <v>5039</v>
      </c>
      <c r="G8077" t="s">
        <v>21</v>
      </c>
      <c r="H8077">
        <v>19134</v>
      </c>
      <c r="I8077" t="s">
        <v>406</v>
      </c>
      <c r="J8077">
        <v>18.263999999999999</v>
      </c>
      <c r="K8077">
        <v>3</v>
      </c>
      <c r="L8077">
        <v>4.0332999999999997</v>
      </c>
      <c r="M8077">
        <v>0.2</v>
      </c>
      <c r="N8077">
        <v>6.1641000000000004</v>
      </c>
    </row>
    <row r="8078" spans="1:14" hidden="1">
      <c r="A8078">
        <v>4817</v>
      </c>
      <c r="B8078" t="s">
        <v>6713</v>
      </c>
      <c r="C8078" s="4">
        <v>41999</v>
      </c>
      <c r="D8078" s="4">
        <v>42004</v>
      </c>
      <c r="E8078" t="s">
        <v>15</v>
      </c>
      <c r="F8078" t="s">
        <v>5039</v>
      </c>
      <c r="G8078" t="s">
        <v>21</v>
      </c>
      <c r="H8078">
        <v>19134</v>
      </c>
      <c r="I8078" t="s">
        <v>4276</v>
      </c>
      <c r="J8078">
        <v>34.655999999999999</v>
      </c>
      <c r="K8078">
        <v>2</v>
      </c>
      <c r="L8078">
        <v>14.5122</v>
      </c>
      <c r="M8078">
        <v>0.2</v>
      </c>
      <c r="N8078">
        <v>5.6315999999999997</v>
      </c>
    </row>
    <row r="8079" spans="1:14" hidden="1">
      <c r="A8079">
        <v>4818</v>
      </c>
      <c r="B8079" t="s">
        <v>6713</v>
      </c>
      <c r="C8079" s="4">
        <v>41999</v>
      </c>
      <c r="D8079" s="4">
        <v>42004</v>
      </c>
      <c r="E8079" t="s">
        <v>15</v>
      </c>
      <c r="F8079" t="s">
        <v>5039</v>
      </c>
      <c r="G8079" t="s">
        <v>21</v>
      </c>
      <c r="H8079">
        <v>19134</v>
      </c>
      <c r="I8079" t="s">
        <v>3744</v>
      </c>
      <c r="J8079">
        <v>81.552000000000007</v>
      </c>
      <c r="K8079">
        <v>2</v>
      </c>
      <c r="L8079">
        <v>36.698399999999999</v>
      </c>
      <c r="M8079">
        <v>0.2</v>
      </c>
      <c r="N8079">
        <v>8.1552000000000007</v>
      </c>
    </row>
    <row r="8080" spans="1:14" hidden="1">
      <c r="A8080">
        <v>4819</v>
      </c>
      <c r="B8080" t="s">
        <v>6713</v>
      </c>
      <c r="C8080" s="4">
        <v>41999</v>
      </c>
      <c r="D8080" s="4">
        <v>42004</v>
      </c>
      <c r="E8080" t="s">
        <v>15</v>
      </c>
      <c r="F8080" t="s">
        <v>5039</v>
      </c>
      <c r="G8080" t="s">
        <v>21</v>
      </c>
      <c r="H8080">
        <v>19134</v>
      </c>
      <c r="I8080" t="s">
        <v>2277</v>
      </c>
      <c r="J8080">
        <v>227.136</v>
      </c>
      <c r="K8080">
        <v>4</v>
      </c>
      <c r="L8080">
        <v>67.430999999999997</v>
      </c>
      <c r="M8080">
        <v>0.2</v>
      </c>
      <c r="N8080">
        <v>-42.588000000000001</v>
      </c>
    </row>
    <row r="8081" spans="1:14" hidden="1">
      <c r="A8081">
        <v>7344</v>
      </c>
      <c r="B8081" t="s">
        <v>6714</v>
      </c>
      <c r="C8081" s="4">
        <v>41999</v>
      </c>
      <c r="D8081" s="4">
        <v>42005</v>
      </c>
      <c r="E8081" t="s">
        <v>15</v>
      </c>
      <c r="F8081" t="s">
        <v>2264</v>
      </c>
      <c r="G8081" t="s">
        <v>21</v>
      </c>
      <c r="H8081">
        <v>10009</v>
      </c>
      <c r="I8081" t="s">
        <v>122</v>
      </c>
      <c r="J8081">
        <v>191.88</v>
      </c>
      <c r="K8081">
        <v>6</v>
      </c>
      <c r="L8081">
        <v>28.782</v>
      </c>
      <c r="M8081">
        <v>0</v>
      </c>
      <c r="N8081">
        <v>19.187999999999999</v>
      </c>
    </row>
    <row r="8082" spans="1:14" hidden="1">
      <c r="A8082">
        <v>8690</v>
      </c>
      <c r="B8082" t="s">
        <v>6715</v>
      </c>
      <c r="C8082" s="4">
        <v>41999</v>
      </c>
      <c r="D8082" s="4">
        <v>42003</v>
      </c>
      <c r="E8082" t="s">
        <v>15</v>
      </c>
      <c r="F8082" t="s">
        <v>377</v>
      </c>
      <c r="G8082" t="s">
        <v>27</v>
      </c>
      <c r="H8082">
        <v>19140</v>
      </c>
      <c r="I8082" t="s">
        <v>1729</v>
      </c>
      <c r="J8082">
        <v>8.016</v>
      </c>
      <c r="K8082">
        <v>3</v>
      </c>
      <c r="L8082">
        <v>2.3046000000000002</v>
      </c>
      <c r="M8082">
        <v>0.2</v>
      </c>
      <c r="N8082">
        <v>1.1022000000000001</v>
      </c>
    </row>
    <row r="8083" spans="1:14" hidden="1">
      <c r="A8083">
        <v>403</v>
      </c>
      <c r="B8083" t="s">
        <v>6716</v>
      </c>
      <c r="C8083" s="4">
        <v>41997</v>
      </c>
      <c r="D8083" s="4">
        <v>41999</v>
      </c>
      <c r="E8083" t="s">
        <v>38</v>
      </c>
      <c r="F8083" t="s">
        <v>592</v>
      </c>
      <c r="G8083" t="s">
        <v>21</v>
      </c>
      <c r="H8083">
        <v>33180</v>
      </c>
      <c r="I8083" t="s">
        <v>6186</v>
      </c>
      <c r="J8083">
        <v>9.5679999999999996</v>
      </c>
      <c r="K8083">
        <v>2</v>
      </c>
      <c r="L8083">
        <v>3.0497999999999998</v>
      </c>
      <c r="M8083">
        <v>0.2</v>
      </c>
      <c r="N8083">
        <v>3.4683999999999999</v>
      </c>
    </row>
    <row r="8084" spans="1:14" hidden="1">
      <c r="A8084">
        <v>669</v>
      </c>
      <c r="B8084" t="s">
        <v>6717</v>
      </c>
      <c r="C8084" s="4">
        <v>41997</v>
      </c>
      <c r="D8084" s="4">
        <v>41999</v>
      </c>
      <c r="E8084" t="s">
        <v>38</v>
      </c>
      <c r="F8084" t="s">
        <v>916</v>
      </c>
      <c r="G8084" t="s">
        <v>21</v>
      </c>
      <c r="H8084">
        <v>44105</v>
      </c>
      <c r="I8084" t="s">
        <v>400</v>
      </c>
      <c r="J8084">
        <v>30.36</v>
      </c>
      <c r="K8084">
        <v>5</v>
      </c>
      <c r="L8084">
        <v>4.3262999999999998</v>
      </c>
      <c r="M8084">
        <v>0.2</v>
      </c>
      <c r="N8084">
        <v>8.7285000000000004</v>
      </c>
    </row>
    <row r="8085" spans="1:14" hidden="1">
      <c r="A8085">
        <v>1267</v>
      </c>
      <c r="B8085" t="s">
        <v>6718</v>
      </c>
      <c r="C8085" s="4">
        <v>41997</v>
      </c>
      <c r="D8085" s="4">
        <v>42002</v>
      </c>
      <c r="E8085" t="s">
        <v>15</v>
      </c>
      <c r="F8085" t="s">
        <v>1504</v>
      </c>
      <c r="G8085" t="s">
        <v>27</v>
      </c>
      <c r="H8085">
        <v>90045</v>
      </c>
      <c r="I8085" t="s">
        <v>274</v>
      </c>
      <c r="J8085">
        <v>142.86000000000001</v>
      </c>
      <c r="K8085">
        <v>1</v>
      </c>
      <c r="L8085">
        <v>101.4306</v>
      </c>
      <c r="M8085">
        <v>0</v>
      </c>
      <c r="N8085">
        <v>41.429400000000001</v>
      </c>
    </row>
    <row r="8086" spans="1:14" hidden="1">
      <c r="A8086">
        <v>1268</v>
      </c>
      <c r="B8086" t="s">
        <v>6718</v>
      </c>
      <c r="C8086" s="4">
        <v>41997</v>
      </c>
      <c r="D8086" s="4">
        <v>42002</v>
      </c>
      <c r="E8086" t="s">
        <v>15</v>
      </c>
      <c r="F8086" t="s">
        <v>1504</v>
      </c>
      <c r="G8086" t="s">
        <v>27</v>
      </c>
      <c r="H8086">
        <v>90045</v>
      </c>
      <c r="I8086" t="s">
        <v>123</v>
      </c>
      <c r="J8086">
        <v>292.27199999999999</v>
      </c>
      <c r="K8086">
        <v>6</v>
      </c>
      <c r="L8086">
        <v>45.667499999999997</v>
      </c>
      <c r="M8086">
        <v>0.2</v>
      </c>
      <c r="N8086">
        <v>18.266999999999999</v>
      </c>
    </row>
    <row r="8087" spans="1:14" hidden="1">
      <c r="A8087">
        <v>4504</v>
      </c>
      <c r="B8087" t="s">
        <v>6719</v>
      </c>
      <c r="C8087" s="4">
        <v>41997</v>
      </c>
      <c r="D8087" s="4">
        <v>42002</v>
      </c>
      <c r="E8087" t="s">
        <v>15</v>
      </c>
      <c r="F8087" t="s">
        <v>431</v>
      </c>
      <c r="G8087" t="s">
        <v>17</v>
      </c>
      <c r="H8087">
        <v>90045</v>
      </c>
      <c r="I8087" t="s">
        <v>784</v>
      </c>
      <c r="J8087">
        <v>173.65600000000001</v>
      </c>
      <c r="K8087">
        <v>7</v>
      </c>
      <c r="L8087">
        <v>22.327200000000001</v>
      </c>
      <c r="M8087">
        <v>0.2</v>
      </c>
      <c r="N8087">
        <v>17.365600000000001</v>
      </c>
    </row>
    <row r="8088" spans="1:14" hidden="1">
      <c r="A8088">
        <v>4505</v>
      </c>
      <c r="B8088" t="s">
        <v>6719</v>
      </c>
      <c r="C8088" s="4">
        <v>41997</v>
      </c>
      <c r="D8088" s="4">
        <v>42002</v>
      </c>
      <c r="E8088" t="s">
        <v>15</v>
      </c>
      <c r="F8088" t="s">
        <v>431</v>
      </c>
      <c r="G8088" t="s">
        <v>17</v>
      </c>
      <c r="H8088">
        <v>90045</v>
      </c>
      <c r="I8088" t="s">
        <v>1818</v>
      </c>
      <c r="J8088">
        <v>361.96</v>
      </c>
      <c r="K8088">
        <v>2</v>
      </c>
      <c r="L8088">
        <v>130.3056</v>
      </c>
      <c r="M8088">
        <v>0</v>
      </c>
      <c r="N8088">
        <v>101.3488</v>
      </c>
    </row>
    <row r="8089" spans="1:14" hidden="1">
      <c r="A8089">
        <v>4506</v>
      </c>
      <c r="B8089" t="s">
        <v>6719</v>
      </c>
      <c r="C8089" s="4">
        <v>41997</v>
      </c>
      <c r="D8089" s="4">
        <v>42002</v>
      </c>
      <c r="E8089" t="s">
        <v>15</v>
      </c>
      <c r="F8089" t="s">
        <v>431</v>
      </c>
      <c r="G8089" t="s">
        <v>17</v>
      </c>
      <c r="H8089">
        <v>90045</v>
      </c>
      <c r="I8089" t="s">
        <v>1976</v>
      </c>
      <c r="J8089">
        <v>62.85</v>
      </c>
      <c r="K8089">
        <v>3</v>
      </c>
      <c r="L8089">
        <v>16.5505</v>
      </c>
      <c r="M8089">
        <v>0</v>
      </c>
      <c r="N8089">
        <v>13.198499999999999</v>
      </c>
    </row>
    <row r="8090" spans="1:14" hidden="1">
      <c r="A8090">
        <v>4507</v>
      </c>
      <c r="B8090" t="s">
        <v>6719</v>
      </c>
      <c r="C8090" s="4">
        <v>41997</v>
      </c>
      <c r="D8090" s="4">
        <v>42002</v>
      </c>
      <c r="E8090" t="s">
        <v>15</v>
      </c>
      <c r="F8090" t="s">
        <v>431</v>
      </c>
      <c r="G8090" t="s">
        <v>17</v>
      </c>
      <c r="H8090">
        <v>90045</v>
      </c>
      <c r="I8090" t="s">
        <v>4774</v>
      </c>
      <c r="J8090">
        <v>818.37599999999998</v>
      </c>
      <c r="K8090">
        <v>3</v>
      </c>
      <c r="L8090">
        <v>255.74250000000001</v>
      </c>
      <c r="M8090">
        <v>0.2</v>
      </c>
      <c r="N8090">
        <v>51.148499999999999</v>
      </c>
    </row>
    <row r="8091" spans="1:14" hidden="1">
      <c r="A8091">
        <v>4508</v>
      </c>
      <c r="B8091" t="s">
        <v>6719</v>
      </c>
      <c r="C8091" s="4">
        <v>41997</v>
      </c>
      <c r="D8091" s="4">
        <v>42002</v>
      </c>
      <c r="E8091" t="s">
        <v>15</v>
      </c>
      <c r="F8091" t="s">
        <v>431</v>
      </c>
      <c r="G8091" t="s">
        <v>17</v>
      </c>
      <c r="H8091">
        <v>90045</v>
      </c>
      <c r="I8091" t="s">
        <v>1156</v>
      </c>
      <c r="J8091">
        <v>20.34</v>
      </c>
      <c r="K8091">
        <v>1</v>
      </c>
      <c r="L8091">
        <v>20.136600000000001</v>
      </c>
      <c r="M8091">
        <v>0</v>
      </c>
      <c r="N8091">
        <v>0.203399999999998</v>
      </c>
    </row>
    <row r="8092" spans="1:14" hidden="1">
      <c r="A8092">
        <v>4509</v>
      </c>
      <c r="B8092" t="s">
        <v>6719</v>
      </c>
      <c r="C8092" s="4">
        <v>41997</v>
      </c>
      <c r="D8092" s="4">
        <v>42002</v>
      </c>
      <c r="E8092" t="s">
        <v>15</v>
      </c>
      <c r="F8092" t="s">
        <v>431</v>
      </c>
      <c r="G8092" t="s">
        <v>17</v>
      </c>
      <c r="H8092">
        <v>90045</v>
      </c>
      <c r="I8092" t="s">
        <v>2921</v>
      </c>
      <c r="J8092">
        <v>23.99</v>
      </c>
      <c r="K8092">
        <v>1</v>
      </c>
      <c r="L8092">
        <v>18.472300000000001</v>
      </c>
      <c r="M8092">
        <v>0</v>
      </c>
      <c r="N8092">
        <v>5.5176999999999996</v>
      </c>
    </row>
    <row r="8093" spans="1:14" hidden="1">
      <c r="A8093">
        <v>8949</v>
      </c>
      <c r="B8093" t="s">
        <v>6720</v>
      </c>
      <c r="C8093" s="4">
        <v>41997</v>
      </c>
      <c r="D8093" s="4">
        <v>41999</v>
      </c>
      <c r="E8093" t="s">
        <v>38</v>
      </c>
      <c r="F8093" t="s">
        <v>744</v>
      </c>
      <c r="G8093" t="s">
        <v>21</v>
      </c>
      <c r="H8093">
        <v>92037</v>
      </c>
      <c r="I8093" t="s">
        <v>2357</v>
      </c>
      <c r="J8093">
        <v>13.97</v>
      </c>
      <c r="K8093">
        <v>1</v>
      </c>
      <c r="L8093">
        <v>10.3378</v>
      </c>
      <c r="M8093">
        <v>0</v>
      </c>
      <c r="N8093">
        <v>3.6322000000000001</v>
      </c>
    </row>
    <row r="8094" spans="1:14" hidden="1">
      <c r="A8094">
        <v>3213</v>
      </c>
      <c r="B8094" t="s">
        <v>6721</v>
      </c>
      <c r="C8094" s="4">
        <v>41996</v>
      </c>
      <c r="D8094" s="4">
        <v>42001</v>
      </c>
      <c r="E8094" t="s">
        <v>15</v>
      </c>
      <c r="F8094" t="s">
        <v>1578</v>
      </c>
      <c r="G8094" t="s">
        <v>21</v>
      </c>
      <c r="H8094">
        <v>47374</v>
      </c>
      <c r="I8094" t="s">
        <v>719</v>
      </c>
      <c r="J8094">
        <v>207.24</v>
      </c>
      <c r="K8094">
        <v>11</v>
      </c>
      <c r="L8094">
        <v>13.5648</v>
      </c>
      <c r="M8094">
        <v>0</v>
      </c>
      <c r="N8094">
        <v>58.027200000000001</v>
      </c>
    </row>
    <row r="8095" spans="1:14" hidden="1">
      <c r="A8095">
        <v>3980</v>
      </c>
      <c r="B8095" t="s">
        <v>6722</v>
      </c>
      <c r="C8095" s="4">
        <v>41996</v>
      </c>
      <c r="D8095" s="4">
        <v>42000</v>
      </c>
      <c r="E8095" t="s">
        <v>15</v>
      </c>
      <c r="F8095" t="s">
        <v>2435</v>
      </c>
      <c r="G8095" t="s">
        <v>27</v>
      </c>
      <c r="H8095">
        <v>10024</v>
      </c>
      <c r="I8095" t="s">
        <v>1013</v>
      </c>
      <c r="J8095">
        <v>53.316000000000003</v>
      </c>
      <c r="K8095">
        <v>2</v>
      </c>
      <c r="L8095">
        <v>36.432600000000001</v>
      </c>
      <c r="M8095">
        <v>0.4</v>
      </c>
      <c r="N8095">
        <v>-19.549199999999999</v>
      </c>
    </row>
    <row r="8096" spans="1:14" hidden="1">
      <c r="A8096">
        <v>3981</v>
      </c>
      <c r="B8096" t="s">
        <v>6722</v>
      </c>
      <c r="C8096" s="4">
        <v>41996</v>
      </c>
      <c r="D8096" s="4">
        <v>42000</v>
      </c>
      <c r="E8096" t="s">
        <v>15</v>
      </c>
      <c r="F8096" t="s">
        <v>2435</v>
      </c>
      <c r="G8096" t="s">
        <v>27</v>
      </c>
      <c r="H8096">
        <v>10024</v>
      </c>
      <c r="I8096" t="s">
        <v>719</v>
      </c>
      <c r="J8096">
        <v>56.52</v>
      </c>
      <c r="K8096">
        <v>3</v>
      </c>
      <c r="L8096">
        <v>13.5648</v>
      </c>
      <c r="M8096">
        <v>0</v>
      </c>
      <c r="N8096">
        <v>15.8256</v>
      </c>
    </row>
    <row r="8097" spans="1:14" hidden="1">
      <c r="A8097">
        <v>7005</v>
      </c>
      <c r="B8097" t="s">
        <v>6723</v>
      </c>
      <c r="C8097" s="4">
        <v>41996</v>
      </c>
      <c r="D8097" s="4">
        <v>42001</v>
      </c>
      <c r="E8097" t="s">
        <v>15</v>
      </c>
      <c r="F8097" t="s">
        <v>2009</v>
      </c>
      <c r="G8097" t="s">
        <v>27</v>
      </c>
      <c r="H8097">
        <v>77642</v>
      </c>
      <c r="I8097" t="s">
        <v>2665</v>
      </c>
      <c r="J8097">
        <v>5.1840000000000002</v>
      </c>
      <c r="K8097">
        <v>1</v>
      </c>
      <c r="L8097">
        <v>3.3696000000000002</v>
      </c>
      <c r="M8097">
        <v>0.2</v>
      </c>
      <c r="N8097">
        <v>1.8144</v>
      </c>
    </row>
    <row r="8098" spans="1:14" hidden="1">
      <c r="A8098">
        <v>9380</v>
      </c>
      <c r="B8098" t="s">
        <v>6724</v>
      </c>
      <c r="C8098" s="4">
        <v>41996</v>
      </c>
      <c r="D8098" s="4">
        <v>42000</v>
      </c>
      <c r="E8098" t="s">
        <v>52</v>
      </c>
      <c r="F8098" t="s">
        <v>803</v>
      </c>
      <c r="G8098" t="s">
        <v>21</v>
      </c>
      <c r="H8098">
        <v>33614</v>
      </c>
      <c r="I8098" t="s">
        <v>1894</v>
      </c>
      <c r="J8098">
        <v>45.527999999999999</v>
      </c>
      <c r="K8098">
        <v>3</v>
      </c>
      <c r="L8098">
        <v>9.8643999999999998</v>
      </c>
      <c r="M8098">
        <v>0.2</v>
      </c>
      <c r="N8098">
        <v>15.934799999999999</v>
      </c>
    </row>
    <row r="8099" spans="1:14" hidden="1">
      <c r="A8099">
        <v>9381</v>
      </c>
      <c r="B8099" t="s">
        <v>6724</v>
      </c>
      <c r="C8099" s="4">
        <v>41996</v>
      </c>
      <c r="D8099" s="4">
        <v>42000</v>
      </c>
      <c r="E8099" t="s">
        <v>52</v>
      </c>
      <c r="F8099" t="s">
        <v>803</v>
      </c>
      <c r="G8099" t="s">
        <v>21</v>
      </c>
      <c r="H8099">
        <v>33614</v>
      </c>
      <c r="I8099" t="s">
        <v>88</v>
      </c>
      <c r="J8099">
        <v>64.784000000000006</v>
      </c>
      <c r="K8099">
        <v>1</v>
      </c>
      <c r="L8099">
        <v>58.305599999999998</v>
      </c>
      <c r="M8099">
        <v>0.2</v>
      </c>
      <c r="N8099">
        <v>6.4783999999999997</v>
      </c>
    </row>
    <row r="8100" spans="1:14" hidden="1">
      <c r="A8100">
        <v>9382</v>
      </c>
      <c r="B8100" t="s">
        <v>6724</v>
      </c>
      <c r="C8100" s="4">
        <v>41996</v>
      </c>
      <c r="D8100" s="4">
        <v>42000</v>
      </c>
      <c r="E8100" t="s">
        <v>52</v>
      </c>
      <c r="F8100" t="s">
        <v>803</v>
      </c>
      <c r="G8100" t="s">
        <v>21</v>
      </c>
      <c r="H8100">
        <v>33614</v>
      </c>
      <c r="I8100" t="s">
        <v>3303</v>
      </c>
      <c r="J8100">
        <v>424.27199999999999</v>
      </c>
      <c r="K8100">
        <v>2</v>
      </c>
      <c r="L8100">
        <v>217.43940000000001</v>
      </c>
      <c r="M8100">
        <v>0.2</v>
      </c>
      <c r="N8100">
        <v>-10.6068</v>
      </c>
    </row>
    <row r="8101" spans="1:14" hidden="1">
      <c r="A8101">
        <v>9383</v>
      </c>
      <c r="B8101" t="s">
        <v>6724</v>
      </c>
      <c r="C8101" s="4">
        <v>41996</v>
      </c>
      <c r="D8101" s="4">
        <v>42000</v>
      </c>
      <c r="E8101" t="s">
        <v>52</v>
      </c>
      <c r="F8101" t="s">
        <v>803</v>
      </c>
      <c r="G8101" t="s">
        <v>21</v>
      </c>
      <c r="H8101">
        <v>33614</v>
      </c>
      <c r="I8101" t="s">
        <v>757</v>
      </c>
      <c r="J8101">
        <v>1.3440000000000001</v>
      </c>
      <c r="K8101">
        <v>1</v>
      </c>
      <c r="L8101">
        <v>0.84</v>
      </c>
      <c r="M8101">
        <v>0.2</v>
      </c>
      <c r="N8101">
        <v>0.504</v>
      </c>
    </row>
    <row r="8102" spans="1:14" hidden="1">
      <c r="A8102">
        <v>9384</v>
      </c>
      <c r="B8102" t="s">
        <v>6724</v>
      </c>
      <c r="C8102" s="4">
        <v>41996</v>
      </c>
      <c r="D8102" s="4">
        <v>42000</v>
      </c>
      <c r="E8102" t="s">
        <v>52</v>
      </c>
      <c r="F8102" t="s">
        <v>803</v>
      </c>
      <c r="G8102" t="s">
        <v>21</v>
      </c>
      <c r="H8102">
        <v>33614</v>
      </c>
      <c r="I8102" t="s">
        <v>2083</v>
      </c>
      <c r="J8102">
        <v>83.92</v>
      </c>
      <c r="K8102">
        <v>5</v>
      </c>
      <c r="L8102">
        <v>16.9938</v>
      </c>
      <c r="M8102">
        <v>0.2</v>
      </c>
      <c r="N8102">
        <v>-1.0489999999999999</v>
      </c>
    </row>
    <row r="8103" spans="1:14" hidden="1">
      <c r="A8103">
        <v>6146</v>
      </c>
      <c r="B8103" t="s">
        <v>6725</v>
      </c>
      <c r="C8103" s="4">
        <v>41995</v>
      </c>
      <c r="D8103" s="4">
        <v>41999</v>
      </c>
      <c r="E8103" t="s">
        <v>15</v>
      </c>
      <c r="F8103" t="s">
        <v>405</v>
      </c>
      <c r="G8103" t="s">
        <v>21</v>
      </c>
      <c r="H8103">
        <v>95123</v>
      </c>
      <c r="I8103" t="s">
        <v>1060</v>
      </c>
      <c r="J8103">
        <v>11.76</v>
      </c>
      <c r="K8103">
        <v>4</v>
      </c>
      <c r="L8103">
        <v>2.1461999999999999</v>
      </c>
      <c r="M8103">
        <v>0</v>
      </c>
      <c r="N8103">
        <v>3.1751999999999998</v>
      </c>
    </row>
    <row r="8104" spans="1:14" hidden="1">
      <c r="A8104">
        <v>6529</v>
      </c>
      <c r="B8104" t="s">
        <v>6726</v>
      </c>
      <c r="C8104" s="4">
        <v>41995</v>
      </c>
      <c r="D8104" s="4">
        <v>41999</v>
      </c>
      <c r="E8104" t="s">
        <v>15</v>
      </c>
      <c r="F8104" t="s">
        <v>1982</v>
      </c>
      <c r="G8104" t="s">
        <v>17</v>
      </c>
      <c r="H8104">
        <v>10024</v>
      </c>
      <c r="I8104" t="s">
        <v>3683</v>
      </c>
      <c r="J8104">
        <v>216.4</v>
      </c>
      <c r="K8104">
        <v>4</v>
      </c>
      <c r="L8104">
        <v>40.033999999999999</v>
      </c>
      <c r="M8104">
        <v>0</v>
      </c>
      <c r="N8104">
        <v>56.264000000000003</v>
      </c>
    </row>
    <row r="8105" spans="1:14" hidden="1">
      <c r="A8105">
        <v>6915</v>
      </c>
      <c r="B8105" t="s">
        <v>6727</v>
      </c>
      <c r="C8105" s="4">
        <v>41995</v>
      </c>
      <c r="D8105" s="4">
        <v>42002</v>
      </c>
      <c r="E8105" t="s">
        <v>15</v>
      </c>
      <c r="F8105" t="s">
        <v>2655</v>
      </c>
      <c r="G8105" t="s">
        <v>21</v>
      </c>
      <c r="H8105">
        <v>60623</v>
      </c>
      <c r="I8105" t="s">
        <v>182</v>
      </c>
      <c r="J8105">
        <v>132.16</v>
      </c>
      <c r="K8105">
        <v>1</v>
      </c>
      <c r="L8105">
        <v>122.248</v>
      </c>
      <c r="M8105">
        <v>0.2</v>
      </c>
      <c r="N8105">
        <v>9.9120000000000008</v>
      </c>
    </row>
    <row r="8106" spans="1:14" hidden="1">
      <c r="A8106">
        <v>6916</v>
      </c>
      <c r="B8106" t="s">
        <v>6727</v>
      </c>
      <c r="C8106" s="4">
        <v>41995</v>
      </c>
      <c r="D8106" s="4">
        <v>42002</v>
      </c>
      <c r="E8106" t="s">
        <v>15</v>
      </c>
      <c r="F8106" t="s">
        <v>2655</v>
      </c>
      <c r="G8106" t="s">
        <v>21</v>
      </c>
      <c r="H8106">
        <v>60623</v>
      </c>
      <c r="I8106" t="s">
        <v>2621</v>
      </c>
      <c r="J8106">
        <v>17.904</v>
      </c>
      <c r="K8106">
        <v>6</v>
      </c>
      <c r="L8106">
        <v>8.2059999999999995</v>
      </c>
      <c r="M8106">
        <v>0.8</v>
      </c>
      <c r="N8106">
        <v>-31.332000000000001</v>
      </c>
    </row>
    <row r="8107" spans="1:14" hidden="1">
      <c r="A8107">
        <v>6917</v>
      </c>
      <c r="B8107" t="s">
        <v>6727</v>
      </c>
      <c r="C8107" s="4">
        <v>41995</v>
      </c>
      <c r="D8107" s="4">
        <v>42002</v>
      </c>
      <c r="E8107" t="s">
        <v>15</v>
      </c>
      <c r="F8107" t="s">
        <v>2655</v>
      </c>
      <c r="G8107" t="s">
        <v>21</v>
      </c>
      <c r="H8107">
        <v>60623</v>
      </c>
      <c r="I8107" t="s">
        <v>2555</v>
      </c>
      <c r="J8107">
        <v>124.032</v>
      </c>
      <c r="K8107">
        <v>4</v>
      </c>
      <c r="L8107">
        <v>19.767600000000002</v>
      </c>
      <c r="M8107">
        <v>0.2</v>
      </c>
      <c r="N8107">
        <v>44.961599999999997</v>
      </c>
    </row>
    <row r="8108" spans="1:14" hidden="1">
      <c r="A8108">
        <v>9724</v>
      </c>
      <c r="B8108" t="s">
        <v>6728</v>
      </c>
      <c r="C8108" s="4">
        <v>41995</v>
      </c>
      <c r="D8108" s="4">
        <v>41999</v>
      </c>
      <c r="E8108" t="s">
        <v>15</v>
      </c>
      <c r="F8108" t="s">
        <v>1641</v>
      </c>
      <c r="G8108" t="s">
        <v>17</v>
      </c>
      <c r="H8108">
        <v>10011</v>
      </c>
      <c r="I8108" t="s">
        <v>848</v>
      </c>
      <c r="J8108">
        <v>296.71199999999999</v>
      </c>
      <c r="K8108">
        <v>13</v>
      </c>
      <c r="L8108">
        <v>15.120900000000001</v>
      </c>
      <c r="M8108">
        <v>0.2</v>
      </c>
      <c r="N8108">
        <v>100.1403</v>
      </c>
    </row>
    <row r="8109" spans="1:14" hidden="1">
      <c r="A8109">
        <v>5639</v>
      </c>
      <c r="B8109" t="s">
        <v>6729</v>
      </c>
      <c r="C8109" s="4">
        <v>41994</v>
      </c>
      <c r="D8109" s="4">
        <v>42000</v>
      </c>
      <c r="E8109" t="s">
        <v>15</v>
      </c>
      <c r="F8109" t="s">
        <v>1877</v>
      </c>
      <c r="G8109" t="s">
        <v>21</v>
      </c>
      <c r="H8109">
        <v>92024</v>
      </c>
      <c r="I8109" t="s">
        <v>849</v>
      </c>
      <c r="J8109">
        <v>1325.76</v>
      </c>
      <c r="K8109">
        <v>6</v>
      </c>
      <c r="L8109">
        <v>196.102</v>
      </c>
      <c r="M8109">
        <v>0.2</v>
      </c>
      <c r="N8109">
        <v>149.148</v>
      </c>
    </row>
    <row r="8110" spans="1:14" hidden="1">
      <c r="A8110">
        <v>5640</v>
      </c>
      <c r="B8110" t="s">
        <v>6729</v>
      </c>
      <c r="C8110" s="4">
        <v>41994</v>
      </c>
      <c r="D8110" s="4">
        <v>42000</v>
      </c>
      <c r="E8110" t="s">
        <v>15</v>
      </c>
      <c r="F8110" t="s">
        <v>1877</v>
      </c>
      <c r="G8110" t="s">
        <v>21</v>
      </c>
      <c r="H8110">
        <v>92024</v>
      </c>
      <c r="I8110" t="s">
        <v>3096</v>
      </c>
      <c r="J8110">
        <v>572.16</v>
      </c>
      <c r="K8110">
        <v>3</v>
      </c>
      <c r="L8110">
        <v>178.8</v>
      </c>
      <c r="M8110">
        <v>0.2</v>
      </c>
      <c r="N8110">
        <v>35.76</v>
      </c>
    </row>
    <row r="8111" spans="1:14" hidden="1">
      <c r="A8111">
        <v>6243</v>
      </c>
      <c r="B8111" t="s">
        <v>6730</v>
      </c>
      <c r="C8111" s="4">
        <v>41994</v>
      </c>
      <c r="D8111" s="4">
        <v>42001</v>
      </c>
      <c r="E8111" t="s">
        <v>15</v>
      </c>
      <c r="F8111" t="s">
        <v>3914</v>
      </c>
      <c r="G8111" t="s">
        <v>17</v>
      </c>
      <c r="H8111">
        <v>38401</v>
      </c>
      <c r="I8111" t="s">
        <v>1330</v>
      </c>
      <c r="J8111">
        <v>18.239999999999998</v>
      </c>
      <c r="K8111">
        <v>2</v>
      </c>
      <c r="L8111">
        <v>16.416</v>
      </c>
      <c r="M8111">
        <v>0.7</v>
      </c>
      <c r="N8111">
        <v>-14.592000000000001</v>
      </c>
    </row>
    <row r="8112" spans="1:14" hidden="1">
      <c r="A8112">
        <v>9465</v>
      </c>
      <c r="B8112" t="s">
        <v>6731</v>
      </c>
      <c r="C8112" s="4">
        <v>41994</v>
      </c>
      <c r="D8112" s="4">
        <v>41998</v>
      </c>
      <c r="E8112" t="s">
        <v>15</v>
      </c>
      <c r="F8112" t="s">
        <v>2782</v>
      </c>
      <c r="G8112" t="s">
        <v>21</v>
      </c>
      <c r="H8112">
        <v>19711</v>
      </c>
      <c r="I8112" t="s">
        <v>570</v>
      </c>
      <c r="J8112">
        <v>17.28</v>
      </c>
      <c r="K8112">
        <v>6</v>
      </c>
      <c r="L8112">
        <v>1.5551999999999999</v>
      </c>
      <c r="M8112">
        <v>0</v>
      </c>
      <c r="N8112">
        <v>7.9488000000000003</v>
      </c>
    </row>
    <row r="8113" spans="1:14" hidden="1">
      <c r="A8113">
        <v>1155</v>
      </c>
      <c r="B8113" t="s">
        <v>6732</v>
      </c>
      <c r="C8113" s="4">
        <v>41993</v>
      </c>
      <c r="D8113" s="4">
        <v>41994</v>
      </c>
      <c r="E8113" t="s">
        <v>38</v>
      </c>
      <c r="F8113" t="s">
        <v>3331</v>
      </c>
      <c r="G8113" t="s">
        <v>17</v>
      </c>
      <c r="H8113">
        <v>22801</v>
      </c>
      <c r="I8113" t="s">
        <v>4179</v>
      </c>
      <c r="J8113">
        <v>122.48</v>
      </c>
      <c r="K8113">
        <v>2</v>
      </c>
      <c r="L8113">
        <v>61.24</v>
      </c>
      <c r="M8113">
        <v>0</v>
      </c>
      <c r="N8113">
        <v>0</v>
      </c>
    </row>
    <row r="8114" spans="1:14" hidden="1">
      <c r="A8114">
        <v>1156</v>
      </c>
      <c r="B8114" t="s">
        <v>6732</v>
      </c>
      <c r="C8114" s="4">
        <v>41993</v>
      </c>
      <c r="D8114" s="4">
        <v>41994</v>
      </c>
      <c r="E8114" t="s">
        <v>38</v>
      </c>
      <c r="F8114" t="s">
        <v>3331</v>
      </c>
      <c r="G8114" t="s">
        <v>17</v>
      </c>
      <c r="H8114">
        <v>22801</v>
      </c>
      <c r="I8114" t="s">
        <v>1852</v>
      </c>
      <c r="J8114">
        <v>2244.48</v>
      </c>
      <c r="K8114">
        <v>7</v>
      </c>
      <c r="L8114">
        <v>250.0992</v>
      </c>
      <c r="M8114">
        <v>0</v>
      </c>
      <c r="N8114">
        <v>493.78559999999999</v>
      </c>
    </row>
    <row r="8115" spans="1:14" hidden="1">
      <c r="A8115">
        <v>1157</v>
      </c>
      <c r="B8115" t="s">
        <v>6732</v>
      </c>
      <c r="C8115" s="4">
        <v>41993</v>
      </c>
      <c r="D8115" s="4">
        <v>41994</v>
      </c>
      <c r="E8115" t="s">
        <v>38</v>
      </c>
      <c r="F8115" t="s">
        <v>3331</v>
      </c>
      <c r="G8115" t="s">
        <v>17</v>
      </c>
      <c r="H8115">
        <v>22801</v>
      </c>
      <c r="I8115" t="s">
        <v>535</v>
      </c>
      <c r="J8115">
        <v>62.31</v>
      </c>
      <c r="K8115">
        <v>3</v>
      </c>
      <c r="L8115">
        <v>11.008100000000001</v>
      </c>
      <c r="M8115">
        <v>0</v>
      </c>
      <c r="N8115">
        <v>29.285699999999999</v>
      </c>
    </row>
    <row r="8116" spans="1:14" hidden="1">
      <c r="A8116">
        <v>1158</v>
      </c>
      <c r="B8116" t="s">
        <v>6732</v>
      </c>
      <c r="C8116" s="4">
        <v>41993</v>
      </c>
      <c r="D8116" s="4">
        <v>41994</v>
      </c>
      <c r="E8116" t="s">
        <v>38</v>
      </c>
      <c r="F8116" t="s">
        <v>3331</v>
      </c>
      <c r="G8116" t="s">
        <v>17</v>
      </c>
      <c r="H8116">
        <v>22801</v>
      </c>
      <c r="I8116" t="s">
        <v>1012</v>
      </c>
      <c r="J8116">
        <v>455.1</v>
      </c>
      <c r="K8116">
        <v>2</v>
      </c>
      <c r="L8116">
        <v>177.489</v>
      </c>
      <c r="M8116">
        <v>0</v>
      </c>
      <c r="N8116">
        <v>100.122</v>
      </c>
    </row>
    <row r="8117" spans="1:14" hidden="1">
      <c r="A8117">
        <v>3150</v>
      </c>
      <c r="B8117" t="s">
        <v>6733</v>
      </c>
      <c r="C8117" s="4">
        <v>41993</v>
      </c>
      <c r="D8117" s="4">
        <v>41998</v>
      </c>
      <c r="E8117" t="s">
        <v>15</v>
      </c>
      <c r="F8117" t="s">
        <v>578</v>
      </c>
      <c r="G8117" t="s">
        <v>21</v>
      </c>
      <c r="H8117">
        <v>98103</v>
      </c>
      <c r="I8117" t="s">
        <v>1815</v>
      </c>
      <c r="J8117">
        <v>31.05</v>
      </c>
      <c r="K8117">
        <v>3</v>
      </c>
      <c r="L8117">
        <v>5.3819999999999997</v>
      </c>
      <c r="M8117">
        <v>0</v>
      </c>
      <c r="N8117">
        <v>14.904</v>
      </c>
    </row>
    <row r="8118" spans="1:14" hidden="1">
      <c r="A8118">
        <v>3320</v>
      </c>
      <c r="B8118" t="s">
        <v>6734</v>
      </c>
      <c r="C8118" s="4">
        <v>41993</v>
      </c>
      <c r="D8118" s="4">
        <v>41998</v>
      </c>
      <c r="E8118" t="s">
        <v>15</v>
      </c>
      <c r="F8118" t="s">
        <v>309</v>
      </c>
      <c r="G8118" t="s">
        <v>21</v>
      </c>
      <c r="H8118">
        <v>38401</v>
      </c>
      <c r="I8118" t="s">
        <v>1248</v>
      </c>
      <c r="J8118">
        <v>43.512</v>
      </c>
      <c r="K8118">
        <v>7</v>
      </c>
      <c r="L8118">
        <v>5.6721000000000004</v>
      </c>
      <c r="M8118">
        <v>0.2</v>
      </c>
      <c r="N8118">
        <v>3.8073000000000001</v>
      </c>
    </row>
    <row r="8119" spans="1:14" hidden="1">
      <c r="A8119">
        <v>3321</v>
      </c>
      <c r="B8119" t="s">
        <v>6734</v>
      </c>
      <c r="C8119" s="4">
        <v>41993</v>
      </c>
      <c r="D8119" s="4">
        <v>41998</v>
      </c>
      <c r="E8119" t="s">
        <v>15</v>
      </c>
      <c r="F8119" t="s">
        <v>309</v>
      </c>
      <c r="G8119" t="s">
        <v>21</v>
      </c>
      <c r="H8119">
        <v>38401</v>
      </c>
      <c r="I8119" t="s">
        <v>849</v>
      </c>
      <c r="J8119">
        <v>662.88</v>
      </c>
      <c r="K8119">
        <v>3</v>
      </c>
      <c r="L8119">
        <v>196.102</v>
      </c>
      <c r="M8119">
        <v>0.2</v>
      </c>
      <c r="N8119">
        <v>74.573999999999998</v>
      </c>
    </row>
    <row r="8120" spans="1:14" hidden="1">
      <c r="A8120">
        <v>3322</v>
      </c>
      <c r="B8120" t="s">
        <v>6734</v>
      </c>
      <c r="C8120" s="4">
        <v>41993</v>
      </c>
      <c r="D8120" s="4">
        <v>41998</v>
      </c>
      <c r="E8120" t="s">
        <v>15</v>
      </c>
      <c r="F8120" t="s">
        <v>309</v>
      </c>
      <c r="G8120" t="s">
        <v>21</v>
      </c>
      <c r="H8120">
        <v>38401</v>
      </c>
      <c r="I8120" t="s">
        <v>2801</v>
      </c>
      <c r="J8120">
        <v>25.92</v>
      </c>
      <c r="K8120">
        <v>5</v>
      </c>
      <c r="L8120">
        <v>3.3696000000000002</v>
      </c>
      <c r="M8120">
        <v>0.2</v>
      </c>
      <c r="N8120">
        <v>9.0719999999999992</v>
      </c>
    </row>
    <row r="8121" spans="1:14" hidden="1">
      <c r="A8121">
        <v>3643</v>
      </c>
      <c r="B8121" t="s">
        <v>6735</v>
      </c>
      <c r="C8121" s="4">
        <v>41993</v>
      </c>
      <c r="D8121" s="4">
        <v>41996</v>
      </c>
      <c r="E8121" t="s">
        <v>52</v>
      </c>
      <c r="F8121" t="s">
        <v>39</v>
      </c>
      <c r="G8121" t="s">
        <v>21</v>
      </c>
      <c r="H8121">
        <v>90008</v>
      </c>
      <c r="I8121" t="s">
        <v>29</v>
      </c>
      <c r="J8121">
        <v>487.98399999999998</v>
      </c>
      <c r="K8121">
        <v>2</v>
      </c>
      <c r="L8121">
        <v>167.74449999999999</v>
      </c>
      <c r="M8121">
        <v>0.2</v>
      </c>
      <c r="N8121">
        <v>152.495</v>
      </c>
    </row>
    <row r="8122" spans="1:14" hidden="1">
      <c r="A8122">
        <v>3644</v>
      </c>
      <c r="B8122" t="s">
        <v>6735</v>
      </c>
      <c r="C8122" s="4">
        <v>41993</v>
      </c>
      <c r="D8122" s="4">
        <v>41996</v>
      </c>
      <c r="E8122" t="s">
        <v>52</v>
      </c>
      <c r="F8122" t="s">
        <v>39</v>
      </c>
      <c r="G8122" t="s">
        <v>21</v>
      </c>
      <c r="H8122">
        <v>90008</v>
      </c>
      <c r="I8122" t="s">
        <v>2267</v>
      </c>
      <c r="J8122">
        <v>47.3</v>
      </c>
      <c r="K8122">
        <v>2</v>
      </c>
      <c r="L8122">
        <v>17.501000000000001</v>
      </c>
      <c r="M8122">
        <v>0</v>
      </c>
      <c r="N8122">
        <v>12.298</v>
      </c>
    </row>
    <row r="8123" spans="1:14" hidden="1">
      <c r="A8123">
        <v>3645</v>
      </c>
      <c r="B8123" t="s">
        <v>6735</v>
      </c>
      <c r="C8123" s="4">
        <v>41993</v>
      </c>
      <c r="D8123" s="4">
        <v>41996</v>
      </c>
      <c r="E8123" t="s">
        <v>52</v>
      </c>
      <c r="F8123" t="s">
        <v>39</v>
      </c>
      <c r="G8123" t="s">
        <v>21</v>
      </c>
      <c r="H8123">
        <v>90008</v>
      </c>
      <c r="I8123" t="s">
        <v>3939</v>
      </c>
      <c r="J8123">
        <v>4.13</v>
      </c>
      <c r="K8123">
        <v>1</v>
      </c>
      <c r="L8123">
        <v>2.9735999999999998</v>
      </c>
      <c r="M8123">
        <v>0</v>
      </c>
      <c r="N8123">
        <v>1.1564000000000001</v>
      </c>
    </row>
    <row r="8124" spans="1:14" hidden="1">
      <c r="A8124">
        <v>3646</v>
      </c>
      <c r="B8124" t="s">
        <v>6735</v>
      </c>
      <c r="C8124" s="4">
        <v>41993</v>
      </c>
      <c r="D8124" s="4">
        <v>41996</v>
      </c>
      <c r="E8124" t="s">
        <v>52</v>
      </c>
      <c r="F8124" t="s">
        <v>39</v>
      </c>
      <c r="G8124" t="s">
        <v>21</v>
      </c>
      <c r="H8124">
        <v>90008</v>
      </c>
      <c r="I8124" t="s">
        <v>1653</v>
      </c>
      <c r="J8124">
        <v>155.12</v>
      </c>
      <c r="K8124">
        <v>5</v>
      </c>
      <c r="L8124">
        <v>20.941199999999998</v>
      </c>
      <c r="M8124">
        <v>0.2</v>
      </c>
      <c r="N8124">
        <v>50.414000000000001</v>
      </c>
    </row>
    <row r="8125" spans="1:14" hidden="1">
      <c r="A8125">
        <v>3859</v>
      </c>
      <c r="B8125" t="s">
        <v>6736</v>
      </c>
      <c r="C8125" s="4">
        <v>41993</v>
      </c>
      <c r="D8125" s="4">
        <v>41993</v>
      </c>
      <c r="E8125" t="s">
        <v>98</v>
      </c>
      <c r="F8125" t="s">
        <v>712</v>
      </c>
      <c r="G8125" t="s">
        <v>21</v>
      </c>
      <c r="H8125">
        <v>80229</v>
      </c>
      <c r="I8125" t="s">
        <v>690</v>
      </c>
      <c r="J8125">
        <v>447.94400000000002</v>
      </c>
      <c r="K8125">
        <v>7</v>
      </c>
      <c r="L8125">
        <v>51.193600000000004</v>
      </c>
      <c r="M8125">
        <v>0.2</v>
      </c>
      <c r="N8125">
        <v>89.588800000000006</v>
      </c>
    </row>
    <row r="8126" spans="1:14" hidden="1">
      <c r="A8126">
        <v>4283</v>
      </c>
      <c r="B8126" t="s">
        <v>6737</v>
      </c>
      <c r="C8126" s="4">
        <v>41993</v>
      </c>
      <c r="D8126" s="4">
        <v>41996</v>
      </c>
      <c r="E8126" t="s">
        <v>38</v>
      </c>
      <c r="F8126" t="s">
        <v>1115</v>
      </c>
      <c r="G8126" t="s">
        <v>21</v>
      </c>
      <c r="H8126">
        <v>46203</v>
      </c>
      <c r="I8126" t="s">
        <v>1167</v>
      </c>
      <c r="J8126">
        <v>3.69</v>
      </c>
      <c r="K8126">
        <v>1</v>
      </c>
      <c r="L8126">
        <v>1.9557</v>
      </c>
      <c r="M8126">
        <v>0</v>
      </c>
      <c r="N8126">
        <v>1.7343</v>
      </c>
    </row>
    <row r="8127" spans="1:14" hidden="1">
      <c r="A8127">
        <v>4284</v>
      </c>
      <c r="B8127" t="s">
        <v>6737</v>
      </c>
      <c r="C8127" s="4">
        <v>41993</v>
      </c>
      <c r="D8127" s="4">
        <v>41996</v>
      </c>
      <c r="E8127" t="s">
        <v>38</v>
      </c>
      <c r="F8127" t="s">
        <v>1115</v>
      </c>
      <c r="G8127" t="s">
        <v>21</v>
      </c>
      <c r="H8127">
        <v>46203</v>
      </c>
      <c r="I8127" t="s">
        <v>484</v>
      </c>
      <c r="J8127">
        <v>1103.97</v>
      </c>
      <c r="K8127">
        <v>3</v>
      </c>
      <c r="L8127">
        <v>202.39449999999999</v>
      </c>
      <c r="M8127">
        <v>0</v>
      </c>
      <c r="N8127">
        <v>496.78649999999999</v>
      </c>
    </row>
    <row r="8128" spans="1:14" hidden="1">
      <c r="A8128">
        <v>4419</v>
      </c>
      <c r="B8128" t="s">
        <v>6738</v>
      </c>
      <c r="C8128" s="4">
        <v>41993</v>
      </c>
      <c r="D8128" s="4">
        <v>42000</v>
      </c>
      <c r="E8128" t="s">
        <v>15</v>
      </c>
      <c r="F8128" t="s">
        <v>1903</v>
      </c>
      <c r="G8128" t="s">
        <v>21</v>
      </c>
      <c r="H8128">
        <v>45011</v>
      </c>
      <c r="I8128" t="s">
        <v>4371</v>
      </c>
      <c r="J8128">
        <v>190.84800000000001</v>
      </c>
      <c r="K8128">
        <v>3</v>
      </c>
      <c r="L8128">
        <v>70.772800000000004</v>
      </c>
      <c r="M8128">
        <v>0.2</v>
      </c>
      <c r="N8128">
        <v>-21.470400000000001</v>
      </c>
    </row>
    <row r="8129" spans="1:14" hidden="1">
      <c r="A8129">
        <v>4690</v>
      </c>
      <c r="B8129" t="s">
        <v>6739</v>
      </c>
      <c r="C8129" s="4">
        <v>41993</v>
      </c>
      <c r="D8129" s="4">
        <v>41995</v>
      </c>
      <c r="E8129" t="s">
        <v>38</v>
      </c>
      <c r="F8129" t="s">
        <v>2039</v>
      </c>
      <c r="G8129" t="s">
        <v>21</v>
      </c>
      <c r="H8129">
        <v>85705</v>
      </c>
      <c r="I8129" t="s">
        <v>1625</v>
      </c>
      <c r="J8129">
        <v>51.968000000000004</v>
      </c>
      <c r="K8129">
        <v>2</v>
      </c>
      <c r="L8129">
        <v>20.787199999999999</v>
      </c>
      <c r="M8129">
        <v>0.2</v>
      </c>
      <c r="N8129">
        <v>10.393599999999999</v>
      </c>
    </row>
    <row r="8130" spans="1:14" hidden="1">
      <c r="A8130">
        <v>4691</v>
      </c>
      <c r="B8130" t="s">
        <v>6739</v>
      </c>
      <c r="C8130" s="4">
        <v>41993</v>
      </c>
      <c r="D8130" s="4">
        <v>41995</v>
      </c>
      <c r="E8130" t="s">
        <v>38</v>
      </c>
      <c r="F8130" t="s">
        <v>2039</v>
      </c>
      <c r="G8130" t="s">
        <v>21</v>
      </c>
      <c r="H8130">
        <v>85705</v>
      </c>
      <c r="I8130" t="s">
        <v>2043</v>
      </c>
      <c r="J8130">
        <v>71.975999999999999</v>
      </c>
      <c r="K8130">
        <v>3</v>
      </c>
      <c r="L8130">
        <v>16.7944</v>
      </c>
      <c r="M8130">
        <v>0.2</v>
      </c>
      <c r="N8130">
        <v>21.5928</v>
      </c>
    </row>
    <row r="8131" spans="1:14" hidden="1">
      <c r="A8131">
        <v>4692</v>
      </c>
      <c r="B8131" t="s">
        <v>6739</v>
      </c>
      <c r="C8131" s="4">
        <v>41993</v>
      </c>
      <c r="D8131" s="4">
        <v>41995</v>
      </c>
      <c r="E8131" t="s">
        <v>38</v>
      </c>
      <c r="F8131" t="s">
        <v>2039</v>
      </c>
      <c r="G8131" t="s">
        <v>21</v>
      </c>
      <c r="H8131">
        <v>85705</v>
      </c>
      <c r="I8131" t="s">
        <v>703</v>
      </c>
      <c r="J8131">
        <v>242.352</v>
      </c>
      <c r="K8131">
        <v>3</v>
      </c>
      <c r="L8131">
        <v>94.921199999999999</v>
      </c>
      <c r="M8131">
        <v>0.2</v>
      </c>
      <c r="N8131">
        <v>-42.4116</v>
      </c>
    </row>
    <row r="8132" spans="1:14" hidden="1">
      <c r="A8132">
        <v>4693</v>
      </c>
      <c r="B8132" t="s">
        <v>6739</v>
      </c>
      <c r="C8132" s="4">
        <v>41993</v>
      </c>
      <c r="D8132" s="4">
        <v>41995</v>
      </c>
      <c r="E8132" t="s">
        <v>38</v>
      </c>
      <c r="F8132" t="s">
        <v>2039</v>
      </c>
      <c r="G8132" t="s">
        <v>21</v>
      </c>
      <c r="H8132">
        <v>85705</v>
      </c>
      <c r="I8132" t="s">
        <v>713</v>
      </c>
      <c r="J8132">
        <v>221.92</v>
      </c>
      <c r="K8132">
        <v>5</v>
      </c>
      <c r="L8132">
        <v>28.849599999999999</v>
      </c>
      <c r="M8132">
        <v>0.2</v>
      </c>
      <c r="N8132">
        <v>77.671999999999997</v>
      </c>
    </row>
    <row r="8133" spans="1:14" hidden="1">
      <c r="A8133">
        <v>4694</v>
      </c>
      <c r="B8133" t="s">
        <v>6739</v>
      </c>
      <c r="C8133" s="4">
        <v>41993</v>
      </c>
      <c r="D8133" s="4">
        <v>41995</v>
      </c>
      <c r="E8133" t="s">
        <v>38</v>
      </c>
      <c r="F8133" t="s">
        <v>2039</v>
      </c>
      <c r="G8133" t="s">
        <v>21</v>
      </c>
      <c r="H8133">
        <v>85705</v>
      </c>
      <c r="I8133" t="s">
        <v>4877</v>
      </c>
      <c r="J8133">
        <v>8.4480000000000004</v>
      </c>
      <c r="K8133">
        <v>2</v>
      </c>
      <c r="L8133">
        <v>2.9039999999999999</v>
      </c>
      <c r="M8133">
        <v>0.2</v>
      </c>
      <c r="N8133">
        <v>2.64</v>
      </c>
    </row>
    <row r="8134" spans="1:14" hidden="1">
      <c r="A8134">
        <v>6107</v>
      </c>
      <c r="B8134" t="s">
        <v>6740</v>
      </c>
      <c r="C8134" s="4">
        <v>41993</v>
      </c>
      <c r="D8134" s="4">
        <v>41998</v>
      </c>
      <c r="E8134" t="s">
        <v>15</v>
      </c>
      <c r="F8134" t="s">
        <v>519</v>
      </c>
      <c r="G8134" t="s">
        <v>21</v>
      </c>
      <c r="H8134">
        <v>75051</v>
      </c>
      <c r="I8134" t="s">
        <v>2642</v>
      </c>
      <c r="J8134">
        <v>19.431999999999999</v>
      </c>
      <c r="K8134">
        <v>2</v>
      </c>
      <c r="L8134">
        <v>34.491799999999998</v>
      </c>
      <c r="M8134">
        <v>0.8</v>
      </c>
      <c r="N8134">
        <v>-49.551600000000001</v>
      </c>
    </row>
    <row r="8135" spans="1:14" hidden="1">
      <c r="A8135">
        <v>6108</v>
      </c>
      <c r="B8135" t="s">
        <v>6740</v>
      </c>
      <c r="C8135" s="4">
        <v>41993</v>
      </c>
      <c r="D8135" s="4">
        <v>41998</v>
      </c>
      <c r="E8135" t="s">
        <v>15</v>
      </c>
      <c r="F8135" t="s">
        <v>519</v>
      </c>
      <c r="G8135" t="s">
        <v>21</v>
      </c>
      <c r="H8135">
        <v>75051</v>
      </c>
      <c r="I8135" t="s">
        <v>428</v>
      </c>
      <c r="J8135">
        <v>65.44</v>
      </c>
      <c r="K8135">
        <v>5</v>
      </c>
      <c r="L8135">
        <v>14.724</v>
      </c>
      <c r="M8135">
        <v>0.2</v>
      </c>
      <c r="N8135">
        <v>-8.18</v>
      </c>
    </row>
    <row r="8136" spans="1:14" hidden="1">
      <c r="A8136">
        <v>7339</v>
      </c>
      <c r="B8136" t="s">
        <v>6741</v>
      </c>
      <c r="C8136" s="4">
        <v>41993</v>
      </c>
      <c r="D8136" s="4">
        <v>41996</v>
      </c>
      <c r="E8136" t="s">
        <v>52</v>
      </c>
      <c r="F8136" t="s">
        <v>656</v>
      </c>
      <c r="G8136" t="s">
        <v>27</v>
      </c>
      <c r="H8136">
        <v>10035</v>
      </c>
      <c r="I8136" t="s">
        <v>1294</v>
      </c>
      <c r="J8136">
        <v>192.18600000000001</v>
      </c>
      <c r="K8136">
        <v>3</v>
      </c>
      <c r="L8136">
        <v>51.961399999999998</v>
      </c>
      <c r="M8136">
        <v>0.1</v>
      </c>
      <c r="N8136">
        <v>36.3018</v>
      </c>
    </row>
    <row r="8137" spans="1:14" hidden="1">
      <c r="A8137">
        <v>435</v>
      </c>
      <c r="B8137" t="s">
        <v>6742</v>
      </c>
      <c r="C8137" s="4">
        <v>41992</v>
      </c>
      <c r="D8137" s="4">
        <v>41998</v>
      </c>
      <c r="E8137" t="s">
        <v>15</v>
      </c>
      <c r="F8137" t="s">
        <v>3360</v>
      </c>
      <c r="G8137" t="s">
        <v>21</v>
      </c>
      <c r="H8137">
        <v>32216</v>
      </c>
      <c r="I8137" t="s">
        <v>2123</v>
      </c>
      <c r="J8137">
        <v>4.8120000000000003</v>
      </c>
      <c r="K8137">
        <v>2</v>
      </c>
      <c r="L8137">
        <v>4.2506000000000004</v>
      </c>
      <c r="M8137">
        <v>0.7</v>
      </c>
      <c r="N8137">
        <v>-3.6892</v>
      </c>
    </row>
    <row r="8138" spans="1:14" hidden="1">
      <c r="A8138">
        <v>436</v>
      </c>
      <c r="B8138" t="s">
        <v>6742</v>
      </c>
      <c r="C8138" s="4">
        <v>41992</v>
      </c>
      <c r="D8138" s="4">
        <v>41998</v>
      </c>
      <c r="E8138" t="s">
        <v>15</v>
      </c>
      <c r="F8138" t="s">
        <v>3360</v>
      </c>
      <c r="G8138" t="s">
        <v>21</v>
      </c>
      <c r="H8138">
        <v>32216</v>
      </c>
      <c r="I8138" t="s">
        <v>6211</v>
      </c>
      <c r="J8138">
        <v>247.8</v>
      </c>
      <c r="K8138">
        <v>5</v>
      </c>
      <c r="L8138">
        <v>53.277000000000001</v>
      </c>
      <c r="M8138">
        <v>0.2</v>
      </c>
      <c r="N8138">
        <v>-18.585000000000001</v>
      </c>
    </row>
    <row r="8139" spans="1:14" hidden="1">
      <c r="A8139">
        <v>1432</v>
      </c>
      <c r="B8139" t="s">
        <v>6743</v>
      </c>
      <c r="C8139" s="4">
        <v>41992</v>
      </c>
      <c r="D8139" s="4">
        <v>41994</v>
      </c>
      <c r="E8139" t="s">
        <v>52</v>
      </c>
      <c r="F8139" t="s">
        <v>4112</v>
      </c>
      <c r="G8139" t="s">
        <v>21</v>
      </c>
      <c r="H8139">
        <v>35630</v>
      </c>
      <c r="I8139" t="s">
        <v>1061</v>
      </c>
      <c r="J8139">
        <v>152.76</v>
      </c>
      <c r="K8139">
        <v>6</v>
      </c>
      <c r="L8139">
        <v>12.9846</v>
      </c>
      <c r="M8139">
        <v>0</v>
      </c>
      <c r="N8139">
        <v>74.852400000000003</v>
      </c>
    </row>
    <row r="8140" spans="1:14" hidden="1">
      <c r="A8140">
        <v>1433</v>
      </c>
      <c r="B8140" t="s">
        <v>6743</v>
      </c>
      <c r="C8140" s="4">
        <v>41992</v>
      </c>
      <c r="D8140" s="4">
        <v>41994</v>
      </c>
      <c r="E8140" t="s">
        <v>52</v>
      </c>
      <c r="F8140" t="s">
        <v>4112</v>
      </c>
      <c r="G8140" t="s">
        <v>21</v>
      </c>
      <c r="H8140">
        <v>35630</v>
      </c>
      <c r="I8140" t="s">
        <v>2541</v>
      </c>
      <c r="J8140">
        <v>7.27</v>
      </c>
      <c r="K8140">
        <v>1</v>
      </c>
      <c r="L8140">
        <v>5.3071000000000002</v>
      </c>
      <c r="M8140">
        <v>0</v>
      </c>
      <c r="N8140">
        <v>1.9629000000000001</v>
      </c>
    </row>
    <row r="8141" spans="1:14" hidden="1">
      <c r="A8141">
        <v>1434</v>
      </c>
      <c r="B8141" t="s">
        <v>6743</v>
      </c>
      <c r="C8141" s="4">
        <v>41992</v>
      </c>
      <c r="D8141" s="4">
        <v>41994</v>
      </c>
      <c r="E8141" t="s">
        <v>52</v>
      </c>
      <c r="F8141" t="s">
        <v>4112</v>
      </c>
      <c r="G8141" t="s">
        <v>21</v>
      </c>
      <c r="H8141">
        <v>35630</v>
      </c>
      <c r="I8141" t="s">
        <v>2838</v>
      </c>
      <c r="J8141">
        <v>1819.86</v>
      </c>
      <c r="K8141">
        <v>14</v>
      </c>
      <c r="L8141">
        <v>118.29089999999999</v>
      </c>
      <c r="M8141">
        <v>0</v>
      </c>
      <c r="N8141">
        <v>163.78739999999999</v>
      </c>
    </row>
    <row r="8142" spans="1:14" hidden="1">
      <c r="A8142">
        <v>8793</v>
      </c>
      <c r="B8142" t="s">
        <v>6744</v>
      </c>
      <c r="C8142" s="4">
        <v>41992</v>
      </c>
      <c r="D8142" s="4">
        <v>41994</v>
      </c>
      <c r="E8142" t="s">
        <v>38</v>
      </c>
      <c r="F8142" t="s">
        <v>441</v>
      </c>
      <c r="G8142" t="s">
        <v>27</v>
      </c>
      <c r="H8142">
        <v>90008</v>
      </c>
      <c r="I8142" t="s">
        <v>5041</v>
      </c>
      <c r="J8142">
        <v>14.62</v>
      </c>
      <c r="K8142">
        <v>2</v>
      </c>
      <c r="L8142">
        <v>3.8742999999999999</v>
      </c>
      <c r="M8142">
        <v>0</v>
      </c>
      <c r="N8142">
        <v>6.8714000000000004</v>
      </c>
    </row>
    <row r="8143" spans="1:14" hidden="1">
      <c r="A8143">
        <v>8794</v>
      </c>
      <c r="B8143" t="s">
        <v>6744</v>
      </c>
      <c r="C8143" s="4">
        <v>41992</v>
      </c>
      <c r="D8143" s="4">
        <v>41994</v>
      </c>
      <c r="E8143" t="s">
        <v>38</v>
      </c>
      <c r="F8143" t="s">
        <v>441</v>
      </c>
      <c r="G8143" t="s">
        <v>27</v>
      </c>
      <c r="H8143">
        <v>90008</v>
      </c>
      <c r="I8143" t="s">
        <v>976</v>
      </c>
      <c r="J8143">
        <v>22.55</v>
      </c>
      <c r="K8143">
        <v>5</v>
      </c>
      <c r="L8143">
        <v>2.7511000000000001</v>
      </c>
      <c r="M8143">
        <v>0</v>
      </c>
      <c r="N8143">
        <v>8.7944999999999993</v>
      </c>
    </row>
    <row r="8144" spans="1:14" hidden="1">
      <c r="A8144">
        <v>8795</v>
      </c>
      <c r="B8144" t="s">
        <v>6744</v>
      </c>
      <c r="C8144" s="4">
        <v>41992</v>
      </c>
      <c r="D8144" s="4">
        <v>41994</v>
      </c>
      <c r="E8144" t="s">
        <v>38</v>
      </c>
      <c r="F8144" t="s">
        <v>441</v>
      </c>
      <c r="G8144" t="s">
        <v>27</v>
      </c>
      <c r="H8144">
        <v>90008</v>
      </c>
      <c r="I8144" t="s">
        <v>2071</v>
      </c>
      <c r="J8144">
        <v>583.79999999999995</v>
      </c>
      <c r="K8144">
        <v>5</v>
      </c>
      <c r="L8144">
        <v>102.16500000000001</v>
      </c>
      <c r="M8144">
        <v>0.2</v>
      </c>
      <c r="N8144">
        <v>72.974999999999895</v>
      </c>
    </row>
    <row r="8145" spans="1:14" hidden="1">
      <c r="A8145">
        <v>8796</v>
      </c>
      <c r="B8145" t="s">
        <v>6744</v>
      </c>
      <c r="C8145" s="4">
        <v>41992</v>
      </c>
      <c r="D8145" s="4">
        <v>41994</v>
      </c>
      <c r="E8145" t="s">
        <v>38</v>
      </c>
      <c r="F8145" t="s">
        <v>441</v>
      </c>
      <c r="G8145" t="s">
        <v>27</v>
      </c>
      <c r="H8145">
        <v>90008</v>
      </c>
      <c r="I8145" t="s">
        <v>1847</v>
      </c>
      <c r="J8145">
        <v>211.16800000000001</v>
      </c>
      <c r="K8145">
        <v>4</v>
      </c>
      <c r="L8145">
        <v>48.832599999999999</v>
      </c>
      <c r="M8145">
        <v>0.2</v>
      </c>
      <c r="N8145">
        <v>15.8376</v>
      </c>
    </row>
    <row r="8146" spans="1:14" hidden="1">
      <c r="A8146">
        <v>9522</v>
      </c>
      <c r="B8146" t="s">
        <v>6745</v>
      </c>
      <c r="C8146" s="4">
        <v>41992</v>
      </c>
      <c r="D8146" s="4">
        <v>41998</v>
      </c>
      <c r="E8146" t="s">
        <v>15</v>
      </c>
      <c r="F8146" t="s">
        <v>2282</v>
      </c>
      <c r="G8146" t="s">
        <v>21</v>
      </c>
      <c r="H8146">
        <v>60623</v>
      </c>
      <c r="I8146" t="s">
        <v>6746</v>
      </c>
      <c r="J8146">
        <v>323.976</v>
      </c>
      <c r="K8146">
        <v>3</v>
      </c>
      <c r="L8146">
        <v>95.8429</v>
      </c>
      <c r="M8146">
        <v>0.2</v>
      </c>
      <c r="N8146">
        <v>36.447299999999998</v>
      </c>
    </row>
    <row r="8147" spans="1:14" hidden="1">
      <c r="A8147">
        <v>9523</v>
      </c>
      <c r="B8147" t="s">
        <v>6745</v>
      </c>
      <c r="C8147" s="4">
        <v>41992</v>
      </c>
      <c r="D8147" s="4">
        <v>41998</v>
      </c>
      <c r="E8147" t="s">
        <v>15</v>
      </c>
      <c r="F8147" t="s">
        <v>2282</v>
      </c>
      <c r="G8147" t="s">
        <v>21</v>
      </c>
      <c r="H8147">
        <v>60623</v>
      </c>
      <c r="I8147" t="s">
        <v>4396</v>
      </c>
      <c r="J8147">
        <v>15.552</v>
      </c>
      <c r="K8147">
        <v>3</v>
      </c>
      <c r="L8147">
        <v>3.3696000000000002</v>
      </c>
      <c r="M8147">
        <v>0.2</v>
      </c>
      <c r="N8147">
        <v>5.4432</v>
      </c>
    </row>
    <row r="8148" spans="1:14" hidden="1">
      <c r="A8148">
        <v>9524</v>
      </c>
      <c r="B8148" t="s">
        <v>6745</v>
      </c>
      <c r="C8148" s="4">
        <v>41992</v>
      </c>
      <c r="D8148" s="4">
        <v>41998</v>
      </c>
      <c r="E8148" t="s">
        <v>15</v>
      </c>
      <c r="F8148" t="s">
        <v>2282</v>
      </c>
      <c r="G8148" t="s">
        <v>21</v>
      </c>
      <c r="H8148">
        <v>60623</v>
      </c>
      <c r="I8148" t="s">
        <v>2436</v>
      </c>
      <c r="J8148">
        <v>32.591999999999999</v>
      </c>
      <c r="K8148">
        <v>3</v>
      </c>
      <c r="L8148">
        <v>13.4442</v>
      </c>
      <c r="M8148">
        <v>0.2</v>
      </c>
      <c r="N8148">
        <v>-7.7405999999999997</v>
      </c>
    </row>
    <row r="8149" spans="1:14" hidden="1">
      <c r="A8149">
        <v>1495</v>
      </c>
      <c r="B8149" t="s">
        <v>6747</v>
      </c>
      <c r="C8149" s="4">
        <v>41990</v>
      </c>
      <c r="D8149" s="4">
        <v>41992</v>
      </c>
      <c r="E8149" t="s">
        <v>52</v>
      </c>
      <c r="F8149" t="s">
        <v>154</v>
      </c>
      <c r="G8149" t="s">
        <v>21</v>
      </c>
      <c r="H8149">
        <v>31907</v>
      </c>
      <c r="I8149" t="s">
        <v>5688</v>
      </c>
      <c r="J8149">
        <v>40.049999999999997</v>
      </c>
      <c r="K8149">
        <v>3</v>
      </c>
      <c r="L8149">
        <v>9.6120000000000001</v>
      </c>
      <c r="M8149">
        <v>0</v>
      </c>
      <c r="N8149">
        <v>11.214</v>
      </c>
    </row>
    <row r="8150" spans="1:14" hidden="1">
      <c r="A8150">
        <v>4420</v>
      </c>
      <c r="B8150" t="s">
        <v>6748</v>
      </c>
      <c r="C8150" s="4">
        <v>41990</v>
      </c>
      <c r="D8150" s="4">
        <v>41997</v>
      </c>
      <c r="E8150" t="s">
        <v>15</v>
      </c>
      <c r="F8150" t="s">
        <v>1408</v>
      </c>
      <c r="G8150" t="s">
        <v>21</v>
      </c>
      <c r="H8150">
        <v>43229</v>
      </c>
      <c r="I8150" t="s">
        <v>2318</v>
      </c>
      <c r="J8150">
        <v>5.484</v>
      </c>
      <c r="K8150">
        <v>4</v>
      </c>
      <c r="L8150">
        <v>2.3763999999999998</v>
      </c>
      <c r="M8150">
        <v>0.7</v>
      </c>
      <c r="N8150">
        <v>-4.0216000000000003</v>
      </c>
    </row>
    <row r="8151" spans="1:14" hidden="1">
      <c r="A8151">
        <v>2606</v>
      </c>
      <c r="B8151" t="s">
        <v>6749</v>
      </c>
      <c r="C8151" s="4">
        <v>41989</v>
      </c>
      <c r="D8151" s="4">
        <v>41994</v>
      </c>
      <c r="E8151" t="s">
        <v>15</v>
      </c>
      <c r="F8151" t="s">
        <v>1391</v>
      </c>
      <c r="G8151" t="s">
        <v>27</v>
      </c>
      <c r="H8151">
        <v>32216</v>
      </c>
      <c r="I8151" t="s">
        <v>3187</v>
      </c>
      <c r="J8151">
        <v>1.167</v>
      </c>
      <c r="K8151">
        <v>1</v>
      </c>
      <c r="L8151">
        <v>2.0228000000000002</v>
      </c>
      <c r="M8151">
        <v>0.7</v>
      </c>
      <c r="N8151">
        <v>-0.85580000000000001</v>
      </c>
    </row>
    <row r="8152" spans="1:14" hidden="1">
      <c r="A8152">
        <v>3129</v>
      </c>
      <c r="B8152" t="s">
        <v>6750</v>
      </c>
      <c r="C8152" s="4">
        <v>41989</v>
      </c>
      <c r="D8152" s="4">
        <v>41990</v>
      </c>
      <c r="E8152" t="s">
        <v>38</v>
      </c>
      <c r="F8152" t="s">
        <v>4552</v>
      </c>
      <c r="G8152" t="s">
        <v>17</v>
      </c>
      <c r="H8152">
        <v>90049</v>
      </c>
      <c r="I8152" t="s">
        <v>1344</v>
      </c>
      <c r="J8152">
        <v>44.46</v>
      </c>
      <c r="K8152">
        <v>2</v>
      </c>
      <c r="L8152">
        <v>14.8941</v>
      </c>
      <c r="M8152">
        <v>0</v>
      </c>
      <c r="N8152">
        <v>14.671799999999999</v>
      </c>
    </row>
    <row r="8153" spans="1:14" hidden="1">
      <c r="A8153">
        <v>3130</v>
      </c>
      <c r="B8153" t="s">
        <v>6750</v>
      </c>
      <c r="C8153" s="4">
        <v>41989</v>
      </c>
      <c r="D8153" s="4">
        <v>41990</v>
      </c>
      <c r="E8153" t="s">
        <v>38</v>
      </c>
      <c r="F8153" t="s">
        <v>4552</v>
      </c>
      <c r="G8153" t="s">
        <v>17</v>
      </c>
      <c r="H8153">
        <v>90049</v>
      </c>
      <c r="I8153" t="s">
        <v>54</v>
      </c>
      <c r="J8153">
        <v>241.56800000000001</v>
      </c>
      <c r="K8153">
        <v>2</v>
      </c>
      <c r="L8153">
        <v>111.7252</v>
      </c>
      <c r="M8153">
        <v>0.2</v>
      </c>
      <c r="N8153">
        <v>18.117599999999999</v>
      </c>
    </row>
    <row r="8154" spans="1:14" hidden="1">
      <c r="A8154">
        <v>3131</v>
      </c>
      <c r="B8154" t="s">
        <v>6750</v>
      </c>
      <c r="C8154" s="4">
        <v>41989</v>
      </c>
      <c r="D8154" s="4">
        <v>41990</v>
      </c>
      <c r="E8154" t="s">
        <v>38</v>
      </c>
      <c r="F8154" t="s">
        <v>4552</v>
      </c>
      <c r="G8154" t="s">
        <v>17</v>
      </c>
      <c r="H8154">
        <v>90049</v>
      </c>
      <c r="I8154" t="s">
        <v>1604</v>
      </c>
      <c r="J8154">
        <v>395</v>
      </c>
      <c r="K8154">
        <v>5</v>
      </c>
      <c r="L8154">
        <v>71.099999999999994</v>
      </c>
      <c r="M8154">
        <v>0</v>
      </c>
      <c r="N8154">
        <v>39.5</v>
      </c>
    </row>
    <row r="8155" spans="1:14" hidden="1">
      <c r="A8155">
        <v>3132</v>
      </c>
      <c r="B8155" t="s">
        <v>6750</v>
      </c>
      <c r="C8155" s="4">
        <v>41989</v>
      </c>
      <c r="D8155" s="4">
        <v>41990</v>
      </c>
      <c r="E8155" t="s">
        <v>38</v>
      </c>
      <c r="F8155" t="s">
        <v>4552</v>
      </c>
      <c r="G8155" t="s">
        <v>17</v>
      </c>
      <c r="H8155">
        <v>90049</v>
      </c>
      <c r="I8155" t="s">
        <v>795</v>
      </c>
      <c r="J8155">
        <v>627.16800000000001</v>
      </c>
      <c r="K8155">
        <v>4</v>
      </c>
      <c r="L8155">
        <v>139.15289999999999</v>
      </c>
      <c r="M8155">
        <v>0.2</v>
      </c>
      <c r="N8155">
        <v>70.556399999999897</v>
      </c>
    </row>
    <row r="8156" spans="1:14" hidden="1">
      <c r="A8156">
        <v>3769</v>
      </c>
      <c r="B8156" t="s">
        <v>6751</v>
      </c>
      <c r="C8156" s="4">
        <v>41989</v>
      </c>
      <c r="D8156" s="4">
        <v>41993</v>
      </c>
      <c r="E8156" t="s">
        <v>52</v>
      </c>
      <c r="F8156" t="s">
        <v>3293</v>
      </c>
      <c r="G8156" t="s">
        <v>27</v>
      </c>
      <c r="H8156">
        <v>33012</v>
      </c>
      <c r="I8156" t="s">
        <v>2817</v>
      </c>
      <c r="J8156">
        <v>1013.832</v>
      </c>
      <c r="K8156">
        <v>9</v>
      </c>
      <c r="L8156">
        <v>101.3832</v>
      </c>
      <c r="M8156">
        <v>0.2</v>
      </c>
      <c r="N8156">
        <v>101.3832</v>
      </c>
    </row>
    <row r="8157" spans="1:14" hidden="1">
      <c r="A8157">
        <v>3770</v>
      </c>
      <c r="B8157" t="s">
        <v>6751</v>
      </c>
      <c r="C8157" s="4">
        <v>41989</v>
      </c>
      <c r="D8157" s="4">
        <v>41993</v>
      </c>
      <c r="E8157" t="s">
        <v>52</v>
      </c>
      <c r="F8157" t="s">
        <v>3293</v>
      </c>
      <c r="G8157" t="s">
        <v>27</v>
      </c>
      <c r="H8157">
        <v>33012</v>
      </c>
      <c r="I8157" t="s">
        <v>2861</v>
      </c>
      <c r="J8157">
        <v>1.984</v>
      </c>
      <c r="K8157">
        <v>2</v>
      </c>
      <c r="L8157">
        <v>0.65720000000000001</v>
      </c>
      <c r="M8157">
        <v>0.2</v>
      </c>
      <c r="N8157">
        <v>0.66959999999999997</v>
      </c>
    </row>
    <row r="8158" spans="1:14" hidden="1">
      <c r="A8158">
        <v>4713</v>
      </c>
      <c r="B8158" t="s">
        <v>6752</v>
      </c>
      <c r="C8158" s="4">
        <v>41989</v>
      </c>
      <c r="D8158" s="4">
        <v>41994</v>
      </c>
      <c r="E8158" t="s">
        <v>15</v>
      </c>
      <c r="F8158" t="s">
        <v>3730</v>
      </c>
      <c r="G8158" t="s">
        <v>21</v>
      </c>
      <c r="H8158">
        <v>77340</v>
      </c>
      <c r="I8158" t="s">
        <v>4668</v>
      </c>
      <c r="J8158">
        <v>36.287999999999997</v>
      </c>
      <c r="K8158">
        <v>7</v>
      </c>
      <c r="L8158">
        <v>3.3696000000000002</v>
      </c>
      <c r="M8158">
        <v>0.2</v>
      </c>
      <c r="N8158">
        <v>12.700799999999999</v>
      </c>
    </row>
    <row r="8159" spans="1:14" hidden="1">
      <c r="A8159">
        <v>4714</v>
      </c>
      <c r="B8159" t="s">
        <v>6752</v>
      </c>
      <c r="C8159" s="4">
        <v>41989</v>
      </c>
      <c r="D8159" s="4">
        <v>41994</v>
      </c>
      <c r="E8159" t="s">
        <v>15</v>
      </c>
      <c r="F8159" t="s">
        <v>3730</v>
      </c>
      <c r="G8159" t="s">
        <v>21</v>
      </c>
      <c r="H8159">
        <v>77340</v>
      </c>
      <c r="I8159" t="s">
        <v>3926</v>
      </c>
      <c r="J8159">
        <v>56.567999999999998</v>
      </c>
      <c r="K8159">
        <v>2</v>
      </c>
      <c r="L8159">
        <v>65.760300000000001</v>
      </c>
      <c r="M8159">
        <v>0.6</v>
      </c>
      <c r="N8159">
        <v>-74.952600000000004</v>
      </c>
    </row>
    <row r="8160" spans="1:14" hidden="1">
      <c r="A8160">
        <v>4886</v>
      </c>
      <c r="B8160" t="s">
        <v>6753</v>
      </c>
      <c r="C8160" s="4">
        <v>41989</v>
      </c>
      <c r="D8160" s="4">
        <v>41993</v>
      </c>
      <c r="E8160" t="s">
        <v>15</v>
      </c>
      <c r="F8160" t="s">
        <v>1962</v>
      </c>
      <c r="G8160" t="s">
        <v>27</v>
      </c>
      <c r="H8160">
        <v>48227</v>
      </c>
      <c r="I8160" t="s">
        <v>4456</v>
      </c>
      <c r="J8160">
        <v>114.2</v>
      </c>
      <c r="K8160">
        <v>5</v>
      </c>
      <c r="L8160">
        <v>12.333600000000001</v>
      </c>
      <c r="M8160">
        <v>0</v>
      </c>
      <c r="N8160">
        <v>52.531999999999996</v>
      </c>
    </row>
    <row r="8161" spans="1:14" hidden="1">
      <c r="A8161">
        <v>6918</v>
      </c>
      <c r="B8161" t="s">
        <v>6754</v>
      </c>
      <c r="C8161" s="4">
        <v>41989</v>
      </c>
      <c r="D8161" s="4">
        <v>41994</v>
      </c>
      <c r="E8161" t="s">
        <v>15</v>
      </c>
      <c r="F8161" t="s">
        <v>5768</v>
      </c>
      <c r="G8161" t="s">
        <v>27</v>
      </c>
      <c r="H8161">
        <v>95823</v>
      </c>
      <c r="I8161" t="s">
        <v>773</v>
      </c>
      <c r="J8161">
        <v>1403.92</v>
      </c>
      <c r="K8161">
        <v>5</v>
      </c>
      <c r="L8161">
        <v>266.7448</v>
      </c>
      <c r="M8161">
        <v>0.2</v>
      </c>
      <c r="N8161">
        <v>70.195999999999998</v>
      </c>
    </row>
    <row r="8162" spans="1:14" hidden="1">
      <c r="A8162">
        <v>9020</v>
      </c>
      <c r="B8162" t="s">
        <v>6755</v>
      </c>
      <c r="C8162" s="4">
        <v>41989</v>
      </c>
      <c r="D8162" s="4">
        <v>41991</v>
      </c>
      <c r="E8162" t="s">
        <v>52</v>
      </c>
      <c r="F8162" t="s">
        <v>527</v>
      </c>
      <c r="G8162" t="s">
        <v>21</v>
      </c>
      <c r="H8162">
        <v>22153</v>
      </c>
      <c r="I8162" t="s">
        <v>1355</v>
      </c>
      <c r="J8162">
        <v>99.98</v>
      </c>
      <c r="K8162">
        <v>2</v>
      </c>
      <c r="L8162">
        <v>45.9908</v>
      </c>
      <c r="M8162">
        <v>0</v>
      </c>
      <c r="N8162">
        <v>7.9983999999999904</v>
      </c>
    </row>
    <row r="8163" spans="1:14" hidden="1">
      <c r="A8163">
        <v>9021</v>
      </c>
      <c r="B8163" t="s">
        <v>6755</v>
      </c>
      <c r="C8163" s="4">
        <v>41989</v>
      </c>
      <c r="D8163" s="4">
        <v>41991</v>
      </c>
      <c r="E8163" t="s">
        <v>52</v>
      </c>
      <c r="F8163" t="s">
        <v>527</v>
      </c>
      <c r="G8163" t="s">
        <v>21</v>
      </c>
      <c r="H8163">
        <v>22153</v>
      </c>
      <c r="I8163" t="s">
        <v>2189</v>
      </c>
      <c r="J8163">
        <v>29.46</v>
      </c>
      <c r="K8163">
        <v>6</v>
      </c>
      <c r="L8163">
        <v>3.2896999999999998</v>
      </c>
      <c r="M8163">
        <v>0</v>
      </c>
      <c r="N8163">
        <v>9.7218</v>
      </c>
    </row>
    <row r="8164" spans="1:14" hidden="1">
      <c r="A8164">
        <v>9831</v>
      </c>
      <c r="B8164" t="s">
        <v>6756</v>
      </c>
      <c r="C8164" s="4">
        <v>41989</v>
      </c>
      <c r="D8164" s="4">
        <v>41991</v>
      </c>
      <c r="E8164" t="s">
        <v>52</v>
      </c>
      <c r="F8164" t="s">
        <v>842</v>
      </c>
      <c r="G8164" t="s">
        <v>21</v>
      </c>
      <c r="H8164">
        <v>77705</v>
      </c>
      <c r="I8164" t="s">
        <v>1378</v>
      </c>
      <c r="J8164">
        <v>319.96800000000002</v>
      </c>
      <c r="K8164">
        <v>4</v>
      </c>
      <c r="L8164">
        <v>55.994399999999999</v>
      </c>
      <c r="M8164">
        <v>0.2</v>
      </c>
      <c r="N8164">
        <v>95.990399999999994</v>
      </c>
    </row>
    <row r="8165" spans="1:14" hidden="1">
      <c r="A8165">
        <v>9832</v>
      </c>
      <c r="B8165" t="s">
        <v>6756</v>
      </c>
      <c r="C8165" s="4">
        <v>41989</v>
      </c>
      <c r="D8165" s="4">
        <v>41991</v>
      </c>
      <c r="E8165" t="s">
        <v>52</v>
      </c>
      <c r="F8165" t="s">
        <v>842</v>
      </c>
      <c r="G8165" t="s">
        <v>21</v>
      </c>
      <c r="H8165">
        <v>77705</v>
      </c>
      <c r="I8165" t="s">
        <v>2022</v>
      </c>
      <c r="J8165">
        <v>8.6240000000000006</v>
      </c>
      <c r="K8165">
        <v>7</v>
      </c>
      <c r="L8165">
        <v>1.6015999999999999</v>
      </c>
      <c r="M8165">
        <v>0.6</v>
      </c>
      <c r="N8165">
        <v>-2.5872000000000002</v>
      </c>
    </row>
    <row r="8166" spans="1:14" hidden="1">
      <c r="A8166">
        <v>1575</v>
      </c>
      <c r="B8166" t="s">
        <v>6757</v>
      </c>
      <c r="C8166" s="4">
        <v>41988</v>
      </c>
      <c r="D8166" s="4">
        <v>41991</v>
      </c>
      <c r="E8166" t="s">
        <v>38</v>
      </c>
      <c r="F8166" t="s">
        <v>1118</v>
      </c>
      <c r="G8166" t="s">
        <v>21</v>
      </c>
      <c r="H8166">
        <v>79907</v>
      </c>
      <c r="I8166" t="s">
        <v>3896</v>
      </c>
      <c r="J8166">
        <v>40.68</v>
      </c>
      <c r="K8166">
        <v>3</v>
      </c>
      <c r="L8166">
        <v>16.611000000000001</v>
      </c>
      <c r="M8166">
        <v>0.2</v>
      </c>
      <c r="N8166">
        <v>-9.1530000000000005</v>
      </c>
    </row>
    <row r="8167" spans="1:14" hidden="1">
      <c r="A8167">
        <v>1576</v>
      </c>
      <c r="B8167" t="s">
        <v>6757</v>
      </c>
      <c r="C8167" s="4">
        <v>41988</v>
      </c>
      <c r="D8167" s="4">
        <v>41991</v>
      </c>
      <c r="E8167" t="s">
        <v>38</v>
      </c>
      <c r="F8167" t="s">
        <v>1118</v>
      </c>
      <c r="G8167" t="s">
        <v>21</v>
      </c>
      <c r="H8167">
        <v>79907</v>
      </c>
      <c r="I8167" t="s">
        <v>1113</v>
      </c>
      <c r="J8167">
        <v>763.28</v>
      </c>
      <c r="K8167">
        <v>5</v>
      </c>
      <c r="L8167">
        <v>157.01759999999999</v>
      </c>
      <c r="M8167">
        <v>0.3</v>
      </c>
      <c r="N8167">
        <v>-21.808</v>
      </c>
    </row>
    <row r="8168" spans="1:14" hidden="1">
      <c r="A8168">
        <v>5584</v>
      </c>
      <c r="B8168" t="s">
        <v>6758</v>
      </c>
      <c r="C8168" s="4">
        <v>41988</v>
      </c>
      <c r="D8168" s="4">
        <v>41992</v>
      </c>
      <c r="E8168" t="s">
        <v>52</v>
      </c>
      <c r="F8168" t="s">
        <v>1998</v>
      </c>
      <c r="G8168" t="s">
        <v>21</v>
      </c>
      <c r="H8168">
        <v>92037</v>
      </c>
      <c r="I8168" t="s">
        <v>2031</v>
      </c>
      <c r="J8168">
        <v>6.16</v>
      </c>
      <c r="K8168">
        <v>2</v>
      </c>
      <c r="L8168">
        <v>2.0943999999999998</v>
      </c>
      <c r="M8168">
        <v>0</v>
      </c>
      <c r="N8168">
        <v>1.9712000000000001</v>
      </c>
    </row>
    <row r="8169" spans="1:14" hidden="1">
      <c r="A8169">
        <v>7007</v>
      </c>
      <c r="B8169" t="s">
        <v>6759</v>
      </c>
      <c r="C8169" s="4">
        <v>41988</v>
      </c>
      <c r="D8169" s="4">
        <v>41994</v>
      </c>
      <c r="E8169" t="s">
        <v>15</v>
      </c>
      <c r="F8169" t="s">
        <v>1841</v>
      </c>
      <c r="G8169" t="s">
        <v>27</v>
      </c>
      <c r="H8169">
        <v>60623</v>
      </c>
      <c r="I8169" t="s">
        <v>3098</v>
      </c>
      <c r="J8169">
        <v>8.5440000000000005</v>
      </c>
      <c r="K8169">
        <v>2</v>
      </c>
      <c r="L8169">
        <v>8.01</v>
      </c>
      <c r="M8169">
        <v>0.6</v>
      </c>
      <c r="N8169">
        <v>-7.476</v>
      </c>
    </row>
    <row r="8170" spans="1:14" hidden="1">
      <c r="A8170">
        <v>7484</v>
      </c>
      <c r="B8170" t="s">
        <v>6760</v>
      </c>
      <c r="C8170" s="4">
        <v>41988</v>
      </c>
      <c r="D8170" s="4">
        <v>41990</v>
      </c>
      <c r="E8170" t="s">
        <v>52</v>
      </c>
      <c r="F8170" t="s">
        <v>1283</v>
      </c>
      <c r="G8170" t="s">
        <v>27</v>
      </c>
      <c r="H8170">
        <v>19140</v>
      </c>
      <c r="I8170" t="s">
        <v>1134</v>
      </c>
      <c r="J8170">
        <v>445.80200000000002</v>
      </c>
      <c r="K8170">
        <v>7</v>
      </c>
      <c r="L8170">
        <v>79.152600000000007</v>
      </c>
      <c r="M8170">
        <v>0.3</v>
      </c>
      <c r="N8170">
        <v>-108.2662</v>
      </c>
    </row>
    <row r="8171" spans="1:14" hidden="1">
      <c r="A8171">
        <v>1973</v>
      </c>
      <c r="B8171" t="s">
        <v>6761</v>
      </c>
      <c r="C8171" s="4">
        <v>41987</v>
      </c>
      <c r="D8171" s="4">
        <v>41992</v>
      </c>
      <c r="E8171" t="s">
        <v>15</v>
      </c>
      <c r="F8171" t="s">
        <v>2359</v>
      </c>
      <c r="G8171" t="s">
        <v>21</v>
      </c>
      <c r="H8171">
        <v>60610</v>
      </c>
      <c r="I8171" t="s">
        <v>4592</v>
      </c>
      <c r="J8171">
        <v>5.1040000000000001</v>
      </c>
      <c r="K8171">
        <v>4</v>
      </c>
      <c r="L8171">
        <v>3.4451999999999998</v>
      </c>
      <c r="M8171">
        <v>0.8</v>
      </c>
      <c r="N8171">
        <v>-8.6768000000000001</v>
      </c>
    </row>
    <row r="8172" spans="1:14" hidden="1">
      <c r="A8172">
        <v>1974</v>
      </c>
      <c r="B8172" t="s">
        <v>6761</v>
      </c>
      <c r="C8172" s="4">
        <v>41987</v>
      </c>
      <c r="D8172" s="4">
        <v>41992</v>
      </c>
      <c r="E8172" t="s">
        <v>15</v>
      </c>
      <c r="F8172" t="s">
        <v>2359</v>
      </c>
      <c r="G8172" t="s">
        <v>21</v>
      </c>
      <c r="H8172">
        <v>60610</v>
      </c>
      <c r="I8172" t="s">
        <v>132</v>
      </c>
      <c r="J8172">
        <v>2.8959999999999999</v>
      </c>
      <c r="K8172">
        <v>2</v>
      </c>
      <c r="L8172">
        <v>1.2126999999999999</v>
      </c>
      <c r="M8172">
        <v>0.2</v>
      </c>
      <c r="N8172">
        <v>0.47060000000000002</v>
      </c>
    </row>
    <row r="8173" spans="1:14" hidden="1">
      <c r="A8173">
        <v>1975</v>
      </c>
      <c r="B8173" t="s">
        <v>6761</v>
      </c>
      <c r="C8173" s="4">
        <v>41987</v>
      </c>
      <c r="D8173" s="4">
        <v>41992</v>
      </c>
      <c r="E8173" t="s">
        <v>15</v>
      </c>
      <c r="F8173" t="s">
        <v>2359</v>
      </c>
      <c r="G8173" t="s">
        <v>21</v>
      </c>
      <c r="H8173">
        <v>60610</v>
      </c>
      <c r="I8173" t="s">
        <v>5795</v>
      </c>
      <c r="J8173">
        <v>35.015999999999998</v>
      </c>
      <c r="K8173">
        <v>3</v>
      </c>
      <c r="L8173">
        <v>12.4015</v>
      </c>
      <c r="M8173">
        <v>0.2</v>
      </c>
      <c r="N8173">
        <v>-2.1884999999999999</v>
      </c>
    </row>
    <row r="8174" spans="1:14" hidden="1">
      <c r="A8174">
        <v>5106</v>
      </c>
      <c r="B8174" t="s">
        <v>6762</v>
      </c>
      <c r="C8174" s="4">
        <v>41987</v>
      </c>
      <c r="D8174" s="4">
        <v>41993</v>
      </c>
      <c r="E8174" t="s">
        <v>15</v>
      </c>
      <c r="F8174" t="s">
        <v>3228</v>
      </c>
      <c r="G8174" t="s">
        <v>21</v>
      </c>
      <c r="H8174">
        <v>32725</v>
      </c>
      <c r="I8174" t="s">
        <v>171</v>
      </c>
      <c r="J8174">
        <v>186.304</v>
      </c>
      <c r="K8174">
        <v>4</v>
      </c>
      <c r="L8174">
        <v>43.082799999999999</v>
      </c>
      <c r="M8174">
        <v>0.2</v>
      </c>
      <c r="N8174">
        <v>13.972799999999999</v>
      </c>
    </row>
    <row r="8175" spans="1:14" hidden="1">
      <c r="A8175">
        <v>5703</v>
      </c>
      <c r="B8175" t="s">
        <v>6763</v>
      </c>
      <c r="C8175" s="4">
        <v>41987</v>
      </c>
      <c r="D8175" s="4">
        <v>41994</v>
      </c>
      <c r="E8175" t="s">
        <v>15</v>
      </c>
      <c r="F8175" t="s">
        <v>2504</v>
      </c>
      <c r="G8175" t="s">
        <v>21</v>
      </c>
      <c r="H8175">
        <v>43302</v>
      </c>
      <c r="I8175" t="s">
        <v>2345</v>
      </c>
      <c r="J8175">
        <v>2.6240000000000001</v>
      </c>
      <c r="K8175">
        <v>1</v>
      </c>
      <c r="L8175">
        <v>2.3288000000000002</v>
      </c>
      <c r="M8175">
        <v>0.2</v>
      </c>
      <c r="N8175">
        <v>0.29520000000000002</v>
      </c>
    </row>
    <row r="8176" spans="1:14" hidden="1">
      <c r="A8176">
        <v>5704</v>
      </c>
      <c r="B8176" t="s">
        <v>6763</v>
      </c>
      <c r="C8176" s="4">
        <v>41987</v>
      </c>
      <c r="D8176" s="4">
        <v>41994</v>
      </c>
      <c r="E8176" t="s">
        <v>15</v>
      </c>
      <c r="F8176" t="s">
        <v>2504</v>
      </c>
      <c r="G8176" t="s">
        <v>21</v>
      </c>
      <c r="H8176">
        <v>43302</v>
      </c>
      <c r="I8176" t="s">
        <v>127</v>
      </c>
      <c r="J8176">
        <v>136.53</v>
      </c>
      <c r="K8176">
        <v>1</v>
      </c>
      <c r="L8176">
        <v>188.8665</v>
      </c>
      <c r="M8176">
        <v>0.4</v>
      </c>
      <c r="N8176">
        <v>-52.336500000000001</v>
      </c>
    </row>
    <row r="8177" spans="1:14" hidden="1">
      <c r="A8177">
        <v>5705</v>
      </c>
      <c r="B8177" t="s">
        <v>6763</v>
      </c>
      <c r="C8177" s="4">
        <v>41987</v>
      </c>
      <c r="D8177" s="4">
        <v>41994</v>
      </c>
      <c r="E8177" t="s">
        <v>15</v>
      </c>
      <c r="F8177" t="s">
        <v>2504</v>
      </c>
      <c r="G8177" t="s">
        <v>21</v>
      </c>
      <c r="H8177">
        <v>43302</v>
      </c>
      <c r="I8177" t="s">
        <v>1849</v>
      </c>
      <c r="J8177">
        <v>263.95999999999998</v>
      </c>
      <c r="K8177">
        <v>1</v>
      </c>
      <c r="L8177">
        <v>221.06649999999999</v>
      </c>
      <c r="M8177">
        <v>0.2</v>
      </c>
      <c r="N8177">
        <v>42.893500000000003</v>
      </c>
    </row>
    <row r="8178" spans="1:14" hidden="1">
      <c r="A8178">
        <v>6627</v>
      </c>
      <c r="B8178" t="s">
        <v>6764</v>
      </c>
      <c r="C8178" s="4">
        <v>41987</v>
      </c>
      <c r="D8178" s="4">
        <v>41994</v>
      </c>
      <c r="E8178" t="s">
        <v>15</v>
      </c>
      <c r="F8178" t="s">
        <v>3108</v>
      </c>
      <c r="G8178" t="s">
        <v>21</v>
      </c>
      <c r="H8178">
        <v>10024</v>
      </c>
      <c r="I8178" t="s">
        <v>5494</v>
      </c>
      <c r="J8178">
        <v>6999.96</v>
      </c>
      <c r="K8178">
        <v>4</v>
      </c>
      <c r="L8178">
        <v>1189.9931999999999</v>
      </c>
      <c r="M8178">
        <v>0</v>
      </c>
      <c r="N8178">
        <v>2239.9872</v>
      </c>
    </row>
    <row r="8179" spans="1:14" hidden="1">
      <c r="A8179">
        <v>9512</v>
      </c>
      <c r="B8179" t="s">
        <v>6765</v>
      </c>
      <c r="C8179" s="4">
        <v>41987</v>
      </c>
      <c r="D8179" s="4">
        <v>41989</v>
      </c>
      <c r="E8179" t="s">
        <v>38</v>
      </c>
      <c r="F8179" t="s">
        <v>1978</v>
      </c>
      <c r="G8179" t="s">
        <v>27</v>
      </c>
      <c r="H8179">
        <v>60623</v>
      </c>
      <c r="I8179" t="s">
        <v>3157</v>
      </c>
      <c r="J8179">
        <v>9.2639999999999993</v>
      </c>
      <c r="K8179">
        <v>3</v>
      </c>
      <c r="L8179">
        <v>7.72</v>
      </c>
      <c r="M8179">
        <v>0.8</v>
      </c>
      <c r="N8179">
        <v>-13.896000000000001</v>
      </c>
    </row>
    <row r="8180" spans="1:14" hidden="1">
      <c r="A8180">
        <v>2492</v>
      </c>
      <c r="B8180" t="s">
        <v>6766</v>
      </c>
      <c r="C8180" s="4">
        <v>41986</v>
      </c>
      <c r="D8180" s="4">
        <v>41988</v>
      </c>
      <c r="E8180" t="s">
        <v>52</v>
      </c>
      <c r="F8180" t="s">
        <v>1100</v>
      </c>
      <c r="G8180" t="s">
        <v>21</v>
      </c>
      <c r="H8180">
        <v>90049</v>
      </c>
      <c r="I8180" t="s">
        <v>6767</v>
      </c>
      <c r="J8180">
        <v>90.24</v>
      </c>
      <c r="K8180">
        <v>6</v>
      </c>
      <c r="L8180">
        <v>8.1216000000000008</v>
      </c>
      <c r="M8180">
        <v>0</v>
      </c>
      <c r="N8180">
        <v>41.510399999999997</v>
      </c>
    </row>
    <row r="8181" spans="1:14" hidden="1">
      <c r="A8181">
        <v>3592</v>
      </c>
      <c r="B8181" t="s">
        <v>6768</v>
      </c>
      <c r="C8181" s="4">
        <v>41986</v>
      </c>
      <c r="D8181" s="4">
        <v>41988</v>
      </c>
      <c r="E8181" t="s">
        <v>52</v>
      </c>
      <c r="F8181" t="s">
        <v>118</v>
      </c>
      <c r="G8181" t="s">
        <v>21</v>
      </c>
      <c r="H8181">
        <v>77070</v>
      </c>
      <c r="I8181" t="s">
        <v>2090</v>
      </c>
      <c r="J8181">
        <v>2.92</v>
      </c>
      <c r="K8181">
        <v>1</v>
      </c>
      <c r="L8181">
        <v>2.5550000000000002</v>
      </c>
      <c r="M8181">
        <v>0.2</v>
      </c>
      <c r="N8181">
        <v>0.36499999999999999</v>
      </c>
    </row>
    <row r="8182" spans="1:14" hidden="1">
      <c r="A8182">
        <v>4226</v>
      </c>
      <c r="B8182" t="s">
        <v>6769</v>
      </c>
      <c r="C8182" s="4">
        <v>41986</v>
      </c>
      <c r="D8182" s="4">
        <v>41990</v>
      </c>
      <c r="E8182" t="s">
        <v>15</v>
      </c>
      <c r="F8182" t="s">
        <v>1965</v>
      </c>
      <c r="G8182" t="s">
        <v>27</v>
      </c>
      <c r="H8182">
        <v>60623</v>
      </c>
      <c r="I8182" t="s">
        <v>5769</v>
      </c>
      <c r="J8182">
        <v>94.427999999999997</v>
      </c>
      <c r="K8182">
        <v>3</v>
      </c>
      <c r="L8182">
        <v>45.6402</v>
      </c>
      <c r="M8182">
        <v>0.6</v>
      </c>
      <c r="N8182">
        <v>-42.492600000000003</v>
      </c>
    </row>
    <row r="8183" spans="1:14" hidden="1">
      <c r="A8183">
        <v>6002</v>
      </c>
      <c r="B8183" t="s">
        <v>6770</v>
      </c>
      <c r="C8183" s="4">
        <v>41986</v>
      </c>
      <c r="D8183" s="4">
        <v>41990</v>
      </c>
      <c r="E8183" t="s">
        <v>15</v>
      </c>
      <c r="F8183" t="s">
        <v>4122</v>
      </c>
      <c r="G8183" t="s">
        <v>27</v>
      </c>
      <c r="H8183">
        <v>85023</v>
      </c>
      <c r="I8183" t="s">
        <v>6771</v>
      </c>
      <c r="J8183">
        <v>87.96</v>
      </c>
      <c r="K8183">
        <v>3</v>
      </c>
      <c r="L8183">
        <v>26.7545</v>
      </c>
      <c r="M8183">
        <v>0.2</v>
      </c>
      <c r="N8183">
        <v>7.6965000000000003</v>
      </c>
    </row>
    <row r="8184" spans="1:14" hidden="1">
      <c r="A8184">
        <v>6003</v>
      </c>
      <c r="B8184" t="s">
        <v>6770</v>
      </c>
      <c r="C8184" s="4">
        <v>41986</v>
      </c>
      <c r="D8184" s="4">
        <v>41990</v>
      </c>
      <c r="E8184" t="s">
        <v>15</v>
      </c>
      <c r="F8184" t="s">
        <v>4122</v>
      </c>
      <c r="G8184" t="s">
        <v>27</v>
      </c>
      <c r="H8184">
        <v>85023</v>
      </c>
      <c r="I8184" t="s">
        <v>28</v>
      </c>
      <c r="J8184">
        <v>5.2140000000000004</v>
      </c>
      <c r="K8184">
        <v>2</v>
      </c>
      <c r="L8184">
        <v>4.6925999999999997</v>
      </c>
      <c r="M8184">
        <v>0.7</v>
      </c>
      <c r="N8184">
        <v>-4.1711999999999998</v>
      </c>
    </row>
    <row r="8185" spans="1:14" hidden="1">
      <c r="A8185">
        <v>8640</v>
      </c>
      <c r="B8185" t="s">
        <v>6772</v>
      </c>
      <c r="C8185" s="4">
        <v>41986</v>
      </c>
      <c r="D8185" s="4">
        <v>41988</v>
      </c>
      <c r="E8185" t="s">
        <v>52</v>
      </c>
      <c r="F8185" t="s">
        <v>1501</v>
      </c>
      <c r="G8185" t="s">
        <v>27</v>
      </c>
      <c r="H8185">
        <v>42420</v>
      </c>
      <c r="I8185" t="s">
        <v>2479</v>
      </c>
      <c r="J8185">
        <v>12.39</v>
      </c>
      <c r="K8185">
        <v>3</v>
      </c>
      <c r="L8185">
        <v>2.1888999999999998</v>
      </c>
      <c r="M8185">
        <v>0</v>
      </c>
      <c r="N8185">
        <v>5.8232999999999997</v>
      </c>
    </row>
    <row r="8186" spans="1:14" hidden="1">
      <c r="A8186">
        <v>1246</v>
      </c>
      <c r="B8186" t="s">
        <v>6773</v>
      </c>
      <c r="C8186" s="4">
        <v>41985</v>
      </c>
      <c r="D8186" s="4">
        <v>41987</v>
      </c>
      <c r="E8186" t="s">
        <v>52</v>
      </c>
      <c r="F8186" t="s">
        <v>2655</v>
      </c>
      <c r="G8186" t="s">
        <v>21</v>
      </c>
      <c r="H8186">
        <v>93727</v>
      </c>
      <c r="I8186" t="s">
        <v>4067</v>
      </c>
      <c r="J8186">
        <v>764.68799999999999</v>
      </c>
      <c r="K8186">
        <v>6</v>
      </c>
      <c r="L8186">
        <v>111.517</v>
      </c>
      <c r="M8186">
        <v>0.2</v>
      </c>
      <c r="N8186">
        <v>95.585999999999899</v>
      </c>
    </row>
    <row r="8187" spans="1:14" hidden="1">
      <c r="A8187">
        <v>1247</v>
      </c>
      <c r="B8187" t="s">
        <v>6773</v>
      </c>
      <c r="C8187" s="4">
        <v>41985</v>
      </c>
      <c r="D8187" s="4">
        <v>41987</v>
      </c>
      <c r="E8187" t="s">
        <v>52</v>
      </c>
      <c r="F8187" t="s">
        <v>2655</v>
      </c>
      <c r="G8187" t="s">
        <v>21</v>
      </c>
      <c r="H8187">
        <v>93727</v>
      </c>
      <c r="I8187" t="s">
        <v>436</v>
      </c>
      <c r="J8187">
        <v>3610.848</v>
      </c>
      <c r="K8187">
        <v>12</v>
      </c>
      <c r="L8187">
        <v>289.62009999999998</v>
      </c>
      <c r="M8187">
        <v>0.2</v>
      </c>
      <c r="N8187">
        <v>135.4068</v>
      </c>
    </row>
    <row r="8188" spans="1:14" hidden="1">
      <c r="A8188">
        <v>1248</v>
      </c>
      <c r="B8188" t="s">
        <v>6773</v>
      </c>
      <c r="C8188" s="4">
        <v>41985</v>
      </c>
      <c r="D8188" s="4">
        <v>41987</v>
      </c>
      <c r="E8188" t="s">
        <v>52</v>
      </c>
      <c r="F8188" t="s">
        <v>2655</v>
      </c>
      <c r="G8188" t="s">
        <v>21</v>
      </c>
      <c r="H8188">
        <v>93727</v>
      </c>
      <c r="I8188" t="s">
        <v>1609</v>
      </c>
      <c r="J8188">
        <v>254.97450000000001</v>
      </c>
      <c r="K8188">
        <v>3</v>
      </c>
      <c r="L8188">
        <v>80.991900000000001</v>
      </c>
      <c r="M8188">
        <v>0.15</v>
      </c>
      <c r="N8188">
        <v>11.998799999999999</v>
      </c>
    </row>
    <row r="8189" spans="1:14" hidden="1">
      <c r="A8189">
        <v>2149</v>
      </c>
      <c r="B8189" t="s">
        <v>6774</v>
      </c>
      <c r="C8189" s="4">
        <v>41985</v>
      </c>
      <c r="D8189" s="4">
        <v>41990</v>
      </c>
      <c r="E8189" t="s">
        <v>15</v>
      </c>
      <c r="F8189" t="s">
        <v>519</v>
      </c>
      <c r="G8189" t="s">
        <v>21</v>
      </c>
      <c r="H8189">
        <v>94521</v>
      </c>
      <c r="I8189" t="s">
        <v>3373</v>
      </c>
      <c r="J8189">
        <v>43.31</v>
      </c>
      <c r="K8189">
        <v>1</v>
      </c>
      <c r="L8189">
        <v>38.978999999999999</v>
      </c>
      <c r="M8189">
        <v>0</v>
      </c>
      <c r="N8189">
        <v>4.3310000000000004</v>
      </c>
    </row>
    <row r="8190" spans="1:14" hidden="1">
      <c r="A8190">
        <v>3142</v>
      </c>
      <c r="B8190" t="s">
        <v>6775</v>
      </c>
      <c r="C8190" s="4">
        <v>41985</v>
      </c>
      <c r="D8190" s="4">
        <v>41985</v>
      </c>
      <c r="E8190" t="s">
        <v>98</v>
      </c>
      <c r="F8190" t="s">
        <v>1588</v>
      </c>
      <c r="G8190" t="s">
        <v>27</v>
      </c>
      <c r="H8190">
        <v>78207</v>
      </c>
      <c r="I8190" t="s">
        <v>762</v>
      </c>
      <c r="J8190">
        <v>210.392</v>
      </c>
      <c r="K8190">
        <v>2</v>
      </c>
      <c r="L8190">
        <v>273.50959999999998</v>
      </c>
      <c r="M8190">
        <v>0.8</v>
      </c>
      <c r="N8190">
        <v>-336.62720000000002</v>
      </c>
    </row>
    <row r="8191" spans="1:14" hidden="1">
      <c r="A8191">
        <v>4854</v>
      </c>
      <c r="B8191" t="s">
        <v>6776</v>
      </c>
      <c r="C8191" s="4">
        <v>41985</v>
      </c>
      <c r="D8191" s="4">
        <v>41988</v>
      </c>
      <c r="E8191" t="s">
        <v>52</v>
      </c>
      <c r="F8191" t="s">
        <v>4071</v>
      </c>
      <c r="G8191" t="s">
        <v>21</v>
      </c>
      <c r="H8191">
        <v>94601</v>
      </c>
      <c r="I8191" t="s">
        <v>738</v>
      </c>
      <c r="J8191">
        <v>12.54</v>
      </c>
      <c r="K8191">
        <v>3</v>
      </c>
      <c r="L8191">
        <v>2.6751999999999998</v>
      </c>
      <c r="M8191">
        <v>0</v>
      </c>
      <c r="N8191">
        <v>4.5144000000000002</v>
      </c>
    </row>
    <row r="8192" spans="1:14" hidden="1">
      <c r="A8192">
        <v>4855</v>
      </c>
      <c r="B8192" t="s">
        <v>6776</v>
      </c>
      <c r="C8192" s="4">
        <v>41985</v>
      </c>
      <c r="D8192" s="4">
        <v>41988</v>
      </c>
      <c r="E8192" t="s">
        <v>52</v>
      </c>
      <c r="F8192" t="s">
        <v>4071</v>
      </c>
      <c r="G8192" t="s">
        <v>21</v>
      </c>
      <c r="H8192">
        <v>94601</v>
      </c>
      <c r="I8192" t="s">
        <v>1738</v>
      </c>
      <c r="J8192">
        <v>8.94</v>
      </c>
      <c r="K8192">
        <v>3</v>
      </c>
      <c r="L8192">
        <v>2.7713999999999999</v>
      </c>
      <c r="M8192">
        <v>0</v>
      </c>
      <c r="N8192">
        <v>0.62579999999999902</v>
      </c>
    </row>
    <row r="8193" spans="1:14" hidden="1">
      <c r="A8193">
        <v>4856</v>
      </c>
      <c r="B8193" t="s">
        <v>6776</v>
      </c>
      <c r="C8193" s="4">
        <v>41985</v>
      </c>
      <c r="D8193" s="4">
        <v>41988</v>
      </c>
      <c r="E8193" t="s">
        <v>52</v>
      </c>
      <c r="F8193" t="s">
        <v>4071</v>
      </c>
      <c r="G8193" t="s">
        <v>21</v>
      </c>
      <c r="H8193">
        <v>94601</v>
      </c>
      <c r="I8193" t="s">
        <v>2022</v>
      </c>
      <c r="J8193">
        <v>9.24</v>
      </c>
      <c r="K8193">
        <v>3</v>
      </c>
      <c r="L8193">
        <v>1.6015999999999999</v>
      </c>
      <c r="M8193">
        <v>0</v>
      </c>
      <c r="N8193">
        <v>4.4352</v>
      </c>
    </row>
    <row r="8194" spans="1:14" hidden="1">
      <c r="A8194">
        <v>5486</v>
      </c>
      <c r="B8194" t="s">
        <v>6777</v>
      </c>
      <c r="C8194" s="4">
        <v>41985</v>
      </c>
      <c r="D8194" s="4">
        <v>41990</v>
      </c>
      <c r="E8194" t="s">
        <v>15</v>
      </c>
      <c r="F8194" t="s">
        <v>2079</v>
      </c>
      <c r="G8194" t="s">
        <v>21</v>
      </c>
      <c r="H8194">
        <v>33178</v>
      </c>
      <c r="I8194" t="s">
        <v>4536</v>
      </c>
      <c r="J8194">
        <v>23.472000000000001</v>
      </c>
      <c r="K8194">
        <v>3</v>
      </c>
      <c r="L8194">
        <v>5.2812000000000001</v>
      </c>
      <c r="M8194">
        <v>0.2</v>
      </c>
      <c r="N8194">
        <v>7.6284000000000001</v>
      </c>
    </row>
    <row r="8195" spans="1:14" hidden="1">
      <c r="A8195">
        <v>873</v>
      </c>
      <c r="B8195" t="s">
        <v>6778</v>
      </c>
      <c r="C8195" s="4">
        <v>41983</v>
      </c>
      <c r="D8195" s="4">
        <v>41988</v>
      </c>
      <c r="E8195" t="s">
        <v>15</v>
      </c>
      <c r="F8195" t="s">
        <v>4401</v>
      </c>
      <c r="G8195" t="s">
        <v>21</v>
      </c>
      <c r="H8195">
        <v>10009</v>
      </c>
      <c r="I8195" t="s">
        <v>1814</v>
      </c>
      <c r="J8195">
        <v>11.36</v>
      </c>
      <c r="K8195">
        <v>2</v>
      </c>
      <c r="L8195">
        <v>3.0672000000000001</v>
      </c>
      <c r="M8195">
        <v>0</v>
      </c>
      <c r="N8195">
        <v>5.2256</v>
      </c>
    </row>
    <row r="8196" spans="1:14" hidden="1">
      <c r="A8196">
        <v>874</v>
      </c>
      <c r="B8196" t="s">
        <v>6778</v>
      </c>
      <c r="C8196" s="4">
        <v>41983</v>
      </c>
      <c r="D8196" s="4">
        <v>41988</v>
      </c>
      <c r="E8196" t="s">
        <v>15</v>
      </c>
      <c r="F8196" t="s">
        <v>4401</v>
      </c>
      <c r="G8196" t="s">
        <v>21</v>
      </c>
      <c r="H8196">
        <v>10009</v>
      </c>
      <c r="I8196" t="s">
        <v>3274</v>
      </c>
      <c r="J8196">
        <v>106.34399999999999</v>
      </c>
      <c r="K8196">
        <v>7</v>
      </c>
      <c r="L8196">
        <v>9.8748000000000005</v>
      </c>
      <c r="M8196">
        <v>0.2</v>
      </c>
      <c r="N8196">
        <v>37.220399999999998</v>
      </c>
    </row>
    <row r="8197" spans="1:14" hidden="1">
      <c r="A8197">
        <v>5999</v>
      </c>
      <c r="B8197" t="s">
        <v>6779</v>
      </c>
      <c r="C8197" s="4">
        <v>41983</v>
      </c>
      <c r="D8197" s="4">
        <v>41987</v>
      </c>
      <c r="E8197" t="s">
        <v>15</v>
      </c>
      <c r="F8197" t="s">
        <v>836</v>
      </c>
      <c r="G8197" t="s">
        <v>27</v>
      </c>
      <c r="H8197">
        <v>83605</v>
      </c>
      <c r="I8197" t="s">
        <v>321</v>
      </c>
      <c r="J8197">
        <v>338.35199999999998</v>
      </c>
      <c r="K8197">
        <v>3</v>
      </c>
      <c r="L8197">
        <v>111.3742</v>
      </c>
      <c r="M8197">
        <v>0.2</v>
      </c>
      <c r="N8197">
        <v>4.2293999999999699</v>
      </c>
    </row>
    <row r="8198" spans="1:14" hidden="1">
      <c r="A8198">
        <v>6000</v>
      </c>
      <c r="B8198" t="s">
        <v>6779</v>
      </c>
      <c r="C8198" s="4">
        <v>41983</v>
      </c>
      <c r="D8198" s="4">
        <v>41987</v>
      </c>
      <c r="E8198" t="s">
        <v>15</v>
      </c>
      <c r="F8198" t="s">
        <v>836</v>
      </c>
      <c r="G8198" t="s">
        <v>27</v>
      </c>
      <c r="H8198">
        <v>83605</v>
      </c>
      <c r="I8198" t="s">
        <v>246</v>
      </c>
      <c r="J8198">
        <v>25.92</v>
      </c>
      <c r="K8198">
        <v>4</v>
      </c>
      <c r="L8198">
        <v>3.3696000000000002</v>
      </c>
      <c r="M8198">
        <v>0</v>
      </c>
      <c r="N8198">
        <v>12.441599999999999</v>
      </c>
    </row>
    <row r="8199" spans="1:14" hidden="1">
      <c r="A8199">
        <v>6001</v>
      </c>
      <c r="B8199" t="s">
        <v>6779</v>
      </c>
      <c r="C8199" s="4">
        <v>41983</v>
      </c>
      <c r="D8199" s="4">
        <v>41987</v>
      </c>
      <c r="E8199" t="s">
        <v>15</v>
      </c>
      <c r="F8199" t="s">
        <v>836</v>
      </c>
      <c r="G8199" t="s">
        <v>27</v>
      </c>
      <c r="H8199">
        <v>83605</v>
      </c>
      <c r="I8199" t="s">
        <v>342</v>
      </c>
      <c r="J8199">
        <v>91.36</v>
      </c>
      <c r="K8199">
        <v>4</v>
      </c>
      <c r="L8199">
        <v>12.333600000000001</v>
      </c>
      <c r="M8199">
        <v>0</v>
      </c>
      <c r="N8199">
        <v>42.025599999999997</v>
      </c>
    </row>
    <row r="8200" spans="1:14" hidden="1">
      <c r="A8200">
        <v>889</v>
      </c>
      <c r="B8200" t="s">
        <v>6780</v>
      </c>
      <c r="C8200" s="4">
        <v>41982</v>
      </c>
      <c r="D8200" s="4">
        <v>41989</v>
      </c>
      <c r="E8200" t="s">
        <v>15</v>
      </c>
      <c r="F8200" t="s">
        <v>1861</v>
      </c>
      <c r="G8200" t="s">
        <v>27</v>
      </c>
      <c r="H8200">
        <v>94122</v>
      </c>
      <c r="I8200" t="s">
        <v>1418</v>
      </c>
      <c r="J8200">
        <v>34.68</v>
      </c>
      <c r="K8200">
        <v>6</v>
      </c>
      <c r="L8200">
        <v>2.9478</v>
      </c>
      <c r="M8200">
        <v>0</v>
      </c>
      <c r="N8200">
        <v>16.993200000000002</v>
      </c>
    </row>
    <row r="8201" spans="1:14" hidden="1">
      <c r="A8201">
        <v>4565</v>
      </c>
      <c r="B8201" t="s">
        <v>6781</v>
      </c>
      <c r="C8201" s="4">
        <v>41982</v>
      </c>
      <c r="D8201" s="4">
        <v>41987</v>
      </c>
      <c r="E8201" t="s">
        <v>15</v>
      </c>
      <c r="F8201" t="s">
        <v>2403</v>
      </c>
      <c r="G8201" t="s">
        <v>27</v>
      </c>
      <c r="H8201">
        <v>85204</v>
      </c>
      <c r="I8201" t="s">
        <v>2083</v>
      </c>
      <c r="J8201">
        <v>100.70399999999999</v>
      </c>
      <c r="K8201">
        <v>6</v>
      </c>
      <c r="L8201">
        <v>16.9938</v>
      </c>
      <c r="M8201">
        <v>0.2</v>
      </c>
      <c r="N8201">
        <v>-1.2587999999999999</v>
      </c>
    </row>
    <row r="8202" spans="1:14" hidden="1">
      <c r="A8202">
        <v>7443</v>
      </c>
      <c r="B8202" t="s">
        <v>6782</v>
      </c>
      <c r="C8202" s="4">
        <v>41982</v>
      </c>
      <c r="D8202" s="4">
        <v>41984</v>
      </c>
      <c r="E8202" t="s">
        <v>38</v>
      </c>
      <c r="F8202" t="s">
        <v>1788</v>
      </c>
      <c r="G8202" t="s">
        <v>27</v>
      </c>
      <c r="H8202">
        <v>78521</v>
      </c>
      <c r="I8202" t="s">
        <v>3437</v>
      </c>
      <c r="J8202">
        <v>10.688000000000001</v>
      </c>
      <c r="K8202">
        <v>2</v>
      </c>
      <c r="L8202">
        <v>3.4735999999999998</v>
      </c>
      <c r="M8202">
        <v>0.2</v>
      </c>
      <c r="N8202">
        <v>3.7408000000000001</v>
      </c>
    </row>
    <row r="8203" spans="1:14" hidden="1">
      <c r="A8203">
        <v>7444</v>
      </c>
      <c r="B8203" t="s">
        <v>6782</v>
      </c>
      <c r="C8203" s="4">
        <v>41982</v>
      </c>
      <c r="D8203" s="4">
        <v>41984</v>
      </c>
      <c r="E8203" t="s">
        <v>38</v>
      </c>
      <c r="F8203" t="s">
        <v>1788</v>
      </c>
      <c r="G8203" t="s">
        <v>27</v>
      </c>
      <c r="H8203">
        <v>78521</v>
      </c>
      <c r="I8203" t="s">
        <v>612</v>
      </c>
      <c r="J8203">
        <v>237.096</v>
      </c>
      <c r="K8203">
        <v>3</v>
      </c>
      <c r="L8203">
        <v>72.116699999999994</v>
      </c>
      <c r="M8203">
        <v>0.2</v>
      </c>
      <c r="N8203">
        <v>20.745899999999999</v>
      </c>
    </row>
    <row r="8204" spans="1:14" hidden="1">
      <c r="A8204">
        <v>7852</v>
      </c>
      <c r="B8204" t="s">
        <v>6783</v>
      </c>
      <c r="C8204" s="4">
        <v>41982</v>
      </c>
      <c r="D8204" s="4">
        <v>41988</v>
      </c>
      <c r="E8204" t="s">
        <v>15</v>
      </c>
      <c r="F8204" t="s">
        <v>3080</v>
      </c>
      <c r="G8204" t="s">
        <v>27</v>
      </c>
      <c r="H8204">
        <v>60653</v>
      </c>
      <c r="I8204" t="s">
        <v>1436</v>
      </c>
      <c r="J8204">
        <v>8.4480000000000004</v>
      </c>
      <c r="K8204">
        <v>2</v>
      </c>
      <c r="L8204">
        <v>2.7456</v>
      </c>
      <c r="M8204">
        <v>0.2</v>
      </c>
      <c r="N8204">
        <v>2.9567999999999999</v>
      </c>
    </row>
    <row r="8205" spans="1:14" hidden="1">
      <c r="A8205">
        <v>7853</v>
      </c>
      <c r="B8205" t="s">
        <v>6783</v>
      </c>
      <c r="C8205" s="4">
        <v>41982</v>
      </c>
      <c r="D8205" s="4">
        <v>41988</v>
      </c>
      <c r="E8205" t="s">
        <v>15</v>
      </c>
      <c r="F8205" t="s">
        <v>3080</v>
      </c>
      <c r="G8205" t="s">
        <v>27</v>
      </c>
      <c r="H8205">
        <v>60653</v>
      </c>
      <c r="I8205" t="s">
        <v>3744</v>
      </c>
      <c r="J8205">
        <v>20.388000000000002</v>
      </c>
      <c r="K8205">
        <v>2</v>
      </c>
      <c r="L8205">
        <v>36.698399999999999</v>
      </c>
      <c r="M8205">
        <v>0.8</v>
      </c>
      <c r="N8205">
        <v>-53.008800000000001</v>
      </c>
    </row>
    <row r="8206" spans="1:14" hidden="1">
      <c r="A8206">
        <v>8123</v>
      </c>
      <c r="B8206" t="s">
        <v>6784</v>
      </c>
      <c r="C8206" s="4">
        <v>41982</v>
      </c>
      <c r="D8206" s="4">
        <v>41988</v>
      </c>
      <c r="E8206" t="s">
        <v>15</v>
      </c>
      <c r="F8206" t="s">
        <v>620</v>
      </c>
      <c r="G8206" t="s">
        <v>21</v>
      </c>
      <c r="H8206">
        <v>19134</v>
      </c>
      <c r="I8206" t="s">
        <v>1683</v>
      </c>
      <c r="J8206">
        <v>30.672000000000001</v>
      </c>
      <c r="K8206">
        <v>3</v>
      </c>
      <c r="L8206">
        <v>7.0289999999999999</v>
      </c>
      <c r="M8206">
        <v>0.2</v>
      </c>
      <c r="N8206">
        <v>9.5850000000000009</v>
      </c>
    </row>
    <row r="8207" spans="1:14" hidden="1">
      <c r="A8207">
        <v>8124</v>
      </c>
      <c r="B8207" t="s">
        <v>6784</v>
      </c>
      <c r="C8207" s="4">
        <v>41982</v>
      </c>
      <c r="D8207" s="4">
        <v>41988</v>
      </c>
      <c r="E8207" t="s">
        <v>15</v>
      </c>
      <c r="F8207" t="s">
        <v>620</v>
      </c>
      <c r="G8207" t="s">
        <v>21</v>
      </c>
      <c r="H8207">
        <v>19134</v>
      </c>
      <c r="I8207" t="s">
        <v>6487</v>
      </c>
      <c r="J8207">
        <v>1079.9760000000001</v>
      </c>
      <c r="K8207">
        <v>4</v>
      </c>
      <c r="L8207">
        <v>238.49469999999999</v>
      </c>
      <c r="M8207">
        <v>0.4</v>
      </c>
      <c r="N8207">
        <v>125.99720000000001</v>
      </c>
    </row>
    <row r="8208" spans="1:14" hidden="1">
      <c r="A8208">
        <v>1794</v>
      </c>
      <c r="B8208" t="s">
        <v>6785</v>
      </c>
      <c r="C8208" s="4">
        <v>41981</v>
      </c>
      <c r="D8208" s="4">
        <v>41986</v>
      </c>
      <c r="E8208" t="s">
        <v>15</v>
      </c>
      <c r="F8208" t="s">
        <v>1556</v>
      </c>
      <c r="G8208" t="s">
        <v>27</v>
      </c>
      <c r="H8208">
        <v>77041</v>
      </c>
      <c r="I8208" t="s">
        <v>1166</v>
      </c>
      <c r="J8208">
        <v>60.415999999999997</v>
      </c>
      <c r="K8208">
        <v>2</v>
      </c>
      <c r="L8208">
        <v>27.187200000000001</v>
      </c>
      <c r="M8208">
        <v>0.2</v>
      </c>
      <c r="N8208">
        <v>6.0415999999999999</v>
      </c>
    </row>
    <row r="8209" spans="1:14" hidden="1">
      <c r="A8209">
        <v>3665</v>
      </c>
      <c r="B8209" t="s">
        <v>6786</v>
      </c>
      <c r="C8209" s="4">
        <v>41981</v>
      </c>
      <c r="D8209" s="4">
        <v>41986</v>
      </c>
      <c r="E8209" t="s">
        <v>15</v>
      </c>
      <c r="F8209" t="s">
        <v>3886</v>
      </c>
      <c r="G8209" t="s">
        <v>21</v>
      </c>
      <c r="H8209">
        <v>97301</v>
      </c>
      <c r="I8209" t="s">
        <v>1990</v>
      </c>
      <c r="J8209">
        <v>27.888000000000002</v>
      </c>
      <c r="K8209">
        <v>7</v>
      </c>
      <c r="L8209">
        <v>2.6892</v>
      </c>
      <c r="M8209">
        <v>0.2</v>
      </c>
      <c r="N8209">
        <v>9.0635999999999992</v>
      </c>
    </row>
    <row r="8210" spans="1:14" hidden="1">
      <c r="A8210">
        <v>3666</v>
      </c>
      <c r="B8210" t="s">
        <v>6786</v>
      </c>
      <c r="C8210" s="4">
        <v>41981</v>
      </c>
      <c r="D8210" s="4">
        <v>41986</v>
      </c>
      <c r="E8210" t="s">
        <v>15</v>
      </c>
      <c r="F8210" t="s">
        <v>3886</v>
      </c>
      <c r="G8210" t="s">
        <v>21</v>
      </c>
      <c r="H8210">
        <v>97301</v>
      </c>
      <c r="I8210" t="s">
        <v>2182</v>
      </c>
      <c r="J8210">
        <v>6.4560000000000004</v>
      </c>
      <c r="K8210">
        <v>4</v>
      </c>
      <c r="L8210">
        <v>2.7437999999999998</v>
      </c>
      <c r="M8210">
        <v>0.7</v>
      </c>
      <c r="N8210">
        <v>-4.5191999999999997</v>
      </c>
    </row>
    <row r="8211" spans="1:14" hidden="1">
      <c r="A8211">
        <v>3667</v>
      </c>
      <c r="B8211" t="s">
        <v>6786</v>
      </c>
      <c r="C8211" s="4">
        <v>41981</v>
      </c>
      <c r="D8211" s="4">
        <v>41986</v>
      </c>
      <c r="E8211" t="s">
        <v>15</v>
      </c>
      <c r="F8211" t="s">
        <v>3886</v>
      </c>
      <c r="G8211" t="s">
        <v>21</v>
      </c>
      <c r="H8211">
        <v>97301</v>
      </c>
      <c r="I8211" t="s">
        <v>415</v>
      </c>
      <c r="J8211">
        <v>52.68</v>
      </c>
      <c r="K8211">
        <v>3</v>
      </c>
      <c r="L8211">
        <v>10.975</v>
      </c>
      <c r="M8211">
        <v>0.2</v>
      </c>
      <c r="N8211">
        <v>19.754999999999999</v>
      </c>
    </row>
    <row r="8212" spans="1:14" hidden="1">
      <c r="A8212">
        <v>3668</v>
      </c>
      <c r="B8212" t="s">
        <v>6786</v>
      </c>
      <c r="C8212" s="4">
        <v>41981</v>
      </c>
      <c r="D8212" s="4">
        <v>41986</v>
      </c>
      <c r="E8212" t="s">
        <v>15</v>
      </c>
      <c r="F8212" t="s">
        <v>3886</v>
      </c>
      <c r="G8212" t="s">
        <v>21</v>
      </c>
      <c r="H8212">
        <v>97301</v>
      </c>
      <c r="I8212" t="s">
        <v>2640</v>
      </c>
      <c r="J8212">
        <v>13.88</v>
      </c>
      <c r="K8212">
        <v>5</v>
      </c>
      <c r="L8212">
        <v>3.2965</v>
      </c>
      <c r="M8212">
        <v>0.2</v>
      </c>
      <c r="N8212">
        <v>-2.6025</v>
      </c>
    </row>
    <row r="8213" spans="1:14" hidden="1">
      <c r="A8213">
        <v>3669</v>
      </c>
      <c r="B8213" t="s">
        <v>6786</v>
      </c>
      <c r="C8213" s="4">
        <v>41981</v>
      </c>
      <c r="D8213" s="4">
        <v>41986</v>
      </c>
      <c r="E8213" t="s">
        <v>15</v>
      </c>
      <c r="F8213" t="s">
        <v>3886</v>
      </c>
      <c r="G8213" t="s">
        <v>21</v>
      </c>
      <c r="H8213">
        <v>97301</v>
      </c>
      <c r="I8213" t="s">
        <v>1319</v>
      </c>
      <c r="J8213">
        <v>103.92</v>
      </c>
      <c r="K8213">
        <v>10</v>
      </c>
      <c r="L8213">
        <v>12.210599999999999</v>
      </c>
      <c r="M8213">
        <v>0.2</v>
      </c>
      <c r="N8213">
        <v>-18.186</v>
      </c>
    </row>
    <row r="8214" spans="1:14" hidden="1">
      <c r="A8214">
        <v>3670</v>
      </c>
      <c r="B8214" t="s">
        <v>6786</v>
      </c>
      <c r="C8214" s="4">
        <v>41981</v>
      </c>
      <c r="D8214" s="4">
        <v>41986</v>
      </c>
      <c r="E8214" t="s">
        <v>15</v>
      </c>
      <c r="F8214" t="s">
        <v>3886</v>
      </c>
      <c r="G8214" t="s">
        <v>21</v>
      </c>
      <c r="H8214">
        <v>97301</v>
      </c>
      <c r="I8214" t="s">
        <v>570</v>
      </c>
      <c r="J8214">
        <v>11.52</v>
      </c>
      <c r="K8214">
        <v>5</v>
      </c>
      <c r="L8214">
        <v>1.5551999999999999</v>
      </c>
      <c r="M8214">
        <v>0.2</v>
      </c>
      <c r="N8214">
        <v>3.7440000000000002</v>
      </c>
    </row>
    <row r="8215" spans="1:14" hidden="1">
      <c r="A8215">
        <v>3671</v>
      </c>
      <c r="B8215" t="s">
        <v>6786</v>
      </c>
      <c r="C8215" s="4">
        <v>41981</v>
      </c>
      <c r="D8215" s="4">
        <v>41986</v>
      </c>
      <c r="E8215" t="s">
        <v>15</v>
      </c>
      <c r="F8215" t="s">
        <v>3886</v>
      </c>
      <c r="G8215" t="s">
        <v>21</v>
      </c>
      <c r="H8215">
        <v>97301</v>
      </c>
      <c r="I8215" t="s">
        <v>4593</v>
      </c>
      <c r="J8215">
        <v>10.368</v>
      </c>
      <c r="K8215">
        <v>2</v>
      </c>
      <c r="L8215">
        <v>3.3696000000000002</v>
      </c>
      <c r="M8215">
        <v>0.2</v>
      </c>
      <c r="N8215">
        <v>3.6288</v>
      </c>
    </row>
    <row r="8216" spans="1:14" hidden="1">
      <c r="A8216">
        <v>3672</v>
      </c>
      <c r="B8216" t="s">
        <v>6786</v>
      </c>
      <c r="C8216" s="4">
        <v>41981</v>
      </c>
      <c r="D8216" s="4">
        <v>41986</v>
      </c>
      <c r="E8216" t="s">
        <v>15</v>
      </c>
      <c r="F8216" t="s">
        <v>3886</v>
      </c>
      <c r="G8216" t="s">
        <v>21</v>
      </c>
      <c r="H8216">
        <v>97301</v>
      </c>
      <c r="I8216" t="s">
        <v>375</v>
      </c>
      <c r="J8216">
        <v>39.072000000000003</v>
      </c>
      <c r="K8216">
        <v>3</v>
      </c>
      <c r="L8216">
        <v>12.0472</v>
      </c>
      <c r="M8216">
        <v>0.2</v>
      </c>
      <c r="N8216">
        <v>2.9304000000000001</v>
      </c>
    </row>
    <row r="8217" spans="1:14" hidden="1">
      <c r="A8217">
        <v>3715</v>
      </c>
      <c r="B8217" t="s">
        <v>6787</v>
      </c>
      <c r="C8217" s="4">
        <v>41981</v>
      </c>
      <c r="D8217" s="4">
        <v>41983</v>
      </c>
      <c r="E8217" t="s">
        <v>52</v>
      </c>
      <c r="F8217" t="s">
        <v>1606</v>
      </c>
      <c r="G8217" t="s">
        <v>21</v>
      </c>
      <c r="H8217">
        <v>98502</v>
      </c>
      <c r="I8217" t="s">
        <v>4134</v>
      </c>
      <c r="J8217">
        <v>45.68</v>
      </c>
      <c r="K8217">
        <v>2</v>
      </c>
      <c r="L8217">
        <v>12.333600000000001</v>
      </c>
      <c r="M8217">
        <v>0</v>
      </c>
      <c r="N8217">
        <v>21.012799999999999</v>
      </c>
    </row>
    <row r="8218" spans="1:14" hidden="1">
      <c r="A8218">
        <v>3716</v>
      </c>
      <c r="B8218" t="s">
        <v>6787</v>
      </c>
      <c r="C8218" s="4">
        <v>41981</v>
      </c>
      <c r="D8218" s="4">
        <v>41983</v>
      </c>
      <c r="E8218" t="s">
        <v>52</v>
      </c>
      <c r="F8218" t="s">
        <v>1606</v>
      </c>
      <c r="G8218" t="s">
        <v>21</v>
      </c>
      <c r="H8218">
        <v>98502</v>
      </c>
      <c r="I8218" t="s">
        <v>54</v>
      </c>
      <c r="J8218">
        <v>603.91999999999996</v>
      </c>
      <c r="K8218">
        <v>5</v>
      </c>
      <c r="L8218">
        <v>111.7252</v>
      </c>
      <c r="M8218">
        <v>0.2</v>
      </c>
      <c r="N8218">
        <v>45.293999999999997</v>
      </c>
    </row>
    <row r="8219" spans="1:14" hidden="1">
      <c r="A8219">
        <v>9213</v>
      </c>
      <c r="B8219" t="s">
        <v>6788</v>
      </c>
      <c r="C8219" s="4">
        <v>41981</v>
      </c>
      <c r="D8219" s="4">
        <v>41988</v>
      </c>
      <c r="E8219" t="s">
        <v>15</v>
      </c>
      <c r="F8219" t="s">
        <v>5339</v>
      </c>
      <c r="G8219" t="s">
        <v>27</v>
      </c>
      <c r="H8219">
        <v>94110</v>
      </c>
      <c r="I8219" t="s">
        <v>3413</v>
      </c>
      <c r="J8219">
        <v>39.880000000000003</v>
      </c>
      <c r="K8219">
        <v>2</v>
      </c>
      <c r="L8219">
        <v>14.3568</v>
      </c>
      <c r="M8219">
        <v>0</v>
      </c>
      <c r="N8219">
        <v>11.166399999999999</v>
      </c>
    </row>
    <row r="8220" spans="1:14" hidden="1">
      <c r="A8220">
        <v>9214</v>
      </c>
      <c r="B8220" t="s">
        <v>6788</v>
      </c>
      <c r="C8220" s="4">
        <v>41981</v>
      </c>
      <c r="D8220" s="4">
        <v>41988</v>
      </c>
      <c r="E8220" t="s">
        <v>15</v>
      </c>
      <c r="F8220" t="s">
        <v>5339</v>
      </c>
      <c r="G8220" t="s">
        <v>27</v>
      </c>
      <c r="H8220">
        <v>94110</v>
      </c>
      <c r="I8220" t="s">
        <v>3609</v>
      </c>
      <c r="J8220">
        <v>79.44</v>
      </c>
      <c r="K8220">
        <v>3</v>
      </c>
      <c r="L8220">
        <v>16.947199999999999</v>
      </c>
      <c r="M8220">
        <v>0</v>
      </c>
      <c r="N8220">
        <v>28.598400000000002</v>
      </c>
    </row>
    <row r="8221" spans="1:14" hidden="1">
      <c r="A8221">
        <v>5279</v>
      </c>
      <c r="B8221" t="s">
        <v>6789</v>
      </c>
      <c r="C8221" s="4">
        <v>41980</v>
      </c>
      <c r="D8221" s="4">
        <v>41986</v>
      </c>
      <c r="E8221" t="s">
        <v>15</v>
      </c>
      <c r="F8221" t="s">
        <v>103</v>
      </c>
      <c r="G8221" t="s">
        <v>21</v>
      </c>
      <c r="H8221">
        <v>23464</v>
      </c>
      <c r="I8221" t="s">
        <v>921</v>
      </c>
      <c r="J8221">
        <v>105.52</v>
      </c>
      <c r="K8221">
        <v>4</v>
      </c>
      <c r="L8221">
        <v>14.245200000000001</v>
      </c>
      <c r="M8221">
        <v>0</v>
      </c>
      <c r="N8221">
        <v>48.539200000000001</v>
      </c>
    </row>
    <row r="8222" spans="1:14" hidden="1">
      <c r="A8222">
        <v>7237</v>
      </c>
      <c r="B8222" t="s">
        <v>6790</v>
      </c>
      <c r="C8222" s="4">
        <v>41980</v>
      </c>
      <c r="D8222" s="4">
        <v>41983</v>
      </c>
      <c r="E8222" t="s">
        <v>38</v>
      </c>
      <c r="F8222" t="s">
        <v>620</v>
      </c>
      <c r="G8222" t="s">
        <v>21</v>
      </c>
      <c r="H8222">
        <v>90049</v>
      </c>
      <c r="I8222" t="s">
        <v>5272</v>
      </c>
      <c r="J8222">
        <v>8.64</v>
      </c>
      <c r="K8222">
        <v>3</v>
      </c>
      <c r="L8222">
        <v>2.0735999999999999</v>
      </c>
      <c r="M8222">
        <v>0</v>
      </c>
      <c r="N8222">
        <v>2.4192</v>
      </c>
    </row>
    <row r="8223" spans="1:14" hidden="1">
      <c r="A8223">
        <v>8091</v>
      </c>
      <c r="B8223" t="s">
        <v>6791</v>
      </c>
      <c r="C8223" s="4">
        <v>41980</v>
      </c>
      <c r="D8223" s="4">
        <v>41986</v>
      </c>
      <c r="E8223" t="s">
        <v>15</v>
      </c>
      <c r="F8223" t="s">
        <v>1989</v>
      </c>
      <c r="G8223" t="s">
        <v>17</v>
      </c>
      <c r="H8223">
        <v>98103</v>
      </c>
      <c r="I8223" t="s">
        <v>687</v>
      </c>
      <c r="J8223">
        <v>269.36</v>
      </c>
      <c r="K8223">
        <v>7</v>
      </c>
      <c r="L8223">
        <v>28.475200000000001</v>
      </c>
      <c r="M8223">
        <v>0</v>
      </c>
      <c r="N8223">
        <v>70.033600000000007</v>
      </c>
    </row>
    <row r="8224" spans="1:14" hidden="1">
      <c r="A8224">
        <v>8945</v>
      </c>
      <c r="B8224" t="s">
        <v>6792</v>
      </c>
      <c r="C8224" s="4">
        <v>41980</v>
      </c>
      <c r="D8224" s="4">
        <v>41981</v>
      </c>
      <c r="E8224" t="s">
        <v>38</v>
      </c>
      <c r="F8224" t="s">
        <v>76</v>
      </c>
      <c r="G8224" t="s">
        <v>17</v>
      </c>
      <c r="H8224">
        <v>94109</v>
      </c>
      <c r="I8224" t="s">
        <v>1783</v>
      </c>
      <c r="J8224">
        <v>164.88</v>
      </c>
      <c r="K8224">
        <v>3</v>
      </c>
      <c r="L8224">
        <v>28.029599999999999</v>
      </c>
      <c r="M8224">
        <v>0</v>
      </c>
      <c r="N8224">
        <v>80.791200000000003</v>
      </c>
    </row>
    <row r="8225" spans="1:14" hidden="1">
      <c r="A8225">
        <v>2720</v>
      </c>
      <c r="B8225" t="s">
        <v>6793</v>
      </c>
      <c r="C8225" s="4">
        <v>41979</v>
      </c>
      <c r="D8225" s="4">
        <v>41981</v>
      </c>
      <c r="E8225" t="s">
        <v>52</v>
      </c>
      <c r="F8225" t="s">
        <v>592</v>
      </c>
      <c r="G8225" t="s">
        <v>21</v>
      </c>
      <c r="H8225">
        <v>77095</v>
      </c>
      <c r="I8225" t="s">
        <v>2080</v>
      </c>
      <c r="J8225">
        <v>23.975999999999999</v>
      </c>
      <c r="K8225">
        <v>3</v>
      </c>
      <c r="L8225">
        <v>12.7872</v>
      </c>
      <c r="M8225">
        <v>0.6</v>
      </c>
      <c r="N8225">
        <v>-14.3856</v>
      </c>
    </row>
    <row r="8226" spans="1:14" hidden="1">
      <c r="A8226">
        <v>2984</v>
      </c>
      <c r="B8226" t="s">
        <v>6794</v>
      </c>
      <c r="C8226" s="4">
        <v>41979</v>
      </c>
      <c r="D8226" s="4">
        <v>41984</v>
      </c>
      <c r="E8226" t="s">
        <v>52</v>
      </c>
      <c r="F8226" t="s">
        <v>2290</v>
      </c>
      <c r="G8226" t="s">
        <v>21</v>
      </c>
      <c r="H8226">
        <v>97477</v>
      </c>
      <c r="I8226" t="s">
        <v>3194</v>
      </c>
      <c r="J8226">
        <v>53.423999999999999</v>
      </c>
      <c r="K8226">
        <v>3</v>
      </c>
      <c r="L8226">
        <v>16.2498</v>
      </c>
      <c r="M8226">
        <v>0.2</v>
      </c>
      <c r="N8226">
        <v>4.6745999999999999</v>
      </c>
    </row>
    <row r="8227" spans="1:14" hidden="1">
      <c r="A8227">
        <v>2985</v>
      </c>
      <c r="B8227" t="s">
        <v>6794</v>
      </c>
      <c r="C8227" s="4">
        <v>41979</v>
      </c>
      <c r="D8227" s="4">
        <v>41984</v>
      </c>
      <c r="E8227" t="s">
        <v>52</v>
      </c>
      <c r="F8227" t="s">
        <v>2290</v>
      </c>
      <c r="G8227" t="s">
        <v>21</v>
      </c>
      <c r="H8227">
        <v>97477</v>
      </c>
      <c r="I8227" t="s">
        <v>4472</v>
      </c>
      <c r="J8227">
        <v>275.49</v>
      </c>
      <c r="K8227">
        <v>1</v>
      </c>
      <c r="L8227">
        <v>446.29379999999998</v>
      </c>
      <c r="M8227">
        <v>0.5</v>
      </c>
      <c r="N8227">
        <v>-170.8038</v>
      </c>
    </row>
    <row r="8228" spans="1:14" hidden="1">
      <c r="A8228">
        <v>5094</v>
      </c>
      <c r="B8228" t="s">
        <v>6795</v>
      </c>
      <c r="C8228" s="4">
        <v>41979</v>
      </c>
      <c r="D8228" s="4">
        <v>41983</v>
      </c>
      <c r="E8228" t="s">
        <v>15</v>
      </c>
      <c r="F8228" t="s">
        <v>1810</v>
      </c>
      <c r="G8228" t="s">
        <v>21</v>
      </c>
      <c r="H8228">
        <v>60610</v>
      </c>
      <c r="I8228" t="s">
        <v>1169</v>
      </c>
      <c r="J8228">
        <v>14.016</v>
      </c>
      <c r="K8228">
        <v>4</v>
      </c>
      <c r="L8228">
        <v>11.388</v>
      </c>
      <c r="M8228">
        <v>0.8</v>
      </c>
      <c r="N8228">
        <v>-31.536000000000001</v>
      </c>
    </row>
    <row r="8229" spans="1:14" hidden="1">
      <c r="A8229">
        <v>5095</v>
      </c>
      <c r="B8229" t="s">
        <v>6795</v>
      </c>
      <c r="C8229" s="4">
        <v>41979</v>
      </c>
      <c r="D8229" s="4">
        <v>41983</v>
      </c>
      <c r="E8229" t="s">
        <v>15</v>
      </c>
      <c r="F8229" t="s">
        <v>1810</v>
      </c>
      <c r="G8229" t="s">
        <v>21</v>
      </c>
      <c r="H8229">
        <v>60610</v>
      </c>
      <c r="I8229" t="s">
        <v>1921</v>
      </c>
      <c r="J8229">
        <v>214.95</v>
      </c>
      <c r="K8229">
        <v>5</v>
      </c>
      <c r="L8229">
        <v>67.064400000000006</v>
      </c>
      <c r="M8229">
        <v>0.5</v>
      </c>
      <c r="N8229">
        <v>-120.372</v>
      </c>
    </row>
    <row r="8230" spans="1:14" hidden="1">
      <c r="A8230">
        <v>5096</v>
      </c>
      <c r="B8230" t="s">
        <v>6795</v>
      </c>
      <c r="C8230" s="4">
        <v>41979</v>
      </c>
      <c r="D8230" s="4">
        <v>41983</v>
      </c>
      <c r="E8230" t="s">
        <v>15</v>
      </c>
      <c r="F8230" t="s">
        <v>1810</v>
      </c>
      <c r="G8230" t="s">
        <v>21</v>
      </c>
      <c r="H8230">
        <v>60610</v>
      </c>
      <c r="I8230" t="s">
        <v>3142</v>
      </c>
      <c r="J8230">
        <v>35.04</v>
      </c>
      <c r="K8230">
        <v>4</v>
      </c>
      <c r="L8230">
        <v>10.512</v>
      </c>
      <c r="M8230">
        <v>0.2</v>
      </c>
      <c r="N8230">
        <v>-7.008</v>
      </c>
    </row>
    <row r="8231" spans="1:14" hidden="1">
      <c r="A8231">
        <v>5097</v>
      </c>
      <c r="B8231" t="s">
        <v>6795</v>
      </c>
      <c r="C8231" s="4">
        <v>41979</v>
      </c>
      <c r="D8231" s="4">
        <v>41983</v>
      </c>
      <c r="E8231" t="s">
        <v>15</v>
      </c>
      <c r="F8231" t="s">
        <v>1810</v>
      </c>
      <c r="G8231" t="s">
        <v>21</v>
      </c>
      <c r="H8231">
        <v>60610</v>
      </c>
      <c r="I8231" t="s">
        <v>4234</v>
      </c>
      <c r="J8231">
        <v>10.776</v>
      </c>
      <c r="K8231">
        <v>3</v>
      </c>
      <c r="L8231">
        <v>5.2084000000000001</v>
      </c>
      <c r="M8231">
        <v>0.6</v>
      </c>
      <c r="N8231">
        <v>-4.8491999999999997</v>
      </c>
    </row>
    <row r="8232" spans="1:14" hidden="1">
      <c r="A8232">
        <v>5098</v>
      </c>
      <c r="B8232" t="s">
        <v>6795</v>
      </c>
      <c r="C8232" s="4">
        <v>41979</v>
      </c>
      <c r="D8232" s="4">
        <v>41983</v>
      </c>
      <c r="E8232" t="s">
        <v>15</v>
      </c>
      <c r="F8232" t="s">
        <v>1810</v>
      </c>
      <c r="G8232" t="s">
        <v>21</v>
      </c>
      <c r="H8232">
        <v>60610</v>
      </c>
      <c r="I8232" t="s">
        <v>492</v>
      </c>
      <c r="J8232">
        <v>4.5999999999999996</v>
      </c>
      <c r="K8232">
        <v>2</v>
      </c>
      <c r="L8232">
        <v>6.3250000000000002</v>
      </c>
      <c r="M8232">
        <v>0.8</v>
      </c>
      <c r="N8232">
        <v>-8.0500000000000007</v>
      </c>
    </row>
    <row r="8233" spans="1:14" hidden="1">
      <c r="A8233">
        <v>5099</v>
      </c>
      <c r="B8233" t="s">
        <v>6795</v>
      </c>
      <c r="C8233" s="4">
        <v>41979</v>
      </c>
      <c r="D8233" s="4">
        <v>41983</v>
      </c>
      <c r="E8233" t="s">
        <v>15</v>
      </c>
      <c r="F8233" t="s">
        <v>1810</v>
      </c>
      <c r="G8233" t="s">
        <v>21</v>
      </c>
      <c r="H8233">
        <v>60610</v>
      </c>
      <c r="I8233" t="s">
        <v>1492</v>
      </c>
      <c r="J8233">
        <v>35.167999999999999</v>
      </c>
      <c r="K8233">
        <v>2</v>
      </c>
      <c r="L8233">
        <v>21.760200000000001</v>
      </c>
      <c r="M8233">
        <v>0.2</v>
      </c>
      <c r="N8233">
        <v>-8.3523999999999994</v>
      </c>
    </row>
    <row r="8234" spans="1:14" hidden="1">
      <c r="A8234">
        <v>7066</v>
      </c>
      <c r="B8234" t="s">
        <v>6796</v>
      </c>
      <c r="C8234" s="4">
        <v>41979</v>
      </c>
      <c r="D8234" s="4">
        <v>41981</v>
      </c>
      <c r="E8234" t="s">
        <v>38</v>
      </c>
      <c r="F8234" t="s">
        <v>981</v>
      </c>
      <c r="G8234" t="s">
        <v>27</v>
      </c>
      <c r="H8234">
        <v>90008</v>
      </c>
      <c r="I8234" t="s">
        <v>2647</v>
      </c>
      <c r="J8234">
        <v>1261.33</v>
      </c>
      <c r="K8234">
        <v>7</v>
      </c>
      <c r="L8234">
        <v>133.34059999999999</v>
      </c>
      <c r="M8234">
        <v>0</v>
      </c>
      <c r="N8234">
        <v>327.94580000000002</v>
      </c>
    </row>
    <row r="8235" spans="1:14" hidden="1">
      <c r="A8235">
        <v>7761</v>
      </c>
      <c r="B8235" t="s">
        <v>6797</v>
      </c>
      <c r="C8235" s="4">
        <v>41979</v>
      </c>
      <c r="D8235" s="4">
        <v>41984</v>
      </c>
      <c r="E8235" t="s">
        <v>15</v>
      </c>
      <c r="F8235" t="s">
        <v>778</v>
      </c>
      <c r="G8235" t="s">
        <v>21</v>
      </c>
      <c r="H8235">
        <v>38109</v>
      </c>
      <c r="I8235" t="s">
        <v>921</v>
      </c>
      <c r="J8235">
        <v>42.207999999999998</v>
      </c>
      <c r="K8235">
        <v>2</v>
      </c>
      <c r="L8235">
        <v>14.245200000000001</v>
      </c>
      <c r="M8235">
        <v>0.2</v>
      </c>
      <c r="N8235">
        <v>13.717599999999999</v>
      </c>
    </row>
    <row r="8236" spans="1:14" hidden="1">
      <c r="A8236">
        <v>68</v>
      </c>
      <c r="B8236" t="s">
        <v>6798</v>
      </c>
      <c r="C8236" s="4">
        <v>41978</v>
      </c>
      <c r="D8236" s="4">
        <v>41983</v>
      </c>
      <c r="E8236" t="s">
        <v>15</v>
      </c>
      <c r="F8236" t="s">
        <v>973</v>
      </c>
      <c r="G8236" t="s">
        <v>27</v>
      </c>
      <c r="H8236">
        <v>85234</v>
      </c>
      <c r="I8236" t="s">
        <v>6799</v>
      </c>
      <c r="J8236">
        <v>1113.0239999999999</v>
      </c>
      <c r="K8236">
        <v>8</v>
      </c>
      <c r="L8236">
        <v>125.2152</v>
      </c>
      <c r="M8236">
        <v>0.2</v>
      </c>
      <c r="N8236">
        <v>111.30240000000001</v>
      </c>
    </row>
    <row r="8237" spans="1:14" hidden="1">
      <c r="A8237">
        <v>69</v>
      </c>
      <c r="B8237" t="s">
        <v>6798</v>
      </c>
      <c r="C8237" s="4">
        <v>41978</v>
      </c>
      <c r="D8237" s="4">
        <v>41983</v>
      </c>
      <c r="E8237" t="s">
        <v>15</v>
      </c>
      <c r="F8237" t="s">
        <v>973</v>
      </c>
      <c r="G8237" t="s">
        <v>27</v>
      </c>
      <c r="H8237">
        <v>85234</v>
      </c>
      <c r="I8237" t="s">
        <v>2925</v>
      </c>
      <c r="J8237">
        <v>167.96799999999999</v>
      </c>
      <c r="K8237">
        <v>4</v>
      </c>
      <c r="L8237">
        <v>26.245000000000001</v>
      </c>
      <c r="M8237">
        <v>0.2</v>
      </c>
      <c r="N8237">
        <v>62.988</v>
      </c>
    </row>
    <row r="8238" spans="1:14" hidden="1">
      <c r="A8238">
        <v>181</v>
      </c>
      <c r="B8238" t="s">
        <v>6800</v>
      </c>
      <c r="C8238" s="4">
        <v>41978</v>
      </c>
      <c r="D8238" s="4">
        <v>41982</v>
      </c>
      <c r="E8238" t="s">
        <v>52</v>
      </c>
      <c r="F8238" t="s">
        <v>299</v>
      </c>
      <c r="G8238" t="s">
        <v>27</v>
      </c>
      <c r="H8238">
        <v>62521</v>
      </c>
      <c r="I8238" t="s">
        <v>2866</v>
      </c>
      <c r="J8238">
        <v>24.815999999999999</v>
      </c>
      <c r="K8238">
        <v>2</v>
      </c>
      <c r="L8238">
        <v>11.477399999999999</v>
      </c>
      <c r="M8238">
        <v>0.2</v>
      </c>
      <c r="N8238">
        <v>1.8612</v>
      </c>
    </row>
    <row r="8239" spans="1:14" hidden="1">
      <c r="A8239">
        <v>182</v>
      </c>
      <c r="B8239" t="s">
        <v>6800</v>
      </c>
      <c r="C8239" s="4">
        <v>41978</v>
      </c>
      <c r="D8239" s="4">
        <v>41982</v>
      </c>
      <c r="E8239" t="s">
        <v>52</v>
      </c>
      <c r="F8239" t="s">
        <v>299</v>
      </c>
      <c r="G8239" t="s">
        <v>27</v>
      </c>
      <c r="H8239">
        <v>62521</v>
      </c>
      <c r="I8239" t="s">
        <v>2096</v>
      </c>
      <c r="J8239">
        <v>408.74400000000003</v>
      </c>
      <c r="K8239">
        <v>7</v>
      </c>
      <c r="L8239">
        <v>47.4435</v>
      </c>
      <c r="M8239">
        <v>0.2</v>
      </c>
      <c r="N8239">
        <v>76.639499999999998</v>
      </c>
    </row>
    <row r="8240" spans="1:14" hidden="1">
      <c r="A8240">
        <v>921</v>
      </c>
      <c r="B8240" t="s">
        <v>6801</v>
      </c>
      <c r="C8240" s="4">
        <v>41978</v>
      </c>
      <c r="D8240" s="4">
        <v>41985</v>
      </c>
      <c r="E8240" t="s">
        <v>15</v>
      </c>
      <c r="F8240" t="s">
        <v>3964</v>
      </c>
      <c r="G8240" t="s">
        <v>21</v>
      </c>
      <c r="H8240">
        <v>22304</v>
      </c>
      <c r="I8240" t="s">
        <v>1057</v>
      </c>
      <c r="J8240">
        <v>24.56</v>
      </c>
      <c r="K8240">
        <v>2</v>
      </c>
      <c r="L8240">
        <v>8.8415999999999997</v>
      </c>
      <c r="M8240">
        <v>0</v>
      </c>
      <c r="N8240">
        <v>6.8768000000000002</v>
      </c>
    </row>
    <row r="8241" spans="1:14" hidden="1">
      <c r="A8241">
        <v>5378</v>
      </c>
      <c r="B8241" t="s">
        <v>6802</v>
      </c>
      <c r="C8241" s="4">
        <v>41978</v>
      </c>
      <c r="D8241" s="4">
        <v>41980</v>
      </c>
      <c r="E8241" t="s">
        <v>38</v>
      </c>
      <c r="F8241" t="s">
        <v>480</v>
      </c>
      <c r="G8241" t="s">
        <v>27</v>
      </c>
      <c r="H8241">
        <v>19134</v>
      </c>
      <c r="I8241" t="s">
        <v>4689</v>
      </c>
      <c r="J8241">
        <v>348.488</v>
      </c>
      <c r="K8241">
        <v>7</v>
      </c>
      <c r="L8241">
        <v>32.981900000000003</v>
      </c>
      <c r="M8241">
        <v>0.2</v>
      </c>
      <c r="N8241">
        <v>117.6147</v>
      </c>
    </row>
    <row r="8242" spans="1:14" hidden="1">
      <c r="A8242">
        <v>5379</v>
      </c>
      <c r="B8242" t="s">
        <v>6802</v>
      </c>
      <c r="C8242" s="4">
        <v>41978</v>
      </c>
      <c r="D8242" s="4">
        <v>41980</v>
      </c>
      <c r="E8242" t="s">
        <v>38</v>
      </c>
      <c r="F8242" t="s">
        <v>480</v>
      </c>
      <c r="G8242" t="s">
        <v>27</v>
      </c>
      <c r="H8242">
        <v>19134</v>
      </c>
      <c r="I8242" t="s">
        <v>5050</v>
      </c>
      <c r="J8242">
        <v>172.73599999999999</v>
      </c>
      <c r="K8242">
        <v>4</v>
      </c>
      <c r="L8242">
        <v>50.741199999999999</v>
      </c>
      <c r="M8242">
        <v>0.2</v>
      </c>
      <c r="N8242">
        <v>-30.2288</v>
      </c>
    </row>
    <row r="8243" spans="1:14" hidden="1">
      <c r="A8243">
        <v>5572</v>
      </c>
      <c r="B8243" t="s">
        <v>6803</v>
      </c>
      <c r="C8243" s="4">
        <v>41978</v>
      </c>
      <c r="D8243" s="4">
        <v>41982</v>
      </c>
      <c r="E8243" t="s">
        <v>15</v>
      </c>
      <c r="F8243" t="s">
        <v>2730</v>
      </c>
      <c r="G8243" t="s">
        <v>27</v>
      </c>
      <c r="H8243">
        <v>43229</v>
      </c>
      <c r="I8243" t="s">
        <v>1583</v>
      </c>
      <c r="J8243">
        <v>98.376000000000005</v>
      </c>
      <c r="K8243">
        <v>3</v>
      </c>
      <c r="L8243">
        <v>20.904900000000001</v>
      </c>
      <c r="M8243">
        <v>0.2</v>
      </c>
      <c r="N8243">
        <v>35.661299999999997</v>
      </c>
    </row>
    <row r="8244" spans="1:14" hidden="1">
      <c r="A8244">
        <v>5573</v>
      </c>
      <c r="B8244" t="s">
        <v>6803</v>
      </c>
      <c r="C8244" s="4">
        <v>41978</v>
      </c>
      <c r="D8244" s="4">
        <v>41982</v>
      </c>
      <c r="E8244" t="s">
        <v>15</v>
      </c>
      <c r="F8244" t="s">
        <v>2730</v>
      </c>
      <c r="G8244" t="s">
        <v>27</v>
      </c>
      <c r="H8244">
        <v>43229</v>
      </c>
      <c r="I8244" t="s">
        <v>1779</v>
      </c>
      <c r="J8244">
        <v>29.94</v>
      </c>
      <c r="K8244">
        <v>4</v>
      </c>
      <c r="L8244">
        <v>13.473000000000001</v>
      </c>
      <c r="M8244">
        <v>0.7</v>
      </c>
      <c r="N8244">
        <v>-23.952000000000002</v>
      </c>
    </row>
    <row r="8245" spans="1:14" hidden="1">
      <c r="A8245">
        <v>5574</v>
      </c>
      <c r="B8245" t="s">
        <v>6803</v>
      </c>
      <c r="C8245" s="4">
        <v>41978</v>
      </c>
      <c r="D8245" s="4">
        <v>41982</v>
      </c>
      <c r="E8245" t="s">
        <v>15</v>
      </c>
      <c r="F8245" t="s">
        <v>2730</v>
      </c>
      <c r="G8245" t="s">
        <v>27</v>
      </c>
      <c r="H8245">
        <v>43229</v>
      </c>
      <c r="I8245" t="s">
        <v>4024</v>
      </c>
      <c r="J8245">
        <v>17.472000000000001</v>
      </c>
      <c r="K8245">
        <v>3</v>
      </c>
      <c r="L8245">
        <v>3.9312</v>
      </c>
      <c r="M8245">
        <v>0.2</v>
      </c>
      <c r="N8245">
        <v>5.6783999999999999</v>
      </c>
    </row>
    <row r="8246" spans="1:14" hidden="1">
      <c r="A8246">
        <v>5575</v>
      </c>
      <c r="B8246" t="s">
        <v>6803</v>
      </c>
      <c r="C8246" s="4">
        <v>41978</v>
      </c>
      <c r="D8246" s="4">
        <v>41982</v>
      </c>
      <c r="E8246" t="s">
        <v>15</v>
      </c>
      <c r="F8246" t="s">
        <v>2730</v>
      </c>
      <c r="G8246" t="s">
        <v>27</v>
      </c>
      <c r="H8246">
        <v>43229</v>
      </c>
      <c r="I8246" t="s">
        <v>4676</v>
      </c>
      <c r="J8246">
        <v>36.738</v>
      </c>
      <c r="K8246">
        <v>1</v>
      </c>
      <c r="L8246">
        <v>45.922499999999999</v>
      </c>
      <c r="M8246">
        <v>0.4</v>
      </c>
      <c r="N8246">
        <v>-9.1844999999999999</v>
      </c>
    </row>
    <row r="8247" spans="1:14" hidden="1">
      <c r="A8247">
        <v>5576</v>
      </c>
      <c r="B8247" t="s">
        <v>6803</v>
      </c>
      <c r="C8247" s="4">
        <v>41978</v>
      </c>
      <c r="D8247" s="4">
        <v>41982</v>
      </c>
      <c r="E8247" t="s">
        <v>15</v>
      </c>
      <c r="F8247" t="s">
        <v>2730</v>
      </c>
      <c r="G8247" t="s">
        <v>27</v>
      </c>
      <c r="H8247">
        <v>43229</v>
      </c>
      <c r="I8247" t="s">
        <v>3078</v>
      </c>
      <c r="J8247">
        <v>179.94</v>
      </c>
      <c r="K8247">
        <v>2</v>
      </c>
      <c r="L8247">
        <v>112.46250000000001</v>
      </c>
      <c r="M8247">
        <v>0.4</v>
      </c>
      <c r="N8247">
        <v>-44.984999999999999</v>
      </c>
    </row>
    <row r="8248" spans="1:14" hidden="1">
      <c r="A8248">
        <v>7569</v>
      </c>
      <c r="B8248" t="s">
        <v>6804</v>
      </c>
      <c r="C8248" s="4">
        <v>41978</v>
      </c>
      <c r="D8248" s="4">
        <v>41983</v>
      </c>
      <c r="E8248" t="s">
        <v>15</v>
      </c>
      <c r="F8248" t="s">
        <v>2517</v>
      </c>
      <c r="G8248" t="s">
        <v>21</v>
      </c>
      <c r="H8248">
        <v>90045</v>
      </c>
      <c r="I8248" t="s">
        <v>1632</v>
      </c>
      <c r="J8248">
        <v>26.46</v>
      </c>
      <c r="K8248">
        <v>9</v>
      </c>
      <c r="L8248">
        <v>1.617</v>
      </c>
      <c r="M8248">
        <v>0</v>
      </c>
      <c r="N8248">
        <v>11.907</v>
      </c>
    </row>
    <row r="8249" spans="1:14" hidden="1">
      <c r="A8249">
        <v>7570</v>
      </c>
      <c r="B8249" t="s">
        <v>6804</v>
      </c>
      <c r="C8249" s="4">
        <v>41978</v>
      </c>
      <c r="D8249" s="4">
        <v>41983</v>
      </c>
      <c r="E8249" t="s">
        <v>15</v>
      </c>
      <c r="F8249" t="s">
        <v>2517</v>
      </c>
      <c r="G8249" t="s">
        <v>21</v>
      </c>
      <c r="H8249">
        <v>90045</v>
      </c>
      <c r="I8249" t="s">
        <v>1211</v>
      </c>
      <c r="J8249">
        <v>49.12</v>
      </c>
      <c r="K8249">
        <v>4</v>
      </c>
      <c r="L8249">
        <v>6.5084</v>
      </c>
      <c r="M8249">
        <v>0</v>
      </c>
      <c r="N8249">
        <v>23.086400000000001</v>
      </c>
    </row>
    <row r="8250" spans="1:14" hidden="1">
      <c r="A8250">
        <v>7571</v>
      </c>
      <c r="B8250" t="s">
        <v>6804</v>
      </c>
      <c r="C8250" s="4">
        <v>41978</v>
      </c>
      <c r="D8250" s="4">
        <v>41983</v>
      </c>
      <c r="E8250" t="s">
        <v>15</v>
      </c>
      <c r="F8250" t="s">
        <v>2517</v>
      </c>
      <c r="G8250" t="s">
        <v>21</v>
      </c>
      <c r="H8250">
        <v>90045</v>
      </c>
      <c r="I8250" t="s">
        <v>2005</v>
      </c>
      <c r="J8250">
        <v>15</v>
      </c>
      <c r="K8250">
        <v>3</v>
      </c>
      <c r="L8250">
        <v>2.6</v>
      </c>
      <c r="M8250">
        <v>0</v>
      </c>
      <c r="N8250">
        <v>7.2</v>
      </c>
    </row>
    <row r="8251" spans="1:14" hidden="1">
      <c r="A8251">
        <v>7715</v>
      </c>
      <c r="B8251" t="s">
        <v>6805</v>
      </c>
      <c r="C8251" s="4">
        <v>41978</v>
      </c>
      <c r="D8251" s="4">
        <v>41980</v>
      </c>
      <c r="E8251" t="s">
        <v>38</v>
      </c>
      <c r="F8251" t="s">
        <v>5588</v>
      </c>
      <c r="G8251" t="s">
        <v>21</v>
      </c>
      <c r="H8251">
        <v>90032</v>
      </c>
      <c r="I8251" t="s">
        <v>3210</v>
      </c>
      <c r="J8251">
        <v>250.26</v>
      </c>
      <c r="K8251">
        <v>6</v>
      </c>
      <c r="L8251">
        <v>29.614100000000001</v>
      </c>
      <c r="M8251">
        <v>0</v>
      </c>
      <c r="N8251">
        <v>72.575400000000002</v>
      </c>
    </row>
    <row r="8252" spans="1:14" hidden="1">
      <c r="A8252">
        <v>2716</v>
      </c>
      <c r="B8252" t="s">
        <v>6806</v>
      </c>
      <c r="C8252" s="4">
        <v>41977</v>
      </c>
      <c r="D8252" s="4">
        <v>41981</v>
      </c>
      <c r="E8252" t="s">
        <v>15</v>
      </c>
      <c r="F8252" t="s">
        <v>1863</v>
      </c>
      <c r="G8252" t="s">
        <v>27</v>
      </c>
      <c r="H8252">
        <v>10024</v>
      </c>
      <c r="I8252" t="s">
        <v>2988</v>
      </c>
      <c r="J8252">
        <v>129.97999999999999</v>
      </c>
      <c r="K8252">
        <v>2</v>
      </c>
      <c r="L8252">
        <v>33.794800000000002</v>
      </c>
      <c r="M8252">
        <v>0</v>
      </c>
      <c r="N8252">
        <v>62.3904</v>
      </c>
    </row>
    <row r="8253" spans="1:14" hidden="1">
      <c r="A8253">
        <v>1983</v>
      </c>
      <c r="B8253" t="s">
        <v>6807</v>
      </c>
      <c r="C8253" s="4">
        <v>41976</v>
      </c>
      <c r="D8253" s="4">
        <v>41982</v>
      </c>
      <c r="E8253" t="s">
        <v>15</v>
      </c>
      <c r="F8253" t="s">
        <v>1285</v>
      </c>
      <c r="G8253" t="s">
        <v>21</v>
      </c>
      <c r="H8253">
        <v>73120</v>
      </c>
      <c r="I8253" t="s">
        <v>1397</v>
      </c>
      <c r="J8253">
        <v>479.96</v>
      </c>
      <c r="K8253">
        <v>4</v>
      </c>
      <c r="L8253">
        <v>86.392799999999994</v>
      </c>
      <c r="M8253">
        <v>0</v>
      </c>
      <c r="N8253">
        <v>134.3888</v>
      </c>
    </row>
    <row r="8254" spans="1:14" hidden="1">
      <c r="A8254">
        <v>2623</v>
      </c>
      <c r="B8254" t="s">
        <v>6808</v>
      </c>
      <c r="C8254" s="4">
        <v>41976</v>
      </c>
      <c r="D8254" s="4">
        <v>41979</v>
      </c>
      <c r="E8254" t="s">
        <v>52</v>
      </c>
      <c r="F8254" t="s">
        <v>3010</v>
      </c>
      <c r="G8254" t="s">
        <v>27</v>
      </c>
      <c r="H8254">
        <v>63116</v>
      </c>
      <c r="I8254" t="s">
        <v>188</v>
      </c>
      <c r="J8254">
        <v>25.92</v>
      </c>
      <c r="K8254">
        <v>4</v>
      </c>
      <c r="L8254">
        <v>3.3696000000000002</v>
      </c>
      <c r="M8254">
        <v>0</v>
      </c>
      <c r="N8254">
        <v>12.441599999999999</v>
      </c>
    </row>
    <row r="8255" spans="1:14" hidden="1">
      <c r="A8255">
        <v>708</v>
      </c>
      <c r="B8255" t="s">
        <v>6809</v>
      </c>
      <c r="C8255" s="4">
        <v>41975</v>
      </c>
      <c r="D8255" s="4">
        <v>41977</v>
      </c>
      <c r="E8255" t="s">
        <v>38</v>
      </c>
      <c r="F8255" t="s">
        <v>5975</v>
      </c>
      <c r="G8255" t="s">
        <v>21</v>
      </c>
      <c r="H8255">
        <v>10035</v>
      </c>
      <c r="I8255" t="s">
        <v>2043</v>
      </c>
      <c r="J8255">
        <v>119.96</v>
      </c>
      <c r="K8255">
        <v>4</v>
      </c>
      <c r="L8255">
        <v>16.7944</v>
      </c>
      <c r="M8255">
        <v>0</v>
      </c>
      <c r="N8255">
        <v>52.782400000000003</v>
      </c>
    </row>
    <row r="8256" spans="1:14" hidden="1">
      <c r="A8256">
        <v>709</v>
      </c>
      <c r="B8256" t="s">
        <v>6809</v>
      </c>
      <c r="C8256" s="4">
        <v>41975</v>
      </c>
      <c r="D8256" s="4">
        <v>41977</v>
      </c>
      <c r="E8256" t="s">
        <v>38</v>
      </c>
      <c r="F8256" t="s">
        <v>5975</v>
      </c>
      <c r="G8256" t="s">
        <v>21</v>
      </c>
      <c r="H8256">
        <v>10035</v>
      </c>
      <c r="I8256" t="s">
        <v>5044</v>
      </c>
      <c r="J8256">
        <v>883.92</v>
      </c>
      <c r="K8256">
        <v>5</v>
      </c>
      <c r="L8256">
        <v>198.88200000000001</v>
      </c>
      <c r="M8256">
        <v>0.2</v>
      </c>
      <c r="N8256">
        <v>-110.49</v>
      </c>
    </row>
    <row r="8257" spans="1:14" hidden="1">
      <c r="A8257">
        <v>710</v>
      </c>
      <c r="B8257" t="s">
        <v>6809</v>
      </c>
      <c r="C8257" s="4">
        <v>41975</v>
      </c>
      <c r="D8257" s="4">
        <v>41977</v>
      </c>
      <c r="E8257" t="s">
        <v>38</v>
      </c>
      <c r="F8257" t="s">
        <v>5975</v>
      </c>
      <c r="G8257" t="s">
        <v>21</v>
      </c>
      <c r="H8257">
        <v>10035</v>
      </c>
      <c r="I8257" t="s">
        <v>447</v>
      </c>
      <c r="J8257">
        <v>46.72</v>
      </c>
      <c r="K8257">
        <v>8</v>
      </c>
      <c r="L8257">
        <v>3.8690000000000002</v>
      </c>
      <c r="M8257">
        <v>0.2</v>
      </c>
      <c r="N8257">
        <v>15.768000000000001</v>
      </c>
    </row>
    <row r="8258" spans="1:14" hidden="1">
      <c r="A8258">
        <v>2788</v>
      </c>
      <c r="B8258" t="s">
        <v>6810</v>
      </c>
      <c r="C8258" s="4">
        <v>41975</v>
      </c>
      <c r="D8258" s="4">
        <v>41979</v>
      </c>
      <c r="E8258" t="s">
        <v>15</v>
      </c>
      <c r="F8258" t="s">
        <v>989</v>
      </c>
      <c r="G8258" t="s">
        <v>27</v>
      </c>
      <c r="H8258">
        <v>78415</v>
      </c>
      <c r="I8258" t="s">
        <v>2897</v>
      </c>
      <c r="J8258">
        <v>58.36</v>
      </c>
      <c r="K8258">
        <v>5</v>
      </c>
      <c r="L8258">
        <v>16.6326</v>
      </c>
      <c r="M8258">
        <v>0.6</v>
      </c>
      <c r="N8258">
        <v>-24.803000000000001</v>
      </c>
    </row>
    <row r="8259" spans="1:14" hidden="1">
      <c r="A8259">
        <v>2789</v>
      </c>
      <c r="B8259" t="s">
        <v>6810</v>
      </c>
      <c r="C8259" s="4">
        <v>41975</v>
      </c>
      <c r="D8259" s="4">
        <v>41979</v>
      </c>
      <c r="E8259" t="s">
        <v>15</v>
      </c>
      <c r="F8259" t="s">
        <v>989</v>
      </c>
      <c r="G8259" t="s">
        <v>27</v>
      </c>
      <c r="H8259">
        <v>78415</v>
      </c>
      <c r="I8259" t="s">
        <v>1839</v>
      </c>
      <c r="J8259">
        <v>16.463999999999999</v>
      </c>
      <c r="K8259">
        <v>7</v>
      </c>
      <c r="L8259">
        <v>2.1461999999999999</v>
      </c>
      <c r="M8259">
        <v>0.2</v>
      </c>
      <c r="N8259">
        <v>1.4406000000000001</v>
      </c>
    </row>
    <row r="8260" spans="1:14" hidden="1">
      <c r="A8260">
        <v>2790</v>
      </c>
      <c r="B8260" t="s">
        <v>6810</v>
      </c>
      <c r="C8260" s="4">
        <v>41975</v>
      </c>
      <c r="D8260" s="4">
        <v>41979</v>
      </c>
      <c r="E8260" t="s">
        <v>15</v>
      </c>
      <c r="F8260" t="s">
        <v>989</v>
      </c>
      <c r="G8260" t="s">
        <v>27</v>
      </c>
      <c r="H8260">
        <v>78415</v>
      </c>
      <c r="I8260" t="s">
        <v>2080</v>
      </c>
      <c r="J8260">
        <v>39.96</v>
      </c>
      <c r="K8260">
        <v>5</v>
      </c>
      <c r="L8260">
        <v>12.7872</v>
      </c>
      <c r="M8260">
        <v>0.6</v>
      </c>
      <c r="N8260">
        <v>-23.975999999999999</v>
      </c>
    </row>
    <row r="8261" spans="1:14" hidden="1">
      <c r="A8261">
        <v>4876</v>
      </c>
      <c r="B8261" t="s">
        <v>6811</v>
      </c>
      <c r="C8261" s="4">
        <v>41975</v>
      </c>
      <c r="D8261" s="4">
        <v>41980</v>
      </c>
      <c r="E8261" t="s">
        <v>15</v>
      </c>
      <c r="F8261" t="s">
        <v>457</v>
      </c>
      <c r="G8261" t="s">
        <v>27</v>
      </c>
      <c r="H8261">
        <v>43229</v>
      </c>
      <c r="I8261" t="s">
        <v>4058</v>
      </c>
      <c r="J8261">
        <v>119.8</v>
      </c>
      <c r="K8261">
        <v>5</v>
      </c>
      <c r="L8261">
        <v>17.97</v>
      </c>
      <c r="M8261">
        <v>0.2</v>
      </c>
      <c r="N8261">
        <v>29.95</v>
      </c>
    </row>
    <row r="8262" spans="1:14" hidden="1">
      <c r="A8262">
        <v>6252</v>
      </c>
      <c r="B8262" t="s">
        <v>6812</v>
      </c>
      <c r="C8262" s="4">
        <v>41975</v>
      </c>
      <c r="D8262" s="4">
        <v>41977</v>
      </c>
      <c r="E8262" t="s">
        <v>38</v>
      </c>
      <c r="F8262" t="s">
        <v>718</v>
      </c>
      <c r="G8262" t="s">
        <v>21</v>
      </c>
      <c r="H8262">
        <v>60623</v>
      </c>
      <c r="I8262" t="s">
        <v>155</v>
      </c>
      <c r="J8262">
        <v>2.3940000000000001</v>
      </c>
      <c r="K8262">
        <v>1</v>
      </c>
      <c r="L8262">
        <v>8.7380999999999993</v>
      </c>
      <c r="M8262">
        <v>0.8</v>
      </c>
      <c r="N8262">
        <v>-6.3441000000000001</v>
      </c>
    </row>
    <row r="8263" spans="1:14" hidden="1">
      <c r="A8263">
        <v>6600</v>
      </c>
      <c r="B8263" t="s">
        <v>6813</v>
      </c>
      <c r="C8263" s="4">
        <v>41975</v>
      </c>
      <c r="D8263" s="4">
        <v>41980</v>
      </c>
      <c r="E8263" t="s">
        <v>15</v>
      </c>
      <c r="F8263" t="s">
        <v>4295</v>
      </c>
      <c r="G8263" t="s">
        <v>27</v>
      </c>
      <c r="H8263">
        <v>20735</v>
      </c>
      <c r="I8263" t="s">
        <v>1612</v>
      </c>
      <c r="J8263">
        <v>60.72</v>
      </c>
      <c r="K8263">
        <v>3</v>
      </c>
      <c r="L8263">
        <v>12.346399999999999</v>
      </c>
      <c r="M8263">
        <v>0</v>
      </c>
      <c r="N8263">
        <v>23.680800000000001</v>
      </c>
    </row>
    <row r="8264" spans="1:14" hidden="1">
      <c r="A8264">
        <v>6601</v>
      </c>
      <c r="B8264" t="s">
        <v>6813</v>
      </c>
      <c r="C8264" s="4">
        <v>41975</v>
      </c>
      <c r="D8264" s="4">
        <v>41980</v>
      </c>
      <c r="E8264" t="s">
        <v>15</v>
      </c>
      <c r="F8264" t="s">
        <v>4295</v>
      </c>
      <c r="G8264" t="s">
        <v>27</v>
      </c>
      <c r="H8264">
        <v>20735</v>
      </c>
      <c r="I8264" t="s">
        <v>1041</v>
      </c>
      <c r="J8264">
        <v>146.82</v>
      </c>
      <c r="K8264">
        <v>3</v>
      </c>
      <c r="L8264">
        <v>24.47</v>
      </c>
      <c r="M8264">
        <v>0</v>
      </c>
      <c r="N8264">
        <v>73.41</v>
      </c>
    </row>
    <row r="8265" spans="1:14" hidden="1">
      <c r="A8265">
        <v>6602</v>
      </c>
      <c r="B8265" t="s">
        <v>6813</v>
      </c>
      <c r="C8265" s="4">
        <v>41975</v>
      </c>
      <c r="D8265" s="4">
        <v>41980</v>
      </c>
      <c r="E8265" t="s">
        <v>15</v>
      </c>
      <c r="F8265" t="s">
        <v>4295</v>
      </c>
      <c r="G8265" t="s">
        <v>27</v>
      </c>
      <c r="H8265">
        <v>20735</v>
      </c>
      <c r="I8265" t="s">
        <v>3977</v>
      </c>
      <c r="J8265">
        <v>239.84</v>
      </c>
      <c r="K8265">
        <v>8</v>
      </c>
      <c r="L8265">
        <v>21.885400000000001</v>
      </c>
      <c r="M8265">
        <v>0</v>
      </c>
      <c r="N8265">
        <v>64.756799999999998</v>
      </c>
    </row>
    <row r="8266" spans="1:14" hidden="1">
      <c r="A8266">
        <v>6603</v>
      </c>
      <c r="B8266" t="s">
        <v>6813</v>
      </c>
      <c r="C8266" s="4">
        <v>41975</v>
      </c>
      <c r="D8266" s="4">
        <v>41980</v>
      </c>
      <c r="E8266" t="s">
        <v>15</v>
      </c>
      <c r="F8266" t="s">
        <v>4295</v>
      </c>
      <c r="G8266" t="s">
        <v>27</v>
      </c>
      <c r="H8266">
        <v>20735</v>
      </c>
      <c r="I8266" t="s">
        <v>2856</v>
      </c>
      <c r="J8266">
        <v>15.66</v>
      </c>
      <c r="K8266">
        <v>6</v>
      </c>
      <c r="L8266">
        <v>1.4094</v>
      </c>
      <c r="M8266">
        <v>0</v>
      </c>
      <c r="N8266">
        <v>7.2035999999999998</v>
      </c>
    </row>
    <row r="8267" spans="1:14" hidden="1">
      <c r="A8267">
        <v>9002</v>
      </c>
      <c r="B8267" t="s">
        <v>6814</v>
      </c>
      <c r="C8267" s="4">
        <v>41975</v>
      </c>
      <c r="D8267" s="4">
        <v>41982</v>
      </c>
      <c r="E8267" t="s">
        <v>15</v>
      </c>
      <c r="F8267" t="s">
        <v>1463</v>
      </c>
      <c r="G8267" t="s">
        <v>27</v>
      </c>
      <c r="H8267">
        <v>30328</v>
      </c>
      <c r="I8267" t="s">
        <v>2433</v>
      </c>
      <c r="J8267">
        <v>5.95</v>
      </c>
      <c r="K8267">
        <v>1</v>
      </c>
      <c r="L8267">
        <v>5.117</v>
      </c>
      <c r="M8267">
        <v>0</v>
      </c>
      <c r="N8267">
        <v>0.83299999999999996</v>
      </c>
    </row>
    <row r="8268" spans="1:14" hidden="1">
      <c r="A8268">
        <v>9003</v>
      </c>
      <c r="B8268" t="s">
        <v>6814</v>
      </c>
      <c r="C8268" s="4">
        <v>41975</v>
      </c>
      <c r="D8268" s="4">
        <v>41982</v>
      </c>
      <c r="E8268" t="s">
        <v>15</v>
      </c>
      <c r="F8268" t="s">
        <v>1463</v>
      </c>
      <c r="G8268" t="s">
        <v>27</v>
      </c>
      <c r="H8268">
        <v>30328</v>
      </c>
      <c r="I8268" t="s">
        <v>1720</v>
      </c>
      <c r="J8268">
        <v>15.24</v>
      </c>
      <c r="K8268">
        <v>3</v>
      </c>
      <c r="L8268">
        <v>2.6924000000000001</v>
      </c>
      <c r="M8268">
        <v>0</v>
      </c>
      <c r="N8268">
        <v>7.1627999999999998</v>
      </c>
    </row>
    <row r="8269" spans="1:14" hidden="1">
      <c r="A8269">
        <v>1792</v>
      </c>
      <c r="B8269" t="s">
        <v>6815</v>
      </c>
      <c r="C8269" s="4">
        <v>41974</v>
      </c>
      <c r="D8269" s="4">
        <v>41976</v>
      </c>
      <c r="E8269" t="s">
        <v>38</v>
      </c>
      <c r="F8269" t="s">
        <v>916</v>
      </c>
      <c r="G8269" t="s">
        <v>21</v>
      </c>
      <c r="H8269">
        <v>53711</v>
      </c>
      <c r="I8269" t="s">
        <v>773</v>
      </c>
      <c r="J8269">
        <v>2807.84</v>
      </c>
      <c r="K8269">
        <v>8</v>
      </c>
      <c r="L8269">
        <v>266.7448</v>
      </c>
      <c r="M8269">
        <v>0</v>
      </c>
      <c r="N8269">
        <v>673.88160000000005</v>
      </c>
    </row>
    <row r="8270" spans="1:14" hidden="1">
      <c r="A8270">
        <v>1793</v>
      </c>
      <c r="B8270" t="s">
        <v>6815</v>
      </c>
      <c r="C8270" s="4">
        <v>41974</v>
      </c>
      <c r="D8270" s="4">
        <v>41976</v>
      </c>
      <c r="E8270" t="s">
        <v>38</v>
      </c>
      <c r="F8270" t="s">
        <v>916</v>
      </c>
      <c r="G8270" t="s">
        <v>21</v>
      </c>
      <c r="H8270">
        <v>53711</v>
      </c>
      <c r="I8270" t="s">
        <v>4084</v>
      </c>
      <c r="J8270">
        <v>46.64</v>
      </c>
      <c r="K8270">
        <v>4</v>
      </c>
      <c r="L8270">
        <v>8.5117999999999991</v>
      </c>
      <c r="M8270">
        <v>0</v>
      </c>
      <c r="N8270">
        <v>12.5928</v>
      </c>
    </row>
    <row r="8271" spans="1:14" hidden="1">
      <c r="A8271">
        <v>2076</v>
      </c>
      <c r="B8271" t="s">
        <v>6816</v>
      </c>
      <c r="C8271" s="4">
        <v>41974</v>
      </c>
      <c r="D8271" s="4">
        <v>41978</v>
      </c>
      <c r="E8271" t="s">
        <v>15</v>
      </c>
      <c r="F8271" t="s">
        <v>3024</v>
      </c>
      <c r="G8271" t="s">
        <v>21</v>
      </c>
      <c r="H8271">
        <v>94122</v>
      </c>
      <c r="I8271" t="s">
        <v>1074</v>
      </c>
      <c r="J8271">
        <v>58.2</v>
      </c>
      <c r="K8271">
        <v>3</v>
      </c>
      <c r="L8271">
        <v>9.8940000000000001</v>
      </c>
      <c r="M8271">
        <v>0</v>
      </c>
      <c r="N8271">
        <v>28.518000000000001</v>
      </c>
    </row>
    <row r="8272" spans="1:14" hidden="1">
      <c r="A8272">
        <v>3199</v>
      </c>
      <c r="B8272" t="s">
        <v>6817</v>
      </c>
      <c r="C8272" s="4">
        <v>41974</v>
      </c>
      <c r="D8272" s="4">
        <v>41980</v>
      </c>
      <c r="E8272" t="s">
        <v>15</v>
      </c>
      <c r="F8272" t="s">
        <v>5152</v>
      </c>
      <c r="G8272" t="s">
        <v>21</v>
      </c>
      <c r="H8272">
        <v>28540</v>
      </c>
      <c r="I8272" t="s">
        <v>4305</v>
      </c>
      <c r="J8272">
        <v>95.968000000000004</v>
      </c>
      <c r="K8272">
        <v>4</v>
      </c>
      <c r="L8272">
        <v>21.5928</v>
      </c>
      <c r="M8272">
        <v>0.2</v>
      </c>
      <c r="N8272">
        <v>9.5968000000000107</v>
      </c>
    </row>
    <row r="8273" spans="1:14" hidden="1">
      <c r="A8273">
        <v>4492</v>
      </c>
      <c r="B8273" t="s">
        <v>6818</v>
      </c>
      <c r="C8273" s="4">
        <v>41974</v>
      </c>
      <c r="D8273" s="4">
        <v>41976</v>
      </c>
      <c r="E8273" t="s">
        <v>52</v>
      </c>
      <c r="F8273" t="s">
        <v>1888</v>
      </c>
      <c r="G8273" t="s">
        <v>21</v>
      </c>
      <c r="H8273">
        <v>43229</v>
      </c>
      <c r="I8273" t="s">
        <v>2552</v>
      </c>
      <c r="J8273">
        <v>659.98800000000006</v>
      </c>
      <c r="K8273">
        <v>2</v>
      </c>
      <c r="L8273">
        <v>274.995</v>
      </c>
      <c r="M8273">
        <v>0.4</v>
      </c>
      <c r="N8273">
        <v>109.998</v>
      </c>
    </row>
    <row r="8274" spans="1:14" hidden="1">
      <c r="A8274">
        <v>4493</v>
      </c>
      <c r="B8274" t="s">
        <v>6818</v>
      </c>
      <c r="C8274" s="4">
        <v>41974</v>
      </c>
      <c r="D8274" s="4">
        <v>41976</v>
      </c>
      <c r="E8274" t="s">
        <v>52</v>
      </c>
      <c r="F8274" t="s">
        <v>1888</v>
      </c>
      <c r="G8274" t="s">
        <v>21</v>
      </c>
      <c r="H8274">
        <v>43229</v>
      </c>
      <c r="I8274" t="s">
        <v>2238</v>
      </c>
      <c r="J8274">
        <v>8.1280000000000001</v>
      </c>
      <c r="K8274">
        <v>2</v>
      </c>
      <c r="L8274">
        <v>3.3527999999999998</v>
      </c>
      <c r="M8274">
        <v>0.2</v>
      </c>
      <c r="N8274">
        <v>1.4224000000000001</v>
      </c>
    </row>
    <row r="8275" spans="1:14" hidden="1">
      <c r="A8275">
        <v>4494</v>
      </c>
      <c r="B8275" t="s">
        <v>6818</v>
      </c>
      <c r="C8275" s="4">
        <v>41974</v>
      </c>
      <c r="D8275" s="4">
        <v>41976</v>
      </c>
      <c r="E8275" t="s">
        <v>52</v>
      </c>
      <c r="F8275" t="s">
        <v>1888</v>
      </c>
      <c r="G8275" t="s">
        <v>21</v>
      </c>
      <c r="H8275">
        <v>43229</v>
      </c>
      <c r="I8275" t="s">
        <v>188</v>
      </c>
      <c r="J8275">
        <v>36.287999999999997</v>
      </c>
      <c r="K8275">
        <v>7</v>
      </c>
      <c r="L8275">
        <v>3.3696000000000002</v>
      </c>
      <c r="M8275">
        <v>0.2</v>
      </c>
      <c r="N8275">
        <v>12.700799999999999</v>
      </c>
    </row>
    <row r="8276" spans="1:14" hidden="1">
      <c r="A8276">
        <v>4495</v>
      </c>
      <c r="B8276" t="s">
        <v>6818</v>
      </c>
      <c r="C8276" s="4">
        <v>41974</v>
      </c>
      <c r="D8276" s="4">
        <v>41976</v>
      </c>
      <c r="E8276" t="s">
        <v>52</v>
      </c>
      <c r="F8276" t="s">
        <v>1888</v>
      </c>
      <c r="G8276" t="s">
        <v>21</v>
      </c>
      <c r="H8276">
        <v>43229</v>
      </c>
      <c r="I8276" t="s">
        <v>2589</v>
      </c>
      <c r="J8276">
        <v>909.72</v>
      </c>
      <c r="K8276">
        <v>6</v>
      </c>
      <c r="L8276">
        <v>160.28399999999999</v>
      </c>
      <c r="M8276">
        <v>0.3</v>
      </c>
      <c r="N8276">
        <v>-51.983999999999902</v>
      </c>
    </row>
    <row r="8277" spans="1:14" hidden="1">
      <c r="A8277">
        <v>4905</v>
      </c>
      <c r="B8277" t="s">
        <v>6819</v>
      </c>
      <c r="C8277" s="4">
        <v>41974</v>
      </c>
      <c r="D8277" s="4">
        <v>41976</v>
      </c>
      <c r="E8277" t="s">
        <v>52</v>
      </c>
      <c r="F8277" t="s">
        <v>2354</v>
      </c>
      <c r="G8277" t="s">
        <v>27</v>
      </c>
      <c r="H8277">
        <v>77070</v>
      </c>
      <c r="I8277" t="s">
        <v>3183</v>
      </c>
      <c r="J8277">
        <v>674.05799999999999</v>
      </c>
      <c r="K8277">
        <v>3</v>
      </c>
      <c r="L8277">
        <v>231.10560000000001</v>
      </c>
      <c r="M8277">
        <v>0.3</v>
      </c>
      <c r="N8277">
        <v>-19.258800000000001</v>
      </c>
    </row>
    <row r="8278" spans="1:14" hidden="1">
      <c r="A8278">
        <v>8004</v>
      </c>
      <c r="B8278" t="s">
        <v>6820</v>
      </c>
      <c r="C8278" s="4">
        <v>41974</v>
      </c>
      <c r="D8278" s="4">
        <v>41976</v>
      </c>
      <c r="E8278" t="s">
        <v>38</v>
      </c>
      <c r="F8278" t="s">
        <v>1466</v>
      </c>
      <c r="G8278" t="s">
        <v>21</v>
      </c>
      <c r="H8278">
        <v>1852</v>
      </c>
      <c r="I8278" t="s">
        <v>5028</v>
      </c>
      <c r="J8278">
        <v>271.89999999999998</v>
      </c>
      <c r="K8278">
        <v>2</v>
      </c>
      <c r="L8278">
        <v>96.524500000000003</v>
      </c>
      <c r="M8278">
        <v>0</v>
      </c>
      <c r="N8278">
        <v>78.850999999999999</v>
      </c>
    </row>
    <row r="8279" spans="1:14" hidden="1">
      <c r="A8279">
        <v>8005</v>
      </c>
      <c r="B8279" t="s">
        <v>6820</v>
      </c>
      <c r="C8279" s="4">
        <v>41974</v>
      </c>
      <c r="D8279" s="4">
        <v>41976</v>
      </c>
      <c r="E8279" t="s">
        <v>38</v>
      </c>
      <c r="F8279" t="s">
        <v>1466</v>
      </c>
      <c r="G8279" t="s">
        <v>21</v>
      </c>
      <c r="H8279">
        <v>1852</v>
      </c>
      <c r="I8279" t="s">
        <v>1448</v>
      </c>
      <c r="J8279">
        <v>45.84</v>
      </c>
      <c r="K8279">
        <v>3</v>
      </c>
      <c r="L8279">
        <v>10.0848</v>
      </c>
      <c r="M8279">
        <v>0</v>
      </c>
      <c r="N8279">
        <v>15.585599999999999</v>
      </c>
    </row>
    <row r="8280" spans="1:14" hidden="1">
      <c r="A8280">
        <v>8006</v>
      </c>
      <c r="B8280" t="s">
        <v>6820</v>
      </c>
      <c r="C8280" s="4">
        <v>41974</v>
      </c>
      <c r="D8280" s="4">
        <v>41976</v>
      </c>
      <c r="E8280" t="s">
        <v>38</v>
      </c>
      <c r="F8280" t="s">
        <v>1466</v>
      </c>
      <c r="G8280" t="s">
        <v>21</v>
      </c>
      <c r="H8280">
        <v>1852</v>
      </c>
      <c r="I8280" t="s">
        <v>2189</v>
      </c>
      <c r="J8280">
        <v>9.82</v>
      </c>
      <c r="K8280">
        <v>2</v>
      </c>
      <c r="L8280">
        <v>3.2896999999999998</v>
      </c>
      <c r="M8280">
        <v>0</v>
      </c>
      <c r="N8280">
        <v>3.2406000000000001</v>
      </c>
    </row>
    <row r="8281" spans="1:14" hidden="1">
      <c r="A8281">
        <v>4216</v>
      </c>
      <c r="B8281" t="s">
        <v>6821</v>
      </c>
      <c r="C8281" s="4">
        <v>41973</v>
      </c>
      <c r="D8281" s="4">
        <v>41977</v>
      </c>
      <c r="E8281" t="s">
        <v>15</v>
      </c>
      <c r="F8281" t="s">
        <v>1350</v>
      </c>
      <c r="G8281" t="s">
        <v>21</v>
      </c>
      <c r="H8281">
        <v>10550</v>
      </c>
      <c r="I8281" t="s">
        <v>6822</v>
      </c>
      <c r="J8281">
        <v>62.28</v>
      </c>
      <c r="K8281">
        <v>4</v>
      </c>
      <c r="L8281">
        <v>8.2521000000000004</v>
      </c>
      <c r="M8281">
        <v>0</v>
      </c>
      <c r="N8281">
        <v>29.271599999999999</v>
      </c>
    </row>
    <row r="8282" spans="1:14" hidden="1">
      <c r="A8282">
        <v>7616</v>
      </c>
      <c r="B8282" t="s">
        <v>6823</v>
      </c>
      <c r="C8282" s="4">
        <v>41973</v>
      </c>
      <c r="D8282" s="4">
        <v>41977</v>
      </c>
      <c r="E8282" t="s">
        <v>15</v>
      </c>
      <c r="F8282" t="s">
        <v>4122</v>
      </c>
      <c r="G8282" t="s">
        <v>27</v>
      </c>
      <c r="H8282">
        <v>32839</v>
      </c>
      <c r="I8282" t="s">
        <v>189</v>
      </c>
      <c r="J8282">
        <v>6.6420000000000003</v>
      </c>
      <c r="K8282">
        <v>9</v>
      </c>
      <c r="L8282">
        <v>1.23</v>
      </c>
      <c r="M8282">
        <v>0.7</v>
      </c>
      <c r="N8282">
        <v>-4.4279999999999999</v>
      </c>
    </row>
    <row r="8283" spans="1:14" hidden="1">
      <c r="A8283">
        <v>9195</v>
      </c>
      <c r="B8283" t="s">
        <v>6824</v>
      </c>
      <c r="C8283" s="4">
        <v>41973</v>
      </c>
      <c r="D8283" s="4">
        <v>41979</v>
      </c>
      <c r="E8283" t="s">
        <v>15</v>
      </c>
      <c r="F8283" t="s">
        <v>2079</v>
      </c>
      <c r="G8283" t="s">
        <v>21</v>
      </c>
      <c r="H8283">
        <v>85323</v>
      </c>
      <c r="I8283" t="s">
        <v>434</v>
      </c>
      <c r="J8283">
        <v>47.991999999999997</v>
      </c>
      <c r="K8283">
        <v>7</v>
      </c>
      <c r="L8283">
        <v>6.3418000000000001</v>
      </c>
      <c r="M8283">
        <v>0.2</v>
      </c>
      <c r="N8283">
        <v>3.5994000000000002</v>
      </c>
    </row>
    <row r="8284" spans="1:14" hidden="1">
      <c r="A8284">
        <v>9196</v>
      </c>
      <c r="B8284" t="s">
        <v>6824</v>
      </c>
      <c r="C8284" s="4">
        <v>41973</v>
      </c>
      <c r="D8284" s="4">
        <v>41979</v>
      </c>
      <c r="E8284" t="s">
        <v>15</v>
      </c>
      <c r="F8284" t="s">
        <v>2079</v>
      </c>
      <c r="G8284" t="s">
        <v>21</v>
      </c>
      <c r="H8284">
        <v>85323</v>
      </c>
      <c r="I8284" t="s">
        <v>2792</v>
      </c>
      <c r="J8284">
        <v>102.24</v>
      </c>
      <c r="K8284">
        <v>4</v>
      </c>
      <c r="L8284">
        <v>29.7135</v>
      </c>
      <c r="M8284">
        <v>0.2</v>
      </c>
      <c r="N8284">
        <v>-16.614000000000001</v>
      </c>
    </row>
    <row r="8285" spans="1:14" hidden="1">
      <c r="A8285">
        <v>1490</v>
      </c>
      <c r="B8285" t="s">
        <v>6825</v>
      </c>
      <c r="C8285" s="4">
        <v>41972</v>
      </c>
      <c r="D8285" s="4">
        <v>41979</v>
      </c>
      <c r="E8285" t="s">
        <v>15</v>
      </c>
      <c r="F8285" t="s">
        <v>5011</v>
      </c>
      <c r="G8285" t="s">
        <v>21</v>
      </c>
      <c r="H8285">
        <v>19143</v>
      </c>
      <c r="I8285" t="s">
        <v>4846</v>
      </c>
      <c r="J8285">
        <v>5.04</v>
      </c>
      <c r="K8285">
        <v>2</v>
      </c>
      <c r="L8285">
        <v>1.6379999999999999</v>
      </c>
      <c r="M8285">
        <v>0.2</v>
      </c>
      <c r="N8285">
        <v>1.764</v>
      </c>
    </row>
    <row r="8286" spans="1:14" hidden="1">
      <c r="A8286">
        <v>1643</v>
      </c>
      <c r="B8286" t="s">
        <v>6826</v>
      </c>
      <c r="C8286" s="4">
        <v>41972</v>
      </c>
      <c r="D8286" s="4">
        <v>41977</v>
      </c>
      <c r="E8286" t="s">
        <v>15</v>
      </c>
      <c r="F8286" t="s">
        <v>781</v>
      </c>
      <c r="G8286" t="s">
        <v>27</v>
      </c>
      <c r="H8286">
        <v>60076</v>
      </c>
      <c r="I8286" t="s">
        <v>1886</v>
      </c>
      <c r="J8286">
        <v>12.624000000000001</v>
      </c>
      <c r="K8286">
        <v>2</v>
      </c>
      <c r="L8286">
        <v>4.3395000000000001</v>
      </c>
      <c r="M8286">
        <v>0.2</v>
      </c>
      <c r="N8286">
        <v>3.9449999999999998</v>
      </c>
    </row>
    <row r="8287" spans="1:14" hidden="1">
      <c r="A8287">
        <v>4416</v>
      </c>
      <c r="B8287" t="s">
        <v>6827</v>
      </c>
      <c r="C8287" s="4">
        <v>41972</v>
      </c>
      <c r="D8287" s="4">
        <v>41979</v>
      </c>
      <c r="E8287" t="s">
        <v>15</v>
      </c>
      <c r="F8287" t="s">
        <v>160</v>
      </c>
      <c r="G8287" t="s">
        <v>21</v>
      </c>
      <c r="H8287">
        <v>94122</v>
      </c>
      <c r="I8287" t="s">
        <v>1665</v>
      </c>
      <c r="J8287">
        <v>575.91999999999996</v>
      </c>
      <c r="K8287">
        <v>2</v>
      </c>
      <c r="L8287">
        <v>251.965</v>
      </c>
      <c r="M8287">
        <v>0.2</v>
      </c>
      <c r="N8287">
        <v>71.989999999999995</v>
      </c>
    </row>
    <row r="8288" spans="1:14" hidden="1">
      <c r="A8288">
        <v>4417</v>
      </c>
      <c r="B8288" t="s">
        <v>6827</v>
      </c>
      <c r="C8288" s="4">
        <v>41972</v>
      </c>
      <c r="D8288" s="4">
        <v>41979</v>
      </c>
      <c r="E8288" t="s">
        <v>15</v>
      </c>
      <c r="F8288" t="s">
        <v>160</v>
      </c>
      <c r="G8288" t="s">
        <v>21</v>
      </c>
      <c r="H8288">
        <v>94122</v>
      </c>
      <c r="I8288" t="s">
        <v>1314</v>
      </c>
      <c r="J8288">
        <v>30.4</v>
      </c>
      <c r="K8288">
        <v>5</v>
      </c>
      <c r="L8288">
        <v>3.04</v>
      </c>
      <c r="M8288">
        <v>0</v>
      </c>
      <c r="N8288">
        <v>15.2</v>
      </c>
    </row>
    <row r="8289" spans="1:14" hidden="1">
      <c r="A8289">
        <v>7786</v>
      </c>
      <c r="B8289" t="s">
        <v>6828</v>
      </c>
      <c r="C8289" s="4">
        <v>41972</v>
      </c>
      <c r="D8289" s="4">
        <v>41979</v>
      </c>
      <c r="E8289" t="s">
        <v>15</v>
      </c>
      <c r="F8289" t="s">
        <v>2079</v>
      </c>
      <c r="G8289" t="s">
        <v>21</v>
      </c>
      <c r="H8289">
        <v>10009</v>
      </c>
      <c r="I8289" t="s">
        <v>2902</v>
      </c>
      <c r="J8289">
        <v>25.06</v>
      </c>
      <c r="K8289">
        <v>2</v>
      </c>
      <c r="L8289">
        <v>6.6409000000000002</v>
      </c>
      <c r="M8289">
        <v>0</v>
      </c>
      <c r="N8289">
        <v>11.7782</v>
      </c>
    </row>
    <row r="8290" spans="1:14" hidden="1">
      <c r="A8290">
        <v>2198</v>
      </c>
      <c r="B8290" t="s">
        <v>6829</v>
      </c>
      <c r="C8290" s="4">
        <v>41971</v>
      </c>
      <c r="D8290" s="4">
        <v>41977</v>
      </c>
      <c r="E8290" t="s">
        <v>15</v>
      </c>
      <c r="F8290" t="s">
        <v>671</v>
      </c>
      <c r="G8290" t="s">
        <v>21</v>
      </c>
      <c r="H8290">
        <v>36116</v>
      </c>
      <c r="I8290" t="s">
        <v>3071</v>
      </c>
      <c r="J8290">
        <v>14.67</v>
      </c>
      <c r="K8290">
        <v>3</v>
      </c>
      <c r="L8290">
        <v>3.5697000000000001</v>
      </c>
      <c r="M8290">
        <v>0</v>
      </c>
      <c r="N8290">
        <v>3.9609000000000001</v>
      </c>
    </row>
    <row r="8291" spans="1:14" hidden="1">
      <c r="A8291">
        <v>3952</v>
      </c>
      <c r="B8291" t="s">
        <v>6830</v>
      </c>
      <c r="C8291" s="4">
        <v>41971</v>
      </c>
      <c r="D8291" s="4">
        <v>41973</v>
      </c>
      <c r="E8291" t="s">
        <v>52</v>
      </c>
      <c r="F8291" t="s">
        <v>1764</v>
      </c>
      <c r="G8291" t="s">
        <v>21</v>
      </c>
      <c r="H8291">
        <v>11520</v>
      </c>
      <c r="I8291" t="s">
        <v>1957</v>
      </c>
      <c r="J8291">
        <v>17.248000000000001</v>
      </c>
      <c r="K8291">
        <v>2</v>
      </c>
      <c r="L8291">
        <v>5.6055999999999999</v>
      </c>
      <c r="M8291">
        <v>0.2</v>
      </c>
      <c r="N8291">
        <v>6.0368000000000004</v>
      </c>
    </row>
    <row r="8292" spans="1:14" hidden="1">
      <c r="A8292">
        <v>5193</v>
      </c>
      <c r="B8292" t="s">
        <v>6831</v>
      </c>
      <c r="C8292" s="4">
        <v>41971</v>
      </c>
      <c r="D8292" s="4">
        <v>41974</v>
      </c>
      <c r="E8292" t="s">
        <v>52</v>
      </c>
      <c r="F8292" t="s">
        <v>698</v>
      </c>
      <c r="G8292" t="s">
        <v>27</v>
      </c>
      <c r="H8292">
        <v>29203</v>
      </c>
      <c r="I8292" t="s">
        <v>4371</v>
      </c>
      <c r="J8292">
        <v>397.6</v>
      </c>
      <c r="K8292">
        <v>5</v>
      </c>
      <c r="L8292">
        <v>70.772800000000004</v>
      </c>
      <c r="M8292">
        <v>0</v>
      </c>
      <c r="N8292">
        <v>43.735999999999997</v>
      </c>
    </row>
    <row r="8293" spans="1:14" hidden="1">
      <c r="A8293">
        <v>5194</v>
      </c>
      <c r="B8293" t="s">
        <v>6831</v>
      </c>
      <c r="C8293" s="4">
        <v>41971</v>
      </c>
      <c r="D8293" s="4">
        <v>41974</v>
      </c>
      <c r="E8293" t="s">
        <v>52</v>
      </c>
      <c r="F8293" t="s">
        <v>698</v>
      </c>
      <c r="G8293" t="s">
        <v>27</v>
      </c>
      <c r="H8293">
        <v>29203</v>
      </c>
      <c r="I8293" t="s">
        <v>1211</v>
      </c>
      <c r="J8293">
        <v>85.96</v>
      </c>
      <c r="K8293">
        <v>7</v>
      </c>
      <c r="L8293">
        <v>6.5084</v>
      </c>
      <c r="M8293">
        <v>0</v>
      </c>
      <c r="N8293">
        <v>40.401200000000003</v>
      </c>
    </row>
    <row r="8294" spans="1:14" hidden="1">
      <c r="A8294">
        <v>5195</v>
      </c>
      <c r="B8294" t="s">
        <v>6831</v>
      </c>
      <c r="C8294" s="4">
        <v>41971</v>
      </c>
      <c r="D8294" s="4">
        <v>41974</v>
      </c>
      <c r="E8294" t="s">
        <v>52</v>
      </c>
      <c r="F8294" t="s">
        <v>698</v>
      </c>
      <c r="G8294" t="s">
        <v>27</v>
      </c>
      <c r="H8294">
        <v>29203</v>
      </c>
      <c r="I8294" t="s">
        <v>541</v>
      </c>
      <c r="J8294">
        <v>13.12</v>
      </c>
      <c r="K8294">
        <v>4</v>
      </c>
      <c r="L8294">
        <v>2.1976</v>
      </c>
      <c r="M8294">
        <v>0</v>
      </c>
      <c r="N8294">
        <v>4.3296000000000001</v>
      </c>
    </row>
    <row r="8295" spans="1:14" hidden="1">
      <c r="A8295">
        <v>5196</v>
      </c>
      <c r="B8295" t="s">
        <v>6831</v>
      </c>
      <c r="C8295" s="4">
        <v>41971</v>
      </c>
      <c r="D8295" s="4">
        <v>41974</v>
      </c>
      <c r="E8295" t="s">
        <v>52</v>
      </c>
      <c r="F8295" t="s">
        <v>698</v>
      </c>
      <c r="G8295" t="s">
        <v>27</v>
      </c>
      <c r="H8295">
        <v>29203</v>
      </c>
      <c r="I8295" t="s">
        <v>1807</v>
      </c>
      <c r="J8295">
        <v>45.66</v>
      </c>
      <c r="K8295">
        <v>3</v>
      </c>
      <c r="L8295">
        <v>7.7622</v>
      </c>
      <c r="M8295">
        <v>0</v>
      </c>
      <c r="N8295">
        <v>22.3734</v>
      </c>
    </row>
    <row r="8296" spans="1:14" hidden="1">
      <c r="A8296">
        <v>5493</v>
      </c>
      <c r="B8296" t="s">
        <v>6832</v>
      </c>
      <c r="C8296" s="4">
        <v>41971</v>
      </c>
      <c r="D8296" s="4">
        <v>41971</v>
      </c>
      <c r="E8296" t="s">
        <v>98</v>
      </c>
      <c r="F8296" t="s">
        <v>5832</v>
      </c>
      <c r="G8296" t="s">
        <v>17</v>
      </c>
      <c r="H8296">
        <v>94122</v>
      </c>
      <c r="I8296" t="s">
        <v>1151</v>
      </c>
      <c r="J8296">
        <v>7.36</v>
      </c>
      <c r="K8296">
        <v>2</v>
      </c>
      <c r="L8296">
        <v>3.6063999999999998</v>
      </c>
      <c r="M8296">
        <v>0</v>
      </c>
      <c r="N8296">
        <v>0.1472</v>
      </c>
    </row>
    <row r="8297" spans="1:14" hidden="1">
      <c r="A8297">
        <v>5494</v>
      </c>
      <c r="B8297" t="s">
        <v>6832</v>
      </c>
      <c r="C8297" s="4">
        <v>41971</v>
      </c>
      <c r="D8297" s="4">
        <v>41971</v>
      </c>
      <c r="E8297" t="s">
        <v>98</v>
      </c>
      <c r="F8297" t="s">
        <v>5832</v>
      </c>
      <c r="G8297" t="s">
        <v>17</v>
      </c>
      <c r="H8297">
        <v>94122</v>
      </c>
      <c r="I8297" t="s">
        <v>1815</v>
      </c>
      <c r="J8297">
        <v>41.4</v>
      </c>
      <c r="K8297">
        <v>4</v>
      </c>
      <c r="L8297">
        <v>5.3819999999999997</v>
      </c>
      <c r="M8297">
        <v>0</v>
      </c>
      <c r="N8297">
        <v>19.872</v>
      </c>
    </row>
    <row r="8298" spans="1:14" hidden="1">
      <c r="A8298">
        <v>5495</v>
      </c>
      <c r="B8298" t="s">
        <v>6832</v>
      </c>
      <c r="C8298" s="4">
        <v>41971</v>
      </c>
      <c r="D8298" s="4">
        <v>41971</v>
      </c>
      <c r="E8298" t="s">
        <v>98</v>
      </c>
      <c r="F8298" t="s">
        <v>5832</v>
      </c>
      <c r="G8298" t="s">
        <v>17</v>
      </c>
      <c r="H8298">
        <v>94122</v>
      </c>
      <c r="I8298" t="s">
        <v>3186</v>
      </c>
      <c r="J8298">
        <v>411.33199999999999</v>
      </c>
      <c r="K8298">
        <v>4</v>
      </c>
      <c r="L8298">
        <v>104.0428</v>
      </c>
      <c r="M8298">
        <v>0.15</v>
      </c>
      <c r="N8298">
        <v>-4.8391999999999804</v>
      </c>
    </row>
    <row r="8299" spans="1:14" hidden="1">
      <c r="A8299">
        <v>5549</v>
      </c>
      <c r="B8299" t="s">
        <v>6833</v>
      </c>
      <c r="C8299" s="4">
        <v>41971</v>
      </c>
      <c r="D8299" s="4">
        <v>41974</v>
      </c>
      <c r="E8299" t="s">
        <v>38</v>
      </c>
      <c r="F8299" t="s">
        <v>2945</v>
      </c>
      <c r="G8299" t="s">
        <v>21</v>
      </c>
      <c r="H8299">
        <v>94109</v>
      </c>
      <c r="I8299" t="s">
        <v>3724</v>
      </c>
      <c r="J8299">
        <v>43.68</v>
      </c>
      <c r="K8299">
        <v>3</v>
      </c>
      <c r="L8299">
        <v>10.6288</v>
      </c>
      <c r="M8299">
        <v>0</v>
      </c>
      <c r="N8299">
        <v>11.7936</v>
      </c>
    </row>
    <row r="8300" spans="1:14" hidden="1">
      <c r="A8300">
        <v>5550</v>
      </c>
      <c r="B8300" t="s">
        <v>6833</v>
      </c>
      <c r="C8300" s="4">
        <v>41971</v>
      </c>
      <c r="D8300" s="4">
        <v>41974</v>
      </c>
      <c r="E8300" t="s">
        <v>38</v>
      </c>
      <c r="F8300" t="s">
        <v>2945</v>
      </c>
      <c r="G8300" t="s">
        <v>21</v>
      </c>
      <c r="H8300">
        <v>94109</v>
      </c>
      <c r="I8300" t="s">
        <v>4201</v>
      </c>
      <c r="J8300">
        <v>139.93</v>
      </c>
      <c r="K8300">
        <v>7</v>
      </c>
      <c r="L8300">
        <v>14.9925</v>
      </c>
      <c r="M8300">
        <v>0</v>
      </c>
      <c r="N8300">
        <v>34.982500000000002</v>
      </c>
    </row>
    <row r="8301" spans="1:14" hidden="1">
      <c r="A8301">
        <v>8573</v>
      </c>
      <c r="B8301" t="s">
        <v>6834</v>
      </c>
      <c r="C8301" s="4">
        <v>41971</v>
      </c>
      <c r="D8301" s="4">
        <v>41975</v>
      </c>
      <c r="E8301" t="s">
        <v>15</v>
      </c>
      <c r="F8301" t="s">
        <v>503</v>
      </c>
      <c r="G8301" t="s">
        <v>21</v>
      </c>
      <c r="H8301">
        <v>77041</v>
      </c>
      <c r="I8301" t="s">
        <v>3576</v>
      </c>
      <c r="J8301">
        <v>998.85</v>
      </c>
      <c r="K8301">
        <v>5</v>
      </c>
      <c r="L8301">
        <v>239.72399999999999</v>
      </c>
      <c r="M8301">
        <v>0.4</v>
      </c>
      <c r="N8301">
        <v>-199.77</v>
      </c>
    </row>
    <row r="8302" spans="1:14" hidden="1">
      <c r="A8302">
        <v>9677</v>
      </c>
      <c r="B8302" t="s">
        <v>6835</v>
      </c>
      <c r="C8302" s="4">
        <v>41971</v>
      </c>
      <c r="D8302" s="4">
        <v>41976</v>
      </c>
      <c r="E8302" t="s">
        <v>15</v>
      </c>
      <c r="F8302" t="s">
        <v>3010</v>
      </c>
      <c r="G8302" t="s">
        <v>27</v>
      </c>
      <c r="H8302">
        <v>47374</v>
      </c>
      <c r="I8302" t="s">
        <v>3716</v>
      </c>
      <c r="J8302">
        <v>64.02</v>
      </c>
      <c r="K8302">
        <v>6</v>
      </c>
      <c r="L8302">
        <v>5.7618</v>
      </c>
      <c r="M8302">
        <v>0</v>
      </c>
      <c r="N8302">
        <v>29.449200000000001</v>
      </c>
    </row>
    <row r="8303" spans="1:14" hidden="1">
      <c r="A8303">
        <v>1486</v>
      </c>
      <c r="B8303" t="s">
        <v>6836</v>
      </c>
      <c r="C8303" s="4">
        <v>41970</v>
      </c>
      <c r="D8303" s="4">
        <v>41976</v>
      </c>
      <c r="E8303" t="s">
        <v>15</v>
      </c>
      <c r="F8303" t="s">
        <v>2530</v>
      </c>
      <c r="G8303" t="s">
        <v>21</v>
      </c>
      <c r="H8303">
        <v>10035</v>
      </c>
      <c r="I8303" t="s">
        <v>3593</v>
      </c>
      <c r="J8303">
        <v>3.76</v>
      </c>
      <c r="K8303">
        <v>2</v>
      </c>
      <c r="L8303">
        <v>1.222</v>
      </c>
      <c r="M8303">
        <v>0</v>
      </c>
      <c r="N8303">
        <v>1.3160000000000001</v>
      </c>
    </row>
    <row r="8304" spans="1:14" hidden="1">
      <c r="A8304">
        <v>9428</v>
      </c>
      <c r="B8304" t="s">
        <v>6837</v>
      </c>
      <c r="C8304" s="4">
        <v>41970</v>
      </c>
      <c r="D8304" s="4">
        <v>41974</v>
      </c>
      <c r="E8304" t="s">
        <v>15</v>
      </c>
      <c r="F8304" t="s">
        <v>1533</v>
      </c>
      <c r="G8304" t="s">
        <v>27</v>
      </c>
      <c r="H8304">
        <v>14215</v>
      </c>
      <c r="I8304" t="s">
        <v>667</v>
      </c>
      <c r="J8304">
        <v>199.9</v>
      </c>
      <c r="K8304">
        <v>5</v>
      </c>
      <c r="L8304">
        <v>31.984000000000002</v>
      </c>
      <c r="M8304">
        <v>0</v>
      </c>
      <c r="N8304">
        <v>39.979999999999997</v>
      </c>
    </row>
    <row r="8305" spans="1:14" hidden="1">
      <c r="A8305">
        <v>79</v>
      </c>
      <c r="B8305" t="s">
        <v>6838</v>
      </c>
      <c r="C8305" s="4">
        <v>41969</v>
      </c>
      <c r="D8305" s="4">
        <v>41974</v>
      </c>
      <c r="E8305" t="s">
        <v>52</v>
      </c>
      <c r="F8305" t="s">
        <v>1383</v>
      </c>
      <c r="G8305" t="s">
        <v>21</v>
      </c>
      <c r="H8305">
        <v>77070</v>
      </c>
      <c r="I8305" t="s">
        <v>6581</v>
      </c>
      <c r="J8305">
        <v>19.3</v>
      </c>
      <c r="K8305">
        <v>5</v>
      </c>
      <c r="L8305">
        <v>6.7549999999999999</v>
      </c>
      <c r="M8305">
        <v>0.6</v>
      </c>
      <c r="N8305">
        <v>-14.475</v>
      </c>
    </row>
    <row r="8306" spans="1:14" hidden="1">
      <c r="A8306">
        <v>1636</v>
      </c>
      <c r="B8306" t="s">
        <v>6839</v>
      </c>
      <c r="C8306" s="4">
        <v>41969</v>
      </c>
      <c r="D8306" s="4">
        <v>41975</v>
      </c>
      <c r="E8306" t="s">
        <v>15</v>
      </c>
      <c r="F8306" t="s">
        <v>2875</v>
      </c>
      <c r="G8306" t="s">
        <v>21</v>
      </c>
      <c r="H8306">
        <v>97224</v>
      </c>
      <c r="I8306" t="s">
        <v>3217</v>
      </c>
      <c r="J8306">
        <v>15.552</v>
      </c>
      <c r="K8306">
        <v>3</v>
      </c>
      <c r="L8306">
        <v>3.3696000000000002</v>
      </c>
      <c r="M8306">
        <v>0.2</v>
      </c>
      <c r="N8306">
        <v>5.4432</v>
      </c>
    </row>
    <row r="8307" spans="1:14" hidden="1">
      <c r="A8307">
        <v>1637</v>
      </c>
      <c r="B8307" t="s">
        <v>6839</v>
      </c>
      <c r="C8307" s="4">
        <v>41969</v>
      </c>
      <c r="D8307" s="4">
        <v>41975</v>
      </c>
      <c r="E8307" t="s">
        <v>15</v>
      </c>
      <c r="F8307" t="s">
        <v>2875</v>
      </c>
      <c r="G8307" t="s">
        <v>21</v>
      </c>
      <c r="H8307">
        <v>97224</v>
      </c>
      <c r="I8307" t="s">
        <v>161</v>
      </c>
      <c r="J8307">
        <v>669.08</v>
      </c>
      <c r="K8307">
        <v>5</v>
      </c>
      <c r="L8307">
        <v>167.27</v>
      </c>
      <c r="M8307">
        <v>0.2</v>
      </c>
      <c r="N8307">
        <v>-167.27</v>
      </c>
    </row>
    <row r="8308" spans="1:14" hidden="1">
      <c r="A8308">
        <v>1638</v>
      </c>
      <c r="B8308" t="s">
        <v>6839</v>
      </c>
      <c r="C8308" s="4">
        <v>41969</v>
      </c>
      <c r="D8308" s="4">
        <v>41975</v>
      </c>
      <c r="E8308" t="s">
        <v>15</v>
      </c>
      <c r="F8308" t="s">
        <v>2875</v>
      </c>
      <c r="G8308" t="s">
        <v>21</v>
      </c>
      <c r="H8308">
        <v>97224</v>
      </c>
      <c r="I8308" t="s">
        <v>3635</v>
      </c>
      <c r="J8308">
        <v>438.33600000000001</v>
      </c>
      <c r="K8308">
        <v>4</v>
      </c>
      <c r="L8308">
        <v>131.5008</v>
      </c>
      <c r="M8308">
        <v>0.2</v>
      </c>
      <c r="N8308">
        <v>-87.667199999999994</v>
      </c>
    </row>
    <row r="8309" spans="1:14" hidden="1">
      <c r="A8309">
        <v>5229</v>
      </c>
      <c r="B8309" t="s">
        <v>6840</v>
      </c>
      <c r="C8309" s="4">
        <v>41969</v>
      </c>
      <c r="D8309" s="4">
        <v>41974</v>
      </c>
      <c r="E8309" t="s">
        <v>15</v>
      </c>
      <c r="F8309" t="s">
        <v>491</v>
      </c>
      <c r="G8309" t="s">
        <v>17</v>
      </c>
      <c r="H8309">
        <v>94109</v>
      </c>
      <c r="I8309" t="s">
        <v>1583</v>
      </c>
      <c r="J8309">
        <v>81.98</v>
      </c>
      <c r="K8309">
        <v>2</v>
      </c>
      <c r="L8309">
        <v>20.904900000000001</v>
      </c>
      <c r="M8309">
        <v>0</v>
      </c>
      <c r="N8309">
        <v>40.170200000000001</v>
      </c>
    </row>
    <row r="8310" spans="1:14" hidden="1">
      <c r="A8310">
        <v>5816</v>
      </c>
      <c r="B8310" t="s">
        <v>6841</v>
      </c>
      <c r="C8310" s="4">
        <v>41969</v>
      </c>
      <c r="D8310" s="4">
        <v>41969</v>
      </c>
      <c r="E8310" t="s">
        <v>98</v>
      </c>
      <c r="F8310" t="s">
        <v>924</v>
      </c>
      <c r="G8310" t="s">
        <v>21</v>
      </c>
      <c r="H8310">
        <v>13501</v>
      </c>
      <c r="I8310" t="s">
        <v>2225</v>
      </c>
      <c r="J8310">
        <v>279.95999999999998</v>
      </c>
      <c r="K8310">
        <v>4</v>
      </c>
      <c r="L8310">
        <v>50.392800000000001</v>
      </c>
      <c r="M8310">
        <v>0</v>
      </c>
      <c r="N8310">
        <v>78.388800000000003</v>
      </c>
    </row>
    <row r="8311" spans="1:14" hidden="1">
      <c r="A8311">
        <v>5817</v>
      </c>
      <c r="B8311" t="s">
        <v>6841</v>
      </c>
      <c r="C8311" s="4">
        <v>41969</v>
      </c>
      <c r="D8311" s="4">
        <v>41969</v>
      </c>
      <c r="E8311" t="s">
        <v>98</v>
      </c>
      <c r="F8311" t="s">
        <v>924</v>
      </c>
      <c r="G8311" t="s">
        <v>21</v>
      </c>
      <c r="H8311">
        <v>13501</v>
      </c>
      <c r="I8311" t="s">
        <v>1803</v>
      </c>
      <c r="J8311">
        <v>12.912000000000001</v>
      </c>
      <c r="K8311">
        <v>3</v>
      </c>
      <c r="L8311">
        <v>2.7437999999999998</v>
      </c>
      <c r="M8311">
        <v>0.2</v>
      </c>
      <c r="N8311">
        <v>4.6806000000000001</v>
      </c>
    </row>
    <row r="8312" spans="1:14" hidden="1">
      <c r="A8312">
        <v>5818</v>
      </c>
      <c r="B8312" t="s">
        <v>6841</v>
      </c>
      <c r="C8312" s="4">
        <v>41969</v>
      </c>
      <c r="D8312" s="4">
        <v>41969</v>
      </c>
      <c r="E8312" t="s">
        <v>98</v>
      </c>
      <c r="F8312" t="s">
        <v>924</v>
      </c>
      <c r="G8312" t="s">
        <v>21</v>
      </c>
      <c r="H8312">
        <v>13501</v>
      </c>
      <c r="I8312" t="s">
        <v>1866</v>
      </c>
      <c r="J8312">
        <v>17.088000000000001</v>
      </c>
      <c r="K8312">
        <v>4</v>
      </c>
      <c r="L8312">
        <v>2.8302</v>
      </c>
      <c r="M8312">
        <v>0.2</v>
      </c>
      <c r="N8312">
        <v>5.7671999999999999</v>
      </c>
    </row>
    <row r="8313" spans="1:14" hidden="1">
      <c r="A8313">
        <v>5819</v>
      </c>
      <c r="B8313" t="s">
        <v>6841</v>
      </c>
      <c r="C8313" s="4">
        <v>41969</v>
      </c>
      <c r="D8313" s="4">
        <v>41969</v>
      </c>
      <c r="E8313" t="s">
        <v>98</v>
      </c>
      <c r="F8313" t="s">
        <v>924</v>
      </c>
      <c r="G8313" t="s">
        <v>21</v>
      </c>
      <c r="H8313">
        <v>13501</v>
      </c>
      <c r="I8313" t="s">
        <v>2036</v>
      </c>
      <c r="J8313">
        <v>93.15</v>
      </c>
      <c r="K8313">
        <v>9</v>
      </c>
      <c r="L8313">
        <v>5.3819999999999997</v>
      </c>
      <c r="M8313">
        <v>0</v>
      </c>
      <c r="N8313">
        <v>44.712000000000003</v>
      </c>
    </row>
    <row r="8314" spans="1:14" hidden="1">
      <c r="A8314">
        <v>5820</v>
      </c>
      <c r="B8314" t="s">
        <v>6841</v>
      </c>
      <c r="C8314" s="4">
        <v>41969</v>
      </c>
      <c r="D8314" s="4">
        <v>41969</v>
      </c>
      <c r="E8314" t="s">
        <v>98</v>
      </c>
      <c r="F8314" t="s">
        <v>924</v>
      </c>
      <c r="G8314" t="s">
        <v>21</v>
      </c>
      <c r="H8314">
        <v>13501</v>
      </c>
      <c r="I8314" t="s">
        <v>1031</v>
      </c>
      <c r="J8314">
        <v>11.52</v>
      </c>
      <c r="K8314">
        <v>4</v>
      </c>
      <c r="L8314">
        <v>1.4688000000000001</v>
      </c>
      <c r="M8314">
        <v>0</v>
      </c>
      <c r="N8314">
        <v>5.6448</v>
      </c>
    </row>
    <row r="8315" spans="1:14" hidden="1">
      <c r="A8315">
        <v>8599</v>
      </c>
      <c r="B8315" t="s">
        <v>6842</v>
      </c>
      <c r="C8315" s="4">
        <v>41969</v>
      </c>
      <c r="D8315" s="4">
        <v>41974</v>
      </c>
      <c r="E8315" t="s">
        <v>15</v>
      </c>
      <c r="F8315" t="s">
        <v>2046</v>
      </c>
      <c r="G8315" t="s">
        <v>27</v>
      </c>
      <c r="H8315">
        <v>93727</v>
      </c>
      <c r="I8315" t="s">
        <v>478</v>
      </c>
      <c r="J8315">
        <v>4.32</v>
      </c>
      <c r="K8315">
        <v>3</v>
      </c>
      <c r="L8315">
        <v>0.93600000000000005</v>
      </c>
      <c r="M8315">
        <v>0.2</v>
      </c>
      <c r="N8315">
        <v>1.512</v>
      </c>
    </row>
    <row r="8316" spans="1:14" hidden="1">
      <c r="A8316">
        <v>8600</v>
      </c>
      <c r="B8316" t="s">
        <v>6842</v>
      </c>
      <c r="C8316" s="4">
        <v>41969</v>
      </c>
      <c r="D8316" s="4">
        <v>41974</v>
      </c>
      <c r="E8316" t="s">
        <v>15</v>
      </c>
      <c r="F8316" t="s">
        <v>2046</v>
      </c>
      <c r="G8316" t="s">
        <v>27</v>
      </c>
      <c r="H8316">
        <v>93727</v>
      </c>
      <c r="I8316" t="s">
        <v>2319</v>
      </c>
      <c r="J8316">
        <v>14.94</v>
      </c>
      <c r="K8316">
        <v>3</v>
      </c>
      <c r="L8316">
        <v>2.6394000000000002</v>
      </c>
      <c r="M8316">
        <v>0</v>
      </c>
      <c r="N8316">
        <v>7.0217999999999998</v>
      </c>
    </row>
    <row r="8317" spans="1:14" hidden="1">
      <c r="A8317">
        <v>8601</v>
      </c>
      <c r="B8317" t="s">
        <v>6842</v>
      </c>
      <c r="C8317" s="4">
        <v>41969</v>
      </c>
      <c r="D8317" s="4">
        <v>41974</v>
      </c>
      <c r="E8317" t="s">
        <v>15</v>
      </c>
      <c r="F8317" t="s">
        <v>2046</v>
      </c>
      <c r="G8317" t="s">
        <v>27</v>
      </c>
      <c r="H8317">
        <v>93727</v>
      </c>
      <c r="I8317" t="s">
        <v>3334</v>
      </c>
      <c r="J8317">
        <v>40.54</v>
      </c>
      <c r="K8317">
        <v>2</v>
      </c>
      <c r="L8317">
        <v>14.5944</v>
      </c>
      <c r="M8317">
        <v>0</v>
      </c>
      <c r="N8317">
        <v>11.3512</v>
      </c>
    </row>
    <row r="8318" spans="1:14" hidden="1">
      <c r="A8318">
        <v>8602</v>
      </c>
      <c r="B8318" t="s">
        <v>6842</v>
      </c>
      <c r="C8318" s="4">
        <v>41969</v>
      </c>
      <c r="D8318" s="4">
        <v>41974</v>
      </c>
      <c r="E8318" t="s">
        <v>15</v>
      </c>
      <c r="F8318" t="s">
        <v>2046</v>
      </c>
      <c r="G8318" t="s">
        <v>27</v>
      </c>
      <c r="H8318">
        <v>93727</v>
      </c>
      <c r="I8318" t="s">
        <v>709</v>
      </c>
      <c r="J8318">
        <v>7.3120000000000003</v>
      </c>
      <c r="K8318">
        <v>1</v>
      </c>
      <c r="L8318">
        <v>4.7527999999999997</v>
      </c>
      <c r="M8318">
        <v>0.2</v>
      </c>
      <c r="N8318">
        <v>2.5592000000000001</v>
      </c>
    </row>
    <row r="8319" spans="1:14" hidden="1">
      <c r="A8319">
        <v>1984</v>
      </c>
      <c r="B8319" t="s">
        <v>6843</v>
      </c>
      <c r="C8319" s="4">
        <v>41968</v>
      </c>
      <c r="D8319" s="4">
        <v>41970</v>
      </c>
      <c r="E8319" t="s">
        <v>52</v>
      </c>
      <c r="F8319" t="s">
        <v>1935</v>
      </c>
      <c r="G8319" t="s">
        <v>27</v>
      </c>
      <c r="H8319">
        <v>94513</v>
      </c>
      <c r="I8319" t="s">
        <v>2973</v>
      </c>
      <c r="J8319">
        <v>320.88</v>
      </c>
      <c r="K8319">
        <v>6</v>
      </c>
      <c r="L8319">
        <v>37.970799999999997</v>
      </c>
      <c r="M8319">
        <v>0</v>
      </c>
      <c r="N8319">
        <v>93.055199999999999</v>
      </c>
    </row>
    <row r="8320" spans="1:14" hidden="1">
      <c r="A8320">
        <v>1985</v>
      </c>
      <c r="B8320" t="s">
        <v>6843</v>
      </c>
      <c r="C8320" s="4">
        <v>41968</v>
      </c>
      <c r="D8320" s="4">
        <v>41970</v>
      </c>
      <c r="E8320" t="s">
        <v>52</v>
      </c>
      <c r="F8320" t="s">
        <v>1935</v>
      </c>
      <c r="G8320" t="s">
        <v>27</v>
      </c>
      <c r="H8320">
        <v>94513</v>
      </c>
      <c r="I8320" t="s">
        <v>291</v>
      </c>
      <c r="J8320">
        <v>23.88</v>
      </c>
      <c r="K8320">
        <v>3</v>
      </c>
      <c r="L8320">
        <v>4.4576000000000002</v>
      </c>
      <c r="M8320">
        <v>0</v>
      </c>
      <c r="N8320">
        <v>10.507199999999999</v>
      </c>
    </row>
    <row r="8321" spans="1:14" hidden="1">
      <c r="A8321">
        <v>1986</v>
      </c>
      <c r="B8321" t="s">
        <v>6843</v>
      </c>
      <c r="C8321" s="4">
        <v>41968</v>
      </c>
      <c r="D8321" s="4">
        <v>41970</v>
      </c>
      <c r="E8321" t="s">
        <v>52</v>
      </c>
      <c r="F8321" t="s">
        <v>1935</v>
      </c>
      <c r="G8321" t="s">
        <v>27</v>
      </c>
      <c r="H8321">
        <v>94513</v>
      </c>
      <c r="I8321" t="s">
        <v>539</v>
      </c>
      <c r="J8321">
        <v>26.76</v>
      </c>
      <c r="K8321">
        <v>4</v>
      </c>
      <c r="L8321">
        <v>3.6126</v>
      </c>
      <c r="M8321">
        <v>0</v>
      </c>
      <c r="N8321">
        <v>12.3096</v>
      </c>
    </row>
    <row r="8322" spans="1:14" hidden="1">
      <c r="A8322">
        <v>2608</v>
      </c>
      <c r="B8322" t="s">
        <v>6844</v>
      </c>
      <c r="C8322" s="4">
        <v>41968</v>
      </c>
      <c r="D8322" s="4">
        <v>41973</v>
      </c>
      <c r="E8322" t="s">
        <v>15</v>
      </c>
      <c r="F8322" t="s">
        <v>1377</v>
      </c>
      <c r="G8322" t="s">
        <v>27</v>
      </c>
      <c r="H8322">
        <v>76017</v>
      </c>
      <c r="I8322" t="s">
        <v>5006</v>
      </c>
      <c r="J8322">
        <v>24.672000000000001</v>
      </c>
      <c r="K8322">
        <v>3</v>
      </c>
      <c r="L8322">
        <v>8.2240000000000002</v>
      </c>
      <c r="M8322">
        <v>0.2</v>
      </c>
      <c r="N8322">
        <v>0</v>
      </c>
    </row>
    <row r="8323" spans="1:14" hidden="1">
      <c r="A8323">
        <v>2609</v>
      </c>
      <c r="B8323" t="s">
        <v>6844</v>
      </c>
      <c r="C8323" s="4">
        <v>41968</v>
      </c>
      <c r="D8323" s="4">
        <v>41973</v>
      </c>
      <c r="E8323" t="s">
        <v>15</v>
      </c>
      <c r="F8323" t="s">
        <v>1377</v>
      </c>
      <c r="G8323" t="s">
        <v>27</v>
      </c>
      <c r="H8323">
        <v>76017</v>
      </c>
      <c r="I8323" t="s">
        <v>710</v>
      </c>
      <c r="J8323">
        <v>2.52</v>
      </c>
      <c r="K8323">
        <v>1</v>
      </c>
      <c r="L8323">
        <v>1.6379999999999999</v>
      </c>
      <c r="M8323">
        <v>0.2</v>
      </c>
      <c r="N8323">
        <v>0.88200000000000001</v>
      </c>
    </row>
    <row r="8324" spans="1:14" hidden="1">
      <c r="A8324">
        <v>2610</v>
      </c>
      <c r="B8324" t="s">
        <v>6844</v>
      </c>
      <c r="C8324" s="4">
        <v>41968</v>
      </c>
      <c r="D8324" s="4">
        <v>41973</v>
      </c>
      <c r="E8324" t="s">
        <v>15</v>
      </c>
      <c r="F8324" t="s">
        <v>1377</v>
      </c>
      <c r="G8324" t="s">
        <v>27</v>
      </c>
      <c r="H8324">
        <v>76017</v>
      </c>
      <c r="I8324" t="s">
        <v>423</v>
      </c>
      <c r="J8324">
        <v>1218.7349999999999</v>
      </c>
      <c r="K8324">
        <v>5</v>
      </c>
      <c r="L8324">
        <v>268.12169999999998</v>
      </c>
      <c r="M8324">
        <v>0.3</v>
      </c>
      <c r="N8324">
        <v>-121.87350000000001</v>
      </c>
    </row>
    <row r="8325" spans="1:14" hidden="1">
      <c r="A8325">
        <v>2611</v>
      </c>
      <c r="B8325" t="s">
        <v>6844</v>
      </c>
      <c r="C8325" s="4">
        <v>41968</v>
      </c>
      <c r="D8325" s="4">
        <v>41973</v>
      </c>
      <c r="E8325" t="s">
        <v>15</v>
      </c>
      <c r="F8325" t="s">
        <v>1377</v>
      </c>
      <c r="G8325" t="s">
        <v>27</v>
      </c>
      <c r="H8325">
        <v>76017</v>
      </c>
      <c r="I8325" t="s">
        <v>673</v>
      </c>
      <c r="J8325">
        <v>5.9039999999999999</v>
      </c>
      <c r="K8325">
        <v>2</v>
      </c>
      <c r="L8325">
        <v>1.9557</v>
      </c>
      <c r="M8325">
        <v>0.2</v>
      </c>
      <c r="N8325">
        <v>1.9925999999999999</v>
      </c>
    </row>
    <row r="8326" spans="1:14" hidden="1">
      <c r="A8326">
        <v>2612</v>
      </c>
      <c r="B8326" t="s">
        <v>6844</v>
      </c>
      <c r="C8326" s="4">
        <v>41968</v>
      </c>
      <c r="D8326" s="4">
        <v>41973</v>
      </c>
      <c r="E8326" t="s">
        <v>15</v>
      </c>
      <c r="F8326" t="s">
        <v>1377</v>
      </c>
      <c r="G8326" t="s">
        <v>27</v>
      </c>
      <c r="H8326">
        <v>76017</v>
      </c>
      <c r="I8326" t="s">
        <v>4251</v>
      </c>
      <c r="J8326">
        <v>15.696</v>
      </c>
      <c r="K8326">
        <v>3</v>
      </c>
      <c r="L8326">
        <v>3.5316000000000001</v>
      </c>
      <c r="M8326">
        <v>0.2</v>
      </c>
      <c r="N8326">
        <v>5.1012000000000004</v>
      </c>
    </row>
    <row r="8327" spans="1:14" hidden="1">
      <c r="A8327">
        <v>2613</v>
      </c>
      <c r="B8327" t="s">
        <v>6844</v>
      </c>
      <c r="C8327" s="4">
        <v>41968</v>
      </c>
      <c r="D8327" s="4">
        <v>41973</v>
      </c>
      <c r="E8327" t="s">
        <v>15</v>
      </c>
      <c r="F8327" t="s">
        <v>1377</v>
      </c>
      <c r="G8327" t="s">
        <v>27</v>
      </c>
      <c r="H8327">
        <v>76017</v>
      </c>
      <c r="I8327" t="s">
        <v>2238</v>
      </c>
      <c r="J8327">
        <v>6.0960000000000001</v>
      </c>
      <c r="K8327">
        <v>3</v>
      </c>
      <c r="L8327">
        <v>3.3527999999999998</v>
      </c>
      <c r="M8327">
        <v>0.6</v>
      </c>
      <c r="N8327">
        <v>-3.9624000000000001</v>
      </c>
    </row>
    <row r="8328" spans="1:14" hidden="1">
      <c r="A8328">
        <v>3990</v>
      </c>
      <c r="B8328" t="s">
        <v>6845</v>
      </c>
      <c r="C8328" s="4">
        <v>41968</v>
      </c>
      <c r="D8328" s="4">
        <v>41970</v>
      </c>
      <c r="E8328" t="s">
        <v>52</v>
      </c>
      <c r="F8328" t="s">
        <v>157</v>
      </c>
      <c r="G8328" t="s">
        <v>21</v>
      </c>
      <c r="H8328">
        <v>2895</v>
      </c>
      <c r="I8328" t="s">
        <v>2371</v>
      </c>
      <c r="J8328">
        <v>52.96</v>
      </c>
      <c r="K8328">
        <v>2</v>
      </c>
      <c r="L8328">
        <v>16.4176</v>
      </c>
      <c r="M8328">
        <v>0</v>
      </c>
      <c r="N8328">
        <v>20.1248</v>
      </c>
    </row>
    <row r="8329" spans="1:14" hidden="1">
      <c r="A8329">
        <v>4727</v>
      </c>
      <c r="B8329" t="s">
        <v>6846</v>
      </c>
      <c r="C8329" s="4">
        <v>41968</v>
      </c>
      <c r="D8329" s="4">
        <v>41972</v>
      </c>
      <c r="E8329" t="s">
        <v>52</v>
      </c>
      <c r="F8329" t="s">
        <v>410</v>
      </c>
      <c r="G8329" t="s">
        <v>17</v>
      </c>
      <c r="H8329">
        <v>10009</v>
      </c>
      <c r="I8329" t="s">
        <v>3993</v>
      </c>
      <c r="J8329">
        <v>1117.92</v>
      </c>
      <c r="K8329">
        <v>4</v>
      </c>
      <c r="L8329">
        <v>265.50599999999997</v>
      </c>
      <c r="M8329">
        <v>0</v>
      </c>
      <c r="N8329">
        <v>55.896000000000001</v>
      </c>
    </row>
    <row r="8330" spans="1:14" hidden="1">
      <c r="A8330">
        <v>4728</v>
      </c>
      <c r="B8330" t="s">
        <v>6846</v>
      </c>
      <c r="C8330" s="4">
        <v>41968</v>
      </c>
      <c r="D8330" s="4">
        <v>41972</v>
      </c>
      <c r="E8330" t="s">
        <v>52</v>
      </c>
      <c r="F8330" t="s">
        <v>410</v>
      </c>
      <c r="G8330" t="s">
        <v>17</v>
      </c>
      <c r="H8330">
        <v>10009</v>
      </c>
      <c r="I8330" t="s">
        <v>608</v>
      </c>
      <c r="J8330">
        <v>275.952</v>
      </c>
      <c r="K8330">
        <v>3</v>
      </c>
      <c r="L8330">
        <v>104.6318</v>
      </c>
      <c r="M8330">
        <v>0.2</v>
      </c>
      <c r="N8330">
        <v>-37.943399999999997</v>
      </c>
    </row>
    <row r="8331" spans="1:14" hidden="1">
      <c r="A8331">
        <v>6362</v>
      </c>
      <c r="B8331" t="s">
        <v>6847</v>
      </c>
      <c r="C8331" s="4">
        <v>41968</v>
      </c>
      <c r="D8331" s="4">
        <v>41973</v>
      </c>
      <c r="E8331" t="s">
        <v>15</v>
      </c>
      <c r="F8331" t="s">
        <v>284</v>
      </c>
      <c r="G8331" t="s">
        <v>21</v>
      </c>
      <c r="H8331">
        <v>97477</v>
      </c>
      <c r="I8331" t="s">
        <v>1693</v>
      </c>
      <c r="J8331">
        <v>51.015999999999998</v>
      </c>
      <c r="K8331">
        <v>7</v>
      </c>
      <c r="L8331">
        <v>6.1036999999999999</v>
      </c>
      <c r="M8331">
        <v>0.2</v>
      </c>
      <c r="N8331">
        <v>8.2901000000000007</v>
      </c>
    </row>
    <row r="8332" spans="1:14" hidden="1">
      <c r="A8332">
        <v>7621</v>
      </c>
      <c r="B8332" t="s">
        <v>6848</v>
      </c>
      <c r="C8332" s="4">
        <v>41968</v>
      </c>
      <c r="D8332" s="4">
        <v>41972</v>
      </c>
      <c r="E8332" t="s">
        <v>15</v>
      </c>
      <c r="F8332" t="s">
        <v>483</v>
      </c>
      <c r="G8332" t="s">
        <v>21</v>
      </c>
      <c r="H8332">
        <v>90004</v>
      </c>
      <c r="I8332" t="s">
        <v>3757</v>
      </c>
      <c r="J8332">
        <v>539.91999999999996</v>
      </c>
      <c r="K8332">
        <v>5</v>
      </c>
      <c r="L8332">
        <v>98.535399999999996</v>
      </c>
      <c r="M8332">
        <v>0.2</v>
      </c>
      <c r="N8332">
        <v>47.243000000000002</v>
      </c>
    </row>
    <row r="8333" spans="1:14" hidden="1">
      <c r="A8333">
        <v>7622</v>
      </c>
      <c r="B8333" t="s">
        <v>6848</v>
      </c>
      <c r="C8333" s="4">
        <v>41968</v>
      </c>
      <c r="D8333" s="4">
        <v>41972</v>
      </c>
      <c r="E8333" t="s">
        <v>15</v>
      </c>
      <c r="F8333" t="s">
        <v>483</v>
      </c>
      <c r="G8333" t="s">
        <v>21</v>
      </c>
      <c r="H8333">
        <v>90004</v>
      </c>
      <c r="I8333" t="s">
        <v>228</v>
      </c>
      <c r="J8333">
        <v>725.34400000000005</v>
      </c>
      <c r="K8333">
        <v>4</v>
      </c>
      <c r="L8333">
        <v>167.73580000000001</v>
      </c>
      <c r="M8333">
        <v>0.2</v>
      </c>
      <c r="N8333">
        <v>54.400799999999997</v>
      </c>
    </row>
    <row r="8334" spans="1:14" hidden="1">
      <c r="A8334">
        <v>7623</v>
      </c>
      <c r="B8334" t="s">
        <v>6848</v>
      </c>
      <c r="C8334" s="4">
        <v>41968</v>
      </c>
      <c r="D8334" s="4">
        <v>41972</v>
      </c>
      <c r="E8334" t="s">
        <v>15</v>
      </c>
      <c r="F8334" t="s">
        <v>483</v>
      </c>
      <c r="G8334" t="s">
        <v>21</v>
      </c>
      <c r="H8334">
        <v>90004</v>
      </c>
      <c r="I8334" t="s">
        <v>91</v>
      </c>
      <c r="J8334">
        <v>7.44</v>
      </c>
      <c r="K8334">
        <v>3</v>
      </c>
      <c r="L8334">
        <v>1.6120000000000001</v>
      </c>
      <c r="M8334">
        <v>0</v>
      </c>
      <c r="N8334">
        <v>2.6040000000000001</v>
      </c>
    </row>
    <row r="8335" spans="1:14" hidden="1">
      <c r="A8335">
        <v>389</v>
      </c>
      <c r="B8335" t="s">
        <v>6849</v>
      </c>
      <c r="C8335" s="4">
        <v>41967</v>
      </c>
      <c r="D8335" s="4">
        <v>41969</v>
      </c>
      <c r="E8335" t="s">
        <v>38</v>
      </c>
      <c r="F8335" t="s">
        <v>1285</v>
      </c>
      <c r="G8335" t="s">
        <v>21</v>
      </c>
      <c r="H8335">
        <v>45231</v>
      </c>
      <c r="I8335" t="s">
        <v>541</v>
      </c>
      <c r="J8335">
        <v>2.6240000000000001</v>
      </c>
      <c r="K8335">
        <v>1</v>
      </c>
      <c r="L8335">
        <v>2.1976</v>
      </c>
      <c r="M8335">
        <v>0.2</v>
      </c>
      <c r="N8335">
        <v>0.4264</v>
      </c>
    </row>
    <row r="8336" spans="1:14" hidden="1">
      <c r="A8336">
        <v>1011</v>
      </c>
      <c r="B8336" t="s">
        <v>6850</v>
      </c>
      <c r="C8336" s="4">
        <v>41967</v>
      </c>
      <c r="D8336" s="4">
        <v>41969</v>
      </c>
      <c r="E8336" t="s">
        <v>38</v>
      </c>
      <c r="F8336" t="s">
        <v>2764</v>
      </c>
      <c r="G8336" t="s">
        <v>21</v>
      </c>
      <c r="H8336">
        <v>92037</v>
      </c>
      <c r="I8336" t="s">
        <v>167</v>
      </c>
      <c r="J8336">
        <v>151.72</v>
      </c>
      <c r="K8336">
        <v>4</v>
      </c>
      <c r="L8336">
        <v>31.102599999999999</v>
      </c>
      <c r="M8336">
        <v>0</v>
      </c>
      <c r="N8336">
        <v>27.3096</v>
      </c>
    </row>
    <row r="8337" spans="1:14" hidden="1">
      <c r="A8337">
        <v>1185</v>
      </c>
      <c r="B8337" t="s">
        <v>6851</v>
      </c>
      <c r="C8337" s="4">
        <v>41967</v>
      </c>
      <c r="D8337" s="4">
        <v>41973</v>
      </c>
      <c r="E8337" t="s">
        <v>15</v>
      </c>
      <c r="F8337" t="s">
        <v>2788</v>
      </c>
      <c r="G8337" t="s">
        <v>27</v>
      </c>
      <c r="H8337">
        <v>98103</v>
      </c>
      <c r="I8337" t="s">
        <v>384</v>
      </c>
      <c r="J8337">
        <v>12.096</v>
      </c>
      <c r="K8337">
        <v>7</v>
      </c>
      <c r="L8337">
        <v>1.1232</v>
      </c>
      <c r="M8337">
        <v>0.2</v>
      </c>
      <c r="N8337">
        <v>4.2336</v>
      </c>
    </row>
    <row r="8338" spans="1:14" hidden="1">
      <c r="A8338">
        <v>1186</v>
      </c>
      <c r="B8338" t="s">
        <v>6851</v>
      </c>
      <c r="C8338" s="4">
        <v>41967</v>
      </c>
      <c r="D8338" s="4">
        <v>41973</v>
      </c>
      <c r="E8338" t="s">
        <v>15</v>
      </c>
      <c r="F8338" t="s">
        <v>2788</v>
      </c>
      <c r="G8338" t="s">
        <v>27</v>
      </c>
      <c r="H8338">
        <v>98103</v>
      </c>
      <c r="I8338" t="s">
        <v>1495</v>
      </c>
      <c r="J8338">
        <v>485.88</v>
      </c>
      <c r="K8338">
        <v>6</v>
      </c>
      <c r="L8338">
        <v>79.360399999999998</v>
      </c>
      <c r="M8338">
        <v>0</v>
      </c>
      <c r="N8338">
        <v>9.7176000000000293</v>
      </c>
    </row>
    <row r="8339" spans="1:14" hidden="1">
      <c r="A8339">
        <v>1187</v>
      </c>
      <c r="B8339" t="s">
        <v>6851</v>
      </c>
      <c r="C8339" s="4">
        <v>41967</v>
      </c>
      <c r="D8339" s="4">
        <v>41973</v>
      </c>
      <c r="E8339" t="s">
        <v>15</v>
      </c>
      <c r="F8339" t="s">
        <v>2788</v>
      </c>
      <c r="G8339" t="s">
        <v>27</v>
      </c>
      <c r="H8339">
        <v>98103</v>
      </c>
      <c r="I8339" t="s">
        <v>1425</v>
      </c>
      <c r="J8339">
        <v>25.92</v>
      </c>
      <c r="K8339">
        <v>4</v>
      </c>
      <c r="L8339">
        <v>3.3696000000000002</v>
      </c>
      <c r="M8339">
        <v>0</v>
      </c>
      <c r="N8339">
        <v>12.441599999999999</v>
      </c>
    </row>
    <row r="8340" spans="1:14" hidden="1">
      <c r="A8340">
        <v>1188</v>
      </c>
      <c r="B8340" t="s">
        <v>6851</v>
      </c>
      <c r="C8340" s="4">
        <v>41967</v>
      </c>
      <c r="D8340" s="4">
        <v>41973</v>
      </c>
      <c r="E8340" t="s">
        <v>15</v>
      </c>
      <c r="F8340" t="s">
        <v>2788</v>
      </c>
      <c r="G8340" t="s">
        <v>27</v>
      </c>
      <c r="H8340">
        <v>98103</v>
      </c>
      <c r="I8340" t="s">
        <v>612</v>
      </c>
      <c r="J8340">
        <v>197.58</v>
      </c>
      <c r="K8340">
        <v>2</v>
      </c>
      <c r="L8340">
        <v>72.116699999999994</v>
      </c>
      <c r="M8340">
        <v>0</v>
      </c>
      <c r="N8340">
        <v>53.346600000000002</v>
      </c>
    </row>
    <row r="8341" spans="1:14" hidden="1">
      <c r="A8341">
        <v>2152</v>
      </c>
      <c r="B8341" t="s">
        <v>6852</v>
      </c>
      <c r="C8341" s="4">
        <v>41967</v>
      </c>
      <c r="D8341" s="4">
        <v>41972</v>
      </c>
      <c r="E8341" t="s">
        <v>52</v>
      </c>
      <c r="F8341" t="s">
        <v>483</v>
      </c>
      <c r="G8341" t="s">
        <v>21</v>
      </c>
      <c r="H8341">
        <v>63116</v>
      </c>
      <c r="I8341" t="s">
        <v>902</v>
      </c>
      <c r="J8341">
        <v>111.79</v>
      </c>
      <c r="K8341">
        <v>7</v>
      </c>
      <c r="L8341">
        <v>9.7416999999999998</v>
      </c>
      <c r="M8341">
        <v>0</v>
      </c>
      <c r="N8341">
        <v>43.598100000000002</v>
      </c>
    </row>
    <row r="8342" spans="1:14" hidden="1">
      <c r="A8342">
        <v>2367</v>
      </c>
      <c r="B8342" t="s">
        <v>6853</v>
      </c>
      <c r="C8342" s="4">
        <v>41967</v>
      </c>
      <c r="D8342" s="4">
        <v>41969</v>
      </c>
      <c r="E8342" t="s">
        <v>52</v>
      </c>
      <c r="F8342" t="s">
        <v>4255</v>
      </c>
      <c r="G8342" t="s">
        <v>21</v>
      </c>
      <c r="H8342">
        <v>95823</v>
      </c>
      <c r="I8342" t="s">
        <v>1372</v>
      </c>
      <c r="J8342">
        <v>120.712</v>
      </c>
      <c r="K8342">
        <v>1</v>
      </c>
      <c r="L8342">
        <v>138.81880000000001</v>
      </c>
      <c r="M8342">
        <v>0.2</v>
      </c>
      <c r="N8342">
        <v>-18.1068</v>
      </c>
    </row>
    <row r="8343" spans="1:14" hidden="1">
      <c r="A8343">
        <v>3834</v>
      </c>
      <c r="B8343" t="s">
        <v>6854</v>
      </c>
      <c r="C8343" s="4">
        <v>41967</v>
      </c>
      <c r="D8343" s="4">
        <v>41967</v>
      </c>
      <c r="E8343" t="s">
        <v>98</v>
      </c>
      <c r="F8343" t="s">
        <v>1741</v>
      </c>
      <c r="G8343" t="s">
        <v>27</v>
      </c>
      <c r="H8343">
        <v>43229</v>
      </c>
      <c r="I8343" t="s">
        <v>2865</v>
      </c>
      <c r="J8343">
        <v>1049.97</v>
      </c>
      <c r="K8343">
        <v>5</v>
      </c>
      <c r="L8343">
        <v>251.99279999999999</v>
      </c>
      <c r="M8343">
        <v>0.4</v>
      </c>
      <c r="N8343">
        <v>-209.994</v>
      </c>
    </row>
    <row r="8344" spans="1:14" hidden="1">
      <c r="A8344">
        <v>3835</v>
      </c>
      <c r="B8344" t="s">
        <v>6854</v>
      </c>
      <c r="C8344" s="4">
        <v>41967</v>
      </c>
      <c r="D8344" s="4">
        <v>41967</v>
      </c>
      <c r="E8344" t="s">
        <v>98</v>
      </c>
      <c r="F8344" t="s">
        <v>1741</v>
      </c>
      <c r="G8344" t="s">
        <v>27</v>
      </c>
      <c r="H8344">
        <v>43229</v>
      </c>
      <c r="I8344" t="s">
        <v>534</v>
      </c>
      <c r="J8344">
        <v>611.05799999999999</v>
      </c>
      <c r="K8344">
        <v>3</v>
      </c>
      <c r="L8344">
        <v>215.3252</v>
      </c>
      <c r="M8344">
        <v>0.3</v>
      </c>
      <c r="N8344">
        <v>-34.9176</v>
      </c>
    </row>
    <row r="8345" spans="1:14" hidden="1">
      <c r="A8345">
        <v>4058</v>
      </c>
      <c r="B8345" t="s">
        <v>6855</v>
      </c>
      <c r="C8345" s="4">
        <v>41967</v>
      </c>
      <c r="D8345" s="4">
        <v>41971</v>
      </c>
      <c r="E8345" t="s">
        <v>15</v>
      </c>
      <c r="F8345" t="s">
        <v>201</v>
      </c>
      <c r="G8345" t="s">
        <v>21</v>
      </c>
      <c r="H8345">
        <v>60610</v>
      </c>
      <c r="I8345" t="s">
        <v>2340</v>
      </c>
      <c r="J8345">
        <v>646.20000000000005</v>
      </c>
      <c r="K8345">
        <v>5</v>
      </c>
      <c r="L8345">
        <v>130.85550000000001</v>
      </c>
      <c r="M8345">
        <v>0.2</v>
      </c>
      <c r="N8345">
        <v>-8.0774999999999899</v>
      </c>
    </row>
    <row r="8346" spans="1:14" hidden="1">
      <c r="A8346">
        <v>5016</v>
      </c>
      <c r="B8346" t="s">
        <v>6856</v>
      </c>
      <c r="C8346" s="4">
        <v>41967</v>
      </c>
      <c r="D8346" s="4">
        <v>41972</v>
      </c>
      <c r="E8346" t="s">
        <v>15</v>
      </c>
      <c r="F8346" t="s">
        <v>3867</v>
      </c>
      <c r="G8346" t="s">
        <v>21</v>
      </c>
      <c r="H8346">
        <v>43615</v>
      </c>
      <c r="I8346" t="s">
        <v>2470</v>
      </c>
      <c r="J8346">
        <v>35.167999999999999</v>
      </c>
      <c r="K8346">
        <v>7</v>
      </c>
      <c r="L8346">
        <v>3.6423999999999999</v>
      </c>
      <c r="M8346">
        <v>0.2</v>
      </c>
      <c r="N8346">
        <v>9.6712000000000007</v>
      </c>
    </row>
    <row r="8347" spans="1:14" hidden="1">
      <c r="A8347">
        <v>5017</v>
      </c>
      <c r="B8347" t="s">
        <v>6856</v>
      </c>
      <c r="C8347" s="4">
        <v>41967</v>
      </c>
      <c r="D8347" s="4">
        <v>41972</v>
      </c>
      <c r="E8347" t="s">
        <v>15</v>
      </c>
      <c r="F8347" t="s">
        <v>3867</v>
      </c>
      <c r="G8347" t="s">
        <v>21</v>
      </c>
      <c r="H8347">
        <v>43615</v>
      </c>
      <c r="I8347" t="s">
        <v>2949</v>
      </c>
      <c r="J8347">
        <v>1502.376</v>
      </c>
      <c r="K8347">
        <v>4</v>
      </c>
      <c r="L8347">
        <v>438.19299999999998</v>
      </c>
      <c r="M8347">
        <v>0.4</v>
      </c>
      <c r="N8347">
        <v>-250.39599999999999</v>
      </c>
    </row>
    <row r="8348" spans="1:14" hidden="1">
      <c r="A8348">
        <v>6315</v>
      </c>
      <c r="B8348" t="s">
        <v>6857</v>
      </c>
      <c r="C8348" s="4">
        <v>41967</v>
      </c>
      <c r="D8348" s="4">
        <v>41972</v>
      </c>
      <c r="E8348" t="s">
        <v>15</v>
      </c>
      <c r="F8348" t="s">
        <v>1289</v>
      </c>
      <c r="G8348" t="s">
        <v>27</v>
      </c>
      <c r="H8348">
        <v>49201</v>
      </c>
      <c r="I8348" t="s">
        <v>2195</v>
      </c>
      <c r="J8348">
        <v>151.91999999999999</v>
      </c>
      <c r="K8348">
        <v>4</v>
      </c>
      <c r="L8348">
        <v>26.585999999999999</v>
      </c>
      <c r="M8348">
        <v>0</v>
      </c>
      <c r="N8348">
        <v>45.576000000000001</v>
      </c>
    </row>
    <row r="8349" spans="1:14" hidden="1">
      <c r="A8349">
        <v>6316</v>
      </c>
      <c r="B8349" t="s">
        <v>6857</v>
      </c>
      <c r="C8349" s="4">
        <v>41967</v>
      </c>
      <c r="D8349" s="4">
        <v>41972</v>
      </c>
      <c r="E8349" t="s">
        <v>15</v>
      </c>
      <c r="F8349" t="s">
        <v>1289</v>
      </c>
      <c r="G8349" t="s">
        <v>27</v>
      </c>
      <c r="H8349">
        <v>49201</v>
      </c>
      <c r="I8349" t="s">
        <v>2057</v>
      </c>
      <c r="J8349">
        <v>196.62</v>
      </c>
      <c r="K8349">
        <v>2</v>
      </c>
      <c r="L8349">
        <v>50.138100000000001</v>
      </c>
      <c r="M8349">
        <v>0</v>
      </c>
      <c r="N8349">
        <v>96.343800000000002</v>
      </c>
    </row>
    <row r="8350" spans="1:14" hidden="1">
      <c r="A8350">
        <v>6317</v>
      </c>
      <c r="B8350" t="s">
        <v>6857</v>
      </c>
      <c r="C8350" s="4">
        <v>41967</v>
      </c>
      <c r="D8350" s="4">
        <v>41972</v>
      </c>
      <c r="E8350" t="s">
        <v>15</v>
      </c>
      <c r="F8350" t="s">
        <v>1289</v>
      </c>
      <c r="G8350" t="s">
        <v>27</v>
      </c>
      <c r="H8350">
        <v>49201</v>
      </c>
      <c r="I8350" t="s">
        <v>3065</v>
      </c>
      <c r="J8350">
        <v>144.12</v>
      </c>
      <c r="K8350">
        <v>3</v>
      </c>
      <c r="L8350">
        <v>24.980799999999999</v>
      </c>
      <c r="M8350">
        <v>0</v>
      </c>
      <c r="N8350">
        <v>69.177599999999998</v>
      </c>
    </row>
    <row r="8351" spans="1:14" hidden="1">
      <c r="A8351">
        <v>6318</v>
      </c>
      <c r="B8351" t="s">
        <v>6857</v>
      </c>
      <c r="C8351" s="4">
        <v>41967</v>
      </c>
      <c r="D8351" s="4">
        <v>41972</v>
      </c>
      <c r="E8351" t="s">
        <v>15</v>
      </c>
      <c r="F8351" t="s">
        <v>1289</v>
      </c>
      <c r="G8351" t="s">
        <v>27</v>
      </c>
      <c r="H8351">
        <v>49201</v>
      </c>
      <c r="I8351" t="s">
        <v>2155</v>
      </c>
      <c r="J8351">
        <v>15.96</v>
      </c>
      <c r="K8351">
        <v>2</v>
      </c>
      <c r="L8351">
        <v>3.99</v>
      </c>
      <c r="M8351">
        <v>0</v>
      </c>
      <c r="N8351">
        <v>7.98</v>
      </c>
    </row>
    <row r="8352" spans="1:14" hidden="1">
      <c r="A8352">
        <v>7143</v>
      </c>
      <c r="B8352" t="s">
        <v>6858</v>
      </c>
      <c r="C8352" s="4">
        <v>41967</v>
      </c>
      <c r="D8352" s="4">
        <v>41972</v>
      </c>
      <c r="E8352" t="s">
        <v>15</v>
      </c>
      <c r="F8352" t="s">
        <v>847</v>
      </c>
      <c r="G8352" t="s">
        <v>17</v>
      </c>
      <c r="H8352">
        <v>23464</v>
      </c>
      <c r="I8352" t="s">
        <v>2947</v>
      </c>
      <c r="J8352">
        <v>111.15</v>
      </c>
      <c r="K8352">
        <v>5</v>
      </c>
      <c r="L8352">
        <v>12.4488</v>
      </c>
      <c r="M8352">
        <v>0</v>
      </c>
      <c r="N8352">
        <v>48.905999999999999</v>
      </c>
    </row>
    <row r="8353" spans="1:14" hidden="1">
      <c r="A8353">
        <v>9922</v>
      </c>
      <c r="B8353" t="s">
        <v>6859</v>
      </c>
      <c r="C8353" s="4">
        <v>41967</v>
      </c>
      <c r="D8353" s="4">
        <v>41973</v>
      </c>
      <c r="E8353" t="s">
        <v>15</v>
      </c>
      <c r="F8353" t="s">
        <v>551</v>
      </c>
      <c r="G8353" t="s">
        <v>17</v>
      </c>
      <c r="H8353">
        <v>44312</v>
      </c>
      <c r="I8353" t="s">
        <v>2837</v>
      </c>
      <c r="J8353">
        <v>5.742</v>
      </c>
      <c r="K8353">
        <v>3</v>
      </c>
      <c r="L8353">
        <v>3.4451999999999998</v>
      </c>
      <c r="M8353">
        <v>0.7</v>
      </c>
      <c r="N8353">
        <v>-4.5936000000000003</v>
      </c>
    </row>
    <row r="8354" spans="1:14" hidden="1">
      <c r="A8354">
        <v>1571</v>
      </c>
      <c r="B8354" t="s">
        <v>6860</v>
      </c>
      <c r="C8354" s="4">
        <v>41966</v>
      </c>
      <c r="D8354" s="4">
        <v>41968</v>
      </c>
      <c r="E8354" t="s">
        <v>38</v>
      </c>
      <c r="F8354" t="s">
        <v>3883</v>
      </c>
      <c r="G8354" t="s">
        <v>21</v>
      </c>
      <c r="H8354">
        <v>90004</v>
      </c>
      <c r="I8354" t="s">
        <v>3203</v>
      </c>
      <c r="J8354">
        <v>603.91999999999996</v>
      </c>
      <c r="K8354">
        <v>5</v>
      </c>
      <c r="L8354">
        <v>134.37219999999999</v>
      </c>
      <c r="M8354">
        <v>0.2</v>
      </c>
      <c r="N8354">
        <v>-67.941000000000003</v>
      </c>
    </row>
    <row r="8355" spans="1:14" hidden="1">
      <c r="A8355">
        <v>1572</v>
      </c>
      <c r="B8355" t="s">
        <v>6860</v>
      </c>
      <c r="C8355" s="4">
        <v>41966</v>
      </c>
      <c r="D8355" s="4">
        <v>41968</v>
      </c>
      <c r="E8355" t="s">
        <v>38</v>
      </c>
      <c r="F8355" t="s">
        <v>3883</v>
      </c>
      <c r="G8355" t="s">
        <v>21</v>
      </c>
      <c r="H8355">
        <v>90004</v>
      </c>
      <c r="I8355" t="s">
        <v>477</v>
      </c>
      <c r="J8355">
        <v>21.84</v>
      </c>
      <c r="K8355">
        <v>3</v>
      </c>
      <c r="L8355">
        <v>3.7856000000000001</v>
      </c>
      <c r="M8355">
        <v>0</v>
      </c>
      <c r="N8355">
        <v>10.4832</v>
      </c>
    </row>
    <row r="8356" spans="1:14" hidden="1">
      <c r="A8356">
        <v>1573</v>
      </c>
      <c r="B8356" t="s">
        <v>6860</v>
      </c>
      <c r="C8356" s="4">
        <v>41966</v>
      </c>
      <c r="D8356" s="4">
        <v>41968</v>
      </c>
      <c r="E8356" t="s">
        <v>38</v>
      </c>
      <c r="F8356" t="s">
        <v>3883</v>
      </c>
      <c r="G8356" t="s">
        <v>21</v>
      </c>
      <c r="H8356">
        <v>90004</v>
      </c>
      <c r="I8356" t="s">
        <v>2103</v>
      </c>
      <c r="J8356">
        <v>29.99</v>
      </c>
      <c r="K8356">
        <v>1</v>
      </c>
      <c r="L8356">
        <v>23.6921</v>
      </c>
      <c r="M8356">
        <v>0</v>
      </c>
      <c r="N8356">
        <v>6.2979000000000003</v>
      </c>
    </row>
    <row r="8357" spans="1:14" hidden="1">
      <c r="A8357">
        <v>1574</v>
      </c>
      <c r="B8357" t="s">
        <v>6860</v>
      </c>
      <c r="C8357" s="4">
        <v>41966</v>
      </c>
      <c r="D8357" s="4">
        <v>41968</v>
      </c>
      <c r="E8357" t="s">
        <v>38</v>
      </c>
      <c r="F8357" t="s">
        <v>3883</v>
      </c>
      <c r="G8357" t="s">
        <v>21</v>
      </c>
      <c r="H8357">
        <v>90004</v>
      </c>
      <c r="I8357" t="s">
        <v>3096</v>
      </c>
      <c r="J8357">
        <v>381.44</v>
      </c>
      <c r="K8357">
        <v>2</v>
      </c>
      <c r="L8357">
        <v>178.8</v>
      </c>
      <c r="M8357">
        <v>0.2</v>
      </c>
      <c r="N8357">
        <v>23.84</v>
      </c>
    </row>
    <row r="8358" spans="1:14" hidden="1">
      <c r="A8358">
        <v>2084</v>
      </c>
      <c r="B8358" t="s">
        <v>6861</v>
      </c>
      <c r="C8358" s="4">
        <v>41966</v>
      </c>
      <c r="D8358" s="4">
        <v>41972</v>
      </c>
      <c r="E8358" t="s">
        <v>15</v>
      </c>
      <c r="F8358" t="s">
        <v>2639</v>
      </c>
      <c r="G8358" t="s">
        <v>17</v>
      </c>
      <c r="H8358">
        <v>77036</v>
      </c>
      <c r="I8358" t="s">
        <v>1481</v>
      </c>
      <c r="J8358">
        <v>23.68</v>
      </c>
      <c r="K8358">
        <v>2</v>
      </c>
      <c r="L8358">
        <v>7.4</v>
      </c>
      <c r="M8358">
        <v>0.2</v>
      </c>
      <c r="N8358">
        <v>8.8800000000000008</v>
      </c>
    </row>
    <row r="8359" spans="1:14" hidden="1">
      <c r="A8359">
        <v>3708</v>
      </c>
      <c r="B8359" t="s">
        <v>6862</v>
      </c>
      <c r="C8359" s="4">
        <v>41966</v>
      </c>
      <c r="D8359" s="4">
        <v>41970</v>
      </c>
      <c r="E8359" t="s">
        <v>15</v>
      </c>
      <c r="F8359" t="s">
        <v>402</v>
      </c>
      <c r="G8359" t="s">
        <v>27</v>
      </c>
      <c r="H8359">
        <v>75150</v>
      </c>
      <c r="I8359" t="s">
        <v>291</v>
      </c>
      <c r="J8359">
        <v>6.3680000000000003</v>
      </c>
      <c r="K8359">
        <v>2</v>
      </c>
      <c r="L8359">
        <v>4.4576000000000002</v>
      </c>
      <c r="M8359">
        <v>0.6</v>
      </c>
      <c r="N8359">
        <v>-2.5472000000000001</v>
      </c>
    </row>
    <row r="8360" spans="1:14" hidden="1">
      <c r="A8360">
        <v>3709</v>
      </c>
      <c r="B8360" t="s">
        <v>6862</v>
      </c>
      <c r="C8360" s="4">
        <v>41966</v>
      </c>
      <c r="D8360" s="4">
        <v>41970</v>
      </c>
      <c r="E8360" t="s">
        <v>15</v>
      </c>
      <c r="F8360" t="s">
        <v>402</v>
      </c>
      <c r="G8360" t="s">
        <v>27</v>
      </c>
      <c r="H8360">
        <v>75150</v>
      </c>
      <c r="I8360" t="s">
        <v>1893</v>
      </c>
      <c r="J8360">
        <v>34.176000000000002</v>
      </c>
      <c r="K8360">
        <v>3</v>
      </c>
      <c r="L8360">
        <v>40.441600000000001</v>
      </c>
      <c r="M8360">
        <v>0.8</v>
      </c>
      <c r="N8360">
        <v>-87.148799999999994</v>
      </c>
    </row>
    <row r="8361" spans="1:14" hidden="1">
      <c r="A8361">
        <v>3710</v>
      </c>
      <c r="B8361" t="s">
        <v>6862</v>
      </c>
      <c r="C8361" s="4">
        <v>41966</v>
      </c>
      <c r="D8361" s="4">
        <v>41970</v>
      </c>
      <c r="E8361" t="s">
        <v>15</v>
      </c>
      <c r="F8361" t="s">
        <v>402</v>
      </c>
      <c r="G8361" t="s">
        <v>27</v>
      </c>
      <c r="H8361">
        <v>75150</v>
      </c>
      <c r="I8361" t="s">
        <v>1836</v>
      </c>
      <c r="J8361">
        <v>5.5439999999999996</v>
      </c>
      <c r="K8361">
        <v>7</v>
      </c>
      <c r="L8361">
        <v>0.5544</v>
      </c>
      <c r="M8361">
        <v>0.2</v>
      </c>
      <c r="N8361">
        <v>1.6632</v>
      </c>
    </row>
    <row r="8362" spans="1:14" hidden="1">
      <c r="A8362">
        <v>4809</v>
      </c>
      <c r="B8362" t="s">
        <v>6863</v>
      </c>
      <c r="C8362" s="4">
        <v>41966</v>
      </c>
      <c r="D8362" s="4">
        <v>41971</v>
      </c>
      <c r="E8362" t="s">
        <v>15</v>
      </c>
      <c r="F8362" t="s">
        <v>5477</v>
      </c>
      <c r="G8362" t="s">
        <v>27</v>
      </c>
      <c r="H8362">
        <v>19134</v>
      </c>
      <c r="I8362" t="s">
        <v>813</v>
      </c>
      <c r="J8362">
        <v>62.808</v>
      </c>
      <c r="K8362">
        <v>3</v>
      </c>
      <c r="L8362">
        <v>13.870100000000001</v>
      </c>
      <c r="M8362">
        <v>0.2</v>
      </c>
      <c r="N8362">
        <v>21.197700000000001</v>
      </c>
    </row>
    <row r="8363" spans="1:14" hidden="1">
      <c r="A8363">
        <v>7101</v>
      </c>
      <c r="B8363" t="s">
        <v>6864</v>
      </c>
      <c r="C8363" s="4">
        <v>41966</v>
      </c>
      <c r="D8363" s="4">
        <v>41971</v>
      </c>
      <c r="E8363" t="s">
        <v>15</v>
      </c>
      <c r="F8363" t="s">
        <v>4401</v>
      </c>
      <c r="G8363" t="s">
        <v>21</v>
      </c>
      <c r="H8363">
        <v>85254</v>
      </c>
      <c r="I8363" t="s">
        <v>224</v>
      </c>
      <c r="J8363">
        <v>23.472000000000001</v>
      </c>
      <c r="K8363">
        <v>3</v>
      </c>
      <c r="L8363">
        <v>4.8899999999999997</v>
      </c>
      <c r="M8363">
        <v>0.2</v>
      </c>
      <c r="N8363">
        <v>8.8019999999999996</v>
      </c>
    </row>
    <row r="8364" spans="1:14" hidden="1">
      <c r="A8364">
        <v>7266</v>
      </c>
      <c r="B8364" t="s">
        <v>6865</v>
      </c>
      <c r="C8364" s="4">
        <v>41966</v>
      </c>
      <c r="D8364" s="4">
        <v>41969</v>
      </c>
      <c r="E8364" t="s">
        <v>52</v>
      </c>
      <c r="F8364" t="s">
        <v>533</v>
      </c>
      <c r="G8364" t="s">
        <v>27</v>
      </c>
      <c r="H8364">
        <v>77095</v>
      </c>
      <c r="I8364" t="s">
        <v>1110</v>
      </c>
      <c r="J8364">
        <v>155.37200000000001</v>
      </c>
      <c r="K8364">
        <v>2</v>
      </c>
      <c r="L8364">
        <v>95.442800000000005</v>
      </c>
      <c r="M8364">
        <v>0.3</v>
      </c>
      <c r="N8364">
        <v>-35.513599999999997</v>
      </c>
    </row>
    <row r="8365" spans="1:14" hidden="1">
      <c r="A8365">
        <v>9628</v>
      </c>
      <c r="B8365" t="s">
        <v>6866</v>
      </c>
      <c r="C8365" s="4">
        <v>41966</v>
      </c>
      <c r="D8365" s="4">
        <v>41970</v>
      </c>
      <c r="E8365" t="s">
        <v>15</v>
      </c>
      <c r="F8365" t="s">
        <v>5057</v>
      </c>
      <c r="G8365" t="s">
        <v>21</v>
      </c>
      <c r="H8365">
        <v>48227</v>
      </c>
      <c r="I8365" t="s">
        <v>3162</v>
      </c>
      <c r="J8365">
        <v>14.67</v>
      </c>
      <c r="K8365">
        <v>3</v>
      </c>
      <c r="L8365">
        <v>2.6406000000000001</v>
      </c>
      <c r="M8365">
        <v>0</v>
      </c>
      <c r="N8365">
        <v>6.7481999999999998</v>
      </c>
    </row>
    <row r="8366" spans="1:14" hidden="1">
      <c r="A8366">
        <v>2575</v>
      </c>
      <c r="B8366" t="s">
        <v>6867</v>
      </c>
      <c r="C8366" s="4">
        <v>41965</v>
      </c>
      <c r="D8366" s="4">
        <v>41970</v>
      </c>
      <c r="E8366" t="s">
        <v>15</v>
      </c>
      <c r="F8366" t="s">
        <v>1193</v>
      </c>
      <c r="G8366" t="s">
        <v>27</v>
      </c>
      <c r="H8366">
        <v>31907</v>
      </c>
      <c r="I8366" t="s">
        <v>3289</v>
      </c>
      <c r="J8366">
        <v>16.23</v>
      </c>
      <c r="K8366">
        <v>3</v>
      </c>
      <c r="L8366">
        <v>2.7591000000000001</v>
      </c>
      <c r="M8366">
        <v>0</v>
      </c>
      <c r="N8366">
        <v>7.9527000000000001</v>
      </c>
    </row>
    <row r="8367" spans="1:14" hidden="1">
      <c r="A8367">
        <v>2576</v>
      </c>
      <c r="B8367" t="s">
        <v>6867</v>
      </c>
      <c r="C8367" s="4">
        <v>41965</v>
      </c>
      <c r="D8367" s="4">
        <v>41970</v>
      </c>
      <c r="E8367" t="s">
        <v>15</v>
      </c>
      <c r="F8367" t="s">
        <v>1193</v>
      </c>
      <c r="G8367" t="s">
        <v>27</v>
      </c>
      <c r="H8367">
        <v>31907</v>
      </c>
      <c r="I8367" t="s">
        <v>2752</v>
      </c>
      <c r="J8367">
        <v>319.89999999999998</v>
      </c>
      <c r="K8367">
        <v>5</v>
      </c>
      <c r="L8367">
        <v>32.629800000000003</v>
      </c>
      <c r="M8367">
        <v>0</v>
      </c>
      <c r="N8367">
        <v>156.751</v>
      </c>
    </row>
    <row r="8368" spans="1:14" hidden="1">
      <c r="A8368">
        <v>2577</v>
      </c>
      <c r="B8368" t="s">
        <v>6867</v>
      </c>
      <c r="C8368" s="4">
        <v>41965</v>
      </c>
      <c r="D8368" s="4">
        <v>41970</v>
      </c>
      <c r="E8368" t="s">
        <v>15</v>
      </c>
      <c r="F8368" t="s">
        <v>1193</v>
      </c>
      <c r="G8368" t="s">
        <v>27</v>
      </c>
      <c r="H8368">
        <v>31907</v>
      </c>
      <c r="I8368" t="s">
        <v>3544</v>
      </c>
      <c r="J8368">
        <v>11.36</v>
      </c>
      <c r="K8368">
        <v>2</v>
      </c>
      <c r="L8368">
        <v>3.0104000000000002</v>
      </c>
      <c r="M8368">
        <v>0</v>
      </c>
      <c r="N8368">
        <v>5.3391999999999999</v>
      </c>
    </row>
    <row r="8369" spans="1:14" hidden="1">
      <c r="A8369">
        <v>2578</v>
      </c>
      <c r="B8369" t="s">
        <v>6867</v>
      </c>
      <c r="C8369" s="4">
        <v>41965</v>
      </c>
      <c r="D8369" s="4">
        <v>41970</v>
      </c>
      <c r="E8369" t="s">
        <v>15</v>
      </c>
      <c r="F8369" t="s">
        <v>1193</v>
      </c>
      <c r="G8369" t="s">
        <v>27</v>
      </c>
      <c r="H8369">
        <v>31907</v>
      </c>
      <c r="I8369" t="s">
        <v>6868</v>
      </c>
      <c r="J8369">
        <v>675.12</v>
      </c>
      <c r="K8369">
        <v>3</v>
      </c>
      <c r="L8369">
        <v>128.27279999999999</v>
      </c>
      <c r="M8369">
        <v>0</v>
      </c>
      <c r="N8369">
        <v>290.30160000000001</v>
      </c>
    </row>
    <row r="8370" spans="1:14" hidden="1">
      <c r="A8370">
        <v>3394</v>
      </c>
      <c r="B8370" t="s">
        <v>6869</v>
      </c>
      <c r="C8370" s="4">
        <v>41965</v>
      </c>
      <c r="D8370" s="4">
        <v>41968</v>
      </c>
      <c r="E8370" t="s">
        <v>38</v>
      </c>
      <c r="F8370" t="s">
        <v>2230</v>
      </c>
      <c r="G8370" t="s">
        <v>21</v>
      </c>
      <c r="H8370">
        <v>77506</v>
      </c>
      <c r="I8370" t="s">
        <v>2245</v>
      </c>
      <c r="J8370">
        <v>6.9279999999999999</v>
      </c>
      <c r="K8370">
        <v>1</v>
      </c>
      <c r="L8370">
        <v>18.012799999999999</v>
      </c>
      <c r="M8370">
        <v>0.8</v>
      </c>
      <c r="N8370">
        <v>-11.0848</v>
      </c>
    </row>
    <row r="8371" spans="1:14" hidden="1">
      <c r="A8371">
        <v>3895</v>
      </c>
      <c r="B8371" t="s">
        <v>6870</v>
      </c>
      <c r="C8371" s="4">
        <v>41965</v>
      </c>
      <c r="D8371" s="4">
        <v>41971</v>
      </c>
      <c r="E8371" t="s">
        <v>15</v>
      </c>
      <c r="F8371" t="s">
        <v>2751</v>
      </c>
      <c r="G8371" t="s">
        <v>17</v>
      </c>
      <c r="H8371">
        <v>60440</v>
      </c>
      <c r="I8371" t="s">
        <v>1910</v>
      </c>
      <c r="J8371">
        <v>9.98</v>
      </c>
      <c r="K8371">
        <v>5</v>
      </c>
      <c r="L8371">
        <v>5.2893999999999997</v>
      </c>
      <c r="M8371">
        <v>0.8</v>
      </c>
      <c r="N8371">
        <v>-16.466999999999999</v>
      </c>
    </row>
    <row r="8372" spans="1:14" hidden="1">
      <c r="A8372">
        <v>3971</v>
      </c>
      <c r="B8372" t="s">
        <v>6871</v>
      </c>
      <c r="C8372" s="4">
        <v>41965</v>
      </c>
      <c r="D8372" s="4">
        <v>41969</v>
      </c>
      <c r="E8372" t="s">
        <v>15</v>
      </c>
      <c r="F8372" t="s">
        <v>1714</v>
      </c>
      <c r="G8372" t="s">
        <v>21</v>
      </c>
      <c r="H8372">
        <v>90036</v>
      </c>
      <c r="I8372" t="s">
        <v>465</v>
      </c>
      <c r="J8372">
        <v>53.82</v>
      </c>
      <c r="K8372">
        <v>9</v>
      </c>
      <c r="L8372">
        <v>3.2890000000000001</v>
      </c>
      <c r="M8372">
        <v>0</v>
      </c>
      <c r="N8372">
        <v>24.219000000000001</v>
      </c>
    </row>
    <row r="8373" spans="1:14" hidden="1">
      <c r="A8373">
        <v>6806</v>
      </c>
      <c r="B8373" t="s">
        <v>6872</v>
      </c>
      <c r="C8373" s="4">
        <v>41965</v>
      </c>
      <c r="D8373" s="4">
        <v>41968</v>
      </c>
      <c r="E8373" t="s">
        <v>38</v>
      </c>
      <c r="F8373" t="s">
        <v>5369</v>
      </c>
      <c r="G8373" t="s">
        <v>27</v>
      </c>
      <c r="H8373">
        <v>30318</v>
      </c>
      <c r="I8373" t="s">
        <v>2709</v>
      </c>
      <c r="J8373">
        <v>9.9600000000000009</v>
      </c>
      <c r="K8373">
        <v>2</v>
      </c>
      <c r="L8373">
        <v>2.5398000000000001</v>
      </c>
      <c r="M8373">
        <v>0</v>
      </c>
      <c r="N8373">
        <v>4.8803999999999998</v>
      </c>
    </row>
    <row r="8374" spans="1:14" hidden="1">
      <c r="A8374">
        <v>3399</v>
      </c>
      <c r="B8374" t="s">
        <v>6873</v>
      </c>
      <c r="C8374" s="4">
        <v>41964</v>
      </c>
      <c r="D8374" s="4">
        <v>41969</v>
      </c>
      <c r="E8374" t="s">
        <v>15</v>
      </c>
      <c r="F8374" t="s">
        <v>3575</v>
      </c>
      <c r="G8374" t="s">
        <v>27</v>
      </c>
      <c r="H8374">
        <v>40475</v>
      </c>
      <c r="I8374" t="s">
        <v>3125</v>
      </c>
      <c r="J8374">
        <v>36.99</v>
      </c>
      <c r="K8374">
        <v>1</v>
      </c>
      <c r="L8374">
        <v>27.002700000000001</v>
      </c>
      <c r="M8374">
        <v>0</v>
      </c>
      <c r="N8374">
        <v>9.9872999999999994</v>
      </c>
    </row>
    <row r="8375" spans="1:14" hidden="1">
      <c r="A8375">
        <v>3400</v>
      </c>
      <c r="B8375" t="s">
        <v>6873</v>
      </c>
      <c r="C8375" s="4">
        <v>41964</v>
      </c>
      <c r="D8375" s="4">
        <v>41969</v>
      </c>
      <c r="E8375" t="s">
        <v>15</v>
      </c>
      <c r="F8375" t="s">
        <v>3575</v>
      </c>
      <c r="G8375" t="s">
        <v>27</v>
      </c>
      <c r="H8375">
        <v>40475</v>
      </c>
      <c r="I8375" t="s">
        <v>559</v>
      </c>
      <c r="J8375">
        <v>629.1</v>
      </c>
      <c r="K8375">
        <v>6</v>
      </c>
      <c r="L8375">
        <v>54.521999999999998</v>
      </c>
      <c r="M8375">
        <v>0</v>
      </c>
      <c r="N8375">
        <v>301.96800000000002</v>
      </c>
    </row>
    <row r="8376" spans="1:14" hidden="1">
      <c r="A8376">
        <v>3401</v>
      </c>
      <c r="B8376" t="s">
        <v>6873</v>
      </c>
      <c r="C8376" s="4">
        <v>41964</v>
      </c>
      <c r="D8376" s="4">
        <v>41969</v>
      </c>
      <c r="E8376" t="s">
        <v>15</v>
      </c>
      <c r="F8376" t="s">
        <v>3575</v>
      </c>
      <c r="G8376" t="s">
        <v>27</v>
      </c>
      <c r="H8376">
        <v>40475</v>
      </c>
      <c r="I8376" t="s">
        <v>1554</v>
      </c>
      <c r="J8376">
        <v>193.95</v>
      </c>
      <c r="K8376">
        <v>3</v>
      </c>
      <c r="L8376">
        <v>61.417499999999997</v>
      </c>
      <c r="M8376">
        <v>0</v>
      </c>
      <c r="N8376">
        <v>9.6974999999999802</v>
      </c>
    </row>
    <row r="8377" spans="1:14" hidden="1">
      <c r="A8377">
        <v>3402</v>
      </c>
      <c r="B8377" t="s">
        <v>6873</v>
      </c>
      <c r="C8377" s="4">
        <v>41964</v>
      </c>
      <c r="D8377" s="4">
        <v>41969</v>
      </c>
      <c r="E8377" t="s">
        <v>15</v>
      </c>
      <c r="F8377" t="s">
        <v>3575</v>
      </c>
      <c r="G8377" t="s">
        <v>27</v>
      </c>
      <c r="H8377">
        <v>40475</v>
      </c>
      <c r="I8377" t="s">
        <v>2755</v>
      </c>
      <c r="J8377">
        <v>5.46</v>
      </c>
      <c r="K8377">
        <v>3</v>
      </c>
      <c r="L8377">
        <v>1.3286</v>
      </c>
      <c r="M8377">
        <v>0</v>
      </c>
      <c r="N8377">
        <v>1.4742</v>
      </c>
    </row>
    <row r="8378" spans="1:14" hidden="1">
      <c r="A8378">
        <v>4499</v>
      </c>
      <c r="B8378" t="s">
        <v>6874</v>
      </c>
      <c r="C8378" s="4">
        <v>41964</v>
      </c>
      <c r="D8378" s="4">
        <v>41969</v>
      </c>
      <c r="E8378" t="s">
        <v>15</v>
      </c>
      <c r="F8378" t="s">
        <v>6875</v>
      </c>
      <c r="G8378" t="s">
        <v>27</v>
      </c>
      <c r="H8378">
        <v>94110</v>
      </c>
      <c r="I8378" t="s">
        <v>1159</v>
      </c>
      <c r="J8378">
        <v>12.96</v>
      </c>
      <c r="K8378">
        <v>2</v>
      </c>
      <c r="L8378">
        <v>3.3696000000000002</v>
      </c>
      <c r="M8378">
        <v>0</v>
      </c>
      <c r="N8378">
        <v>6.2207999999999997</v>
      </c>
    </row>
    <row r="8379" spans="1:14" hidden="1">
      <c r="A8379">
        <v>5343</v>
      </c>
      <c r="B8379" t="s">
        <v>6876</v>
      </c>
      <c r="C8379" s="4">
        <v>41964</v>
      </c>
      <c r="D8379" s="4">
        <v>41970</v>
      </c>
      <c r="E8379" t="s">
        <v>15</v>
      </c>
      <c r="F8379" t="s">
        <v>3651</v>
      </c>
      <c r="G8379" t="s">
        <v>27</v>
      </c>
      <c r="H8379">
        <v>75220</v>
      </c>
      <c r="I8379" t="s">
        <v>2392</v>
      </c>
      <c r="J8379">
        <v>1.6319999999999999</v>
      </c>
      <c r="K8379">
        <v>1</v>
      </c>
      <c r="L8379">
        <v>1.0811999999999999</v>
      </c>
      <c r="M8379">
        <v>0.2</v>
      </c>
      <c r="N8379">
        <v>0.55079999999999996</v>
      </c>
    </row>
    <row r="8380" spans="1:14" hidden="1">
      <c r="A8380">
        <v>5344</v>
      </c>
      <c r="B8380" t="s">
        <v>6876</v>
      </c>
      <c r="C8380" s="4">
        <v>41964</v>
      </c>
      <c r="D8380" s="4">
        <v>41970</v>
      </c>
      <c r="E8380" t="s">
        <v>15</v>
      </c>
      <c r="F8380" t="s">
        <v>3651</v>
      </c>
      <c r="G8380" t="s">
        <v>27</v>
      </c>
      <c r="H8380">
        <v>75220</v>
      </c>
      <c r="I8380" t="s">
        <v>3868</v>
      </c>
      <c r="J8380">
        <v>267.95999999999998</v>
      </c>
      <c r="K8380">
        <v>5</v>
      </c>
      <c r="L8380">
        <v>50.2425</v>
      </c>
      <c r="M8380">
        <v>0.2</v>
      </c>
      <c r="N8380">
        <v>16.747499999999999</v>
      </c>
    </row>
    <row r="8381" spans="1:14" hidden="1">
      <c r="A8381">
        <v>7740</v>
      </c>
      <c r="B8381" t="s">
        <v>6877</v>
      </c>
      <c r="C8381" s="4">
        <v>41964</v>
      </c>
      <c r="D8381" s="4">
        <v>41969</v>
      </c>
      <c r="E8381" t="s">
        <v>15</v>
      </c>
      <c r="F8381" t="s">
        <v>2565</v>
      </c>
      <c r="G8381" t="s">
        <v>17</v>
      </c>
      <c r="H8381">
        <v>94110</v>
      </c>
      <c r="I8381" t="s">
        <v>4232</v>
      </c>
      <c r="J8381">
        <v>6.58</v>
      </c>
      <c r="K8381">
        <v>2</v>
      </c>
      <c r="L8381">
        <v>1.7766</v>
      </c>
      <c r="M8381">
        <v>0</v>
      </c>
      <c r="N8381">
        <v>3.0268000000000002</v>
      </c>
    </row>
    <row r="8382" spans="1:14" hidden="1">
      <c r="A8382">
        <v>7741</v>
      </c>
      <c r="B8382" t="s">
        <v>6877</v>
      </c>
      <c r="C8382" s="4">
        <v>41964</v>
      </c>
      <c r="D8382" s="4">
        <v>41969</v>
      </c>
      <c r="E8382" t="s">
        <v>15</v>
      </c>
      <c r="F8382" t="s">
        <v>2565</v>
      </c>
      <c r="G8382" t="s">
        <v>17</v>
      </c>
      <c r="H8382">
        <v>94110</v>
      </c>
      <c r="I8382" t="s">
        <v>256</v>
      </c>
      <c r="J8382">
        <v>94.99</v>
      </c>
      <c r="K8382">
        <v>1</v>
      </c>
      <c r="L8382">
        <v>66.492999999999995</v>
      </c>
      <c r="M8382">
        <v>0</v>
      </c>
      <c r="N8382">
        <v>28.497</v>
      </c>
    </row>
    <row r="8383" spans="1:14" hidden="1">
      <c r="A8383">
        <v>7551</v>
      </c>
      <c r="B8383" t="s">
        <v>6878</v>
      </c>
      <c r="C8383" s="4">
        <v>41963</v>
      </c>
      <c r="D8383" s="4">
        <v>41968</v>
      </c>
      <c r="E8383" t="s">
        <v>15</v>
      </c>
      <c r="F8383" t="s">
        <v>1090</v>
      </c>
      <c r="G8383" t="s">
        <v>27</v>
      </c>
      <c r="H8383">
        <v>10024</v>
      </c>
      <c r="I8383" t="s">
        <v>1162</v>
      </c>
      <c r="J8383">
        <v>34.74</v>
      </c>
      <c r="K8383">
        <v>3</v>
      </c>
      <c r="L8383">
        <v>5.79</v>
      </c>
      <c r="M8383">
        <v>0</v>
      </c>
      <c r="N8383">
        <v>17.37</v>
      </c>
    </row>
    <row r="8384" spans="1:14" hidden="1">
      <c r="A8384">
        <v>7552</v>
      </c>
      <c r="B8384" t="s">
        <v>6878</v>
      </c>
      <c r="C8384" s="4">
        <v>41963</v>
      </c>
      <c r="D8384" s="4">
        <v>41968</v>
      </c>
      <c r="E8384" t="s">
        <v>15</v>
      </c>
      <c r="F8384" t="s">
        <v>1090</v>
      </c>
      <c r="G8384" t="s">
        <v>27</v>
      </c>
      <c r="H8384">
        <v>10024</v>
      </c>
      <c r="I8384" t="s">
        <v>1032</v>
      </c>
      <c r="J8384">
        <v>833.94</v>
      </c>
      <c r="K8384">
        <v>6</v>
      </c>
      <c r="L8384">
        <v>102.8526</v>
      </c>
      <c r="M8384">
        <v>0</v>
      </c>
      <c r="N8384">
        <v>216.8244</v>
      </c>
    </row>
    <row r="8385" spans="1:14" hidden="1">
      <c r="A8385">
        <v>7553</v>
      </c>
      <c r="B8385" t="s">
        <v>6878</v>
      </c>
      <c r="C8385" s="4">
        <v>41963</v>
      </c>
      <c r="D8385" s="4">
        <v>41968</v>
      </c>
      <c r="E8385" t="s">
        <v>15</v>
      </c>
      <c r="F8385" t="s">
        <v>1090</v>
      </c>
      <c r="G8385" t="s">
        <v>27</v>
      </c>
      <c r="H8385">
        <v>10024</v>
      </c>
      <c r="I8385" t="s">
        <v>1232</v>
      </c>
      <c r="J8385">
        <v>12.96</v>
      </c>
      <c r="K8385">
        <v>3</v>
      </c>
      <c r="L8385">
        <v>2.8079999999999998</v>
      </c>
      <c r="M8385">
        <v>0.2</v>
      </c>
      <c r="N8385">
        <v>4.5359999999999996</v>
      </c>
    </row>
    <row r="8386" spans="1:14" hidden="1">
      <c r="A8386">
        <v>7554</v>
      </c>
      <c r="B8386" t="s">
        <v>6878</v>
      </c>
      <c r="C8386" s="4">
        <v>41963</v>
      </c>
      <c r="D8386" s="4">
        <v>41968</v>
      </c>
      <c r="E8386" t="s">
        <v>15</v>
      </c>
      <c r="F8386" t="s">
        <v>1090</v>
      </c>
      <c r="G8386" t="s">
        <v>27</v>
      </c>
      <c r="H8386">
        <v>10024</v>
      </c>
      <c r="I8386" t="s">
        <v>2665</v>
      </c>
      <c r="J8386">
        <v>25.92</v>
      </c>
      <c r="K8386">
        <v>4</v>
      </c>
      <c r="L8386">
        <v>3.3696000000000002</v>
      </c>
      <c r="M8386">
        <v>0</v>
      </c>
      <c r="N8386">
        <v>12.441599999999999</v>
      </c>
    </row>
    <row r="8387" spans="1:14" hidden="1">
      <c r="A8387">
        <v>183</v>
      </c>
      <c r="B8387" t="s">
        <v>6879</v>
      </c>
      <c r="C8387" s="4">
        <v>41962</v>
      </c>
      <c r="D8387" s="4">
        <v>41967</v>
      </c>
      <c r="E8387" t="s">
        <v>52</v>
      </c>
      <c r="F8387" t="s">
        <v>173</v>
      </c>
      <c r="G8387" t="s">
        <v>17</v>
      </c>
      <c r="H8387">
        <v>71203</v>
      </c>
      <c r="I8387" t="s">
        <v>4060</v>
      </c>
      <c r="J8387">
        <v>503.96</v>
      </c>
      <c r="K8387">
        <v>4</v>
      </c>
      <c r="L8387">
        <v>93.232600000000005</v>
      </c>
      <c r="M8387">
        <v>0</v>
      </c>
      <c r="N8387">
        <v>131.02959999999999</v>
      </c>
    </row>
    <row r="8388" spans="1:14" hidden="1">
      <c r="A8388">
        <v>184</v>
      </c>
      <c r="B8388" t="s">
        <v>6879</v>
      </c>
      <c r="C8388" s="4">
        <v>41962</v>
      </c>
      <c r="D8388" s="4">
        <v>41967</v>
      </c>
      <c r="E8388" t="s">
        <v>52</v>
      </c>
      <c r="F8388" t="s">
        <v>173</v>
      </c>
      <c r="G8388" t="s">
        <v>17</v>
      </c>
      <c r="H8388">
        <v>71203</v>
      </c>
      <c r="I8388" t="s">
        <v>3588</v>
      </c>
      <c r="J8388">
        <v>149.94999999999999</v>
      </c>
      <c r="K8388">
        <v>5</v>
      </c>
      <c r="L8388">
        <v>21.5928</v>
      </c>
      <c r="M8388">
        <v>0</v>
      </c>
      <c r="N8388">
        <v>41.985999999999997</v>
      </c>
    </row>
    <row r="8389" spans="1:14" hidden="1">
      <c r="A8389">
        <v>185</v>
      </c>
      <c r="B8389" t="s">
        <v>6879</v>
      </c>
      <c r="C8389" s="4">
        <v>41962</v>
      </c>
      <c r="D8389" s="4">
        <v>41967</v>
      </c>
      <c r="E8389" t="s">
        <v>52</v>
      </c>
      <c r="F8389" t="s">
        <v>173</v>
      </c>
      <c r="G8389" t="s">
        <v>17</v>
      </c>
      <c r="H8389">
        <v>71203</v>
      </c>
      <c r="I8389" t="s">
        <v>1516</v>
      </c>
      <c r="J8389">
        <v>29</v>
      </c>
      <c r="K8389">
        <v>2</v>
      </c>
      <c r="L8389">
        <v>10.875</v>
      </c>
      <c r="M8389">
        <v>0</v>
      </c>
      <c r="N8389">
        <v>7.25</v>
      </c>
    </row>
    <row r="8390" spans="1:14" hidden="1">
      <c r="A8390">
        <v>2493</v>
      </c>
      <c r="B8390" t="s">
        <v>6880</v>
      </c>
      <c r="C8390" s="4">
        <v>41962</v>
      </c>
      <c r="D8390" s="4">
        <v>41966</v>
      </c>
      <c r="E8390" t="s">
        <v>15</v>
      </c>
      <c r="F8390" t="s">
        <v>2288</v>
      </c>
      <c r="G8390" t="s">
        <v>21</v>
      </c>
      <c r="H8390">
        <v>14701</v>
      </c>
      <c r="I8390" t="s">
        <v>2065</v>
      </c>
      <c r="J8390">
        <v>4548.8100000000004</v>
      </c>
      <c r="K8390">
        <v>7</v>
      </c>
      <c r="L8390">
        <v>474.3759</v>
      </c>
      <c r="M8390">
        <v>0</v>
      </c>
      <c r="N8390">
        <v>1228.1786999999999</v>
      </c>
    </row>
    <row r="8391" spans="1:14" hidden="1">
      <c r="A8391">
        <v>5392</v>
      </c>
      <c r="B8391" t="s">
        <v>6881</v>
      </c>
      <c r="C8391" s="4">
        <v>41962</v>
      </c>
      <c r="D8391" s="4">
        <v>41968</v>
      </c>
      <c r="E8391" t="s">
        <v>15</v>
      </c>
      <c r="F8391" t="s">
        <v>6875</v>
      </c>
      <c r="G8391" t="s">
        <v>27</v>
      </c>
      <c r="H8391">
        <v>19805</v>
      </c>
      <c r="I8391" t="s">
        <v>2749</v>
      </c>
      <c r="J8391">
        <v>22.5</v>
      </c>
      <c r="K8391">
        <v>6</v>
      </c>
      <c r="L8391">
        <v>1.95</v>
      </c>
      <c r="M8391">
        <v>0</v>
      </c>
      <c r="N8391">
        <v>10.8</v>
      </c>
    </row>
    <row r="8392" spans="1:14" hidden="1">
      <c r="A8392">
        <v>5393</v>
      </c>
      <c r="B8392" t="s">
        <v>6881</v>
      </c>
      <c r="C8392" s="4">
        <v>41962</v>
      </c>
      <c r="D8392" s="4">
        <v>41968</v>
      </c>
      <c r="E8392" t="s">
        <v>15</v>
      </c>
      <c r="F8392" t="s">
        <v>6875</v>
      </c>
      <c r="G8392" t="s">
        <v>27</v>
      </c>
      <c r="H8392">
        <v>19805</v>
      </c>
      <c r="I8392" t="s">
        <v>1990</v>
      </c>
      <c r="J8392">
        <v>9.9600000000000009</v>
      </c>
      <c r="K8392">
        <v>2</v>
      </c>
      <c r="L8392">
        <v>2.6892</v>
      </c>
      <c r="M8392">
        <v>0</v>
      </c>
      <c r="N8392">
        <v>4.5815999999999999</v>
      </c>
    </row>
    <row r="8393" spans="1:14" hidden="1">
      <c r="A8393">
        <v>5394</v>
      </c>
      <c r="B8393" t="s">
        <v>6881</v>
      </c>
      <c r="C8393" s="4">
        <v>41962</v>
      </c>
      <c r="D8393" s="4">
        <v>41968</v>
      </c>
      <c r="E8393" t="s">
        <v>15</v>
      </c>
      <c r="F8393" t="s">
        <v>6875</v>
      </c>
      <c r="G8393" t="s">
        <v>27</v>
      </c>
      <c r="H8393">
        <v>19805</v>
      </c>
      <c r="I8393" t="s">
        <v>759</v>
      </c>
      <c r="J8393">
        <v>213.08</v>
      </c>
      <c r="K8393">
        <v>7</v>
      </c>
      <c r="L8393">
        <v>15.828799999999999</v>
      </c>
      <c r="M8393">
        <v>0</v>
      </c>
      <c r="N8393">
        <v>102.2784</v>
      </c>
    </row>
    <row r="8394" spans="1:14" hidden="1">
      <c r="A8394">
        <v>5395</v>
      </c>
      <c r="B8394" t="s">
        <v>6881</v>
      </c>
      <c r="C8394" s="4">
        <v>41962</v>
      </c>
      <c r="D8394" s="4">
        <v>41968</v>
      </c>
      <c r="E8394" t="s">
        <v>15</v>
      </c>
      <c r="F8394" t="s">
        <v>6875</v>
      </c>
      <c r="G8394" t="s">
        <v>27</v>
      </c>
      <c r="H8394">
        <v>19805</v>
      </c>
      <c r="I8394" t="s">
        <v>5122</v>
      </c>
      <c r="J8394">
        <v>1025.8800000000001</v>
      </c>
      <c r="K8394">
        <v>6</v>
      </c>
      <c r="L8394">
        <v>131.65459999999999</v>
      </c>
      <c r="M8394">
        <v>0</v>
      </c>
      <c r="N8394">
        <v>235.95240000000001</v>
      </c>
    </row>
    <row r="8395" spans="1:14" hidden="1">
      <c r="A8395">
        <v>7868</v>
      </c>
      <c r="B8395" t="s">
        <v>6882</v>
      </c>
      <c r="C8395" s="4">
        <v>41962</v>
      </c>
      <c r="D8395" s="4">
        <v>41967</v>
      </c>
      <c r="E8395" t="s">
        <v>52</v>
      </c>
      <c r="F8395" t="s">
        <v>3508</v>
      </c>
      <c r="G8395" t="s">
        <v>17</v>
      </c>
      <c r="H8395">
        <v>84106</v>
      </c>
      <c r="I8395" t="s">
        <v>713</v>
      </c>
      <c r="J8395">
        <v>166.44</v>
      </c>
      <c r="K8395">
        <v>3</v>
      </c>
      <c r="L8395">
        <v>28.849599999999999</v>
      </c>
      <c r="M8395">
        <v>0</v>
      </c>
      <c r="N8395">
        <v>79.891199999999998</v>
      </c>
    </row>
    <row r="8396" spans="1:14" hidden="1">
      <c r="A8396">
        <v>8973</v>
      </c>
      <c r="B8396" t="s">
        <v>6883</v>
      </c>
      <c r="C8396" s="4">
        <v>41962</v>
      </c>
      <c r="D8396" s="4">
        <v>41964</v>
      </c>
      <c r="E8396" t="s">
        <v>38</v>
      </c>
      <c r="F8396" t="s">
        <v>2382</v>
      </c>
      <c r="G8396" t="s">
        <v>21</v>
      </c>
      <c r="H8396">
        <v>19120</v>
      </c>
      <c r="I8396" t="s">
        <v>605</v>
      </c>
      <c r="J8396">
        <v>47.496000000000002</v>
      </c>
      <c r="K8396">
        <v>1</v>
      </c>
      <c r="L8396">
        <v>48.683399999999999</v>
      </c>
      <c r="M8396">
        <v>0.2</v>
      </c>
      <c r="N8396">
        <v>-1.1874</v>
      </c>
    </row>
    <row r="8397" spans="1:14" hidden="1">
      <c r="A8397">
        <v>9648</v>
      </c>
      <c r="B8397" t="s">
        <v>6884</v>
      </c>
      <c r="C8397" s="4">
        <v>41962</v>
      </c>
      <c r="D8397" s="4">
        <v>41967</v>
      </c>
      <c r="E8397" t="s">
        <v>15</v>
      </c>
      <c r="F8397" t="s">
        <v>438</v>
      </c>
      <c r="G8397" t="s">
        <v>21</v>
      </c>
      <c r="H8397">
        <v>55433</v>
      </c>
      <c r="I8397" t="s">
        <v>3714</v>
      </c>
      <c r="J8397">
        <v>221.16</v>
      </c>
      <c r="K8397">
        <v>4</v>
      </c>
      <c r="L8397">
        <v>40.9146</v>
      </c>
      <c r="M8397">
        <v>0</v>
      </c>
      <c r="N8397">
        <v>57.501600000000003</v>
      </c>
    </row>
    <row r="8398" spans="1:14" hidden="1">
      <c r="A8398">
        <v>9649</v>
      </c>
      <c r="B8398" t="s">
        <v>6884</v>
      </c>
      <c r="C8398" s="4">
        <v>41962</v>
      </c>
      <c r="D8398" s="4">
        <v>41967</v>
      </c>
      <c r="E8398" t="s">
        <v>15</v>
      </c>
      <c r="F8398" t="s">
        <v>438</v>
      </c>
      <c r="G8398" t="s">
        <v>21</v>
      </c>
      <c r="H8398">
        <v>55433</v>
      </c>
      <c r="I8398" t="s">
        <v>277</v>
      </c>
      <c r="J8398">
        <v>281.97000000000003</v>
      </c>
      <c r="K8398">
        <v>3</v>
      </c>
      <c r="L8398">
        <v>67.672799999999995</v>
      </c>
      <c r="M8398">
        <v>0</v>
      </c>
      <c r="N8398">
        <v>78.951599999999999</v>
      </c>
    </row>
    <row r="8399" spans="1:14" hidden="1">
      <c r="A8399">
        <v>9736</v>
      </c>
      <c r="B8399" t="s">
        <v>6885</v>
      </c>
      <c r="C8399" s="4">
        <v>41962</v>
      </c>
      <c r="D8399" s="4">
        <v>41965</v>
      </c>
      <c r="E8399" t="s">
        <v>52</v>
      </c>
      <c r="F8399" t="s">
        <v>823</v>
      </c>
      <c r="G8399" t="s">
        <v>17</v>
      </c>
      <c r="H8399">
        <v>19134</v>
      </c>
      <c r="I8399" t="s">
        <v>5778</v>
      </c>
      <c r="J8399">
        <v>5.88</v>
      </c>
      <c r="K8399">
        <v>1</v>
      </c>
      <c r="L8399">
        <v>3.8955000000000002</v>
      </c>
      <c r="M8399">
        <v>0.2</v>
      </c>
      <c r="N8399">
        <v>1.9844999999999999</v>
      </c>
    </row>
    <row r="8400" spans="1:14" hidden="1">
      <c r="A8400">
        <v>2438</v>
      </c>
      <c r="B8400" t="s">
        <v>6886</v>
      </c>
      <c r="C8400" s="4">
        <v>41961</v>
      </c>
      <c r="D8400" s="4">
        <v>41963</v>
      </c>
      <c r="E8400" t="s">
        <v>52</v>
      </c>
      <c r="F8400" t="s">
        <v>4609</v>
      </c>
      <c r="G8400" t="s">
        <v>21</v>
      </c>
      <c r="H8400">
        <v>80027</v>
      </c>
      <c r="I8400" t="s">
        <v>1398</v>
      </c>
      <c r="J8400">
        <v>145.97999999999999</v>
      </c>
      <c r="K8400">
        <v>2</v>
      </c>
      <c r="L8400">
        <v>122.6232</v>
      </c>
      <c r="M8400">
        <v>0.5</v>
      </c>
      <c r="N8400">
        <v>-99.266400000000004</v>
      </c>
    </row>
    <row r="8401" spans="1:14" hidden="1">
      <c r="A8401">
        <v>2439</v>
      </c>
      <c r="B8401" t="s">
        <v>6886</v>
      </c>
      <c r="C8401" s="4">
        <v>41961</v>
      </c>
      <c r="D8401" s="4">
        <v>41963</v>
      </c>
      <c r="E8401" t="s">
        <v>52</v>
      </c>
      <c r="F8401" t="s">
        <v>4609</v>
      </c>
      <c r="G8401" t="s">
        <v>21</v>
      </c>
      <c r="H8401">
        <v>80027</v>
      </c>
      <c r="I8401" t="s">
        <v>6887</v>
      </c>
      <c r="J8401">
        <v>35.808</v>
      </c>
      <c r="K8401">
        <v>4</v>
      </c>
      <c r="L8401">
        <v>5.8188000000000004</v>
      </c>
      <c r="M8401">
        <v>0.2</v>
      </c>
      <c r="N8401">
        <v>12.5328</v>
      </c>
    </row>
    <row r="8402" spans="1:14" hidden="1">
      <c r="A8402">
        <v>3300</v>
      </c>
      <c r="B8402" t="s">
        <v>6888</v>
      </c>
      <c r="C8402" s="4">
        <v>41961</v>
      </c>
      <c r="D8402" s="4">
        <v>41965</v>
      </c>
      <c r="E8402" t="s">
        <v>15</v>
      </c>
      <c r="F8402" t="s">
        <v>664</v>
      </c>
      <c r="G8402" t="s">
        <v>21</v>
      </c>
      <c r="H8402">
        <v>19140</v>
      </c>
      <c r="I8402" t="s">
        <v>2746</v>
      </c>
      <c r="J8402">
        <v>50.997</v>
      </c>
      <c r="K8402">
        <v>1</v>
      </c>
      <c r="L8402">
        <v>91.794600000000003</v>
      </c>
      <c r="M8402">
        <v>0.7</v>
      </c>
      <c r="N8402">
        <v>-40.797600000000003</v>
      </c>
    </row>
    <row r="8403" spans="1:14" hidden="1">
      <c r="A8403">
        <v>3301</v>
      </c>
      <c r="B8403" t="s">
        <v>6888</v>
      </c>
      <c r="C8403" s="4">
        <v>41961</v>
      </c>
      <c r="D8403" s="4">
        <v>41965</v>
      </c>
      <c r="E8403" t="s">
        <v>15</v>
      </c>
      <c r="F8403" t="s">
        <v>664</v>
      </c>
      <c r="G8403" t="s">
        <v>21</v>
      </c>
      <c r="H8403">
        <v>19140</v>
      </c>
      <c r="I8403" t="s">
        <v>1246</v>
      </c>
      <c r="J8403">
        <v>76.792000000000002</v>
      </c>
      <c r="K8403">
        <v>1</v>
      </c>
      <c r="L8403">
        <v>93.110299999999995</v>
      </c>
      <c r="M8403">
        <v>0.2</v>
      </c>
      <c r="N8403">
        <v>-16.318300000000001</v>
      </c>
    </row>
    <row r="8404" spans="1:14" hidden="1">
      <c r="A8404">
        <v>3302</v>
      </c>
      <c r="B8404" t="s">
        <v>6888</v>
      </c>
      <c r="C8404" s="4">
        <v>41961</v>
      </c>
      <c r="D8404" s="4">
        <v>41965</v>
      </c>
      <c r="E8404" t="s">
        <v>15</v>
      </c>
      <c r="F8404" t="s">
        <v>664</v>
      </c>
      <c r="G8404" t="s">
        <v>21</v>
      </c>
      <c r="H8404">
        <v>19140</v>
      </c>
      <c r="I8404" t="s">
        <v>6889</v>
      </c>
      <c r="J8404">
        <v>539.96400000000006</v>
      </c>
      <c r="K8404">
        <v>6</v>
      </c>
      <c r="L8404">
        <v>107.9928</v>
      </c>
      <c r="M8404">
        <v>0.4</v>
      </c>
      <c r="N8404">
        <v>-107.9928</v>
      </c>
    </row>
    <row r="8405" spans="1:14" hidden="1">
      <c r="A8405">
        <v>3303</v>
      </c>
      <c r="B8405" t="s">
        <v>6888</v>
      </c>
      <c r="C8405" s="4">
        <v>41961</v>
      </c>
      <c r="D8405" s="4">
        <v>41965</v>
      </c>
      <c r="E8405" t="s">
        <v>15</v>
      </c>
      <c r="F8405" t="s">
        <v>664</v>
      </c>
      <c r="G8405" t="s">
        <v>21</v>
      </c>
      <c r="H8405">
        <v>19140</v>
      </c>
      <c r="I8405" t="s">
        <v>218</v>
      </c>
      <c r="J8405">
        <v>60.311999999999998</v>
      </c>
      <c r="K8405">
        <v>3</v>
      </c>
      <c r="L8405">
        <v>18.344899999999999</v>
      </c>
      <c r="M8405">
        <v>0.2</v>
      </c>
      <c r="N8405">
        <v>5.2773000000000003</v>
      </c>
    </row>
    <row r="8406" spans="1:14" hidden="1">
      <c r="A8406">
        <v>3304</v>
      </c>
      <c r="B8406" t="s">
        <v>6888</v>
      </c>
      <c r="C8406" s="4">
        <v>41961</v>
      </c>
      <c r="D8406" s="4">
        <v>41965</v>
      </c>
      <c r="E8406" t="s">
        <v>15</v>
      </c>
      <c r="F8406" t="s">
        <v>664</v>
      </c>
      <c r="G8406" t="s">
        <v>21</v>
      </c>
      <c r="H8406">
        <v>19140</v>
      </c>
      <c r="I8406" t="s">
        <v>384</v>
      </c>
      <c r="J8406">
        <v>1.944</v>
      </c>
      <c r="K8406">
        <v>3</v>
      </c>
      <c r="L8406">
        <v>1.1232</v>
      </c>
      <c r="M8406">
        <v>0.7</v>
      </c>
      <c r="N8406">
        <v>-1.4256</v>
      </c>
    </row>
    <row r="8407" spans="1:14" hidden="1">
      <c r="A8407">
        <v>4131</v>
      </c>
      <c r="B8407" t="s">
        <v>6890</v>
      </c>
      <c r="C8407" s="4">
        <v>41961</v>
      </c>
      <c r="D8407" s="4">
        <v>41968</v>
      </c>
      <c r="E8407" t="s">
        <v>15</v>
      </c>
      <c r="F8407" t="s">
        <v>1353</v>
      </c>
      <c r="G8407" t="s">
        <v>27</v>
      </c>
      <c r="H8407">
        <v>60623</v>
      </c>
      <c r="I8407" t="s">
        <v>1967</v>
      </c>
      <c r="J8407">
        <v>14.48</v>
      </c>
      <c r="K8407">
        <v>5</v>
      </c>
      <c r="L8407">
        <v>7.6744000000000003</v>
      </c>
      <c r="M8407">
        <v>0.8</v>
      </c>
      <c r="N8407">
        <v>-23.891999999999999</v>
      </c>
    </row>
    <row r="8408" spans="1:14" hidden="1">
      <c r="A8408">
        <v>4908</v>
      </c>
      <c r="B8408" t="s">
        <v>6891</v>
      </c>
      <c r="C8408" s="4">
        <v>41961</v>
      </c>
      <c r="D8408" s="4">
        <v>41966</v>
      </c>
      <c r="E8408" t="s">
        <v>52</v>
      </c>
      <c r="F8408" t="s">
        <v>4461</v>
      </c>
      <c r="G8408" t="s">
        <v>21</v>
      </c>
      <c r="H8408">
        <v>45014</v>
      </c>
      <c r="I8408" t="s">
        <v>2449</v>
      </c>
      <c r="J8408">
        <v>11.808</v>
      </c>
      <c r="K8408">
        <v>8</v>
      </c>
      <c r="L8408">
        <v>2.5583999999999998</v>
      </c>
      <c r="M8408">
        <v>0.7</v>
      </c>
      <c r="N8408">
        <v>-8.6592000000000002</v>
      </c>
    </row>
    <row r="8409" spans="1:14" hidden="1">
      <c r="A8409">
        <v>4909</v>
      </c>
      <c r="B8409" t="s">
        <v>6891</v>
      </c>
      <c r="C8409" s="4">
        <v>41961</v>
      </c>
      <c r="D8409" s="4">
        <v>41966</v>
      </c>
      <c r="E8409" t="s">
        <v>52</v>
      </c>
      <c r="F8409" t="s">
        <v>4461</v>
      </c>
      <c r="G8409" t="s">
        <v>21</v>
      </c>
      <c r="H8409">
        <v>45014</v>
      </c>
      <c r="I8409" t="s">
        <v>6892</v>
      </c>
      <c r="J8409">
        <v>9.5879999999999992</v>
      </c>
      <c r="K8409">
        <v>2</v>
      </c>
      <c r="L8409">
        <v>5.8327</v>
      </c>
      <c r="M8409">
        <v>0.4</v>
      </c>
      <c r="N8409">
        <v>-2.0773999999999999</v>
      </c>
    </row>
    <row r="8410" spans="1:14" hidden="1">
      <c r="A8410">
        <v>5396</v>
      </c>
      <c r="B8410" t="s">
        <v>6893</v>
      </c>
      <c r="C8410" s="4">
        <v>41961</v>
      </c>
      <c r="D8410" s="4">
        <v>41964</v>
      </c>
      <c r="E8410" t="s">
        <v>52</v>
      </c>
      <c r="F8410" t="s">
        <v>3243</v>
      </c>
      <c r="G8410" t="s">
        <v>27</v>
      </c>
      <c r="H8410">
        <v>84604</v>
      </c>
      <c r="I8410" t="s">
        <v>3376</v>
      </c>
      <c r="J8410">
        <v>21.98</v>
      </c>
      <c r="K8410">
        <v>7</v>
      </c>
      <c r="L8410">
        <v>1.7270000000000001</v>
      </c>
      <c r="M8410">
        <v>0</v>
      </c>
      <c r="N8410">
        <v>9.891</v>
      </c>
    </row>
    <row r="8411" spans="1:14" hidden="1">
      <c r="A8411">
        <v>7299</v>
      </c>
      <c r="B8411" t="s">
        <v>6894</v>
      </c>
      <c r="C8411" s="4">
        <v>41961</v>
      </c>
      <c r="D8411" s="4">
        <v>41964</v>
      </c>
      <c r="E8411" t="s">
        <v>38</v>
      </c>
      <c r="F8411" t="s">
        <v>1888</v>
      </c>
      <c r="G8411" t="s">
        <v>21</v>
      </c>
      <c r="H8411">
        <v>60016</v>
      </c>
      <c r="I8411" t="s">
        <v>1095</v>
      </c>
      <c r="J8411">
        <v>292.10000000000002</v>
      </c>
      <c r="K8411">
        <v>4</v>
      </c>
      <c r="L8411">
        <v>116.84</v>
      </c>
      <c r="M8411">
        <v>0.5</v>
      </c>
      <c r="N8411">
        <v>-175.26</v>
      </c>
    </row>
    <row r="8412" spans="1:14" hidden="1">
      <c r="A8412">
        <v>7300</v>
      </c>
      <c r="B8412" t="s">
        <v>6894</v>
      </c>
      <c r="C8412" s="4">
        <v>41961</v>
      </c>
      <c r="D8412" s="4">
        <v>41964</v>
      </c>
      <c r="E8412" t="s">
        <v>38</v>
      </c>
      <c r="F8412" t="s">
        <v>1888</v>
      </c>
      <c r="G8412" t="s">
        <v>21</v>
      </c>
      <c r="H8412">
        <v>60016</v>
      </c>
      <c r="I8412" t="s">
        <v>3098</v>
      </c>
      <c r="J8412">
        <v>8.5440000000000005</v>
      </c>
      <c r="K8412">
        <v>2</v>
      </c>
      <c r="L8412">
        <v>8.01</v>
      </c>
      <c r="M8412">
        <v>0.6</v>
      </c>
      <c r="N8412">
        <v>-7.476</v>
      </c>
    </row>
    <row r="8413" spans="1:14" hidden="1">
      <c r="A8413">
        <v>7301</v>
      </c>
      <c r="B8413" t="s">
        <v>6894</v>
      </c>
      <c r="C8413" s="4">
        <v>41961</v>
      </c>
      <c r="D8413" s="4">
        <v>41964</v>
      </c>
      <c r="E8413" t="s">
        <v>38</v>
      </c>
      <c r="F8413" t="s">
        <v>1888</v>
      </c>
      <c r="G8413" t="s">
        <v>21</v>
      </c>
      <c r="H8413">
        <v>60016</v>
      </c>
      <c r="I8413" t="s">
        <v>783</v>
      </c>
      <c r="J8413">
        <v>424.11599999999999</v>
      </c>
      <c r="K8413">
        <v>6</v>
      </c>
      <c r="L8413">
        <v>75.734999999999999</v>
      </c>
      <c r="M8413">
        <v>0.3</v>
      </c>
      <c r="N8413">
        <v>-30.294</v>
      </c>
    </row>
    <row r="8414" spans="1:14" hidden="1">
      <c r="A8414">
        <v>7302</v>
      </c>
      <c r="B8414" t="s">
        <v>6894</v>
      </c>
      <c r="C8414" s="4">
        <v>41961</v>
      </c>
      <c r="D8414" s="4">
        <v>41964</v>
      </c>
      <c r="E8414" t="s">
        <v>38</v>
      </c>
      <c r="F8414" t="s">
        <v>1888</v>
      </c>
      <c r="G8414" t="s">
        <v>21</v>
      </c>
      <c r="H8414">
        <v>60016</v>
      </c>
      <c r="I8414" t="s">
        <v>1380</v>
      </c>
      <c r="J8414">
        <v>2.8919999999999999</v>
      </c>
      <c r="K8414">
        <v>3</v>
      </c>
      <c r="L8414">
        <v>2.6027999999999998</v>
      </c>
      <c r="M8414">
        <v>0.8</v>
      </c>
      <c r="N8414">
        <v>-4.9164000000000003</v>
      </c>
    </row>
    <row r="8415" spans="1:14" hidden="1">
      <c r="A8415">
        <v>7303</v>
      </c>
      <c r="B8415" t="s">
        <v>6894</v>
      </c>
      <c r="C8415" s="4">
        <v>41961</v>
      </c>
      <c r="D8415" s="4">
        <v>41964</v>
      </c>
      <c r="E8415" t="s">
        <v>38</v>
      </c>
      <c r="F8415" t="s">
        <v>1888</v>
      </c>
      <c r="G8415" t="s">
        <v>21</v>
      </c>
      <c r="H8415">
        <v>60016</v>
      </c>
      <c r="I8415" t="s">
        <v>2320</v>
      </c>
      <c r="J8415">
        <v>381.72</v>
      </c>
      <c r="K8415">
        <v>5</v>
      </c>
      <c r="L8415">
        <v>89.7042</v>
      </c>
      <c r="M8415">
        <v>0.2</v>
      </c>
      <c r="N8415">
        <v>-66.801000000000002</v>
      </c>
    </row>
    <row r="8416" spans="1:14" hidden="1">
      <c r="A8416">
        <v>8844</v>
      </c>
      <c r="B8416" t="s">
        <v>6895</v>
      </c>
      <c r="C8416" s="4">
        <v>41961</v>
      </c>
      <c r="D8416" s="4">
        <v>41963</v>
      </c>
      <c r="E8416" t="s">
        <v>52</v>
      </c>
      <c r="F8416" t="s">
        <v>1504</v>
      </c>
      <c r="G8416" t="s">
        <v>27</v>
      </c>
      <c r="H8416">
        <v>55407</v>
      </c>
      <c r="I8416" t="s">
        <v>2068</v>
      </c>
      <c r="J8416">
        <v>67.150000000000006</v>
      </c>
      <c r="K8416">
        <v>5</v>
      </c>
      <c r="L8416">
        <v>10.0725</v>
      </c>
      <c r="M8416">
        <v>0</v>
      </c>
      <c r="N8416">
        <v>16.787500000000001</v>
      </c>
    </row>
    <row r="8417" spans="1:14" hidden="1">
      <c r="A8417">
        <v>9285</v>
      </c>
      <c r="B8417" t="s">
        <v>6896</v>
      </c>
      <c r="C8417" s="4">
        <v>41961</v>
      </c>
      <c r="D8417" s="4">
        <v>41966</v>
      </c>
      <c r="E8417" t="s">
        <v>15</v>
      </c>
      <c r="F8417" t="s">
        <v>751</v>
      </c>
      <c r="G8417" t="s">
        <v>27</v>
      </c>
      <c r="H8417">
        <v>53132</v>
      </c>
      <c r="I8417" t="s">
        <v>1085</v>
      </c>
      <c r="J8417">
        <v>392.94</v>
      </c>
      <c r="K8417">
        <v>3</v>
      </c>
      <c r="L8417">
        <v>116.5722</v>
      </c>
      <c r="M8417">
        <v>0</v>
      </c>
      <c r="N8417">
        <v>43.223399999999998</v>
      </c>
    </row>
    <row r="8418" spans="1:14" hidden="1">
      <c r="A8418">
        <v>9637</v>
      </c>
      <c r="B8418" t="s">
        <v>6897</v>
      </c>
      <c r="C8418" s="4">
        <v>41961</v>
      </c>
      <c r="D8418" s="4">
        <v>41968</v>
      </c>
      <c r="E8418" t="s">
        <v>15</v>
      </c>
      <c r="F8418" t="s">
        <v>2116</v>
      </c>
      <c r="G8418" t="s">
        <v>27</v>
      </c>
      <c r="H8418">
        <v>98105</v>
      </c>
      <c r="I8418" t="s">
        <v>1226</v>
      </c>
      <c r="J8418">
        <v>137.54</v>
      </c>
      <c r="K8418">
        <v>2</v>
      </c>
      <c r="L8418">
        <v>41.262</v>
      </c>
      <c r="M8418">
        <v>0</v>
      </c>
      <c r="N8418">
        <v>55.015999999999998</v>
      </c>
    </row>
    <row r="8419" spans="1:14" hidden="1">
      <c r="A8419">
        <v>9638</v>
      </c>
      <c r="B8419" t="s">
        <v>6897</v>
      </c>
      <c r="C8419" s="4">
        <v>41961</v>
      </c>
      <c r="D8419" s="4">
        <v>41968</v>
      </c>
      <c r="E8419" t="s">
        <v>15</v>
      </c>
      <c r="F8419" t="s">
        <v>2116</v>
      </c>
      <c r="G8419" t="s">
        <v>27</v>
      </c>
      <c r="H8419">
        <v>98105</v>
      </c>
      <c r="I8419" t="s">
        <v>253</v>
      </c>
      <c r="J8419">
        <v>730.2</v>
      </c>
      <c r="K8419">
        <v>4</v>
      </c>
      <c r="L8419">
        <v>158.8185</v>
      </c>
      <c r="M8419">
        <v>0</v>
      </c>
      <c r="N8419">
        <v>94.926000000000002</v>
      </c>
    </row>
    <row r="8420" spans="1:14" hidden="1">
      <c r="A8420">
        <v>2093</v>
      </c>
      <c r="B8420" t="s">
        <v>6898</v>
      </c>
      <c r="C8420" s="4">
        <v>41960</v>
      </c>
      <c r="D8420" s="4">
        <v>41964</v>
      </c>
      <c r="E8420" t="s">
        <v>15</v>
      </c>
      <c r="F8420" t="s">
        <v>5536</v>
      </c>
      <c r="G8420" t="s">
        <v>17</v>
      </c>
      <c r="H8420">
        <v>56560</v>
      </c>
      <c r="I8420" t="s">
        <v>1608</v>
      </c>
      <c r="J8420">
        <v>479.9</v>
      </c>
      <c r="K8420">
        <v>5</v>
      </c>
      <c r="L8420">
        <v>79.663399999999996</v>
      </c>
      <c r="M8420">
        <v>0</v>
      </c>
      <c r="N8420">
        <v>81.582999999999998</v>
      </c>
    </row>
    <row r="8421" spans="1:14" hidden="1">
      <c r="A8421">
        <v>3071</v>
      </c>
      <c r="B8421" t="s">
        <v>6899</v>
      </c>
      <c r="C8421" s="4">
        <v>41960</v>
      </c>
      <c r="D8421" s="4">
        <v>41965</v>
      </c>
      <c r="E8421" t="s">
        <v>15</v>
      </c>
      <c r="F8421" t="s">
        <v>109</v>
      </c>
      <c r="G8421" t="s">
        <v>27</v>
      </c>
      <c r="H8421">
        <v>19711</v>
      </c>
      <c r="I8421" t="s">
        <v>5219</v>
      </c>
      <c r="J8421">
        <v>2934.33</v>
      </c>
      <c r="K8421">
        <v>7</v>
      </c>
      <c r="L8421">
        <v>306.00869999999998</v>
      </c>
      <c r="M8421">
        <v>0</v>
      </c>
      <c r="N8421">
        <v>792.26909999999998</v>
      </c>
    </row>
    <row r="8422" spans="1:14" hidden="1">
      <c r="A8422">
        <v>3072</v>
      </c>
      <c r="B8422" t="s">
        <v>6899</v>
      </c>
      <c r="C8422" s="4">
        <v>41960</v>
      </c>
      <c r="D8422" s="4">
        <v>41965</v>
      </c>
      <c r="E8422" t="s">
        <v>15</v>
      </c>
      <c r="F8422" t="s">
        <v>109</v>
      </c>
      <c r="G8422" t="s">
        <v>27</v>
      </c>
      <c r="H8422">
        <v>19711</v>
      </c>
      <c r="I8422" t="s">
        <v>6105</v>
      </c>
      <c r="J8422">
        <v>124.41</v>
      </c>
      <c r="K8422">
        <v>3</v>
      </c>
      <c r="L8422">
        <v>36.493600000000001</v>
      </c>
      <c r="M8422">
        <v>0</v>
      </c>
      <c r="N8422">
        <v>14.9292</v>
      </c>
    </row>
    <row r="8423" spans="1:14" hidden="1">
      <c r="A8423">
        <v>3073</v>
      </c>
      <c r="B8423" t="s">
        <v>6899</v>
      </c>
      <c r="C8423" s="4">
        <v>41960</v>
      </c>
      <c r="D8423" s="4">
        <v>41965</v>
      </c>
      <c r="E8423" t="s">
        <v>15</v>
      </c>
      <c r="F8423" t="s">
        <v>109</v>
      </c>
      <c r="G8423" t="s">
        <v>27</v>
      </c>
      <c r="H8423">
        <v>19711</v>
      </c>
      <c r="I8423" t="s">
        <v>3645</v>
      </c>
      <c r="J8423">
        <v>57.75</v>
      </c>
      <c r="K8423">
        <v>5</v>
      </c>
      <c r="L8423">
        <v>6.2370000000000001</v>
      </c>
      <c r="M8423">
        <v>0</v>
      </c>
      <c r="N8423">
        <v>26.565000000000001</v>
      </c>
    </row>
    <row r="8424" spans="1:14" hidden="1">
      <c r="A8424">
        <v>3262</v>
      </c>
      <c r="B8424" t="s">
        <v>6900</v>
      </c>
      <c r="C8424" s="4">
        <v>41960</v>
      </c>
      <c r="D8424" s="4">
        <v>41962</v>
      </c>
      <c r="E8424" t="s">
        <v>38</v>
      </c>
      <c r="F8424" t="s">
        <v>3080</v>
      </c>
      <c r="G8424" t="s">
        <v>27</v>
      </c>
      <c r="H8424">
        <v>94109</v>
      </c>
      <c r="I8424" t="s">
        <v>1355</v>
      </c>
      <c r="J8424">
        <v>99.98</v>
      </c>
      <c r="K8424">
        <v>2</v>
      </c>
      <c r="L8424">
        <v>45.9908</v>
      </c>
      <c r="M8424">
        <v>0</v>
      </c>
      <c r="N8424">
        <v>7.9983999999999904</v>
      </c>
    </row>
    <row r="8425" spans="1:14" hidden="1">
      <c r="A8425">
        <v>3263</v>
      </c>
      <c r="B8425" t="s">
        <v>6900</v>
      </c>
      <c r="C8425" s="4">
        <v>41960</v>
      </c>
      <c r="D8425" s="4">
        <v>41962</v>
      </c>
      <c r="E8425" t="s">
        <v>38</v>
      </c>
      <c r="F8425" t="s">
        <v>3080</v>
      </c>
      <c r="G8425" t="s">
        <v>27</v>
      </c>
      <c r="H8425">
        <v>94109</v>
      </c>
      <c r="I8425" t="s">
        <v>2109</v>
      </c>
      <c r="J8425">
        <v>733.95</v>
      </c>
      <c r="K8425">
        <v>7</v>
      </c>
      <c r="L8425">
        <v>54.521999999999998</v>
      </c>
      <c r="M8425">
        <v>0</v>
      </c>
      <c r="N8425">
        <v>352.29599999999999</v>
      </c>
    </row>
    <row r="8426" spans="1:14" hidden="1">
      <c r="A8426">
        <v>3264</v>
      </c>
      <c r="B8426" t="s">
        <v>6900</v>
      </c>
      <c r="C8426" s="4">
        <v>41960</v>
      </c>
      <c r="D8426" s="4">
        <v>41962</v>
      </c>
      <c r="E8426" t="s">
        <v>38</v>
      </c>
      <c r="F8426" t="s">
        <v>3080</v>
      </c>
      <c r="G8426" t="s">
        <v>27</v>
      </c>
      <c r="H8426">
        <v>94109</v>
      </c>
      <c r="I8426" t="s">
        <v>2106</v>
      </c>
      <c r="J8426">
        <v>241.44</v>
      </c>
      <c r="K8426">
        <v>3</v>
      </c>
      <c r="L8426">
        <v>56.335999999999999</v>
      </c>
      <c r="M8426">
        <v>0</v>
      </c>
      <c r="N8426">
        <v>72.432000000000002</v>
      </c>
    </row>
    <row r="8427" spans="1:14" hidden="1">
      <c r="A8427">
        <v>3602</v>
      </c>
      <c r="B8427" t="s">
        <v>6901</v>
      </c>
      <c r="C8427" s="4">
        <v>41960</v>
      </c>
      <c r="D8427" s="4">
        <v>41967</v>
      </c>
      <c r="E8427" t="s">
        <v>15</v>
      </c>
      <c r="F8427" t="s">
        <v>1673</v>
      </c>
      <c r="G8427" t="s">
        <v>21</v>
      </c>
      <c r="H8427">
        <v>19143</v>
      </c>
      <c r="I8427" t="s">
        <v>647</v>
      </c>
      <c r="J8427">
        <v>12.448</v>
      </c>
      <c r="K8427">
        <v>2</v>
      </c>
      <c r="L8427">
        <v>4.2789999999999999</v>
      </c>
      <c r="M8427">
        <v>0.2</v>
      </c>
      <c r="N8427">
        <v>3.89</v>
      </c>
    </row>
    <row r="8428" spans="1:14" hidden="1">
      <c r="A8428">
        <v>3603</v>
      </c>
      <c r="B8428" t="s">
        <v>6901</v>
      </c>
      <c r="C8428" s="4">
        <v>41960</v>
      </c>
      <c r="D8428" s="4">
        <v>41967</v>
      </c>
      <c r="E8428" t="s">
        <v>15</v>
      </c>
      <c r="F8428" t="s">
        <v>1673</v>
      </c>
      <c r="G8428" t="s">
        <v>21</v>
      </c>
      <c r="H8428">
        <v>19143</v>
      </c>
      <c r="I8428" t="s">
        <v>1968</v>
      </c>
      <c r="J8428">
        <v>657.93</v>
      </c>
      <c r="K8428">
        <v>5</v>
      </c>
      <c r="L8428">
        <v>150.38399999999999</v>
      </c>
      <c r="M8428">
        <v>0.3</v>
      </c>
      <c r="N8428">
        <v>-93.99</v>
      </c>
    </row>
    <row r="8429" spans="1:14" hidden="1">
      <c r="A8429">
        <v>6023</v>
      </c>
      <c r="B8429" t="s">
        <v>6902</v>
      </c>
      <c r="C8429" s="4">
        <v>41960</v>
      </c>
      <c r="D8429" s="4">
        <v>41964</v>
      </c>
      <c r="E8429" t="s">
        <v>15</v>
      </c>
      <c r="F8429" t="s">
        <v>1273</v>
      </c>
      <c r="G8429" t="s">
        <v>21</v>
      </c>
      <c r="H8429">
        <v>75104</v>
      </c>
      <c r="I8429" t="s">
        <v>3355</v>
      </c>
      <c r="J8429">
        <v>7.08</v>
      </c>
      <c r="K8429">
        <v>3</v>
      </c>
      <c r="L8429">
        <v>1.534</v>
      </c>
      <c r="M8429">
        <v>0.2</v>
      </c>
      <c r="N8429">
        <v>2.4780000000000002</v>
      </c>
    </row>
    <row r="8430" spans="1:14" hidden="1">
      <c r="A8430">
        <v>6535</v>
      </c>
      <c r="B8430" t="s">
        <v>6903</v>
      </c>
      <c r="C8430" s="4">
        <v>41960</v>
      </c>
      <c r="D8430" s="4">
        <v>41965</v>
      </c>
      <c r="E8430" t="s">
        <v>15</v>
      </c>
      <c r="F8430" t="s">
        <v>975</v>
      </c>
      <c r="G8430" t="s">
        <v>21</v>
      </c>
      <c r="H8430">
        <v>14215</v>
      </c>
      <c r="I8430" t="s">
        <v>1925</v>
      </c>
      <c r="J8430">
        <v>2152.7759999999998</v>
      </c>
      <c r="K8430">
        <v>3</v>
      </c>
      <c r="L8430">
        <v>475.40469999999999</v>
      </c>
      <c r="M8430">
        <v>0.2</v>
      </c>
      <c r="N8430">
        <v>726.56190000000004</v>
      </c>
    </row>
    <row r="8431" spans="1:14" hidden="1">
      <c r="A8431">
        <v>6536</v>
      </c>
      <c r="B8431" t="s">
        <v>6903</v>
      </c>
      <c r="C8431" s="4">
        <v>41960</v>
      </c>
      <c r="D8431" s="4">
        <v>41965</v>
      </c>
      <c r="E8431" t="s">
        <v>15</v>
      </c>
      <c r="F8431" t="s">
        <v>975</v>
      </c>
      <c r="G8431" t="s">
        <v>21</v>
      </c>
      <c r="H8431">
        <v>14215</v>
      </c>
      <c r="I8431" t="s">
        <v>954</v>
      </c>
      <c r="J8431">
        <v>4007.84</v>
      </c>
      <c r="K8431">
        <v>10</v>
      </c>
      <c r="L8431">
        <v>405.79379999999998</v>
      </c>
      <c r="M8431">
        <v>0.2</v>
      </c>
      <c r="N8431">
        <v>-50.098000000000297</v>
      </c>
    </row>
    <row r="8432" spans="1:14" hidden="1">
      <c r="A8432">
        <v>9461</v>
      </c>
      <c r="B8432" t="s">
        <v>6904</v>
      </c>
      <c r="C8432" s="4">
        <v>41960</v>
      </c>
      <c r="D8432" s="4">
        <v>41965</v>
      </c>
      <c r="E8432" t="s">
        <v>52</v>
      </c>
      <c r="F8432" t="s">
        <v>940</v>
      </c>
      <c r="G8432" t="s">
        <v>17</v>
      </c>
      <c r="H8432">
        <v>10024</v>
      </c>
      <c r="I8432" t="s">
        <v>5172</v>
      </c>
      <c r="J8432">
        <v>34.44</v>
      </c>
      <c r="K8432">
        <v>3</v>
      </c>
      <c r="L8432">
        <v>5.74</v>
      </c>
      <c r="M8432">
        <v>0</v>
      </c>
      <c r="N8432">
        <v>17.22</v>
      </c>
    </row>
    <row r="8433" spans="1:14" hidden="1">
      <c r="A8433">
        <v>3781</v>
      </c>
      <c r="B8433" t="s">
        <v>6905</v>
      </c>
      <c r="C8433" s="4">
        <v>41959</v>
      </c>
      <c r="D8433" s="4">
        <v>41963</v>
      </c>
      <c r="E8433" t="s">
        <v>15</v>
      </c>
      <c r="F8433" t="s">
        <v>4626</v>
      </c>
      <c r="G8433" t="s">
        <v>17</v>
      </c>
      <c r="H8433">
        <v>66502</v>
      </c>
      <c r="I8433" t="s">
        <v>3635</v>
      </c>
      <c r="J8433">
        <v>273.95999999999998</v>
      </c>
      <c r="K8433">
        <v>2</v>
      </c>
      <c r="L8433">
        <v>131.5008</v>
      </c>
      <c r="M8433">
        <v>0</v>
      </c>
      <c r="N8433">
        <v>10.958399999999999</v>
      </c>
    </row>
    <row r="8434" spans="1:14" hidden="1">
      <c r="A8434">
        <v>4445</v>
      </c>
      <c r="B8434" t="s">
        <v>6906</v>
      </c>
      <c r="C8434" s="4">
        <v>41959</v>
      </c>
      <c r="D8434" s="4">
        <v>41964</v>
      </c>
      <c r="E8434" t="s">
        <v>15</v>
      </c>
      <c r="F8434" t="s">
        <v>3056</v>
      </c>
      <c r="G8434" t="s">
        <v>17</v>
      </c>
      <c r="H8434">
        <v>47401</v>
      </c>
      <c r="I8434" t="s">
        <v>3014</v>
      </c>
      <c r="J8434">
        <v>78.349999999999994</v>
      </c>
      <c r="K8434">
        <v>5</v>
      </c>
      <c r="L8434">
        <v>8.3050999999999995</v>
      </c>
      <c r="M8434">
        <v>0</v>
      </c>
      <c r="N8434">
        <v>36.8245</v>
      </c>
    </row>
    <row r="8435" spans="1:14" hidden="1">
      <c r="A8435">
        <v>4446</v>
      </c>
      <c r="B8435" t="s">
        <v>6906</v>
      </c>
      <c r="C8435" s="4">
        <v>41959</v>
      </c>
      <c r="D8435" s="4">
        <v>41964</v>
      </c>
      <c r="E8435" t="s">
        <v>15</v>
      </c>
      <c r="F8435" t="s">
        <v>3056</v>
      </c>
      <c r="G8435" t="s">
        <v>17</v>
      </c>
      <c r="H8435">
        <v>47401</v>
      </c>
      <c r="I8435" t="s">
        <v>4877</v>
      </c>
      <c r="J8435">
        <v>31.68</v>
      </c>
      <c r="K8435">
        <v>6</v>
      </c>
      <c r="L8435">
        <v>2.9039999999999999</v>
      </c>
      <c r="M8435">
        <v>0</v>
      </c>
      <c r="N8435">
        <v>14.256</v>
      </c>
    </row>
    <row r="8436" spans="1:14" hidden="1">
      <c r="A8436">
        <v>4447</v>
      </c>
      <c r="B8436" t="s">
        <v>6906</v>
      </c>
      <c r="C8436" s="4">
        <v>41959</v>
      </c>
      <c r="D8436" s="4">
        <v>41964</v>
      </c>
      <c r="E8436" t="s">
        <v>15</v>
      </c>
      <c r="F8436" t="s">
        <v>3056</v>
      </c>
      <c r="G8436" t="s">
        <v>17</v>
      </c>
      <c r="H8436">
        <v>47401</v>
      </c>
      <c r="I8436" t="s">
        <v>2430</v>
      </c>
      <c r="J8436">
        <v>29.12</v>
      </c>
      <c r="K8436">
        <v>4</v>
      </c>
      <c r="L8436">
        <v>3.7128000000000001</v>
      </c>
      <c r="M8436">
        <v>0</v>
      </c>
      <c r="N8436">
        <v>14.268800000000001</v>
      </c>
    </row>
    <row r="8437" spans="1:14" hidden="1">
      <c r="A8437">
        <v>4448</v>
      </c>
      <c r="B8437" t="s">
        <v>6906</v>
      </c>
      <c r="C8437" s="4">
        <v>41959</v>
      </c>
      <c r="D8437" s="4">
        <v>41964</v>
      </c>
      <c r="E8437" t="s">
        <v>15</v>
      </c>
      <c r="F8437" t="s">
        <v>3056</v>
      </c>
      <c r="G8437" t="s">
        <v>17</v>
      </c>
      <c r="H8437">
        <v>47401</v>
      </c>
      <c r="I8437" t="s">
        <v>1119</v>
      </c>
      <c r="J8437">
        <v>169.45</v>
      </c>
      <c r="K8437">
        <v>5</v>
      </c>
      <c r="L8437">
        <v>25.4175</v>
      </c>
      <c r="M8437">
        <v>0</v>
      </c>
      <c r="N8437">
        <v>42.362499999999997</v>
      </c>
    </row>
    <row r="8438" spans="1:14" hidden="1">
      <c r="A8438">
        <v>4983</v>
      </c>
      <c r="B8438" t="s">
        <v>6907</v>
      </c>
      <c r="C8438" s="4">
        <v>41959</v>
      </c>
      <c r="D8438" s="4">
        <v>41965</v>
      </c>
      <c r="E8438" t="s">
        <v>15</v>
      </c>
      <c r="F8438" t="s">
        <v>931</v>
      </c>
      <c r="G8438" t="s">
        <v>27</v>
      </c>
      <c r="H8438">
        <v>92646</v>
      </c>
      <c r="I8438" t="s">
        <v>1325</v>
      </c>
      <c r="J8438">
        <v>5.22</v>
      </c>
      <c r="K8438">
        <v>2</v>
      </c>
      <c r="L8438">
        <v>1.4094</v>
      </c>
      <c r="M8438">
        <v>0</v>
      </c>
      <c r="N8438">
        <v>2.4011999999999998</v>
      </c>
    </row>
    <row r="8439" spans="1:14" hidden="1">
      <c r="A8439">
        <v>5304</v>
      </c>
      <c r="B8439" t="s">
        <v>6908</v>
      </c>
      <c r="C8439" s="4">
        <v>41959</v>
      </c>
      <c r="D8439" s="4">
        <v>41963</v>
      </c>
      <c r="E8439" t="s">
        <v>15</v>
      </c>
      <c r="F8439" t="s">
        <v>661</v>
      </c>
      <c r="G8439" t="s">
        <v>21</v>
      </c>
      <c r="H8439">
        <v>62521</v>
      </c>
      <c r="I8439" t="s">
        <v>2641</v>
      </c>
      <c r="J8439">
        <v>37.295999999999999</v>
      </c>
      <c r="K8439">
        <v>2</v>
      </c>
      <c r="L8439">
        <v>19.180800000000001</v>
      </c>
      <c r="M8439">
        <v>0.3</v>
      </c>
      <c r="N8439">
        <v>-1.0656000000000001</v>
      </c>
    </row>
    <row r="8440" spans="1:14" hidden="1">
      <c r="A8440">
        <v>8709</v>
      </c>
      <c r="B8440" t="s">
        <v>6909</v>
      </c>
      <c r="C8440" s="4">
        <v>41959</v>
      </c>
      <c r="D8440" s="4">
        <v>41961</v>
      </c>
      <c r="E8440" t="s">
        <v>38</v>
      </c>
      <c r="F8440" t="s">
        <v>1122</v>
      </c>
      <c r="G8440" t="s">
        <v>27</v>
      </c>
      <c r="H8440">
        <v>90008</v>
      </c>
      <c r="I8440" t="s">
        <v>2112</v>
      </c>
      <c r="J8440">
        <v>79.968000000000004</v>
      </c>
      <c r="K8440">
        <v>4</v>
      </c>
      <c r="L8440">
        <v>24.490200000000002</v>
      </c>
      <c r="M8440">
        <v>0.2</v>
      </c>
      <c r="N8440">
        <v>-17.992799999999999</v>
      </c>
    </row>
    <row r="8441" spans="1:14" hidden="1">
      <c r="A8441">
        <v>8710</v>
      </c>
      <c r="B8441" t="s">
        <v>6909</v>
      </c>
      <c r="C8441" s="4">
        <v>41959</v>
      </c>
      <c r="D8441" s="4">
        <v>41961</v>
      </c>
      <c r="E8441" t="s">
        <v>38</v>
      </c>
      <c r="F8441" t="s">
        <v>1122</v>
      </c>
      <c r="G8441" t="s">
        <v>27</v>
      </c>
      <c r="H8441">
        <v>90008</v>
      </c>
      <c r="I8441" t="s">
        <v>119</v>
      </c>
      <c r="J8441">
        <v>305.97449999999998</v>
      </c>
      <c r="K8441">
        <v>3</v>
      </c>
      <c r="L8441">
        <v>93.592200000000005</v>
      </c>
      <c r="M8441">
        <v>0.15</v>
      </c>
      <c r="N8441">
        <v>25.197900000000001</v>
      </c>
    </row>
    <row r="8442" spans="1:14" hidden="1">
      <c r="A8442">
        <v>8711</v>
      </c>
      <c r="B8442" t="s">
        <v>6909</v>
      </c>
      <c r="C8442" s="4">
        <v>41959</v>
      </c>
      <c r="D8442" s="4">
        <v>41961</v>
      </c>
      <c r="E8442" t="s">
        <v>38</v>
      </c>
      <c r="F8442" t="s">
        <v>1122</v>
      </c>
      <c r="G8442" t="s">
        <v>27</v>
      </c>
      <c r="H8442">
        <v>90008</v>
      </c>
      <c r="I8442" t="s">
        <v>1259</v>
      </c>
      <c r="J8442">
        <v>344.91</v>
      </c>
      <c r="K8442">
        <v>3</v>
      </c>
      <c r="L8442">
        <v>111.5209</v>
      </c>
      <c r="M8442">
        <v>0</v>
      </c>
      <c r="N8442">
        <v>10.347300000000001</v>
      </c>
    </row>
    <row r="8443" spans="1:14" hidden="1">
      <c r="A8443">
        <v>2009</v>
      </c>
      <c r="B8443" t="s">
        <v>6910</v>
      </c>
      <c r="C8443" s="4">
        <v>41958</v>
      </c>
      <c r="D8443" s="4">
        <v>41964</v>
      </c>
      <c r="E8443" t="s">
        <v>15</v>
      </c>
      <c r="F8443" t="s">
        <v>1655</v>
      </c>
      <c r="G8443" t="s">
        <v>21</v>
      </c>
      <c r="H8443">
        <v>37604</v>
      </c>
      <c r="I8443" t="s">
        <v>335</v>
      </c>
      <c r="J8443">
        <v>4.2240000000000002</v>
      </c>
      <c r="K8443">
        <v>3</v>
      </c>
      <c r="L8443">
        <v>1.2496</v>
      </c>
      <c r="M8443">
        <v>0.2</v>
      </c>
      <c r="N8443">
        <v>0.47520000000000001</v>
      </c>
    </row>
    <row r="8444" spans="1:14" hidden="1">
      <c r="A8444">
        <v>2010</v>
      </c>
      <c r="B8444" t="s">
        <v>6910</v>
      </c>
      <c r="C8444" s="4">
        <v>41958</v>
      </c>
      <c r="D8444" s="4">
        <v>41964</v>
      </c>
      <c r="E8444" t="s">
        <v>15</v>
      </c>
      <c r="F8444" t="s">
        <v>1655</v>
      </c>
      <c r="G8444" t="s">
        <v>21</v>
      </c>
      <c r="H8444">
        <v>37604</v>
      </c>
      <c r="I8444" t="s">
        <v>1424</v>
      </c>
      <c r="J8444">
        <v>333.05599999999998</v>
      </c>
      <c r="K8444">
        <v>2</v>
      </c>
      <c r="L8444">
        <v>151.95679999999999</v>
      </c>
      <c r="M8444">
        <v>0.2</v>
      </c>
      <c r="N8444">
        <v>29.142399999999999</v>
      </c>
    </row>
    <row r="8445" spans="1:14" hidden="1">
      <c r="A8445">
        <v>2011</v>
      </c>
      <c r="B8445" t="s">
        <v>6910</v>
      </c>
      <c r="C8445" s="4">
        <v>41958</v>
      </c>
      <c r="D8445" s="4">
        <v>41964</v>
      </c>
      <c r="E8445" t="s">
        <v>15</v>
      </c>
      <c r="F8445" t="s">
        <v>1655</v>
      </c>
      <c r="G8445" t="s">
        <v>21</v>
      </c>
      <c r="H8445">
        <v>37604</v>
      </c>
      <c r="I8445" t="s">
        <v>647</v>
      </c>
      <c r="J8445">
        <v>24.896000000000001</v>
      </c>
      <c r="K8445">
        <v>4</v>
      </c>
      <c r="L8445">
        <v>4.2789999999999999</v>
      </c>
      <c r="M8445">
        <v>0.2</v>
      </c>
      <c r="N8445">
        <v>7.78</v>
      </c>
    </row>
    <row r="8446" spans="1:14" hidden="1">
      <c r="A8446">
        <v>2517</v>
      </c>
      <c r="B8446" t="s">
        <v>6911</v>
      </c>
      <c r="C8446" s="4">
        <v>41958</v>
      </c>
      <c r="D8446" s="4">
        <v>41965</v>
      </c>
      <c r="E8446" t="s">
        <v>15</v>
      </c>
      <c r="F8446" t="s">
        <v>1525</v>
      </c>
      <c r="G8446" t="s">
        <v>21</v>
      </c>
      <c r="H8446">
        <v>77095</v>
      </c>
      <c r="I8446" t="s">
        <v>994</v>
      </c>
      <c r="J8446">
        <v>604.65599999999995</v>
      </c>
      <c r="K8446">
        <v>9</v>
      </c>
      <c r="L8446">
        <v>44.509399999999999</v>
      </c>
      <c r="M8446">
        <v>0.2</v>
      </c>
      <c r="N8446">
        <v>204.07140000000001</v>
      </c>
    </row>
    <row r="8447" spans="1:14" hidden="1">
      <c r="A8447">
        <v>5018</v>
      </c>
      <c r="B8447" t="s">
        <v>6912</v>
      </c>
      <c r="C8447" s="4">
        <v>41958</v>
      </c>
      <c r="D8447" s="4">
        <v>41961</v>
      </c>
      <c r="E8447" t="s">
        <v>38</v>
      </c>
      <c r="F8447" t="s">
        <v>2309</v>
      </c>
      <c r="G8447" t="s">
        <v>21</v>
      </c>
      <c r="H8447">
        <v>90008</v>
      </c>
      <c r="I8447" t="s">
        <v>5120</v>
      </c>
      <c r="J8447">
        <v>10.11</v>
      </c>
      <c r="K8447">
        <v>3</v>
      </c>
      <c r="L8447">
        <v>2.2915999999999999</v>
      </c>
      <c r="M8447">
        <v>0</v>
      </c>
      <c r="N8447">
        <v>3.2351999999999999</v>
      </c>
    </row>
    <row r="8448" spans="1:14" hidden="1">
      <c r="A8448">
        <v>5019</v>
      </c>
      <c r="B8448" t="s">
        <v>6912</v>
      </c>
      <c r="C8448" s="4">
        <v>41958</v>
      </c>
      <c r="D8448" s="4">
        <v>41961</v>
      </c>
      <c r="E8448" t="s">
        <v>38</v>
      </c>
      <c r="F8448" t="s">
        <v>2309</v>
      </c>
      <c r="G8448" t="s">
        <v>21</v>
      </c>
      <c r="H8448">
        <v>90008</v>
      </c>
      <c r="I8448" t="s">
        <v>648</v>
      </c>
      <c r="J8448">
        <v>772.47</v>
      </c>
      <c r="K8448">
        <v>3</v>
      </c>
      <c r="L8448">
        <v>208.5669</v>
      </c>
      <c r="M8448">
        <v>0</v>
      </c>
      <c r="N8448">
        <v>146.76929999999999</v>
      </c>
    </row>
    <row r="8449" spans="1:14" hidden="1">
      <c r="A8449">
        <v>5020</v>
      </c>
      <c r="B8449" t="s">
        <v>6912</v>
      </c>
      <c r="C8449" s="4">
        <v>41958</v>
      </c>
      <c r="D8449" s="4">
        <v>41961</v>
      </c>
      <c r="E8449" t="s">
        <v>38</v>
      </c>
      <c r="F8449" t="s">
        <v>2309</v>
      </c>
      <c r="G8449" t="s">
        <v>21</v>
      </c>
      <c r="H8449">
        <v>90008</v>
      </c>
      <c r="I8449" t="s">
        <v>2971</v>
      </c>
      <c r="J8449">
        <v>20.46</v>
      </c>
      <c r="K8449">
        <v>2</v>
      </c>
      <c r="L8449">
        <v>7.5701999999999998</v>
      </c>
      <c r="M8449">
        <v>0</v>
      </c>
      <c r="N8449">
        <v>5.3196000000000003</v>
      </c>
    </row>
    <row r="8450" spans="1:14" hidden="1">
      <c r="A8450">
        <v>8946</v>
      </c>
      <c r="B8450" t="s">
        <v>6913</v>
      </c>
      <c r="C8450" s="4">
        <v>41958</v>
      </c>
      <c r="D8450" s="4">
        <v>41960</v>
      </c>
      <c r="E8450" t="s">
        <v>52</v>
      </c>
      <c r="F8450" t="s">
        <v>2993</v>
      </c>
      <c r="G8450" t="s">
        <v>27</v>
      </c>
      <c r="H8450">
        <v>94110</v>
      </c>
      <c r="I8450" t="s">
        <v>2090</v>
      </c>
      <c r="J8450">
        <v>10.95</v>
      </c>
      <c r="K8450">
        <v>3</v>
      </c>
      <c r="L8450">
        <v>2.5550000000000002</v>
      </c>
      <c r="M8450">
        <v>0</v>
      </c>
      <c r="N8450">
        <v>3.2850000000000001</v>
      </c>
    </row>
    <row r="8451" spans="1:14" hidden="1">
      <c r="A8451">
        <v>2210</v>
      </c>
      <c r="B8451" t="s">
        <v>6914</v>
      </c>
      <c r="C8451" s="4">
        <v>41957</v>
      </c>
      <c r="D8451" s="4">
        <v>41959</v>
      </c>
      <c r="E8451" t="s">
        <v>52</v>
      </c>
      <c r="F8451" t="s">
        <v>1432</v>
      </c>
      <c r="G8451" t="s">
        <v>21</v>
      </c>
      <c r="H8451">
        <v>6824</v>
      </c>
      <c r="I8451" t="s">
        <v>2742</v>
      </c>
      <c r="J8451">
        <v>832.93</v>
      </c>
      <c r="K8451">
        <v>7</v>
      </c>
      <c r="L8451">
        <v>85.672799999999995</v>
      </c>
      <c r="M8451">
        <v>0</v>
      </c>
      <c r="N8451">
        <v>233.22040000000001</v>
      </c>
    </row>
    <row r="8452" spans="1:14" hidden="1">
      <c r="A8452">
        <v>2211</v>
      </c>
      <c r="B8452" t="s">
        <v>6914</v>
      </c>
      <c r="C8452" s="4">
        <v>41957</v>
      </c>
      <c r="D8452" s="4">
        <v>41959</v>
      </c>
      <c r="E8452" t="s">
        <v>52</v>
      </c>
      <c r="F8452" t="s">
        <v>1432</v>
      </c>
      <c r="G8452" t="s">
        <v>21</v>
      </c>
      <c r="H8452">
        <v>6824</v>
      </c>
      <c r="I8452" t="s">
        <v>805</v>
      </c>
      <c r="J8452">
        <v>43.8</v>
      </c>
      <c r="K8452">
        <v>10</v>
      </c>
      <c r="L8452">
        <v>2.2776000000000001</v>
      </c>
      <c r="M8452">
        <v>0</v>
      </c>
      <c r="N8452">
        <v>21.024000000000001</v>
      </c>
    </row>
    <row r="8453" spans="1:14" hidden="1">
      <c r="A8453">
        <v>2301</v>
      </c>
      <c r="B8453" t="s">
        <v>6915</v>
      </c>
      <c r="C8453" s="4">
        <v>41957</v>
      </c>
      <c r="D8453" s="4">
        <v>41961</v>
      </c>
      <c r="E8453" t="s">
        <v>15</v>
      </c>
      <c r="F8453" t="s">
        <v>1350</v>
      </c>
      <c r="G8453" t="s">
        <v>21</v>
      </c>
      <c r="H8453">
        <v>48640</v>
      </c>
      <c r="I8453" t="s">
        <v>1409</v>
      </c>
      <c r="J8453">
        <v>12.72</v>
      </c>
      <c r="K8453">
        <v>3</v>
      </c>
      <c r="L8453">
        <v>2.12</v>
      </c>
      <c r="M8453">
        <v>0</v>
      </c>
      <c r="N8453">
        <v>6.36</v>
      </c>
    </row>
    <row r="8454" spans="1:14" hidden="1">
      <c r="A8454">
        <v>2302</v>
      </c>
      <c r="B8454" t="s">
        <v>6915</v>
      </c>
      <c r="C8454" s="4">
        <v>41957</v>
      </c>
      <c r="D8454" s="4">
        <v>41961</v>
      </c>
      <c r="E8454" t="s">
        <v>15</v>
      </c>
      <c r="F8454" t="s">
        <v>1350</v>
      </c>
      <c r="G8454" t="s">
        <v>21</v>
      </c>
      <c r="H8454">
        <v>48640</v>
      </c>
      <c r="I8454" t="s">
        <v>985</v>
      </c>
      <c r="J8454">
        <v>11.52</v>
      </c>
      <c r="K8454">
        <v>4</v>
      </c>
      <c r="L8454">
        <v>1.4688000000000001</v>
      </c>
      <c r="M8454">
        <v>0</v>
      </c>
      <c r="N8454">
        <v>5.6448</v>
      </c>
    </row>
    <row r="8455" spans="1:14" hidden="1">
      <c r="A8455">
        <v>3261</v>
      </c>
      <c r="B8455" t="s">
        <v>6916</v>
      </c>
      <c r="C8455" s="4">
        <v>41957</v>
      </c>
      <c r="D8455" s="4">
        <v>41958</v>
      </c>
      <c r="E8455" t="s">
        <v>38</v>
      </c>
      <c r="F8455" t="s">
        <v>2598</v>
      </c>
      <c r="G8455" t="s">
        <v>27</v>
      </c>
      <c r="H8455">
        <v>77506</v>
      </c>
      <c r="I8455" t="s">
        <v>1158</v>
      </c>
      <c r="J8455">
        <v>20.736000000000001</v>
      </c>
      <c r="K8455">
        <v>4</v>
      </c>
      <c r="L8455">
        <v>3.3696000000000002</v>
      </c>
      <c r="M8455">
        <v>0.2</v>
      </c>
      <c r="N8455">
        <v>7.2576000000000001</v>
      </c>
    </row>
    <row r="8456" spans="1:14" hidden="1">
      <c r="A8456">
        <v>4281</v>
      </c>
      <c r="B8456" t="s">
        <v>6917</v>
      </c>
      <c r="C8456" s="4">
        <v>41957</v>
      </c>
      <c r="D8456" s="4">
        <v>41961</v>
      </c>
      <c r="E8456" t="s">
        <v>15</v>
      </c>
      <c r="F8456" t="s">
        <v>173</v>
      </c>
      <c r="G8456" t="s">
        <v>17</v>
      </c>
      <c r="H8456">
        <v>10011</v>
      </c>
      <c r="I8456" t="s">
        <v>1814</v>
      </c>
      <c r="J8456">
        <v>11.36</v>
      </c>
      <c r="K8456">
        <v>2</v>
      </c>
      <c r="L8456">
        <v>3.0672000000000001</v>
      </c>
      <c r="M8456">
        <v>0</v>
      </c>
      <c r="N8456">
        <v>5.2256</v>
      </c>
    </row>
    <row r="8457" spans="1:14" hidden="1">
      <c r="A8457">
        <v>4282</v>
      </c>
      <c r="B8457" t="s">
        <v>6917</v>
      </c>
      <c r="C8457" s="4">
        <v>41957</v>
      </c>
      <c r="D8457" s="4">
        <v>41961</v>
      </c>
      <c r="E8457" t="s">
        <v>15</v>
      </c>
      <c r="F8457" t="s">
        <v>173</v>
      </c>
      <c r="G8457" t="s">
        <v>17</v>
      </c>
      <c r="H8457">
        <v>10011</v>
      </c>
      <c r="I8457" t="s">
        <v>678</v>
      </c>
      <c r="J8457">
        <v>69.263999999999996</v>
      </c>
      <c r="K8457">
        <v>2</v>
      </c>
      <c r="L8457">
        <v>27.320799999999998</v>
      </c>
      <c r="M8457">
        <v>0.1</v>
      </c>
      <c r="N8457">
        <v>14.622400000000001</v>
      </c>
    </row>
    <row r="8458" spans="1:14" hidden="1">
      <c r="A8458">
        <v>8341</v>
      </c>
      <c r="B8458" t="s">
        <v>6918</v>
      </c>
      <c r="C8458" s="4">
        <v>41957</v>
      </c>
      <c r="D8458" s="4">
        <v>41963</v>
      </c>
      <c r="E8458" t="s">
        <v>15</v>
      </c>
      <c r="F8458" t="s">
        <v>499</v>
      </c>
      <c r="G8458" t="s">
        <v>21</v>
      </c>
      <c r="H8458">
        <v>23320</v>
      </c>
      <c r="I8458" t="s">
        <v>2306</v>
      </c>
      <c r="J8458">
        <v>32.4</v>
      </c>
      <c r="K8458">
        <v>5</v>
      </c>
      <c r="L8458">
        <v>3.3696000000000002</v>
      </c>
      <c r="M8458">
        <v>0</v>
      </c>
      <c r="N8458">
        <v>15.552</v>
      </c>
    </row>
    <row r="8459" spans="1:14" hidden="1">
      <c r="A8459">
        <v>1863</v>
      </c>
      <c r="B8459" t="s">
        <v>6919</v>
      </c>
      <c r="C8459" s="4">
        <v>41955</v>
      </c>
      <c r="D8459" s="4">
        <v>41955</v>
      </c>
      <c r="E8459" t="s">
        <v>98</v>
      </c>
      <c r="F8459" t="s">
        <v>154</v>
      </c>
      <c r="G8459" t="s">
        <v>21</v>
      </c>
      <c r="H8459">
        <v>78207</v>
      </c>
      <c r="I8459" t="s">
        <v>207</v>
      </c>
      <c r="J8459">
        <v>49.631999999999998</v>
      </c>
      <c r="K8459">
        <v>4</v>
      </c>
      <c r="L8459">
        <v>11.167199999999999</v>
      </c>
      <c r="M8459">
        <v>0.2</v>
      </c>
      <c r="N8459">
        <v>4.9631999999999996</v>
      </c>
    </row>
    <row r="8460" spans="1:14" hidden="1">
      <c r="A8460">
        <v>2413</v>
      </c>
      <c r="B8460" t="s">
        <v>6920</v>
      </c>
      <c r="C8460" s="4">
        <v>41955</v>
      </c>
      <c r="D8460" s="4">
        <v>41959</v>
      </c>
      <c r="E8460" t="s">
        <v>15</v>
      </c>
      <c r="F8460" t="s">
        <v>2001</v>
      </c>
      <c r="G8460" t="s">
        <v>21</v>
      </c>
      <c r="H8460">
        <v>90045</v>
      </c>
      <c r="I8460" t="s">
        <v>6186</v>
      </c>
      <c r="J8460">
        <v>11.96</v>
      </c>
      <c r="K8460">
        <v>2</v>
      </c>
      <c r="L8460">
        <v>3.0497999999999998</v>
      </c>
      <c r="M8460">
        <v>0</v>
      </c>
      <c r="N8460">
        <v>5.8604000000000003</v>
      </c>
    </row>
    <row r="8461" spans="1:14" hidden="1">
      <c r="A8461">
        <v>2414</v>
      </c>
      <c r="B8461" t="s">
        <v>6920</v>
      </c>
      <c r="C8461" s="4">
        <v>41955</v>
      </c>
      <c r="D8461" s="4">
        <v>41959</v>
      </c>
      <c r="E8461" t="s">
        <v>15</v>
      </c>
      <c r="F8461" t="s">
        <v>2001</v>
      </c>
      <c r="G8461" t="s">
        <v>21</v>
      </c>
      <c r="H8461">
        <v>90045</v>
      </c>
      <c r="I8461" t="s">
        <v>1705</v>
      </c>
      <c r="J8461">
        <v>629.06399999999996</v>
      </c>
      <c r="K8461">
        <v>3</v>
      </c>
      <c r="L8461">
        <v>199.20359999999999</v>
      </c>
      <c r="M8461">
        <v>0.2</v>
      </c>
      <c r="N8461">
        <v>31.453199999999999</v>
      </c>
    </row>
    <row r="8462" spans="1:14" hidden="1">
      <c r="A8462">
        <v>3966</v>
      </c>
      <c r="B8462" t="s">
        <v>6921</v>
      </c>
      <c r="C8462" s="4">
        <v>41955</v>
      </c>
      <c r="D8462" s="4">
        <v>41960</v>
      </c>
      <c r="E8462" t="s">
        <v>52</v>
      </c>
      <c r="F8462" t="s">
        <v>600</v>
      </c>
      <c r="G8462" t="s">
        <v>27</v>
      </c>
      <c r="H8462">
        <v>28806</v>
      </c>
      <c r="I8462" t="s">
        <v>1586</v>
      </c>
      <c r="J8462">
        <v>7.8719999999999999</v>
      </c>
      <c r="K8462">
        <v>3</v>
      </c>
      <c r="L8462">
        <v>2.3288000000000002</v>
      </c>
      <c r="M8462">
        <v>0.2</v>
      </c>
      <c r="N8462">
        <v>0.88559999999999905</v>
      </c>
    </row>
    <row r="8463" spans="1:14" hidden="1">
      <c r="A8463">
        <v>5551</v>
      </c>
      <c r="B8463" t="s">
        <v>6922</v>
      </c>
      <c r="C8463" s="4">
        <v>41955</v>
      </c>
      <c r="D8463" s="4">
        <v>41959</v>
      </c>
      <c r="E8463" t="s">
        <v>15</v>
      </c>
      <c r="F8463" t="s">
        <v>3368</v>
      </c>
      <c r="G8463" t="s">
        <v>27</v>
      </c>
      <c r="H8463">
        <v>77036</v>
      </c>
      <c r="I8463" t="s">
        <v>333</v>
      </c>
      <c r="J8463">
        <v>2.6720000000000002</v>
      </c>
      <c r="K8463">
        <v>1</v>
      </c>
      <c r="L8463">
        <v>2.3380000000000001</v>
      </c>
      <c r="M8463">
        <v>0.2</v>
      </c>
      <c r="N8463">
        <v>0.33400000000000002</v>
      </c>
    </row>
    <row r="8464" spans="1:14" hidden="1">
      <c r="A8464">
        <v>5552</v>
      </c>
      <c r="B8464" t="s">
        <v>6922</v>
      </c>
      <c r="C8464" s="4">
        <v>41955</v>
      </c>
      <c r="D8464" s="4">
        <v>41959</v>
      </c>
      <c r="E8464" t="s">
        <v>15</v>
      </c>
      <c r="F8464" t="s">
        <v>3368</v>
      </c>
      <c r="G8464" t="s">
        <v>27</v>
      </c>
      <c r="H8464">
        <v>77036</v>
      </c>
      <c r="I8464" t="s">
        <v>2640</v>
      </c>
      <c r="J8464">
        <v>16.655999999999999</v>
      </c>
      <c r="K8464">
        <v>6</v>
      </c>
      <c r="L8464">
        <v>3.2965</v>
      </c>
      <c r="M8464">
        <v>0.2</v>
      </c>
      <c r="N8464">
        <v>-3.1230000000000002</v>
      </c>
    </row>
    <row r="8465" spans="1:14" hidden="1">
      <c r="A8465">
        <v>5553</v>
      </c>
      <c r="B8465" t="s">
        <v>6922</v>
      </c>
      <c r="C8465" s="4">
        <v>41955</v>
      </c>
      <c r="D8465" s="4">
        <v>41959</v>
      </c>
      <c r="E8465" t="s">
        <v>15</v>
      </c>
      <c r="F8465" t="s">
        <v>3368</v>
      </c>
      <c r="G8465" t="s">
        <v>27</v>
      </c>
      <c r="H8465">
        <v>77036</v>
      </c>
      <c r="I8465" t="s">
        <v>648</v>
      </c>
      <c r="J8465">
        <v>79.512</v>
      </c>
      <c r="K8465">
        <v>3</v>
      </c>
      <c r="L8465">
        <v>19.546700000000001</v>
      </c>
      <c r="M8465">
        <v>0.2</v>
      </c>
      <c r="N8465">
        <v>20.8719</v>
      </c>
    </row>
    <row r="8466" spans="1:14" hidden="1">
      <c r="A8466">
        <v>5554</v>
      </c>
      <c r="B8466" t="s">
        <v>6922</v>
      </c>
      <c r="C8466" s="4">
        <v>41955</v>
      </c>
      <c r="D8466" s="4">
        <v>41959</v>
      </c>
      <c r="E8466" t="s">
        <v>15</v>
      </c>
      <c r="F8466" t="s">
        <v>3368</v>
      </c>
      <c r="G8466" t="s">
        <v>27</v>
      </c>
      <c r="H8466">
        <v>77036</v>
      </c>
      <c r="I8466" t="s">
        <v>2784</v>
      </c>
      <c r="J8466">
        <v>36.287999999999997</v>
      </c>
      <c r="K8466">
        <v>7</v>
      </c>
      <c r="L8466">
        <v>3.3696000000000002</v>
      </c>
      <c r="M8466">
        <v>0.2</v>
      </c>
      <c r="N8466">
        <v>12.700799999999999</v>
      </c>
    </row>
    <row r="8467" spans="1:14" hidden="1">
      <c r="A8467">
        <v>5555</v>
      </c>
      <c r="B8467" t="s">
        <v>6922</v>
      </c>
      <c r="C8467" s="4">
        <v>41955</v>
      </c>
      <c r="D8467" s="4">
        <v>41959</v>
      </c>
      <c r="E8467" t="s">
        <v>15</v>
      </c>
      <c r="F8467" t="s">
        <v>3368</v>
      </c>
      <c r="G8467" t="s">
        <v>27</v>
      </c>
      <c r="H8467">
        <v>77036</v>
      </c>
      <c r="I8467" t="s">
        <v>1609</v>
      </c>
      <c r="J8467">
        <v>67.993200000000002</v>
      </c>
      <c r="K8467">
        <v>1</v>
      </c>
      <c r="L8467">
        <v>80.991900000000001</v>
      </c>
      <c r="M8467">
        <v>0.32</v>
      </c>
      <c r="N8467">
        <v>-12.998699999999999</v>
      </c>
    </row>
    <row r="8468" spans="1:14" hidden="1">
      <c r="A8468">
        <v>9904</v>
      </c>
      <c r="B8468" t="s">
        <v>6923</v>
      </c>
      <c r="C8468" s="4">
        <v>41955</v>
      </c>
      <c r="D8468" s="4">
        <v>41961</v>
      </c>
      <c r="E8468" t="s">
        <v>15</v>
      </c>
      <c r="F8468" t="s">
        <v>2567</v>
      </c>
      <c r="G8468" t="s">
        <v>21</v>
      </c>
      <c r="H8468">
        <v>75007</v>
      </c>
      <c r="I8468" t="s">
        <v>6315</v>
      </c>
      <c r="J8468">
        <v>25.128</v>
      </c>
      <c r="K8468">
        <v>3</v>
      </c>
      <c r="L8468">
        <v>10.679399999999999</v>
      </c>
      <c r="M8468">
        <v>0.6</v>
      </c>
      <c r="N8468">
        <v>-6.9101999999999997</v>
      </c>
    </row>
    <row r="8469" spans="1:14" hidden="1">
      <c r="A8469">
        <v>9905</v>
      </c>
      <c r="B8469" t="s">
        <v>6923</v>
      </c>
      <c r="C8469" s="4">
        <v>41955</v>
      </c>
      <c r="D8469" s="4">
        <v>41961</v>
      </c>
      <c r="E8469" t="s">
        <v>15</v>
      </c>
      <c r="F8469" t="s">
        <v>2567</v>
      </c>
      <c r="G8469" t="s">
        <v>21</v>
      </c>
      <c r="H8469">
        <v>75007</v>
      </c>
      <c r="I8469" t="s">
        <v>628</v>
      </c>
      <c r="J8469">
        <v>127.98399999999999</v>
      </c>
      <c r="K8469">
        <v>2</v>
      </c>
      <c r="L8469">
        <v>51.193600000000004</v>
      </c>
      <c r="M8469">
        <v>0.2</v>
      </c>
      <c r="N8469">
        <v>25.596800000000002</v>
      </c>
    </row>
    <row r="8470" spans="1:14" hidden="1">
      <c r="A8470">
        <v>17</v>
      </c>
      <c r="B8470" t="s">
        <v>6924</v>
      </c>
      <c r="C8470" s="4">
        <v>41954</v>
      </c>
      <c r="D8470" s="4">
        <v>41961</v>
      </c>
      <c r="E8470" t="s">
        <v>15</v>
      </c>
      <c r="F8470" t="s">
        <v>287</v>
      </c>
      <c r="G8470" t="s">
        <v>21</v>
      </c>
      <c r="H8470">
        <v>53711</v>
      </c>
      <c r="I8470" t="s">
        <v>4683</v>
      </c>
      <c r="J8470">
        <v>665.88</v>
      </c>
      <c r="K8470">
        <v>6</v>
      </c>
      <c r="L8470">
        <v>108.7604</v>
      </c>
      <c r="M8470">
        <v>0</v>
      </c>
      <c r="N8470">
        <v>13.317600000000001</v>
      </c>
    </row>
    <row r="8471" spans="1:14" hidden="1">
      <c r="A8471">
        <v>982</v>
      </c>
      <c r="B8471" t="s">
        <v>6925</v>
      </c>
      <c r="C8471" s="4">
        <v>41954</v>
      </c>
      <c r="D8471" s="4">
        <v>41957</v>
      </c>
      <c r="E8471" t="s">
        <v>52</v>
      </c>
      <c r="F8471" t="s">
        <v>964</v>
      </c>
      <c r="G8471" t="s">
        <v>21</v>
      </c>
      <c r="H8471">
        <v>80027</v>
      </c>
      <c r="I8471" t="s">
        <v>2085</v>
      </c>
      <c r="J8471">
        <v>3.3919999999999999</v>
      </c>
      <c r="K8471">
        <v>1</v>
      </c>
      <c r="L8471">
        <v>2.5863999999999998</v>
      </c>
      <c r="M8471">
        <v>0.2</v>
      </c>
      <c r="N8471">
        <v>0.80559999999999998</v>
      </c>
    </row>
    <row r="8472" spans="1:14" hidden="1">
      <c r="A8472">
        <v>983</v>
      </c>
      <c r="B8472" t="s">
        <v>6925</v>
      </c>
      <c r="C8472" s="4">
        <v>41954</v>
      </c>
      <c r="D8472" s="4">
        <v>41957</v>
      </c>
      <c r="E8472" t="s">
        <v>52</v>
      </c>
      <c r="F8472" t="s">
        <v>964</v>
      </c>
      <c r="G8472" t="s">
        <v>21</v>
      </c>
      <c r="H8472">
        <v>80027</v>
      </c>
      <c r="I8472" t="s">
        <v>2865</v>
      </c>
      <c r="J8472">
        <v>559.98400000000004</v>
      </c>
      <c r="K8472">
        <v>2</v>
      </c>
      <c r="L8472">
        <v>251.99279999999999</v>
      </c>
      <c r="M8472">
        <v>0.2</v>
      </c>
      <c r="N8472">
        <v>55.998399999999997</v>
      </c>
    </row>
    <row r="8473" spans="1:14" hidden="1">
      <c r="A8473">
        <v>984</v>
      </c>
      <c r="B8473" t="s">
        <v>6925</v>
      </c>
      <c r="C8473" s="4">
        <v>41954</v>
      </c>
      <c r="D8473" s="4">
        <v>41957</v>
      </c>
      <c r="E8473" t="s">
        <v>52</v>
      </c>
      <c r="F8473" t="s">
        <v>964</v>
      </c>
      <c r="G8473" t="s">
        <v>21</v>
      </c>
      <c r="H8473">
        <v>80027</v>
      </c>
      <c r="I8473" t="s">
        <v>2063</v>
      </c>
      <c r="J8473">
        <v>603.91999999999996</v>
      </c>
      <c r="K8473">
        <v>5</v>
      </c>
      <c r="L8473">
        <v>105.68600000000001</v>
      </c>
      <c r="M8473">
        <v>0.2</v>
      </c>
      <c r="N8473">
        <v>75.489999999999895</v>
      </c>
    </row>
    <row r="8474" spans="1:14" hidden="1">
      <c r="A8474">
        <v>3325</v>
      </c>
      <c r="B8474" t="s">
        <v>6926</v>
      </c>
      <c r="C8474" s="4">
        <v>41954</v>
      </c>
      <c r="D8474" s="4">
        <v>41958</v>
      </c>
      <c r="E8474" t="s">
        <v>15</v>
      </c>
      <c r="F8474" t="s">
        <v>4762</v>
      </c>
      <c r="G8474" t="s">
        <v>21</v>
      </c>
      <c r="H8474">
        <v>77095</v>
      </c>
      <c r="I8474" t="s">
        <v>1925</v>
      </c>
      <c r="J8474">
        <v>896.99</v>
      </c>
      <c r="K8474">
        <v>5</v>
      </c>
      <c r="L8474">
        <v>475.40469999999999</v>
      </c>
      <c r="M8474">
        <v>0.8</v>
      </c>
      <c r="N8474">
        <v>-1480.0335</v>
      </c>
    </row>
    <row r="8475" spans="1:14" hidden="1">
      <c r="A8475">
        <v>3326</v>
      </c>
      <c r="B8475" t="s">
        <v>6926</v>
      </c>
      <c r="C8475" s="4">
        <v>41954</v>
      </c>
      <c r="D8475" s="4">
        <v>41958</v>
      </c>
      <c r="E8475" t="s">
        <v>15</v>
      </c>
      <c r="F8475" t="s">
        <v>4762</v>
      </c>
      <c r="G8475" t="s">
        <v>21</v>
      </c>
      <c r="H8475">
        <v>77095</v>
      </c>
      <c r="I8475" t="s">
        <v>3278</v>
      </c>
      <c r="J8475">
        <v>1.234</v>
      </c>
      <c r="K8475">
        <v>1</v>
      </c>
      <c r="L8475">
        <v>3.2084000000000001</v>
      </c>
      <c r="M8475">
        <v>0.8</v>
      </c>
      <c r="N8475">
        <v>-1.9743999999999999</v>
      </c>
    </row>
    <row r="8476" spans="1:14" hidden="1">
      <c r="A8476">
        <v>3327</v>
      </c>
      <c r="B8476" t="s">
        <v>6926</v>
      </c>
      <c r="C8476" s="4">
        <v>41954</v>
      </c>
      <c r="D8476" s="4">
        <v>41958</v>
      </c>
      <c r="E8476" t="s">
        <v>15</v>
      </c>
      <c r="F8476" t="s">
        <v>4762</v>
      </c>
      <c r="G8476" t="s">
        <v>21</v>
      </c>
      <c r="H8476">
        <v>77095</v>
      </c>
      <c r="I8476" t="s">
        <v>1235</v>
      </c>
      <c r="J8476">
        <v>67.56</v>
      </c>
      <c r="K8476">
        <v>3</v>
      </c>
      <c r="L8476">
        <v>20.268000000000001</v>
      </c>
      <c r="M8476">
        <v>0.2</v>
      </c>
      <c r="N8476">
        <v>6.7560000000000002</v>
      </c>
    </row>
    <row r="8477" spans="1:14" hidden="1">
      <c r="A8477">
        <v>3328</v>
      </c>
      <c r="B8477" t="s">
        <v>6926</v>
      </c>
      <c r="C8477" s="4">
        <v>41954</v>
      </c>
      <c r="D8477" s="4">
        <v>41958</v>
      </c>
      <c r="E8477" t="s">
        <v>15</v>
      </c>
      <c r="F8477" t="s">
        <v>4762</v>
      </c>
      <c r="G8477" t="s">
        <v>21</v>
      </c>
      <c r="H8477">
        <v>77095</v>
      </c>
      <c r="I8477" t="s">
        <v>581</v>
      </c>
      <c r="J8477">
        <v>21.72</v>
      </c>
      <c r="K8477">
        <v>5</v>
      </c>
      <c r="L8477">
        <v>2.7692999999999999</v>
      </c>
      <c r="M8477">
        <v>0.2</v>
      </c>
      <c r="N8477">
        <v>7.8734999999999999</v>
      </c>
    </row>
    <row r="8478" spans="1:14" hidden="1">
      <c r="A8478">
        <v>3329</v>
      </c>
      <c r="B8478" t="s">
        <v>6926</v>
      </c>
      <c r="C8478" s="4">
        <v>41954</v>
      </c>
      <c r="D8478" s="4">
        <v>41958</v>
      </c>
      <c r="E8478" t="s">
        <v>15</v>
      </c>
      <c r="F8478" t="s">
        <v>4762</v>
      </c>
      <c r="G8478" t="s">
        <v>21</v>
      </c>
      <c r="H8478">
        <v>77095</v>
      </c>
      <c r="I8478" t="s">
        <v>1583</v>
      </c>
      <c r="J8478">
        <v>262.33600000000001</v>
      </c>
      <c r="K8478">
        <v>8</v>
      </c>
      <c r="L8478">
        <v>20.904900000000001</v>
      </c>
      <c r="M8478">
        <v>0.2</v>
      </c>
      <c r="N8478">
        <v>95.096800000000002</v>
      </c>
    </row>
    <row r="8479" spans="1:14" hidden="1">
      <c r="A8479">
        <v>3330</v>
      </c>
      <c r="B8479" t="s">
        <v>6926</v>
      </c>
      <c r="C8479" s="4">
        <v>41954</v>
      </c>
      <c r="D8479" s="4">
        <v>41958</v>
      </c>
      <c r="E8479" t="s">
        <v>15</v>
      </c>
      <c r="F8479" t="s">
        <v>4762</v>
      </c>
      <c r="G8479" t="s">
        <v>21</v>
      </c>
      <c r="H8479">
        <v>77095</v>
      </c>
      <c r="I8479" t="s">
        <v>1599</v>
      </c>
      <c r="J8479">
        <v>148.47999999999999</v>
      </c>
      <c r="K8479">
        <v>2</v>
      </c>
      <c r="L8479">
        <v>65.888000000000005</v>
      </c>
      <c r="M8479">
        <v>0.2</v>
      </c>
      <c r="N8479">
        <v>16.704000000000001</v>
      </c>
    </row>
    <row r="8480" spans="1:14" hidden="1">
      <c r="A8480">
        <v>3331</v>
      </c>
      <c r="B8480" t="s">
        <v>6926</v>
      </c>
      <c r="C8480" s="4">
        <v>41954</v>
      </c>
      <c r="D8480" s="4">
        <v>41958</v>
      </c>
      <c r="E8480" t="s">
        <v>15</v>
      </c>
      <c r="F8480" t="s">
        <v>4762</v>
      </c>
      <c r="G8480" t="s">
        <v>21</v>
      </c>
      <c r="H8480">
        <v>77095</v>
      </c>
      <c r="I8480" t="s">
        <v>6152</v>
      </c>
      <c r="J8480">
        <v>241.17599999999999</v>
      </c>
      <c r="K8480">
        <v>3</v>
      </c>
      <c r="L8480">
        <v>75.367500000000007</v>
      </c>
      <c r="M8480">
        <v>0.2</v>
      </c>
      <c r="N8480">
        <v>15.073499999999999</v>
      </c>
    </row>
    <row r="8481" spans="1:14" hidden="1">
      <c r="A8481">
        <v>5779</v>
      </c>
      <c r="B8481" t="s">
        <v>6927</v>
      </c>
      <c r="C8481" s="4">
        <v>41954</v>
      </c>
      <c r="D8481" s="4">
        <v>41961</v>
      </c>
      <c r="E8481" t="s">
        <v>15</v>
      </c>
      <c r="F8481" t="s">
        <v>2101</v>
      </c>
      <c r="G8481" t="s">
        <v>21</v>
      </c>
      <c r="H8481">
        <v>90008</v>
      </c>
      <c r="I8481" t="s">
        <v>3524</v>
      </c>
      <c r="J8481">
        <v>30.48</v>
      </c>
      <c r="K8481">
        <v>3</v>
      </c>
      <c r="L8481">
        <v>7.5183999999999997</v>
      </c>
      <c r="M8481">
        <v>0</v>
      </c>
      <c r="N8481">
        <v>7.9248000000000003</v>
      </c>
    </row>
    <row r="8482" spans="1:14" hidden="1">
      <c r="A8482">
        <v>5780</v>
      </c>
      <c r="B8482" t="s">
        <v>6927</v>
      </c>
      <c r="C8482" s="4">
        <v>41954</v>
      </c>
      <c r="D8482" s="4">
        <v>41961</v>
      </c>
      <c r="E8482" t="s">
        <v>15</v>
      </c>
      <c r="F8482" t="s">
        <v>2101</v>
      </c>
      <c r="G8482" t="s">
        <v>21</v>
      </c>
      <c r="H8482">
        <v>90008</v>
      </c>
      <c r="I8482" t="s">
        <v>2817</v>
      </c>
      <c r="J8482">
        <v>112.648</v>
      </c>
      <c r="K8482">
        <v>1</v>
      </c>
      <c r="L8482">
        <v>101.3832</v>
      </c>
      <c r="M8482">
        <v>0.2</v>
      </c>
      <c r="N8482">
        <v>11.264799999999999</v>
      </c>
    </row>
    <row r="8483" spans="1:14" hidden="1">
      <c r="A8483">
        <v>5955</v>
      </c>
      <c r="B8483" t="s">
        <v>6928</v>
      </c>
      <c r="C8483" s="4">
        <v>41954</v>
      </c>
      <c r="D8483" s="4">
        <v>41958</v>
      </c>
      <c r="E8483" t="s">
        <v>52</v>
      </c>
      <c r="F8483" t="s">
        <v>2878</v>
      </c>
      <c r="G8483" t="s">
        <v>27</v>
      </c>
      <c r="H8483">
        <v>19601</v>
      </c>
      <c r="I8483" t="s">
        <v>5379</v>
      </c>
      <c r="J8483">
        <v>23.968</v>
      </c>
      <c r="K8483">
        <v>2</v>
      </c>
      <c r="L8483">
        <v>8.0891999999999999</v>
      </c>
      <c r="M8483">
        <v>0.2</v>
      </c>
      <c r="N8483">
        <v>7.7896000000000001</v>
      </c>
    </row>
    <row r="8484" spans="1:14" hidden="1">
      <c r="A8484">
        <v>5956</v>
      </c>
      <c r="B8484" t="s">
        <v>6928</v>
      </c>
      <c r="C8484" s="4">
        <v>41954</v>
      </c>
      <c r="D8484" s="4">
        <v>41958</v>
      </c>
      <c r="E8484" t="s">
        <v>52</v>
      </c>
      <c r="F8484" t="s">
        <v>2878</v>
      </c>
      <c r="G8484" t="s">
        <v>27</v>
      </c>
      <c r="H8484">
        <v>19601</v>
      </c>
      <c r="I8484" t="s">
        <v>2244</v>
      </c>
      <c r="J8484">
        <v>521.96</v>
      </c>
      <c r="K8484">
        <v>4</v>
      </c>
      <c r="L8484">
        <v>193.12520000000001</v>
      </c>
      <c r="M8484">
        <v>0.5</v>
      </c>
      <c r="N8484">
        <v>-250.54079999999999</v>
      </c>
    </row>
    <row r="8485" spans="1:14" hidden="1">
      <c r="A8485">
        <v>5962</v>
      </c>
      <c r="B8485" t="s">
        <v>6929</v>
      </c>
      <c r="C8485" s="4">
        <v>41954</v>
      </c>
      <c r="D8485" s="4">
        <v>41956</v>
      </c>
      <c r="E8485" t="s">
        <v>52</v>
      </c>
      <c r="F8485" t="s">
        <v>1631</v>
      </c>
      <c r="G8485" t="s">
        <v>17</v>
      </c>
      <c r="H8485">
        <v>90004</v>
      </c>
      <c r="I8485" t="s">
        <v>2167</v>
      </c>
      <c r="J8485">
        <v>575.928</v>
      </c>
      <c r="K8485">
        <v>9</v>
      </c>
      <c r="L8485">
        <v>57.592799999999997</v>
      </c>
      <c r="M8485">
        <v>0.2</v>
      </c>
      <c r="N8485">
        <v>57.592799999999997</v>
      </c>
    </row>
    <row r="8486" spans="1:14" hidden="1">
      <c r="A8486">
        <v>5963</v>
      </c>
      <c r="B8486" t="s">
        <v>6929</v>
      </c>
      <c r="C8486" s="4">
        <v>41954</v>
      </c>
      <c r="D8486" s="4">
        <v>41956</v>
      </c>
      <c r="E8486" t="s">
        <v>52</v>
      </c>
      <c r="F8486" t="s">
        <v>1631</v>
      </c>
      <c r="G8486" t="s">
        <v>17</v>
      </c>
      <c r="H8486">
        <v>90004</v>
      </c>
      <c r="I8486" t="s">
        <v>1979</v>
      </c>
      <c r="J8486">
        <v>7.78</v>
      </c>
      <c r="K8486">
        <v>2</v>
      </c>
      <c r="L8486">
        <v>2.8786</v>
      </c>
      <c r="M8486">
        <v>0</v>
      </c>
      <c r="N8486">
        <v>2.0228000000000002</v>
      </c>
    </row>
    <row r="8487" spans="1:14" hidden="1">
      <c r="A8487">
        <v>5964</v>
      </c>
      <c r="B8487" t="s">
        <v>6929</v>
      </c>
      <c r="C8487" s="4">
        <v>41954</v>
      </c>
      <c r="D8487" s="4">
        <v>41956</v>
      </c>
      <c r="E8487" t="s">
        <v>52</v>
      </c>
      <c r="F8487" t="s">
        <v>1631</v>
      </c>
      <c r="G8487" t="s">
        <v>17</v>
      </c>
      <c r="H8487">
        <v>90004</v>
      </c>
      <c r="I8487" t="s">
        <v>4801</v>
      </c>
      <c r="J8487">
        <v>123.92</v>
      </c>
      <c r="K8487">
        <v>4</v>
      </c>
      <c r="L8487">
        <v>17.039000000000001</v>
      </c>
      <c r="M8487">
        <v>0</v>
      </c>
      <c r="N8487">
        <v>55.764000000000003</v>
      </c>
    </row>
    <row r="8488" spans="1:14" hidden="1">
      <c r="A8488">
        <v>9614</v>
      </c>
      <c r="B8488" t="s">
        <v>6930</v>
      </c>
      <c r="C8488" s="4">
        <v>41954</v>
      </c>
      <c r="D8488" s="4">
        <v>41956</v>
      </c>
      <c r="E8488" t="s">
        <v>38</v>
      </c>
      <c r="F8488" t="s">
        <v>3614</v>
      </c>
      <c r="G8488" t="s">
        <v>27</v>
      </c>
      <c r="H8488">
        <v>98115</v>
      </c>
      <c r="I8488" t="s">
        <v>4069</v>
      </c>
      <c r="J8488">
        <v>22.98</v>
      </c>
      <c r="K8488">
        <v>1</v>
      </c>
      <c r="L8488">
        <v>16.085999999999999</v>
      </c>
      <c r="M8488">
        <v>0</v>
      </c>
      <c r="N8488">
        <v>6.8940000000000001</v>
      </c>
    </row>
    <row r="8489" spans="1:14" hidden="1">
      <c r="A8489">
        <v>9615</v>
      </c>
      <c r="B8489" t="s">
        <v>6930</v>
      </c>
      <c r="C8489" s="4">
        <v>41954</v>
      </c>
      <c r="D8489" s="4">
        <v>41956</v>
      </c>
      <c r="E8489" t="s">
        <v>38</v>
      </c>
      <c r="F8489" t="s">
        <v>3614</v>
      </c>
      <c r="G8489" t="s">
        <v>27</v>
      </c>
      <c r="H8489">
        <v>98115</v>
      </c>
      <c r="I8489" t="s">
        <v>5795</v>
      </c>
      <c r="J8489">
        <v>102.13</v>
      </c>
      <c r="K8489">
        <v>7</v>
      </c>
      <c r="L8489">
        <v>12.4015</v>
      </c>
      <c r="M8489">
        <v>0</v>
      </c>
      <c r="N8489">
        <v>15.3195</v>
      </c>
    </row>
    <row r="8490" spans="1:14" hidden="1">
      <c r="A8490">
        <v>9616</v>
      </c>
      <c r="B8490" t="s">
        <v>6930</v>
      </c>
      <c r="C8490" s="4">
        <v>41954</v>
      </c>
      <c r="D8490" s="4">
        <v>41956</v>
      </c>
      <c r="E8490" t="s">
        <v>38</v>
      </c>
      <c r="F8490" t="s">
        <v>3614</v>
      </c>
      <c r="G8490" t="s">
        <v>27</v>
      </c>
      <c r="H8490">
        <v>98115</v>
      </c>
      <c r="I8490" t="s">
        <v>1136</v>
      </c>
      <c r="J8490">
        <v>2033.5840000000001</v>
      </c>
      <c r="K8490">
        <v>2</v>
      </c>
      <c r="L8490">
        <v>635.495</v>
      </c>
      <c r="M8490">
        <v>0.2</v>
      </c>
      <c r="N8490">
        <v>762.59400000000005</v>
      </c>
    </row>
    <row r="8491" spans="1:14" hidden="1">
      <c r="A8491">
        <v>9748</v>
      </c>
      <c r="B8491" t="s">
        <v>6931</v>
      </c>
      <c r="C8491" s="4">
        <v>41954</v>
      </c>
      <c r="D8491" s="4">
        <v>41958</v>
      </c>
      <c r="E8491" t="s">
        <v>15</v>
      </c>
      <c r="F8491" t="s">
        <v>636</v>
      </c>
      <c r="G8491" t="s">
        <v>21</v>
      </c>
      <c r="H8491">
        <v>60653</v>
      </c>
      <c r="I8491" t="s">
        <v>631</v>
      </c>
      <c r="J8491">
        <v>10.984</v>
      </c>
      <c r="K8491">
        <v>2</v>
      </c>
      <c r="L8491">
        <v>9.4736999999999991</v>
      </c>
      <c r="M8491">
        <v>0.6</v>
      </c>
      <c r="N8491">
        <v>-7.9634</v>
      </c>
    </row>
    <row r="8492" spans="1:14" hidden="1">
      <c r="A8492">
        <v>9749</v>
      </c>
      <c r="B8492" t="s">
        <v>6931</v>
      </c>
      <c r="C8492" s="4">
        <v>41954</v>
      </c>
      <c r="D8492" s="4">
        <v>41958</v>
      </c>
      <c r="E8492" t="s">
        <v>15</v>
      </c>
      <c r="F8492" t="s">
        <v>636</v>
      </c>
      <c r="G8492" t="s">
        <v>21</v>
      </c>
      <c r="H8492">
        <v>60653</v>
      </c>
      <c r="I8492" t="s">
        <v>845</v>
      </c>
      <c r="J8492">
        <v>797.94399999999996</v>
      </c>
      <c r="K8492">
        <v>4</v>
      </c>
      <c r="L8492">
        <v>213.73500000000001</v>
      </c>
      <c r="M8492">
        <v>0.3</v>
      </c>
      <c r="N8492">
        <v>-56.996000000000002</v>
      </c>
    </row>
    <row r="8493" spans="1:14" hidden="1">
      <c r="A8493">
        <v>9957</v>
      </c>
      <c r="B8493" t="s">
        <v>6932</v>
      </c>
      <c r="C8493" s="4">
        <v>41954</v>
      </c>
      <c r="D8493" s="4">
        <v>41960</v>
      </c>
      <c r="E8493" t="s">
        <v>15</v>
      </c>
      <c r="F8493" t="s">
        <v>2098</v>
      </c>
      <c r="G8493" t="s">
        <v>17</v>
      </c>
      <c r="H8493">
        <v>10801</v>
      </c>
      <c r="I8493" t="s">
        <v>2676</v>
      </c>
      <c r="J8493">
        <v>46.35</v>
      </c>
      <c r="K8493">
        <v>5</v>
      </c>
      <c r="L8493">
        <v>4.9131</v>
      </c>
      <c r="M8493">
        <v>0</v>
      </c>
      <c r="N8493">
        <v>21.784500000000001</v>
      </c>
    </row>
    <row r="8494" spans="1:14" hidden="1">
      <c r="A8494">
        <v>9958</v>
      </c>
      <c r="B8494" t="s">
        <v>6932</v>
      </c>
      <c r="C8494" s="4">
        <v>41954</v>
      </c>
      <c r="D8494" s="4">
        <v>41960</v>
      </c>
      <c r="E8494" t="s">
        <v>15</v>
      </c>
      <c r="F8494" t="s">
        <v>2098</v>
      </c>
      <c r="G8494" t="s">
        <v>17</v>
      </c>
      <c r="H8494">
        <v>10801</v>
      </c>
      <c r="I8494" t="s">
        <v>1642</v>
      </c>
      <c r="J8494">
        <v>223.92</v>
      </c>
      <c r="K8494">
        <v>4</v>
      </c>
      <c r="L8494">
        <v>28.549800000000001</v>
      </c>
      <c r="M8494">
        <v>0</v>
      </c>
      <c r="N8494">
        <v>109.7208</v>
      </c>
    </row>
    <row r="8495" spans="1:14" hidden="1">
      <c r="A8495">
        <v>9959</v>
      </c>
      <c r="B8495" t="s">
        <v>6932</v>
      </c>
      <c r="C8495" s="4">
        <v>41954</v>
      </c>
      <c r="D8495" s="4">
        <v>41960</v>
      </c>
      <c r="E8495" t="s">
        <v>15</v>
      </c>
      <c r="F8495" t="s">
        <v>2098</v>
      </c>
      <c r="G8495" t="s">
        <v>17</v>
      </c>
      <c r="H8495">
        <v>10801</v>
      </c>
      <c r="I8495" t="s">
        <v>2090</v>
      </c>
      <c r="J8495">
        <v>7.3</v>
      </c>
      <c r="K8495">
        <v>2</v>
      </c>
      <c r="L8495">
        <v>2.5550000000000002</v>
      </c>
      <c r="M8495">
        <v>0</v>
      </c>
      <c r="N8495">
        <v>2.19</v>
      </c>
    </row>
    <row r="8496" spans="1:14" hidden="1">
      <c r="A8496">
        <v>3203</v>
      </c>
      <c r="B8496" t="s">
        <v>6933</v>
      </c>
      <c r="C8496" s="4">
        <v>41953</v>
      </c>
      <c r="D8496" s="4">
        <v>41959</v>
      </c>
      <c r="E8496" t="s">
        <v>15</v>
      </c>
      <c r="F8496" t="s">
        <v>2382</v>
      </c>
      <c r="G8496" t="s">
        <v>21</v>
      </c>
      <c r="H8496">
        <v>92037</v>
      </c>
      <c r="I8496" t="s">
        <v>277</v>
      </c>
      <c r="J8496">
        <v>601.53599999999994</v>
      </c>
      <c r="K8496">
        <v>8</v>
      </c>
      <c r="L8496">
        <v>67.672799999999995</v>
      </c>
      <c r="M8496">
        <v>0.2</v>
      </c>
      <c r="N8496">
        <v>60.153599999999997</v>
      </c>
    </row>
    <row r="8497" spans="1:14" hidden="1">
      <c r="A8497">
        <v>3204</v>
      </c>
      <c r="B8497" t="s">
        <v>6933</v>
      </c>
      <c r="C8497" s="4">
        <v>41953</v>
      </c>
      <c r="D8497" s="4">
        <v>41959</v>
      </c>
      <c r="E8497" t="s">
        <v>15</v>
      </c>
      <c r="F8497" t="s">
        <v>2382</v>
      </c>
      <c r="G8497" t="s">
        <v>21</v>
      </c>
      <c r="H8497">
        <v>92037</v>
      </c>
      <c r="I8497" t="s">
        <v>4708</v>
      </c>
      <c r="J8497">
        <v>10.99</v>
      </c>
      <c r="K8497">
        <v>1</v>
      </c>
      <c r="L8497">
        <v>6.7039</v>
      </c>
      <c r="M8497">
        <v>0</v>
      </c>
      <c r="N8497">
        <v>4.2861000000000002</v>
      </c>
    </row>
    <row r="8498" spans="1:14" hidden="1">
      <c r="A8498">
        <v>3205</v>
      </c>
      <c r="B8498" t="s">
        <v>6933</v>
      </c>
      <c r="C8498" s="4">
        <v>41953</v>
      </c>
      <c r="D8498" s="4">
        <v>41959</v>
      </c>
      <c r="E8498" t="s">
        <v>15</v>
      </c>
      <c r="F8498" t="s">
        <v>2382</v>
      </c>
      <c r="G8498" t="s">
        <v>21</v>
      </c>
      <c r="H8498">
        <v>92037</v>
      </c>
      <c r="I8498" t="s">
        <v>3413</v>
      </c>
      <c r="J8498">
        <v>39.880000000000003</v>
      </c>
      <c r="K8498">
        <v>2</v>
      </c>
      <c r="L8498">
        <v>14.3568</v>
      </c>
      <c r="M8498">
        <v>0</v>
      </c>
      <c r="N8498">
        <v>11.166399999999999</v>
      </c>
    </row>
    <row r="8499" spans="1:14" hidden="1">
      <c r="A8499">
        <v>3206</v>
      </c>
      <c r="B8499" t="s">
        <v>6933</v>
      </c>
      <c r="C8499" s="4">
        <v>41953</v>
      </c>
      <c r="D8499" s="4">
        <v>41959</v>
      </c>
      <c r="E8499" t="s">
        <v>15</v>
      </c>
      <c r="F8499" t="s">
        <v>2382</v>
      </c>
      <c r="G8499" t="s">
        <v>21</v>
      </c>
      <c r="H8499">
        <v>92037</v>
      </c>
      <c r="I8499" t="s">
        <v>647</v>
      </c>
      <c r="J8499">
        <v>62.24</v>
      </c>
      <c r="K8499">
        <v>8</v>
      </c>
      <c r="L8499">
        <v>4.2789999999999999</v>
      </c>
      <c r="M8499">
        <v>0</v>
      </c>
      <c r="N8499">
        <v>28.007999999999999</v>
      </c>
    </row>
    <row r="8500" spans="1:14" hidden="1">
      <c r="A8500">
        <v>3207</v>
      </c>
      <c r="B8500" t="s">
        <v>6933</v>
      </c>
      <c r="C8500" s="4">
        <v>41953</v>
      </c>
      <c r="D8500" s="4">
        <v>41959</v>
      </c>
      <c r="E8500" t="s">
        <v>15</v>
      </c>
      <c r="F8500" t="s">
        <v>2382</v>
      </c>
      <c r="G8500" t="s">
        <v>21</v>
      </c>
      <c r="H8500">
        <v>92037</v>
      </c>
      <c r="I8500" t="s">
        <v>2337</v>
      </c>
      <c r="J8500">
        <v>53.2</v>
      </c>
      <c r="K8500">
        <v>5</v>
      </c>
      <c r="L8500">
        <v>7.6608000000000001</v>
      </c>
      <c r="M8500">
        <v>0</v>
      </c>
      <c r="N8500">
        <v>14.896000000000001</v>
      </c>
    </row>
    <row r="8501" spans="1:14" hidden="1">
      <c r="A8501">
        <v>3208</v>
      </c>
      <c r="B8501" t="s">
        <v>6933</v>
      </c>
      <c r="C8501" s="4">
        <v>41953</v>
      </c>
      <c r="D8501" s="4">
        <v>41959</v>
      </c>
      <c r="E8501" t="s">
        <v>15</v>
      </c>
      <c r="F8501" t="s">
        <v>2382</v>
      </c>
      <c r="G8501" t="s">
        <v>21</v>
      </c>
      <c r="H8501">
        <v>92037</v>
      </c>
      <c r="I8501" t="s">
        <v>4025</v>
      </c>
      <c r="J8501">
        <v>39.840000000000003</v>
      </c>
      <c r="K8501">
        <v>8</v>
      </c>
      <c r="L8501">
        <v>2.6892</v>
      </c>
      <c r="M8501">
        <v>0</v>
      </c>
      <c r="N8501">
        <v>18.3264</v>
      </c>
    </row>
    <row r="8502" spans="1:14" hidden="1">
      <c r="A8502">
        <v>5165</v>
      </c>
      <c r="B8502" t="s">
        <v>6934</v>
      </c>
      <c r="C8502" s="4">
        <v>41953</v>
      </c>
      <c r="D8502" s="4">
        <v>41959</v>
      </c>
      <c r="E8502" t="s">
        <v>15</v>
      </c>
      <c r="F8502" t="s">
        <v>5860</v>
      </c>
      <c r="G8502" t="s">
        <v>21</v>
      </c>
      <c r="H8502">
        <v>48640</v>
      </c>
      <c r="I8502" t="s">
        <v>2426</v>
      </c>
      <c r="J8502">
        <v>3.9</v>
      </c>
      <c r="K8502">
        <v>2</v>
      </c>
      <c r="L8502">
        <v>1.1895</v>
      </c>
      <c r="M8502">
        <v>0</v>
      </c>
      <c r="N8502">
        <v>1.5209999999999999</v>
      </c>
    </row>
    <row r="8503" spans="1:14" hidden="1">
      <c r="A8503">
        <v>5166</v>
      </c>
      <c r="B8503" t="s">
        <v>6934</v>
      </c>
      <c r="C8503" s="4">
        <v>41953</v>
      </c>
      <c r="D8503" s="4">
        <v>41959</v>
      </c>
      <c r="E8503" t="s">
        <v>15</v>
      </c>
      <c r="F8503" t="s">
        <v>5860</v>
      </c>
      <c r="G8503" t="s">
        <v>21</v>
      </c>
      <c r="H8503">
        <v>48640</v>
      </c>
      <c r="I8503" t="s">
        <v>2575</v>
      </c>
      <c r="J8503">
        <v>12.84</v>
      </c>
      <c r="K8503">
        <v>3</v>
      </c>
      <c r="L8503">
        <v>2.3540000000000001</v>
      </c>
      <c r="M8503">
        <v>0</v>
      </c>
      <c r="N8503">
        <v>5.7779999999999996</v>
      </c>
    </row>
    <row r="8504" spans="1:14" hidden="1">
      <c r="A8504">
        <v>5167</v>
      </c>
      <c r="B8504" t="s">
        <v>6934</v>
      </c>
      <c r="C8504" s="4">
        <v>41953</v>
      </c>
      <c r="D8504" s="4">
        <v>41959</v>
      </c>
      <c r="E8504" t="s">
        <v>15</v>
      </c>
      <c r="F8504" t="s">
        <v>5860</v>
      </c>
      <c r="G8504" t="s">
        <v>21</v>
      </c>
      <c r="H8504">
        <v>48640</v>
      </c>
      <c r="I8504" t="s">
        <v>888</v>
      </c>
      <c r="J8504">
        <v>15.84</v>
      </c>
      <c r="K8504">
        <v>3</v>
      </c>
      <c r="L8504">
        <v>2.9039999999999999</v>
      </c>
      <c r="M8504">
        <v>0</v>
      </c>
      <c r="N8504">
        <v>7.1280000000000001</v>
      </c>
    </row>
    <row r="8505" spans="1:14" hidden="1">
      <c r="A8505">
        <v>5168</v>
      </c>
      <c r="B8505" t="s">
        <v>6934</v>
      </c>
      <c r="C8505" s="4">
        <v>41953</v>
      </c>
      <c r="D8505" s="4">
        <v>41959</v>
      </c>
      <c r="E8505" t="s">
        <v>15</v>
      </c>
      <c r="F8505" t="s">
        <v>5860</v>
      </c>
      <c r="G8505" t="s">
        <v>21</v>
      </c>
      <c r="H8505">
        <v>48640</v>
      </c>
      <c r="I8505" t="s">
        <v>1968</v>
      </c>
      <c r="J8505">
        <v>563.94000000000005</v>
      </c>
      <c r="K8505">
        <v>3</v>
      </c>
      <c r="L8505">
        <v>150.38399999999999</v>
      </c>
      <c r="M8505">
        <v>0</v>
      </c>
      <c r="N8505">
        <v>112.788</v>
      </c>
    </row>
    <row r="8506" spans="1:14" hidden="1">
      <c r="A8506">
        <v>5169</v>
      </c>
      <c r="B8506" t="s">
        <v>6934</v>
      </c>
      <c r="C8506" s="4">
        <v>41953</v>
      </c>
      <c r="D8506" s="4">
        <v>41959</v>
      </c>
      <c r="E8506" t="s">
        <v>15</v>
      </c>
      <c r="F8506" t="s">
        <v>5860</v>
      </c>
      <c r="G8506" t="s">
        <v>21</v>
      </c>
      <c r="H8506">
        <v>48640</v>
      </c>
      <c r="I8506" t="s">
        <v>2083</v>
      </c>
      <c r="J8506">
        <v>62.94</v>
      </c>
      <c r="K8506">
        <v>3</v>
      </c>
      <c r="L8506">
        <v>16.9938</v>
      </c>
      <c r="M8506">
        <v>0</v>
      </c>
      <c r="N8506">
        <v>11.958600000000001</v>
      </c>
    </row>
    <row r="8507" spans="1:14" hidden="1">
      <c r="A8507">
        <v>5170</v>
      </c>
      <c r="B8507" t="s">
        <v>6934</v>
      </c>
      <c r="C8507" s="4">
        <v>41953</v>
      </c>
      <c r="D8507" s="4">
        <v>41959</v>
      </c>
      <c r="E8507" t="s">
        <v>15</v>
      </c>
      <c r="F8507" t="s">
        <v>5860</v>
      </c>
      <c r="G8507" t="s">
        <v>21</v>
      </c>
      <c r="H8507">
        <v>48640</v>
      </c>
      <c r="I8507" t="s">
        <v>2994</v>
      </c>
      <c r="J8507">
        <v>535.41</v>
      </c>
      <c r="K8507">
        <v>3</v>
      </c>
      <c r="L8507">
        <v>124.929</v>
      </c>
      <c r="M8507">
        <v>0</v>
      </c>
      <c r="N8507">
        <v>160.62299999999999</v>
      </c>
    </row>
    <row r="8508" spans="1:14" hidden="1">
      <c r="A8508">
        <v>472</v>
      </c>
      <c r="B8508" t="s">
        <v>6935</v>
      </c>
      <c r="C8508" s="4">
        <v>41952</v>
      </c>
      <c r="D8508" s="4">
        <v>41954</v>
      </c>
      <c r="E8508" t="s">
        <v>52</v>
      </c>
      <c r="F8508" t="s">
        <v>223</v>
      </c>
      <c r="G8508" t="s">
        <v>21</v>
      </c>
      <c r="H8508">
        <v>94110</v>
      </c>
      <c r="I8508" t="s">
        <v>1709</v>
      </c>
      <c r="J8508">
        <v>340.92</v>
      </c>
      <c r="K8508">
        <v>3</v>
      </c>
      <c r="L8508">
        <v>112.50360000000001</v>
      </c>
      <c r="M8508">
        <v>0</v>
      </c>
      <c r="N8508">
        <v>3.4091999999999798</v>
      </c>
    </row>
    <row r="8509" spans="1:14" hidden="1">
      <c r="A8509">
        <v>473</v>
      </c>
      <c r="B8509" t="s">
        <v>6935</v>
      </c>
      <c r="C8509" s="4">
        <v>41952</v>
      </c>
      <c r="D8509" s="4">
        <v>41954</v>
      </c>
      <c r="E8509" t="s">
        <v>52</v>
      </c>
      <c r="F8509" t="s">
        <v>223</v>
      </c>
      <c r="G8509" t="s">
        <v>21</v>
      </c>
      <c r="H8509">
        <v>94110</v>
      </c>
      <c r="I8509" t="s">
        <v>3344</v>
      </c>
      <c r="J8509">
        <v>222.666</v>
      </c>
      <c r="K8509">
        <v>2</v>
      </c>
      <c r="L8509">
        <v>106.0938</v>
      </c>
      <c r="M8509">
        <v>0.15</v>
      </c>
      <c r="N8509">
        <v>10.478400000000001</v>
      </c>
    </row>
    <row r="8510" spans="1:14" hidden="1">
      <c r="A8510">
        <v>474</v>
      </c>
      <c r="B8510" t="s">
        <v>6935</v>
      </c>
      <c r="C8510" s="4">
        <v>41952</v>
      </c>
      <c r="D8510" s="4">
        <v>41954</v>
      </c>
      <c r="E8510" t="s">
        <v>52</v>
      </c>
      <c r="F8510" t="s">
        <v>223</v>
      </c>
      <c r="G8510" t="s">
        <v>21</v>
      </c>
      <c r="H8510">
        <v>94110</v>
      </c>
      <c r="I8510" t="s">
        <v>6127</v>
      </c>
      <c r="J8510">
        <v>703.96799999999996</v>
      </c>
      <c r="K8510">
        <v>4</v>
      </c>
      <c r="L8510">
        <v>153.99299999999999</v>
      </c>
      <c r="M8510">
        <v>0.2</v>
      </c>
      <c r="N8510">
        <v>87.995999999999896</v>
      </c>
    </row>
    <row r="8511" spans="1:14" hidden="1">
      <c r="A8511">
        <v>475</v>
      </c>
      <c r="B8511" t="s">
        <v>6935</v>
      </c>
      <c r="C8511" s="4">
        <v>41952</v>
      </c>
      <c r="D8511" s="4">
        <v>41954</v>
      </c>
      <c r="E8511" t="s">
        <v>52</v>
      </c>
      <c r="F8511" t="s">
        <v>223</v>
      </c>
      <c r="G8511" t="s">
        <v>21</v>
      </c>
      <c r="H8511">
        <v>94110</v>
      </c>
      <c r="I8511" t="s">
        <v>1165</v>
      </c>
      <c r="J8511">
        <v>92.52</v>
      </c>
      <c r="K8511">
        <v>6</v>
      </c>
      <c r="L8511">
        <v>11.256600000000001</v>
      </c>
      <c r="M8511">
        <v>0</v>
      </c>
      <c r="N8511">
        <v>24.980399999999999</v>
      </c>
    </row>
    <row r="8512" spans="1:14" hidden="1">
      <c r="A8512">
        <v>476</v>
      </c>
      <c r="B8512" t="s">
        <v>6935</v>
      </c>
      <c r="C8512" s="4">
        <v>41952</v>
      </c>
      <c r="D8512" s="4">
        <v>41954</v>
      </c>
      <c r="E8512" t="s">
        <v>52</v>
      </c>
      <c r="F8512" t="s">
        <v>223</v>
      </c>
      <c r="G8512" t="s">
        <v>21</v>
      </c>
      <c r="H8512">
        <v>94110</v>
      </c>
      <c r="I8512" t="s">
        <v>104</v>
      </c>
      <c r="J8512">
        <v>62.65</v>
      </c>
      <c r="K8512">
        <v>7</v>
      </c>
      <c r="L8512">
        <v>4.8330000000000002</v>
      </c>
      <c r="M8512">
        <v>0</v>
      </c>
      <c r="N8512">
        <v>28.818999999999999</v>
      </c>
    </row>
    <row r="8513" spans="1:14" hidden="1">
      <c r="A8513">
        <v>477</v>
      </c>
      <c r="B8513" t="s">
        <v>6935</v>
      </c>
      <c r="C8513" s="4">
        <v>41952</v>
      </c>
      <c r="D8513" s="4">
        <v>41954</v>
      </c>
      <c r="E8513" t="s">
        <v>52</v>
      </c>
      <c r="F8513" t="s">
        <v>223</v>
      </c>
      <c r="G8513" t="s">
        <v>21</v>
      </c>
      <c r="H8513">
        <v>94110</v>
      </c>
      <c r="I8513" t="s">
        <v>3779</v>
      </c>
      <c r="J8513">
        <v>94.85</v>
      </c>
      <c r="K8513">
        <v>5</v>
      </c>
      <c r="L8513">
        <v>9.8643999999999998</v>
      </c>
      <c r="M8513">
        <v>0</v>
      </c>
      <c r="N8513">
        <v>45.527999999999999</v>
      </c>
    </row>
    <row r="8514" spans="1:14" hidden="1">
      <c r="A8514">
        <v>8138</v>
      </c>
      <c r="B8514" t="s">
        <v>6936</v>
      </c>
      <c r="C8514" s="4">
        <v>41952</v>
      </c>
      <c r="D8514" s="4">
        <v>41956</v>
      </c>
      <c r="E8514" t="s">
        <v>15</v>
      </c>
      <c r="F8514" t="s">
        <v>1657</v>
      </c>
      <c r="G8514" t="s">
        <v>17</v>
      </c>
      <c r="H8514">
        <v>10035</v>
      </c>
      <c r="I8514" t="s">
        <v>427</v>
      </c>
      <c r="J8514">
        <v>56.52</v>
      </c>
      <c r="K8514">
        <v>9</v>
      </c>
      <c r="L8514">
        <v>3.8936000000000002</v>
      </c>
      <c r="M8514">
        <v>0</v>
      </c>
      <c r="N8514">
        <v>21.477599999999999</v>
      </c>
    </row>
    <row r="8515" spans="1:14" hidden="1">
      <c r="A8515">
        <v>5766</v>
      </c>
      <c r="B8515" t="s">
        <v>6937</v>
      </c>
      <c r="C8515" s="4">
        <v>41951</v>
      </c>
      <c r="D8515" s="4">
        <v>41957</v>
      </c>
      <c r="E8515" t="s">
        <v>15</v>
      </c>
      <c r="F8515" t="s">
        <v>2145</v>
      </c>
      <c r="G8515" t="s">
        <v>21</v>
      </c>
      <c r="H8515">
        <v>96003</v>
      </c>
      <c r="I8515" t="s">
        <v>1032</v>
      </c>
      <c r="J8515">
        <v>333.57600000000002</v>
      </c>
      <c r="K8515">
        <v>3</v>
      </c>
      <c r="L8515">
        <v>102.8526</v>
      </c>
      <c r="M8515">
        <v>0.2</v>
      </c>
      <c r="N8515">
        <v>25.0182</v>
      </c>
    </row>
    <row r="8516" spans="1:14" hidden="1">
      <c r="A8516">
        <v>3186</v>
      </c>
      <c r="B8516" t="s">
        <v>6938</v>
      </c>
      <c r="C8516" s="4">
        <v>41950</v>
      </c>
      <c r="D8516" s="4">
        <v>41952</v>
      </c>
      <c r="E8516" t="s">
        <v>38</v>
      </c>
      <c r="F8516" t="s">
        <v>4194</v>
      </c>
      <c r="G8516" t="s">
        <v>27</v>
      </c>
      <c r="H8516">
        <v>77041</v>
      </c>
      <c r="I8516" t="s">
        <v>126</v>
      </c>
      <c r="J8516">
        <v>26.045999999999999</v>
      </c>
      <c r="K8516">
        <v>3</v>
      </c>
      <c r="L8516">
        <v>23.441400000000002</v>
      </c>
      <c r="M8516">
        <v>0.8</v>
      </c>
      <c r="N8516">
        <v>-44.278199999999998</v>
      </c>
    </row>
    <row r="8517" spans="1:14" hidden="1">
      <c r="A8517">
        <v>3187</v>
      </c>
      <c r="B8517" t="s">
        <v>6938</v>
      </c>
      <c r="C8517" s="4">
        <v>41950</v>
      </c>
      <c r="D8517" s="4">
        <v>41952</v>
      </c>
      <c r="E8517" t="s">
        <v>38</v>
      </c>
      <c r="F8517" t="s">
        <v>4194</v>
      </c>
      <c r="G8517" t="s">
        <v>27</v>
      </c>
      <c r="H8517">
        <v>77041</v>
      </c>
      <c r="I8517" t="s">
        <v>3992</v>
      </c>
      <c r="J8517">
        <v>74.352000000000004</v>
      </c>
      <c r="K8517">
        <v>3</v>
      </c>
      <c r="L8517">
        <v>15.799799999999999</v>
      </c>
      <c r="M8517">
        <v>0.2</v>
      </c>
      <c r="N8517">
        <v>26.9526</v>
      </c>
    </row>
    <row r="8518" spans="1:14" hidden="1">
      <c r="A8518">
        <v>4729</v>
      </c>
      <c r="B8518" t="s">
        <v>6939</v>
      </c>
      <c r="C8518" s="4">
        <v>41950</v>
      </c>
      <c r="D8518" s="4">
        <v>41955</v>
      </c>
      <c r="E8518" t="s">
        <v>15</v>
      </c>
      <c r="F8518" t="s">
        <v>556</v>
      </c>
      <c r="G8518" t="s">
        <v>21</v>
      </c>
      <c r="H8518">
        <v>94110</v>
      </c>
      <c r="I8518" t="s">
        <v>24</v>
      </c>
      <c r="J8518">
        <v>123.14400000000001</v>
      </c>
      <c r="K8518">
        <v>7</v>
      </c>
      <c r="L8518">
        <v>10.994999999999999</v>
      </c>
      <c r="M8518">
        <v>0.2</v>
      </c>
      <c r="N8518">
        <v>46.179000000000002</v>
      </c>
    </row>
    <row r="8519" spans="1:14" hidden="1">
      <c r="A8519">
        <v>4781</v>
      </c>
      <c r="B8519" t="s">
        <v>6940</v>
      </c>
      <c r="C8519" s="4">
        <v>41950</v>
      </c>
      <c r="D8519" s="4">
        <v>41955</v>
      </c>
      <c r="E8519" t="s">
        <v>15</v>
      </c>
      <c r="F8519" t="s">
        <v>2985</v>
      </c>
      <c r="G8519" t="s">
        <v>21</v>
      </c>
      <c r="H8519">
        <v>77070</v>
      </c>
      <c r="I8519" t="s">
        <v>6941</v>
      </c>
      <c r="J8519">
        <v>683.14400000000001</v>
      </c>
      <c r="K8519">
        <v>4</v>
      </c>
      <c r="L8519">
        <v>170.786</v>
      </c>
      <c r="M8519">
        <v>0.3</v>
      </c>
      <c r="N8519">
        <v>0</v>
      </c>
    </row>
    <row r="8520" spans="1:14" hidden="1">
      <c r="A8520">
        <v>4782</v>
      </c>
      <c r="B8520" t="s">
        <v>6940</v>
      </c>
      <c r="C8520" s="4">
        <v>41950</v>
      </c>
      <c r="D8520" s="4">
        <v>41955</v>
      </c>
      <c r="E8520" t="s">
        <v>15</v>
      </c>
      <c r="F8520" t="s">
        <v>2985</v>
      </c>
      <c r="G8520" t="s">
        <v>21</v>
      </c>
      <c r="H8520">
        <v>77070</v>
      </c>
      <c r="I8520" t="s">
        <v>189</v>
      </c>
      <c r="J8520">
        <v>1.476</v>
      </c>
      <c r="K8520">
        <v>3</v>
      </c>
      <c r="L8520">
        <v>1.23</v>
      </c>
      <c r="M8520">
        <v>0.8</v>
      </c>
      <c r="N8520">
        <v>-2.214</v>
      </c>
    </row>
    <row r="8521" spans="1:14" hidden="1">
      <c r="A8521">
        <v>4783</v>
      </c>
      <c r="B8521" t="s">
        <v>6940</v>
      </c>
      <c r="C8521" s="4">
        <v>41950</v>
      </c>
      <c r="D8521" s="4">
        <v>41955</v>
      </c>
      <c r="E8521" t="s">
        <v>15</v>
      </c>
      <c r="F8521" t="s">
        <v>2985</v>
      </c>
      <c r="G8521" t="s">
        <v>21</v>
      </c>
      <c r="H8521">
        <v>77070</v>
      </c>
      <c r="I8521" t="s">
        <v>2541</v>
      </c>
      <c r="J8521">
        <v>40.712000000000003</v>
      </c>
      <c r="K8521">
        <v>7</v>
      </c>
      <c r="L8521">
        <v>5.3071000000000002</v>
      </c>
      <c r="M8521">
        <v>0.2</v>
      </c>
      <c r="N8521">
        <v>3.5623</v>
      </c>
    </row>
    <row r="8522" spans="1:14" hidden="1">
      <c r="A8522">
        <v>4831</v>
      </c>
      <c r="B8522" t="s">
        <v>6942</v>
      </c>
      <c r="C8522" s="4">
        <v>41950</v>
      </c>
      <c r="D8522" s="4">
        <v>41955</v>
      </c>
      <c r="E8522" t="s">
        <v>15</v>
      </c>
      <c r="F8522" t="s">
        <v>3546</v>
      </c>
      <c r="G8522" t="s">
        <v>21</v>
      </c>
      <c r="H8522">
        <v>54401</v>
      </c>
      <c r="I8522" t="s">
        <v>794</v>
      </c>
      <c r="J8522">
        <v>245.88</v>
      </c>
      <c r="K8522">
        <v>6</v>
      </c>
      <c r="L8522">
        <v>29.505600000000001</v>
      </c>
      <c r="M8522">
        <v>0</v>
      </c>
      <c r="N8522">
        <v>68.846400000000003</v>
      </c>
    </row>
    <row r="8523" spans="1:14" hidden="1">
      <c r="A8523">
        <v>4832</v>
      </c>
      <c r="B8523" t="s">
        <v>6942</v>
      </c>
      <c r="C8523" s="4">
        <v>41950</v>
      </c>
      <c r="D8523" s="4">
        <v>41955</v>
      </c>
      <c r="E8523" t="s">
        <v>15</v>
      </c>
      <c r="F8523" t="s">
        <v>3546</v>
      </c>
      <c r="G8523" t="s">
        <v>21</v>
      </c>
      <c r="H8523">
        <v>54401</v>
      </c>
      <c r="I8523" t="s">
        <v>4314</v>
      </c>
      <c r="J8523">
        <v>36.630000000000003</v>
      </c>
      <c r="K8523">
        <v>3</v>
      </c>
      <c r="L8523">
        <v>8.9132999999999996</v>
      </c>
      <c r="M8523">
        <v>0</v>
      </c>
      <c r="N8523">
        <v>9.8901000000000003</v>
      </c>
    </row>
    <row r="8524" spans="1:14" hidden="1">
      <c r="A8524">
        <v>4833</v>
      </c>
      <c r="B8524" t="s">
        <v>6942</v>
      </c>
      <c r="C8524" s="4">
        <v>41950</v>
      </c>
      <c r="D8524" s="4">
        <v>41955</v>
      </c>
      <c r="E8524" t="s">
        <v>15</v>
      </c>
      <c r="F8524" t="s">
        <v>3546</v>
      </c>
      <c r="G8524" t="s">
        <v>21</v>
      </c>
      <c r="H8524">
        <v>54401</v>
      </c>
      <c r="I8524" t="s">
        <v>1613</v>
      </c>
      <c r="J8524">
        <v>22.58</v>
      </c>
      <c r="K8524">
        <v>2</v>
      </c>
      <c r="L8524">
        <v>8.3545999999999996</v>
      </c>
      <c r="M8524">
        <v>0</v>
      </c>
      <c r="N8524">
        <v>5.8708</v>
      </c>
    </row>
    <row r="8525" spans="1:14" hidden="1">
      <c r="A8525">
        <v>4834</v>
      </c>
      <c r="B8525" t="s">
        <v>6942</v>
      </c>
      <c r="C8525" s="4">
        <v>41950</v>
      </c>
      <c r="D8525" s="4">
        <v>41955</v>
      </c>
      <c r="E8525" t="s">
        <v>15</v>
      </c>
      <c r="F8525" t="s">
        <v>3546</v>
      </c>
      <c r="G8525" t="s">
        <v>21</v>
      </c>
      <c r="H8525">
        <v>54401</v>
      </c>
      <c r="I8525" t="s">
        <v>2479</v>
      </c>
      <c r="J8525">
        <v>12.39</v>
      </c>
      <c r="K8525">
        <v>3</v>
      </c>
      <c r="L8525">
        <v>2.1888999999999998</v>
      </c>
      <c r="M8525">
        <v>0</v>
      </c>
      <c r="N8525">
        <v>5.8232999999999997</v>
      </c>
    </row>
    <row r="8526" spans="1:14" hidden="1">
      <c r="A8526">
        <v>6981</v>
      </c>
      <c r="B8526" t="s">
        <v>6943</v>
      </c>
      <c r="C8526" s="4">
        <v>41950</v>
      </c>
      <c r="D8526" s="4">
        <v>41951</v>
      </c>
      <c r="E8526" t="s">
        <v>38</v>
      </c>
      <c r="F8526" t="s">
        <v>441</v>
      </c>
      <c r="G8526" t="s">
        <v>27</v>
      </c>
      <c r="H8526">
        <v>10024</v>
      </c>
      <c r="I8526" t="s">
        <v>624</v>
      </c>
      <c r="J8526">
        <v>5.92</v>
      </c>
      <c r="K8526">
        <v>4</v>
      </c>
      <c r="L8526">
        <v>0.76959999999999995</v>
      </c>
      <c r="M8526">
        <v>0</v>
      </c>
      <c r="N8526">
        <v>2.8416000000000001</v>
      </c>
    </row>
    <row r="8527" spans="1:14" hidden="1">
      <c r="A8527">
        <v>6982</v>
      </c>
      <c r="B8527" t="s">
        <v>6943</v>
      </c>
      <c r="C8527" s="4">
        <v>41950</v>
      </c>
      <c r="D8527" s="4">
        <v>41951</v>
      </c>
      <c r="E8527" t="s">
        <v>38</v>
      </c>
      <c r="F8527" t="s">
        <v>441</v>
      </c>
      <c r="G8527" t="s">
        <v>27</v>
      </c>
      <c r="H8527">
        <v>10024</v>
      </c>
      <c r="I8527" t="s">
        <v>2836</v>
      </c>
      <c r="J8527">
        <v>30.18</v>
      </c>
      <c r="K8527">
        <v>3</v>
      </c>
      <c r="L8527">
        <v>5.4324000000000003</v>
      </c>
      <c r="M8527">
        <v>0</v>
      </c>
      <c r="N8527">
        <v>13.8828</v>
      </c>
    </row>
    <row r="8528" spans="1:14" hidden="1">
      <c r="A8528">
        <v>9810</v>
      </c>
      <c r="B8528" t="s">
        <v>6944</v>
      </c>
      <c r="C8528" s="4">
        <v>41950</v>
      </c>
      <c r="D8528" s="4">
        <v>41954</v>
      </c>
      <c r="E8528" t="s">
        <v>52</v>
      </c>
      <c r="F8528" t="s">
        <v>3628</v>
      </c>
      <c r="G8528" t="s">
        <v>21</v>
      </c>
      <c r="H8528">
        <v>97206</v>
      </c>
      <c r="I8528" t="s">
        <v>625</v>
      </c>
      <c r="J8528">
        <v>25.92</v>
      </c>
      <c r="K8528">
        <v>5</v>
      </c>
      <c r="L8528">
        <v>3.3696000000000002</v>
      </c>
      <c r="M8528">
        <v>0.2</v>
      </c>
      <c r="N8528">
        <v>9.0719999999999992</v>
      </c>
    </row>
    <row r="8529" spans="1:14" hidden="1">
      <c r="A8529">
        <v>9811</v>
      </c>
      <c r="B8529" t="s">
        <v>6944</v>
      </c>
      <c r="C8529" s="4">
        <v>41950</v>
      </c>
      <c r="D8529" s="4">
        <v>41954</v>
      </c>
      <c r="E8529" t="s">
        <v>52</v>
      </c>
      <c r="F8529" t="s">
        <v>3628</v>
      </c>
      <c r="G8529" t="s">
        <v>21</v>
      </c>
      <c r="H8529">
        <v>97206</v>
      </c>
      <c r="I8529" t="s">
        <v>4474</v>
      </c>
      <c r="J8529">
        <v>120.768</v>
      </c>
      <c r="K8529">
        <v>4</v>
      </c>
      <c r="L8529">
        <v>27.927600000000002</v>
      </c>
      <c r="M8529">
        <v>0.2</v>
      </c>
      <c r="N8529">
        <v>9.0576000000000008</v>
      </c>
    </row>
    <row r="8530" spans="1:14" hidden="1">
      <c r="A8530">
        <v>9857</v>
      </c>
      <c r="B8530" t="s">
        <v>6945</v>
      </c>
      <c r="C8530" s="4">
        <v>41949</v>
      </c>
      <c r="D8530" s="4">
        <v>41954</v>
      </c>
      <c r="E8530" t="s">
        <v>15</v>
      </c>
      <c r="F8530" t="s">
        <v>2714</v>
      </c>
      <c r="G8530" t="s">
        <v>21</v>
      </c>
      <c r="H8530">
        <v>31907</v>
      </c>
      <c r="I8530" t="s">
        <v>5060</v>
      </c>
      <c r="J8530">
        <v>43.68</v>
      </c>
      <c r="K8530">
        <v>6</v>
      </c>
      <c r="L8530">
        <v>3.7856000000000001</v>
      </c>
      <c r="M8530">
        <v>0</v>
      </c>
      <c r="N8530">
        <v>20.9664</v>
      </c>
    </row>
    <row r="8531" spans="1:14" hidden="1">
      <c r="A8531">
        <v>6684</v>
      </c>
      <c r="B8531" t="s">
        <v>6946</v>
      </c>
      <c r="C8531" s="4">
        <v>41948</v>
      </c>
      <c r="D8531" s="4">
        <v>41953</v>
      </c>
      <c r="E8531" t="s">
        <v>15</v>
      </c>
      <c r="F8531" t="s">
        <v>5534</v>
      </c>
      <c r="G8531" t="s">
        <v>17</v>
      </c>
      <c r="H8531">
        <v>90008</v>
      </c>
      <c r="I8531" t="s">
        <v>310</v>
      </c>
      <c r="J8531">
        <v>20.04</v>
      </c>
      <c r="K8531">
        <v>6</v>
      </c>
      <c r="L8531">
        <v>1.8704000000000001</v>
      </c>
      <c r="M8531">
        <v>0</v>
      </c>
      <c r="N8531">
        <v>8.8176000000000005</v>
      </c>
    </row>
    <row r="8532" spans="1:14" hidden="1">
      <c r="A8532">
        <v>8683</v>
      </c>
      <c r="B8532" t="s">
        <v>6947</v>
      </c>
      <c r="C8532" s="4">
        <v>41948</v>
      </c>
      <c r="D8532" s="4">
        <v>41953</v>
      </c>
      <c r="E8532" t="s">
        <v>15</v>
      </c>
      <c r="F8532" t="s">
        <v>3056</v>
      </c>
      <c r="G8532" t="s">
        <v>17</v>
      </c>
      <c r="H8532">
        <v>22204</v>
      </c>
      <c r="I8532" t="s">
        <v>2792</v>
      </c>
      <c r="J8532">
        <v>47.79</v>
      </c>
      <c r="K8532">
        <v>3</v>
      </c>
      <c r="L8532">
        <v>10.5138</v>
      </c>
      <c r="M8532">
        <v>0</v>
      </c>
      <c r="N8532">
        <v>16.2486</v>
      </c>
    </row>
    <row r="8533" spans="1:14" hidden="1">
      <c r="A8533">
        <v>9711</v>
      </c>
      <c r="B8533" t="s">
        <v>6948</v>
      </c>
      <c r="C8533" s="4">
        <v>41948</v>
      </c>
      <c r="D8533" s="4">
        <v>41953</v>
      </c>
      <c r="E8533" t="s">
        <v>15</v>
      </c>
      <c r="F8533" t="s">
        <v>2428</v>
      </c>
      <c r="G8533" t="s">
        <v>21</v>
      </c>
      <c r="H8533">
        <v>19143</v>
      </c>
      <c r="I8533" t="s">
        <v>1361</v>
      </c>
      <c r="J8533">
        <v>273.56799999999998</v>
      </c>
      <c r="K8533">
        <v>2</v>
      </c>
      <c r="L8533">
        <v>153.88200000000001</v>
      </c>
      <c r="M8533">
        <v>0.2</v>
      </c>
      <c r="N8533">
        <v>-34.195999999999998</v>
      </c>
    </row>
    <row r="8534" spans="1:14" hidden="1">
      <c r="A8534">
        <v>9712</v>
      </c>
      <c r="B8534" t="s">
        <v>6948</v>
      </c>
      <c r="C8534" s="4">
        <v>41948</v>
      </c>
      <c r="D8534" s="4">
        <v>41953</v>
      </c>
      <c r="E8534" t="s">
        <v>15</v>
      </c>
      <c r="F8534" t="s">
        <v>2428</v>
      </c>
      <c r="G8534" t="s">
        <v>21</v>
      </c>
      <c r="H8534">
        <v>19143</v>
      </c>
      <c r="I8534" t="s">
        <v>24</v>
      </c>
      <c r="J8534">
        <v>13.194000000000001</v>
      </c>
      <c r="K8534">
        <v>2</v>
      </c>
      <c r="L8534">
        <v>10.994999999999999</v>
      </c>
      <c r="M8534">
        <v>0.7</v>
      </c>
      <c r="N8534">
        <v>-8.7959999999999994</v>
      </c>
    </row>
    <row r="8535" spans="1:14" hidden="1">
      <c r="A8535">
        <v>9713</v>
      </c>
      <c r="B8535" t="s">
        <v>6948</v>
      </c>
      <c r="C8535" s="4">
        <v>41948</v>
      </c>
      <c r="D8535" s="4">
        <v>41953</v>
      </c>
      <c r="E8535" t="s">
        <v>15</v>
      </c>
      <c r="F8535" t="s">
        <v>2428</v>
      </c>
      <c r="G8535" t="s">
        <v>21</v>
      </c>
      <c r="H8535">
        <v>19143</v>
      </c>
      <c r="I8535" t="s">
        <v>1256</v>
      </c>
      <c r="J8535">
        <v>1080.096</v>
      </c>
      <c r="K8535">
        <v>6</v>
      </c>
      <c r="L8535">
        <v>195.76740000000001</v>
      </c>
      <c r="M8535">
        <v>0.2</v>
      </c>
      <c r="N8535">
        <v>-94.508399999999995</v>
      </c>
    </row>
    <row r="8536" spans="1:14" hidden="1">
      <c r="A8536">
        <v>9714</v>
      </c>
      <c r="B8536" t="s">
        <v>6948</v>
      </c>
      <c r="C8536" s="4">
        <v>41948</v>
      </c>
      <c r="D8536" s="4">
        <v>41953</v>
      </c>
      <c r="E8536" t="s">
        <v>15</v>
      </c>
      <c r="F8536" t="s">
        <v>2428</v>
      </c>
      <c r="G8536" t="s">
        <v>21</v>
      </c>
      <c r="H8536">
        <v>19143</v>
      </c>
      <c r="I8536" t="s">
        <v>3035</v>
      </c>
      <c r="J8536">
        <v>51.56</v>
      </c>
      <c r="K8536">
        <v>5</v>
      </c>
      <c r="L8536">
        <v>11.601000000000001</v>
      </c>
      <c r="M8536">
        <v>0.2</v>
      </c>
      <c r="N8536">
        <v>-6.4450000000000003</v>
      </c>
    </row>
    <row r="8537" spans="1:14" hidden="1">
      <c r="A8537">
        <v>9715</v>
      </c>
      <c r="B8537" t="s">
        <v>6948</v>
      </c>
      <c r="C8537" s="4">
        <v>41948</v>
      </c>
      <c r="D8537" s="4">
        <v>41953</v>
      </c>
      <c r="E8537" t="s">
        <v>15</v>
      </c>
      <c r="F8537" t="s">
        <v>2428</v>
      </c>
      <c r="G8537" t="s">
        <v>21</v>
      </c>
      <c r="H8537">
        <v>19143</v>
      </c>
      <c r="I8537" t="s">
        <v>2367</v>
      </c>
      <c r="J8537">
        <v>58.415999999999997</v>
      </c>
      <c r="K8537">
        <v>2</v>
      </c>
      <c r="L8537">
        <v>20.810700000000001</v>
      </c>
      <c r="M8537">
        <v>0.2</v>
      </c>
      <c r="N8537">
        <v>16.794599999999999</v>
      </c>
    </row>
    <row r="8538" spans="1:14" hidden="1">
      <c r="A8538">
        <v>9787</v>
      </c>
      <c r="B8538" t="s">
        <v>6949</v>
      </c>
      <c r="C8538" s="4">
        <v>41948</v>
      </c>
      <c r="D8538" s="4">
        <v>41948</v>
      </c>
      <c r="E8538" t="s">
        <v>98</v>
      </c>
      <c r="F8538" t="s">
        <v>778</v>
      </c>
      <c r="G8538" t="s">
        <v>21</v>
      </c>
      <c r="H8538">
        <v>23666</v>
      </c>
      <c r="I8538" t="s">
        <v>3977</v>
      </c>
      <c r="J8538">
        <v>149.9</v>
      </c>
      <c r="K8538">
        <v>5</v>
      </c>
      <c r="L8538">
        <v>21.885400000000001</v>
      </c>
      <c r="M8538">
        <v>0</v>
      </c>
      <c r="N8538">
        <v>40.472999999999999</v>
      </c>
    </row>
    <row r="8539" spans="1:14" hidden="1">
      <c r="A8539">
        <v>318</v>
      </c>
      <c r="B8539" t="s">
        <v>6950</v>
      </c>
      <c r="C8539" s="4">
        <v>41947</v>
      </c>
      <c r="D8539" s="4">
        <v>41952</v>
      </c>
      <c r="E8539" t="s">
        <v>15</v>
      </c>
      <c r="F8539" t="s">
        <v>2795</v>
      </c>
      <c r="G8539" t="s">
        <v>17</v>
      </c>
      <c r="H8539">
        <v>10024</v>
      </c>
      <c r="I8539" t="s">
        <v>54</v>
      </c>
      <c r="J8539">
        <v>135.88200000000001</v>
      </c>
      <c r="K8539">
        <v>1</v>
      </c>
      <c r="L8539">
        <v>111.7252</v>
      </c>
      <c r="M8539">
        <v>0.1</v>
      </c>
      <c r="N8539">
        <v>24.1568</v>
      </c>
    </row>
    <row r="8540" spans="1:14" hidden="1">
      <c r="A8540">
        <v>319</v>
      </c>
      <c r="B8540" t="s">
        <v>6950</v>
      </c>
      <c r="C8540" s="4">
        <v>41947</v>
      </c>
      <c r="D8540" s="4">
        <v>41952</v>
      </c>
      <c r="E8540" t="s">
        <v>15</v>
      </c>
      <c r="F8540" t="s">
        <v>2795</v>
      </c>
      <c r="G8540" t="s">
        <v>17</v>
      </c>
      <c r="H8540">
        <v>10024</v>
      </c>
      <c r="I8540" t="s">
        <v>6951</v>
      </c>
      <c r="J8540">
        <v>3991.98</v>
      </c>
      <c r="K8540">
        <v>2</v>
      </c>
      <c r="L8540">
        <v>997.995</v>
      </c>
      <c r="M8540">
        <v>0</v>
      </c>
      <c r="N8540">
        <v>1995.99</v>
      </c>
    </row>
    <row r="8541" spans="1:14" hidden="1">
      <c r="A8541">
        <v>320</v>
      </c>
      <c r="B8541" t="s">
        <v>6950</v>
      </c>
      <c r="C8541" s="4">
        <v>41947</v>
      </c>
      <c r="D8541" s="4">
        <v>41952</v>
      </c>
      <c r="E8541" t="s">
        <v>15</v>
      </c>
      <c r="F8541" t="s">
        <v>2795</v>
      </c>
      <c r="G8541" t="s">
        <v>17</v>
      </c>
      <c r="H8541">
        <v>10024</v>
      </c>
      <c r="I8541" t="s">
        <v>2312</v>
      </c>
      <c r="J8541">
        <v>275.94</v>
      </c>
      <c r="K8541">
        <v>6</v>
      </c>
      <c r="L8541">
        <v>32.652900000000002</v>
      </c>
      <c r="M8541">
        <v>0</v>
      </c>
      <c r="N8541">
        <v>80.022599999999997</v>
      </c>
    </row>
    <row r="8542" spans="1:14" hidden="1">
      <c r="A8542">
        <v>321</v>
      </c>
      <c r="B8542" t="s">
        <v>6950</v>
      </c>
      <c r="C8542" s="4">
        <v>41947</v>
      </c>
      <c r="D8542" s="4">
        <v>41952</v>
      </c>
      <c r="E8542" t="s">
        <v>15</v>
      </c>
      <c r="F8542" t="s">
        <v>2795</v>
      </c>
      <c r="G8542" t="s">
        <v>17</v>
      </c>
      <c r="H8542">
        <v>10024</v>
      </c>
      <c r="I8542" t="s">
        <v>3540</v>
      </c>
      <c r="J8542">
        <v>360</v>
      </c>
      <c r="K8542">
        <v>4</v>
      </c>
      <c r="L8542">
        <v>57.6</v>
      </c>
      <c r="M8542">
        <v>0</v>
      </c>
      <c r="N8542">
        <v>129.6</v>
      </c>
    </row>
    <row r="8543" spans="1:14" hidden="1">
      <c r="A8543">
        <v>322</v>
      </c>
      <c r="B8543" t="s">
        <v>6950</v>
      </c>
      <c r="C8543" s="4">
        <v>41947</v>
      </c>
      <c r="D8543" s="4">
        <v>41952</v>
      </c>
      <c r="E8543" t="s">
        <v>15</v>
      </c>
      <c r="F8543" t="s">
        <v>2795</v>
      </c>
      <c r="G8543" t="s">
        <v>17</v>
      </c>
      <c r="H8543">
        <v>10024</v>
      </c>
      <c r="I8543" t="s">
        <v>1454</v>
      </c>
      <c r="J8543">
        <v>43.57</v>
      </c>
      <c r="K8543">
        <v>1</v>
      </c>
      <c r="L8543">
        <v>30.498999999999999</v>
      </c>
      <c r="M8543">
        <v>0</v>
      </c>
      <c r="N8543">
        <v>13.071</v>
      </c>
    </row>
    <row r="8544" spans="1:14" hidden="1">
      <c r="A8544">
        <v>2721</v>
      </c>
      <c r="B8544" t="s">
        <v>6952</v>
      </c>
      <c r="C8544" s="4">
        <v>41947</v>
      </c>
      <c r="D8544" s="4">
        <v>41951</v>
      </c>
      <c r="E8544" t="s">
        <v>52</v>
      </c>
      <c r="F8544" t="s">
        <v>4295</v>
      </c>
      <c r="G8544" t="s">
        <v>27</v>
      </c>
      <c r="H8544">
        <v>27511</v>
      </c>
      <c r="I8544" t="s">
        <v>65</v>
      </c>
      <c r="J8544">
        <v>8.3759999999999994</v>
      </c>
      <c r="K8544">
        <v>3</v>
      </c>
      <c r="L8544">
        <v>1.8846000000000001</v>
      </c>
      <c r="M8544">
        <v>0.2</v>
      </c>
      <c r="N8544">
        <v>2.7222</v>
      </c>
    </row>
    <row r="8545" spans="1:14" hidden="1">
      <c r="A8545">
        <v>2722</v>
      </c>
      <c r="B8545" t="s">
        <v>6952</v>
      </c>
      <c r="C8545" s="4">
        <v>41947</v>
      </c>
      <c r="D8545" s="4">
        <v>41951</v>
      </c>
      <c r="E8545" t="s">
        <v>52</v>
      </c>
      <c r="F8545" t="s">
        <v>4295</v>
      </c>
      <c r="G8545" t="s">
        <v>27</v>
      </c>
      <c r="H8545">
        <v>27511</v>
      </c>
      <c r="I8545" t="s">
        <v>3724</v>
      </c>
      <c r="J8545">
        <v>58.24</v>
      </c>
      <c r="K8545">
        <v>5</v>
      </c>
      <c r="L8545">
        <v>10.6288</v>
      </c>
      <c r="M8545">
        <v>0.2</v>
      </c>
      <c r="N8545">
        <v>5.0960000000000001</v>
      </c>
    </row>
    <row r="8546" spans="1:14" hidden="1">
      <c r="A8546">
        <v>2743</v>
      </c>
      <c r="B8546" t="s">
        <v>6953</v>
      </c>
      <c r="C8546" s="4">
        <v>41947</v>
      </c>
      <c r="D8546" s="4">
        <v>41951</v>
      </c>
      <c r="E8546" t="s">
        <v>15</v>
      </c>
      <c r="F8546" t="s">
        <v>4461</v>
      </c>
      <c r="G8546" t="s">
        <v>21</v>
      </c>
      <c r="H8546">
        <v>92037</v>
      </c>
      <c r="I8546" t="s">
        <v>1427</v>
      </c>
      <c r="J8546">
        <v>35.340000000000003</v>
      </c>
      <c r="K8546">
        <v>2</v>
      </c>
      <c r="L8546">
        <v>10.955399999999999</v>
      </c>
      <c r="M8546">
        <v>0</v>
      </c>
      <c r="N8546">
        <v>13.4292</v>
      </c>
    </row>
    <row r="8547" spans="1:14" hidden="1">
      <c r="A8547">
        <v>4309</v>
      </c>
      <c r="B8547" t="s">
        <v>6954</v>
      </c>
      <c r="C8547" s="4">
        <v>41947</v>
      </c>
      <c r="D8547" s="4">
        <v>41954</v>
      </c>
      <c r="E8547" t="s">
        <v>15</v>
      </c>
      <c r="F8547" t="s">
        <v>519</v>
      </c>
      <c r="G8547" t="s">
        <v>21</v>
      </c>
      <c r="H8547">
        <v>90045</v>
      </c>
      <c r="I8547" t="s">
        <v>2742</v>
      </c>
      <c r="J8547">
        <v>666.34400000000005</v>
      </c>
      <c r="K8547">
        <v>7</v>
      </c>
      <c r="L8547">
        <v>85.672799999999995</v>
      </c>
      <c r="M8547">
        <v>0.2</v>
      </c>
      <c r="N8547">
        <v>66.634399999999999</v>
      </c>
    </row>
    <row r="8548" spans="1:14" hidden="1">
      <c r="A8548">
        <v>4310</v>
      </c>
      <c r="B8548" t="s">
        <v>6954</v>
      </c>
      <c r="C8548" s="4">
        <v>41947</v>
      </c>
      <c r="D8548" s="4">
        <v>41954</v>
      </c>
      <c r="E8548" t="s">
        <v>15</v>
      </c>
      <c r="F8548" t="s">
        <v>519</v>
      </c>
      <c r="G8548" t="s">
        <v>21</v>
      </c>
      <c r="H8548">
        <v>90045</v>
      </c>
      <c r="I8548" t="s">
        <v>582</v>
      </c>
      <c r="J8548">
        <v>573.72799999999995</v>
      </c>
      <c r="K8548">
        <v>4</v>
      </c>
      <c r="L8548">
        <v>159.56809999999999</v>
      </c>
      <c r="M8548">
        <v>0.2</v>
      </c>
      <c r="N8548">
        <v>-64.544399999999996</v>
      </c>
    </row>
    <row r="8549" spans="1:14" hidden="1">
      <c r="A8549">
        <v>4311</v>
      </c>
      <c r="B8549" t="s">
        <v>6954</v>
      </c>
      <c r="C8549" s="4">
        <v>41947</v>
      </c>
      <c r="D8549" s="4">
        <v>41954</v>
      </c>
      <c r="E8549" t="s">
        <v>15</v>
      </c>
      <c r="F8549" t="s">
        <v>519</v>
      </c>
      <c r="G8549" t="s">
        <v>21</v>
      </c>
      <c r="H8549">
        <v>90045</v>
      </c>
      <c r="I8549" t="s">
        <v>1354</v>
      </c>
      <c r="J8549">
        <v>21.936</v>
      </c>
      <c r="K8549">
        <v>3</v>
      </c>
      <c r="L8549">
        <v>4.57</v>
      </c>
      <c r="M8549">
        <v>0.2</v>
      </c>
      <c r="N8549">
        <v>8.2260000000000009</v>
      </c>
    </row>
    <row r="8550" spans="1:14" hidden="1">
      <c r="A8550">
        <v>4312</v>
      </c>
      <c r="B8550" t="s">
        <v>6954</v>
      </c>
      <c r="C8550" s="4">
        <v>41947</v>
      </c>
      <c r="D8550" s="4">
        <v>41954</v>
      </c>
      <c r="E8550" t="s">
        <v>15</v>
      </c>
      <c r="F8550" t="s">
        <v>519</v>
      </c>
      <c r="G8550" t="s">
        <v>21</v>
      </c>
      <c r="H8550">
        <v>90045</v>
      </c>
      <c r="I8550" t="s">
        <v>2665</v>
      </c>
      <c r="J8550">
        <v>19.440000000000001</v>
      </c>
      <c r="K8550">
        <v>3</v>
      </c>
      <c r="L8550">
        <v>3.3696000000000002</v>
      </c>
      <c r="M8550">
        <v>0</v>
      </c>
      <c r="N8550">
        <v>9.3312000000000008</v>
      </c>
    </row>
    <row r="8551" spans="1:14" hidden="1">
      <c r="A8551">
        <v>4313</v>
      </c>
      <c r="B8551" t="s">
        <v>6954</v>
      </c>
      <c r="C8551" s="4">
        <v>41947</v>
      </c>
      <c r="D8551" s="4">
        <v>41954</v>
      </c>
      <c r="E8551" t="s">
        <v>15</v>
      </c>
      <c r="F8551" t="s">
        <v>519</v>
      </c>
      <c r="G8551" t="s">
        <v>21</v>
      </c>
      <c r="H8551">
        <v>90045</v>
      </c>
      <c r="I8551" t="s">
        <v>6955</v>
      </c>
      <c r="J8551">
        <v>447.96800000000002</v>
      </c>
      <c r="K8551">
        <v>4</v>
      </c>
      <c r="L8551">
        <v>76.994500000000002</v>
      </c>
      <c r="M8551">
        <v>0.2</v>
      </c>
      <c r="N8551">
        <v>139.99</v>
      </c>
    </row>
    <row r="8552" spans="1:14" hidden="1">
      <c r="A8552">
        <v>4996</v>
      </c>
      <c r="B8552" t="s">
        <v>6956</v>
      </c>
      <c r="C8552" s="4">
        <v>41947</v>
      </c>
      <c r="D8552" s="4">
        <v>41953</v>
      </c>
      <c r="E8552" t="s">
        <v>15</v>
      </c>
      <c r="F8552" t="s">
        <v>951</v>
      </c>
      <c r="G8552" t="s">
        <v>17</v>
      </c>
      <c r="H8552">
        <v>10011</v>
      </c>
      <c r="I8552" t="s">
        <v>1674</v>
      </c>
      <c r="J8552">
        <v>52.064</v>
      </c>
      <c r="K8552">
        <v>4</v>
      </c>
      <c r="L8552">
        <v>8.2977000000000007</v>
      </c>
      <c r="M8552">
        <v>0.2</v>
      </c>
      <c r="N8552">
        <v>18.873200000000001</v>
      </c>
    </row>
    <row r="8553" spans="1:14" hidden="1">
      <c r="A8553">
        <v>5654</v>
      </c>
      <c r="B8553" t="s">
        <v>6957</v>
      </c>
      <c r="C8553" s="4">
        <v>41947</v>
      </c>
      <c r="D8553" s="4">
        <v>41954</v>
      </c>
      <c r="E8553" t="s">
        <v>15</v>
      </c>
      <c r="F8553" t="s">
        <v>2435</v>
      </c>
      <c r="G8553" t="s">
        <v>27</v>
      </c>
      <c r="H8553">
        <v>90805</v>
      </c>
      <c r="I8553" t="s">
        <v>1839</v>
      </c>
      <c r="J8553">
        <v>2.94</v>
      </c>
      <c r="K8553">
        <v>1</v>
      </c>
      <c r="L8553">
        <v>2.1461999999999999</v>
      </c>
      <c r="M8553">
        <v>0</v>
      </c>
      <c r="N8553">
        <v>0.79379999999999995</v>
      </c>
    </row>
    <row r="8554" spans="1:14" hidden="1">
      <c r="A8554">
        <v>3991</v>
      </c>
      <c r="B8554" t="s">
        <v>6958</v>
      </c>
      <c r="C8554" s="4">
        <v>41946</v>
      </c>
      <c r="D8554" s="4">
        <v>41951</v>
      </c>
      <c r="E8554" t="s">
        <v>15</v>
      </c>
      <c r="F8554" t="s">
        <v>2530</v>
      </c>
      <c r="G8554" t="s">
        <v>21</v>
      </c>
      <c r="H8554">
        <v>17602</v>
      </c>
      <c r="I8554" t="s">
        <v>2051</v>
      </c>
      <c r="J8554">
        <v>286.34399999999999</v>
      </c>
      <c r="K8554">
        <v>3</v>
      </c>
      <c r="L8554">
        <v>116.9238</v>
      </c>
      <c r="M8554">
        <v>0.2</v>
      </c>
      <c r="N8554">
        <v>-64.427400000000006</v>
      </c>
    </row>
    <row r="8555" spans="1:14" hidden="1">
      <c r="A8555">
        <v>4759</v>
      </c>
      <c r="B8555" t="s">
        <v>6959</v>
      </c>
      <c r="C8555" s="4">
        <v>41946</v>
      </c>
      <c r="D8555" s="4">
        <v>41950</v>
      </c>
      <c r="E8555" t="s">
        <v>15</v>
      </c>
      <c r="F8555" t="s">
        <v>2282</v>
      </c>
      <c r="G8555" t="s">
        <v>21</v>
      </c>
      <c r="H8555">
        <v>10009</v>
      </c>
      <c r="I8555" t="s">
        <v>2070</v>
      </c>
      <c r="J8555">
        <v>783.96</v>
      </c>
      <c r="K8555">
        <v>4</v>
      </c>
      <c r="L8555">
        <v>141.11279999999999</v>
      </c>
      <c r="M8555">
        <v>0</v>
      </c>
      <c r="N8555">
        <v>219.50880000000001</v>
      </c>
    </row>
    <row r="8556" spans="1:14" hidden="1">
      <c r="A8556">
        <v>4760</v>
      </c>
      <c r="B8556" t="s">
        <v>6959</v>
      </c>
      <c r="C8556" s="4">
        <v>41946</v>
      </c>
      <c r="D8556" s="4">
        <v>41950</v>
      </c>
      <c r="E8556" t="s">
        <v>15</v>
      </c>
      <c r="F8556" t="s">
        <v>2282</v>
      </c>
      <c r="G8556" t="s">
        <v>21</v>
      </c>
      <c r="H8556">
        <v>10009</v>
      </c>
      <c r="I8556" t="s">
        <v>1297</v>
      </c>
      <c r="J8556">
        <v>48.896000000000001</v>
      </c>
      <c r="K8556">
        <v>2</v>
      </c>
      <c r="L8556">
        <v>15.28</v>
      </c>
      <c r="M8556">
        <v>0.2</v>
      </c>
      <c r="N8556">
        <v>18.335999999999999</v>
      </c>
    </row>
    <row r="8557" spans="1:14" hidden="1">
      <c r="A8557">
        <v>4761</v>
      </c>
      <c r="B8557" t="s">
        <v>6959</v>
      </c>
      <c r="C8557" s="4">
        <v>41946</v>
      </c>
      <c r="D8557" s="4">
        <v>41950</v>
      </c>
      <c r="E8557" t="s">
        <v>15</v>
      </c>
      <c r="F8557" t="s">
        <v>2282</v>
      </c>
      <c r="G8557" t="s">
        <v>21</v>
      </c>
      <c r="H8557">
        <v>10009</v>
      </c>
      <c r="I8557" t="s">
        <v>2211</v>
      </c>
      <c r="J8557">
        <v>7.8559999999999999</v>
      </c>
      <c r="K8557">
        <v>2</v>
      </c>
      <c r="L8557">
        <v>2.5041000000000002</v>
      </c>
      <c r="M8557">
        <v>0.2</v>
      </c>
      <c r="N8557">
        <v>2.8477999999999999</v>
      </c>
    </row>
    <row r="8558" spans="1:14" hidden="1">
      <c r="A8558">
        <v>5706</v>
      </c>
      <c r="B8558" t="s">
        <v>6960</v>
      </c>
      <c r="C8558" s="4">
        <v>41946</v>
      </c>
      <c r="D8558" s="4">
        <v>41951</v>
      </c>
      <c r="E8558" t="s">
        <v>15</v>
      </c>
      <c r="F8558" t="s">
        <v>916</v>
      </c>
      <c r="G8558" t="s">
        <v>21</v>
      </c>
      <c r="H8558">
        <v>6824</v>
      </c>
      <c r="I8558" t="s">
        <v>2528</v>
      </c>
      <c r="J8558">
        <v>11.64</v>
      </c>
      <c r="K8558">
        <v>3</v>
      </c>
      <c r="L8558">
        <v>2.7547999999999999</v>
      </c>
      <c r="M8558">
        <v>0</v>
      </c>
      <c r="N8558">
        <v>3.3755999999999999</v>
      </c>
    </row>
    <row r="8559" spans="1:14" hidden="1">
      <c r="A8559">
        <v>6266</v>
      </c>
      <c r="B8559" t="s">
        <v>6961</v>
      </c>
      <c r="C8559" s="4">
        <v>41946</v>
      </c>
      <c r="D8559" s="4">
        <v>41951</v>
      </c>
      <c r="E8559" t="s">
        <v>15</v>
      </c>
      <c r="F8559" t="s">
        <v>370</v>
      </c>
      <c r="G8559" t="s">
        <v>21</v>
      </c>
      <c r="H8559">
        <v>37211</v>
      </c>
      <c r="I8559" t="s">
        <v>2583</v>
      </c>
      <c r="J8559">
        <v>3.488</v>
      </c>
      <c r="K8559">
        <v>2</v>
      </c>
      <c r="L8559">
        <v>1.1554</v>
      </c>
      <c r="M8559">
        <v>0.2</v>
      </c>
      <c r="N8559">
        <v>1.1772</v>
      </c>
    </row>
    <row r="8560" spans="1:14" hidden="1">
      <c r="A8560">
        <v>6267</v>
      </c>
      <c r="B8560" t="s">
        <v>6961</v>
      </c>
      <c r="C8560" s="4">
        <v>41946</v>
      </c>
      <c r="D8560" s="4">
        <v>41951</v>
      </c>
      <c r="E8560" t="s">
        <v>15</v>
      </c>
      <c r="F8560" t="s">
        <v>370</v>
      </c>
      <c r="G8560" t="s">
        <v>21</v>
      </c>
      <c r="H8560">
        <v>37211</v>
      </c>
      <c r="I8560" t="s">
        <v>557</v>
      </c>
      <c r="J8560">
        <v>143.85599999999999</v>
      </c>
      <c r="K8560">
        <v>9</v>
      </c>
      <c r="L8560">
        <v>10.589399999999999</v>
      </c>
      <c r="M8560">
        <v>0.2</v>
      </c>
      <c r="N8560">
        <v>48.551400000000001</v>
      </c>
    </row>
    <row r="8561" spans="1:14" hidden="1">
      <c r="A8561">
        <v>6430</v>
      </c>
      <c r="B8561" t="s">
        <v>6962</v>
      </c>
      <c r="C8561" s="4">
        <v>41946</v>
      </c>
      <c r="D8561" s="4">
        <v>41950</v>
      </c>
      <c r="E8561" t="s">
        <v>15</v>
      </c>
      <c r="F8561" t="s">
        <v>627</v>
      </c>
      <c r="G8561" t="s">
        <v>21</v>
      </c>
      <c r="H8561">
        <v>28540</v>
      </c>
      <c r="I8561" t="s">
        <v>3617</v>
      </c>
      <c r="J8561">
        <v>25.984000000000002</v>
      </c>
      <c r="K8561">
        <v>2</v>
      </c>
      <c r="L8561">
        <v>13.804</v>
      </c>
      <c r="M8561">
        <v>0.2</v>
      </c>
      <c r="N8561">
        <v>-1.6240000000000001</v>
      </c>
    </row>
    <row r="8562" spans="1:14" hidden="1">
      <c r="A8562">
        <v>6431</v>
      </c>
      <c r="B8562" t="s">
        <v>6962</v>
      </c>
      <c r="C8562" s="4">
        <v>41946</v>
      </c>
      <c r="D8562" s="4">
        <v>41950</v>
      </c>
      <c r="E8562" t="s">
        <v>15</v>
      </c>
      <c r="F8562" t="s">
        <v>627</v>
      </c>
      <c r="G8562" t="s">
        <v>21</v>
      </c>
      <c r="H8562">
        <v>28540</v>
      </c>
      <c r="I8562" t="s">
        <v>2586</v>
      </c>
      <c r="J8562">
        <v>945.03599999999994</v>
      </c>
      <c r="K8562">
        <v>6</v>
      </c>
      <c r="L8562">
        <v>207.38290000000001</v>
      </c>
      <c r="M8562">
        <v>0.4</v>
      </c>
      <c r="N8562">
        <v>-299.26139999999998</v>
      </c>
    </row>
    <row r="8563" spans="1:14" hidden="1">
      <c r="A8563">
        <v>6432</v>
      </c>
      <c r="B8563" t="s">
        <v>6962</v>
      </c>
      <c r="C8563" s="4">
        <v>41946</v>
      </c>
      <c r="D8563" s="4">
        <v>41950</v>
      </c>
      <c r="E8563" t="s">
        <v>15</v>
      </c>
      <c r="F8563" t="s">
        <v>627</v>
      </c>
      <c r="G8563" t="s">
        <v>21</v>
      </c>
      <c r="H8563">
        <v>28540</v>
      </c>
      <c r="I8563" t="s">
        <v>1400</v>
      </c>
      <c r="J8563">
        <v>14.301</v>
      </c>
      <c r="K8563">
        <v>7</v>
      </c>
      <c r="L8563">
        <v>3.5411999999999999</v>
      </c>
      <c r="M8563">
        <v>0.7</v>
      </c>
      <c r="N8563">
        <v>-10.487399999999999</v>
      </c>
    </row>
    <row r="8564" spans="1:14" hidden="1">
      <c r="A8564">
        <v>6433</v>
      </c>
      <c r="B8564" t="s">
        <v>6962</v>
      </c>
      <c r="C8564" s="4">
        <v>41946</v>
      </c>
      <c r="D8564" s="4">
        <v>41950</v>
      </c>
      <c r="E8564" t="s">
        <v>15</v>
      </c>
      <c r="F8564" t="s">
        <v>627</v>
      </c>
      <c r="G8564" t="s">
        <v>21</v>
      </c>
      <c r="H8564">
        <v>28540</v>
      </c>
      <c r="I8564" t="s">
        <v>1361</v>
      </c>
      <c r="J8564">
        <v>410.35199999999998</v>
      </c>
      <c r="K8564">
        <v>3</v>
      </c>
      <c r="L8564">
        <v>153.88200000000001</v>
      </c>
      <c r="M8564">
        <v>0.2</v>
      </c>
      <c r="N8564">
        <v>-51.293999999999997</v>
      </c>
    </row>
    <row r="8565" spans="1:14" hidden="1">
      <c r="A8565">
        <v>8979</v>
      </c>
      <c r="B8565" t="s">
        <v>6963</v>
      </c>
      <c r="C8565" s="4">
        <v>41946</v>
      </c>
      <c r="D8565" s="4">
        <v>41948</v>
      </c>
      <c r="E8565" t="s">
        <v>52</v>
      </c>
      <c r="F8565" t="s">
        <v>600</v>
      </c>
      <c r="G8565" t="s">
        <v>27</v>
      </c>
      <c r="H8565">
        <v>7050</v>
      </c>
      <c r="I8565" t="s">
        <v>985</v>
      </c>
      <c r="J8565">
        <v>5.76</v>
      </c>
      <c r="K8565">
        <v>2</v>
      </c>
      <c r="L8565">
        <v>1.4688000000000001</v>
      </c>
      <c r="M8565">
        <v>0</v>
      </c>
      <c r="N8565">
        <v>2.8224</v>
      </c>
    </row>
    <row r="8566" spans="1:14" hidden="1">
      <c r="A8566">
        <v>9078</v>
      </c>
      <c r="B8566" t="s">
        <v>6964</v>
      </c>
      <c r="C8566" s="4">
        <v>41946</v>
      </c>
      <c r="D8566" s="4">
        <v>41950</v>
      </c>
      <c r="E8566" t="s">
        <v>15</v>
      </c>
      <c r="F8566" t="s">
        <v>4090</v>
      </c>
      <c r="G8566" t="s">
        <v>27</v>
      </c>
      <c r="H8566">
        <v>68104</v>
      </c>
      <c r="I8566" t="s">
        <v>2103</v>
      </c>
      <c r="J8566">
        <v>89.97</v>
      </c>
      <c r="K8566">
        <v>3</v>
      </c>
      <c r="L8566">
        <v>23.6921</v>
      </c>
      <c r="M8566">
        <v>0</v>
      </c>
      <c r="N8566">
        <v>18.893699999999999</v>
      </c>
    </row>
    <row r="8567" spans="1:14" hidden="1">
      <c r="A8567">
        <v>9229</v>
      </c>
      <c r="B8567" t="s">
        <v>6965</v>
      </c>
      <c r="C8567" s="4">
        <v>41946</v>
      </c>
      <c r="D8567" s="4">
        <v>41946</v>
      </c>
      <c r="E8567" t="s">
        <v>98</v>
      </c>
      <c r="F8567" t="s">
        <v>106</v>
      </c>
      <c r="G8567" t="s">
        <v>17</v>
      </c>
      <c r="H8567">
        <v>90049</v>
      </c>
      <c r="I8567" t="s">
        <v>757</v>
      </c>
      <c r="J8567">
        <v>6.72</v>
      </c>
      <c r="K8567">
        <v>4</v>
      </c>
      <c r="L8567">
        <v>0.84</v>
      </c>
      <c r="M8567">
        <v>0</v>
      </c>
      <c r="N8567">
        <v>3.36</v>
      </c>
    </row>
    <row r="8568" spans="1:14" hidden="1">
      <c r="A8568">
        <v>4524</v>
      </c>
      <c r="B8568" t="s">
        <v>6966</v>
      </c>
      <c r="C8568" s="4">
        <v>41945</v>
      </c>
      <c r="D8568" s="4">
        <v>41949</v>
      </c>
      <c r="E8568" t="s">
        <v>15</v>
      </c>
      <c r="F8568" t="s">
        <v>573</v>
      </c>
      <c r="G8568" t="s">
        <v>21</v>
      </c>
      <c r="H8568">
        <v>10024</v>
      </c>
      <c r="I8568" t="s">
        <v>1990</v>
      </c>
      <c r="J8568">
        <v>34.86</v>
      </c>
      <c r="K8568">
        <v>7</v>
      </c>
      <c r="L8568">
        <v>2.6892</v>
      </c>
      <c r="M8568">
        <v>0</v>
      </c>
      <c r="N8568">
        <v>16.035599999999999</v>
      </c>
    </row>
    <row r="8569" spans="1:14" hidden="1">
      <c r="A8569">
        <v>4525</v>
      </c>
      <c r="B8569" t="s">
        <v>6966</v>
      </c>
      <c r="C8569" s="4">
        <v>41945</v>
      </c>
      <c r="D8569" s="4">
        <v>41949</v>
      </c>
      <c r="E8569" t="s">
        <v>15</v>
      </c>
      <c r="F8569" t="s">
        <v>573</v>
      </c>
      <c r="G8569" t="s">
        <v>21</v>
      </c>
      <c r="H8569">
        <v>10024</v>
      </c>
      <c r="I8569" t="s">
        <v>2769</v>
      </c>
      <c r="J8569">
        <v>89.34</v>
      </c>
      <c r="K8569">
        <v>6</v>
      </c>
      <c r="L8569">
        <v>10.8697</v>
      </c>
      <c r="M8569">
        <v>0</v>
      </c>
      <c r="N8569">
        <v>24.1218</v>
      </c>
    </row>
    <row r="8570" spans="1:14" hidden="1">
      <c r="A8570">
        <v>6228</v>
      </c>
      <c r="B8570" t="s">
        <v>6967</v>
      </c>
      <c r="C8570" s="4">
        <v>41945</v>
      </c>
      <c r="D8570" s="4">
        <v>41950</v>
      </c>
      <c r="E8570" t="s">
        <v>15</v>
      </c>
      <c r="F8570" t="s">
        <v>103</v>
      </c>
      <c r="G8570" t="s">
        <v>21</v>
      </c>
      <c r="H8570">
        <v>75061</v>
      </c>
      <c r="I8570" t="s">
        <v>3125</v>
      </c>
      <c r="J8570">
        <v>88.775999999999996</v>
      </c>
      <c r="K8570">
        <v>3</v>
      </c>
      <c r="L8570">
        <v>27.002700000000001</v>
      </c>
      <c r="M8570">
        <v>0.2</v>
      </c>
      <c r="N8570">
        <v>7.7679</v>
      </c>
    </row>
    <row r="8571" spans="1:14" hidden="1">
      <c r="A8571">
        <v>6502</v>
      </c>
      <c r="B8571" t="s">
        <v>6968</v>
      </c>
      <c r="C8571" s="4">
        <v>41945</v>
      </c>
      <c r="D8571" s="4">
        <v>41949</v>
      </c>
      <c r="E8571" t="s">
        <v>15</v>
      </c>
      <c r="F8571" t="s">
        <v>1447</v>
      </c>
      <c r="G8571" t="s">
        <v>21</v>
      </c>
      <c r="H8571">
        <v>44256</v>
      </c>
      <c r="I8571" t="s">
        <v>4646</v>
      </c>
      <c r="J8571">
        <v>539.96400000000006</v>
      </c>
      <c r="K8571">
        <v>6</v>
      </c>
      <c r="L8571">
        <v>107.9928</v>
      </c>
      <c r="M8571">
        <v>0.4</v>
      </c>
      <c r="N8571">
        <v>-107.9928</v>
      </c>
    </row>
    <row r="8572" spans="1:14" hidden="1">
      <c r="A8572">
        <v>6503</v>
      </c>
      <c r="B8572" t="s">
        <v>6968</v>
      </c>
      <c r="C8572" s="4">
        <v>41945</v>
      </c>
      <c r="D8572" s="4">
        <v>41949</v>
      </c>
      <c r="E8572" t="s">
        <v>15</v>
      </c>
      <c r="F8572" t="s">
        <v>1447</v>
      </c>
      <c r="G8572" t="s">
        <v>21</v>
      </c>
      <c r="H8572">
        <v>44256</v>
      </c>
      <c r="I8572" t="s">
        <v>1669</v>
      </c>
      <c r="J8572">
        <v>50.231999999999999</v>
      </c>
      <c r="K8572">
        <v>7</v>
      </c>
      <c r="L8572">
        <v>8.6112000000000002</v>
      </c>
      <c r="M8572">
        <v>0.4</v>
      </c>
      <c r="N8572">
        <v>-10.0464</v>
      </c>
    </row>
    <row r="8573" spans="1:14" hidden="1">
      <c r="A8573">
        <v>6504</v>
      </c>
      <c r="B8573" t="s">
        <v>6968</v>
      </c>
      <c r="C8573" s="4">
        <v>41945</v>
      </c>
      <c r="D8573" s="4">
        <v>41949</v>
      </c>
      <c r="E8573" t="s">
        <v>15</v>
      </c>
      <c r="F8573" t="s">
        <v>1447</v>
      </c>
      <c r="G8573" t="s">
        <v>21</v>
      </c>
      <c r="H8573">
        <v>44256</v>
      </c>
      <c r="I8573" t="s">
        <v>2624</v>
      </c>
      <c r="J8573">
        <v>19.242000000000001</v>
      </c>
      <c r="K8573">
        <v>3</v>
      </c>
      <c r="L8573">
        <v>10.9038</v>
      </c>
      <c r="M8573">
        <v>0.7</v>
      </c>
      <c r="N8573">
        <v>-13.4694</v>
      </c>
    </row>
    <row r="8574" spans="1:14" hidden="1">
      <c r="A8574">
        <v>7277</v>
      </c>
      <c r="B8574" t="s">
        <v>6969</v>
      </c>
      <c r="C8574" s="4">
        <v>41945</v>
      </c>
      <c r="D8574" s="4">
        <v>41949</v>
      </c>
      <c r="E8574" t="s">
        <v>15</v>
      </c>
      <c r="F8574" t="s">
        <v>2447</v>
      </c>
      <c r="G8574" t="s">
        <v>17</v>
      </c>
      <c r="H8574">
        <v>33311</v>
      </c>
      <c r="I8574" t="s">
        <v>1378</v>
      </c>
      <c r="J8574">
        <v>799.92</v>
      </c>
      <c r="K8574">
        <v>10</v>
      </c>
      <c r="L8574">
        <v>55.994399999999999</v>
      </c>
      <c r="M8574">
        <v>0.2</v>
      </c>
      <c r="N8574">
        <v>239.976</v>
      </c>
    </row>
    <row r="8575" spans="1:14" hidden="1">
      <c r="A8575">
        <v>7507</v>
      </c>
      <c r="B8575" t="s">
        <v>6970</v>
      </c>
      <c r="C8575" s="4">
        <v>41945</v>
      </c>
      <c r="D8575" s="4">
        <v>41949</v>
      </c>
      <c r="E8575" t="s">
        <v>15</v>
      </c>
      <c r="F8575" t="s">
        <v>627</v>
      </c>
      <c r="G8575" t="s">
        <v>21</v>
      </c>
      <c r="H8575">
        <v>94122</v>
      </c>
      <c r="I8575" t="s">
        <v>2118</v>
      </c>
      <c r="J8575">
        <v>46.384</v>
      </c>
      <c r="K8575">
        <v>2</v>
      </c>
      <c r="L8575">
        <v>20.582899999999999</v>
      </c>
      <c r="M8575">
        <v>0.2</v>
      </c>
      <c r="N8575">
        <v>5.2181999999999897</v>
      </c>
    </row>
    <row r="8576" spans="1:14" hidden="1">
      <c r="A8576">
        <v>7508</v>
      </c>
      <c r="B8576" t="s">
        <v>6970</v>
      </c>
      <c r="C8576" s="4">
        <v>41945</v>
      </c>
      <c r="D8576" s="4">
        <v>41949</v>
      </c>
      <c r="E8576" t="s">
        <v>15</v>
      </c>
      <c r="F8576" t="s">
        <v>627</v>
      </c>
      <c r="G8576" t="s">
        <v>21</v>
      </c>
      <c r="H8576">
        <v>94122</v>
      </c>
      <c r="I8576" t="s">
        <v>61</v>
      </c>
      <c r="J8576">
        <v>362.92</v>
      </c>
      <c r="K8576">
        <v>2</v>
      </c>
      <c r="L8576">
        <v>128.8366</v>
      </c>
      <c r="M8576">
        <v>0</v>
      </c>
      <c r="N8576">
        <v>105.24679999999999</v>
      </c>
    </row>
    <row r="8577" spans="1:14" hidden="1">
      <c r="A8577">
        <v>7577</v>
      </c>
      <c r="B8577" t="s">
        <v>6971</v>
      </c>
      <c r="C8577" s="4">
        <v>41945</v>
      </c>
      <c r="D8577" s="4">
        <v>41950</v>
      </c>
      <c r="E8577" t="s">
        <v>52</v>
      </c>
      <c r="F8577" t="s">
        <v>4964</v>
      </c>
      <c r="G8577" t="s">
        <v>27</v>
      </c>
      <c r="H8577">
        <v>98115</v>
      </c>
      <c r="I8577" t="s">
        <v>6972</v>
      </c>
      <c r="J8577">
        <v>41.94</v>
      </c>
      <c r="K8577">
        <v>2</v>
      </c>
      <c r="L8577">
        <v>13.4208</v>
      </c>
      <c r="M8577">
        <v>0</v>
      </c>
      <c r="N8577">
        <v>15.0984</v>
      </c>
    </row>
    <row r="8578" spans="1:14" hidden="1">
      <c r="A8578">
        <v>7578</v>
      </c>
      <c r="B8578" t="s">
        <v>6971</v>
      </c>
      <c r="C8578" s="4">
        <v>41945</v>
      </c>
      <c r="D8578" s="4">
        <v>41950</v>
      </c>
      <c r="E8578" t="s">
        <v>52</v>
      </c>
      <c r="F8578" t="s">
        <v>4964</v>
      </c>
      <c r="G8578" t="s">
        <v>27</v>
      </c>
      <c r="H8578">
        <v>98115</v>
      </c>
      <c r="I8578" t="s">
        <v>2375</v>
      </c>
      <c r="J8578">
        <v>52.792000000000002</v>
      </c>
      <c r="K8578">
        <v>1</v>
      </c>
      <c r="L8578">
        <v>48.172699999999999</v>
      </c>
      <c r="M8578">
        <v>0.2</v>
      </c>
      <c r="N8578">
        <v>4.6193</v>
      </c>
    </row>
    <row r="8579" spans="1:14" hidden="1">
      <c r="A8579">
        <v>806</v>
      </c>
      <c r="B8579" t="s">
        <v>6973</v>
      </c>
      <c r="C8579" s="4">
        <v>41944</v>
      </c>
      <c r="D8579" s="4">
        <v>41950</v>
      </c>
      <c r="E8579" t="s">
        <v>15</v>
      </c>
      <c r="F8579" t="s">
        <v>314</v>
      </c>
      <c r="G8579" t="s">
        <v>21</v>
      </c>
      <c r="H8579">
        <v>80219</v>
      </c>
      <c r="I8579" t="s">
        <v>2412</v>
      </c>
      <c r="J8579">
        <v>43.176000000000002</v>
      </c>
      <c r="K8579">
        <v>3</v>
      </c>
      <c r="L8579">
        <v>12.9528</v>
      </c>
      <c r="M8579">
        <v>0.2</v>
      </c>
      <c r="N8579">
        <v>4.3175999999999997</v>
      </c>
    </row>
    <row r="8580" spans="1:14" hidden="1">
      <c r="A8580">
        <v>807</v>
      </c>
      <c r="B8580" t="s">
        <v>6973</v>
      </c>
      <c r="C8580" s="4">
        <v>41944</v>
      </c>
      <c r="D8580" s="4">
        <v>41950</v>
      </c>
      <c r="E8580" t="s">
        <v>15</v>
      </c>
      <c r="F8580" t="s">
        <v>314</v>
      </c>
      <c r="G8580" t="s">
        <v>21</v>
      </c>
      <c r="H8580">
        <v>80219</v>
      </c>
      <c r="I8580" t="s">
        <v>765</v>
      </c>
      <c r="J8580">
        <v>1983.9680000000001</v>
      </c>
      <c r="K8580">
        <v>4</v>
      </c>
      <c r="L8580">
        <v>433.99299999999999</v>
      </c>
      <c r="M8580">
        <v>0.2</v>
      </c>
      <c r="N8580">
        <v>247.99600000000001</v>
      </c>
    </row>
    <row r="8581" spans="1:14" hidden="1">
      <c r="A8581">
        <v>2832</v>
      </c>
      <c r="B8581" t="s">
        <v>6974</v>
      </c>
      <c r="C8581" s="4">
        <v>41944</v>
      </c>
      <c r="D8581" s="4">
        <v>41948</v>
      </c>
      <c r="E8581" t="s">
        <v>15</v>
      </c>
      <c r="F8581" t="s">
        <v>715</v>
      </c>
      <c r="G8581" t="s">
        <v>21</v>
      </c>
      <c r="H8581">
        <v>97206</v>
      </c>
      <c r="I8581" t="s">
        <v>2942</v>
      </c>
      <c r="J8581">
        <v>443.92</v>
      </c>
      <c r="K8581">
        <v>5</v>
      </c>
      <c r="L8581">
        <v>107.6506</v>
      </c>
      <c r="M8581">
        <v>0.2</v>
      </c>
      <c r="N8581">
        <v>-94.332999999999998</v>
      </c>
    </row>
    <row r="8582" spans="1:14" hidden="1">
      <c r="A8582">
        <v>2833</v>
      </c>
      <c r="B8582" t="s">
        <v>6974</v>
      </c>
      <c r="C8582" s="4">
        <v>41944</v>
      </c>
      <c r="D8582" s="4">
        <v>41948</v>
      </c>
      <c r="E8582" t="s">
        <v>15</v>
      </c>
      <c r="F8582" t="s">
        <v>715</v>
      </c>
      <c r="G8582" t="s">
        <v>21</v>
      </c>
      <c r="H8582">
        <v>97206</v>
      </c>
      <c r="I8582" t="s">
        <v>2988</v>
      </c>
      <c r="J8582">
        <v>155.976</v>
      </c>
      <c r="K8582">
        <v>3</v>
      </c>
      <c r="L8582">
        <v>33.794800000000002</v>
      </c>
      <c r="M8582">
        <v>0.2</v>
      </c>
      <c r="N8582">
        <v>54.5916</v>
      </c>
    </row>
    <row r="8583" spans="1:14" hidden="1">
      <c r="A8583">
        <v>4066</v>
      </c>
      <c r="B8583" t="s">
        <v>6975</v>
      </c>
      <c r="C8583" s="4">
        <v>41944</v>
      </c>
      <c r="D8583" s="4">
        <v>41948</v>
      </c>
      <c r="E8583" t="s">
        <v>15</v>
      </c>
      <c r="F8583" t="s">
        <v>1543</v>
      </c>
      <c r="G8583" t="s">
        <v>27</v>
      </c>
      <c r="H8583">
        <v>28205</v>
      </c>
      <c r="I8583" t="s">
        <v>3593</v>
      </c>
      <c r="J8583">
        <v>7.52</v>
      </c>
      <c r="K8583">
        <v>5</v>
      </c>
      <c r="L8583">
        <v>1.222</v>
      </c>
      <c r="M8583">
        <v>0.2</v>
      </c>
      <c r="N8583">
        <v>1.41</v>
      </c>
    </row>
    <row r="8584" spans="1:14" hidden="1">
      <c r="A8584">
        <v>4067</v>
      </c>
      <c r="B8584" t="s">
        <v>6975</v>
      </c>
      <c r="C8584" s="4">
        <v>41944</v>
      </c>
      <c r="D8584" s="4">
        <v>41948</v>
      </c>
      <c r="E8584" t="s">
        <v>15</v>
      </c>
      <c r="F8584" t="s">
        <v>1543</v>
      </c>
      <c r="G8584" t="s">
        <v>27</v>
      </c>
      <c r="H8584">
        <v>28205</v>
      </c>
      <c r="I8584" t="s">
        <v>1671</v>
      </c>
      <c r="J8584">
        <v>10.272</v>
      </c>
      <c r="K8584">
        <v>3</v>
      </c>
      <c r="L8584">
        <v>3.1244000000000001</v>
      </c>
      <c r="M8584">
        <v>0.2</v>
      </c>
      <c r="N8584">
        <v>0.89880000000000004</v>
      </c>
    </row>
    <row r="8585" spans="1:14" hidden="1">
      <c r="A8585">
        <v>4068</v>
      </c>
      <c r="B8585" t="s">
        <v>6975</v>
      </c>
      <c r="C8585" s="4">
        <v>41944</v>
      </c>
      <c r="D8585" s="4">
        <v>41948</v>
      </c>
      <c r="E8585" t="s">
        <v>15</v>
      </c>
      <c r="F8585" t="s">
        <v>1543</v>
      </c>
      <c r="G8585" t="s">
        <v>27</v>
      </c>
      <c r="H8585">
        <v>28205</v>
      </c>
      <c r="I8585" t="s">
        <v>1511</v>
      </c>
      <c r="J8585">
        <v>47.808</v>
      </c>
      <c r="K8585">
        <v>12</v>
      </c>
      <c r="L8585">
        <v>2.6892</v>
      </c>
      <c r="M8585">
        <v>0.2</v>
      </c>
      <c r="N8585">
        <v>15.537599999999999</v>
      </c>
    </row>
    <row r="8586" spans="1:14" hidden="1">
      <c r="A8586">
        <v>4069</v>
      </c>
      <c r="B8586" t="s">
        <v>6975</v>
      </c>
      <c r="C8586" s="4">
        <v>41944</v>
      </c>
      <c r="D8586" s="4">
        <v>41948</v>
      </c>
      <c r="E8586" t="s">
        <v>15</v>
      </c>
      <c r="F8586" t="s">
        <v>1543</v>
      </c>
      <c r="G8586" t="s">
        <v>27</v>
      </c>
      <c r="H8586">
        <v>28205</v>
      </c>
      <c r="I8586" t="s">
        <v>5028</v>
      </c>
      <c r="J8586">
        <v>978.84</v>
      </c>
      <c r="K8586">
        <v>9</v>
      </c>
      <c r="L8586">
        <v>96.524500000000003</v>
      </c>
      <c r="M8586">
        <v>0.2</v>
      </c>
      <c r="N8586">
        <v>110.1195</v>
      </c>
    </row>
    <row r="8587" spans="1:14" hidden="1">
      <c r="A8587">
        <v>4159</v>
      </c>
      <c r="B8587" t="s">
        <v>6976</v>
      </c>
      <c r="C8587" s="4">
        <v>41944</v>
      </c>
      <c r="D8587" s="4">
        <v>41951</v>
      </c>
      <c r="E8587" t="s">
        <v>15</v>
      </c>
      <c r="F8587" t="s">
        <v>656</v>
      </c>
      <c r="G8587" t="s">
        <v>27</v>
      </c>
      <c r="H8587">
        <v>60610</v>
      </c>
      <c r="I8587" t="s">
        <v>4639</v>
      </c>
      <c r="J8587">
        <v>15.696</v>
      </c>
      <c r="K8587">
        <v>3</v>
      </c>
      <c r="L8587">
        <v>3.5316000000000001</v>
      </c>
      <c r="M8587">
        <v>0.2</v>
      </c>
      <c r="N8587">
        <v>5.1012000000000004</v>
      </c>
    </row>
    <row r="8588" spans="1:14" hidden="1">
      <c r="A8588">
        <v>4828</v>
      </c>
      <c r="B8588" t="s">
        <v>6977</v>
      </c>
      <c r="C8588" s="4">
        <v>41944</v>
      </c>
      <c r="D8588" s="4">
        <v>41951</v>
      </c>
      <c r="E8588" t="s">
        <v>15</v>
      </c>
      <c r="F8588" t="s">
        <v>1533</v>
      </c>
      <c r="G8588" t="s">
        <v>27</v>
      </c>
      <c r="H8588">
        <v>40475</v>
      </c>
      <c r="I8588" t="s">
        <v>1658</v>
      </c>
      <c r="J8588">
        <v>69.52</v>
      </c>
      <c r="K8588">
        <v>2</v>
      </c>
      <c r="L8588">
        <v>25.027200000000001</v>
      </c>
      <c r="M8588">
        <v>0</v>
      </c>
      <c r="N8588">
        <v>19.465599999999998</v>
      </c>
    </row>
    <row r="8589" spans="1:14" hidden="1">
      <c r="A8589">
        <v>4829</v>
      </c>
      <c r="B8589" t="s">
        <v>6977</v>
      </c>
      <c r="C8589" s="4">
        <v>41944</v>
      </c>
      <c r="D8589" s="4">
        <v>41951</v>
      </c>
      <c r="E8589" t="s">
        <v>15</v>
      </c>
      <c r="F8589" t="s">
        <v>1533</v>
      </c>
      <c r="G8589" t="s">
        <v>27</v>
      </c>
      <c r="H8589">
        <v>40475</v>
      </c>
      <c r="I8589" t="s">
        <v>2482</v>
      </c>
      <c r="J8589">
        <v>5.64</v>
      </c>
      <c r="K8589">
        <v>3</v>
      </c>
      <c r="L8589">
        <v>1.3348</v>
      </c>
      <c r="M8589">
        <v>0</v>
      </c>
      <c r="N8589">
        <v>1.6355999999999999</v>
      </c>
    </row>
    <row r="8590" spans="1:14" hidden="1">
      <c r="A8590">
        <v>5896</v>
      </c>
      <c r="B8590" t="s">
        <v>6978</v>
      </c>
      <c r="C8590" s="4">
        <v>41944</v>
      </c>
      <c r="D8590" s="4">
        <v>41951</v>
      </c>
      <c r="E8590" t="s">
        <v>15</v>
      </c>
      <c r="F8590" t="s">
        <v>399</v>
      </c>
      <c r="G8590" t="s">
        <v>17</v>
      </c>
      <c r="H8590">
        <v>90049</v>
      </c>
      <c r="I8590" t="s">
        <v>397</v>
      </c>
      <c r="J8590">
        <v>44.4</v>
      </c>
      <c r="K8590">
        <v>3</v>
      </c>
      <c r="L8590">
        <v>7.4</v>
      </c>
      <c r="M8590">
        <v>0</v>
      </c>
      <c r="N8590">
        <v>22.2</v>
      </c>
    </row>
    <row r="8591" spans="1:14" hidden="1">
      <c r="A8591">
        <v>5897</v>
      </c>
      <c r="B8591" t="s">
        <v>6978</v>
      </c>
      <c r="C8591" s="4">
        <v>41944</v>
      </c>
      <c r="D8591" s="4">
        <v>41951</v>
      </c>
      <c r="E8591" t="s">
        <v>15</v>
      </c>
      <c r="F8591" t="s">
        <v>399</v>
      </c>
      <c r="G8591" t="s">
        <v>17</v>
      </c>
      <c r="H8591">
        <v>90049</v>
      </c>
      <c r="I8591" t="s">
        <v>4857</v>
      </c>
      <c r="J8591">
        <v>21.4</v>
      </c>
      <c r="K8591">
        <v>5</v>
      </c>
      <c r="L8591">
        <v>2.3540000000000001</v>
      </c>
      <c r="M8591">
        <v>0</v>
      </c>
      <c r="N8591">
        <v>9.6300000000000008</v>
      </c>
    </row>
    <row r="8592" spans="1:14" hidden="1">
      <c r="A8592">
        <v>7559</v>
      </c>
      <c r="B8592" t="s">
        <v>6979</v>
      </c>
      <c r="C8592" s="4">
        <v>41944</v>
      </c>
      <c r="D8592" s="4">
        <v>41948</v>
      </c>
      <c r="E8592" t="s">
        <v>15</v>
      </c>
      <c r="F8592" t="s">
        <v>1509</v>
      </c>
      <c r="G8592" t="s">
        <v>21</v>
      </c>
      <c r="H8592">
        <v>11561</v>
      </c>
      <c r="I8592" t="s">
        <v>3764</v>
      </c>
      <c r="J8592">
        <v>533.94000000000005</v>
      </c>
      <c r="K8592">
        <v>3</v>
      </c>
      <c r="L8592">
        <v>126.36579999999999</v>
      </c>
      <c r="M8592">
        <v>0</v>
      </c>
      <c r="N8592">
        <v>154.8426</v>
      </c>
    </row>
    <row r="8593" spans="1:14" hidden="1">
      <c r="A8593">
        <v>7560</v>
      </c>
      <c r="B8593" t="s">
        <v>6979</v>
      </c>
      <c r="C8593" s="4">
        <v>41944</v>
      </c>
      <c r="D8593" s="4">
        <v>41948</v>
      </c>
      <c r="E8593" t="s">
        <v>15</v>
      </c>
      <c r="F8593" t="s">
        <v>1509</v>
      </c>
      <c r="G8593" t="s">
        <v>21</v>
      </c>
      <c r="H8593">
        <v>11561</v>
      </c>
      <c r="I8593" t="s">
        <v>3720</v>
      </c>
      <c r="J8593">
        <v>167.94</v>
      </c>
      <c r="K8593">
        <v>3</v>
      </c>
      <c r="L8593">
        <v>28.549800000000001</v>
      </c>
      <c r="M8593">
        <v>0</v>
      </c>
      <c r="N8593">
        <v>82.290599999999998</v>
      </c>
    </row>
    <row r="8594" spans="1:14" hidden="1">
      <c r="A8594">
        <v>7561</v>
      </c>
      <c r="B8594" t="s">
        <v>6979</v>
      </c>
      <c r="C8594" s="4">
        <v>41944</v>
      </c>
      <c r="D8594" s="4">
        <v>41948</v>
      </c>
      <c r="E8594" t="s">
        <v>15</v>
      </c>
      <c r="F8594" t="s">
        <v>1509</v>
      </c>
      <c r="G8594" t="s">
        <v>21</v>
      </c>
      <c r="H8594">
        <v>11561</v>
      </c>
      <c r="I8594" t="s">
        <v>2737</v>
      </c>
      <c r="J8594">
        <v>31.68</v>
      </c>
      <c r="K8594">
        <v>6</v>
      </c>
      <c r="L8594">
        <v>3.6432000000000002</v>
      </c>
      <c r="M8594">
        <v>0</v>
      </c>
      <c r="N8594">
        <v>9.8208000000000002</v>
      </c>
    </row>
    <row r="8595" spans="1:14" hidden="1">
      <c r="A8595">
        <v>8389</v>
      </c>
      <c r="B8595" t="s">
        <v>6980</v>
      </c>
      <c r="C8595" s="4">
        <v>41944</v>
      </c>
      <c r="D8595" s="4">
        <v>41948</v>
      </c>
      <c r="E8595" t="s">
        <v>15</v>
      </c>
      <c r="F8595" t="s">
        <v>893</v>
      </c>
      <c r="G8595" t="s">
        <v>27</v>
      </c>
      <c r="H8595">
        <v>7050</v>
      </c>
      <c r="I8595" t="s">
        <v>936</v>
      </c>
      <c r="J8595">
        <v>76.12</v>
      </c>
      <c r="K8595">
        <v>2</v>
      </c>
      <c r="L8595">
        <v>27.022600000000001</v>
      </c>
      <c r="M8595">
        <v>0</v>
      </c>
      <c r="N8595">
        <v>22.0748</v>
      </c>
    </row>
    <row r="8596" spans="1:14" hidden="1">
      <c r="A8596">
        <v>9869</v>
      </c>
      <c r="B8596" t="s">
        <v>6981</v>
      </c>
      <c r="C8596" s="4">
        <v>41944</v>
      </c>
      <c r="D8596" s="4">
        <v>41946</v>
      </c>
      <c r="E8596" t="s">
        <v>38</v>
      </c>
      <c r="F8596" t="s">
        <v>2730</v>
      </c>
      <c r="G8596" t="s">
        <v>27</v>
      </c>
      <c r="H8596">
        <v>45040</v>
      </c>
      <c r="I8596" t="s">
        <v>2060</v>
      </c>
      <c r="J8596">
        <v>68.703999999999994</v>
      </c>
      <c r="K8596">
        <v>2</v>
      </c>
      <c r="L8596">
        <v>26.1934</v>
      </c>
      <c r="M8596">
        <v>0.2</v>
      </c>
      <c r="N8596">
        <v>16.3172</v>
      </c>
    </row>
    <row r="8597" spans="1:14" hidden="1">
      <c r="A8597">
        <v>9870</v>
      </c>
      <c r="B8597" t="s">
        <v>6981</v>
      </c>
      <c r="C8597" s="4">
        <v>41944</v>
      </c>
      <c r="D8597" s="4">
        <v>41946</v>
      </c>
      <c r="E8597" t="s">
        <v>38</v>
      </c>
      <c r="F8597" t="s">
        <v>2730</v>
      </c>
      <c r="G8597" t="s">
        <v>27</v>
      </c>
      <c r="H8597">
        <v>45040</v>
      </c>
      <c r="I8597" t="s">
        <v>107</v>
      </c>
      <c r="J8597">
        <v>3.1320000000000001</v>
      </c>
      <c r="K8597">
        <v>2</v>
      </c>
      <c r="L8597">
        <v>2.871</v>
      </c>
      <c r="M8597">
        <v>0.7</v>
      </c>
      <c r="N8597">
        <v>-2.61</v>
      </c>
    </row>
    <row r="8598" spans="1:14" hidden="1">
      <c r="A8598">
        <v>9871</v>
      </c>
      <c r="B8598" t="s">
        <v>6981</v>
      </c>
      <c r="C8598" s="4">
        <v>41944</v>
      </c>
      <c r="D8598" s="4">
        <v>41946</v>
      </c>
      <c r="E8598" t="s">
        <v>38</v>
      </c>
      <c r="F8598" t="s">
        <v>2730</v>
      </c>
      <c r="G8598" t="s">
        <v>27</v>
      </c>
      <c r="H8598">
        <v>45040</v>
      </c>
      <c r="I8598" t="s">
        <v>1027</v>
      </c>
      <c r="J8598">
        <v>22.428000000000001</v>
      </c>
      <c r="K8598">
        <v>3</v>
      </c>
      <c r="L8598">
        <v>13.456799999999999</v>
      </c>
      <c r="M8598">
        <v>0.7</v>
      </c>
      <c r="N8598">
        <v>-17.942399999999999</v>
      </c>
    </row>
    <row r="8599" spans="1:14" hidden="1">
      <c r="A8599">
        <v>2060</v>
      </c>
      <c r="B8599" t="s">
        <v>6982</v>
      </c>
      <c r="C8599" s="4">
        <v>41943</v>
      </c>
      <c r="D8599" s="4">
        <v>41947</v>
      </c>
      <c r="E8599" t="s">
        <v>15</v>
      </c>
      <c r="F8599" t="s">
        <v>1182</v>
      </c>
      <c r="G8599" t="s">
        <v>27</v>
      </c>
      <c r="H8599">
        <v>90049</v>
      </c>
      <c r="I8599" t="s">
        <v>128</v>
      </c>
      <c r="J8599">
        <v>11.34</v>
      </c>
      <c r="K8599">
        <v>3</v>
      </c>
      <c r="L8599">
        <v>2.0411999999999999</v>
      </c>
      <c r="M8599">
        <v>0</v>
      </c>
      <c r="N8599">
        <v>5.2164000000000001</v>
      </c>
    </row>
    <row r="8600" spans="1:14" hidden="1">
      <c r="A8600">
        <v>2061</v>
      </c>
      <c r="B8600" t="s">
        <v>6982</v>
      </c>
      <c r="C8600" s="4">
        <v>41943</v>
      </c>
      <c r="D8600" s="4">
        <v>41947</v>
      </c>
      <c r="E8600" t="s">
        <v>15</v>
      </c>
      <c r="F8600" t="s">
        <v>1182</v>
      </c>
      <c r="G8600" t="s">
        <v>27</v>
      </c>
      <c r="H8600">
        <v>90049</v>
      </c>
      <c r="I8600" t="s">
        <v>1238</v>
      </c>
      <c r="J8600">
        <v>80.3</v>
      </c>
      <c r="K8600">
        <v>5</v>
      </c>
      <c r="L8600">
        <v>11.884399999999999</v>
      </c>
      <c r="M8600">
        <v>0</v>
      </c>
      <c r="N8600">
        <v>20.878</v>
      </c>
    </row>
    <row r="8601" spans="1:14" hidden="1">
      <c r="A8601">
        <v>2062</v>
      </c>
      <c r="B8601" t="s">
        <v>6982</v>
      </c>
      <c r="C8601" s="4">
        <v>41943</v>
      </c>
      <c r="D8601" s="4">
        <v>41947</v>
      </c>
      <c r="E8601" t="s">
        <v>15</v>
      </c>
      <c r="F8601" t="s">
        <v>1182</v>
      </c>
      <c r="G8601" t="s">
        <v>27</v>
      </c>
      <c r="H8601">
        <v>90049</v>
      </c>
      <c r="I8601" t="s">
        <v>1910</v>
      </c>
      <c r="J8601">
        <v>15.968</v>
      </c>
      <c r="K8601">
        <v>2</v>
      </c>
      <c r="L8601">
        <v>5.2893999999999997</v>
      </c>
      <c r="M8601">
        <v>0.2</v>
      </c>
      <c r="N8601">
        <v>5.3891999999999998</v>
      </c>
    </row>
    <row r="8602" spans="1:14" hidden="1">
      <c r="A8602">
        <v>2063</v>
      </c>
      <c r="B8602" t="s">
        <v>6982</v>
      </c>
      <c r="C8602" s="4">
        <v>41943</v>
      </c>
      <c r="D8602" s="4">
        <v>41947</v>
      </c>
      <c r="E8602" t="s">
        <v>15</v>
      </c>
      <c r="F8602" t="s">
        <v>1182</v>
      </c>
      <c r="G8602" t="s">
        <v>27</v>
      </c>
      <c r="H8602">
        <v>90049</v>
      </c>
      <c r="I8602" t="s">
        <v>1040</v>
      </c>
      <c r="J8602">
        <v>64.739999999999995</v>
      </c>
      <c r="K8602">
        <v>13</v>
      </c>
      <c r="L8602">
        <v>2.6394000000000002</v>
      </c>
      <c r="M8602">
        <v>0</v>
      </c>
      <c r="N8602">
        <v>30.427800000000001</v>
      </c>
    </row>
    <row r="8603" spans="1:14" hidden="1">
      <c r="A8603">
        <v>2064</v>
      </c>
      <c r="B8603" t="s">
        <v>6982</v>
      </c>
      <c r="C8603" s="4">
        <v>41943</v>
      </c>
      <c r="D8603" s="4">
        <v>41947</v>
      </c>
      <c r="E8603" t="s">
        <v>15</v>
      </c>
      <c r="F8603" t="s">
        <v>1182</v>
      </c>
      <c r="G8603" t="s">
        <v>27</v>
      </c>
      <c r="H8603">
        <v>90049</v>
      </c>
      <c r="I8603" t="s">
        <v>341</v>
      </c>
      <c r="J8603">
        <v>19.295999999999999</v>
      </c>
      <c r="K8603">
        <v>3</v>
      </c>
      <c r="L8603">
        <v>4.4219999999999997</v>
      </c>
      <c r="M8603">
        <v>0.2</v>
      </c>
      <c r="N8603">
        <v>6.03</v>
      </c>
    </row>
    <row r="8604" spans="1:14" hidden="1">
      <c r="A8604">
        <v>2065</v>
      </c>
      <c r="B8604" t="s">
        <v>6982</v>
      </c>
      <c r="C8604" s="4">
        <v>41943</v>
      </c>
      <c r="D8604" s="4">
        <v>41947</v>
      </c>
      <c r="E8604" t="s">
        <v>15</v>
      </c>
      <c r="F8604" t="s">
        <v>1182</v>
      </c>
      <c r="G8604" t="s">
        <v>27</v>
      </c>
      <c r="H8604">
        <v>90049</v>
      </c>
      <c r="I8604" t="s">
        <v>1198</v>
      </c>
      <c r="J8604">
        <v>405.64</v>
      </c>
      <c r="K8604">
        <v>4</v>
      </c>
      <c r="L8604">
        <v>98.367699999999999</v>
      </c>
      <c r="M8604">
        <v>0</v>
      </c>
      <c r="N8604">
        <v>12.1692</v>
      </c>
    </row>
    <row r="8605" spans="1:14" hidden="1">
      <c r="A8605">
        <v>2066</v>
      </c>
      <c r="B8605" t="s">
        <v>6982</v>
      </c>
      <c r="C8605" s="4">
        <v>41943</v>
      </c>
      <c r="D8605" s="4">
        <v>41947</v>
      </c>
      <c r="E8605" t="s">
        <v>15</v>
      </c>
      <c r="F8605" t="s">
        <v>1182</v>
      </c>
      <c r="G8605" t="s">
        <v>27</v>
      </c>
      <c r="H8605">
        <v>90049</v>
      </c>
      <c r="I8605" t="s">
        <v>1607</v>
      </c>
      <c r="J8605">
        <v>146.352</v>
      </c>
      <c r="K8605">
        <v>3</v>
      </c>
      <c r="L8605">
        <v>51.832999999999998</v>
      </c>
      <c r="M8605">
        <v>0.2</v>
      </c>
      <c r="N8605">
        <v>-9.1470000000000091</v>
      </c>
    </row>
    <row r="8606" spans="1:14" hidden="1">
      <c r="A8606">
        <v>2067</v>
      </c>
      <c r="B8606" t="s">
        <v>6982</v>
      </c>
      <c r="C8606" s="4">
        <v>41943</v>
      </c>
      <c r="D8606" s="4">
        <v>41947</v>
      </c>
      <c r="E8606" t="s">
        <v>15</v>
      </c>
      <c r="F8606" t="s">
        <v>1182</v>
      </c>
      <c r="G8606" t="s">
        <v>27</v>
      </c>
      <c r="H8606">
        <v>90049</v>
      </c>
      <c r="I8606" t="s">
        <v>1301</v>
      </c>
      <c r="J8606">
        <v>251.91</v>
      </c>
      <c r="K8606">
        <v>9</v>
      </c>
      <c r="L8606">
        <v>22.671900000000001</v>
      </c>
      <c r="M8606">
        <v>0</v>
      </c>
      <c r="N8606">
        <v>47.862900000000003</v>
      </c>
    </row>
    <row r="8607" spans="1:14" hidden="1">
      <c r="A8607">
        <v>2068</v>
      </c>
      <c r="B8607" t="s">
        <v>6982</v>
      </c>
      <c r="C8607" s="4">
        <v>41943</v>
      </c>
      <c r="D8607" s="4">
        <v>41947</v>
      </c>
      <c r="E8607" t="s">
        <v>15</v>
      </c>
      <c r="F8607" t="s">
        <v>1182</v>
      </c>
      <c r="G8607" t="s">
        <v>27</v>
      </c>
      <c r="H8607">
        <v>90049</v>
      </c>
      <c r="I8607" t="s">
        <v>266</v>
      </c>
      <c r="J8607">
        <v>12.39</v>
      </c>
      <c r="K8607">
        <v>3</v>
      </c>
      <c r="L8607">
        <v>2.891</v>
      </c>
      <c r="M8607">
        <v>0</v>
      </c>
      <c r="N8607">
        <v>3.7170000000000001</v>
      </c>
    </row>
    <row r="8608" spans="1:14" hidden="1">
      <c r="A8608">
        <v>4204</v>
      </c>
      <c r="B8608" t="s">
        <v>6983</v>
      </c>
      <c r="C8608" s="4">
        <v>41943</v>
      </c>
      <c r="D8608" s="4">
        <v>41945</v>
      </c>
      <c r="E8608" t="s">
        <v>52</v>
      </c>
      <c r="F8608" t="s">
        <v>2813</v>
      </c>
      <c r="G8608" t="s">
        <v>21</v>
      </c>
      <c r="H8608">
        <v>2920</v>
      </c>
      <c r="I8608" t="s">
        <v>3456</v>
      </c>
      <c r="J8608">
        <v>49.25</v>
      </c>
      <c r="K8608">
        <v>5</v>
      </c>
      <c r="L8608">
        <v>6.1070000000000002</v>
      </c>
      <c r="M8608">
        <v>0</v>
      </c>
      <c r="N8608">
        <v>18.715</v>
      </c>
    </row>
    <row r="8609" spans="1:14" hidden="1">
      <c r="A8609">
        <v>4205</v>
      </c>
      <c r="B8609" t="s">
        <v>6983</v>
      </c>
      <c r="C8609" s="4">
        <v>41943</v>
      </c>
      <c r="D8609" s="4">
        <v>41945</v>
      </c>
      <c r="E8609" t="s">
        <v>52</v>
      </c>
      <c r="F8609" t="s">
        <v>2813</v>
      </c>
      <c r="G8609" t="s">
        <v>21</v>
      </c>
      <c r="H8609">
        <v>2920</v>
      </c>
      <c r="I8609" t="s">
        <v>1720</v>
      </c>
      <c r="J8609">
        <v>10.16</v>
      </c>
      <c r="K8609">
        <v>2</v>
      </c>
      <c r="L8609">
        <v>2.6924000000000001</v>
      </c>
      <c r="M8609">
        <v>0</v>
      </c>
      <c r="N8609">
        <v>4.7751999999999999</v>
      </c>
    </row>
    <row r="8610" spans="1:14" hidden="1">
      <c r="A8610">
        <v>4206</v>
      </c>
      <c r="B8610" t="s">
        <v>6983</v>
      </c>
      <c r="C8610" s="4">
        <v>41943</v>
      </c>
      <c r="D8610" s="4">
        <v>41945</v>
      </c>
      <c r="E8610" t="s">
        <v>52</v>
      </c>
      <c r="F8610" t="s">
        <v>2813</v>
      </c>
      <c r="G8610" t="s">
        <v>21</v>
      </c>
      <c r="H8610">
        <v>2920</v>
      </c>
      <c r="I8610" t="s">
        <v>517</v>
      </c>
      <c r="J8610">
        <v>14.76</v>
      </c>
      <c r="K8610">
        <v>2</v>
      </c>
      <c r="L8610">
        <v>5.2397999999999998</v>
      </c>
      <c r="M8610">
        <v>0</v>
      </c>
      <c r="N8610">
        <v>4.2804000000000002</v>
      </c>
    </row>
    <row r="8611" spans="1:14" hidden="1">
      <c r="A8611">
        <v>4207</v>
      </c>
      <c r="B8611" t="s">
        <v>6983</v>
      </c>
      <c r="C8611" s="4">
        <v>41943</v>
      </c>
      <c r="D8611" s="4">
        <v>41945</v>
      </c>
      <c r="E8611" t="s">
        <v>52</v>
      </c>
      <c r="F8611" t="s">
        <v>2813</v>
      </c>
      <c r="G8611" t="s">
        <v>21</v>
      </c>
      <c r="H8611">
        <v>2920</v>
      </c>
      <c r="I8611" t="s">
        <v>2429</v>
      </c>
      <c r="J8611">
        <v>34.08</v>
      </c>
      <c r="K8611">
        <v>2</v>
      </c>
      <c r="L8611">
        <v>9.2015999999999991</v>
      </c>
      <c r="M8611">
        <v>0</v>
      </c>
      <c r="N8611">
        <v>15.6768</v>
      </c>
    </row>
    <row r="8612" spans="1:14" hidden="1">
      <c r="A8612">
        <v>4208</v>
      </c>
      <c r="B8612" t="s">
        <v>6983</v>
      </c>
      <c r="C8612" s="4">
        <v>41943</v>
      </c>
      <c r="D8612" s="4">
        <v>41945</v>
      </c>
      <c r="E8612" t="s">
        <v>52</v>
      </c>
      <c r="F8612" t="s">
        <v>2813</v>
      </c>
      <c r="G8612" t="s">
        <v>21</v>
      </c>
      <c r="H8612">
        <v>2920</v>
      </c>
      <c r="I8612" t="s">
        <v>837</v>
      </c>
      <c r="J8612">
        <v>17.670000000000002</v>
      </c>
      <c r="K8612">
        <v>3</v>
      </c>
      <c r="L8612">
        <v>3.2984</v>
      </c>
      <c r="M8612">
        <v>0</v>
      </c>
      <c r="N8612">
        <v>7.7747999999999999</v>
      </c>
    </row>
    <row r="8613" spans="1:14" hidden="1">
      <c r="A8613">
        <v>4209</v>
      </c>
      <c r="B8613" t="s">
        <v>6983</v>
      </c>
      <c r="C8613" s="4">
        <v>41943</v>
      </c>
      <c r="D8613" s="4">
        <v>41945</v>
      </c>
      <c r="E8613" t="s">
        <v>52</v>
      </c>
      <c r="F8613" t="s">
        <v>2813</v>
      </c>
      <c r="G8613" t="s">
        <v>21</v>
      </c>
      <c r="H8613">
        <v>2920</v>
      </c>
      <c r="I8613" t="s">
        <v>2296</v>
      </c>
      <c r="J8613">
        <v>1604.9</v>
      </c>
      <c r="K8613">
        <v>5</v>
      </c>
      <c r="L8613">
        <v>224.68600000000001</v>
      </c>
      <c r="M8613">
        <v>0</v>
      </c>
      <c r="N8613">
        <v>481.47</v>
      </c>
    </row>
    <row r="8614" spans="1:14" hidden="1">
      <c r="A8614">
        <v>4210</v>
      </c>
      <c r="B8614" t="s">
        <v>6983</v>
      </c>
      <c r="C8614" s="4">
        <v>41943</v>
      </c>
      <c r="D8614" s="4">
        <v>41945</v>
      </c>
      <c r="E8614" t="s">
        <v>52</v>
      </c>
      <c r="F8614" t="s">
        <v>2813</v>
      </c>
      <c r="G8614" t="s">
        <v>21</v>
      </c>
      <c r="H8614">
        <v>2920</v>
      </c>
      <c r="I8614" t="s">
        <v>4472</v>
      </c>
      <c r="J8614">
        <v>385.68599999999998</v>
      </c>
      <c r="K8614">
        <v>1</v>
      </c>
      <c r="L8614">
        <v>446.29379999999998</v>
      </c>
      <c r="M8614">
        <v>0.3</v>
      </c>
      <c r="N8614">
        <v>-60.607799999999997</v>
      </c>
    </row>
    <row r="8615" spans="1:14" hidden="1">
      <c r="A8615">
        <v>4772</v>
      </c>
      <c r="B8615" t="s">
        <v>6984</v>
      </c>
      <c r="C8615" s="4">
        <v>41943</v>
      </c>
      <c r="D8615" s="4">
        <v>41946</v>
      </c>
      <c r="E8615" t="s">
        <v>52</v>
      </c>
      <c r="F8615" t="s">
        <v>306</v>
      </c>
      <c r="G8615" t="s">
        <v>21</v>
      </c>
      <c r="H8615">
        <v>85323</v>
      </c>
      <c r="I8615" t="s">
        <v>5564</v>
      </c>
      <c r="J8615">
        <v>742.33600000000001</v>
      </c>
      <c r="K8615">
        <v>8</v>
      </c>
      <c r="L8615">
        <v>82.352900000000005</v>
      </c>
      <c r="M8615">
        <v>0.2</v>
      </c>
      <c r="N8615">
        <v>83.512799999999899</v>
      </c>
    </row>
    <row r="8616" spans="1:14" hidden="1">
      <c r="A8616">
        <v>6640</v>
      </c>
      <c r="B8616" t="s">
        <v>6985</v>
      </c>
      <c r="C8616" s="4">
        <v>41943</v>
      </c>
      <c r="D8616" s="4">
        <v>41945</v>
      </c>
      <c r="E8616" t="s">
        <v>52</v>
      </c>
      <c r="F8616" t="s">
        <v>1782</v>
      </c>
      <c r="G8616" t="s">
        <v>27</v>
      </c>
      <c r="H8616">
        <v>44052</v>
      </c>
      <c r="I8616" t="s">
        <v>1579</v>
      </c>
      <c r="J8616">
        <v>1421.664</v>
      </c>
      <c r="K8616">
        <v>8</v>
      </c>
      <c r="L8616">
        <v>269.52379999999999</v>
      </c>
      <c r="M8616">
        <v>0.4</v>
      </c>
      <c r="N8616">
        <v>-734.52639999999997</v>
      </c>
    </row>
    <row r="8617" spans="1:14" hidden="1">
      <c r="A8617">
        <v>8304</v>
      </c>
      <c r="B8617" t="s">
        <v>6986</v>
      </c>
      <c r="C8617" s="4">
        <v>41943</v>
      </c>
      <c r="D8617" s="4">
        <v>41945</v>
      </c>
      <c r="E8617" t="s">
        <v>52</v>
      </c>
      <c r="F8617" t="s">
        <v>1548</v>
      </c>
      <c r="G8617" t="s">
        <v>17</v>
      </c>
      <c r="H8617">
        <v>94110</v>
      </c>
      <c r="I8617" t="s">
        <v>929</v>
      </c>
      <c r="J8617">
        <v>73.584000000000003</v>
      </c>
      <c r="K8617">
        <v>2</v>
      </c>
      <c r="L8617">
        <v>32.652900000000002</v>
      </c>
      <c r="M8617">
        <v>0.2</v>
      </c>
      <c r="N8617">
        <v>8.2782</v>
      </c>
    </row>
    <row r="8618" spans="1:14" hidden="1">
      <c r="A8618">
        <v>488</v>
      </c>
      <c r="B8618" t="s">
        <v>6987</v>
      </c>
      <c r="C8618" s="4">
        <v>41941</v>
      </c>
      <c r="D8618" s="4">
        <v>41943</v>
      </c>
      <c r="E8618" t="s">
        <v>38</v>
      </c>
      <c r="F8618" t="s">
        <v>1628</v>
      </c>
      <c r="G8618" t="s">
        <v>21</v>
      </c>
      <c r="H8618">
        <v>60610</v>
      </c>
      <c r="I8618" t="s">
        <v>1092</v>
      </c>
      <c r="J8618">
        <v>2735.9520000000002</v>
      </c>
      <c r="K8618">
        <v>6</v>
      </c>
      <c r="L8618">
        <v>398.99299999999999</v>
      </c>
      <c r="M8618">
        <v>0.2</v>
      </c>
      <c r="N8618">
        <v>341.99400000000003</v>
      </c>
    </row>
    <row r="8619" spans="1:14" hidden="1">
      <c r="A8619">
        <v>9546</v>
      </c>
      <c r="B8619" t="s">
        <v>6988</v>
      </c>
      <c r="C8619" s="4">
        <v>41941</v>
      </c>
      <c r="D8619" s="4">
        <v>41945</v>
      </c>
      <c r="E8619" t="s">
        <v>15</v>
      </c>
      <c r="F8619" t="s">
        <v>3131</v>
      </c>
      <c r="G8619" t="s">
        <v>27</v>
      </c>
      <c r="H8619">
        <v>47201</v>
      </c>
      <c r="I8619" t="s">
        <v>1091</v>
      </c>
      <c r="J8619">
        <v>1.98</v>
      </c>
      <c r="K8619">
        <v>2</v>
      </c>
      <c r="L8619">
        <v>0.54449999999999998</v>
      </c>
      <c r="M8619">
        <v>0</v>
      </c>
      <c r="N8619">
        <v>0.89100000000000001</v>
      </c>
    </row>
    <row r="8620" spans="1:14" hidden="1">
      <c r="A8620">
        <v>9547</v>
      </c>
      <c r="B8620" t="s">
        <v>6988</v>
      </c>
      <c r="C8620" s="4">
        <v>41941</v>
      </c>
      <c r="D8620" s="4">
        <v>41945</v>
      </c>
      <c r="E8620" t="s">
        <v>15</v>
      </c>
      <c r="F8620" t="s">
        <v>3131</v>
      </c>
      <c r="G8620" t="s">
        <v>27</v>
      </c>
      <c r="H8620">
        <v>47201</v>
      </c>
      <c r="I8620" t="s">
        <v>4107</v>
      </c>
      <c r="J8620">
        <v>75.88</v>
      </c>
      <c r="K8620">
        <v>2</v>
      </c>
      <c r="L8620">
        <v>20.1082</v>
      </c>
      <c r="M8620">
        <v>0</v>
      </c>
      <c r="N8620">
        <v>35.663600000000002</v>
      </c>
    </row>
    <row r="8621" spans="1:14" hidden="1">
      <c r="A8621">
        <v>3843</v>
      </c>
      <c r="B8621" t="s">
        <v>6989</v>
      </c>
      <c r="C8621" s="4">
        <v>41940</v>
      </c>
      <c r="D8621" s="4">
        <v>41943</v>
      </c>
      <c r="E8621" t="s">
        <v>38</v>
      </c>
      <c r="F8621" t="s">
        <v>978</v>
      </c>
      <c r="G8621" t="s">
        <v>27</v>
      </c>
      <c r="H8621">
        <v>90049</v>
      </c>
      <c r="I8621" t="s">
        <v>2314</v>
      </c>
      <c r="J8621">
        <v>7.1840000000000002</v>
      </c>
      <c r="K8621">
        <v>2</v>
      </c>
      <c r="L8621">
        <v>2.4695</v>
      </c>
      <c r="M8621">
        <v>0.2</v>
      </c>
      <c r="N8621">
        <v>2.2450000000000001</v>
      </c>
    </row>
    <row r="8622" spans="1:14" hidden="1">
      <c r="A8622">
        <v>3844</v>
      </c>
      <c r="B8622" t="s">
        <v>6989</v>
      </c>
      <c r="C8622" s="4">
        <v>41940</v>
      </c>
      <c r="D8622" s="4">
        <v>41943</v>
      </c>
      <c r="E8622" t="s">
        <v>38</v>
      </c>
      <c r="F8622" t="s">
        <v>978</v>
      </c>
      <c r="G8622" t="s">
        <v>27</v>
      </c>
      <c r="H8622">
        <v>90049</v>
      </c>
      <c r="I8622" t="s">
        <v>4392</v>
      </c>
      <c r="J8622">
        <v>6.28</v>
      </c>
      <c r="K8622">
        <v>2</v>
      </c>
      <c r="L8622">
        <v>3.1086</v>
      </c>
      <c r="M8622">
        <v>0</v>
      </c>
      <c r="N8622">
        <v>6.2800000000000203E-2</v>
      </c>
    </row>
    <row r="8623" spans="1:14" hidden="1">
      <c r="A8623">
        <v>3845</v>
      </c>
      <c r="B8623" t="s">
        <v>6989</v>
      </c>
      <c r="C8623" s="4">
        <v>41940</v>
      </c>
      <c r="D8623" s="4">
        <v>41943</v>
      </c>
      <c r="E8623" t="s">
        <v>38</v>
      </c>
      <c r="F8623" t="s">
        <v>978</v>
      </c>
      <c r="G8623" t="s">
        <v>27</v>
      </c>
      <c r="H8623">
        <v>90049</v>
      </c>
      <c r="I8623" t="s">
        <v>1567</v>
      </c>
      <c r="J8623">
        <v>480.74</v>
      </c>
      <c r="K8623">
        <v>2</v>
      </c>
      <c r="L8623">
        <v>233.15889999999999</v>
      </c>
      <c r="M8623">
        <v>0</v>
      </c>
      <c r="N8623">
        <v>14.4222</v>
      </c>
    </row>
    <row r="8624" spans="1:14" hidden="1">
      <c r="A8624">
        <v>3846</v>
      </c>
      <c r="B8624" t="s">
        <v>6989</v>
      </c>
      <c r="C8624" s="4">
        <v>41940</v>
      </c>
      <c r="D8624" s="4">
        <v>41943</v>
      </c>
      <c r="E8624" t="s">
        <v>38</v>
      </c>
      <c r="F8624" t="s">
        <v>978</v>
      </c>
      <c r="G8624" t="s">
        <v>27</v>
      </c>
      <c r="H8624">
        <v>90049</v>
      </c>
      <c r="I8624" t="s">
        <v>3116</v>
      </c>
      <c r="J8624">
        <v>616.99800000000005</v>
      </c>
      <c r="K8624">
        <v>6</v>
      </c>
      <c r="L8624">
        <v>108.88200000000001</v>
      </c>
      <c r="M8624">
        <v>0.15</v>
      </c>
      <c r="N8624">
        <v>-36.293999999999997</v>
      </c>
    </row>
    <row r="8625" spans="1:14" hidden="1">
      <c r="A8625">
        <v>3847</v>
      </c>
      <c r="B8625" t="s">
        <v>6989</v>
      </c>
      <c r="C8625" s="4">
        <v>41940</v>
      </c>
      <c r="D8625" s="4">
        <v>41943</v>
      </c>
      <c r="E8625" t="s">
        <v>38</v>
      </c>
      <c r="F8625" t="s">
        <v>978</v>
      </c>
      <c r="G8625" t="s">
        <v>27</v>
      </c>
      <c r="H8625">
        <v>90049</v>
      </c>
      <c r="I8625" t="s">
        <v>1051</v>
      </c>
      <c r="J8625">
        <v>141.4</v>
      </c>
      <c r="K8625">
        <v>5</v>
      </c>
      <c r="L8625">
        <v>20.644400000000001</v>
      </c>
      <c r="M8625">
        <v>0</v>
      </c>
      <c r="N8625">
        <v>38.177999999999997</v>
      </c>
    </row>
    <row r="8626" spans="1:14" hidden="1">
      <c r="A8626">
        <v>7371</v>
      </c>
      <c r="B8626" t="s">
        <v>6990</v>
      </c>
      <c r="C8626" s="4">
        <v>41940</v>
      </c>
      <c r="D8626" s="4">
        <v>41944</v>
      </c>
      <c r="E8626" t="s">
        <v>15</v>
      </c>
      <c r="F8626" t="s">
        <v>3732</v>
      </c>
      <c r="G8626" t="s">
        <v>27</v>
      </c>
      <c r="H8626">
        <v>67846</v>
      </c>
      <c r="I8626" t="s">
        <v>1751</v>
      </c>
      <c r="J8626">
        <v>257.98</v>
      </c>
      <c r="K8626">
        <v>2</v>
      </c>
      <c r="L8626">
        <v>91.582899999999995</v>
      </c>
      <c r="M8626">
        <v>0</v>
      </c>
      <c r="N8626">
        <v>74.8142</v>
      </c>
    </row>
    <row r="8627" spans="1:14" hidden="1">
      <c r="A8627">
        <v>9418</v>
      </c>
      <c r="B8627" t="s">
        <v>6991</v>
      </c>
      <c r="C8627" s="4">
        <v>41939</v>
      </c>
      <c r="D8627" s="4">
        <v>41944</v>
      </c>
      <c r="E8627" t="s">
        <v>15</v>
      </c>
      <c r="F8627" t="s">
        <v>386</v>
      </c>
      <c r="G8627" t="s">
        <v>17</v>
      </c>
      <c r="H8627">
        <v>28314</v>
      </c>
      <c r="I8627" t="s">
        <v>3217</v>
      </c>
      <c r="J8627">
        <v>10.368</v>
      </c>
      <c r="K8627">
        <v>2</v>
      </c>
      <c r="L8627">
        <v>3.3696000000000002</v>
      </c>
      <c r="M8627">
        <v>0.2</v>
      </c>
      <c r="N8627">
        <v>3.6288</v>
      </c>
    </row>
    <row r="8628" spans="1:14" hidden="1">
      <c r="A8628">
        <v>9419</v>
      </c>
      <c r="B8628" t="s">
        <v>6991</v>
      </c>
      <c r="C8628" s="4">
        <v>41939</v>
      </c>
      <c r="D8628" s="4">
        <v>41944</v>
      </c>
      <c r="E8628" t="s">
        <v>15</v>
      </c>
      <c r="F8628" t="s">
        <v>386</v>
      </c>
      <c r="G8628" t="s">
        <v>17</v>
      </c>
      <c r="H8628">
        <v>28314</v>
      </c>
      <c r="I8628" t="s">
        <v>546</v>
      </c>
      <c r="J8628">
        <v>11.952</v>
      </c>
      <c r="K8628">
        <v>3</v>
      </c>
      <c r="L8628">
        <v>2.6394000000000002</v>
      </c>
      <c r="M8628">
        <v>0.2</v>
      </c>
      <c r="N8628">
        <v>4.0338000000000003</v>
      </c>
    </row>
    <row r="8629" spans="1:14" hidden="1">
      <c r="A8629">
        <v>4305</v>
      </c>
      <c r="B8629" t="s">
        <v>6992</v>
      </c>
      <c r="C8629" s="4">
        <v>41938</v>
      </c>
      <c r="D8629" s="4">
        <v>41942</v>
      </c>
      <c r="E8629" t="s">
        <v>52</v>
      </c>
      <c r="F8629" t="s">
        <v>548</v>
      </c>
      <c r="G8629" t="s">
        <v>21</v>
      </c>
      <c r="H8629">
        <v>98105</v>
      </c>
      <c r="I8629" t="s">
        <v>2380</v>
      </c>
      <c r="J8629">
        <v>63.92</v>
      </c>
      <c r="K8629">
        <v>4</v>
      </c>
      <c r="L8629">
        <v>15.180999999999999</v>
      </c>
      <c r="M8629">
        <v>0</v>
      </c>
      <c r="N8629">
        <v>3.1960000000000002</v>
      </c>
    </row>
    <row r="8630" spans="1:14" hidden="1">
      <c r="A8630">
        <v>4306</v>
      </c>
      <c r="B8630" t="s">
        <v>6992</v>
      </c>
      <c r="C8630" s="4">
        <v>41938</v>
      </c>
      <c r="D8630" s="4">
        <v>41942</v>
      </c>
      <c r="E8630" t="s">
        <v>52</v>
      </c>
      <c r="F8630" t="s">
        <v>548</v>
      </c>
      <c r="G8630" t="s">
        <v>21</v>
      </c>
      <c r="H8630">
        <v>98105</v>
      </c>
      <c r="I8630" t="s">
        <v>2077</v>
      </c>
      <c r="J8630">
        <v>383.96</v>
      </c>
      <c r="K8630">
        <v>5</v>
      </c>
      <c r="L8630">
        <v>69.112799999999993</v>
      </c>
      <c r="M8630">
        <v>0.2</v>
      </c>
      <c r="N8630">
        <v>38.396000000000001</v>
      </c>
    </row>
    <row r="8631" spans="1:14" hidden="1">
      <c r="A8631">
        <v>6129</v>
      </c>
      <c r="B8631" t="s">
        <v>6993</v>
      </c>
      <c r="C8631" s="4">
        <v>41937</v>
      </c>
      <c r="D8631" s="4">
        <v>41940</v>
      </c>
      <c r="E8631" t="s">
        <v>38</v>
      </c>
      <c r="F8631" t="s">
        <v>332</v>
      </c>
      <c r="G8631" t="s">
        <v>27</v>
      </c>
      <c r="H8631">
        <v>94109</v>
      </c>
      <c r="I8631" t="s">
        <v>3157</v>
      </c>
      <c r="J8631">
        <v>49.408000000000001</v>
      </c>
      <c r="K8631">
        <v>4</v>
      </c>
      <c r="L8631">
        <v>7.72</v>
      </c>
      <c r="M8631">
        <v>0.2</v>
      </c>
      <c r="N8631">
        <v>18.527999999999999</v>
      </c>
    </row>
    <row r="8632" spans="1:14" hidden="1">
      <c r="A8632">
        <v>7709</v>
      </c>
      <c r="B8632" t="s">
        <v>6994</v>
      </c>
      <c r="C8632" s="4">
        <v>41937</v>
      </c>
      <c r="D8632" s="4">
        <v>41941</v>
      </c>
      <c r="E8632" t="s">
        <v>15</v>
      </c>
      <c r="F8632" t="s">
        <v>2230</v>
      </c>
      <c r="G8632" t="s">
        <v>21</v>
      </c>
      <c r="H8632">
        <v>19120</v>
      </c>
      <c r="I8632" t="s">
        <v>1526</v>
      </c>
      <c r="J8632">
        <v>40.776000000000003</v>
      </c>
      <c r="K8632">
        <v>3</v>
      </c>
      <c r="L8632">
        <v>13.4221</v>
      </c>
      <c r="M8632">
        <v>0.2</v>
      </c>
      <c r="N8632">
        <v>0.50970000000000004</v>
      </c>
    </row>
    <row r="8633" spans="1:14" hidden="1">
      <c r="A8633">
        <v>7710</v>
      </c>
      <c r="B8633" t="s">
        <v>6994</v>
      </c>
      <c r="C8633" s="4">
        <v>41937</v>
      </c>
      <c r="D8633" s="4">
        <v>41941</v>
      </c>
      <c r="E8633" t="s">
        <v>15</v>
      </c>
      <c r="F8633" t="s">
        <v>2230</v>
      </c>
      <c r="G8633" t="s">
        <v>21</v>
      </c>
      <c r="H8633">
        <v>19120</v>
      </c>
      <c r="I8633" t="s">
        <v>1807</v>
      </c>
      <c r="J8633">
        <v>13.698</v>
      </c>
      <c r="K8633">
        <v>3</v>
      </c>
      <c r="L8633">
        <v>7.7622</v>
      </c>
      <c r="M8633">
        <v>0.7</v>
      </c>
      <c r="N8633">
        <v>-9.5885999999999996</v>
      </c>
    </row>
    <row r="8634" spans="1:14" hidden="1">
      <c r="A8634">
        <v>2530</v>
      </c>
      <c r="B8634" t="s">
        <v>6995</v>
      </c>
      <c r="C8634" s="4">
        <v>41936</v>
      </c>
      <c r="D8634" s="4">
        <v>41941</v>
      </c>
      <c r="E8634" t="s">
        <v>15</v>
      </c>
      <c r="F8634" t="s">
        <v>562</v>
      </c>
      <c r="G8634" t="s">
        <v>17</v>
      </c>
      <c r="H8634">
        <v>33311</v>
      </c>
      <c r="I8634" t="s">
        <v>497</v>
      </c>
      <c r="J8634">
        <v>10.368</v>
      </c>
      <c r="K8634">
        <v>2</v>
      </c>
      <c r="L8634">
        <v>3.3696000000000002</v>
      </c>
      <c r="M8634">
        <v>0.2</v>
      </c>
      <c r="N8634">
        <v>3.6288</v>
      </c>
    </row>
    <row r="8635" spans="1:14" hidden="1">
      <c r="A8635">
        <v>3008</v>
      </c>
      <c r="B8635" t="s">
        <v>6996</v>
      </c>
      <c r="C8635" s="4">
        <v>41936</v>
      </c>
      <c r="D8635" s="4">
        <v>41941</v>
      </c>
      <c r="E8635" t="s">
        <v>15</v>
      </c>
      <c r="F8635" t="s">
        <v>463</v>
      </c>
      <c r="G8635" t="s">
        <v>21</v>
      </c>
      <c r="H8635">
        <v>91730</v>
      </c>
      <c r="I8635" t="s">
        <v>1471</v>
      </c>
      <c r="J8635">
        <v>34.271999999999998</v>
      </c>
      <c r="K8635">
        <v>3</v>
      </c>
      <c r="L8635">
        <v>7.7111999999999998</v>
      </c>
      <c r="M8635">
        <v>0.2</v>
      </c>
      <c r="N8635">
        <v>11.138400000000001</v>
      </c>
    </row>
    <row r="8636" spans="1:14" hidden="1">
      <c r="A8636">
        <v>3745</v>
      </c>
      <c r="B8636" t="s">
        <v>6997</v>
      </c>
      <c r="C8636" s="4">
        <v>41936</v>
      </c>
      <c r="D8636" s="4">
        <v>41936</v>
      </c>
      <c r="E8636" t="s">
        <v>98</v>
      </c>
      <c r="F8636" t="s">
        <v>2101</v>
      </c>
      <c r="G8636" t="s">
        <v>21</v>
      </c>
      <c r="H8636">
        <v>29730</v>
      </c>
      <c r="I8636" t="s">
        <v>3713</v>
      </c>
      <c r="J8636">
        <v>11.85</v>
      </c>
      <c r="K8636">
        <v>3</v>
      </c>
      <c r="L8636">
        <v>2.6859999999999999</v>
      </c>
      <c r="M8636">
        <v>0</v>
      </c>
      <c r="N8636">
        <v>3.7919999999999998</v>
      </c>
    </row>
    <row r="8637" spans="1:14" hidden="1">
      <c r="A8637">
        <v>147</v>
      </c>
      <c r="B8637" t="s">
        <v>6998</v>
      </c>
      <c r="C8637" s="4">
        <v>41934</v>
      </c>
      <c r="D8637" s="4">
        <v>41940</v>
      </c>
      <c r="E8637" t="s">
        <v>15</v>
      </c>
      <c r="F8637" t="s">
        <v>1993</v>
      </c>
      <c r="G8637" t="s">
        <v>17</v>
      </c>
      <c r="H8637">
        <v>43055</v>
      </c>
      <c r="I8637" t="s">
        <v>658</v>
      </c>
      <c r="J8637">
        <v>93.888000000000005</v>
      </c>
      <c r="K8637">
        <v>4</v>
      </c>
      <c r="L8637">
        <v>20.244599999999998</v>
      </c>
      <c r="M8637">
        <v>0.2</v>
      </c>
      <c r="N8637">
        <v>12.909599999999999</v>
      </c>
    </row>
    <row r="8638" spans="1:14" hidden="1">
      <c r="A8638">
        <v>7665</v>
      </c>
      <c r="B8638" t="s">
        <v>6999</v>
      </c>
      <c r="C8638" s="4">
        <v>41934</v>
      </c>
      <c r="D8638" s="4">
        <v>41938</v>
      </c>
      <c r="E8638" t="s">
        <v>15</v>
      </c>
      <c r="F8638" t="s">
        <v>7000</v>
      </c>
      <c r="G8638" t="s">
        <v>27</v>
      </c>
      <c r="H8638">
        <v>71111</v>
      </c>
      <c r="I8638" t="s">
        <v>2593</v>
      </c>
      <c r="J8638">
        <v>129.91999999999999</v>
      </c>
      <c r="K8638">
        <v>4</v>
      </c>
      <c r="L8638">
        <v>29.881599999999999</v>
      </c>
      <c r="M8638">
        <v>0</v>
      </c>
      <c r="N8638">
        <v>10.393599999999999</v>
      </c>
    </row>
    <row r="8639" spans="1:14" hidden="1">
      <c r="A8639">
        <v>1889</v>
      </c>
      <c r="B8639" t="s">
        <v>7001</v>
      </c>
      <c r="C8639" s="4">
        <v>41933</v>
      </c>
      <c r="D8639" s="4">
        <v>41934</v>
      </c>
      <c r="E8639" t="s">
        <v>38</v>
      </c>
      <c r="F8639" t="s">
        <v>2264</v>
      </c>
      <c r="G8639" t="s">
        <v>21</v>
      </c>
      <c r="H8639">
        <v>45014</v>
      </c>
      <c r="I8639" t="s">
        <v>936</v>
      </c>
      <c r="J8639">
        <v>121.792</v>
      </c>
      <c r="K8639">
        <v>4</v>
      </c>
      <c r="L8639">
        <v>27.022600000000001</v>
      </c>
      <c r="M8639">
        <v>0.2</v>
      </c>
      <c r="N8639">
        <v>13.701599999999999</v>
      </c>
    </row>
    <row r="8640" spans="1:14" hidden="1">
      <c r="A8640">
        <v>1890</v>
      </c>
      <c r="B8640" t="s">
        <v>7001</v>
      </c>
      <c r="C8640" s="4">
        <v>41933</v>
      </c>
      <c r="D8640" s="4">
        <v>41934</v>
      </c>
      <c r="E8640" t="s">
        <v>38</v>
      </c>
      <c r="F8640" t="s">
        <v>2264</v>
      </c>
      <c r="G8640" t="s">
        <v>21</v>
      </c>
      <c r="H8640">
        <v>45014</v>
      </c>
      <c r="I8640" t="s">
        <v>1012</v>
      </c>
      <c r="J8640">
        <v>409.59</v>
      </c>
      <c r="K8640">
        <v>3</v>
      </c>
      <c r="L8640">
        <v>177.489</v>
      </c>
      <c r="M8640">
        <v>0.4</v>
      </c>
      <c r="N8640">
        <v>-122.877</v>
      </c>
    </row>
    <row r="8641" spans="1:14" hidden="1">
      <c r="A8641">
        <v>6299</v>
      </c>
      <c r="B8641" t="s">
        <v>7002</v>
      </c>
      <c r="C8641" s="4">
        <v>41933</v>
      </c>
      <c r="D8641" s="4">
        <v>41938</v>
      </c>
      <c r="E8641" t="s">
        <v>15</v>
      </c>
      <c r="F8641" t="s">
        <v>1304</v>
      </c>
      <c r="G8641" t="s">
        <v>27</v>
      </c>
      <c r="H8641">
        <v>92024</v>
      </c>
      <c r="I8641" t="s">
        <v>2180</v>
      </c>
      <c r="J8641">
        <v>36.36</v>
      </c>
      <c r="K8641">
        <v>3</v>
      </c>
      <c r="L8641">
        <v>8.0295000000000005</v>
      </c>
      <c r="M8641">
        <v>0.2</v>
      </c>
      <c r="N8641">
        <v>12.2715</v>
      </c>
    </row>
    <row r="8642" spans="1:14" hidden="1">
      <c r="A8642">
        <v>7572</v>
      </c>
      <c r="B8642" t="s">
        <v>7003</v>
      </c>
      <c r="C8642" s="4">
        <v>41933</v>
      </c>
      <c r="D8642" s="4">
        <v>41938</v>
      </c>
      <c r="E8642" t="s">
        <v>15</v>
      </c>
      <c r="F8642" t="s">
        <v>1026</v>
      </c>
      <c r="G8642" t="s">
        <v>27</v>
      </c>
      <c r="H8642">
        <v>23602</v>
      </c>
      <c r="I8642" t="s">
        <v>4365</v>
      </c>
      <c r="J8642">
        <v>194.7</v>
      </c>
      <c r="K8642">
        <v>5</v>
      </c>
      <c r="L8642">
        <v>36.993000000000002</v>
      </c>
      <c r="M8642">
        <v>0</v>
      </c>
      <c r="N8642">
        <v>9.7349999999999799</v>
      </c>
    </row>
    <row r="8643" spans="1:14" hidden="1">
      <c r="A8643">
        <v>7573</v>
      </c>
      <c r="B8643" t="s">
        <v>7003</v>
      </c>
      <c r="C8643" s="4">
        <v>41933</v>
      </c>
      <c r="D8643" s="4">
        <v>41938</v>
      </c>
      <c r="E8643" t="s">
        <v>15</v>
      </c>
      <c r="F8643" t="s">
        <v>1026</v>
      </c>
      <c r="G8643" t="s">
        <v>27</v>
      </c>
      <c r="H8643">
        <v>23602</v>
      </c>
      <c r="I8643" t="s">
        <v>1660</v>
      </c>
      <c r="J8643">
        <v>591.32000000000005</v>
      </c>
      <c r="K8643">
        <v>4</v>
      </c>
      <c r="L8643">
        <v>119.7423</v>
      </c>
      <c r="M8643">
        <v>0</v>
      </c>
      <c r="N8643">
        <v>112.35080000000001</v>
      </c>
    </row>
    <row r="8644" spans="1:14" hidden="1">
      <c r="A8644">
        <v>7574</v>
      </c>
      <c r="B8644" t="s">
        <v>7003</v>
      </c>
      <c r="C8644" s="4">
        <v>41933</v>
      </c>
      <c r="D8644" s="4">
        <v>41938</v>
      </c>
      <c r="E8644" t="s">
        <v>15</v>
      </c>
      <c r="F8644" t="s">
        <v>1026</v>
      </c>
      <c r="G8644" t="s">
        <v>27</v>
      </c>
      <c r="H8644">
        <v>23602</v>
      </c>
      <c r="I8644" t="s">
        <v>1421</v>
      </c>
      <c r="J8644">
        <v>2.84</v>
      </c>
      <c r="K8644">
        <v>1</v>
      </c>
      <c r="L8644">
        <v>1.9596</v>
      </c>
      <c r="M8644">
        <v>0</v>
      </c>
      <c r="N8644">
        <v>0.88039999999999996</v>
      </c>
    </row>
    <row r="8645" spans="1:14" hidden="1">
      <c r="A8645">
        <v>47</v>
      </c>
      <c r="B8645" t="s">
        <v>7004</v>
      </c>
      <c r="C8645" s="4">
        <v>41932</v>
      </c>
      <c r="D8645" s="4">
        <v>41937</v>
      </c>
      <c r="E8645" t="s">
        <v>52</v>
      </c>
      <c r="F8645" t="s">
        <v>20</v>
      </c>
      <c r="G8645" t="s">
        <v>21</v>
      </c>
      <c r="H8645">
        <v>48185</v>
      </c>
      <c r="I8645" t="s">
        <v>4899</v>
      </c>
      <c r="J8645">
        <v>211.96</v>
      </c>
      <c r="K8645">
        <v>4</v>
      </c>
      <c r="L8645">
        <v>50.870399999999997</v>
      </c>
      <c r="M8645">
        <v>0</v>
      </c>
      <c r="N8645">
        <v>8.4783999999999899</v>
      </c>
    </row>
    <row r="8646" spans="1:14" hidden="1">
      <c r="A8646">
        <v>6537</v>
      </c>
      <c r="B8646" t="s">
        <v>7005</v>
      </c>
      <c r="C8646" s="4">
        <v>41932</v>
      </c>
      <c r="D8646" s="4">
        <v>41935</v>
      </c>
      <c r="E8646" t="s">
        <v>38</v>
      </c>
      <c r="F8646" t="s">
        <v>135</v>
      </c>
      <c r="G8646" t="s">
        <v>27</v>
      </c>
      <c r="H8646">
        <v>37918</v>
      </c>
      <c r="I8646" t="s">
        <v>253</v>
      </c>
      <c r="J8646">
        <v>328.59</v>
      </c>
      <c r="K8646">
        <v>3</v>
      </c>
      <c r="L8646">
        <v>158.8185</v>
      </c>
      <c r="M8646">
        <v>0.4</v>
      </c>
      <c r="N8646">
        <v>-147.8655</v>
      </c>
    </row>
    <row r="8647" spans="1:14" hidden="1">
      <c r="A8647">
        <v>6538</v>
      </c>
      <c r="B8647" t="s">
        <v>7005</v>
      </c>
      <c r="C8647" s="4">
        <v>41932</v>
      </c>
      <c r="D8647" s="4">
        <v>41935</v>
      </c>
      <c r="E8647" t="s">
        <v>38</v>
      </c>
      <c r="F8647" t="s">
        <v>135</v>
      </c>
      <c r="G8647" t="s">
        <v>27</v>
      </c>
      <c r="H8647">
        <v>37918</v>
      </c>
      <c r="I8647" t="s">
        <v>2254</v>
      </c>
      <c r="J8647">
        <v>98.352000000000004</v>
      </c>
      <c r="K8647">
        <v>3</v>
      </c>
      <c r="L8647">
        <v>40.98</v>
      </c>
      <c r="M8647">
        <v>0.2</v>
      </c>
      <c r="N8647">
        <v>-24.588000000000001</v>
      </c>
    </row>
    <row r="8648" spans="1:14" hidden="1">
      <c r="A8648">
        <v>6554</v>
      </c>
      <c r="B8648" t="s">
        <v>7006</v>
      </c>
      <c r="C8648" s="4">
        <v>41932</v>
      </c>
      <c r="D8648" s="4">
        <v>41934</v>
      </c>
      <c r="E8648" t="s">
        <v>52</v>
      </c>
      <c r="F8648" t="s">
        <v>491</v>
      </c>
      <c r="G8648" t="s">
        <v>17</v>
      </c>
      <c r="H8648">
        <v>60653</v>
      </c>
      <c r="I8648" t="s">
        <v>3068</v>
      </c>
      <c r="J8648">
        <v>319.96800000000002</v>
      </c>
      <c r="K8648">
        <v>4</v>
      </c>
      <c r="L8648">
        <v>61.9938</v>
      </c>
      <c r="M8648">
        <v>0.2</v>
      </c>
      <c r="N8648">
        <v>71.992800000000003</v>
      </c>
    </row>
    <row r="8649" spans="1:14" hidden="1">
      <c r="A8649">
        <v>6555</v>
      </c>
      <c r="B8649" t="s">
        <v>7006</v>
      </c>
      <c r="C8649" s="4">
        <v>41932</v>
      </c>
      <c r="D8649" s="4">
        <v>41934</v>
      </c>
      <c r="E8649" t="s">
        <v>52</v>
      </c>
      <c r="F8649" t="s">
        <v>491</v>
      </c>
      <c r="G8649" t="s">
        <v>17</v>
      </c>
      <c r="H8649">
        <v>60653</v>
      </c>
      <c r="I8649" t="s">
        <v>2444</v>
      </c>
      <c r="J8649">
        <v>505.32</v>
      </c>
      <c r="K8649">
        <v>3</v>
      </c>
      <c r="L8649">
        <v>157.91249999999999</v>
      </c>
      <c r="M8649">
        <v>0.2</v>
      </c>
      <c r="N8649">
        <v>31.5825</v>
      </c>
    </row>
    <row r="8650" spans="1:14" hidden="1">
      <c r="A8650">
        <v>6556</v>
      </c>
      <c r="B8650" t="s">
        <v>7006</v>
      </c>
      <c r="C8650" s="4">
        <v>41932</v>
      </c>
      <c r="D8650" s="4">
        <v>41934</v>
      </c>
      <c r="E8650" t="s">
        <v>52</v>
      </c>
      <c r="F8650" t="s">
        <v>491</v>
      </c>
      <c r="G8650" t="s">
        <v>17</v>
      </c>
      <c r="H8650">
        <v>60653</v>
      </c>
      <c r="I8650" t="s">
        <v>2087</v>
      </c>
      <c r="J8650">
        <v>3.8079999999999998</v>
      </c>
      <c r="K8650">
        <v>1</v>
      </c>
      <c r="L8650">
        <v>2.5703999999999998</v>
      </c>
      <c r="M8650">
        <v>0.2</v>
      </c>
      <c r="N8650">
        <v>1.2376</v>
      </c>
    </row>
    <row r="8651" spans="1:14" hidden="1">
      <c r="A8651">
        <v>6557</v>
      </c>
      <c r="B8651" t="s">
        <v>7006</v>
      </c>
      <c r="C8651" s="4">
        <v>41932</v>
      </c>
      <c r="D8651" s="4">
        <v>41934</v>
      </c>
      <c r="E8651" t="s">
        <v>52</v>
      </c>
      <c r="F8651" t="s">
        <v>491</v>
      </c>
      <c r="G8651" t="s">
        <v>17</v>
      </c>
      <c r="H8651">
        <v>60653</v>
      </c>
      <c r="I8651" t="s">
        <v>126</v>
      </c>
      <c r="J8651">
        <v>8.6820000000000004</v>
      </c>
      <c r="K8651">
        <v>1</v>
      </c>
      <c r="L8651">
        <v>23.441400000000002</v>
      </c>
      <c r="M8651">
        <v>0.8</v>
      </c>
      <c r="N8651">
        <v>-14.759399999999999</v>
      </c>
    </row>
    <row r="8652" spans="1:14" hidden="1">
      <c r="A8652">
        <v>6558</v>
      </c>
      <c r="B8652" t="s">
        <v>7006</v>
      </c>
      <c r="C8652" s="4">
        <v>41932</v>
      </c>
      <c r="D8652" s="4">
        <v>41934</v>
      </c>
      <c r="E8652" t="s">
        <v>52</v>
      </c>
      <c r="F8652" t="s">
        <v>491</v>
      </c>
      <c r="G8652" t="s">
        <v>17</v>
      </c>
      <c r="H8652">
        <v>60653</v>
      </c>
      <c r="I8652" t="s">
        <v>607</v>
      </c>
      <c r="J8652">
        <v>24.423999999999999</v>
      </c>
      <c r="K8652">
        <v>1</v>
      </c>
      <c r="L8652">
        <v>16.4862</v>
      </c>
      <c r="M8652">
        <v>0.2</v>
      </c>
      <c r="N8652">
        <v>7.9378000000000002</v>
      </c>
    </row>
    <row r="8653" spans="1:14" hidden="1">
      <c r="A8653">
        <v>1594</v>
      </c>
      <c r="B8653" t="s">
        <v>7007</v>
      </c>
      <c r="C8653" s="4">
        <v>41931</v>
      </c>
      <c r="D8653" s="4">
        <v>41931</v>
      </c>
      <c r="E8653" t="s">
        <v>98</v>
      </c>
      <c r="F8653" t="s">
        <v>2514</v>
      </c>
      <c r="G8653" t="s">
        <v>21</v>
      </c>
      <c r="H8653">
        <v>90032</v>
      </c>
      <c r="I8653" t="s">
        <v>198</v>
      </c>
      <c r="J8653">
        <v>13.44</v>
      </c>
      <c r="K8653">
        <v>3</v>
      </c>
      <c r="L8653">
        <v>2.2848000000000002</v>
      </c>
      <c r="M8653">
        <v>0</v>
      </c>
      <c r="N8653">
        <v>6.5856000000000003</v>
      </c>
    </row>
    <row r="8654" spans="1:14" hidden="1">
      <c r="A8654">
        <v>9338</v>
      </c>
      <c r="B8654" t="s">
        <v>7008</v>
      </c>
      <c r="C8654" s="4">
        <v>41931</v>
      </c>
      <c r="D8654" s="4">
        <v>41934</v>
      </c>
      <c r="E8654" t="s">
        <v>52</v>
      </c>
      <c r="F8654" t="s">
        <v>4830</v>
      </c>
      <c r="G8654" t="s">
        <v>27</v>
      </c>
      <c r="H8654">
        <v>94110</v>
      </c>
      <c r="I8654" t="s">
        <v>393</v>
      </c>
      <c r="J8654">
        <v>2.992</v>
      </c>
      <c r="K8654">
        <v>1</v>
      </c>
      <c r="L8654">
        <v>1.87</v>
      </c>
      <c r="M8654">
        <v>0.2</v>
      </c>
      <c r="N8654">
        <v>1.1220000000000001</v>
      </c>
    </row>
    <row r="8655" spans="1:14" hidden="1">
      <c r="A8655">
        <v>9339</v>
      </c>
      <c r="B8655" t="s">
        <v>7008</v>
      </c>
      <c r="C8655" s="4">
        <v>41931</v>
      </c>
      <c r="D8655" s="4">
        <v>41934</v>
      </c>
      <c r="E8655" t="s">
        <v>52</v>
      </c>
      <c r="F8655" t="s">
        <v>4830</v>
      </c>
      <c r="G8655" t="s">
        <v>27</v>
      </c>
      <c r="H8655">
        <v>94110</v>
      </c>
      <c r="I8655" t="s">
        <v>3893</v>
      </c>
      <c r="J8655">
        <v>20.064</v>
      </c>
      <c r="K8655">
        <v>6</v>
      </c>
      <c r="L8655">
        <v>2.1736</v>
      </c>
      <c r="M8655">
        <v>0.2</v>
      </c>
      <c r="N8655">
        <v>7.0224000000000002</v>
      </c>
    </row>
    <row r="8656" spans="1:14" hidden="1">
      <c r="A8656">
        <v>9340</v>
      </c>
      <c r="B8656" t="s">
        <v>7008</v>
      </c>
      <c r="C8656" s="4">
        <v>41931</v>
      </c>
      <c r="D8656" s="4">
        <v>41934</v>
      </c>
      <c r="E8656" t="s">
        <v>52</v>
      </c>
      <c r="F8656" t="s">
        <v>4830</v>
      </c>
      <c r="G8656" t="s">
        <v>27</v>
      </c>
      <c r="H8656">
        <v>94110</v>
      </c>
      <c r="I8656" t="s">
        <v>2199</v>
      </c>
      <c r="J8656">
        <v>146.72999999999999</v>
      </c>
      <c r="K8656">
        <v>3</v>
      </c>
      <c r="L8656">
        <v>25.9223</v>
      </c>
      <c r="M8656">
        <v>0</v>
      </c>
      <c r="N8656">
        <v>68.963099999999997</v>
      </c>
    </row>
    <row r="8657" spans="1:14" hidden="1">
      <c r="A8657">
        <v>9341</v>
      </c>
      <c r="B8657" t="s">
        <v>7008</v>
      </c>
      <c r="C8657" s="4">
        <v>41931</v>
      </c>
      <c r="D8657" s="4">
        <v>41934</v>
      </c>
      <c r="E8657" t="s">
        <v>52</v>
      </c>
      <c r="F8657" t="s">
        <v>4830</v>
      </c>
      <c r="G8657" t="s">
        <v>27</v>
      </c>
      <c r="H8657">
        <v>94110</v>
      </c>
      <c r="I8657" t="s">
        <v>2749</v>
      </c>
      <c r="J8657">
        <v>18.75</v>
      </c>
      <c r="K8657">
        <v>5</v>
      </c>
      <c r="L8657">
        <v>1.95</v>
      </c>
      <c r="M8657">
        <v>0</v>
      </c>
      <c r="N8657">
        <v>9</v>
      </c>
    </row>
    <row r="8658" spans="1:14" hidden="1">
      <c r="A8658">
        <v>9342</v>
      </c>
      <c r="B8658" t="s">
        <v>7008</v>
      </c>
      <c r="C8658" s="4">
        <v>41931</v>
      </c>
      <c r="D8658" s="4">
        <v>41934</v>
      </c>
      <c r="E8658" t="s">
        <v>52</v>
      </c>
      <c r="F8658" t="s">
        <v>4830</v>
      </c>
      <c r="G8658" t="s">
        <v>27</v>
      </c>
      <c r="H8658">
        <v>94110</v>
      </c>
      <c r="I8658" t="s">
        <v>1034</v>
      </c>
      <c r="J8658">
        <v>117.57599999999999</v>
      </c>
      <c r="K8658">
        <v>3</v>
      </c>
      <c r="L8658">
        <v>35.272799999999997</v>
      </c>
      <c r="M8658">
        <v>0.2</v>
      </c>
      <c r="N8658">
        <v>11.7576</v>
      </c>
    </row>
    <row r="8659" spans="1:14" hidden="1">
      <c r="A8659">
        <v>9462</v>
      </c>
      <c r="B8659" t="s">
        <v>7009</v>
      </c>
      <c r="C8659" s="4">
        <v>41931</v>
      </c>
      <c r="D8659" s="4">
        <v>41936</v>
      </c>
      <c r="E8659" t="s">
        <v>15</v>
      </c>
      <c r="F8659" t="s">
        <v>2733</v>
      </c>
      <c r="G8659" t="s">
        <v>17</v>
      </c>
      <c r="H8659">
        <v>90712</v>
      </c>
      <c r="I8659" t="s">
        <v>3868</v>
      </c>
      <c r="J8659">
        <v>321.55200000000002</v>
      </c>
      <c r="K8659">
        <v>6</v>
      </c>
      <c r="L8659">
        <v>50.2425</v>
      </c>
      <c r="M8659">
        <v>0.2</v>
      </c>
      <c r="N8659">
        <v>20.097000000000001</v>
      </c>
    </row>
    <row r="8660" spans="1:14" hidden="1">
      <c r="A8660">
        <v>1976</v>
      </c>
      <c r="B8660" t="s">
        <v>7010</v>
      </c>
      <c r="C8660" s="4">
        <v>41930</v>
      </c>
      <c r="D8660" s="4">
        <v>41932</v>
      </c>
      <c r="E8660" t="s">
        <v>52</v>
      </c>
      <c r="F8660" t="s">
        <v>597</v>
      </c>
      <c r="G8660" t="s">
        <v>27</v>
      </c>
      <c r="H8660">
        <v>36116</v>
      </c>
      <c r="I8660" t="s">
        <v>209</v>
      </c>
      <c r="J8660">
        <v>275.97000000000003</v>
      </c>
      <c r="K8660">
        <v>3</v>
      </c>
      <c r="L8660">
        <v>88.310400000000001</v>
      </c>
      <c r="M8660">
        <v>0</v>
      </c>
      <c r="N8660">
        <v>11.0388</v>
      </c>
    </row>
    <row r="8661" spans="1:14" hidden="1">
      <c r="A8661">
        <v>1977</v>
      </c>
      <c r="B8661" t="s">
        <v>7010</v>
      </c>
      <c r="C8661" s="4">
        <v>41930</v>
      </c>
      <c r="D8661" s="4">
        <v>41932</v>
      </c>
      <c r="E8661" t="s">
        <v>52</v>
      </c>
      <c r="F8661" t="s">
        <v>597</v>
      </c>
      <c r="G8661" t="s">
        <v>27</v>
      </c>
      <c r="H8661">
        <v>36116</v>
      </c>
      <c r="I8661" t="s">
        <v>7011</v>
      </c>
      <c r="J8661">
        <v>1394.95</v>
      </c>
      <c r="K8661">
        <v>5</v>
      </c>
      <c r="L8661">
        <v>206.45259999999999</v>
      </c>
      <c r="M8661">
        <v>0</v>
      </c>
      <c r="N8661">
        <v>362.68700000000001</v>
      </c>
    </row>
    <row r="8662" spans="1:14" hidden="1">
      <c r="A8662">
        <v>1978</v>
      </c>
      <c r="B8662" t="s">
        <v>7010</v>
      </c>
      <c r="C8662" s="4">
        <v>41930</v>
      </c>
      <c r="D8662" s="4">
        <v>41932</v>
      </c>
      <c r="E8662" t="s">
        <v>52</v>
      </c>
      <c r="F8662" t="s">
        <v>597</v>
      </c>
      <c r="G8662" t="s">
        <v>27</v>
      </c>
      <c r="H8662">
        <v>36116</v>
      </c>
      <c r="I8662" t="s">
        <v>1134</v>
      </c>
      <c r="J8662">
        <v>545.88</v>
      </c>
      <c r="K8662">
        <v>6</v>
      </c>
      <c r="L8662">
        <v>79.152600000000007</v>
      </c>
      <c r="M8662">
        <v>0</v>
      </c>
      <c r="N8662">
        <v>70.964399999999998</v>
      </c>
    </row>
    <row r="8663" spans="1:14" hidden="1">
      <c r="A8663">
        <v>5110</v>
      </c>
      <c r="B8663" t="s">
        <v>7012</v>
      </c>
      <c r="C8663" s="4">
        <v>41930</v>
      </c>
      <c r="D8663" s="4">
        <v>41934</v>
      </c>
      <c r="E8663" t="s">
        <v>15</v>
      </c>
      <c r="F8663" t="s">
        <v>2635</v>
      </c>
      <c r="G8663" t="s">
        <v>27</v>
      </c>
      <c r="H8663">
        <v>19134</v>
      </c>
      <c r="I8663" t="s">
        <v>1549</v>
      </c>
      <c r="J8663">
        <v>52.512</v>
      </c>
      <c r="K8663">
        <v>6</v>
      </c>
      <c r="L8663">
        <v>5.47</v>
      </c>
      <c r="M8663">
        <v>0.2</v>
      </c>
      <c r="N8663">
        <v>19.692</v>
      </c>
    </row>
    <row r="8664" spans="1:14" hidden="1">
      <c r="A8664">
        <v>5111</v>
      </c>
      <c r="B8664" t="s">
        <v>7012</v>
      </c>
      <c r="C8664" s="4">
        <v>41930</v>
      </c>
      <c r="D8664" s="4">
        <v>41934</v>
      </c>
      <c r="E8664" t="s">
        <v>15</v>
      </c>
      <c r="F8664" t="s">
        <v>2635</v>
      </c>
      <c r="G8664" t="s">
        <v>27</v>
      </c>
      <c r="H8664">
        <v>19134</v>
      </c>
      <c r="I8664" t="s">
        <v>4365</v>
      </c>
      <c r="J8664">
        <v>186.91200000000001</v>
      </c>
      <c r="K8664">
        <v>6</v>
      </c>
      <c r="L8664">
        <v>36.993000000000002</v>
      </c>
      <c r="M8664">
        <v>0.2</v>
      </c>
      <c r="N8664">
        <v>-35.045999999999999</v>
      </c>
    </row>
    <row r="8665" spans="1:14" hidden="1">
      <c r="A8665">
        <v>5112</v>
      </c>
      <c r="B8665" t="s">
        <v>7012</v>
      </c>
      <c r="C8665" s="4">
        <v>41930</v>
      </c>
      <c r="D8665" s="4">
        <v>41934</v>
      </c>
      <c r="E8665" t="s">
        <v>15</v>
      </c>
      <c r="F8665" t="s">
        <v>2635</v>
      </c>
      <c r="G8665" t="s">
        <v>27</v>
      </c>
      <c r="H8665">
        <v>19134</v>
      </c>
      <c r="I8665" t="s">
        <v>3376</v>
      </c>
      <c r="J8665">
        <v>10.048</v>
      </c>
      <c r="K8665">
        <v>4</v>
      </c>
      <c r="L8665">
        <v>1.7270000000000001</v>
      </c>
      <c r="M8665">
        <v>0.2</v>
      </c>
      <c r="N8665">
        <v>3.14</v>
      </c>
    </row>
    <row r="8666" spans="1:14" hidden="1">
      <c r="A8666">
        <v>5234</v>
      </c>
      <c r="B8666" t="s">
        <v>7013</v>
      </c>
      <c r="C8666" s="4">
        <v>41930</v>
      </c>
      <c r="D8666" s="4">
        <v>41934</v>
      </c>
      <c r="E8666" t="s">
        <v>15</v>
      </c>
      <c r="F8666" t="s">
        <v>2046</v>
      </c>
      <c r="G8666" t="s">
        <v>27</v>
      </c>
      <c r="H8666">
        <v>71854</v>
      </c>
      <c r="I8666" t="s">
        <v>2461</v>
      </c>
      <c r="J8666">
        <v>605.34</v>
      </c>
      <c r="K8666">
        <v>6</v>
      </c>
      <c r="L8666">
        <v>76.676400000000001</v>
      </c>
      <c r="M8666">
        <v>0</v>
      </c>
      <c r="N8666">
        <v>145.2816</v>
      </c>
    </row>
    <row r="8667" spans="1:14" hidden="1">
      <c r="A8667">
        <v>7117</v>
      </c>
      <c r="B8667" t="s">
        <v>7014</v>
      </c>
      <c r="C8667" s="4">
        <v>41930</v>
      </c>
      <c r="D8667" s="4">
        <v>41935</v>
      </c>
      <c r="E8667" t="s">
        <v>52</v>
      </c>
      <c r="F8667" t="s">
        <v>1728</v>
      </c>
      <c r="G8667" t="s">
        <v>21</v>
      </c>
      <c r="H8667">
        <v>98103</v>
      </c>
      <c r="I8667" t="s">
        <v>3046</v>
      </c>
      <c r="J8667">
        <v>61.96</v>
      </c>
      <c r="K8667">
        <v>2</v>
      </c>
      <c r="L8667">
        <v>17.039000000000001</v>
      </c>
      <c r="M8667">
        <v>0</v>
      </c>
      <c r="N8667">
        <v>27.882000000000001</v>
      </c>
    </row>
    <row r="8668" spans="1:14" hidden="1">
      <c r="A8668">
        <v>7118</v>
      </c>
      <c r="B8668" t="s">
        <v>7014</v>
      </c>
      <c r="C8668" s="4">
        <v>41930</v>
      </c>
      <c r="D8668" s="4">
        <v>41935</v>
      </c>
      <c r="E8668" t="s">
        <v>52</v>
      </c>
      <c r="F8668" t="s">
        <v>1728</v>
      </c>
      <c r="G8668" t="s">
        <v>21</v>
      </c>
      <c r="H8668">
        <v>98103</v>
      </c>
      <c r="I8668" t="s">
        <v>86</v>
      </c>
      <c r="J8668">
        <v>1.3440000000000001</v>
      </c>
      <c r="K8668">
        <v>1</v>
      </c>
      <c r="L8668">
        <v>0.87360000000000004</v>
      </c>
      <c r="M8668">
        <v>0.2</v>
      </c>
      <c r="N8668">
        <v>0.47039999999999998</v>
      </c>
    </row>
    <row r="8669" spans="1:14" hidden="1">
      <c r="A8669">
        <v>6874</v>
      </c>
      <c r="B8669" t="s">
        <v>7015</v>
      </c>
      <c r="C8669" s="4">
        <v>41929</v>
      </c>
      <c r="D8669" s="4">
        <v>41934</v>
      </c>
      <c r="E8669" t="s">
        <v>52</v>
      </c>
      <c r="F8669" t="s">
        <v>2264</v>
      </c>
      <c r="G8669" t="s">
        <v>21</v>
      </c>
      <c r="H8669">
        <v>77705</v>
      </c>
      <c r="I8669" t="s">
        <v>1957</v>
      </c>
      <c r="J8669">
        <v>10.78</v>
      </c>
      <c r="K8669">
        <v>5</v>
      </c>
      <c r="L8669">
        <v>5.6055999999999999</v>
      </c>
      <c r="M8669">
        <v>0.8</v>
      </c>
      <c r="N8669">
        <v>-17.248000000000001</v>
      </c>
    </row>
    <row r="8670" spans="1:14" hidden="1">
      <c r="A8670">
        <v>6875</v>
      </c>
      <c r="B8670" t="s">
        <v>7015</v>
      </c>
      <c r="C8670" s="4">
        <v>41929</v>
      </c>
      <c r="D8670" s="4">
        <v>41934</v>
      </c>
      <c r="E8670" t="s">
        <v>52</v>
      </c>
      <c r="F8670" t="s">
        <v>2264</v>
      </c>
      <c r="G8670" t="s">
        <v>21</v>
      </c>
      <c r="H8670">
        <v>77705</v>
      </c>
      <c r="I8670" t="s">
        <v>1355</v>
      </c>
      <c r="J8670">
        <v>119.976</v>
      </c>
      <c r="K8670">
        <v>3</v>
      </c>
      <c r="L8670">
        <v>45.9908</v>
      </c>
      <c r="M8670">
        <v>0.2</v>
      </c>
      <c r="N8670">
        <v>-17.996400000000001</v>
      </c>
    </row>
    <row r="8671" spans="1:14" hidden="1">
      <c r="A8671">
        <v>9558</v>
      </c>
      <c r="B8671" t="s">
        <v>7016</v>
      </c>
      <c r="C8671" s="4">
        <v>41929</v>
      </c>
      <c r="D8671" s="4">
        <v>41931</v>
      </c>
      <c r="E8671" t="s">
        <v>52</v>
      </c>
      <c r="F8671" t="s">
        <v>1858</v>
      </c>
      <c r="G8671" t="s">
        <v>21</v>
      </c>
      <c r="H8671">
        <v>77095</v>
      </c>
      <c r="I8671" t="s">
        <v>87</v>
      </c>
      <c r="J8671">
        <v>5.3120000000000003</v>
      </c>
      <c r="K8671">
        <v>2</v>
      </c>
      <c r="L8671">
        <v>3.4527999999999999</v>
      </c>
      <c r="M8671">
        <v>0.6</v>
      </c>
      <c r="N8671">
        <v>-1.5935999999999999</v>
      </c>
    </row>
    <row r="8672" spans="1:14" hidden="1">
      <c r="A8672">
        <v>5886</v>
      </c>
      <c r="B8672" t="s">
        <v>7017</v>
      </c>
      <c r="C8672" s="4">
        <v>41928</v>
      </c>
      <c r="D8672" s="4">
        <v>41929</v>
      </c>
      <c r="E8672" t="s">
        <v>98</v>
      </c>
      <c r="F8672" t="s">
        <v>924</v>
      </c>
      <c r="G8672" t="s">
        <v>21</v>
      </c>
      <c r="H8672">
        <v>94110</v>
      </c>
      <c r="I8672" t="s">
        <v>7018</v>
      </c>
      <c r="J8672">
        <v>14.352</v>
      </c>
      <c r="K8672">
        <v>3</v>
      </c>
      <c r="L8672">
        <v>3.1095999999999999</v>
      </c>
      <c r="M8672">
        <v>0.2</v>
      </c>
      <c r="N8672">
        <v>5.0232000000000001</v>
      </c>
    </row>
    <row r="8673" spans="1:14" hidden="1">
      <c r="A8673">
        <v>5887</v>
      </c>
      <c r="B8673" t="s">
        <v>7017</v>
      </c>
      <c r="C8673" s="4">
        <v>41928</v>
      </c>
      <c r="D8673" s="4">
        <v>41929</v>
      </c>
      <c r="E8673" t="s">
        <v>98</v>
      </c>
      <c r="F8673" t="s">
        <v>924</v>
      </c>
      <c r="G8673" t="s">
        <v>21</v>
      </c>
      <c r="H8673">
        <v>94110</v>
      </c>
      <c r="I8673" t="s">
        <v>317</v>
      </c>
      <c r="J8673">
        <v>179.97</v>
      </c>
      <c r="K8673">
        <v>3</v>
      </c>
      <c r="L8673">
        <v>31.194800000000001</v>
      </c>
      <c r="M8673">
        <v>0</v>
      </c>
      <c r="N8673">
        <v>86.385599999999997</v>
      </c>
    </row>
    <row r="8674" spans="1:14" hidden="1">
      <c r="A8674">
        <v>2695</v>
      </c>
      <c r="B8674" t="s">
        <v>7019</v>
      </c>
      <c r="C8674" s="4">
        <v>41927</v>
      </c>
      <c r="D8674" s="4">
        <v>41932</v>
      </c>
      <c r="E8674" t="s">
        <v>15</v>
      </c>
      <c r="F8674" t="s">
        <v>2150</v>
      </c>
      <c r="G8674" t="s">
        <v>21</v>
      </c>
      <c r="H8674">
        <v>33012</v>
      </c>
      <c r="I8674" t="s">
        <v>738</v>
      </c>
      <c r="J8674">
        <v>15.384</v>
      </c>
      <c r="K8674">
        <v>1</v>
      </c>
      <c r="L8674">
        <v>11.345700000000001</v>
      </c>
      <c r="M8674">
        <v>0.2</v>
      </c>
      <c r="N8674">
        <v>4.0382999999999996</v>
      </c>
    </row>
    <row r="8675" spans="1:14" hidden="1">
      <c r="A8675">
        <v>4898</v>
      </c>
      <c r="B8675" t="s">
        <v>7020</v>
      </c>
      <c r="C8675" s="4">
        <v>41927</v>
      </c>
      <c r="D8675" s="4">
        <v>41929</v>
      </c>
      <c r="E8675" t="s">
        <v>38</v>
      </c>
      <c r="F8675" t="s">
        <v>3611</v>
      </c>
      <c r="G8675" t="s">
        <v>21</v>
      </c>
      <c r="H8675">
        <v>44134</v>
      </c>
      <c r="I8675" t="s">
        <v>7021</v>
      </c>
      <c r="J8675">
        <v>183.37200000000001</v>
      </c>
      <c r="K8675">
        <v>2</v>
      </c>
      <c r="L8675">
        <v>95.615399999999994</v>
      </c>
      <c r="M8675">
        <v>0.3</v>
      </c>
      <c r="N8675">
        <v>-7.8587999999999996</v>
      </c>
    </row>
    <row r="8676" spans="1:14" hidden="1">
      <c r="A8676">
        <v>4899</v>
      </c>
      <c r="B8676" t="s">
        <v>7020</v>
      </c>
      <c r="C8676" s="4">
        <v>41927</v>
      </c>
      <c r="D8676" s="4">
        <v>41929</v>
      </c>
      <c r="E8676" t="s">
        <v>38</v>
      </c>
      <c r="F8676" t="s">
        <v>3611</v>
      </c>
      <c r="G8676" t="s">
        <v>21</v>
      </c>
      <c r="H8676">
        <v>44134</v>
      </c>
      <c r="I8676" t="s">
        <v>2236</v>
      </c>
      <c r="J8676">
        <v>7.968</v>
      </c>
      <c r="K8676">
        <v>2</v>
      </c>
      <c r="L8676">
        <v>2.5398000000000001</v>
      </c>
      <c r="M8676">
        <v>0.2</v>
      </c>
      <c r="N8676">
        <v>2.8883999999999999</v>
      </c>
    </row>
    <row r="8677" spans="1:14" hidden="1">
      <c r="A8677">
        <v>4906</v>
      </c>
      <c r="B8677" t="s">
        <v>7022</v>
      </c>
      <c r="C8677" s="4">
        <v>41926</v>
      </c>
      <c r="D8677" s="4">
        <v>41928</v>
      </c>
      <c r="E8677" t="s">
        <v>52</v>
      </c>
      <c r="F8677" t="s">
        <v>1311</v>
      </c>
      <c r="G8677" t="s">
        <v>27</v>
      </c>
      <c r="H8677">
        <v>3301</v>
      </c>
      <c r="I8677" t="s">
        <v>511</v>
      </c>
      <c r="J8677">
        <v>22.92</v>
      </c>
      <c r="K8677">
        <v>4</v>
      </c>
      <c r="L8677">
        <v>2.9796</v>
      </c>
      <c r="M8677">
        <v>0</v>
      </c>
      <c r="N8677">
        <v>11.0016</v>
      </c>
    </row>
    <row r="8678" spans="1:14" hidden="1">
      <c r="A8678">
        <v>4907</v>
      </c>
      <c r="B8678" t="s">
        <v>7022</v>
      </c>
      <c r="C8678" s="4">
        <v>41926</v>
      </c>
      <c r="D8678" s="4">
        <v>41928</v>
      </c>
      <c r="E8678" t="s">
        <v>52</v>
      </c>
      <c r="F8678" t="s">
        <v>1311</v>
      </c>
      <c r="G8678" t="s">
        <v>27</v>
      </c>
      <c r="H8678">
        <v>3301</v>
      </c>
      <c r="I8678" t="s">
        <v>5050</v>
      </c>
      <c r="J8678">
        <v>269.89999999999998</v>
      </c>
      <c r="K8678">
        <v>5</v>
      </c>
      <c r="L8678">
        <v>50.741199999999999</v>
      </c>
      <c r="M8678">
        <v>0</v>
      </c>
      <c r="N8678">
        <v>16.193999999999999</v>
      </c>
    </row>
    <row r="8679" spans="1:14" hidden="1">
      <c r="A8679">
        <v>5756</v>
      </c>
      <c r="B8679" t="s">
        <v>7023</v>
      </c>
      <c r="C8679" s="4">
        <v>41926</v>
      </c>
      <c r="D8679" s="4">
        <v>41930</v>
      </c>
      <c r="E8679" t="s">
        <v>15</v>
      </c>
      <c r="F8679" t="s">
        <v>163</v>
      </c>
      <c r="G8679" t="s">
        <v>21</v>
      </c>
      <c r="H8679">
        <v>76106</v>
      </c>
      <c r="I8679" t="s">
        <v>1919</v>
      </c>
      <c r="J8679">
        <v>3.16</v>
      </c>
      <c r="K8679">
        <v>4</v>
      </c>
      <c r="L8679">
        <v>2.923</v>
      </c>
      <c r="M8679">
        <v>0.8</v>
      </c>
      <c r="N8679">
        <v>-8.532</v>
      </c>
    </row>
    <row r="8680" spans="1:14" hidden="1">
      <c r="A8680">
        <v>5757</v>
      </c>
      <c r="B8680" t="s">
        <v>7023</v>
      </c>
      <c r="C8680" s="4">
        <v>41926</v>
      </c>
      <c r="D8680" s="4">
        <v>41930</v>
      </c>
      <c r="E8680" t="s">
        <v>15</v>
      </c>
      <c r="F8680" t="s">
        <v>163</v>
      </c>
      <c r="G8680" t="s">
        <v>21</v>
      </c>
      <c r="H8680">
        <v>76106</v>
      </c>
      <c r="I8680" t="s">
        <v>1220</v>
      </c>
      <c r="J8680">
        <v>1999.96</v>
      </c>
      <c r="K8680">
        <v>5</v>
      </c>
      <c r="L8680">
        <v>274.99450000000002</v>
      </c>
      <c r="M8680">
        <v>0.2</v>
      </c>
      <c r="N8680">
        <v>624.98749999999995</v>
      </c>
    </row>
    <row r="8681" spans="1:14" hidden="1">
      <c r="A8681">
        <v>9064</v>
      </c>
      <c r="B8681" t="s">
        <v>7024</v>
      </c>
      <c r="C8681" s="4">
        <v>41926</v>
      </c>
      <c r="D8681" s="4">
        <v>41932</v>
      </c>
      <c r="E8681" t="s">
        <v>15</v>
      </c>
      <c r="F8681" t="s">
        <v>953</v>
      </c>
      <c r="G8681" t="s">
        <v>21</v>
      </c>
      <c r="H8681">
        <v>60653</v>
      </c>
      <c r="I8681" t="s">
        <v>1911</v>
      </c>
      <c r="J8681">
        <v>322.19200000000001</v>
      </c>
      <c r="K8681">
        <v>13</v>
      </c>
      <c r="L8681">
        <v>17.039000000000001</v>
      </c>
      <c r="M8681">
        <v>0.2</v>
      </c>
      <c r="N8681">
        <v>100.685</v>
      </c>
    </row>
    <row r="8682" spans="1:14" hidden="1">
      <c r="A8682">
        <v>9065</v>
      </c>
      <c r="B8682" t="s">
        <v>7024</v>
      </c>
      <c r="C8682" s="4">
        <v>41926</v>
      </c>
      <c r="D8682" s="4">
        <v>41932</v>
      </c>
      <c r="E8682" t="s">
        <v>15</v>
      </c>
      <c r="F8682" t="s">
        <v>953</v>
      </c>
      <c r="G8682" t="s">
        <v>21</v>
      </c>
      <c r="H8682">
        <v>60653</v>
      </c>
      <c r="I8682" t="s">
        <v>2160</v>
      </c>
      <c r="J8682">
        <v>2.9460000000000002</v>
      </c>
      <c r="K8682">
        <v>3</v>
      </c>
      <c r="L8682">
        <v>2.6023000000000001</v>
      </c>
      <c r="M8682">
        <v>0.8</v>
      </c>
      <c r="N8682">
        <v>-4.8609</v>
      </c>
    </row>
    <row r="8683" spans="1:14" hidden="1">
      <c r="A8683">
        <v>9066</v>
      </c>
      <c r="B8683" t="s">
        <v>7024</v>
      </c>
      <c r="C8683" s="4">
        <v>41926</v>
      </c>
      <c r="D8683" s="4">
        <v>41932</v>
      </c>
      <c r="E8683" t="s">
        <v>15</v>
      </c>
      <c r="F8683" t="s">
        <v>953</v>
      </c>
      <c r="G8683" t="s">
        <v>21</v>
      </c>
      <c r="H8683">
        <v>60653</v>
      </c>
      <c r="I8683" t="s">
        <v>3786</v>
      </c>
      <c r="J8683">
        <v>19.135999999999999</v>
      </c>
      <c r="K8683">
        <v>4</v>
      </c>
      <c r="L8683">
        <v>3.0497999999999998</v>
      </c>
      <c r="M8683">
        <v>0.2</v>
      </c>
      <c r="N8683">
        <v>6.9367999999999999</v>
      </c>
    </row>
    <row r="8684" spans="1:14" hidden="1">
      <c r="A8684">
        <v>9634</v>
      </c>
      <c r="B8684" t="s">
        <v>7025</v>
      </c>
      <c r="C8684" s="4">
        <v>41926</v>
      </c>
      <c r="D8684" s="4">
        <v>41929</v>
      </c>
      <c r="E8684" t="s">
        <v>38</v>
      </c>
      <c r="F8684" t="s">
        <v>712</v>
      </c>
      <c r="G8684" t="s">
        <v>21</v>
      </c>
      <c r="H8684">
        <v>2149</v>
      </c>
      <c r="I8684" t="s">
        <v>4498</v>
      </c>
      <c r="J8684">
        <v>177</v>
      </c>
      <c r="K8684">
        <v>3</v>
      </c>
      <c r="L8684">
        <v>48.97</v>
      </c>
      <c r="M8684">
        <v>0</v>
      </c>
      <c r="N8684">
        <v>30.09</v>
      </c>
    </row>
    <row r="8685" spans="1:14" hidden="1">
      <c r="A8685">
        <v>9635</v>
      </c>
      <c r="B8685" t="s">
        <v>7025</v>
      </c>
      <c r="C8685" s="4">
        <v>41926</v>
      </c>
      <c r="D8685" s="4">
        <v>41929</v>
      </c>
      <c r="E8685" t="s">
        <v>38</v>
      </c>
      <c r="F8685" t="s">
        <v>712</v>
      </c>
      <c r="G8685" t="s">
        <v>21</v>
      </c>
      <c r="H8685">
        <v>2149</v>
      </c>
      <c r="I8685" t="s">
        <v>525</v>
      </c>
      <c r="J8685">
        <v>79.45</v>
      </c>
      <c r="K8685">
        <v>7</v>
      </c>
      <c r="L8685">
        <v>8.1720000000000006</v>
      </c>
      <c r="M8685">
        <v>0</v>
      </c>
      <c r="N8685">
        <v>22.245999999999999</v>
      </c>
    </row>
    <row r="8686" spans="1:14" hidden="1">
      <c r="A8686">
        <v>9636</v>
      </c>
      <c r="B8686" t="s">
        <v>7025</v>
      </c>
      <c r="C8686" s="4">
        <v>41926</v>
      </c>
      <c r="D8686" s="4">
        <v>41929</v>
      </c>
      <c r="E8686" t="s">
        <v>38</v>
      </c>
      <c r="F8686" t="s">
        <v>712</v>
      </c>
      <c r="G8686" t="s">
        <v>21</v>
      </c>
      <c r="H8686">
        <v>2149</v>
      </c>
      <c r="I8686" t="s">
        <v>1697</v>
      </c>
      <c r="J8686">
        <v>1628.82</v>
      </c>
      <c r="K8686">
        <v>9</v>
      </c>
      <c r="L8686">
        <v>152.0232</v>
      </c>
      <c r="M8686">
        <v>0</v>
      </c>
      <c r="N8686">
        <v>260.6112</v>
      </c>
    </row>
    <row r="8687" spans="1:14" hidden="1">
      <c r="A8687">
        <v>810</v>
      </c>
      <c r="B8687" t="s">
        <v>7026</v>
      </c>
      <c r="C8687" s="4">
        <v>41925</v>
      </c>
      <c r="D8687" s="4">
        <v>41927</v>
      </c>
      <c r="E8687" t="s">
        <v>38</v>
      </c>
      <c r="F8687" t="s">
        <v>1420</v>
      </c>
      <c r="G8687" t="s">
        <v>21</v>
      </c>
      <c r="H8687">
        <v>98026</v>
      </c>
      <c r="I8687" t="s">
        <v>5272</v>
      </c>
      <c r="J8687">
        <v>11.52</v>
      </c>
      <c r="K8687">
        <v>4</v>
      </c>
      <c r="L8687">
        <v>2.0735999999999999</v>
      </c>
      <c r="M8687">
        <v>0</v>
      </c>
      <c r="N8687">
        <v>3.2256</v>
      </c>
    </row>
    <row r="8688" spans="1:14" hidden="1">
      <c r="A8688">
        <v>811</v>
      </c>
      <c r="B8688" t="s">
        <v>7026</v>
      </c>
      <c r="C8688" s="4">
        <v>41925</v>
      </c>
      <c r="D8688" s="4">
        <v>41927</v>
      </c>
      <c r="E8688" t="s">
        <v>38</v>
      </c>
      <c r="F8688" t="s">
        <v>1420</v>
      </c>
      <c r="G8688" t="s">
        <v>21</v>
      </c>
      <c r="H8688">
        <v>98026</v>
      </c>
      <c r="I8688" t="s">
        <v>263</v>
      </c>
      <c r="J8688">
        <v>1298.55</v>
      </c>
      <c r="K8688">
        <v>5</v>
      </c>
      <c r="L8688">
        <v>197.37960000000001</v>
      </c>
      <c r="M8688">
        <v>0</v>
      </c>
      <c r="N8688">
        <v>311.65199999999999</v>
      </c>
    </row>
    <row r="8689" spans="1:14" hidden="1">
      <c r="A8689">
        <v>812</v>
      </c>
      <c r="B8689" t="s">
        <v>7026</v>
      </c>
      <c r="C8689" s="4">
        <v>41925</v>
      </c>
      <c r="D8689" s="4">
        <v>41927</v>
      </c>
      <c r="E8689" t="s">
        <v>38</v>
      </c>
      <c r="F8689" t="s">
        <v>1420</v>
      </c>
      <c r="G8689" t="s">
        <v>21</v>
      </c>
      <c r="H8689">
        <v>98026</v>
      </c>
      <c r="I8689" t="s">
        <v>2973</v>
      </c>
      <c r="J8689">
        <v>213.92</v>
      </c>
      <c r="K8689">
        <v>4</v>
      </c>
      <c r="L8689">
        <v>37.970799999999997</v>
      </c>
      <c r="M8689">
        <v>0</v>
      </c>
      <c r="N8689">
        <v>62.036799999999999</v>
      </c>
    </row>
    <row r="8690" spans="1:14" hidden="1">
      <c r="A8690">
        <v>813</v>
      </c>
      <c r="B8690" t="s">
        <v>7026</v>
      </c>
      <c r="C8690" s="4">
        <v>41925</v>
      </c>
      <c r="D8690" s="4">
        <v>41927</v>
      </c>
      <c r="E8690" t="s">
        <v>38</v>
      </c>
      <c r="F8690" t="s">
        <v>1420</v>
      </c>
      <c r="G8690" t="s">
        <v>21</v>
      </c>
      <c r="H8690">
        <v>98026</v>
      </c>
      <c r="I8690" t="s">
        <v>3035</v>
      </c>
      <c r="J8690">
        <v>25.78</v>
      </c>
      <c r="K8690">
        <v>2</v>
      </c>
      <c r="L8690">
        <v>11.601000000000001</v>
      </c>
      <c r="M8690">
        <v>0</v>
      </c>
      <c r="N8690">
        <v>2.5779999999999998</v>
      </c>
    </row>
    <row r="8691" spans="1:14" hidden="1">
      <c r="A8691">
        <v>5592</v>
      </c>
      <c r="B8691" t="s">
        <v>7027</v>
      </c>
      <c r="C8691" s="4">
        <v>41925</v>
      </c>
      <c r="D8691" s="4">
        <v>41930</v>
      </c>
      <c r="E8691" t="s">
        <v>52</v>
      </c>
      <c r="F8691" t="s">
        <v>1699</v>
      </c>
      <c r="G8691" t="s">
        <v>27</v>
      </c>
      <c r="H8691">
        <v>8701</v>
      </c>
      <c r="I8691" t="s">
        <v>35</v>
      </c>
      <c r="J8691">
        <v>245.98</v>
      </c>
      <c r="K8691">
        <v>2</v>
      </c>
      <c r="L8691">
        <v>109.4611</v>
      </c>
      <c r="M8691">
        <v>0</v>
      </c>
      <c r="N8691">
        <v>27.0578</v>
      </c>
    </row>
    <row r="8692" spans="1:14" hidden="1">
      <c r="A8692">
        <v>5593</v>
      </c>
      <c r="B8692" t="s">
        <v>7027</v>
      </c>
      <c r="C8692" s="4">
        <v>41925</v>
      </c>
      <c r="D8692" s="4">
        <v>41930</v>
      </c>
      <c r="E8692" t="s">
        <v>52</v>
      </c>
      <c r="F8692" t="s">
        <v>1699</v>
      </c>
      <c r="G8692" t="s">
        <v>27</v>
      </c>
      <c r="H8692">
        <v>8701</v>
      </c>
      <c r="I8692" t="s">
        <v>1412</v>
      </c>
      <c r="J8692">
        <v>18.940000000000001</v>
      </c>
      <c r="K8692">
        <v>1</v>
      </c>
      <c r="L8692">
        <v>9.4700000000000006</v>
      </c>
      <c r="M8692">
        <v>0</v>
      </c>
      <c r="N8692">
        <v>9.4700000000000006</v>
      </c>
    </row>
    <row r="8693" spans="1:14" hidden="1">
      <c r="A8693">
        <v>6322</v>
      </c>
      <c r="B8693" t="s">
        <v>7028</v>
      </c>
      <c r="C8693" s="4">
        <v>41925</v>
      </c>
      <c r="D8693" s="4">
        <v>41929</v>
      </c>
      <c r="E8693" t="s">
        <v>15</v>
      </c>
      <c r="F8693" t="s">
        <v>3803</v>
      </c>
      <c r="G8693" t="s">
        <v>27</v>
      </c>
      <c r="H8693">
        <v>10550</v>
      </c>
      <c r="I8693" t="s">
        <v>810</v>
      </c>
      <c r="J8693">
        <v>7.7519999999999998</v>
      </c>
      <c r="K8693">
        <v>3</v>
      </c>
      <c r="L8693">
        <v>1.6473</v>
      </c>
      <c r="M8693">
        <v>0.2</v>
      </c>
      <c r="N8693">
        <v>2.8100999999999998</v>
      </c>
    </row>
    <row r="8694" spans="1:14" hidden="1">
      <c r="A8694">
        <v>9111</v>
      </c>
      <c r="B8694" t="s">
        <v>7029</v>
      </c>
      <c r="C8694" s="4">
        <v>41925</v>
      </c>
      <c r="D8694" s="4">
        <v>41927</v>
      </c>
      <c r="E8694" t="s">
        <v>38</v>
      </c>
      <c r="F8694" t="s">
        <v>2975</v>
      </c>
      <c r="G8694" t="s">
        <v>17</v>
      </c>
      <c r="H8694">
        <v>23223</v>
      </c>
      <c r="I8694" t="s">
        <v>477</v>
      </c>
      <c r="J8694">
        <v>36.4</v>
      </c>
      <c r="K8694">
        <v>5</v>
      </c>
      <c r="L8694">
        <v>3.7856000000000001</v>
      </c>
      <c r="M8694">
        <v>0</v>
      </c>
      <c r="N8694">
        <v>17.472000000000001</v>
      </c>
    </row>
    <row r="8695" spans="1:14" hidden="1">
      <c r="A8695">
        <v>9112</v>
      </c>
      <c r="B8695" t="s">
        <v>7029</v>
      </c>
      <c r="C8695" s="4">
        <v>41925</v>
      </c>
      <c r="D8695" s="4">
        <v>41927</v>
      </c>
      <c r="E8695" t="s">
        <v>38</v>
      </c>
      <c r="F8695" t="s">
        <v>2975</v>
      </c>
      <c r="G8695" t="s">
        <v>17</v>
      </c>
      <c r="H8695">
        <v>23223</v>
      </c>
      <c r="I8695" t="s">
        <v>6443</v>
      </c>
      <c r="J8695">
        <v>22.96</v>
      </c>
      <c r="K8695">
        <v>2</v>
      </c>
      <c r="L8695">
        <v>9.2988</v>
      </c>
      <c r="M8695">
        <v>0</v>
      </c>
      <c r="N8695">
        <v>4.3624000000000001</v>
      </c>
    </row>
    <row r="8696" spans="1:14" hidden="1">
      <c r="A8696">
        <v>9113</v>
      </c>
      <c r="B8696" t="s">
        <v>7029</v>
      </c>
      <c r="C8696" s="4">
        <v>41925</v>
      </c>
      <c r="D8696" s="4">
        <v>41927</v>
      </c>
      <c r="E8696" t="s">
        <v>38</v>
      </c>
      <c r="F8696" t="s">
        <v>2975</v>
      </c>
      <c r="G8696" t="s">
        <v>17</v>
      </c>
      <c r="H8696">
        <v>23223</v>
      </c>
      <c r="I8696" t="s">
        <v>5403</v>
      </c>
      <c r="J8696">
        <v>315.2</v>
      </c>
      <c r="K8696">
        <v>4</v>
      </c>
      <c r="L8696">
        <v>77.224000000000004</v>
      </c>
      <c r="M8696">
        <v>0</v>
      </c>
      <c r="N8696">
        <v>6.3040000000000296</v>
      </c>
    </row>
    <row r="8697" spans="1:14" hidden="1">
      <c r="A8697">
        <v>9114</v>
      </c>
      <c r="B8697" t="s">
        <v>7029</v>
      </c>
      <c r="C8697" s="4">
        <v>41925</v>
      </c>
      <c r="D8697" s="4">
        <v>41927</v>
      </c>
      <c r="E8697" t="s">
        <v>38</v>
      </c>
      <c r="F8697" t="s">
        <v>2975</v>
      </c>
      <c r="G8697" t="s">
        <v>17</v>
      </c>
      <c r="H8697">
        <v>23223</v>
      </c>
      <c r="I8697" t="s">
        <v>2335</v>
      </c>
      <c r="J8697">
        <v>15.18</v>
      </c>
      <c r="K8697">
        <v>3</v>
      </c>
      <c r="L8697">
        <v>2.6818</v>
      </c>
      <c r="M8697">
        <v>0</v>
      </c>
      <c r="N8697">
        <v>7.1345999999999998</v>
      </c>
    </row>
    <row r="8698" spans="1:14" hidden="1">
      <c r="A8698">
        <v>82</v>
      </c>
      <c r="B8698" t="s">
        <v>7030</v>
      </c>
      <c r="C8698" s="4">
        <v>41924</v>
      </c>
      <c r="D8698" s="4">
        <v>41928</v>
      </c>
      <c r="E8698" t="s">
        <v>15</v>
      </c>
      <c r="F8698" t="s">
        <v>3221</v>
      </c>
      <c r="G8698" t="s">
        <v>21</v>
      </c>
      <c r="H8698">
        <v>94122</v>
      </c>
      <c r="I8698" t="s">
        <v>2456</v>
      </c>
      <c r="J8698">
        <v>14.9</v>
      </c>
      <c r="K8698">
        <v>5</v>
      </c>
      <c r="L8698">
        <v>2.1456</v>
      </c>
      <c r="M8698">
        <v>0</v>
      </c>
      <c r="N8698">
        <v>4.1719999999999997</v>
      </c>
    </row>
    <row r="8699" spans="1:14" hidden="1">
      <c r="A8699">
        <v>83</v>
      </c>
      <c r="B8699" t="s">
        <v>7030</v>
      </c>
      <c r="C8699" s="4">
        <v>41924</v>
      </c>
      <c r="D8699" s="4">
        <v>41928</v>
      </c>
      <c r="E8699" t="s">
        <v>15</v>
      </c>
      <c r="F8699" t="s">
        <v>3221</v>
      </c>
      <c r="G8699" t="s">
        <v>21</v>
      </c>
      <c r="H8699">
        <v>94122</v>
      </c>
      <c r="I8699" t="s">
        <v>2526</v>
      </c>
      <c r="J8699">
        <v>21.39</v>
      </c>
      <c r="K8699">
        <v>1</v>
      </c>
      <c r="L8699">
        <v>15.1869</v>
      </c>
      <c r="M8699">
        <v>0</v>
      </c>
      <c r="N8699">
        <v>6.2031000000000001</v>
      </c>
    </row>
    <row r="8700" spans="1:14" hidden="1">
      <c r="A8700">
        <v>9440</v>
      </c>
      <c r="B8700" t="s">
        <v>7031</v>
      </c>
      <c r="C8700" s="4">
        <v>41924</v>
      </c>
      <c r="D8700" s="4">
        <v>41929</v>
      </c>
      <c r="E8700" t="s">
        <v>15</v>
      </c>
      <c r="F8700" t="s">
        <v>1875</v>
      </c>
      <c r="G8700" t="s">
        <v>27</v>
      </c>
      <c r="H8700">
        <v>60623</v>
      </c>
      <c r="I8700" t="s">
        <v>278</v>
      </c>
      <c r="J8700">
        <v>22.24</v>
      </c>
      <c r="K8700">
        <v>2</v>
      </c>
      <c r="L8700">
        <v>9.8689999999999998</v>
      </c>
      <c r="M8700">
        <v>0.2</v>
      </c>
      <c r="N8700">
        <v>2.5019999999999998</v>
      </c>
    </row>
    <row r="8701" spans="1:14" hidden="1">
      <c r="A8701">
        <v>3266</v>
      </c>
      <c r="B8701" t="s">
        <v>7032</v>
      </c>
      <c r="C8701" s="4">
        <v>41923</v>
      </c>
      <c r="D8701" s="4">
        <v>41927</v>
      </c>
      <c r="E8701" t="s">
        <v>15</v>
      </c>
      <c r="F8701" t="s">
        <v>1423</v>
      </c>
      <c r="G8701" t="s">
        <v>21</v>
      </c>
      <c r="H8701">
        <v>19120</v>
      </c>
      <c r="I8701" t="s">
        <v>2473</v>
      </c>
      <c r="J8701">
        <v>281.904</v>
      </c>
      <c r="K8701">
        <v>2</v>
      </c>
      <c r="L8701">
        <v>135.66630000000001</v>
      </c>
      <c r="M8701">
        <v>0.2</v>
      </c>
      <c r="N8701">
        <v>10.571400000000001</v>
      </c>
    </row>
    <row r="8702" spans="1:14" hidden="1">
      <c r="A8702">
        <v>3267</v>
      </c>
      <c r="B8702" t="s">
        <v>7032</v>
      </c>
      <c r="C8702" s="4">
        <v>41923</v>
      </c>
      <c r="D8702" s="4">
        <v>41927</v>
      </c>
      <c r="E8702" t="s">
        <v>15</v>
      </c>
      <c r="F8702" t="s">
        <v>1423</v>
      </c>
      <c r="G8702" t="s">
        <v>21</v>
      </c>
      <c r="H8702">
        <v>19120</v>
      </c>
      <c r="I8702" t="s">
        <v>3864</v>
      </c>
      <c r="J8702">
        <v>201.43199999999999</v>
      </c>
      <c r="K8702">
        <v>3</v>
      </c>
      <c r="L8702">
        <v>44.482900000000001</v>
      </c>
      <c r="M8702">
        <v>0.2</v>
      </c>
      <c r="N8702">
        <v>67.9833</v>
      </c>
    </row>
    <row r="8703" spans="1:14" hidden="1">
      <c r="A8703">
        <v>4001</v>
      </c>
      <c r="B8703" t="s">
        <v>7033</v>
      </c>
      <c r="C8703" s="4">
        <v>41923</v>
      </c>
      <c r="D8703" s="4">
        <v>41928</v>
      </c>
      <c r="E8703" t="s">
        <v>15</v>
      </c>
      <c r="F8703" t="s">
        <v>1885</v>
      </c>
      <c r="G8703" t="s">
        <v>17</v>
      </c>
      <c r="H8703">
        <v>98115</v>
      </c>
      <c r="I8703" t="s">
        <v>1217</v>
      </c>
      <c r="J8703">
        <v>63.47</v>
      </c>
      <c r="K8703">
        <v>11</v>
      </c>
      <c r="L8703">
        <v>4.0389999999999997</v>
      </c>
      <c r="M8703">
        <v>0</v>
      </c>
      <c r="N8703">
        <v>19.041</v>
      </c>
    </row>
    <row r="8704" spans="1:14" hidden="1">
      <c r="A8704">
        <v>4002</v>
      </c>
      <c r="B8704" t="s">
        <v>7033</v>
      </c>
      <c r="C8704" s="4">
        <v>41923</v>
      </c>
      <c r="D8704" s="4">
        <v>41928</v>
      </c>
      <c r="E8704" t="s">
        <v>15</v>
      </c>
      <c r="F8704" t="s">
        <v>1885</v>
      </c>
      <c r="G8704" t="s">
        <v>17</v>
      </c>
      <c r="H8704">
        <v>98115</v>
      </c>
      <c r="I8704" t="s">
        <v>1676</v>
      </c>
      <c r="J8704">
        <v>345</v>
      </c>
      <c r="K8704">
        <v>5</v>
      </c>
      <c r="L8704">
        <v>57.27</v>
      </c>
      <c r="M8704">
        <v>0</v>
      </c>
      <c r="N8704">
        <v>58.65</v>
      </c>
    </row>
    <row r="8705" spans="1:14" hidden="1">
      <c r="A8705">
        <v>4168</v>
      </c>
      <c r="B8705" t="s">
        <v>7034</v>
      </c>
      <c r="C8705" s="4">
        <v>41923</v>
      </c>
      <c r="D8705" s="4">
        <v>41925</v>
      </c>
      <c r="E8705" t="s">
        <v>38</v>
      </c>
      <c r="F8705" t="s">
        <v>489</v>
      </c>
      <c r="G8705" t="s">
        <v>21</v>
      </c>
      <c r="H8705">
        <v>91104</v>
      </c>
      <c r="I8705" t="s">
        <v>590</v>
      </c>
      <c r="J8705">
        <v>31.92</v>
      </c>
      <c r="K8705">
        <v>4</v>
      </c>
      <c r="L8705">
        <v>5.9051999999999998</v>
      </c>
      <c r="M8705">
        <v>0</v>
      </c>
      <c r="N8705">
        <v>8.2992000000000008</v>
      </c>
    </row>
    <row r="8706" spans="1:14" hidden="1">
      <c r="A8706">
        <v>4169</v>
      </c>
      <c r="B8706" t="s">
        <v>7034</v>
      </c>
      <c r="C8706" s="4">
        <v>41923</v>
      </c>
      <c r="D8706" s="4">
        <v>41925</v>
      </c>
      <c r="E8706" t="s">
        <v>38</v>
      </c>
      <c r="F8706" t="s">
        <v>489</v>
      </c>
      <c r="G8706" t="s">
        <v>21</v>
      </c>
      <c r="H8706">
        <v>91104</v>
      </c>
      <c r="I8706" t="s">
        <v>2950</v>
      </c>
      <c r="J8706">
        <v>433.56799999999998</v>
      </c>
      <c r="K8706">
        <v>2</v>
      </c>
      <c r="L8706">
        <v>249.30160000000001</v>
      </c>
      <c r="M8706">
        <v>0.2</v>
      </c>
      <c r="N8706">
        <v>-65.035200000000003</v>
      </c>
    </row>
    <row r="8707" spans="1:14" hidden="1">
      <c r="A8707">
        <v>5928</v>
      </c>
      <c r="B8707" t="s">
        <v>7035</v>
      </c>
      <c r="C8707" s="4">
        <v>41923</v>
      </c>
      <c r="D8707" s="4">
        <v>41927</v>
      </c>
      <c r="E8707" t="s">
        <v>15</v>
      </c>
      <c r="F8707" t="s">
        <v>2274</v>
      </c>
      <c r="G8707" t="s">
        <v>27</v>
      </c>
      <c r="H8707">
        <v>72701</v>
      </c>
      <c r="I8707" t="s">
        <v>3300</v>
      </c>
      <c r="J8707">
        <v>7.31</v>
      </c>
      <c r="K8707">
        <v>1</v>
      </c>
      <c r="L8707">
        <v>3.8742999999999999</v>
      </c>
      <c r="M8707">
        <v>0</v>
      </c>
      <c r="N8707">
        <v>3.4357000000000002</v>
      </c>
    </row>
    <row r="8708" spans="1:14" hidden="1">
      <c r="A8708">
        <v>5929</v>
      </c>
      <c r="B8708" t="s">
        <v>7035</v>
      </c>
      <c r="C8708" s="4">
        <v>41923</v>
      </c>
      <c r="D8708" s="4">
        <v>41927</v>
      </c>
      <c r="E8708" t="s">
        <v>15</v>
      </c>
      <c r="F8708" t="s">
        <v>2274</v>
      </c>
      <c r="G8708" t="s">
        <v>27</v>
      </c>
      <c r="H8708">
        <v>72701</v>
      </c>
      <c r="I8708" t="s">
        <v>4641</v>
      </c>
      <c r="J8708">
        <v>8.92</v>
      </c>
      <c r="K8708">
        <v>4</v>
      </c>
      <c r="L8708">
        <v>1.2487999999999999</v>
      </c>
      <c r="M8708">
        <v>0</v>
      </c>
      <c r="N8708">
        <v>3.9247999999999998</v>
      </c>
    </row>
    <row r="8709" spans="1:14" hidden="1">
      <c r="A8709">
        <v>6215</v>
      </c>
      <c r="B8709" t="s">
        <v>7036</v>
      </c>
      <c r="C8709" s="4">
        <v>41923</v>
      </c>
      <c r="D8709" s="4">
        <v>41927</v>
      </c>
      <c r="E8709" t="s">
        <v>15</v>
      </c>
      <c r="F8709" t="s">
        <v>3020</v>
      </c>
      <c r="G8709" t="s">
        <v>21</v>
      </c>
      <c r="H8709">
        <v>90278</v>
      </c>
      <c r="I8709" t="s">
        <v>1300</v>
      </c>
      <c r="J8709">
        <v>7.64</v>
      </c>
      <c r="K8709">
        <v>1</v>
      </c>
      <c r="L8709">
        <v>3.8963999999999999</v>
      </c>
      <c r="M8709">
        <v>0</v>
      </c>
      <c r="N8709">
        <v>3.7435999999999998</v>
      </c>
    </row>
    <row r="8710" spans="1:14" hidden="1">
      <c r="A8710">
        <v>4533</v>
      </c>
      <c r="B8710" t="s">
        <v>7037</v>
      </c>
      <c r="C8710" s="4">
        <v>41922</v>
      </c>
      <c r="D8710" s="4">
        <v>41922</v>
      </c>
      <c r="E8710" t="s">
        <v>98</v>
      </c>
      <c r="F8710" t="s">
        <v>1975</v>
      </c>
      <c r="G8710" t="s">
        <v>17</v>
      </c>
      <c r="H8710">
        <v>95336</v>
      </c>
      <c r="I8710" t="s">
        <v>378</v>
      </c>
      <c r="J8710">
        <v>122.352</v>
      </c>
      <c r="K8710">
        <v>3</v>
      </c>
      <c r="L8710">
        <v>36.195799999999998</v>
      </c>
      <c r="M8710">
        <v>0.2</v>
      </c>
      <c r="N8710">
        <v>13.7646</v>
      </c>
    </row>
    <row r="8711" spans="1:14" hidden="1">
      <c r="A8711">
        <v>4534</v>
      </c>
      <c r="B8711" t="s">
        <v>7037</v>
      </c>
      <c r="C8711" s="4">
        <v>41922</v>
      </c>
      <c r="D8711" s="4">
        <v>41922</v>
      </c>
      <c r="E8711" t="s">
        <v>98</v>
      </c>
      <c r="F8711" t="s">
        <v>1975</v>
      </c>
      <c r="G8711" t="s">
        <v>17</v>
      </c>
      <c r="H8711">
        <v>95336</v>
      </c>
      <c r="I8711" t="s">
        <v>1300</v>
      </c>
      <c r="J8711">
        <v>15.28</v>
      </c>
      <c r="K8711">
        <v>2</v>
      </c>
      <c r="L8711">
        <v>3.8963999999999999</v>
      </c>
      <c r="M8711">
        <v>0</v>
      </c>
      <c r="N8711">
        <v>7.4871999999999996</v>
      </c>
    </row>
    <row r="8712" spans="1:14" hidden="1">
      <c r="A8712">
        <v>6679</v>
      </c>
      <c r="B8712" t="s">
        <v>7038</v>
      </c>
      <c r="C8712" s="4">
        <v>41922</v>
      </c>
      <c r="D8712" s="4">
        <v>41926</v>
      </c>
      <c r="E8712" t="s">
        <v>15</v>
      </c>
      <c r="F8712" t="s">
        <v>3086</v>
      </c>
      <c r="G8712" t="s">
        <v>17</v>
      </c>
      <c r="H8712">
        <v>85023</v>
      </c>
      <c r="I8712" t="s">
        <v>3538</v>
      </c>
      <c r="J8712">
        <v>46.872</v>
      </c>
      <c r="K8712">
        <v>7</v>
      </c>
      <c r="L8712">
        <v>6.1938000000000004</v>
      </c>
      <c r="M8712">
        <v>0.2</v>
      </c>
      <c r="N8712">
        <v>3.5154000000000001</v>
      </c>
    </row>
    <row r="8713" spans="1:14" hidden="1">
      <c r="A8713">
        <v>7546</v>
      </c>
      <c r="B8713" t="s">
        <v>7039</v>
      </c>
      <c r="C8713" s="4">
        <v>41922</v>
      </c>
      <c r="D8713" s="4">
        <v>41927</v>
      </c>
      <c r="E8713" t="s">
        <v>15</v>
      </c>
      <c r="F8713" t="s">
        <v>6607</v>
      </c>
      <c r="G8713" t="s">
        <v>27</v>
      </c>
      <c r="H8713">
        <v>77340</v>
      </c>
      <c r="I8713" t="s">
        <v>6889</v>
      </c>
      <c r="J8713">
        <v>719.952</v>
      </c>
      <c r="K8713">
        <v>6</v>
      </c>
      <c r="L8713">
        <v>107.9928</v>
      </c>
      <c r="M8713">
        <v>0.2</v>
      </c>
      <c r="N8713">
        <v>71.995199999999997</v>
      </c>
    </row>
    <row r="8714" spans="1:14" hidden="1">
      <c r="A8714">
        <v>7547</v>
      </c>
      <c r="B8714" t="s">
        <v>7039</v>
      </c>
      <c r="C8714" s="4">
        <v>41922</v>
      </c>
      <c r="D8714" s="4">
        <v>41927</v>
      </c>
      <c r="E8714" t="s">
        <v>15</v>
      </c>
      <c r="F8714" t="s">
        <v>6607</v>
      </c>
      <c r="G8714" t="s">
        <v>27</v>
      </c>
      <c r="H8714">
        <v>77340</v>
      </c>
      <c r="I8714" t="s">
        <v>2592</v>
      </c>
      <c r="J8714">
        <v>755.94399999999996</v>
      </c>
      <c r="K8714">
        <v>7</v>
      </c>
      <c r="L8714">
        <v>98.542699999999996</v>
      </c>
      <c r="M8714">
        <v>0.2</v>
      </c>
      <c r="N8714">
        <v>66.145099999999999</v>
      </c>
    </row>
    <row r="8715" spans="1:14" hidden="1">
      <c r="A8715">
        <v>7548</v>
      </c>
      <c r="B8715" t="s">
        <v>7039</v>
      </c>
      <c r="C8715" s="4">
        <v>41922</v>
      </c>
      <c r="D8715" s="4">
        <v>41927</v>
      </c>
      <c r="E8715" t="s">
        <v>15</v>
      </c>
      <c r="F8715" t="s">
        <v>6607</v>
      </c>
      <c r="G8715" t="s">
        <v>27</v>
      </c>
      <c r="H8715">
        <v>77340</v>
      </c>
      <c r="I8715" t="s">
        <v>2632</v>
      </c>
      <c r="J8715">
        <v>11.98</v>
      </c>
      <c r="K8715">
        <v>5</v>
      </c>
      <c r="L8715">
        <v>6.2295999999999996</v>
      </c>
      <c r="M8715">
        <v>0.8</v>
      </c>
      <c r="N8715">
        <v>-19.167999999999999</v>
      </c>
    </row>
    <row r="8716" spans="1:14" hidden="1">
      <c r="A8716">
        <v>7549</v>
      </c>
      <c r="B8716" t="s">
        <v>7039</v>
      </c>
      <c r="C8716" s="4">
        <v>41922</v>
      </c>
      <c r="D8716" s="4">
        <v>41927</v>
      </c>
      <c r="E8716" t="s">
        <v>15</v>
      </c>
      <c r="F8716" t="s">
        <v>6607</v>
      </c>
      <c r="G8716" t="s">
        <v>27</v>
      </c>
      <c r="H8716">
        <v>77340</v>
      </c>
      <c r="I8716" t="s">
        <v>2314</v>
      </c>
      <c r="J8716">
        <v>0.89800000000000002</v>
      </c>
      <c r="K8716">
        <v>1</v>
      </c>
      <c r="L8716">
        <v>2.4695</v>
      </c>
      <c r="M8716">
        <v>0.8</v>
      </c>
      <c r="N8716">
        <v>-1.5714999999999999</v>
      </c>
    </row>
    <row r="8717" spans="1:14" hidden="1">
      <c r="A8717">
        <v>8873</v>
      </c>
      <c r="B8717" t="s">
        <v>7040</v>
      </c>
      <c r="C8717" s="4">
        <v>41922</v>
      </c>
      <c r="D8717" s="4">
        <v>41922</v>
      </c>
      <c r="E8717" t="s">
        <v>98</v>
      </c>
      <c r="F8717" t="s">
        <v>483</v>
      </c>
      <c r="G8717" t="s">
        <v>21</v>
      </c>
      <c r="H8717">
        <v>43229</v>
      </c>
      <c r="I8717" t="s">
        <v>7041</v>
      </c>
      <c r="J8717">
        <v>101.994</v>
      </c>
      <c r="K8717">
        <v>2</v>
      </c>
      <c r="L8717">
        <v>86.694900000000004</v>
      </c>
      <c r="M8717">
        <v>0.7</v>
      </c>
      <c r="N8717">
        <v>-71.395799999999994</v>
      </c>
    </row>
    <row r="8718" spans="1:14" hidden="1">
      <c r="A8718">
        <v>8874</v>
      </c>
      <c r="B8718" t="s">
        <v>7040</v>
      </c>
      <c r="C8718" s="4">
        <v>41922</v>
      </c>
      <c r="D8718" s="4">
        <v>41922</v>
      </c>
      <c r="E8718" t="s">
        <v>98</v>
      </c>
      <c r="F8718" t="s">
        <v>483</v>
      </c>
      <c r="G8718" t="s">
        <v>21</v>
      </c>
      <c r="H8718">
        <v>43229</v>
      </c>
      <c r="I8718" t="s">
        <v>759</v>
      </c>
      <c r="J8718">
        <v>18.263999999999999</v>
      </c>
      <c r="K8718">
        <v>2</v>
      </c>
      <c r="L8718">
        <v>15.828799999999999</v>
      </c>
      <c r="M8718">
        <v>0.7</v>
      </c>
      <c r="N8718">
        <v>-13.393599999999999</v>
      </c>
    </row>
    <row r="8719" spans="1:14" hidden="1">
      <c r="A8719">
        <v>9275</v>
      </c>
      <c r="B8719" t="s">
        <v>7042</v>
      </c>
      <c r="C8719" s="4">
        <v>41922</v>
      </c>
      <c r="D8719" s="4">
        <v>41922</v>
      </c>
      <c r="E8719" t="s">
        <v>98</v>
      </c>
      <c r="F8719" t="s">
        <v>2968</v>
      </c>
      <c r="G8719" t="s">
        <v>27</v>
      </c>
      <c r="H8719">
        <v>87105</v>
      </c>
      <c r="I8719" t="s">
        <v>3776</v>
      </c>
      <c r="J8719">
        <v>255.85</v>
      </c>
      <c r="K8719">
        <v>7</v>
      </c>
      <c r="L8719">
        <v>20.468</v>
      </c>
      <c r="M8719">
        <v>0</v>
      </c>
      <c r="N8719">
        <v>112.574</v>
      </c>
    </row>
    <row r="8720" spans="1:14" hidden="1">
      <c r="A8720">
        <v>7153</v>
      </c>
      <c r="B8720" t="s">
        <v>7043</v>
      </c>
      <c r="C8720" s="4">
        <v>41921</v>
      </c>
      <c r="D8720" s="4">
        <v>41927</v>
      </c>
      <c r="E8720" t="s">
        <v>15</v>
      </c>
      <c r="F8720" t="s">
        <v>441</v>
      </c>
      <c r="G8720" t="s">
        <v>27</v>
      </c>
      <c r="H8720">
        <v>28540</v>
      </c>
      <c r="I8720" t="s">
        <v>891</v>
      </c>
      <c r="J8720">
        <v>88.768000000000001</v>
      </c>
      <c r="K8720">
        <v>2</v>
      </c>
      <c r="L8720">
        <v>28.849599999999999</v>
      </c>
      <c r="M8720">
        <v>0.2</v>
      </c>
      <c r="N8720">
        <v>31.0688</v>
      </c>
    </row>
    <row r="8721" spans="1:14" hidden="1">
      <c r="A8721">
        <v>9459</v>
      </c>
      <c r="B8721" t="s">
        <v>7044</v>
      </c>
      <c r="C8721" s="4">
        <v>41921</v>
      </c>
      <c r="D8721" s="4">
        <v>41926</v>
      </c>
      <c r="E8721" t="s">
        <v>15</v>
      </c>
      <c r="F8721" t="s">
        <v>3447</v>
      </c>
      <c r="G8721" t="s">
        <v>21</v>
      </c>
      <c r="H8721">
        <v>94122</v>
      </c>
      <c r="I8721" t="s">
        <v>3007</v>
      </c>
      <c r="J8721">
        <v>144.6</v>
      </c>
      <c r="K8721">
        <v>3</v>
      </c>
      <c r="L8721">
        <v>34.222000000000001</v>
      </c>
      <c r="M8721">
        <v>0</v>
      </c>
      <c r="N8721">
        <v>41.933999999999997</v>
      </c>
    </row>
    <row r="8722" spans="1:14" hidden="1">
      <c r="A8722">
        <v>9460</v>
      </c>
      <c r="B8722" t="s">
        <v>7044</v>
      </c>
      <c r="C8722" s="4">
        <v>41921</v>
      </c>
      <c r="D8722" s="4">
        <v>41926</v>
      </c>
      <c r="E8722" t="s">
        <v>15</v>
      </c>
      <c r="F8722" t="s">
        <v>3447</v>
      </c>
      <c r="G8722" t="s">
        <v>21</v>
      </c>
      <c r="H8722">
        <v>94122</v>
      </c>
      <c r="I8722" t="s">
        <v>1214</v>
      </c>
      <c r="J8722">
        <v>15.992000000000001</v>
      </c>
      <c r="K8722">
        <v>1</v>
      </c>
      <c r="L8722">
        <v>18.990500000000001</v>
      </c>
      <c r="M8722">
        <v>0.2</v>
      </c>
      <c r="N8722">
        <v>-2.9984999999999999</v>
      </c>
    </row>
    <row r="8723" spans="1:14" hidden="1">
      <c r="A8723">
        <v>7677</v>
      </c>
      <c r="B8723" t="s">
        <v>7045</v>
      </c>
      <c r="C8723" s="4">
        <v>41920</v>
      </c>
      <c r="D8723" s="4">
        <v>41920</v>
      </c>
      <c r="E8723" t="s">
        <v>98</v>
      </c>
      <c r="F8723" t="s">
        <v>5725</v>
      </c>
      <c r="G8723" t="s">
        <v>21</v>
      </c>
      <c r="H8723">
        <v>28205</v>
      </c>
      <c r="I8723" t="s">
        <v>347</v>
      </c>
      <c r="J8723">
        <v>23.472000000000001</v>
      </c>
      <c r="K8723">
        <v>3</v>
      </c>
      <c r="L8723">
        <v>6.1614000000000004</v>
      </c>
      <c r="M8723">
        <v>0.2</v>
      </c>
      <c r="N8723">
        <v>4.9878</v>
      </c>
    </row>
    <row r="8724" spans="1:14" hidden="1">
      <c r="A8724">
        <v>8853</v>
      </c>
      <c r="B8724" t="s">
        <v>7046</v>
      </c>
      <c r="C8724" s="4">
        <v>41920</v>
      </c>
      <c r="D8724" s="4">
        <v>41925</v>
      </c>
      <c r="E8724" t="s">
        <v>52</v>
      </c>
      <c r="F8724" t="s">
        <v>3221</v>
      </c>
      <c r="G8724" t="s">
        <v>21</v>
      </c>
      <c r="H8724">
        <v>10011</v>
      </c>
      <c r="I8724" t="s">
        <v>1287</v>
      </c>
      <c r="J8724">
        <v>123.92</v>
      </c>
      <c r="K8724">
        <v>4</v>
      </c>
      <c r="L8724">
        <v>17.039000000000001</v>
      </c>
      <c r="M8724">
        <v>0</v>
      </c>
      <c r="N8724">
        <v>55.764000000000003</v>
      </c>
    </row>
    <row r="8725" spans="1:14" hidden="1">
      <c r="A8725">
        <v>724</v>
      </c>
      <c r="B8725" t="s">
        <v>7047</v>
      </c>
      <c r="C8725" s="4">
        <v>41919</v>
      </c>
      <c r="D8725" s="4">
        <v>41925</v>
      </c>
      <c r="E8725" t="s">
        <v>15</v>
      </c>
      <c r="F8725" t="s">
        <v>2545</v>
      </c>
      <c r="G8725" t="s">
        <v>17</v>
      </c>
      <c r="H8725">
        <v>19140</v>
      </c>
      <c r="I8725" t="s">
        <v>2568</v>
      </c>
      <c r="J8725">
        <v>129.91999999999999</v>
      </c>
      <c r="K8725">
        <v>5</v>
      </c>
      <c r="L8725">
        <v>21.761600000000001</v>
      </c>
      <c r="M8725">
        <v>0.2</v>
      </c>
      <c r="N8725">
        <v>21.111999999999998</v>
      </c>
    </row>
    <row r="8726" spans="1:14" hidden="1">
      <c r="A8726">
        <v>3827</v>
      </c>
      <c r="B8726" t="s">
        <v>7048</v>
      </c>
      <c r="C8726" s="4">
        <v>41919</v>
      </c>
      <c r="D8726" s="4">
        <v>41924</v>
      </c>
      <c r="E8726" t="s">
        <v>15</v>
      </c>
      <c r="F8726" t="s">
        <v>3243</v>
      </c>
      <c r="G8726" t="s">
        <v>27</v>
      </c>
      <c r="H8726">
        <v>75217</v>
      </c>
      <c r="I8726" t="s">
        <v>260</v>
      </c>
      <c r="J8726">
        <v>107.44</v>
      </c>
      <c r="K8726">
        <v>10</v>
      </c>
      <c r="L8726">
        <v>9.6696000000000009</v>
      </c>
      <c r="M8726">
        <v>0.2</v>
      </c>
      <c r="N8726">
        <v>10.744</v>
      </c>
    </row>
    <row r="8727" spans="1:14" hidden="1">
      <c r="A8727">
        <v>482</v>
      </c>
      <c r="B8727" t="s">
        <v>7049</v>
      </c>
      <c r="C8727" s="4">
        <v>41918</v>
      </c>
      <c r="D8727" s="4">
        <v>41922</v>
      </c>
      <c r="E8727" t="s">
        <v>15</v>
      </c>
      <c r="F8727" t="s">
        <v>1171</v>
      </c>
      <c r="G8727" t="s">
        <v>21</v>
      </c>
      <c r="H8727">
        <v>92024</v>
      </c>
      <c r="I8727" t="s">
        <v>3898</v>
      </c>
      <c r="J8727">
        <v>9.09</v>
      </c>
      <c r="K8727">
        <v>3</v>
      </c>
      <c r="L8727">
        <v>2.3936999999999999</v>
      </c>
      <c r="M8727">
        <v>0</v>
      </c>
      <c r="N8727">
        <v>1.9089</v>
      </c>
    </row>
    <row r="8728" spans="1:14" hidden="1">
      <c r="A8728">
        <v>5418</v>
      </c>
      <c r="B8728" t="s">
        <v>7050</v>
      </c>
      <c r="C8728" s="4">
        <v>41918</v>
      </c>
      <c r="D8728" s="4">
        <v>41920</v>
      </c>
      <c r="E8728" t="s">
        <v>52</v>
      </c>
      <c r="F8728" t="s">
        <v>754</v>
      </c>
      <c r="G8728" t="s">
        <v>27</v>
      </c>
      <c r="H8728">
        <v>68104</v>
      </c>
      <c r="I8728" t="s">
        <v>1365</v>
      </c>
      <c r="J8728">
        <v>15.36</v>
      </c>
      <c r="K8728">
        <v>2</v>
      </c>
      <c r="L8728">
        <v>3.84</v>
      </c>
      <c r="M8728">
        <v>0</v>
      </c>
      <c r="N8728">
        <v>7.68</v>
      </c>
    </row>
    <row r="8729" spans="1:14" hidden="1">
      <c r="A8729">
        <v>6356</v>
      </c>
      <c r="B8729" t="s">
        <v>7051</v>
      </c>
      <c r="C8729" s="4">
        <v>41918</v>
      </c>
      <c r="D8729" s="4">
        <v>41925</v>
      </c>
      <c r="E8729" t="s">
        <v>15</v>
      </c>
      <c r="F8729" t="s">
        <v>2359</v>
      </c>
      <c r="G8729" t="s">
        <v>21</v>
      </c>
      <c r="H8729">
        <v>19120</v>
      </c>
      <c r="I8729" t="s">
        <v>799</v>
      </c>
      <c r="J8729">
        <v>83.92</v>
      </c>
      <c r="K8729">
        <v>5</v>
      </c>
      <c r="L8729">
        <v>19.511399999999998</v>
      </c>
      <c r="M8729">
        <v>0.2</v>
      </c>
      <c r="N8729">
        <v>-13.637</v>
      </c>
    </row>
    <row r="8730" spans="1:14" hidden="1">
      <c r="A8730">
        <v>8830</v>
      </c>
      <c r="B8730" t="s">
        <v>7052</v>
      </c>
      <c r="C8730" s="4">
        <v>41918</v>
      </c>
      <c r="D8730" s="4">
        <v>41921</v>
      </c>
      <c r="E8730" t="s">
        <v>38</v>
      </c>
      <c r="F8730" t="s">
        <v>1788</v>
      </c>
      <c r="G8730" t="s">
        <v>27</v>
      </c>
      <c r="H8730">
        <v>46203</v>
      </c>
      <c r="I8730" t="s">
        <v>3345</v>
      </c>
      <c r="J8730">
        <v>386.34</v>
      </c>
      <c r="K8730">
        <v>2</v>
      </c>
      <c r="L8730">
        <v>166.12620000000001</v>
      </c>
      <c r="M8730">
        <v>0</v>
      </c>
      <c r="N8730">
        <v>54.087600000000002</v>
      </c>
    </row>
    <row r="8731" spans="1:14" hidden="1">
      <c r="A8731">
        <v>6020</v>
      </c>
      <c r="B8731" t="s">
        <v>7053</v>
      </c>
      <c r="C8731" s="4">
        <v>41917</v>
      </c>
      <c r="D8731" s="4">
        <v>41922</v>
      </c>
      <c r="E8731" t="s">
        <v>52</v>
      </c>
      <c r="F8731" t="s">
        <v>281</v>
      </c>
      <c r="G8731" t="s">
        <v>21</v>
      </c>
      <c r="H8731">
        <v>43229</v>
      </c>
      <c r="I8731" t="s">
        <v>4069</v>
      </c>
      <c r="J8731">
        <v>91.92</v>
      </c>
      <c r="K8731">
        <v>5</v>
      </c>
      <c r="L8731">
        <v>16.085999999999999</v>
      </c>
      <c r="M8731">
        <v>0.2</v>
      </c>
      <c r="N8731">
        <v>11.49</v>
      </c>
    </row>
    <row r="8732" spans="1:14" hidden="1">
      <c r="A8732">
        <v>6805</v>
      </c>
      <c r="B8732" t="s">
        <v>7054</v>
      </c>
      <c r="C8732" s="4">
        <v>41917</v>
      </c>
      <c r="D8732" s="4">
        <v>41918</v>
      </c>
      <c r="E8732" t="s">
        <v>38</v>
      </c>
      <c r="F8732" t="s">
        <v>578</v>
      </c>
      <c r="G8732" t="s">
        <v>21</v>
      </c>
      <c r="H8732">
        <v>91767</v>
      </c>
      <c r="I8732" t="s">
        <v>3836</v>
      </c>
      <c r="J8732">
        <v>99.98</v>
      </c>
      <c r="K8732">
        <v>2</v>
      </c>
      <c r="L8732">
        <v>32.493499999999997</v>
      </c>
      <c r="M8732">
        <v>0</v>
      </c>
      <c r="N8732">
        <v>34.993000000000002</v>
      </c>
    </row>
    <row r="8733" spans="1:14" hidden="1">
      <c r="A8733">
        <v>2724</v>
      </c>
      <c r="B8733" t="s">
        <v>7055</v>
      </c>
      <c r="C8733" s="4">
        <v>41916</v>
      </c>
      <c r="D8733" s="4">
        <v>41920</v>
      </c>
      <c r="E8733" t="s">
        <v>15</v>
      </c>
      <c r="F8733" t="s">
        <v>5507</v>
      </c>
      <c r="G8733" t="s">
        <v>21</v>
      </c>
      <c r="H8733">
        <v>94591</v>
      </c>
      <c r="I8733" t="s">
        <v>2990</v>
      </c>
      <c r="J8733">
        <v>14.45</v>
      </c>
      <c r="K8733">
        <v>5</v>
      </c>
      <c r="L8733">
        <v>1.5317000000000001</v>
      </c>
      <c r="M8733">
        <v>0</v>
      </c>
      <c r="N8733">
        <v>6.7915000000000001</v>
      </c>
    </row>
    <row r="8734" spans="1:14" hidden="1">
      <c r="A8734">
        <v>2725</v>
      </c>
      <c r="B8734" t="s">
        <v>7055</v>
      </c>
      <c r="C8734" s="4">
        <v>41916</v>
      </c>
      <c r="D8734" s="4">
        <v>41920</v>
      </c>
      <c r="E8734" t="s">
        <v>15</v>
      </c>
      <c r="F8734" t="s">
        <v>5507</v>
      </c>
      <c r="G8734" t="s">
        <v>21</v>
      </c>
      <c r="H8734">
        <v>94591</v>
      </c>
      <c r="I8734" t="s">
        <v>2604</v>
      </c>
      <c r="J8734">
        <v>95.647999999999996</v>
      </c>
      <c r="K8734">
        <v>2</v>
      </c>
      <c r="L8734">
        <v>32.281199999999998</v>
      </c>
      <c r="M8734">
        <v>0.2</v>
      </c>
      <c r="N8734">
        <v>31.085599999999999</v>
      </c>
    </row>
    <row r="8735" spans="1:14" hidden="1">
      <c r="A8735">
        <v>4948</v>
      </c>
      <c r="B8735" t="s">
        <v>7056</v>
      </c>
      <c r="C8735" s="4">
        <v>41916</v>
      </c>
      <c r="D8735" s="4">
        <v>41921</v>
      </c>
      <c r="E8735" t="s">
        <v>15</v>
      </c>
      <c r="F8735" t="s">
        <v>2359</v>
      </c>
      <c r="G8735" t="s">
        <v>21</v>
      </c>
      <c r="H8735">
        <v>98115</v>
      </c>
      <c r="I8735" t="s">
        <v>1629</v>
      </c>
      <c r="J8735">
        <v>29.24</v>
      </c>
      <c r="K8735">
        <v>4</v>
      </c>
      <c r="L8735">
        <v>3.8742999999999999</v>
      </c>
      <c r="M8735">
        <v>0</v>
      </c>
      <c r="N8735">
        <v>13.742800000000001</v>
      </c>
    </row>
    <row r="8736" spans="1:14" hidden="1">
      <c r="A8736">
        <v>6440</v>
      </c>
      <c r="B8736" t="s">
        <v>7057</v>
      </c>
      <c r="C8736" s="4">
        <v>41916</v>
      </c>
      <c r="D8736" s="4">
        <v>41918</v>
      </c>
      <c r="E8736" t="s">
        <v>38</v>
      </c>
      <c r="F8736" t="s">
        <v>499</v>
      </c>
      <c r="G8736" t="s">
        <v>21</v>
      </c>
      <c r="H8736">
        <v>10024</v>
      </c>
      <c r="I8736" t="s">
        <v>2028</v>
      </c>
      <c r="J8736">
        <v>589.41</v>
      </c>
      <c r="K8736">
        <v>5</v>
      </c>
      <c r="L8736">
        <v>119.1918</v>
      </c>
      <c r="M8736">
        <v>0.1</v>
      </c>
      <c r="N8736">
        <v>-6.5490000000000501</v>
      </c>
    </row>
    <row r="8737" spans="1:14" hidden="1">
      <c r="A8737">
        <v>1351</v>
      </c>
      <c r="B8737" t="s">
        <v>7058</v>
      </c>
      <c r="C8737" s="4">
        <v>41915</v>
      </c>
      <c r="D8737" s="4">
        <v>41920</v>
      </c>
      <c r="E8737" t="s">
        <v>52</v>
      </c>
      <c r="F8737" t="s">
        <v>340</v>
      </c>
      <c r="G8737" t="s">
        <v>21</v>
      </c>
      <c r="H8737">
        <v>60201</v>
      </c>
      <c r="I8737" t="s">
        <v>35</v>
      </c>
      <c r="J8737">
        <v>258.279</v>
      </c>
      <c r="K8737">
        <v>3</v>
      </c>
      <c r="L8737">
        <v>109.4611</v>
      </c>
      <c r="M8737">
        <v>0.3</v>
      </c>
      <c r="N8737">
        <v>-70.104299999999995</v>
      </c>
    </row>
    <row r="8738" spans="1:14" hidden="1">
      <c r="A8738">
        <v>2275</v>
      </c>
      <c r="B8738" t="s">
        <v>7059</v>
      </c>
      <c r="C8738" s="4">
        <v>41915</v>
      </c>
      <c r="D8738" s="4">
        <v>41920</v>
      </c>
      <c r="E8738" t="s">
        <v>52</v>
      </c>
      <c r="F8738" t="s">
        <v>2543</v>
      </c>
      <c r="G8738" t="s">
        <v>27</v>
      </c>
      <c r="H8738">
        <v>90036</v>
      </c>
      <c r="I8738" t="s">
        <v>7060</v>
      </c>
      <c r="J8738">
        <v>143.43199999999999</v>
      </c>
      <c r="K8738">
        <v>1</v>
      </c>
      <c r="L8738">
        <v>139.84620000000001</v>
      </c>
      <c r="M8738">
        <v>0.2</v>
      </c>
      <c r="N8738">
        <v>3.5857999999999799</v>
      </c>
    </row>
    <row r="8739" spans="1:14" hidden="1">
      <c r="A8739">
        <v>2276</v>
      </c>
      <c r="B8739" t="s">
        <v>7059</v>
      </c>
      <c r="C8739" s="4">
        <v>41915</v>
      </c>
      <c r="D8739" s="4">
        <v>41920</v>
      </c>
      <c r="E8739" t="s">
        <v>52</v>
      </c>
      <c r="F8739" t="s">
        <v>2543</v>
      </c>
      <c r="G8739" t="s">
        <v>27</v>
      </c>
      <c r="H8739">
        <v>90036</v>
      </c>
      <c r="I8739" t="s">
        <v>378</v>
      </c>
      <c r="J8739">
        <v>122.352</v>
      </c>
      <c r="K8739">
        <v>3</v>
      </c>
      <c r="L8739">
        <v>36.195799999999998</v>
      </c>
      <c r="M8739">
        <v>0.2</v>
      </c>
      <c r="N8739">
        <v>13.7646</v>
      </c>
    </row>
    <row r="8740" spans="1:14" hidden="1">
      <c r="A8740">
        <v>4877</v>
      </c>
      <c r="B8740" t="s">
        <v>7061</v>
      </c>
      <c r="C8740" s="4">
        <v>41915</v>
      </c>
      <c r="D8740" s="4">
        <v>41921</v>
      </c>
      <c r="E8740" t="s">
        <v>15</v>
      </c>
      <c r="F8740" t="s">
        <v>1703</v>
      </c>
      <c r="G8740" t="s">
        <v>17</v>
      </c>
      <c r="H8740">
        <v>27707</v>
      </c>
      <c r="I8740" t="s">
        <v>687</v>
      </c>
      <c r="J8740">
        <v>61.567999999999998</v>
      </c>
      <c r="K8740">
        <v>2</v>
      </c>
      <c r="L8740">
        <v>28.475200000000001</v>
      </c>
      <c r="M8740">
        <v>0.2</v>
      </c>
      <c r="N8740">
        <v>4.6176000000000004</v>
      </c>
    </row>
    <row r="8741" spans="1:14" hidden="1">
      <c r="A8741">
        <v>4878</v>
      </c>
      <c r="B8741" t="s">
        <v>7061</v>
      </c>
      <c r="C8741" s="4">
        <v>41915</v>
      </c>
      <c r="D8741" s="4">
        <v>41921</v>
      </c>
      <c r="E8741" t="s">
        <v>15</v>
      </c>
      <c r="F8741" t="s">
        <v>1703</v>
      </c>
      <c r="G8741" t="s">
        <v>17</v>
      </c>
      <c r="H8741">
        <v>27707</v>
      </c>
      <c r="I8741" t="s">
        <v>965</v>
      </c>
      <c r="J8741">
        <v>6.1920000000000002</v>
      </c>
      <c r="K8741">
        <v>3</v>
      </c>
      <c r="L8741">
        <v>1.9092</v>
      </c>
      <c r="M8741">
        <v>0.2</v>
      </c>
      <c r="N8741">
        <v>0.46439999999999998</v>
      </c>
    </row>
    <row r="8742" spans="1:14" hidden="1">
      <c r="A8742">
        <v>5600</v>
      </c>
      <c r="B8742" t="s">
        <v>7062</v>
      </c>
      <c r="C8742" s="4">
        <v>41915</v>
      </c>
      <c r="D8742" s="4">
        <v>41915</v>
      </c>
      <c r="E8742" t="s">
        <v>98</v>
      </c>
      <c r="F8742" t="s">
        <v>2617</v>
      </c>
      <c r="G8742" t="s">
        <v>21</v>
      </c>
      <c r="H8742">
        <v>43229</v>
      </c>
      <c r="I8742" t="s">
        <v>1540</v>
      </c>
      <c r="J8742">
        <v>55.984000000000002</v>
      </c>
      <c r="K8742">
        <v>2</v>
      </c>
      <c r="L8742">
        <v>25.892600000000002</v>
      </c>
      <c r="M8742">
        <v>0.2</v>
      </c>
      <c r="N8742">
        <v>4.1988000000000003</v>
      </c>
    </row>
    <row r="8743" spans="1:14" hidden="1">
      <c r="A8743">
        <v>5601</v>
      </c>
      <c r="B8743" t="s">
        <v>7062</v>
      </c>
      <c r="C8743" s="4">
        <v>41915</v>
      </c>
      <c r="D8743" s="4">
        <v>41915</v>
      </c>
      <c r="E8743" t="s">
        <v>98</v>
      </c>
      <c r="F8743" t="s">
        <v>2617</v>
      </c>
      <c r="G8743" t="s">
        <v>21</v>
      </c>
      <c r="H8743">
        <v>43229</v>
      </c>
      <c r="I8743" t="s">
        <v>500</v>
      </c>
      <c r="J8743">
        <v>14.48</v>
      </c>
      <c r="K8743">
        <v>5</v>
      </c>
      <c r="L8743">
        <v>1.9186000000000001</v>
      </c>
      <c r="M8743">
        <v>0.2</v>
      </c>
      <c r="N8743">
        <v>4.8869999999999996</v>
      </c>
    </row>
    <row r="8744" spans="1:14" hidden="1">
      <c r="A8744">
        <v>5602</v>
      </c>
      <c r="B8744" t="s">
        <v>7062</v>
      </c>
      <c r="C8744" s="4">
        <v>41915</v>
      </c>
      <c r="D8744" s="4">
        <v>41915</v>
      </c>
      <c r="E8744" t="s">
        <v>98</v>
      </c>
      <c r="F8744" t="s">
        <v>2617</v>
      </c>
      <c r="G8744" t="s">
        <v>21</v>
      </c>
      <c r="H8744">
        <v>43229</v>
      </c>
      <c r="I8744" t="s">
        <v>605</v>
      </c>
      <c r="J8744">
        <v>142.488</v>
      </c>
      <c r="K8744">
        <v>3</v>
      </c>
      <c r="L8744">
        <v>48.683399999999999</v>
      </c>
      <c r="M8744">
        <v>0.2</v>
      </c>
      <c r="N8744">
        <v>-3.5621999999999998</v>
      </c>
    </row>
    <row r="8745" spans="1:14" hidden="1">
      <c r="A8745">
        <v>8218</v>
      </c>
      <c r="B8745" t="s">
        <v>7063</v>
      </c>
      <c r="C8745" s="4">
        <v>41915</v>
      </c>
      <c r="D8745" s="4">
        <v>41919</v>
      </c>
      <c r="E8745" t="s">
        <v>15</v>
      </c>
      <c r="F8745" t="s">
        <v>1161</v>
      </c>
      <c r="G8745" t="s">
        <v>21</v>
      </c>
      <c r="H8745">
        <v>75217</v>
      </c>
      <c r="I8745" t="s">
        <v>3427</v>
      </c>
      <c r="J8745">
        <v>4.3440000000000003</v>
      </c>
      <c r="K8745">
        <v>3</v>
      </c>
      <c r="L8745">
        <v>1.1584000000000001</v>
      </c>
      <c r="M8745">
        <v>0.2</v>
      </c>
      <c r="N8745">
        <v>0.86880000000000002</v>
      </c>
    </row>
    <row r="8746" spans="1:14" hidden="1">
      <c r="A8746">
        <v>8219</v>
      </c>
      <c r="B8746" t="s">
        <v>7063</v>
      </c>
      <c r="C8746" s="4">
        <v>41915</v>
      </c>
      <c r="D8746" s="4">
        <v>41919</v>
      </c>
      <c r="E8746" t="s">
        <v>15</v>
      </c>
      <c r="F8746" t="s">
        <v>1161</v>
      </c>
      <c r="G8746" t="s">
        <v>21</v>
      </c>
      <c r="H8746">
        <v>75217</v>
      </c>
      <c r="I8746" t="s">
        <v>3609</v>
      </c>
      <c r="J8746">
        <v>31.776</v>
      </c>
      <c r="K8746">
        <v>3</v>
      </c>
      <c r="L8746">
        <v>16.947199999999999</v>
      </c>
      <c r="M8746">
        <v>0.6</v>
      </c>
      <c r="N8746">
        <v>-19.0656</v>
      </c>
    </row>
    <row r="8747" spans="1:14" hidden="1">
      <c r="A8747">
        <v>8220</v>
      </c>
      <c r="B8747" t="s">
        <v>7063</v>
      </c>
      <c r="C8747" s="4">
        <v>41915</v>
      </c>
      <c r="D8747" s="4">
        <v>41919</v>
      </c>
      <c r="E8747" t="s">
        <v>15</v>
      </c>
      <c r="F8747" t="s">
        <v>1161</v>
      </c>
      <c r="G8747" t="s">
        <v>21</v>
      </c>
      <c r="H8747">
        <v>75217</v>
      </c>
      <c r="I8747" t="s">
        <v>3317</v>
      </c>
      <c r="J8747">
        <v>4.9279999999999999</v>
      </c>
      <c r="K8747">
        <v>2</v>
      </c>
      <c r="L8747">
        <v>1.6015999999999999</v>
      </c>
      <c r="M8747">
        <v>0.2</v>
      </c>
      <c r="N8747">
        <v>1.7248000000000001</v>
      </c>
    </row>
    <row r="8748" spans="1:14" hidden="1">
      <c r="A8748">
        <v>8221</v>
      </c>
      <c r="B8748" t="s">
        <v>7063</v>
      </c>
      <c r="C8748" s="4">
        <v>41915</v>
      </c>
      <c r="D8748" s="4">
        <v>41919</v>
      </c>
      <c r="E8748" t="s">
        <v>15</v>
      </c>
      <c r="F8748" t="s">
        <v>1161</v>
      </c>
      <c r="G8748" t="s">
        <v>21</v>
      </c>
      <c r="H8748">
        <v>75217</v>
      </c>
      <c r="I8748" t="s">
        <v>3747</v>
      </c>
      <c r="J8748">
        <v>1.788</v>
      </c>
      <c r="K8748">
        <v>3</v>
      </c>
      <c r="L8748">
        <v>1.6092</v>
      </c>
      <c r="M8748">
        <v>0.8</v>
      </c>
      <c r="N8748">
        <v>-3.0396000000000001</v>
      </c>
    </row>
    <row r="8749" spans="1:14" hidden="1">
      <c r="A8749">
        <v>8222</v>
      </c>
      <c r="B8749" t="s">
        <v>7063</v>
      </c>
      <c r="C8749" s="4">
        <v>41915</v>
      </c>
      <c r="D8749" s="4">
        <v>41919</v>
      </c>
      <c r="E8749" t="s">
        <v>15</v>
      </c>
      <c r="F8749" t="s">
        <v>1161</v>
      </c>
      <c r="G8749" t="s">
        <v>21</v>
      </c>
      <c r="H8749">
        <v>75217</v>
      </c>
      <c r="I8749" t="s">
        <v>7064</v>
      </c>
      <c r="J8749">
        <v>15.071999999999999</v>
      </c>
      <c r="K8749">
        <v>4</v>
      </c>
      <c r="L8749">
        <v>4.71</v>
      </c>
      <c r="M8749">
        <v>0.2</v>
      </c>
      <c r="N8749">
        <v>-3.7679999999999998</v>
      </c>
    </row>
    <row r="8750" spans="1:14" hidden="1">
      <c r="A8750">
        <v>3223</v>
      </c>
      <c r="B8750" t="s">
        <v>7065</v>
      </c>
      <c r="C8750" s="4">
        <v>41914</v>
      </c>
      <c r="D8750" s="4">
        <v>41917</v>
      </c>
      <c r="E8750" t="s">
        <v>38</v>
      </c>
      <c r="F8750" t="s">
        <v>789</v>
      </c>
      <c r="G8750" t="s">
        <v>27</v>
      </c>
      <c r="H8750">
        <v>85281</v>
      </c>
      <c r="I8750" t="s">
        <v>699</v>
      </c>
      <c r="J8750">
        <v>9.4079999999999995</v>
      </c>
      <c r="K8750">
        <v>2</v>
      </c>
      <c r="L8750">
        <v>2.9988000000000001</v>
      </c>
      <c r="M8750">
        <v>0.2</v>
      </c>
      <c r="N8750">
        <v>3.4104000000000001</v>
      </c>
    </row>
    <row r="8751" spans="1:14" hidden="1">
      <c r="A8751">
        <v>3224</v>
      </c>
      <c r="B8751" t="s">
        <v>7065</v>
      </c>
      <c r="C8751" s="4">
        <v>41914</v>
      </c>
      <c r="D8751" s="4">
        <v>41917</v>
      </c>
      <c r="E8751" t="s">
        <v>38</v>
      </c>
      <c r="F8751" t="s">
        <v>789</v>
      </c>
      <c r="G8751" t="s">
        <v>27</v>
      </c>
      <c r="H8751">
        <v>85281</v>
      </c>
      <c r="I8751" t="s">
        <v>1662</v>
      </c>
      <c r="J8751">
        <v>4.6719999999999997</v>
      </c>
      <c r="K8751">
        <v>2</v>
      </c>
      <c r="L8751">
        <v>1.6060000000000001</v>
      </c>
      <c r="M8751">
        <v>0.2</v>
      </c>
      <c r="N8751">
        <v>1.46</v>
      </c>
    </row>
    <row r="8752" spans="1:14" hidden="1">
      <c r="A8752">
        <v>3225</v>
      </c>
      <c r="B8752" t="s">
        <v>7065</v>
      </c>
      <c r="C8752" s="4">
        <v>41914</v>
      </c>
      <c r="D8752" s="4">
        <v>41917</v>
      </c>
      <c r="E8752" t="s">
        <v>38</v>
      </c>
      <c r="F8752" t="s">
        <v>789</v>
      </c>
      <c r="G8752" t="s">
        <v>27</v>
      </c>
      <c r="H8752">
        <v>85281</v>
      </c>
      <c r="I8752" t="s">
        <v>2987</v>
      </c>
      <c r="J8752">
        <v>318.39999999999998</v>
      </c>
      <c r="K8752">
        <v>2</v>
      </c>
      <c r="L8752">
        <v>105.47</v>
      </c>
      <c r="M8752">
        <v>0.2</v>
      </c>
      <c r="N8752">
        <v>107.46</v>
      </c>
    </row>
    <row r="8753" spans="1:14" hidden="1">
      <c r="A8753">
        <v>3226</v>
      </c>
      <c r="B8753" t="s">
        <v>7065</v>
      </c>
      <c r="C8753" s="4">
        <v>41914</v>
      </c>
      <c r="D8753" s="4">
        <v>41917</v>
      </c>
      <c r="E8753" t="s">
        <v>38</v>
      </c>
      <c r="F8753" t="s">
        <v>789</v>
      </c>
      <c r="G8753" t="s">
        <v>27</v>
      </c>
      <c r="H8753">
        <v>85281</v>
      </c>
      <c r="I8753" t="s">
        <v>1557</v>
      </c>
      <c r="J8753">
        <v>12.768000000000001</v>
      </c>
      <c r="K8753">
        <v>6</v>
      </c>
      <c r="L8753">
        <v>1.3566</v>
      </c>
      <c r="M8753">
        <v>0.2</v>
      </c>
      <c r="N8753">
        <v>4.6284000000000001</v>
      </c>
    </row>
    <row r="8754" spans="1:14" hidden="1">
      <c r="A8754">
        <v>3227</v>
      </c>
      <c r="B8754" t="s">
        <v>7065</v>
      </c>
      <c r="C8754" s="4">
        <v>41914</v>
      </c>
      <c r="D8754" s="4">
        <v>41917</v>
      </c>
      <c r="E8754" t="s">
        <v>38</v>
      </c>
      <c r="F8754" t="s">
        <v>789</v>
      </c>
      <c r="G8754" t="s">
        <v>27</v>
      </c>
      <c r="H8754">
        <v>85281</v>
      </c>
      <c r="I8754" t="s">
        <v>5291</v>
      </c>
      <c r="J8754">
        <v>15.36</v>
      </c>
      <c r="K8754">
        <v>2</v>
      </c>
      <c r="L8754">
        <v>9.3119999999999994</v>
      </c>
      <c r="M8754">
        <v>0.2</v>
      </c>
      <c r="N8754">
        <v>-3.2639999999999998</v>
      </c>
    </row>
    <row r="8755" spans="1:14" hidden="1">
      <c r="A8755">
        <v>3228</v>
      </c>
      <c r="B8755" t="s">
        <v>7065</v>
      </c>
      <c r="C8755" s="4">
        <v>41914</v>
      </c>
      <c r="D8755" s="4">
        <v>41917</v>
      </c>
      <c r="E8755" t="s">
        <v>38</v>
      </c>
      <c r="F8755" t="s">
        <v>789</v>
      </c>
      <c r="G8755" t="s">
        <v>27</v>
      </c>
      <c r="H8755">
        <v>85281</v>
      </c>
      <c r="I8755" t="s">
        <v>2677</v>
      </c>
      <c r="J8755">
        <v>230.376</v>
      </c>
      <c r="K8755">
        <v>3</v>
      </c>
      <c r="L8755">
        <v>70.072699999999998</v>
      </c>
      <c r="M8755">
        <v>0.2</v>
      </c>
      <c r="N8755">
        <v>20.157900000000001</v>
      </c>
    </row>
    <row r="8756" spans="1:14" hidden="1">
      <c r="A8756">
        <v>3229</v>
      </c>
      <c r="B8756" t="s">
        <v>7065</v>
      </c>
      <c r="C8756" s="4">
        <v>41914</v>
      </c>
      <c r="D8756" s="4">
        <v>41917</v>
      </c>
      <c r="E8756" t="s">
        <v>38</v>
      </c>
      <c r="F8756" t="s">
        <v>789</v>
      </c>
      <c r="G8756" t="s">
        <v>27</v>
      </c>
      <c r="H8756">
        <v>85281</v>
      </c>
      <c r="I8756" t="s">
        <v>420</v>
      </c>
      <c r="J8756">
        <v>7.16</v>
      </c>
      <c r="K8756">
        <v>1</v>
      </c>
      <c r="L8756">
        <v>7.2495000000000003</v>
      </c>
      <c r="M8756">
        <v>0.2</v>
      </c>
      <c r="N8756">
        <v>-8.9500000000000995E-2</v>
      </c>
    </row>
    <row r="8757" spans="1:14" hidden="1">
      <c r="A8757">
        <v>8706</v>
      </c>
      <c r="B8757" t="s">
        <v>7066</v>
      </c>
      <c r="C8757" s="4">
        <v>41913</v>
      </c>
      <c r="D8757" s="4">
        <v>41917</v>
      </c>
      <c r="E8757" t="s">
        <v>15</v>
      </c>
      <c r="F8757" t="s">
        <v>4925</v>
      </c>
      <c r="G8757" t="s">
        <v>17</v>
      </c>
      <c r="H8757">
        <v>89502</v>
      </c>
      <c r="I8757" t="s">
        <v>7064</v>
      </c>
      <c r="J8757">
        <v>4.71</v>
      </c>
      <c r="K8757">
        <v>1</v>
      </c>
      <c r="L8757">
        <v>4.71</v>
      </c>
      <c r="M8757">
        <v>0</v>
      </c>
      <c r="N8757">
        <v>0</v>
      </c>
    </row>
    <row r="8758" spans="1:14" hidden="1">
      <c r="A8758">
        <v>1791</v>
      </c>
      <c r="B8758" t="s">
        <v>7067</v>
      </c>
      <c r="C8758" s="4">
        <v>41912</v>
      </c>
      <c r="D8758" s="4">
        <v>41916</v>
      </c>
      <c r="E8758" t="s">
        <v>15</v>
      </c>
      <c r="F8758" t="s">
        <v>314</v>
      </c>
      <c r="G8758" t="s">
        <v>21</v>
      </c>
      <c r="H8758">
        <v>10011</v>
      </c>
      <c r="I8758" t="s">
        <v>1196</v>
      </c>
      <c r="J8758">
        <v>48.94</v>
      </c>
      <c r="K8758">
        <v>1</v>
      </c>
      <c r="L8758">
        <v>24.47</v>
      </c>
      <c r="M8758">
        <v>0</v>
      </c>
      <c r="N8758">
        <v>24.47</v>
      </c>
    </row>
    <row r="8759" spans="1:14" hidden="1">
      <c r="A8759">
        <v>2106</v>
      </c>
      <c r="B8759" t="s">
        <v>7068</v>
      </c>
      <c r="C8759" s="4">
        <v>41912</v>
      </c>
      <c r="D8759" s="4">
        <v>41917</v>
      </c>
      <c r="E8759" t="s">
        <v>15</v>
      </c>
      <c r="F8759" t="s">
        <v>3119</v>
      </c>
      <c r="G8759" t="s">
        <v>21</v>
      </c>
      <c r="H8759">
        <v>33437</v>
      </c>
      <c r="I8759" t="s">
        <v>1901</v>
      </c>
      <c r="J8759">
        <v>15.552</v>
      </c>
      <c r="K8759">
        <v>3</v>
      </c>
      <c r="L8759">
        <v>3.3696000000000002</v>
      </c>
      <c r="M8759">
        <v>0.2</v>
      </c>
      <c r="N8759">
        <v>5.4432</v>
      </c>
    </row>
    <row r="8760" spans="1:14" hidden="1">
      <c r="A8760">
        <v>2335</v>
      </c>
      <c r="B8760" t="s">
        <v>7069</v>
      </c>
      <c r="C8760" s="4">
        <v>41912</v>
      </c>
      <c r="D8760" s="4">
        <v>41916</v>
      </c>
      <c r="E8760" t="s">
        <v>15</v>
      </c>
      <c r="F8760" t="s">
        <v>5816</v>
      </c>
      <c r="G8760" t="s">
        <v>21</v>
      </c>
      <c r="H8760">
        <v>37042</v>
      </c>
      <c r="I8760" t="s">
        <v>1403</v>
      </c>
      <c r="J8760">
        <v>69.215999999999994</v>
      </c>
      <c r="K8760">
        <v>6</v>
      </c>
      <c r="L8760">
        <v>9.6614000000000004</v>
      </c>
      <c r="M8760">
        <v>0.2</v>
      </c>
      <c r="N8760">
        <v>11.2476</v>
      </c>
    </row>
    <row r="8761" spans="1:14" hidden="1">
      <c r="A8761">
        <v>3048</v>
      </c>
      <c r="B8761" t="s">
        <v>7070</v>
      </c>
      <c r="C8761" s="4">
        <v>41912</v>
      </c>
      <c r="D8761" s="4">
        <v>41916</v>
      </c>
      <c r="E8761" t="s">
        <v>15</v>
      </c>
      <c r="F8761" t="s">
        <v>907</v>
      </c>
      <c r="G8761" t="s">
        <v>21</v>
      </c>
      <c r="H8761">
        <v>98105</v>
      </c>
      <c r="I8761" t="s">
        <v>2547</v>
      </c>
      <c r="J8761">
        <v>43.176000000000002</v>
      </c>
      <c r="K8761">
        <v>7</v>
      </c>
      <c r="L8761">
        <v>4.2404999999999999</v>
      </c>
      <c r="M8761">
        <v>0.2</v>
      </c>
      <c r="N8761">
        <v>13.4925</v>
      </c>
    </row>
    <row r="8762" spans="1:14" hidden="1">
      <c r="A8762">
        <v>3284</v>
      </c>
      <c r="B8762" t="s">
        <v>7071</v>
      </c>
      <c r="C8762" s="4">
        <v>41912</v>
      </c>
      <c r="D8762" s="4">
        <v>41918</v>
      </c>
      <c r="E8762" t="s">
        <v>15</v>
      </c>
      <c r="F8762" t="s">
        <v>2116</v>
      </c>
      <c r="G8762" t="s">
        <v>27</v>
      </c>
      <c r="H8762">
        <v>10035</v>
      </c>
      <c r="I8762" t="s">
        <v>2238</v>
      </c>
      <c r="J8762">
        <v>15.24</v>
      </c>
      <c r="K8762">
        <v>3</v>
      </c>
      <c r="L8762">
        <v>3.3527999999999998</v>
      </c>
      <c r="M8762">
        <v>0</v>
      </c>
      <c r="N8762">
        <v>5.1816000000000004</v>
      </c>
    </row>
    <row r="8763" spans="1:14" hidden="1">
      <c r="A8763">
        <v>7398</v>
      </c>
      <c r="B8763" t="s">
        <v>7072</v>
      </c>
      <c r="C8763" s="4">
        <v>41912</v>
      </c>
      <c r="D8763" s="4">
        <v>41912</v>
      </c>
      <c r="E8763" t="s">
        <v>98</v>
      </c>
      <c r="F8763" t="s">
        <v>2403</v>
      </c>
      <c r="G8763" t="s">
        <v>27</v>
      </c>
      <c r="H8763">
        <v>45014</v>
      </c>
      <c r="I8763" t="s">
        <v>350</v>
      </c>
      <c r="J8763">
        <v>795.40800000000002</v>
      </c>
      <c r="K8763">
        <v>6</v>
      </c>
      <c r="L8763">
        <v>122.6254</v>
      </c>
      <c r="M8763">
        <v>0.2</v>
      </c>
      <c r="N8763">
        <v>59.6556</v>
      </c>
    </row>
    <row r="8764" spans="1:14" hidden="1">
      <c r="A8764">
        <v>1142</v>
      </c>
      <c r="B8764" t="s">
        <v>7073</v>
      </c>
      <c r="C8764" s="4">
        <v>41911</v>
      </c>
      <c r="D8764" s="4">
        <v>41915</v>
      </c>
      <c r="E8764" t="s">
        <v>15</v>
      </c>
      <c r="F8764" t="s">
        <v>2101</v>
      </c>
      <c r="G8764" t="s">
        <v>21</v>
      </c>
      <c r="H8764">
        <v>90045</v>
      </c>
      <c r="I8764" t="s">
        <v>2500</v>
      </c>
      <c r="J8764">
        <v>204.6</v>
      </c>
      <c r="K8764">
        <v>2</v>
      </c>
      <c r="L8764">
        <v>75.701999999999998</v>
      </c>
      <c r="M8764">
        <v>0</v>
      </c>
      <c r="N8764">
        <v>53.195999999999998</v>
      </c>
    </row>
    <row r="8765" spans="1:14" hidden="1">
      <c r="A8765">
        <v>1143</v>
      </c>
      <c r="B8765" t="s">
        <v>7073</v>
      </c>
      <c r="C8765" s="4">
        <v>41911</v>
      </c>
      <c r="D8765" s="4">
        <v>41915</v>
      </c>
      <c r="E8765" t="s">
        <v>15</v>
      </c>
      <c r="F8765" t="s">
        <v>2101</v>
      </c>
      <c r="G8765" t="s">
        <v>21</v>
      </c>
      <c r="H8765">
        <v>90045</v>
      </c>
      <c r="I8765" t="s">
        <v>481</v>
      </c>
      <c r="J8765">
        <v>8.7200000000000006</v>
      </c>
      <c r="K8765">
        <v>4</v>
      </c>
      <c r="L8765">
        <v>1.4605999999999999</v>
      </c>
      <c r="M8765">
        <v>0</v>
      </c>
      <c r="N8765">
        <v>2.8776000000000002</v>
      </c>
    </row>
    <row r="8766" spans="1:14" hidden="1">
      <c r="A8766">
        <v>1144</v>
      </c>
      <c r="B8766" t="s">
        <v>7073</v>
      </c>
      <c r="C8766" s="4">
        <v>41911</v>
      </c>
      <c r="D8766" s="4">
        <v>41915</v>
      </c>
      <c r="E8766" t="s">
        <v>15</v>
      </c>
      <c r="F8766" t="s">
        <v>2101</v>
      </c>
      <c r="G8766" t="s">
        <v>21</v>
      </c>
      <c r="H8766">
        <v>90045</v>
      </c>
      <c r="I8766" t="s">
        <v>4431</v>
      </c>
      <c r="J8766">
        <v>6.48</v>
      </c>
      <c r="K8766">
        <v>1</v>
      </c>
      <c r="L8766">
        <v>3.3696000000000002</v>
      </c>
      <c r="M8766">
        <v>0</v>
      </c>
      <c r="N8766">
        <v>3.1103999999999998</v>
      </c>
    </row>
    <row r="8767" spans="1:14" hidden="1">
      <c r="A8767">
        <v>1145</v>
      </c>
      <c r="B8767" t="s">
        <v>7073</v>
      </c>
      <c r="C8767" s="4">
        <v>41911</v>
      </c>
      <c r="D8767" s="4">
        <v>41915</v>
      </c>
      <c r="E8767" t="s">
        <v>15</v>
      </c>
      <c r="F8767" t="s">
        <v>2101</v>
      </c>
      <c r="G8767" t="s">
        <v>21</v>
      </c>
      <c r="H8767">
        <v>90045</v>
      </c>
      <c r="I8767" t="s">
        <v>5605</v>
      </c>
      <c r="J8767">
        <v>686.32</v>
      </c>
      <c r="K8767">
        <v>2</v>
      </c>
      <c r="L8767">
        <v>231.63300000000001</v>
      </c>
      <c r="M8767">
        <v>0.2</v>
      </c>
      <c r="N8767">
        <v>223.054</v>
      </c>
    </row>
    <row r="8768" spans="1:14" hidden="1">
      <c r="A8768">
        <v>1146</v>
      </c>
      <c r="B8768" t="s">
        <v>7073</v>
      </c>
      <c r="C8768" s="4">
        <v>41911</v>
      </c>
      <c r="D8768" s="4">
        <v>41915</v>
      </c>
      <c r="E8768" t="s">
        <v>15</v>
      </c>
      <c r="F8768" t="s">
        <v>2101</v>
      </c>
      <c r="G8768" t="s">
        <v>21</v>
      </c>
      <c r="H8768">
        <v>90045</v>
      </c>
      <c r="I8768" t="s">
        <v>285</v>
      </c>
      <c r="J8768">
        <v>62.18</v>
      </c>
      <c r="K8768">
        <v>1</v>
      </c>
      <c r="L8768">
        <v>45.391399999999997</v>
      </c>
      <c r="M8768">
        <v>0</v>
      </c>
      <c r="N8768">
        <v>16.788599999999999</v>
      </c>
    </row>
    <row r="8769" spans="1:14" hidden="1">
      <c r="A8769">
        <v>4052</v>
      </c>
      <c r="B8769" t="s">
        <v>7074</v>
      </c>
      <c r="C8769" s="4">
        <v>41911</v>
      </c>
      <c r="D8769" s="4">
        <v>41915</v>
      </c>
      <c r="E8769" t="s">
        <v>15</v>
      </c>
      <c r="F8769" t="s">
        <v>656</v>
      </c>
      <c r="G8769" t="s">
        <v>27</v>
      </c>
      <c r="H8769">
        <v>19134</v>
      </c>
      <c r="I8769" t="s">
        <v>1550</v>
      </c>
      <c r="J8769">
        <v>4.2240000000000002</v>
      </c>
      <c r="K8769">
        <v>3</v>
      </c>
      <c r="L8769">
        <v>0.91520000000000001</v>
      </c>
      <c r="M8769">
        <v>0.2</v>
      </c>
      <c r="N8769">
        <v>1.4783999999999999</v>
      </c>
    </row>
    <row r="8770" spans="1:14" hidden="1">
      <c r="A8770">
        <v>4053</v>
      </c>
      <c r="B8770" t="s">
        <v>7074</v>
      </c>
      <c r="C8770" s="4">
        <v>41911</v>
      </c>
      <c r="D8770" s="4">
        <v>41915</v>
      </c>
      <c r="E8770" t="s">
        <v>15</v>
      </c>
      <c r="F8770" t="s">
        <v>656</v>
      </c>
      <c r="G8770" t="s">
        <v>27</v>
      </c>
      <c r="H8770">
        <v>19134</v>
      </c>
      <c r="I8770" t="s">
        <v>7075</v>
      </c>
      <c r="J8770">
        <v>409.27199999999999</v>
      </c>
      <c r="K8770">
        <v>2</v>
      </c>
      <c r="L8770">
        <v>245.56319999999999</v>
      </c>
      <c r="M8770">
        <v>0.4</v>
      </c>
      <c r="N8770">
        <v>-81.854399999999998</v>
      </c>
    </row>
    <row r="8771" spans="1:14" hidden="1">
      <c r="A8771">
        <v>4054</v>
      </c>
      <c r="B8771" t="s">
        <v>7074</v>
      </c>
      <c r="C8771" s="4">
        <v>41911</v>
      </c>
      <c r="D8771" s="4">
        <v>41915</v>
      </c>
      <c r="E8771" t="s">
        <v>15</v>
      </c>
      <c r="F8771" t="s">
        <v>656</v>
      </c>
      <c r="G8771" t="s">
        <v>27</v>
      </c>
      <c r="H8771">
        <v>19134</v>
      </c>
      <c r="I8771" t="s">
        <v>3997</v>
      </c>
      <c r="J8771">
        <v>55.44</v>
      </c>
      <c r="K8771">
        <v>11</v>
      </c>
      <c r="L8771">
        <v>3.4020000000000001</v>
      </c>
      <c r="M8771">
        <v>0.2</v>
      </c>
      <c r="N8771">
        <v>18.018000000000001</v>
      </c>
    </row>
    <row r="8772" spans="1:14" hidden="1">
      <c r="A8772">
        <v>4055</v>
      </c>
      <c r="B8772" t="s">
        <v>7074</v>
      </c>
      <c r="C8772" s="4">
        <v>41911</v>
      </c>
      <c r="D8772" s="4">
        <v>41915</v>
      </c>
      <c r="E8772" t="s">
        <v>15</v>
      </c>
      <c r="F8772" t="s">
        <v>656</v>
      </c>
      <c r="G8772" t="s">
        <v>27</v>
      </c>
      <c r="H8772">
        <v>19134</v>
      </c>
      <c r="I8772" t="s">
        <v>4639</v>
      </c>
      <c r="J8772">
        <v>20.928000000000001</v>
      </c>
      <c r="K8772">
        <v>4</v>
      </c>
      <c r="L8772">
        <v>3.5316000000000001</v>
      </c>
      <c r="M8772">
        <v>0.2</v>
      </c>
      <c r="N8772">
        <v>6.8015999999999996</v>
      </c>
    </row>
    <row r="8773" spans="1:14" hidden="1">
      <c r="A8773">
        <v>4056</v>
      </c>
      <c r="B8773" t="s">
        <v>7074</v>
      </c>
      <c r="C8773" s="4">
        <v>41911</v>
      </c>
      <c r="D8773" s="4">
        <v>41915</v>
      </c>
      <c r="E8773" t="s">
        <v>15</v>
      </c>
      <c r="F8773" t="s">
        <v>656</v>
      </c>
      <c r="G8773" t="s">
        <v>27</v>
      </c>
      <c r="H8773">
        <v>19134</v>
      </c>
      <c r="I8773" t="s">
        <v>110</v>
      </c>
      <c r="J8773">
        <v>1801.6320000000001</v>
      </c>
      <c r="K8773">
        <v>6</v>
      </c>
      <c r="L8773">
        <v>356.57299999999998</v>
      </c>
      <c r="M8773">
        <v>0.2</v>
      </c>
      <c r="N8773">
        <v>-337.80599999999998</v>
      </c>
    </row>
    <row r="8774" spans="1:14" hidden="1">
      <c r="A8774">
        <v>4057</v>
      </c>
      <c r="B8774" t="s">
        <v>7074</v>
      </c>
      <c r="C8774" s="4">
        <v>41911</v>
      </c>
      <c r="D8774" s="4">
        <v>41915</v>
      </c>
      <c r="E8774" t="s">
        <v>15</v>
      </c>
      <c r="F8774" t="s">
        <v>656</v>
      </c>
      <c r="G8774" t="s">
        <v>27</v>
      </c>
      <c r="H8774">
        <v>19134</v>
      </c>
      <c r="I8774" t="s">
        <v>4142</v>
      </c>
      <c r="J8774">
        <v>67.176000000000002</v>
      </c>
      <c r="K8774">
        <v>1</v>
      </c>
      <c r="L8774">
        <v>87.328800000000001</v>
      </c>
      <c r="M8774">
        <v>0.4</v>
      </c>
      <c r="N8774">
        <v>-20.152799999999999</v>
      </c>
    </row>
    <row r="8775" spans="1:14" hidden="1">
      <c r="A8775">
        <v>5626</v>
      </c>
      <c r="B8775" t="s">
        <v>7076</v>
      </c>
      <c r="C8775" s="4">
        <v>41911</v>
      </c>
      <c r="D8775" s="4">
        <v>41913</v>
      </c>
      <c r="E8775" t="s">
        <v>52</v>
      </c>
      <c r="F8775" t="s">
        <v>2076</v>
      </c>
      <c r="G8775" t="s">
        <v>17</v>
      </c>
      <c r="H8775">
        <v>98115</v>
      </c>
      <c r="I8775" t="s">
        <v>2022</v>
      </c>
      <c r="J8775">
        <v>6.16</v>
      </c>
      <c r="K8775">
        <v>2</v>
      </c>
      <c r="L8775">
        <v>1.6015999999999999</v>
      </c>
      <c r="M8775">
        <v>0</v>
      </c>
      <c r="N8775">
        <v>2.9567999999999999</v>
      </c>
    </row>
    <row r="8776" spans="1:14" hidden="1">
      <c r="A8776">
        <v>5627</v>
      </c>
      <c r="B8776" t="s">
        <v>7076</v>
      </c>
      <c r="C8776" s="4">
        <v>41911</v>
      </c>
      <c r="D8776" s="4">
        <v>41913</v>
      </c>
      <c r="E8776" t="s">
        <v>52</v>
      </c>
      <c r="F8776" t="s">
        <v>2076</v>
      </c>
      <c r="G8776" t="s">
        <v>17</v>
      </c>
      <c r="H8776">
        <v>98115</v>
      </c>
      <c r="I8776" t="s">
        <v>724</v>
      </c>
      <c r="J8776">
        <v>2348.8200000000002</v>
      </c>
      <c r="K8776">
        <v>9</v>
      </c>
      <c r="L8776">
        <v>216.61340000000001</v>
      </c>
      <c r="M8776">
        <v>0</v>
      </c>
      <c r="N8776">
        <v>399.29939999999999</v>
      </c>
    </row>
    <row r="8777" spans="1:14" hidden="1">
      <c r="A8777">
        <v>5796</v>
      </c>
      <c r="B8777" t="s">
        <v>7077</v>
      </c>
      <c r="C8777" s="4">
        <v>41911</v>
      </c>
      <c r="D8777" s="4">
        <v>41915</v>
      </c>
      <c r="E8777" t="s">
        <v>52</v>
      </c>
      <c r="F8777" t="s">
        <v>4330</v>
      </c>
      <c r="G8777" t="s">
        <v>21</v>
      </c>
      <c r="H8777">
        <v>10011</v>
      </c>
      <c r="I8777" t="s">
        <v>2960</v>
      </c>
      <c r="J8777">
        <v>1395.54</v>
      </c>
      <c r="K8777">
        <v>9</v>
      </c>
      <c r="L8777">
        <v>114.7444</v>
      </c>
      <c r="M8777">
        <v>0</v>
      </c>
      <c r="N8777">
        <v>362.84039999999999</v>
      </c>
    </row>
    <row r="8778" spans="1:14" hidden="1">
      <c r="A8778">
        <v>5797</v>
      </c>
      <c r="B8778" t="s">
        <v>7077</v>
      </c>
      <c r="C8778" s="4">
        <v>41911</v>
      </c>
      <c r="D8778" s="4">
        <v>41915</v>
      </c>
      <c r="E8778" t="s">
        <v>52</v>
      </c>
      <c r="F8778" t="s">
        <v>4330</v>
      </c>
      <c r="G8778" t="s">
        <v>21</v>
      </c>
      <c r="H8778">
        <v>10011</v>
      </c>
      <c r="I8778" t="s">
        <v>658</v>
      </c>
      <c r="J8778">
        <v>117.36</v>
      </c>
      <c r="K8778">
        <v>4</v>
      </c>
      <c r="L8778">
        <v>20.244599999999998</v>
      </c>
      <c r="M8778">
        <v>0</v>
      </c>
      <c r="N8778">
        <v>36.381599999999999</v>
      </c>
    </row>
    <row r="8779" spans="1:14" hidden="1">
      <c r="A8779">
        <v>5798</v>
      </c>
      <c r="B8779" t="s">
        <v>7077</v>
      </c>
      <c r="C8779" s="4">
        <v>41911</v>
      </c>
      <c r="D8779" s="4">
        <v>41915</v>
      </c>
      <c r="E8779" t="s">
        <v>52</v>
      </c>
      <c r="F8779" t="s">
        <v>4330</v>
      </c>
      <c r="G8779" t="s">
        <v>21</v>
      </c>
      <c r="H8779">
        <v>10011</v>
      </c>
      <c r="I8779" t="s">
        <v>2269</v>
      </c>
      <c r="J8779">
        <v>18.899999999999999</v>
      </c>
      <c r="K8779">
        <v>3</v>
      </c>
      <c r="L8779">
        <v>3.4020000000000001</v>
      </c>
      <c r="M8779">
        <v>0</v>
      </c>
      <c r="N8779">
        <v>8.6940000000000008</v>
      </c>
    </row>
    <row r="8780" spans="1:14" hidden="1">
      <c r="A8780">
        <v>5799</v>
      </c>
      <c r="B8780" t="s">
        <v>7077</v>
      </c>
      <c r="C8780" s="4">
        <v>41911</v>
      </c>
      <c r="D8780" s="4">
        <v>41915</v>
      </c>
      <c r="E8780" t="s">
        <v>52</v>
      </c>
      <c r="F8780" t="s">
        <v>4330</v>
      </c>
      <c r="G8780" t="s">
        <v>21</v>
      </c>
      <c r="H8780">
        <v>10011</v>
      </c>
      <c r="I8780" t="s">
        <v>2555</v>
      </c>
      <c r="J8780">
        <v>77.52</v>
      </c>
      <c r="K8780">
        <v>2</v>
      </c>
      <c r="L8780">
        <v>19.767600000000002</v>
      </c>
      <c r="M8780">
        <v>0</v>
      </c>
      <c r="N8780">
        <v>37.9848</v>
      </c>
    </row>
    <row r="8781" spans="1:14" hidden="1">
      <c r="A8781">
        <v>9730</v>
      </c>
      <c r="B8781" t="s">
        <v>7078</v>
      </c>
      <c r="C8781" s="4">
        <v>41911</v>
      </c>
      <c r="D8781" s="4">
        <v>41916</v>
      </c>
      <c r="E8781" t="s">
        <v>15</v>
      </c>
      <c r="F8781" t="s">
        <v>1858</v>
      </c>
      <c r="G8781" t="s">
        <v>21</v>
      </c>
      <c r="H8781">
        <v>98115</v>
      </c>
      <c r="I8781" t="s">
        <v>1490</v>
      </c>
      <c r="J8781">
        <v>10.048</v>
      </c>
      <c r="K8781">
        <v>2</v>
      </c>
      <c r="L8781">
        <v>3.4540000000000002</v>
      </c>
      <c r="M8781">
        <v>0.2</v>
      </c>
      <c r="N8781">
        <v>3.14</v>
      </c>
    </row>
    <row r="8782" spans="1:14" hidden="1">
      <c r="A8782">
        <v>9731</v>
      </c>
      <c r="B8782" t="s">
        <v>7078</v>
      </c>
      <c r="C8782" s="4">
        <v>41911</v>
      </c>
      <c r="D8782" s="4">
        <v>41916</v>
      </c>
      <c r="E8782" t="s">
        <v>15</v>
      </c>
      <c r="F8782" t="s">
        <v>1858</v>
      </c>
      <c r="G8782" t="s">
        <v>21</v>
      </c>
      <c r="H8782">
        <v>98115</v>
      </c>
      <c r="I8782" t="s">
        <v>2340</v>
      </c>
      <c r="J8782">
        <v>807.75</v>
      </c>
      <c r="K8782">
        <v>5</v>
      </c>
      <c r="L8782">
        <v>130.85550000000001</v>
      </c>
      <c r="M8782">
        <v>0</v>
      </c>
      <c r="N8782">
        <v>153.4725</v>
      </c>
    </row>
    <row r="8783" spans="1:14" hidden="1">
      <c r="A8783">
        <v>1325</v>
      </c>
      <c r="B8783" t="s">
        <v>7079</v>
      </c>
      <c r="C8783" s="4">
        <v>41910</v>
      </c>
      <c r="D8783" s="4">
        <v>41915</v>
      </c>
      <c r="E8783" t="s">
        <v>15</v>
      </c>
      <c r="F8783" t="s">
        <v>2775</v>
      </c>
      <c r="G8783" t="s">
        <v>27</v>
      </c>
      <c r="H8783">
        <v>1841</v>
      </c>
      <c r="I8783" t="s">
        <v>1165</v>
      </c>
      <c r="J8783">
        <v>46.26</v>
      </c>
      <c r="K8783">
        <v>3</v>
      </c>
      <c r="L8783">
        <v>11.256600000000001</v>
      </c>
      <c r="M8783">
        <v>0</v>
      </c>
      <c r="N8783">
        <v>12.4902</v>
      </c>
    </row>
    <row r="8784" spans="1:14" hidden="1">
      <c r="A8784">
        <v>1731</v>
      </c>
      <c r="B8784" t="s">
        <v>7080</v>
      </c>
      <c r="C8784" s="4">
        <v>41910</v>
      </c>
      <c r="D8784" s="4">
        <v>41915</v>
      </c>
      <c r="E8784" t="s">
        <v>15</v>
      </c>
      <c r="F8784" t="s">
        <v>2347</v>
      </c>
      <c r="G8784" t="s">
        <v>27</v>
      </c>
      <c r="H8784">
        <v>28314</v>
      </c>
      <c r="I8784" t="s">
        <v>6767</v>
      </c>
      <c r="J8784">
        <v>96.256</v>
      </c>
      <c r="K8784">
        <v>8</v>
      </c>
      <c r="L8784">
        <v>8.1216000000000008</v>
      </c>
      <c r="M8784">
        <v>0.2</v>
      </c>
      <c r="N8784">
        <v>31.283200000000001</v>
      </c>
    </row>
    <row r="8785" spans="1:14" hidden="1">
      <c r="A8785">
        <v>1732</v>
      </c>
      <c r="B8785" t="s">
        <v>7080</v>
      </c>
      <c r="C8785" s="4">
        <v>41910</v>
      </c>
      <c r="D8785" s="4">
        <v>41915</v>
      </c>
      <c r="E8785" t="s">
        <v>15</v>
      </c>
      <c r="F8785" t="s">
        <v>2347</v>
      </c>
      <c r="G8785" t="s">
        <v>27</v>
      </c>
      <c r="H8785">
        <v>28314</v>
      </c>
      <c r="I8785" t="s">
        <v>3437</v>
      </c>
      <c r="J8785">
        <v>10.688000000000001</v>
      </c>
      <c r="K8785">
        <v>2</v>
      </c>
      <c r="L8785">
        <v>3.4735999999999998</v>
      </c>
      <c r="M8785">
        <v>0.2</v>
      </c>
      <c r="N8785">
        <v>3.7408000000000001</v>
      </c>
    </row>
    <row r="8786" spans="1:14" hidden="1">
      <c r="A8786">
        <v>9042</v>
      </c>
      <c r="B8786" t="s">
        <v>7081</v>
      </c>
      <c r="C8786" s="4">
        <v>41910</v>
      </c>
      <c r="D8786" s="4">
        <v>41915</v>
      </c>
      <c r="E8786" t="s">
        <v>15</v>
      </c>
      <c r="F8786" t="s">
        <v>1171</v>
      </c>
      <c r="G8786" t="s">
        <v>21</v>
      </c>
      <c r="H8786">
        <v>33021</v>
      </c>
      <c r="I8786" t="s">
        <v>1678</v>
      </c>
      <c r="J8786">
        <v>337.08800000000002</v>
      </c>
      <c r="K8786">
        <v>4</v>
      </c>
      <c r="L8786">
        <v>80.058400000000006</v>
      </c>
      <c r="M8786">
        <v>0.2</v>
      </c>
      <c r="N8786">
        <v>16.854399999999998</v>
      </c>
    </row>
    <row r="8787" spans="1:14" hidden="1">
      <c r="A8787">
        <v>314</v>
      </c>
      <c r="B8787" t="s">
        <v>7082</v>
      </c>
      <c r="C8787" s="4">
        <v>41909</v>
      </c>
      <c r="D8787" s="4">
        <v>41915</v>
      </c>
      <c r="E8787" t="s">
        <v>15</v>
      </c>
      <c r="F8787" t="s">
        <v>3080</v>
      </c>
      <c r="G8787" t="s">
        <v>27</v>
      </c>
      <c r="H8787">
        <v>7601</v>
      </c>
      <c r="I8787" t="s">
        <v>2897</v>
      </c>
      <c r="J8787">
        <v>87.54</v>
      </c>
      <c r="K8787">
        <v>3</v>
      </c>
      <c r="L8787">
        <v>16.6326</v>
      </c>
      <c r="M8787">
        <v>0</v>
      </c>
      <c r="N8787">
        <v>37.642200000000003</v>
      </c>
    </row>
    <row r="8788" spans="1:14" hidden="1">
      <c r="A8788">
        <v>3313</v>
      </c>
      <c r="B8788" t="s">
        <v>7083</v>
      </c>
      <c r="C8788" s="4">
        <v>41909</v>
      </c>
      <c r="D8788" s="4">
        <v>41913</v>
      </c>
      <c r="E8788" t="s">
        <v>15</v>
      </c>
      <c r="F8788" t="s">
        <v>3867</v>
      </c>
      <c r="G8788" t="s">
        <v>21</v>
      </c>
      <c r="H8788">
        <v>92037</v>
      </c>
      <c r="I8788" t="s">
        <v>54</v>
      </c>
      <c r="J8788">
        <v>603.91999999999996</v>
      </c>
      <c r="K8788">
        <v>5</v>
      </c>
      <c r="L8788">
        <v>111.7252</v>
      </c>
      <c r="M8788">
        <v>0.2</v>
      </c>
      <c r="N8788">
        <v>45.293999999999997</v>
      </c>
    </row>
    <row r="8789" spans="1:14" hidden="1">
      <c r="A8789">
        <v>3314</v>
      </c>
      <c r="B8789" t="s">
        <v>7083</v>
      </c>
      <c r="C8789" s="4">
        <v>41909</v>
      </c>
      <c r="D8789" s="4">
        <v>41913</v>
      </c>
      <c r="E8789" t="s">
        <v>15</v>
      </c>
      <c r="F8789" t="s">
        <v>3867</v>
      </c>
      <c r="G8789" t="s">
        <v>21</v>
      </c>
      <c r="H8789">
        <v>92037</v>
      </c>
      <c r="I8789" t="s">
        <v>1000</v>
      </c>
      <c r="J8789">
        <v>81.98</v>
      </c>
      <c r="K8789">
        <v>2</v>
      </c>
      <c r="L8789">
        <v>20.904900000000001</v>
      </c>
      <c r="M8789">
        <v>0</v>
      </c>
      <c r="N8789">
        <v>40.170200000000001</v>
      </c>
    </row>
    <row r="8790" spans="1:14" hidden="1">
      <c r="A8790">
        <v>1360</v>
      </c>
      <c r="B8790" t="s">
        <v>7084</v>
      </c>
      <c r="C8790" s="4">
        <v>41908</v>
      </c>
      <c r="D8790" s="4">
        <v>41913</v>
      </c>
      <c r="E8790" t="s">
        <v>52</v>
      </c>
      <c r="F8790" t="s">
        <v>4132</v>
      </c>
      <c r="G8790" t="s">
        <v>21</v>
      </c>
      <c r="H8790">
        <v>90049</v>
      </c>
      <c r="I8790" t="s">
        <v>450</v>
      </c>
      <c r="J8790">
        <v>145.56800000000001</v>
      </c>
      <c r="K8790">
        <v>2</v>
      </c>
      <c r="L8790">
        <v>72.784000000000006</v>
      </c>
      <c r="M8790">
        <v>0.2</v>
      </c>
      <c r="N8790">
        <v>0</v>
      </c>
    </row>
    <row r="8791" spans="1:14" hidden="1">
      <c r="A8791">
        <v>2107</v>
      </c>
      <c r="B8791" t="s">
        <v>7085</v>
      </c>
      <c r="C8791" s="4">
        <v>41908</v>
      </c>
      <c r="D8791" s="4">
        <v>41908</v>
      </c>
      <c r="E8791" t="s">
        <v>98</v>
      </c>
      <c r="F8791" t="s">
        <v>633</v>
      </c>
      <c r="G8791" t="s">
        <v>27</v>
      </c>
      <c r="H8791">
        <v>75150</v>
      </c>
      <c r="I8791" t="s">
        <v>805</v>
      </c>
      <c r="J8791">
        <v>0.876</v>
      </c>
      <c r="K8791">
        <v>1</v>
      </c>
      <c r="L8791">
        <v>2.2776000000000001</v>
      </c>
      <c r="M8791">
        <v>0.8</v>
      </c>
      <c r="N8791">
        <v>-1.4016</v>
      </c>
    </row>
    <row r="8792" spans="1:14" hidden="1">
      <c r="A8792">
        <v>2543</v>
      </c>
      <c r="B8792" t="s">
        <v>7086</v>
      </c>
      <c r="C8792" s="4">
        <v>41908</v>
      </c>
      <c r="D8792" s="4">
        <v>41913</v>
      </c>
      <c r="E8792" t="s">
        <v>52</v>
      </c>
      <c r="F8792" t="s">
        <v>7000</v>
      </c>
      <c r="G8792" t="s">
        <v>27</v>
      </c>
      <c r="H8792">
        <v>19134</v>
      </c>
      <c r="I8792" t="s">
        <v>1715</v>
      </c>
      <c r="J8792">
        <v>143.952</v>
      </c>
      <c r="K8792">
        <v>3</v>
      </c>
      <c r="L8792">
        <v>43.185600000000001</v>
      </c>
      <c r="M8792">
        <v>0.2</v>
      </c>
      <c r="N8792">
        <v>14.395200000000001</v>
      </c>
    </row>
    <row r="8793" spans="1:14" hidden="1">
      <c r="A8793">
        <v>2906</v>
      </c>
      <c r="B8793" t="s">
        <v>7087</v>
      </c>
      <c r="C8793" s="4">
        <v>41908</v>
      </c>
      <c r="D8793" s="4">
        <v>41912</v>
      </c>
      <c r="E8793" t="s">
        <v>15</v>
      </c>
      <c r="F8793" t="s">
        <v>90</v>
      </c>
      <c r="G8793" t="s">
        <v>17</v>
      </c>
      <c r="H8793">
        <v>98115</v>
      </c>
      <c r="I8793" t="s">
        <v>2960</v>
      </c>
      <c r="J8793">
        <v>310.12</v>
      </c>
      <c r="K8793">
        <v>2</v>
      </c>
      <c r="L8793">
        <v>114.7444</v>
      </c>
      <c r="M8793">
        <v>0</v>
      </c>
      <c r="N8793">
        <v>80.631200000000007</v>
      </c>
    </row>
    <row r="8794" spans="1:14" hidden="1">
      <c r="A8794">
        <v>5469</v>
      </c>
      <c r="B8794" t="s">
        <v>7088</v>
      </c>
      <c r="C8794" s="4">
        <v>41908</v>
      </c>
      <c r="D8794" s="4">
        <v>41909</v>
      </c>
      <c r="E8794" t="s">
        <v>38</v>
      </c>
      <c r="F8794" t="s">
        <v>2082</v>
      </c>
      <c r="G8794" t="s">
        <v>17</v>
      </c>
      <c r="H8794">
        <v>92105</v>
      </c>
      <c r="I8794" t="s">
        <v>881</v>
      </c>
      <c r="J8794">
        <v>585.55200000000002</v>
      </c>
      <c r="K8794">
        <v>3</v>
      </c>
      <c r="L8794">
        <v>170.786</v>
      </c>
      <c r="M8794">
        <v>0.2</v>
      </c>
      <c r="N8794">
        <v>73.194000000000003</v>
      </c>
    </row>
    <row r="8795" spans="1:14" hidden="1">
      <c r="A8795">
        <v>5470</v>
      </c>
      <c r="B8795" t="s">
        <v>7088</v>
      </c>
      <c r="C8795" s="4">
        <v>41908</v>
      </c>
      <c r="D8795" s="4">
        <v>41909</v>
      </c>
      <c r="E8795" t="s">
        <v>38</v>
      </c>
      <c r="F8795" t="s">
        <v>2082</v>
      </c>
      <c r="G8795" t="s">
        <v>17</v>
      </c>
      <c r="H8795">
        <v>92105</v>
      </c>
      <c r="I8795" t="s">
        <v>1901</v>
      </c>
      <c r="J8795">
        <v>19.440000000000001</v>
      </c>
      <c r="K8795">
        <v>3</v>
      </c>
      <c r="L8795">
        <v>3.3696000000000002</v>
      </c>
      <c r="M8795">
        <v>0</v>
      </c>
      <c r="N8795">
        <v>9.3312000000000008</v>
      </c>
    </row>
    <row r="8796" spans="1:14" hidden="1">
      <c r="A8796">
        <v>8050</v>
      </c>
      <c r="B8796" t="s">
        <v>7089</v>
      </c>
      <c r="C8796" s="4">
        <v>41908</v>
      </c>
      <c r="D8796" s="4">
        <v>41912</v>
      </c>
      <c r="E8796" t="s">
        <v>15</v>
      </c>
      <c r="F8796" t="s">
        <v>6607</v>
      </c>
      <c r="G8796" t="s">
        <v>27</v>
      </c>
      <c r="H8796">
        <v>19140</v>
      </c>
      <c r="I8796" t="s">
        <v>568</v>
      </c>
      <c r="J8796">
        <v>5.97</v>
      </c>
      <c r="K8796">
        <v>5</v>
      </c>
      <c r="L8796">
        <v>2.1093999999999999</v>
      </c>
      <c r="M8796">
        <v>0.7</v>
      </c>
      <c r="N8796">
        <v>-4.577</v>
      </c>
    </row>
    <row r="8797" spans="1:14" hidden="1">
      <c r="A8797">
        <v>8051</v>
      </c>
      <c r="B8797" t="s">
        <v>7089</v>
      </c>
      <c r="C8797" s="4">
        <v>41908</v>
      </c>
      <c r="D8797" s="4">
        <v>41912</v>
      </c>
      <c r="E8797" t="s">
        <v>15</v>
      </c>
      <c r="F8797" t="s">
        <v>6607</v>
      </c>
      <c r="G8797" t="s">
        <v>27</v>
      </c>
      <c r="H8797">
        <v>19140</v>
      </c>
      <c r="I8797" t="s">
        <v>2371</v>
      </c>
      <c r="J8797">
        <v>21.184000000000001</v>
      </c>
      <c r="K8797">
        <v>1</v>
      </c>
      <c r="L8797">
        <v>16.4176</v>
      </c>
      <c r="M8797">
        <v>0.2</v>
      </c>
      <c r="N8797">
        <v>4.7664</v>
      </c>
    </row>
    <row r="8798" spans="1:14" hidden="1">
      <c r="A8798">
        <v>8052</v>
      </c>
      <c r="B8798" t="s">
        <v>7089</v>
      </c>
      <c r="C8798" s="4">
        <v>41908</v>
      </c>
      <c r="D8798" s="4">
        <v>41912</v>
      </c>
      <c r="E8798" t="s">
        <v>15</v>
      </c>
      <c r="F8798" t="s">
        <v>6607</v>
      </c>
      <c r="G8798" t="s">
        <v>27</v>
      </c>
      <c r="H8798">
        <v>19140</v>
      </c>
      <c r="I8798" t="s">
        <v>1052</v>
      </c>
      <c r="J8798">
        <v>41.375999999999998</v>
      </c>
      <c r="K8798">
        <v>6</v>
      </c>
      <c r="L8798">
        <v>6.3788</v>
      </c>
      <c r="M8798">
        <v>0.2</v>
      </c>
      <c r="N8798">
        <v>3.1032000000000002</v>
      </c>
    </row>
    <row r="8799" spans="1:14" hidden="1">
      <c r="A8799">
        <v>9621</v>
      </c>
      <c r="B8799" t="s">
        <v>7090</v>
      </c>
      <c r="C8799" s="4">
        <v>41908</v>
      </c>
      <c r="D8799" s="4">
        <v>41912</v>
      </c>
      <c r="E8799" t="s">
        <v>15</v>
      </c>
      <c r="F8799" t="s">
        <v>3902</v>
      </c>
      <c r="G8799" t="s">
        <v>17</v>
      </c>
      <c r="H8799">
        <v>43130</v>
      </c>
      <c r="I8799" t="s">
        <v>469</v>
      </c>
      <c r="J8799">
        <v>16.704000000000001</v>
      </c>
      <c r="K8799">
        <v>6</v>
      </c>
      <c r="L8799">
        <v>2.5752000000000002</v>
      </c>
      <c r="M8799">
        <v>0.2</v>
      </c>
      <c r="N8799">
        <v>1.2527999999999999</v>
      </c>
    </row>
    <row r="8800" spans="1:14" hidden="1">
      <c r="A8800">
        <v>9622</v>
      </c>
      <c r="B8800" t="s">
        <v>7090</v>
      </c>
      <c r="C8800" s="4">
        <v>41908</v>
      </c>
      <c r="D8800" s="4">
        <v>41912</v>
      </c>
      <c r="E8800" t="s">
        <v>15</v>
      </c>
      <c r="F8800" t="s">
        <v>3902</v>
      </c>
      <c r="G8800" t="s">
        <v>17</v>
      </c>
      <c r="H8800">
        <v>43130</v>
      </c>
      <c r="I8800" t="s">
        <v>1405</v>
      </c>
      <c r="J8800">
        <v>3.1520000000000001</v>
      </c>
      <c r="K8800">
        <v>2</v>
      </c>
      <c r="L8800">
        <v>1.3395999999999999</v>
      </c>
      <c r="M8800">
        <v>0.2</v>
      </c>
      <c r="N8800">
        <v>0.4728</v>
      </c>
    </row>
    <row r="8801" spans="1:14" hidden="1">
      <c r="A8801">
        <v>9623</v>
      </c>
      <c r="B8801" t="s">
        <v>7090</v>
      </c>
      <c r="C8801" s="4">
        <v>41908</v>
      </c>
      <c r="D8801" s="4">
        <v>41912</v>
      </c>
      <c r="E8801" t="s">
        <v>15</v>
      </c>
      <c r="F8801" t="s">
        <v>3902</v>
      </c>
      <c r="G8801" t="s">
        <v>17</v>
      </c>
      <c r="H8801">
        <v>43130</v>
      </c>
      <c r="I8801" t="s">
        <v>2930</v>
      </c>
      <c r="J8801">
        <v>32.896000000000001</v>
      </c>
      <c r="K8801">
        <v>4</v>
      </c>
      <c r="L8801">
        <v>5.4484000000000004</v>
      </c>
      <c r="M8801">
        <v>0.2</v>
      </c>
      <c r="N8801">
        <v>11.102399999999999</v>
      </c>
    </row>
    <row r="8802" spans="1:14" hidden="1">
      <c r="A8802">
        <v>9896</v>
      </c>
      <c r="B8802" t="s">
        <v>7091</v>
      </c>
      <c r="C8802" s="4">
        <v>41908</v>
      </c>
      <c r="D8802" s="4">
        <v>41913</v>
      </c>
      <c r="E8802" t="s">
        <v>15</v>
      </c>
      <c r="F8802" t="s">
        <v>197</v>
      </c>
      <c r="G8802" t="s">
        <v>21</v>
      </c>
      <c r="H8802">
        <v>60623</v>
      </c>
      <c r="I8802" t="s">
        <v>543</v>
      </c>
      <c r="J8802">
        <v>153.82400000000001</v>
      </c>
      <c r="K8802">
        <v>11</v>
      </c>
      <c r="L8802">
        <v>10.488</v>
      </c>
      <c r="M8802">
        <v>0.2</v>
      </c>
      <c r="N8802">
        <v>38.456000000000003</v>
      </c>
    </row>
    <row r="8803" spans="1:14" hidden="1">
      <c r="A8803">
        <v>2825</v>
      </c>
      <c r="B8803" t="s">
        <v>7092</v>
      </c>
      <c r="C8803" s="4">
        <v>41907</v>
      </c>
      <c r="D8803" s="4">
        <v>41912</v>
      </c>
      <c r="E8803" t="s">
        <v>15</v>
      </c>
      <c r="F8803" t="s">
        <v>3115</v>
      </c>
      <c r="G8803" t="s">
        <v>17</v>
      </c>
      <c r="H8803">
        <v>77041</v>
      </c>
      <c r="I8803" t="s">
        <v>4877</v>
      </c>
      <c r="J8803">
        <v>33.792000000000002</v>
      </c>
      <c r="K8803">
        <v>8</v>
      </c>
      <c r="L8803">
        <v>2.9039999999999999</v>
      </c>
      <c r="M8803">
        <v>0.2</v>
      </c>
      <c r="N8803">
        <v>10.56</v>
      </c>
    </row>
    <row r="8804" spans="1:14" hidden="1">
      <c r="A8804">
        <v>2826</v>
      </c>
      <c r="B8804" t="s">
        <v>7092</v>
      </c>
      <c r="C8804" s="4">
        <v>41907</v>
      </c>
      <c r="D8804" s="4">
        <v>41912</v>
      </c>
      <c r="E8804" t="s">
        <v>15</v>
      </c>
      <c r="F8804" t="s">
        <v>3115</v>
      </c>
      <c r="G8804" t="s">
        <v>17</v>
      </c>
      <c r="H8804">
        <v>77041</v>
      </c>
      <c r="I8804" t="s">
        <v>5044</v>
      </c>
      <c r="J8804">
        <v>300.53280000000001</v>
      </c>
      <c r="K8804">
        <v>2</v>
      </c>
      <c r="L8804">
        <v>198.88200000000001</v>
      </c>
      <c r="M8804">
        <v>0.32</v>
      </c>
      <c r="N8804">
        <v>-97.231200000000001</v>
      </c>
    </row>
    <row r="8805" spans="1:14" hidden="1">
      <c r="A8805">
        <v>2827</v>
      </c>
      <c r="B8805" t="s">
        <v>7092</v>
      </c>
      <c r="C8805" s="4">
        <v>41907</v>
      </c>
      <c r="D8805" s="4">
        <v>41912</v>
      </c>
      <c r="E8805" t="s">
        <v>15</v>
      </c>
      <c r="F8805" t="s">
        <v>3115</v>
      </c>
      <c r="G8805" t="s">
        <v>17</v>
      </c>
      <c r="H8805">
        <v>77041</v>
      </c>
      <c r="I8805" t="s">
        <v>1400</v>
      </c>
      <c r="J8805">
        <v>2.7240000000000002</v>
      </c>
      <c r="K8805">
        <v>2</v>
      </c>
      <c r="L8805">
        <v>3.5411999999999999</v>
      </c>
      <c r="M8805">
        <v>0.8</v>
      </c>
      <c r="N8805">
        <v>-4.3583999999999996</v>
      </c>
    </row>
    <row r="8806" spans="1:14" hidden="1">
      <c r="A8806">
        <v>2828</v>
      </c>
      <c r="B8806" t="s">
        <v>7092</v>
      </c>
      <c r="C8806" s="4">
        <v>41907</v>
      </c>
      <c r="D8806" s="4">
        <v>41912</v>
      </c>
      <c r="E8806" t="s">
        <v>15</v>
      </c>
      <c r="F8806" t="s">
        <v>3115</v>
      </c>
      <c r="G8806" t="s">
        <v>17</v>
      </c>
      <c r="H8806">
        <v>77041</v>
      </c>
      <c r="I8806" t="s">
        <v>2392</v>
      </c>
      <c r="J8806">
        <v>3.2639999999999998</v>
      </c>
      <c r="K8806">
        <v>2</v>
      </c>
      <c r="L8806">
        <v>1.0811999999999999</v>
      </c>
      <c r="M8806">
        <v>0.2</v>
      </c>
      <c r="N8806">
        <v>1.1015999999999999</v>
      </c>
    </row>
    <row r="8807" spans="1:14" hidden="1">
      <c r="A8807">
        <v>7050</v>
      </c>
      <c r="B8807" t="s">
        <v>7093</v>
      </c>
      <c r="C8807" s="4">
        <v>41907</v>
      </c>
      <c r="D8807" s="4">
        <v>41912</v>
      </c>
      <c r="E8807" t="s">
        <v>15</v>
      </c>
      <c r="F8807" t="s">
        <v>1050</v>
      </c>
      <c r="G8807" t="s">
        <v>17</v>
      </c>
      <c r="H8807">
        <v>80013</v>
      </c>
      <c r="I8807" t="s">
        <v>1693</v>
      </c>
      <c r="J8807">
        <v>14.576000000000001</v>
      </c>
      <c r="K8807">
        <v>2</v>
      </c>
      <c r="L8807">
        <v>6.1036999999999999</v>
      </c>
      <c r="M8807">
        <v>0.2</v>
      </c>
      <c r="N8807">
        <v>2.3685999999999998</v>
      </c>
    </row>
    <row r="8808" spans="1:14" hidden="1">
      <c r="A8808">
        <v>366</v>
      </c>
      <c r="B8808" t="s">
        <v>7094</v>
      </c>
      <c r="C8808" s="4">
        <v>41906</v>
      </c>
      <c r="D8808" s="4">
        <v>41911</v>
      </c>
      <c r="E8808" t="s">
        <v>15</v>
      </c>
      <c r="F8808" t="s">
        <v>3712</v>
      </c>
      <c r="G8808" t="s">
        <v>21</v>
      </c>
      <c r="H8808">
        <v>94109</v>
      </c>
      <c r="I8808" t="s">
        <v>4899</v>
      </c>
      <c r="J8808">
        <v>211.96</v>
      </c>
      <c r="K8808">
        <v>4</v>
      </c>
      <c r="L8808">
        <v>50.870399999999997</v>
      </c>
      <c r="M8808">
        <v>0</v>
      </c>
      <c r="N8808">
        <v>8.4783999999999899</v>
      </c>
    </row>
    <row r="8809" spans="1:14" hidden="1">
      <c r="A8809">
        <v>3352</v>
      </c>
      <c r="B8809" t="s">
        <v>7095</v>
      </c>
      <c r="C8809" s="4">
        <v>41905</v>
      </c>
      <c r="D8809" s="4">
        <v>41910</v>
      </c>
      <c r="E8809" t="s">
        <v>15</v>
      </c>
      <c r="F8809" t="s">
        <v>901</v>
      </c>
      <c r="G8809" t="s">
        <v>27</v>
      </c>
      <c r="H8809">
        <v>92037</v>
      </c>
      <c r="I8809" t="s">
        <v>5763</v>
      </c>
      <c r="J8809">
        <v>435.99900000000002</v>
      </c>
      <c r="K8809">
        <v>3</v>
      </c>
      <c r="L8809">
        <v>138.49379999999999</v>
      </c>
      <c r="M8809">
        <v>0.15</v>
      </c>
      <c r="N8809">
        <v>20.517600000000002</v>
      </c>
    </row>
    <row r="8810" spans="1:14" hidden="1">
      <c r="A8810">
        <v>3353</v>
      </c>
      <c r="B8810" t="s">
        <v>7095</v>
      </c>
      <c r="C8810" s="4">
        <v>41905</v>
      </c>
      <c r="D8810" s="4">
        <v>41910</v>
      </c>
      <c r="E8810" t="s">
        <v>15</v>
      </c>
      <c r="F8810" t="s">
        <v>901</v>
      </c>
      <c r="G8810" t="s">
        <v>27</v>
      </c>
      <c r="H8810">
        <v>92037</v>
      </c>
      <c r="I8810" t="s">
        <v>2925</v>
      </c>
      <c r="J8810">
        <v>83.983999999999995</v>
      </c>
      <c r="K8810">
        <v>2</v>
      </c>
      <c r="L8810">
        <v>26.245000000000001</v>
      </c>
      <c r="M8810">
        <v>0.2</v>
      </c>
      <c r="N8810">
        <v>31.494</v>
      </c>
    </row>
    <row r="8811" spans="1:14" hidden="1">
      <c r="A8811">
        <v>3608</v>
      </c>
      <c r="B8811" t="s">
        <v>7096</v>
      </c>
      <c r="C8811" s="4">
        <v>41905</v>
      </c>
      <c r="D8811" s="4">
        <v>41910</v>
      </c>
      <c r="E8811" t="s">
        <v>52</v>
      </c>
      <c r="F8811" t="s">
        <v>2558</v>
      </c>
      <c r="G8811" t="s">
        <v>21</v>
      </c>
      <c r="H8811">
        <v>10035</v>
      </c>
      <c r="I8811" t="s">
        <v>3515</v>
      </c>
      <c r="J8811">
        <v>139.44</v>
      </c>
      <c r="K8811">
        <v>3</v>
      </c>
      <c r="L8811">
        <v>30.792999999999999</v>
      </c>
      <c r="M8811">
        <v>0.2</v>
      </c>
      <c r="N8811">
        <v>47.061</v>
      </c>
    </row>
    <row r="8812" spans="1:14" hidden="1">
      <c r="A8812">
        <v>4097</v>
      </c>
      <c r="B8812" t="s">
        <v>7097</v>
      </c>
      <c r="C8812" s="4">
        <v>41905</v>
      </c>
      <c r="D8812" s="4">
        <v>41910</v>
      </c>
      <c r="E8812" t="s">
        <v>15</v>
      </c>
      <c r="F8812" t="s">
        <v>3883</v>
      </c>
      <c r="G8812" t="s">
        <v>21</v>
      </c>
      <c r="H8812">
        <v>55407</v>
      </c>
      <c r="I8812" t="s">
        <v>1901</v>
      </c>
      <c r="J8812">
        <v>32.4</v>
      </c>
      <c r="K8812">
        <v>5</v>
      </c>
      <c r="L8812">
        <v>3.3696000000000002</v>
      </c>
      <c r="M8812">
        <v>0</v>
      </c>
      <c r="N8812">
        <v>15.552</v>
      </c>
    </row>
    <row r="8813" spans="1:14" hidden="1">
      <c r="A8813">
        <v>4098</v>
      </c>
      <c r="B8813" t="s">
        <v>7097</v>
      </c>
      <c r="C8813" s="4">
        <v>41905</v>
      </c>
      <c r="D8813" s="4">
        <v>41910</v>
      </c>
      <c r="E8813" t="s">
        <v>15</v>
      </c>
      <c r="F8813" t="s">
        <v>3883</v>
      </c>
      <c r="G8813" t="s">
        <v>21</v>
      </c>
      <c r="H8813">
        <v>55407</v>
      </c>
      <c r="I8813" t="s">
        <v>77</v>
      </c>
      <c r="J8813">
        <v>404.9</v>
      </c>
      <c r="K8813">
        <v>5</v>
      </c>
      <c r="L8813">
        <v>77.740799999999993</v>
      </c>
      <c r="M8813">
        <v>0</v>
      </c>
      <c r="N8813">
        <v>16.196000000000002</v>
      </c>
    </row>
    <row r="8814" spans="1:14" hidden="1">
      <c r="A8814">
        <v>4099</v>
      </c>
      <c r="B8814" t="s">
        <v>7097</v>
      </c>
      <c r="C8814" s="4">
        <v>41905</v>
      </c>
      <c r="D8814" s="4">
        <v>41910</v>
      </c>
      <c r="E8814" t="s">
        <v>15</v>
      </c>
      <c r="F8814" t="s">
        <v>3883</v>
      </c>
      <c r="G8814" t="s">
        <v>21</v>
      </c>
      <c r="H8814">
        <v>55407</v>
      </c>
      <c r="I8814" t="s">
        <v>634</v>
      </c>
      <c r="J8814">
        <v>9449.9500000000007</v>
      </c>
      <c r="K8814">
        <v>5</v>
      </c>
      <c r="L8814">
        <v>963.89490000000001</v>
      </c>
      <c r="M8814">
        <v>0</v>
      </c>
      <c r="N8814">
        <v>4630.4754999999996</v>
      </c>
    </row>
    <row r="8815" spans="1:14" hidden="1">
      <c r="A8815">
        <v>4100</v>
      </c>
      <c r="B8815" t="s">
        <v>7097</v>
      </c>
      <c r="C8815" s="4">
        <v>41905</v>
      </c>
      <c r="D8815" s="4">
        <v>41910</v>
      </c>
      <c r="E8815" t="s">
        <v>15</v>
      </c>
      <c r="F8815" t="s">
        <v>3883</v>
      </c>
      <c r="G8815" t="s">
        <v>21</v>
      </c>
      <c r="H8815">
        <v>55407</v>
      </c>
      <c r="I8815" t="s">
        <v>1725</v>
      </c>
      <c r="J8815">
        <v>12.94</v>
      </c>
      <c r="K8815">
        <v>2</v>
      </c>
      <c r="L8815">
        <v>3.2349999999999999</v>
      </c>
      <c r="M8815">
        <v>0</v>
      </c>
      <c r="N8815">
        <v>6.47</v>
      </c>
    </row>
    <row r="8816" spans="1:14" hidden="1">
      <c r="A8816">
        <v>5641</v>
      </c>
      <c r="B8816" t="s">
        <v>7098</v>
      </c>
      <c r="C8816" s="4">
        <v>41905</v>
      </c>
      <c r="D8816" s="4">
        <v>41910</v>
      </c>
      <c r="E8816" t="s">
        <v>15</v>
      </c>
      <c r="F8816" t="s">
        <v>2932</v>
      </c>
      <c r="G8816" t="s">
        <v>17</v>
      </c>
      <c r="H8816">
        <v>44107</v>
      </c>
      <c r="I8816" t="s">
        <v>7099</v>
      </c>
      <c r="J8816">
        <v>28.8</v>
      </c>
      <c r="K8816">
        <v>9</v>
      </c>
      <c r="L8816">
        <v>2.08</v>
      </c>
      <c r="M8816">
        <v>0.2</v>
      </c>
      <c r="N8816">
        <v>10.08</v>
      </c>
    </row>
    <row r="8817" spans="1:14" hidden="1">
      <c r="A8817">
        <v>6945</v>
      </c>
      <c r="B8817" t="s">
        <v>7100</v>
      </c>
      <c r="C8817" s="4">
        <v>41905</v>
      </c>
      <c r="D8817" s="4">
        <v>41909</v>
      </c>
      <c r="E8817" t="s">
        <v>15</v>
      </c>
      <c r="F8817" t="s">
        <v>1561</v>
      </c>
      <c r="G8817" t="s">
        <v>27</v>
      </c>
      <c r="H8817">
        <v>19711</v>
      </c>
      <c r="I8817" t="s">
        <v>2331</v>
      </c>
      <c r="J8817">
        <v>11.12</v>
      </c>
      <c r="K8817">
        <v>4</v>
      </c>
      <c r="L8817">
        <v>1.4177999999999999</v>
      </c>
      <c r="M8817">
        <v>0</v>
      </c>
      <c r="N8817">
        <v>5.4488000000000003</v>
      </c>
    </row>
    <row r="8818" spans="1:14" hidden="1">
      <c r="A8818">
        <v>7483</v>
      </c>
      <c r="B8818" t="s">
        <v>7101</v>
      </c>
      <c r="C8818" s="4">
        <v>41905</v>
      </c>
      <c r="D8818" s="4">
        <v>41912</v>
      </c>
      <c r="E8818" t="s">
        <v>15</v>
      </c>
      <c r="F8818" t="s">
        <v>2174</v>
      </c>
      <c r="G8818" t="s">
        <v>17</v>
      </c>
      <c r="H8818">
        <v>10011</v>
      </c>
      <c r="I8818" t="s">
        <v>2965</v>
      </c>
      <c r="J8818">
        <v>18.463999999999999</v>
      </c>
      <c r="K8818">
        <v>4</v>
      </c>
      <c r="L8818">
        <v>2.8849999999999998</v>
      </c>
      <c r="M8818">
        <v>0.2</v>
      </c>
      <c r="N8818">
        <v>6.9240000000000004</v>
      </c>
    </row>
    <row r="8819" spans="1:14" hidden="1">
      <c r="A8819">
        <v>9291</v>
      </c>
      <c r="B8819" t="s">
        <v>7102</v>
      </c>
      <c r="C8819" s="4">
        <v>41905</v>
      </c>
      <c r="D8819" s="4">
        <v>41907</v>
      </c>
      <c r="E8819" t="s">
        <v>38</v>
      </c>
      <c r="F8819" t="s">
        <v>2957</v>
      </c>
      <c r="G8819" t="s">
        <v>21</v>
      </c>
      <c r="H8819">
        <v>19901</v>
      </c>
      <c r="I8819" t="s">
        <v>3120</v>
      </c>
      <c r="J8819">
        <v>9.84</v>
      </c>
      <c r="K8819">
        <v>3</v>
      </c>
      <c r="L8819">
        <v>2.3288000000000002</v>
      </c>
      <c r="M8819">
        <v>0</v>
      </c>
      <c r="N8819">
        <v>2.8536000000000001</v>
      </c>
    </row>
    <row r="8820" spans="1:14" hidden="1">
      <c r="A8820">
        <v>9292</v>
      </c>
      <c r="B8820" t="s">
        <v>7102</v>
      </c>
      <c r="C8820" s="4">
        <v>41905</v>
      </c>
      <c r="D8820" s="4">
        <v>41907</v>
      </c>
      <c r="E8820" t="s">
        <v>38</v>
      </c>
      <c r="F8820" t="s">
        <v>2957</v>
      </c>
      <c r="G8820" t="s">
        <v>21</v>
      </c>
      <c r="H8820">
        <v>19901</v>
      </c>
      <c r="I8820" t="s">
        <v>492</v>
      </c>
      <c r="J8820">
        <v>34.5</v>
      </c>
      <c r="K8820">
        <v>3</v>
      </c>
      <c r="L8820">
        <v>6.3250000000000002</v>
      </c>
      <c r="M8820">
        <v>0</v>
      </c>
      <c r="N8820">
        <v>15.525</v>
      </c>
    </row>
    <row r="8821" spans="1:14" hidden="1">
      <c r="A8821">
        <v>964</v>
      </c>
      <c r="B8821" t="s">
        <v>7103</v>
      </c>
      <c r="C8821" s="4">
        <v>41904</v>
      </c>
      <c r="D8821" s="4">
        <v>41906</v>
      </c>
      <c r="E8821" t="s">
        <v>52</v>
      </c>
      <c r="F8821" t="s">
        <v>3546</v>
      </c>
      <c r="G8821" t="s">
        <v>21</v>
      </c>
      <c r="H8821">
        <v>33433</v>
      </c>
      <c r="I8821" t="s">
        <v>1031</v>
      </c>
      <c r="J8821">
        <v>4.6079999999999997</v>
      </c>
      <c r="K8821">
        <v>2</v>
      </c>
      <c r="L8821">
        <v>1.4688000000000001</v>
      </c>
      <c r="M8821">
        <v>0.2</v>
      </c>
      <c r="N8821">
        <v>1.6704000000000001</v>
      </c>
    </row>
    <row r="8822" spans="1:14" hidden="1">
      <c r="A8822">
        <v>5725</v>
      </c>
      <c r="B8822" t="s">
        <v>7104</v>
      </c>
      <c r="C8822" s="4">
        <v>41904</v>
      </c>
      <c r="D8822" s="4">
        <v>41909</v>
      </c>
      <c r="E8822" t="s">
        <v>15</v>
      </c>
      <c r="F8822" t="s">
        <v>3639</v>
      </c>
      <c r="G8822" t="s">
        <v>27</v>
      </c>
      <c r="H8822">
        <v>60653</v>
      </c>
      <c r="I8822" t="s">
        <v>1323</v>
      </c>
      <c r="J8822">
        <v>331.536</v>
      </c>
      <c r="K8822">
        <v>3</v>
      </c>
      <c r="L8822">
        <v>138.13999999999999</v>
      </c>
      <c r="M8822">
        <v>0.2</v>
      </c>
      <c r="N8822">
        <v>-82.884</v>
      </c>
    </row>
    <row r="8823" spans="1:14" hidden="1">
      <c r="A8823">
        <v>8233</v>
      </c>
      <c r="B8823" t="s">
        <v>7105</v>
      </c>
      <c r="C8823" s="4">
        <v>41904</v>
      </c>
      <c r="D8823" s="4">
        <v>41910</v>
      </c>
      <c r="E8823" t="s">
        <v>15</v>
      </c>
      <c r="F8823" t="s">
        <v>284</v>
      </c>
      <c r="G8823" t="s">
        <v>21</v>
      </c>
      <c r="H8823">
        <v>95123</v>
      </c>
      <c r="I8823" t="s">
        <v>1119</v>
      </c>
      <c r="J8823">
        <v>169.45</v>
      </c>
      <c r="K8823">
        <v>5</v>
      </c>
      <c r="L8823">
        <v>25.4175</v>
      </c>
      <c r="M8823">
        <v>0</v>
      </c>
      <c r="N8823">
        <v>42.362499999999997</v>
      </c>
    </row>
    <row r="8824" spans="1:14" hidden="1">
      <c r="A8824">
        <v>8234</v>
      </c>
      <c r="B8824" t="s">
        <v>7105</v>
      </c>
      <c r="C8824" s="4">
        <v>41904</v>
      </c>
      <c r="D8824" s="4">
        <v>41910</v>
      </c>
      <c r="E8824" t="s">
        <v>15</v>
      </c>
      <c r="F8824" t="s">
        <v>284</v>
      </c>
      <c r="G8824" t="s">
        <v>21</v>
      </c>
      <c r="H8824">
        <v>95123</v>
      </c>
      <c r="I8824" t="s">
        <v>1156</v>
      </c>
      <c r="J8824">
        <v>40.68</v>
      </c>
      <c r="K8824">
        <v>2</v>
      </c>
      <c r="L8824">
        <v>20.136600000000001</v>
      </c>
      <c r="M8824">
        <v>0</v>
      </c>
      <c r="N8824">
        <v>0.406799999999997</v>
      </c>
    </row>
    <row r="8825" spans="1:14" hidden="1">
      <c r="A8825">
        <v>9656</v>
      </c>
      <c r="B8825" t="s">
        <v>7106</v>
      </c>
      <c r="C8825" s="4">
        <v>41904</v>
      </c>
      <c r="D8825" s="4">
        <v>41911</v>
      </c>
      <c r="E8825" t="s">
        <v>15</v>
      </c>
      <c r="F8825" t="s">
        <v>744</v>
      </c>
      <c r="G8825" t="s">
        <v>21</v>
      </c>
      <c r="H8825">
        <v>10035</v>
      </c>
      <c r="I8825" t="s">
        <v>1625</v>
      </c>
      <c r="J8825">
        <v>97.44</v>
      </c>
      <c r="K8825">
        <v>3</v>
      </c>
      <c r="L8825">
        <v>20.787199999999999</v>
      </c>
      <c r="M8825">
        <v>0</v>
      </c>
      <c r="N8825">
        <v>35.078400000000002</v>
      </c>
    </row>
    <row r="8826" spans="1:14" hidden="1">
      <c r="A8826">
        <v>9657</v>
      </c>
      <c r="B8826" t="s">
        <v>7106</v>
      </c>
      <c r="C8826" s="4">
        <v>41904</v>
      </c>
      <c r="D8826" s="4">
        <v>41911</v>
      </c>
      <c r="E8826" t="s">
        <v>15</v>
      </c>
      <c r="F8826" t="s">
        <v>744</v>
      </c>
      <c r="G8826" t="s">
        <v>21</v>
      </c>
      <c r="H8826">
        <v>10035</v>
      </c>
      <c r="I8826" t="s">
        <v>2696</v>
      </c>
      <c r="J8826">
        <v>3.984</v>
      </c>
      <c r="K8826">
        <v>1</v>
      </c>
      <c r="L8826">
        <v>2.5895999999999999</v>
      </c>
      <c r="M8826">
        <v>0.2</v>
      </c>
      <c r="N8826">
        <v>1.3944000000000001</v>
      </c>
    </row>
    <row r="8827" spans="1:14" hidden="1">
      <c r="A8827">
        <v>9658</v>
      </c>
      <c r="B8827" t="s">
        <v>7106</v>
      </c>
      <c r="C8827" s="4">
        <v>41904</v>
      </c>
      <c r="D8827" s="4">
        <v>41911</v>
      </c>
      <c r="E8827" t="s">
        <v>15</v>
      </c>
      <c r="F8827" t="s">
        <v>744</v>
      </c>
      <c r="G8827" t="s">
        <v>21</v>
      </c>
      <c r="H8827">
        <v>10035</v>
      </c>
      <c r="I8827" t="s">
        <v>1135</v>
      </c>
      <c r="J8827">
        <v>13.04</v>
      </c>
      <c r="K8827">
        <v>4</v>
      </c>
      <c r="L8827">
        <v>1.8255999999999999</v>
      </c>
      <c r="M8827">
        <v>0</v>
      </c>
      <c r="N8827">
        <v>5.7375999999999996</v>
      </c>
    </row>
    <row r="8828" spans="1:14" hidden="1">
      <c r="A8828">
        <v>9659</v>
      </c>
      <c r="B8828" t="s">
        <v>7106</v>
      </c>
      <c r="C8828" s="4">
        <v>41904</v>
      </c>
      <c r="D8828" s="4">
        <v>41911</v>
      </c>
      <c r="E8828" t="s">
        <v>15</v>
      </c>
      <c r="F8828" t="s">
        <v>744</v>
      </c>
      <c r="G8828" t="s">
        <v>21</v>
      </c>
      <c r="H8828">
        <v>10035</v>
      </c>
      <c r="I8828" t="s">
        <v>769</v>
      </c>
      <c r="J8828">
        <v>579.52800000000002</v>
      </c>
      <c r="K8828">
        <v>4</v>
      </c>
      <c r="L8828">
        <v>123.9546</v>
      </c>
      <c r="M8828">
        <v>0.1</v>
      </c>
      <c r="N8828">
        <v>83.709599999999995</v>
      </c>
    </row>
    <row r="8829" spans="1:14" hidden="1">
      <c r="A8829">
        <v>392</v>
      </c>
      <c r="B8829" t="s">
        <v>7107</v>
      </c>
      <c r="C8829" s="4">
        <v>41903</v>
      </c>
      <c r="D8829" s="4">
        <v>41905</v>
      </c>
      <c r="E8829" t="s">
        <v>52</v>
      </c>
      <c r="F8829" t="s">
        <v>5725</v>
      </c>
      <c r="G8829" t="s">
        <v>21</v>
      </c>
      <c r="H8829">
        <v>98198</v>
      </c>
      <c r="I8829" t="s">
        <v>1464</v>
      </c>
      <c r="J8829">
        <v>246.38399999999999</v>
      </c>
      <c r="K8829">
        <v>2</v>
      </c>
      <c r="L8829">
        <v>109.3329</v>
      </c>
      <c r="M8829">
        <v>0.2</v>
      </c>
      <c r="N8829">
        <v>27.7182</v>
      </c>
    </row>
    <row r="8830" spans="1:14" hidden="1">
      <c r="A8830">
        <v>393</v>
      </c>
      <c r="B8830" t="s">
        <v>7107</v>
      </c>
      <c r="C8830" s="4">
        <v>41903</v>
      </c>
      <c r="D8830" s="4">
        <v>41905</v>
      </c>
      <c r="E8830" t="s">
        <v>52</v>
      </c>
      <c r="F8830" t="s">
        <v>5725</v>
      </c>
      <c r="G8830" t="s">
        <v>21</v>
      </c>
      <c r="H8830">
        <v>98198</v>
      </c>
      <c r="I8830" t="s">
        <v>432</v>
      </c>
      <c r="J8830">
        <v>1799.97</v>
      </c>
      <c r="K8830">
        <v>3</v>
      </c>
      <c r="L8830">
        <v>365.9939</v>
      </c>
      <c r="M8830">
        <v>0</v>
      </c>
      <c r="N8830">
        <v>701.98829999999998</v>
      </c>
    </row>
    <row r="8831" spans="1:14" hidden="1">
      <c r="A8831">
        <v>2791</v>
      </c>
      <c r="B8831" t="s">
        <v>7108</v>
      </c>
      <c r="C8831" s="4">
        <v>41903</v>
      </c>
      <c r="D8831" s="4">
        <v>41904</v>
      </c>
      <c r="E8831" t="s">
        <v>38</v>
      </c>
      <c r="F8831" t="s">
        <v>901</v>
      </c>
      <c r="G8831" t="s">
        <v>27</v>
      </c>
      <c r="H8831">
        <v>68104</v>
      </c>
      <c r="I8831" t="s">
        <v>809</v>
      </c>
      <c r="J8831">
        <v>25.96</v>
      </c>
      <c r="K8831">
        <v>2</v>
      </c>
      <c r="L8831">
        <v>9.2157999999999998</v>
      </c>
      <c r="M8831">
        <v>0</v>
      </c>
      <c r="N8831">
        <v>7.5284000000000004</v>
      </c>
    </row>
    <row r="8832" spans="1:14" hidden="1">
      <c r="A8832">
        <v>2792</v>
      </c>
      <c r="B8832" t="s">
        <v>7108</v>
      </c>
      <c r="C8832" s="4">
        <v>41903</v>
      </c>
      <c r="D8832" s="4">
        <v>41904</v>
      </c>
      <c r="E8832" t="s">
        <v>38</v>
      </c>
      <c r="F8832" t="s">
        <v>901</v>
      </c>
      <c r="G8832" t="s">
        <v>27</v>
      </c>
      <c r="H8832">
        <v>68104</v>
      </c>
      <c r="I8832" t="s">
        <v>2321</v>
      </c>
      <c r="J8832">
        <v>36.270000000000003</v>
      </c>
      <c r="K8832">
        <v>3</v>
      </c>
      <c r="L8832">
        <v>8.4629999999999992</v>
      </c>
      <c r="M8832">
        <v>0</v>
      </c>
      <c r="N8832">
        <v>10.881</v>
      </c>
    </row>
    <row r="8833" spans="1:14" hidden="1">
      <c r="A8833">
        <v>2793</v>
      </c>
      <c r="B8833" t="s">
        <v>7108</v>
      </c>
      <c r="C8833" s="4">
        <v>41903</v>
      </c>
      <c r="D8833" s="4">
        <v>41904</v>
      </c>
      <c r="E8833" t="s">
        <v>38</v>
      </c>
      <c r="F8833" t="s">
        <v>901</v>
      </c>
      <c r="G8833" t="s">
        <v>27</v>
      </c>
      <c r="H8833">
        <v>68104</v>
      </c>
      <c r="I8833" t="s">
        <v>4668</v>
      </c>
      <c r="J8833">
        <v>6.48</v>
      </c>
      <c r="K8833">
        <v>1</v>
      </c>
      <c r="L8833">
        <v>3.3696000000000002</v>
      </c>
      <c r="M8833">
        <v>0</v>
      </c>
      <c r="N8833">
        <v>3.1103999999999998</v>
      </c>
    </row>
    <row r="8834" spans="1:14" hidden="1">
      <c r="A8834">
        <v>3162</v>
      </c>
      <c r="B8834" t="s">
        <v>7109</v>
      </c>
      <c r="C8834" s="4">
        <v>41903</v>
      </c>
      <c r="D8834" s="4">
        <v>41907</v>
      </c>
      <c r="E8834" t="s">
        <v>15</v>
      </c>
      <c r="F8834" t="s">
        <v>538</v>
      </c>
      <c r="G8834" t="s">
        <v>21</v>
      </c>
      <c r="H8834">
        <v>94109</v>
      </c>
      <c r="I8834" t="s">
        <v>2002</v>
      </c>
      <c r="J8834">
        <v>15.56</v>
      </c>
      <c r="K8834">
        <v>2</v>
      </c>
      <c r="L8834">
        <v>4.1234000000000002</v>
      </c>
      <c r="M8834">
        <v>0</v>
      </c>
      <c r="N8834">
        <v>7.3132000000000001</v>
      </c>
    </row>
    <row r="8835" spans="1:14" hidden="1">
      <c r="A8835">
        <v>3163</v>
      </c>
      <c r="B8835" t="s">
        <v>7109</v>
      </c>
      <c r="C8835" s="4">
        <v>41903</v>
      </c>
      <c r="D8835" s="4">
        <v>41907</v>
      </c>
      <c r="E8835" t="s">
        <v>15</v>
      </c>
      <c r="F8835" t="s">
        <v>538</v>
      </c>
      <c r="G8835" t="s">
        <v>21</v>
      </c>
      <c r="H8835">
        <v>94109</v>
      </c>
      <c r="I8835" t="s">
        <v>3014</v>
      </c>
      <c r="J8835">
        <v>78.349999999999994</v>
      </c>
      <c r="K8835">
        <v>5</v>
      </c>
      <c r="L8835">
        <v>8.3050999999999995</v>
      </c>
      <c r="M8835">
        <v>0</v>
      </c>
      <c r="N8835">
        <v>36.8245</v>
      </c>
    </row>
    <row r="8836" spans="1:14" hidden="1">
      <c r="A8836">
        <v>3164</v>
      </c>
      <c r="B8836" t="s">
        <v>7109</v>
      </c>
      <c r="C8836" s="4">
        <v>41903</v>
      </c>
      <c r="D8836" s="4">
        <v>41907</v>
      </c>
      <c r="E8836" t="s">
        <v>15</v>
      </c>
      <c r="F8836" t="s">
        <v>538</v>
      </c>
      <c r="G8836" t="s">
        <v>21</v>
      </c>
      <c r="H8836">
        <v>94109</v>
      </c>
      <c r="I8836" t="s">
        <v>144</v>
      </c>
      <c r="J8836">
        <v>59.52</v>
      </c>
      <c r="K8836">
        <v>3</v>
      </c>
      <c r="L8836">
        <v>14.6816</v>
      </c>
      <c r="M8836">
        <v>0</v>
      </c>
      <c r="N8836">
        <v>15.475199999999999</v>
      </c>
    </row>
    <row r="8837" spans="1:14" hidden="1">
      <c r="A8837">
        <v>3165</v>
      </c>
      <c r="B8837" t="s">
        <v>7109</v>
      </c>
      <c r="C8837" s="4">
        <v>41903</v>
      </c>
      <c r="D8837" s="4">
        <v>41907</v>
      </c>
      <c r="E8837" t="s">
        <v>15</v>
      </c>
      <c r="F8837" t="s">
        <v>538</v>
      </c>
      <c r="G8837" t="s">
        <v>21</v>
      </c>
      <c r="H8837">
        <v>94109</v>
      </c>
      <c r="I8837" t="s">
        <v>1510</v>
      </c>
      <c r="J8837">
        <v>38.520000000000003</v>
      </c>
      <c r="K8837">
        <v>9</v>
      </c>
      <c r="L8837">
        <v>2.3540000000000001</v>
      </c>
      <c r="M8837">
        <v>0</v>
      </c>
      <c r="N8837">
        <v>17.334</v>
      </c>
    </row>
    <row r="8838" spans="1:14" hidden="1">
      <c r="A8838">
        <v>3166</v>
      </c>
      <c r="B8838" t="s">
        <v>7109</v>
      </c>
      <c r="C8838" s="4">
        <v>41903</v>
      </c>
      <c r="D8838" s="4">
        <v>41907</v>
      </c>
      <c r="E8838" t="s">
        <v>15</v>
      </c>
      <c r="F8838" t="s">
        <v>538</v>
      </c>
      <c r="G8838" t="s">
        <v>21</v>
      </c>
      <c r="H8838">
        <v>94109</v>
      </c>
      <c r="I8838" t="s">
        <v>4646</v>
      </c>
      <c r="J8838">
        <v>239.98400000000001</v>
      </c>
      <c r="K8838">
        <v>2</v>
      </c>
      <c r="L8838">
        <v>107.9928</v>
      </c>
      <c r="M8838">
        <v>0.2</v>
      </c>
      <c r="N8838">
        <v>23.9984</v>
      </c>
    </row>
    <row r="8839" spans="1:14" hidden="1">
      <c r="A8839">
        <v>3167</v>
      </c>
      <c r="B8839" t="s">
        <v>7109</v>
      </c>
      <c r="C8839" s="4">
        <v>41903</v>
      </c>
      <c r="D8839" s="4">
        <v>41907</v>
      </c>
      <c r="E8839" t="s">
        <v>15</v>
      </c>
      <c r="F8839" t="s">
        <v>538</v>
      </c>
      <c r="G8839" t="s">
        <v>21</v>
      </c>
      <c r="H8839">
        <v>94109</v>
      </c>
      <c r="I8839" t="s">
        <v>735</v>
      </c>
      <c r="J8839">
        <v>19.350000000000001</v>
      </c>
      <c r="K8839">
        <v>3</v>
      </c>
      <c r="L8839">
        <v>3.2894999999999999</v>
      </c>
      <c r="M8839">
        <v>0</v>
      </c>
      <c r="N8839">
        <v>9.4815000000000005</v>
      </c>
    </row>
    <row r="8840" spans="1:14" hidden="1">
      <c r="A8840">
        <v>4235</v>
      </c>
      <c r="B8840" t="s">
        <v>7110</v>
      </c>
      <c r="C8840" s="4">
        <v>41903</v>
      </c>
      <c r="D8840" s="4">
        <v>41906</v>
      </c>
      <c r="E8840" t="s">
        <v>38</v>
      </c>
      <c r="F8840" t="s">
        <v>1631</v>
      </c>
      <c r="G8840" t="s">
        <v>17</v>
      </c>
      <c r="H8840">
        <v>19143</v>
      </c>
      <c r="I8840" t="s">
        <v>5103</v>
      </c>
      <c r="J8840">
        <v>11.352</v>
      </c>
      <c r="K8840">
        <v>3</v>
      </c>
      <c r="L8840">
        <v>2.4123000000000001</v>
      </c>
      <c r="M8840">
        <v>0.2</v>
      </c>
      <c r="N8840">
        <v>4.1151</v>
      </c>
    </row>
    <row r="8841" spans="1:14" hidden="1">
      <c r="A8841">
        <v>4236</v>
      </c>
      <c r="B8841" t="s">
        <v>7110</v>
      </c>
      <c r="C8841" s="4">
        <v>41903</v>
      </c>
      <c r="D8841" s="4">
        <v>41906</v>
      </c>
      <c r="E8841" t="s">
        <v>38</v>
      </c>
      <c r="F8841" t="s">
        <v>1631</v>
      </c>
      <c r="G8841" t="s">
        <v>17</v>
      </c>
      <c r="H8841">
        <v>19143</v>
      </c>
      <c r="I8841" t="s">
        <v>5465</v>
      </c>
      <c r="J8841">
        <v>20.808</v>
      </c>
      <c r="K8841">
        <v>9</v>
      </c>
      <c r="L8841">
        <v>1.5317000000000001</v>
      </c>
      <c r="M8841">
        <v>0.2</v>
      </c>
      <c r="N8841">
        <v>7.0227000000000004</v>
      </c>
    </row>
    <row r="8842" spans="1:14" hidden="1">
      <c r="A8842">
        <v>5305</v>
      </c>
      <c r="B8842" t="s">
        <v>7111</v>
      </c>
      <c r="C8842" s="4">
        <v>41903</v>
      </c>
      <c r="D8842" s="4">
        <v>41905</v>
      </c>
      <c r="E8842" t="s">
        <v>38</v>
      </c>
      <c r="F8842" t="s">
        <v>4605</v>
      </c>
      <c r="G8842" t="s">
        <v>17</v>
      </c>
      <c r="H8842">
        <v>75043</v>
      </c>
      <c r="I8842" t="s">
        <v>3098</v>
      </c>
      <c r="J8842">
        <v>8.5440000000000005</v>
      </c>
      <c r="K8842">
        <v>2</v>
      </c>
      <c r="L8842">
        <v>8.01</v>
      </c>
      <c r="M8842">
        <v>0.6</v>
      </c>
      <c r="N8842">
        <v>-7.476</v>
      </c>
    </row>
    <row r="8843" spans="1:14" hidden="1">
      <c r="A8843">
        <v>7103</v>
      </c>
      <c r="B8843" t="s">
        <v>7112</v>
      </c>
      <c r="C8843" s="4">
        <v>41903</v>
      </c>
      <c r="D8843" s="4">
        <v>41906</v>
      </c>
      <c r="E8843" t="s">
        <v>38</v>
      </c>
      <c r="F8843" t="s">
        <v>2722</v>
      </c>
      <c r="G8843" t="s">
        <v>21</v>
      </c>
      <c r="H8843">
        <v>19140</v>
      </c>
      <c r="I8843" t="s">
        <v>447</v>
      </c>
      <c r="J8843">
        <v>6.57</v>
      </c>
      <c r="K8843">
        <v>3</v>
      </c>
      <c r="L8843">
        <v>3.8690000000000002</v>
      </c>
      <c r="M8843">
        <v>0.7</v>
      </c>
      <c r="N8843">
        <v>-5.0369999999999999</v>
      </c>
    </row>
    <row r="8844" spans="1:14" hidden="1">
      <c r="A8844">
        <v>9050</v>
      </c>
      <c r="B8844" t="s">
        <v>7113</v>
      </c>
      <c r="C8844" s="4">
        <v>41903</v>
      </c>
      <c r="D8844" s="4">
        <v>41907</v>
      </c>
      <c r="E8844" t="s">
        <v>15</v>
      </c>
      <c r="F8844" t="s">
        <v>1703</v>
      </c>
      <c r="G8844" t="s">
        <v>17</v>
      </c>
      <c r="H8844">
        <v>10011</v>
      </c>
      <c r="I8844" t="s">
        <v>1749</v>
      </c>
      <c r="J8844">
        <v>66.03</v>
      </c>
      <c r="K8844">
        <v>3</v>
      </c>
      <c r="L8844">
        <v>16.287400000000002</v>
      </c>
      <c r="M8844">
        <v>0</v>
      </c>
      <c r="N8844">
        <v>17.1678</v>
      </c>
    </row>
    <row r="8845" spans="1:14" hidden="1">
      <c r="A8845">
        <v>126</v>
      </c>
      <c r="B8845" t="s">
        <v>7114</v>
      </c>
      <c r="C8845" s="4">
        <v>41902</v>
      </c>
      <c r="D8845" s="4">
        <v>41907</v>
      </c>
      <c r="E8845" t="s">
        <v>15</v>
      </c>
      <c r="F8845" t="s">
        <v>3050</v>
      </c>
      <c r="G8845" t="s">
        <v>21</v>
      </c>
      <c r="H8845">
        <v>61701</v>
      </c>
      <c r="I8845" t="s">
        <v>230</v>
      </c>
      <c r="J8845">
        <v>617.70000000000005</v>
      </c>
      <c r="K8845">
        <v>6</v>
      </c>
      <c r="L8845">
        <v>170.89699999999999</v>
      </c>
      <c r="M8845">
        <v>0.5</v>
      </c>
      <c r="N8845">
        <v>-407.68200000000002</v>
      </c>
    </row>
    <row r="8846" spans="1:14" hidden="1">
      <c r="A8846">
        <v>794</v>
      </c>
      <c r="B8846" t="s">
        <v>7115</v>
      </c>
      <c r="C8846" s="4">
        <v>41902</v>
      </c>
      <c r="D8846" s="4">
        <v>41908</v>
      </c>
      <c r="E8846" t="s">
        <v>15</v>
      </c>
      <c r="F8846" t="s">
        <v>1084</v>
      </c>
      <c r="G8846" t="s">
        <v>21</v>
      </c>
      <c r="H8846">
        <v>94110</v>
      </c>
      <c r="I8846" t="s">
        <v>1990</v>
      </c>
      <c r="J8846">
        <v>9.9600000000000009</v>
      </c>
      <c r="K8846">
        <v>2</v>
      </c>
      <c r="L8846">
        <v>2.6892</v>
      </c>
      <c r="M8846">
        <v>0</v>
      </c>
      <c r="N8846">
        <v>4.5815999999999999</v>
      </c>
    </row>
    <row r="8847" spans="1:14" hidden="1">
      <c r="A8847">
        <v>795</v>
      </c>
      <c r="B8847" t="s">
        <v>7115</v>
      </c>
      <c r="C8847" s="4">
        <v>41902</v>
      </c>
      <c r="D8847" s="4">
        <v>41908</v>
      </c>
      <c r="E8847" t="s">
        <v>15</v>
      </c>
      <c r="F8847" t="s">
        <v>1084</v>
      </c>
      <c r="G8847" t="s">
        <v>21</v>
      </c>
      <c r="H8847">
        <v>94110</v>
      </c>
      <c r="I8847" t="s">
        <v>581</v>
      </c>
      <c r="J8847">
        <v>21.72</v>
      </c>
      <c r="K8847">
        <v>4</v>
      </c>
      <c r="L8847">
        <v>2.7692999999999999</v>
      </c>
      <c r="M8847">
        <v>0</v>
      </c>
      <c r="N8847">
        <v>10.642799999999999</v>
      </c>
    </row>
    <row r="8848" spans="1:14" hidden="1">
      <c r="A8848">
        <v>2218</v>
      </c>
      <c r="B8848" t="s">
        <v>7116</v>
      </c>
      <c r="C8848" s="4">
        <v>41902</v>
      </c>
      <c r="D8848" s="4">
        <v>41907</v>
      </c>
      <c r="E8848" t="s">
        <v>15</v>
      </c>
      <c r="F8848" t="s">
        <v>2274</v>
      </c>
      <c r="G8848" t="s">
        <v>27</v>
      </c>
      <c r="H8848">
        <v>32216</v>
      </c>
      <c r="I8848" t="s">
        <v>1550</v>
      </c>
      <c r="J8848">
        <v>2.8159999999999998</v>
      </c>
      <c r="K8848">
        <v>2</v>
      </c>
      <c r="L8848">
        <v>0.91520000000000001</v>
      </c>
      <c r="M8848">
        <v>0.2</v>
      </c>
      <c r="N8848">
        <v>0.98560000000000003</v>
      </c>
    </row>
    <row r="8849" spans="1:14" hidden="1">
      <c r="A8849">
        <v>4241</v>
      </c>
      <c r="B8849" t="s">
        <v>7117</v>
      </c>
      <c r="C8849" s="4">
        <v>41902</v>
      </c>
      <c r="D8849" s="4">
        <v>41908</v>
      </c>
      <c r="E8849" t="s">
        <v>15</v>
      </c>
      <c r="F8849" t="s">
        <v>2975</v>
      </c>
      <c r="G8849" t="s">
        <v>17</v>
      </c>
      <c r="H8849">
        <v>90004</v>
      </c>
      <c r="I8849" t="s">
        <v>4441</v>
      </c>
      <c r="J8849">
        <v>43.92</v>
      </c>
      <c r="K8849">
        <v>4</v>
      </c>
      <c r="L8849">
        <v>8.0153999999999996</v>
      </c>
      <c r="M8849">
        <v>0</v>
      </c>
      <c r="N8849">
        <v>11.8584</v>
      </c>
    </row>
    <row r="8850" spans="1:14" hidden="1">
      <c r="A8850">
        <v>4242</v>
      </c>
      <c r="B8850" t="s">
        <v>7117</v>
      </c>
      <c r="C8850" s="4">
        <v>41902</v>
      </c>
      <c r="D8850" s="4">
        <v>41908</v>
      </c>
      <c r="E8850" t="s">
        <v>15</v>
      </c>
      <c r="F8850" t="s">
        <v>2975</v>
      </c>
      <c r="G8850" t="s">
        <v>17</v>
      </c>
      <c r="H8850">
        <v>90004</v>
      </c>
      <c r="I8850" t="s">
        <v>545</v>
      </c>
      <c r="J8850">
        <v>20.231999999999999</v>
      </c>
      <c r="K8850">
        <v>3</v>
      </c>
      <c r="L8850">
        <v>4.5522</v>
      </c>
      <c r="M8850">
        <v>0.2</v>
      </c>
      <c r="N8850">
        <v>6.5754000000000001</v>
      </c>
    </row>
    <row r="8851" spans="1:14" hidden="1">
      <c r="A8851">
        <v>5237</v>
      </c>
      <c r="B8851" t="s">
        <v>7118</v>
      </c>
      <c r="C8851" s="4">
        <v>41902</v>
      </c>
      <c r="D8851" s="4">
        <v>41906</v>
      </c>
      <c r="E8851" t="s">
        <v>15</v>
      </c>
      <c r="F8851" t="s">
        <v>3221</v>
      </c>
      <c r="G8851" t="s">
        <v>21</v>
      </c>
      <c r="H8851">
        <v>21044</v>
      </c>
      <c r="I8851" t="s">
        <v>589</v>
      </c>
      <c r="J8851">
        <v>164.22</v>
      </c>
      <c r="K8851">
        <v>3</v>
      </c>
      <c r="L8851">
        <v>37.770600000000002</v>
      </c>
      <c r="M8851">
        <v>0</v>
      </c>
      <c r="N8851">
        <v>50.908200000000001</v>
      </c>
    </row>
    <row r="8852" spans="1:14" hidden="1">
      <c r="A8852">
        <v>5238</v>
      </c>
      <c r="B8852" t="s">
        <v>7118</v>
      </c>
      <c r="C8852" s="4">
        <v>41902</v>
      </c>
      <c r="D8852" s="4">
        <v>41906</v>
      </c>
      <c r="E8852" t="s">
        <v>15</v>
      </c>
      <c r="F8852" t="s">
        <v>3221</v>
      </c>
      <c r="G8852" t="s">
        <v>21</v>
      </c>
      <c r="H8852">
        <v>21044</v>
      </c>
      <c r="I8852" t="s">
        <v>3116</v>
      </c>
      <c r="J8852">
        <v>362.94</v>
      </c>
      <c r="K8852">
        <v>3</v>
      </c>
      <c r="L8852">
        <v>108.88200000000001</v>
      </c>
      <c r="M8852">
        <v>0</v>
      </c>
      <c r="N8852">
        <v>36.293999999999997</v>
      </c>
    </row>
    <row r="8853" spans="1:14" hidden="1">
      <c r="A8853">
        <v>5239</v>
      </c>
      <c r="B8853" t="s">
        <v>7118</v>
      </c>
      <c r="C8853" s="4">
        <v>41902</v>
      </c>
      <c r="D8853" s="4">
        <v>41906</v>
      </c>
      <c r="E8853" t="s">
        <v>15</v>
      </c>
      <c r="F8853" t="s">
        <v>3221</v>
      </c>
      <c r="G8853" t="s">
        <v>21</v>
      </c>
      <c r="H8853">
        <v>21044</v>
      </c>
      <c r="I8853" t="s">
        <v>2043</v>
      </c>
      <c r="J8853">
        <v>59.98</v>
      </c>
      <c r="K8853">
        <v>2</v>
      </c>
      <c r="L8853">
        <v>16.7944</v>
      </c>
      <c r="M8853">
        <v>0</v>
      </c>
      <c r="N8853">
        <v>26.391200000000001</v>
      </c>
    </row>
    <row r="8854" spans="1:14" hidden="1">
      <c r="A8854">
        <v>8867</v>
      </c>
      <c r="B8854" t="s">
        <v>7119</v>
      </c>
      <c r="C8854" s="4">
        <v>41902</v>
      </c>
      <c r="D8854" s="4">
        <v>41905</v>
      </c>
      <c r="E8854" t="s">
        <v>38</v>
      </c>
      <c r="F8854" t="s">
        <v>3001</v>
      </c>
      <c r="G8854" t="s">
        <v>21</v>
      </c>
      <c r="H8854">
        <v>60653</v>
      </c>
      <c r="I8854" t="s">
        <v>2463</v>
      </c>
      <c r="J8854">
        <v>493.43</v>
      </c>
      <c r="K8854">
        <v>5</v>
      </c>
      <c r="L8854">
        <v>112.78400000000001</v>
      </c>
      <c r="M8854">
        <v>0.3</v>
      </c>
      <c r="N8854">
        <v>-70.489999999999995</v>
      </c>
    </row>
    <row r="8855" spans="1:14" hidden="1">
      <c r="A8855">
        <v>8868</v>
      </c>
      <c r="B8855" t="s">
        <v>7119</v>
      </c>
      <c r="C8855" s="4">
        <v>41902</v>
      </c>
      <c r="D8855" s="4">
        <v>41905</v>
      </c>
      <c r="E8855" t="s">
        <v>38</v>
      </c>
      <c r="F8855" t="s">
        <v>3001</v>
      </c>
      <c r="G8855" t="s">
        <v>21</v>
      </c>
      <c r="H8855">
        <v>60653</v>
      </c>
      <c r="I8855" t="s">
        <v>1754</v>
      </c>
      <c r="J8855">
        <v>11.12</v>
      </c>
      <c r="K8855">
        <v>2</v>
      </c>
      <c r="L8855">
        <v>3.8224999999999998</v>
      </c>
      <c r="M8855">
        <v>0.2</v>
      </c>
      <c r="N8855">
        <v>3.4750000000000001</v>
      </c>
    </row>
    <row r="8856" spans="1:14" hidden="1">
      <c r="A8856">
        <v>8956</v>
      </c>
      <c r="B8856" t="s">
        <v>7120</v>
      </c>
      <c r="C8856" s="4">
        <v>41902</v>
      </c>
      <c r="D8856" s="4">
        <v>41906</v>
      </c>
      <c r="E8856" t="s">
        <v>15</v>
      </c>
      <c r="F8856" t="s">
        <v>633</v>
      </c>
      <c r="G8856" t="s">
        <v>27</v>
      </c>
      <c r="H8856">
        <v>92024</v>
      </c>
      <c r="I8856" t="s">
        <v>3656</v>
      </c>
      <c r="J8856">
        <v>8.56</v>
      </c>
      <c r="K8856">
        <v>2</v>
      </c>
      <c r="L8856">
        <v>2.3540000000000001</v>
      </c>
      <c r="M8856">
        <v>0</v>
      </c>
      <c r="N8856">
        <v>3.8519999999999999</v>
      </c>
    </row>
    <row r="8857" spans="1:14" hidden="1">
      <c r="A8857">
        <v>9394</v>
      </c>
      <c r="B8857" t="s">
        <v>7121</v>
      </c>
      <c r="C8857" s="4">
        <v>41902</v>
      </c>
      <c r="D8857" s="4">
        <v>41905</v>
      </c>
      <c r="E8857" t="s">
        <v>38</v>
      </c>
      <c r="F8857" t="s">
        <v>438</v>
      </c>
      <c r="G8857" t="s">
        <v>21</v>
      </c>
      <c r="H8857">
        <v>10011</v>
      </c>
      <c r="I8857" t="s">
        <v>2484</v>
      </c>
      <c r="J8857">
        <v>629.95000000000005</v>
      </c>
      <c r="K8857">
        <v>5</v>
      </c>
      <c r="L8857">
        <v>94.492500000000007</v>
      </c>
      <c r="M8857">
        <v>0</v>
      </c>
      <c r="N8857">
        <v>157.48750000000001</v>
      </c>
    </row>
    <row r="8858" spans="1:14" hidden="1">
      <c r="A8858">
        <v>9395</v>
      </c>
      <c r="B8858" t="s">
        <v>7121</v>
      </c>
      <c r="C8858" s="4">
        <v>41902</v>
      </c>
      <c r="D8858" s="4">
        <v>41905</v>
      </c>
      <c r="E8858" t="s">
        <v>38</v>
      </c>
      <c r="F8858" t="s">
        <v>438</v>
      </c>
      <c r="G8858" t="s">
        <v>21</v>
      </c>
      <c r="H8858">
        <v>10011</v>
      </c>
      <c r="I8858" t="s">
        <v>179</v>
      </c>
      <c r="J8858">
        <v>631.78200000000004</v>
      </c>
      <c r="K8858">
        <v>2</v>
      </c>
      <c r="L8858">
        <v>245.69300000000001</v>
      </c>
      <c r="M8858">
        <v>0.1</v>
      </c>
      <c r="N8858">
        <v>140.39599999999999</v>
      </c>
    </row>
    <row r="8859" spans="1:14" hidden="1">
      <c r="A8859">
        <v>9396</v>
      </c>
      <c r="B8859" t="s">
        <v>7121</v>
      </c>
      <c r="C8859" s="4">
        <v>41902</v>
      </c>
      <c r="D8859" s="4">
        <v>41905</v>
      </c>
      <c r="E8859" t="s">
        <v>38</v>
      </c>
      <c r="F8859" t="s">
        <v>438</v>
      </c>
      <c r="G8859" t="s">
        <v>21</v>
      </c>
      <c r="H8859">
        <v>10011</v>
      </c>
      <c r="I8859" t="s">
        <v>954</v>
      </c>
      <c r="J8859">
        <v>801.56799999999998</v>
      </c>
      <c r="K8859">
        <v>2</v>
      </c>
      <c r="L8859">
        <v>405.79379999999998</v>
      </c>
      <c r="M8859">
        <v>0.2</v>
      </c>
      <c r="N8859">
        <v>-10.0196000000001</v>
      </c>
    </row>
    <row r="8860" spans="1:14" hidden="1">
      <c r="A8860">
        <v>9397</v>
      </c>
      <c r="B8860" t="s">
        <v>7121</v>
      </c>
      <c r="C8860" s="4">
        <v>41902</v>
      </c>
      <c r="D8860" s="4">
        <v>41905</v>
      </c>
      <c r="E8860" t="s">
        <v>38</v>
      </c>
      <c r="F8860" t="s">
        <v>438</v>
      </c>
      <c r="G8860" t="s">
        <v>21</v>
      </c>
      <c r="H8860">
        <v>10011</v>
      </c>
      <c r="I8860" t="s">
        <v>2902</v>
      </c>
      <c r="J8860">
        <v>75.180000000000007</v>
      </c>
      <c r="K8860">
        <v>6</v>
      </c>
      <c r="L8860">
        <v>6.6409000000000002</v>
      </c>
      <c r="M8860">
        <v>0</v>
      </c>
      <c r="N8860">
        <v>35.334600000000002</v>
      </c>
    </row>
    <row r="8861" spans="1:14" hidden="1">
      <c r="A8861">
        <v>9398</v>
      </c>
      <c r="B8861" t="s">
        <v>7121</v>
      </c>
      <c r="C8861" s="4">
        <v>41902</v>
      </c>
      <c r="D8861" s="4">
        <v>41905</v>
      </c>
      <c r="E8861" t="s">
        <v>38</v>
      </c>
      <c r="F8861" t="s">
        <v>438</v>
      </c>
      <c r="G8861" t="s">
        <v>21</v>
      </c>
      <c r="H8861">
        <v>10011</v>
      </c>
      <c r="I8861" t="s">
        <v>4182</v>
      </c>
      <c r="J8861">
        <v>30.98</v>
      </c>
      <c r="K8861">
        <v>1</v>
      </c>
      <c r="L8861">
        <v>22.9252</v>
      </c>
      <c r="M8861">
        <v>0</v>
      </c>
      <c r="N8861">
        <v>8.0548000000000002</v>
      </c>
    </row>
    <row r="8862" spans="1:14" hidden="1">
      <c r="A8862">
        <v>9399</v>
      </c>
      <c r="B8862" t="s">
        <v>7121</v>
      </c>
      <c r="C8862" s="4">
        <v>41902</v>
      </c>
      <c r="D8862" s="4">
        <v>41905</v>
      </c>
      <c r="E8862" t="s">
        <v>38</v>
      </c>
      <c r="F8862" t="s">
        <v>438</v>
      </c>
      <c r="G8862" t="s">
        <v>21</v>
      </c>
      <c r="H8862">
        <v>10011</v>
      </c>
      <c r="I8862" t="s">
        <v>240</v>
      </c>
      <c r="J8862">
        <v>1349.91</v>
      </c>
      <c r="K8862">
        <v>9</v>
      </c>
      <c r="L8862">
        <v>76.494900000000001</v>
      </c>
      <c r="M8862">
        <v>0</v>
      </c>
      <c r="N8862">
        <v>661.45590000000004</v>
      </c>
    </row>
    <row r="8863" spans="1:14" hidden="1">
      <c r="A8863">
        <v>263</v>
      </c>
      <c r="B8863" t="s">
        <v>7122</v>
      </c>
      <c r="C8863" s="4">
        <v>41901</v>
      </c>
      <c r="D8863" s="4">
        <v>41903</v>
      </c>
      <c r="E8863" t="s">
        <v>52</v>
      </c>
      <c r="F8863" t="s">
        <v>1250</v>
      </c>
      <c r="G8863" t="s">
        <v>27</v>
      </c>
      <c r="H8863">
        <v>77036</v>
      </c>
      <c r="I8863" t="s">
        <v>3463</v>
      </c>
      <c r="J8863">
        <v>3059.982</v>
      </c>
      <c r="K8863">
        <v>3</v>
      </c>
      <c r="L8863">
        <v>1189.9929999999999</v>
      </c>
      <c r="M8863">
        <v>0.4</v>
      </c>
      <c r="N8863">
        <v>-509.99700000000098</v>
      </c>
    </row>
    <row r="8864" spans="1:14" hidden="1">
      <c r="A8864">
        <v>264</v>
      </c>
      <c r="B8864" t="s">
        <v>7122</v>
      </c>
      <c r="C8864" s="4">
        <v>41901</v>
      </c>
      <c r="D8864" s="4">
        <v>41903</v>
      </c>
      <c r="E8864" t="s">
        <v>52</v>
      </c>
      <c r="F8864" t="s">
        <v>1250</v>
      </c>
      <c r="G8864" t="s">
        <v>27</v>
      </c>
      <c r="H8864">
        <v>77036</v>
      </c>
      <c r="I8864" t="s">
        <v>7123</v>
      </c>
      <c r="J8864">
        <v>2519.9580000000001</v>
      </c>
      <c r="K8864">
        <v>7</v>
      </c>
      <c r="L8864">
        <v>395.99340000000001</v>
      </c>
      <c r="M8864">
        <v>0.4</v>
      </c>
      <c r="N8864">
        <v>-251.9958</v>
      </c>
    </row>
    <row r="8865" spans="1:14" hidden="1">
      <c r="A8865">
        <v>323</v>
      </c>
      <c r="B8865" t="s">
        <v>7124</v>
      </c>
      <c r="C8865" s="4">
        <v>41901</v>
      </c>
      <c r="D8865" s="4">
        <v>41906</v>
      </c>
      <c r="E8865" t="s">
        <v>15</v>
      </c>
      <c r="F8865" t="s">
        <v>2073</v>
      </c>
      <c r="G8865" t="s">
        <v>27</v>
      </c>
      <c r="H8865">
        <v>90805</v>
      </c>
      <c r="I8865" t="s">
        <v>1131</v>
      </c>
      <c r="J8865">
        <v>7.16</v>
      </c>
      <c r="K8865">
        <v>2</v>
      </c>
      <c r="L8865">
        <v>1.79</v>
      </c>
      <c r="M8865">
        <v>0</v>
      </c>
      <c r="N8865">
        <v>3.58</v>
      </c>
    </row>
    <row r="8866" spans="1:14" hidden="1">
      <c r="A8866">
        <v>4128</v>
      </c>
      <c r="B8866" t="s">
        <v>7125</v>
      </c>
      <c r="C8866" s="4">
        <v>41901</v>
      </c>
      <c r="D8866" s="4">
        <v>41906</v>
      </c>
      <c r="E8866" t="s">
        <v>15</v>
      </c>
      <c r="F8866" t="s">
        <v>565</v>
      </c>
      <c r="G8866" t="s">
        <v>21</v>
      </c>
      <c r="H8866">
        <v>28205</v>
      </c>
      <c r="I8866" t="s">
        <v>3051</v>
      </c>
      <c r="J8866">
        <v>67.343999999999994</v>
      </c>
      <c r="K8866">
        <v>6</v>
      </c>
      <c r="L8866">
        <v>9.9612999999999996</v>
      </c>
      <c r="M8866">
        <v>0.2</v>
      </c>
      <c r="N8866">
        <v>7.5761999999999903</v>
      </c>
    </row>
    <row r="8867" spans="1:14" hidden="1">
      <c r="A8867">
        <v>4129</v>
      </c>
      <c r="B8867" t="s">
        <v>7125</v>
      </c>
      <c r="C8867" s="4">
        <v>41901</v>
      </c>
      <c r="D8867" s="4">
        <v>41906</v>
      </c>
      <c r="E8867" t="s">
        <v>15</v>
      </c>
      <c r="F8867" t="s">
        <v>565</v>
      </c>
      <c r="G8867" t="s">
        <v>21</v>
      </c>
      <c r="H8867">
        <v>28205</v>
      </c>
      <c r="I8867" t="s">
        <v>5494</v>
      </c>
      <c r="J8867">
        <v>2624.9850000000001</v>
      </c>
      <c r="K8867">
        <v>3</v>
      </c>
      <c r="L8867">
        <v>1189.9931999999999</v>
      </c>
      <c r="M8867">
        <v>0.5</v>
      </c>
      <c r="N8867">
        <v>-944.99459999999999</v>
      </c>
    </row>
    <row r="8868" spans="1:14" hidden="1">
      <c r="A8868">
        <v>4251</v>
      </c>
      <c r="B8868" t="s">
        <v>7126</v>
      </c>
      <c r="C8868" s="4">
        <v>41901</v>
      </c>
      <c r="D8868" s="4">
        <v>41901</v>
      </c>
      <c r="E8868" t="s">
        <v>98</v>
      </c>
      <c r="F8868" t="s">
        <v>5053</v>
      </c>
      <c r="G8868" t="s">
        <v>27</v>
      </c>
      <c r="H8868">
        <v>10011</v>
      </c>
      <c r="I8868" t="s">
        <v>2817</v>
      </c>
      <c r="J8868">
        <v>887.10299999999995</v>
      </c>
      <c r="K8868">
        <v>7</v>
      </c>
      <c r="L8868">
        <v>101.3832</v>
      </c>
      <c r="M8868">
        <v>0.1</v>
      </c>
      <c r="N8868">
        <v>177.42060000000001</v>
      </c>
    </row>
    <row r="8869" spans="1:14" hidden="1">
      <c r="A8869">
        <v>7378</v>
      </c>
      <c r="B8869" t="s">
        <v>7127</v>
      </c>
      <c r="C8869" s="4">
        <v>41901</v>
      </c>
      <c r="D8869" s="4">
        <v>41905</v>
      </c>
      <c r="E8869" t="s">
        <v>15</v>
      </c>
      <c r="F8869" t="s">
        <v>3966</v>
      </c>
      <c r="G8869" t="s">
        <v>27</v>
      </c>
      <c r="H8869">
        <v>98115</v>
      </c>
      <c r="I8869" t="s">
        <v>1165</v>
      </c>
      <c r="J8869">
        <v>92.52</v>
      </c>
      <c r="K8869">
        <v>6</v>
      </c>
      <c r="L8869">
        <v>11.256600000000001</v>
      </c>
      <c r="M8869">
        <v>0</v>
      </c>
      <c r="N8869">
        <v>24.980399999999999</v>
      </c>
    </row>
    <row r="8870" spans="1:14" hidden="1">
      <c r="A8870">
        <v>8575</v>
      </c>
      <c r="B8870" t="s">
        <v>7128</v>
      </c>
      <c r="C8870" s="4">
        <v>41901</v>
      </c>
      <c r="D8870" s="4">
        <v>41901</v>
      </c>
      <c r="E8870" t="s">
        <v>98</v>
      </c>
      <c r="F8870" t="s">
        <v>2932</v>
      </c>
      <c r="G8870" t="s">
        <v>17</v>
      </c>
      <c r="H8870">
        <v>94110</v>
      </c>
      <c r="I8870" t="s">
        <v>3848</v>
      </c>
      <c r="J8870">
        <v>5.67</v>
      </c>
      <c r="K8870">
        <v>3</v>
      </c>
      <c r="L8870">
        <v>1.8522000000000001</v>
      </c>
      <c r="M8870">
        <v>0</v>
      </c>
      <c r="N8870">
        <v>0.1134</v>
      </c>
    </row>
    <row r="8871" spans="1:14" hidden="1">
      <c r="A8871">
        <v>9041</v>
      </c>
      <c r="B8871" t="s">
        <v>7129</v>
      </c>
      <c r="C8871" s="4">
        <v>41901</v>
      </c>
      <c r="D8871" s="4">
        <v>41906</v>
      </c>
      <c r="E8871" t="s">
        <v>15</v>
      </c>
      <c r="F8871" t="s">
        <v>2959</v>
      </c>
      <c r="G8871" t="s">
        <v>27</v>
      </c>
      <c r="H8871">
        <v>85224</v>
      </c>
      <c r="I8871" t="s">
        <v>1660</v>
      </c>
      <c r="J8871">
        <v>73.915000000000006</v>
      </c>
      <c r="K8871">
        <v>1</v>
      </c>
      <c r="L8871">
        <v>119.7423</v>
      </c>
      <c r="M8871">
        <v>0.5</v>
      </c>
      <c r="N8871">
        <v>-45.827300000000001</v>
      </c>
    </row>
    <row r="8872" spans="1:14" hidden="1">
      <c r="A8872">
        <v>879</v>
      </c>
      <c r="B8872" t="s">
        <v>7130</v>
      </c>
      <c r="C8872" s="4">
        <v>41899</v>
      </c>
      <c r="D8872" s="4">
        <v>41903</v>
      </c>
      <c r="E8872" t="s">
        <v>15</v>
      </c>
      <c r="F8872" t="s">
        <v>1806</v>
      </c>
      <c r="G8872" t="s">
        <v>17</v>
      </c>
      <c r="H8872">
        <v>19120</v>
      </c>
      <c r="I8872" t="s">
        <v>2211</v>
      </c>
      <c r="J8872">
        <v>5.8920000000000003</v>
      </c>
      <c r="K8872">
        <v>4</v>
      </c>
      <c r="L8872">
        <v>2.5041000000000002</v>
      </c>
      <c r="M8872">
        <v>0.7</v>
      </c>
      <c r="N8872">
        <v>-4.1243999999999996</v>
      </c>
    </row>
    <row r="8873" spans="1:14" hidden="1">
      <c r="A8873">
        <v>3282</v>
      </c>
      <c r="B8873" t="s">
        <v>7131</v>
      </c>
      <c r="C8873" s="4">
        <v>41899</v>
      </c>
      <c r="D8873" s="4">
        <v>41906</v>
      </c>
      <c r="E8873" t="s">
        <v>15</v>
      </c>
      <c r="F8873" t="s">
        <v>4132</v>
      </c>
      <c r="G8873" t="s">
        <v>21</v>
      </c>
      <c r="H8873">
        <v>27604</v>
      </c>
      <c r="I8873" t="s">
        <v>2218</v>
      </c>
      <c r="J8873">
        <v>47.984000000000002</v>
      </c>
      <c r="K8873">
        <v>2</v>
      </c>
      <c r="L8873">
        <v>17.394200000000001</v>
      </c>
      <c r="M8873">
        <v>0.2</v>
      </c>
      <c r="N8873">
        <v>13.195600000000001</v>
      </c>
    </row>
    <row r="8874" spans="1:14" hidden="1">
      <c r="A8874">
        <v>3283</v>
      </c>
      <c r="B8874" t="s">
        <v>7131</v>
      </c>
      <c r="C8874" s="4">
        <v>41899</v>
      </c>
      <c r="D8874" s="4">
        <v>41906</v>
      </c>
      <c r="E8874" t="s">
        <v>15</v>
      </c>
      <c r="F8874" t="s">
        <v>4132</v>
      </c>
      <c r="G8874" t="s">
        <v>21</v>
      </c>
      <c r="H8874">
        <v>27604</v>
      </c>
      <c r="I8874" t="s">
        <v>3178</v>
      </c>
      <c r="J8874">
        <v>4.6239999999999997</v>
      </c>
      <c r="K8874">
        <v>1</v>
      </c>
      <c r="L8874">
        <v>2.9478</v>
      </c>
      <c r="M8874">
        <v>0.2</v>
      </c>
      <c r="N8874">
        <v>1.6761999999999999</v>
      </c>
    </row>
    <row r="8875" spans="1:14" hidden="1">
      <c r="A8875">
        <v>3925</v>
      </c>
      <c r="B8875" t="s">
        <v>7132</v>
      </c>
      <c r="C8875" s="4">
        <v>41899</v>
      </c>
      <c r="D8875" s="4">
        <v>41903</v>
      </c>
      <c r="E8875" t="s">
        <v>15</v>
      </c>
      <c r="F8875" t="s">
        <v>269</v>
      </c>
      <c r="G8875" t="s">
        <v>21</v>
      </c>
      <c r="H8875">
        <v>98103</v>
      </c>
      <c r="I8875" t="s">
        <v>569</v>
      </c>
      <c r="J8875">
        <v>30.28</v>
      </c>
      <c r="K8875">
        <v>2</v>
      </c>
      <c r="L8875">
        <v>14.5344</v>
      </c>
      <c r="M8875">
        <v>0</v>
      </c>
      <c r="N8875">
        <v>1.2112000000000001</v>
      </c>
    </row>
    <row r="8876" spans="1:14" hidden="1">
      <c r="A8876">
        <v>3926</v>
      </c>
      <c r="B8876" t="s">
        <v>7132</v>
      </c>
      <c r="C8876" s="4">
        <v>41899</v>
      </c>
      <c r="D8876" s="4">
        <v>41903</v>
      </c>
      <c r="E8876" t="s">
        <v>15</v>
      </c>
      <c r="F8876" t="s">
        <v>269</v>
      </c>
      <c r="G8876" t="s">
        <v>21</v>
      </c>
      <c r="H8876">
        <v>98103</v>
      </c>
      <c r="I8876" t="s">
        <v>1262</v>
      </c>
      <c r="J8876">
        <v>57.93</v>
      </c>
      <c r="K8876">
        <v>3</v>
      </c>
      <c r="L8876">
        <v>13.9032</v>
      </c>
      <c r="M8876">
        <v>0</v>
      </c>
      <c r="N8876">
        <v>16.220400000000001</v>
      </c>
    </row>
    <row r="8877" spans="1:14" hidden="1">
      <c r="A8877">
        <v>3927</v>
      </c>
      <c r="B8877" t="s">
        <v>7132</v>
      </c>
      <c r="C8877" s="4">
        <v>41899</v>
      </c>
      <c r="D8877" s="4">
        <v>41903</v>
      </c>
      <c r="E8877" t="s">
        <v>15</v>
      </c>
      <c r="F8877" t="s">
        <v>269</v>
      </c>
      <c r="G8877" t="s">
        <v>21</v>
      </c>
      <c r="H8877">
        <v>98103</v>
      </c>
      <c r="I8877" t="s">
        <v>1427</v>
      </c>
      <c r="J8877">
        <v>35.340000000000003</v>
      </c>
      <c r="K8877">
        <v>2</v>
      </c>
      <c r="L8877">
        <v>10.955399999999999</v>
      </c>
      <c r="M8877">
        <v>0</v>
      </c>
      <c r="N8877">
        <v>13.4292</v>
      </c>
    </row>
    <row r="8878" spans="1:14" hidden="1">
      <c r="A8878">
        <v>3928</v>
      </c>
      <c r="B8878" t="s">
        <v>7132</v>
      </c>
      <c r="C8878" s="4">
        <v>41899</v>
      </c>
      <c r="D8878" s="4">
        <v>41903</v>
      </c>
      <c r="E8878" t="s">
        <v>15</v>
      </c>
      <c r="F8878" t="s">
        <v>269</v>
      </c>
      <c r="G8878" t="s">
        <v>21</v>
      </c>
      <c r="H8878">
        <v>98103</v>
      </c>
      <c r="I8878" t="s">
        <v>1468</v>
      </c>
      <c r="J8878">
        <v>137.24</v>
      </c>
      <c r="K8878">
        <v>5</v>
      </c>
      <c r="L8878">
        <v>18.1843</v>
      </c>
      <c r="M8878">
        <v>0.2</v>
      </c>
      <c r="N8878">
        <v>46.3185</v>
      </c>
    </row>
    <row r="8879" spans="1:14" hidden="1">
      <c r="A8879">
        <v>4764</v>
      </c>
      <c r="B8879" t="s">
        <v>7133</v>
      </c>
      <c r="C8879" s="4">
        <v>41899</v>
      </c>
      <c r="D8879" s="4">
        <v>41903</v>
      </c>
      <c r="E8879" t="s">
        <v>15</v>
      </c>
      <c r="F8879" t="s">
        <v>3164</v>
      </c>
      <c r="G8879" t="s">
        <v>21</v>
      </c>
      <c r="H8879">
        <v>91911</v>
      </c>
      <c r="I8879" t="s">
        <v>211</v>
      </c>
      <c r="J8879">
        <v>182.94</v>
      </c>
      <c r="K8879">
        <v>3</v>
      </c>
      <c r="L8879">
        <v>32.319400000000002</v>
      </c>
      <c r="M8879">
        <v>0</v>
      </c>
      <c r="N8879">
        <v>85.981800000000007</v>
      </c>
    </row>
    <row r="8880" spans="1:14" hidden="1">
      <c r="A8880">
        <v>7598</v>
      </c>
      <c r="B8880" t="s">
        <v>7134</v>
      </c>
      <c r="C8880" s="4">
        <v>41899</v>
      </c>
      <c r="D8880" s="4">
        <v>41904</v>
      </c>
      <c r="E8880" t="s">
        <v>15</v>
      </c>
      <c r="F8880" t="s">
        <v>2001</v>
      </c>
      <c r="G8880" t="s">
        <v>21</v>
      </c>
      <c r="H8880">
        <v>97477</v>
      </c>
      <c r="I8880" t="s">
        <v>5663</v>
      </c>
      <c r="J8880">
        <v>5.2480000000000002</v>
      </c>
      <c r="K8880">
        <v>2</v>
      </c>
      <c r="L8880">
        <v>2.3944000000000001</v>
      </c>
      <c r="M8880">
        <v>0.2</v>
      </c>
      <c r="N8880">
        <v>0.4592</v>
      </c>
    </row>
    <row r="8881" spans="1:14" hidden="1">
      <c r="A8881">
        <v>7599</v>
      </c>
      <c r="B8881" t="s">
        <v>7134</v>
      </c>
      <c r="C8881" s="4">
        <v>41899</v>
      </c>
      <c r="D8881" s="4">
        <v>41904</v>
      </c>
      <c r="E8881" t="s">
        <v>15</v>
      </c>
      <c r="F8881" t="s">
        <v>2001</v>
      </c>
      <c r="G8881" t="s">
        <v>21</v>
      </c>
      <c r="H8881">
        <v>97477</v>
      </c>
      <c r="I8881" t="s">
        <v>6387</v>
      </c>
      <c r="J8881">
        <v>38.256</v>
      </c>
      <c r="K8881">
        <v>3</v>
      </c>
      <c r="L8881">
        <v>11.157999999999999</v>
      </c>
      <c r="M8881">
        <v>0.2</v>
      </c>
      <c r="N8881">
        <v>4.7819999999999903</v>
      </c>
    </row>
    <row r="8882" spans="1:14" hidden="1">
      <c r="A8882">
        <v>7600</v>
      </c>
      <c r="B8882" t="s">
        <v>7134</v>
      </c>
      <c r="C8882" s="4">
        <v>41899</v>
      </c>
      <c r="D8882" s="4">
        <v>41904</v>
      </c>
      <c r="E8882" t="s">
        <v>15</v>
      </c>
      <c r="F8882" t="s">
        <v>2001</v>
      </c>
      <c r="G8882" t="s">
        <v>21</v>
      </c>
      <c r="H8882">
        <v>97477</v>
      </c>
      <c r="I8882" t="s">
        <v>2836</v>
      </c>
      <c r="J8882">
        <v>40.24</v>
      </c>
      <c r="K8882">
        <v>5</v>
      </c>
      <c r="L8882">
        <v>5.4324000000000003</v>
      </c>
      <c r="M8882">
        <v>0.2</v>
      </c>
      <c r="N8882">
        <v>13.077999999999999</v>
      </c>
    </row>
    <row r="8883" spans="1:14" hidden="1">
      <c r="A8883">
        <v>7601</v>
      </c>
      <c r="B8883" t="s">
        <v>7134</v>
      </c>
      <c r="C8883" s="4">
        <v>41899</v>
      </c>
      <c r="D8883" s="4">
        <v>41904</v>
      </c>
      <c r="E8883" t="s">
        <v>15</v>
      </c>
      <c r="F8883" t="s">
        <v>2001</v>
      </c>
      <c r="G8883" t="s">
        <v>21</v>
      </c>
      <c r="H8883">
        <v>97477</v>
      </c>
      <c r="I8883" t="s">
        <v>7135</v>
      </c>
      <c r="J8883">
        <v>29.925000000000001</v>
      </c>
      <c r="K8883">
        <v>5</v>
      </c>
      <c r="L8883">
        <v>10.374000000000001</v>
      </c>
      <c r="M8883">
        <v>0.7</v>
      </c>
      <c r="N8883">
        <v>-21.945</v>
      </c>
    </row>
    <row r="8884" spans="1:14" hidden="1">
      <c r="A8884">
        <v>7602</v>
      </c>
      <c r="B8884" t="s">
        <v>7134</v>
      </c>
      <c r="C8884" s="4">
        <v>41899</v>
      </c>
      <c r="D8884" s="4">
        <v>41904</v>
      </c>
      <c r="E8884" t="s">
        <v>15</v>
      </c>
      <c r="F8884" t="s">
        <v>2001</v>
      </c>
      <c r="G8884" t="s">
        <v>21</v>
      </c>
      <c r="H8884">
        <v>97477</v>
      </c>
      <c r="I8884" t="s">
        <v>651</v>
      </c>
      <c r="J8884">
        <v>148.70400000000001</v>
      </c>
      <c r="K8884">
        <v>6</v>
      </c>
      <c r="L8884">
        <v>17.039000000000001</v>
      </c>
      <c r="M8884">
        <v>0.2</v>
      </c>
      <c r="N8884">
        <v>46.47</v>
      </c>
    </row>
    <row r="8885" spans="1:14" hidden="1">
      <c r="A8885">
        <v>7603</v>
      </c>
      <c r="B8885" t="s">
        <v>7134</v>
      </c>
      <c r="C8885" s="4">
        <v>41899</v>
      </c>
      <c r="D8885" s="4">
        <v>41904</v>
      </c>
      <c r="E8885" t="s">
        <v>15</v>
      </c>
      <c r="F8885" t="s">
        <v>2001</v>
      </c>
      <c r="G8885" t="s">
        <v>21</v>
      </c>
      <c r="H8885">
        <v>97477</v>
      </c>
      <c r="I8885" t="s">
        <v>2126</v>
      </c>
      <c r="J8885">
        <v>55.92</v>
      </c>
      <c r="K8885">
        <v>10</v>
      </c>
      <c r="L8885">
        <v>3.9144000000000001</v>
      </c>
      <c r="M8885">
        <v>0.2</v>
      </c>
      <c r="N8885">
        <v>16.776</v>
      </c>
    </row>
    <row r="8886" spans="1:14" hidden="1">
      <c r="A8886">
        <v>6295</v>
      </c>
      <c r="B8886" t="s">
        <v>7136</v>
      </c>
      <c r="C8886" s="4">
        <v>41898</v>
      </c>
      <c r="D8886" s="4">
        <v>41901</v>
      </c>
      <c r="E8886" t="s">
        <v>38</v>
      </c>
      <c r="F8886" t="s">
        <v>4122</v>
      </c>
      <c r="G8886" t="s">
        <v>27</v>
      </c>
      <c r="H8886">
        <v>10024</v>
      </c>
      <c r="I8886" t="s">
        <v>2451</v>
      </c>
      <c r="J8886">
        <v>33.552</v>
      </c>
      <c r="K8886">
        <v>1</v>
      </c>
      <c r="L8886">
        <v>20.97</v>
      </c>
      <c r="M8886">
        <v>0.2</v>
      </c>
      <c r="N8886">
        <v>12.582000000000001</v>
      </c>
    </row>
    <row r="8887" spans="1:14" hidden="1">
      <c r="A8887">
        <v>6491</v>
      </c>
      <c r="B8887" t="s">
        <v>7137</v>
      </c>
      <c r="C8887" s="4">
        <v>41897</v>
      </c>
      <c r="D8887" s="4">
        <v>41901</v>
      </c>
      <c r="E8887" t="s">
        <v>15</v>
      </c>
      <c r="F8887" t="s">
        <v>206</v>
      </c>
      <c r="G8887" t="s">
        <v>27</v>
      </c>
      <c r="H8887">
        <v>19120</v>
      </c>
      <c r="I8887" t="s">
        <v>2568</v>
      </c>
      <c r="J8887">
        <v>103.93600000000001</v>
      </c>
      <c r="K8887">
        <v>4</v>
      </c>
      <c r="L8887">
        <v>21.761600000000001</v>
      </c>
      <c r="M8887">
        <v>0.2</v>
      </c>
      <c r="N8887">
        <v>16.889600000000002</v>
      </c>
    </row>
    <row r="8888" spans="1:14" hidden="1">
      <c r="A8888">
        <v>7469</v>
      </c>
      <c r="B8888" t="s">
        <v>7138</v>
      </c>
      <c r="C8888" s="4">
        <v>41897</v>
      </c>
      <c r="D8888" s="4">
        <v>41902</v>
      </c>
      <c r="E8888" t="s">
        <v>15</v>
      </c>
      <c r="F8888" t="s">
        <v>2964</v>
      </c>
      <c r="G8888" t="s">
        <v>21</v>
      </c>
      <c r="H8888">
        <v>10011</v>
      </c>
      <c r="I8888" t="s">
        <v>546</v>
      </c>
      <c r="J8888">
        <v>14.94</v>
      </c>
      <c r="K8888">
        <v>3</v>
      </c>
      <c r="L8888">
        <v>2.6394000000000002</v>
      </c>
      <c r="M8888">
        <v>0</v>
      </c>
      <c r="N8888">
        <v>7.0217999999999998</v>
      </c>
    </row>
    <row r="8889" spans="1:14" hidden="1">
      <c r="A8889">
        <v>7470</v>
      </c>
      <c r="B8889" t="s">
        <v>7138</v>
      </c>
      <c r="C8889" s="4">
        <v>41897</v>
      </c>
      <c r="D8889" s="4">
        <v>41902</v>
      </c>
      <c r="E8889" t="s">
        <v>15</v>
      </c>
      <c r="F8889" t="s">
        <v>2964</v>
      </c>
      <c r="G8889" t="s">
        <v>21</v>
      </c>
      <c r="H8889">
        <v>10011</v>
      </c>
      <c r="I8889" t="s">
        <v>3270</v>
      </c>
      <c r="J8889">
        <v>14.56</v>
      </c>
      <c r="K8889">
        <v>2</v>
      </c>
      <c r="L8889">
        <v>4.1496000000000004</v>
      </c>
      <c r="M8889">
        <v>0</v>
      </c>
      <c r="N8889">
        <v>6.2607999999999997</v>
      </c>
    </row>
    <row r="8890" spans="1:14" hidden="1">
      <c r="A8890">
        <v>175</v>
      </c>
      <c r="B8890" t="s">
        <v>7139</v>
      </c>
      <c r="C8890" s="4">
        <v>41896</v>
      </c>
      <c r="D8890" s="4">
        <v>41901</v>
      </c>
      <c r="E8890" t="s">
        <v>15</v>
      </c>
      <c r="F8890" t="s">
        <v>213</v>
      </c>
      <c r="G8890" t="s">
        <v>27</v>
      </c>
      <c r="H8890">
        <v>60623</v>
      </c>
      <c r="I8890" t="s">
        <v>322</v>
      </c>
      <c r="J8890">
        <v>52.448</v>
      </c>
      <c r="K8890">
        <v>2</v>
      </c>
      <c r="L8890">
        <v>91.784000000000006</v>
      </c>
      <c r="M8890">
        <v>0.8</v>
      </c>
      <c r="N8890">
        <v>-131.12</v>
      </c>
    </row>
    <row r="8891" spans="1:14" hidden="1">
      <c r="A8891">
        <v>176</v>
      </c>
      <c r="B8891" t="s">
        <v>7139</v>
      </c>
      <c r="C8891" s="4">
        <v>41896</v>
      </c>
      <c r="D8891" s="4">
        <v>41901</v>
      </c>
      <c r="E8891" t="s">
        <v>15</v>
      </c>
      <c r="F8891" t="s">
        <v>213</v>
      </c>
      <c r="G8891" t="s">
        <v>27</v>
      </c>
      <c r="H8891">
        <v>60623</v>
      </c>
      <c r="I8891" t="s">
        <v>4602</v>
      </c>
      <c r="J8891">
        <v>20.16</v>
      </c>
      <c r="K8891">
        <v>4</v>
      </c>
      <c r="L8891">
        <v>3.4020000000000001</v>
      </c>
      <c r="M8891">
        <v>0.2</v>
      </c>
      <c r="N8891">
        <v>6.5519999999999996</v>
      </c>
    </row>
    <row r="8892" spans="1:14" hidden="1">
      <c r="A8892">
        <v>492</v>
      </c>
      <c r="B8892" t="s">
        <v>7140</v>
      </c>
      <c r="C8892" s="4">
        <v>41896</v>
      </c>
      <c r="D8892" s="4">
        <v>41901</v>
      </c>
      <c r="E8892" t="s">
        <v>15</v>
      </c>
      <c r="F8892" t="s">
        <v>1773</v>
      </c>
      <c r="G8892" t="s">
        <v>21</v>
      </c>
      <c r="H8892">
        <v>14609</v>
      </c>
      <c r="I8892" t="s">
        <v>870</v>
      </c>
      <c r="J8892">
        <v>449.15</v>
      </c>
      <c r="K8892">
        <v>5</v>
      </c>
      <c r="L8892">
        <v>88.0334</v>
      </c>
      <c r="M8892">
        <v>0</v>
      </c>
      <c r="N8892">
        <v>8.9829999999999899</v>
      </c>
    </row>
    <row r="8893" spans="1:14" hidden="1">
      <c r="A8893">
        <v>493</v>
      </c>
      <c r="B8893" t="s">
        <v>7140</v>
      </c>
      <c r="C8893" s="4">
        <v>41896</v>
      </c>
      <c r="D8893" s="4">
        <v>41901</v>
      </c>
      <c r="E8893" t="s">
        <v>15</v>
      </c>
      <c r="F8893" t="s">
        <v>1773</v>
      </c>
      <c r="G8893" t="s">
        <v>21</v>
      </c>
      <c r="H8893">
        <v>14609</v>
      </c>
      <c r="I8893" t="s">
        <v>1562</v>
      </c>
      <c r="J8893">
        <v>11.07</v>
      </c>
      <c r="K8893">
        <v>3</v>
      </c>
      <c r="L8893">
        <v>1.9925999999999999</v>
      </c>
      <c r="M8893">
        <v>0</v>
      </c>
      <c r="N8893">
        <v>5.0922000000000001</v>
      </c>
    </row>
    <row r="8894" spans="1:14" hidden="1">
      <c r="A8894">
        <v>562</v>
      </c>
      <c r="B8894" t="s">
        <v>7141</v>
      </c>
      <c r="C8894" s="4">
        <v>41896</v>
      </c>
      <c r="D8894" s="4">
        <v>41900</v>
      </c>
      <c r="E8894" t="s">
        <v>52</v>
      </c>
      <c r="F8894" t="s">
        <v>2509</v>
      </c>
      <c r="G8894" t="s">
        <v>21</v>
      </c>
      <c r="H8894">
        <v>33614</v>
      </c>
      <c r="I8894" t="s">
        <v>7142</v>
      </c>
      <c r="J8894">
        <v>13</v>
      </c>
      <c r="K8894">
        <v>5</v>
      </c>
      <c r="L8894">
        <v>2.34</v>
      </c>
      <c r="M8894">
        <v>0.2</v>
      </c>
      <c r="N8894">
        <v>1.3</v>
      </c>
    </row>
    <row r="8895" spans="1:14" hidden="1">
      <c r="A8895">
        <v>563</v>
      </c>
      <c r="B8895" t="s">
        <v>7141</v>
      </c>
      <c r="C8895" s="4">
        <v>41896</v>
      </c>
      <c r="D8895" s="4">
        <v>41900</v>
      </c>
      <c r="E8895" t="s">
        <v>52</v>
      </c>
      <c r="F8895" t="s">
        <v>2509</v>
      </c>
      <c r="G8895" t="s">
        <v>21</v>
      </c>
      <c r="H8895">
        <v>33614</v>
      </c>
      <c r="I8895" t="s">
        <v>749</v>
      </c>
      <c r="J8895">
        <v>13.128</v>
      </c>
      <c r="K8895">
        <v>3</v>
      </c>
      <c r="L8895">
        <v>3.1179000000000001</v>
      </c>
      <c r="M8895">
        <v>0.2</v>
      </c>
      <c r="N8895">
        <v>3.7743000000000002</v>
      </c>
    </row>
    <row r="8896" spans="1:14" hidden="1">
      <c r="A8896">
        <v>3623</v>
      </c>
      <c r="B8896" t="s">
        <v>7143</v>
      </c>
      <c r="C8896" s="4">
        <v>41896</v>
      </c>
      <c r="D8896" s="4">
        <v>41901</v>
      </c>
      <c r="E8896" t="s">
        <v>15</v>
      </c>
      <c r="F8896" t="s">
        <v>2782</v>
      </c>
      <c r="G8896" t="s">
        <v>21</v>
      </c>
      <c r="H8896">
        <v>31204</v>
      </c>
      <c r="I8896" t="s">
        <v>4001</v>
      </c>
      <c r="J8896">
        <v>142.4</v>
      </c>
      <c r="K8896">
        <v>5</v>
      </c>
      <c r="L8896">
        <v>17.942399999999999</v>
      </c>
      <c r="M8896">
        <v>0</v>
      </c>
      <c r="N8896">
        <v>52.688000000000002</v>
      </c>
    </row>
    <row r="8897" spans="1:14" hidden="1">
      <c r="A8897">
        <v>3624</v>
      </c>
      <c r="B8897" t="s">
        <v>7143</v>
      </c>
      <c r="C8897" s="4">
        <v>41896</v>
      </c>
      <c r="D8897" s="4">
        <v>41901</v>
      </c>
      <c r="E8897" t="s">
        <v>15</v>
      </c>
      <c r="F8897" t="s">
        <v>2782</v>
      </c>
      <c r="G8897" t="s">
        <v>21</v>
      </c>
      <c r="H8897">
        <v>31204</v>
      </c>
      <c r="I8897" t="s">
        <v>2824</v>
      </c>
      <c r="J8897">
        <v>7.16</v>
      </c>
      <c r="K8897">
        <v>2</v>
      </c>
      <c r="L8897">
        <v>1.8615999999999999</v>
      </c>
      <c r="M8897">
        <v>0</v>
      </c>
      <c r="N8897">
        <v>3.4367999999999999</v>
      </c>
    </row>
    <row r="8898" spans="1:14" hidden="1">
      <c r="A8898">
        <v>5125</v>
      </c>
      <c r="B8898" t="s">
        <v>7144</v>
      </c>
      <c r="C8898" s="4">
        <v>41896</v>
      </c>
      <c r="D8898" s="4">
        <v>41896</v>
      </c>
      <c r="E8898" t="s">
        <v>98</v>
      </c>
      <c r="F8898" t="s">
        <v>1513</v>
      </c>
      <c r="G8898" t="s">
        <v>21</v>
      </c>
      <c r="H8898">
        <v>10009</v>
      </c>
      <c r="I8898" t="s">
        <v>943</v>
      </c>
      <c r="J8898">
        <v>464.29199999999997</v>
      </c>
      <c r="K8898">
        <v>9</v>
      </c>
      <c r="L8898">
        <v>63.6252</v>
      </c>
      <c r="M8898">
        <v>0.4</v>
      </c>
      <c r="N8898">
        <v>-108.3348</v>
      </c>
    </row>
    <row r="8899" spans="1:14" hidden="1">
      <c r="A8899">
        <v>5126</v>
      </c>
      <c r="B8899" t="s">
        <v>7144</v>
      </c>
      <c r="C8899" s="4">
        <v>41896</v>
      </c>
      <c r="D8899" s="4">
        <v>41896</v>
      </c>
      <c r="E8899" t="s">
        <v>98</v>
      </c>
      <c r="F8899" t="s">
        <v>1513</v>
      </c>
      <c r="G8899" t="s">
        <v>21</v>
      </c>
      <c r="H8899">
        <v>10009</v>
      </c>
      <c r="I8899" t="s">
        <v>4536</v>
      </c>
      <c r="J8899">
        <v>68.459999999999994</v>
      </c>
      <c r="K8899">
        <v>7</v>
      </c>
      <c r="L8899">
        <v>5.2812000000000001</v>
      </c>
      <c r="M8899">
        <v>0</v>
      </c>
      <c r="N8899">
        <v>31.491599999999998</v>
      </c>
    </row>
    <row r="8900" spans="1:14" hidden="1">
      <c r="A8900">
        <v>5127</v>
      </c>
      <c r="B8900" t="s">
        <v>7144</v>
      </c>
      <c r="C8900" s="4">
        <v>41896</v>
      </c>
      <c r="D8900" s="4">
        <v>41896</v>
      </c>
      <c r="E8900" t="s">
        <v>98</v>
      </c>
      <c r="F8900" t="s">
        <v>1513</v>
      </c>
      <c r="G8900" t="s">
        <v>21</v>
      </c>
      <c r="H8900">
        <v>10009</v>
      </c>
      <c r="I8900" t="s">
        <v>5445</v>
      </c>
      <c r="J8900">
        <v>2799.96</v>
      </c>
      <c r="K8900">
        <v>4</v>
      </c>
      <c r="L8900">
        <v>356.99489999999997</v>
      </c>
      <c r="M8900">
        <v>0</v>
      </c>
      <c r="N8900">
        <v>1371.9803999999999</v>
      </c>
    </row>
    <row r="8901" spans="1:14" hidden="1">
      <c r="A8901">
        <v>5128</v>
      </c>
      <c r="B8901" t="s">
        <v>7144</v>
      </c>
      <c r="C8901" s="4">
        <v>41896</v>
      </c>
      <c r="D8901" s="4">
        <v>41896</v>
      </c>
      <c r="E8901" t="s">
        <v>98</v>
      </c>
      <c r="F8901" t="s">
        <v>1513</v>
      </c>
      <c r="G8901" t="s">
        <v>21</v>
      </c>
      <c r="H8901">
        <v>10009</v>
      </c>
      <c r="I8901" t="s">
        <v>3184</v>
      </c>
      <c r="J8901">
        <v>601.29999999999995</v>
      </c>
      <c r="K8901">
        <v>2</v>
      </c>
      <c r="L8901">
        <v>201.43549999999999</v>
      </c>
      <c r="M8901">
        <v>0</v>
      </c>
      <c r="N8901">
        <v>198.429</v>
      </c>
    </row>
    <row r="8902" spans="1:14" hidden="1">
      <c r="A8902">
        <v>5129</v>
      </c>
      <c r="B8902" t="s">
        <v>7144</v>
      </c>
      <c r="C8902" s="4">
        <v>41896</v>
      </c>
      <c r="D8902" s="4">
        <v>41896</v>
      </c>
      <c r="E8902" t="s">
        <v>98</v>
      </c>
      <c r="F8902" t="s">
        <v>1513</v>
      </c>
      <c r="G8902" t="s">
        <v>21</v>
      </c>
      <c r="H8902">
        <v>10009</v>
      </c>
      <c r="I8902" t="s">
        <v>1633</v>
      </c>
      <c r="J8902">
        <v>16.989999999999998</v>
      </c>
      <c r="K8902">
        <v>1</v>
      </c>
      <c r="L8902">
        <v>12.5726</v>
      </c>
      <c r="M8902">
        <v>0</v>
      </c>
      <c r="N8902">
        <v>4.4173999999999998</v>
      </c>
    </row>
    <row r="8903" spans="1:14" hidden="1">
      <c r="A8903">
        <v>5130</v>
      </c>
      <c r="B8903" t="s">
        <v>7144</v>
      </c>
      <c r="C8903" s="4">
        <v>41896</v>
      </c>
      <c r="D8903" s="4">
        <v>41896</v>
      </c>
      <c r="E8903" t="s">
        <v>98</v>
      </c>
      <c r="F8903" t="s">
        <v>1513</v>
      </c>
      <c r="G8903" t="s">
        <v>21</v>
      </c>
      <c r="H8903">
        <v>10009</v>
      </c>
      <c r="I8903" t="s">
        <v>2077</v>
      </c>
      <c r="J8903">
        <v>287.97000000000003</v>
      </c>
      <c r="K8903">
        <v>3</v>
      </c>
      <c r="L8903">
        <v>69.112799999999993</v>
      </c>
      <c r="M8903">
        <v>0</v>
      </c>
      <c r="N8903">
        <v>80.631600000000006</v>
      </c>
    </row>
    <row r="8904" spans="1:14" hidden="1">
      <c r="A8904">
        <v>5131</v>
      </c>
      <c r="B8904" t="s">
        <v>7144</v>
      </c>
      <c r="C8904" s="4">
        <v>41896</v>
      </c>
      <c r="D8904" s="4">
        <v>41896</v>
      </c>
      <c r="E8904" t="s">
        <v>98</v>
      </c>
      <c r="F8904" t="s">
        <v>1513</v>
      </c>
      <c r="G8904" t="s">
        <v>21</v>
      </c>
      <c r="H8904">
        <v>10009</v>
      </c>
      <c r="I8904" t="s">
        <v>6434</v>
      </c>
      <c r="J8904">
        <v>44.82</v>
      </c>
      <c r="K8904">
        <v>9</v>
      </c>
      <c r="L8904">
        <v>2.6394000000000002</v>
      </c>
      <c r="M8904">
        <v>0</v>
      </c>
      <c r="N8904">
        <v>21.0654</v>
      </c>
    </row>
    <row r="8905" spans="1:14" hidden="1">
      <c r="A8905">
        <v>8433</v>
      </c>
      <c r="B8905" t="s">
        <v>7145</v>
      </c>
      <c r="C8905" s="4">
        <v>41896</v>
      </c>
      <c r="D8905" s="4">
        <v>41900</v>
      </c>
      <c r="E8905" t="s">
        <v>52</v>
      </c>
      <c r="F8905" t="s">
        <v>2993</v>
      </c>
      <c r="G8905" t="s">
        <v>27</v>
      </c>
      <c r="H8905">
        <v>78415</v>
      </c>
      <c r="I8905" t="s">
        <v>3848</v>
      </c>
      <c r="J8905">
        <v>6.048</v>
      </c>
      <c r="K8905">
        <v>4</v>
      </c>
      <c r="L8905">
        <v>1.8522000000000001</v>
      </c>
      <c r="M8905">
        <v>0.2</v>
      </c>
      <c r="N8905">
        <v>-1.3608</v>
      </c>
    </row>
    <row r="8906" spans="1:14" hidden="1">
      <c r="A8906">
        <v>8434</v>
      </c>
      <c r="B8906" t="s">
        <v>7145</v>
      </c>
      <c r="C8906" s="4">
        <v>41896</v>
      </c>
      <c r="D8906" s="4">
        <v>41900</v>
      </c>
      <c r="E8906" t="s">
        <v>52</v>
      </c>
      <c r="F8906" t="s">
        <v>2993</v>
      </c>
      <c r="G8906" t="s">
        <v>27</v>
      </c>
      <c r="H8906">
        <v>78415</v>
      </c>
      <c r="I8906" t="s">
        <v>3656</v>
      </c>
      <c r="J8906">
        <v>6.8479999999999999</v>
      </c>
      <c r="K8906">
        <v>2</v>
      </c>
      <c r="L8906">
        <v>2.3540000000000001</v>
      </c>
      <c r="M8906">
        <v>0.2</v>
      </c>
      <c r="N8906">
        <v>2.14</v>
      </c>
    </row>
    <row r="8907" spans="1:14" hidden="1">
      <c r="A8907">
        <v>8435</v>
      </c>
      <c r="B8907" t="s">
        <v>7145</v>
      </c>
      <c r="C8907" s="4">
        <v>41896</v>
      </c>
      <c r="D8907" s="4">
        <v>41900</v>
      </c>
      <c r="E8907" t="s">
        <v>52</v>
      </c>
      <c r="F8907" t="s">
        <v>2993</v>
      </c>
      <c r="G8907" t="s">
        <v>27</v>
      </c>
      <c r="H8907">
        <v>78415</v>
      </c>
      <c r="I8907" t="s">
        <v>3796</v>
      </c>
      <c r="J8907">
        <v>9.9600000000000009</v>
      </c>
      <c r="K8907">
        <v>5</v>
      </c>
      <c r="L8907">
        <v>3.3365999999999998</v>
      </c>
      <c r="M8907">
        <v>0.6</v>
      </c>
      <c r="N8907">
        <v>-6.7229999999999999</v>
      </c>
    </row>
    <row r="8908" spans="1:14" hidden="1">
      <c r="A8908">
        <v>8436</v>
      </c>
      <c r="B8908" t="s">
        <v>7145</v>
      </c>
      <c r="C8908" s="4">
        <v>41896</v>
      </c>
      <c r="D8908" s="4">
        <v>41900</v>
      </c>
      <c r="E8908" t="s">
        <v>52</v>
      </c>
      <c r="F8908" t="s">
        <v>2993</v>
      </c>
      <c r="G8908" t="s">
        <v>27</v>
      </c>
      <c r="H8908">
        <v>78415</v>
      </c>
      <c r="I8908" t="s">
        <v>3048</v>
      </c>
      <c r="J8908">
        <v>8.5519999999999996</v>
      </c>
      <c r="K8908">
        <v>2</v>
      </c>
      <c r="L8908">
        <v>11.117599999999999</v>
      </c>
      <c r="M8908">
        <v>0.8</v>
      </c>
      <c r="N8908">
        <v>-13.683199999999999</v>
      </c>
    </row>
    <row r="8909" spans="1:14" hidden="1">
      <c r="A8909">
        <v>231</v>
      </c>
      <c r="B8909" t="s">
        <v>7146</v>
      </c>
      <c r="C8909" s="4">
        <v>41895</v>
      </c>
      <c r="D8909" s="4">
        <v>41899</v>
      </c>
      <c r="E8909" t="s">
        <v>15</v>
      </c>
      <c r="F8909" t="s">
        <v>2730</v>
      </c>
      <c r="G8909" t="s">
        <v>27</v>
      </c>
      <c r="H8909">
        <v>28205</v>
      </c>
      <c r="I8909" t="s">
        <v>185</v>
      </c>
      <c r="J8909">
        <v>18.648</v>
      </c>
      <c r="K8909">
        <v>7</v>
      </c>
      <c r="L8909">
        <v>4.4400000000000004</v>
      </c>
      <c r="M8909">
        <v>0.7</v>
      </c>
      <c r="N8909">
        <v>-12.432</v>
      </c>
    </row>
    <row r="8910" spans="1:14" hidden="1">
      <c r="A8910">
        <v>926</v>
      </c>
      <c r="B8910" t="s">
        <v>7147</v>
      </c>
      <c r="C8910" s="4">
        <v>41895</v>
      </c>
      <c r="D8910" s="4">
        <v>41898</v>
      </c>
      <c r="E8910" t="s">
        <v>38</v>
      </c>
      <c r="F8910" t="s">
        <v>2169</v>
      </c>
      <c r="G8910" t="s">
        <v>21</v>
      </c>
      <c r="H8910">
        <v>19143</v>
      </c>
      <c r="I8910" t="s">
        <v>7148</v>
      </c>
      <c r="J8910">
        <v>15.552</v>
      </c>
      <c r="K8910">
        <v>3</v>
      </c>
      <c r="L8910">
        <v>3.3696000000000002</v>
      </c>
      <c r="M8910">
        <v>0.2</v>
      </c>
      <c r="N8910">
        <v>5.4432</v>
      </c>
    </row>
    <row r="8911" spans="1:14" hidden="1">
      <c r="A8911">
        <v>927</v>
      </c>
      <c r="B8911" t="s">
        <v>7147</v>
      </c>
      <c r="C8911" s="4">
        <v>41895</v>
      </c>
      <c r="D8911" s="4">
        <v>41898</v>
      </c>
      <c r="E8911" t="s">
        <v>38</v>
      </c>
      <c r="F8911" t="s">
        <v>2169</v>
      </c>
      <c r="G8911" t="s">
        <v>21</v>
      </c>
      <c r="H8911">
        <v>19143</v>
      </c>
      <c r="I8911" t="s">
        <v>2467</v>
      </c>
      <c r="J8911">
        <v>252</v>
      </c>
      <c r="K8911">
        <v>5</v>
      </c>
      <c r="L8911">
        <v>39.69</v>
      </c>
      <c r="M8911">
        <v>0.2</v>
      </c>
      <c r="N8911">
        <v>53.55</v>
      </c>
    </row>
    <row r="8912" spans="1:14" hidden="1">
      <c r="A8912">
        <v>2479</v>
      </c>
      <c r="B8912" t="s">
        <v>7149</v>
      </c>
      <c r="C8912" s="4">
        <v>41895</v>
      </c>
      <c r="D8912" s="4">
        <v>41901</v>
      </c>
      <c r="E8912" t="s">
        <v>15</v>
      </c>
      <c r="F8912" t="s">
        <v>1036</v>
      </c>
      <c r="G8912" t="s">
        <v>21</v>
      </c>
      <c r="H8912">
        <v>10011</v>
      </c>
      <c r="I8912" t="s">
        <v>2755</v>
      </c>
      <c r="J8912">
        <v>5.46</v>
      </c>
      <c r="K8912">
        <v>3</v>
      </c>
      <c r="L8912">
        <v>1.3286</v>
      </c>
      <c r="M8912">
        <v>0</v>
      </c>
      <c r="N8912">
        <v>1.4742</v>
      </c>
    </row>
    <row r="8913" spans="1:14" hidden="1">
      <c r="A8913">
        <v>3699</v>
      </c>
      <c r="B8913" t="s">
        <v>7150</v>
      </c>
      <c r="C8913" s="4">
        <v>41895</v>
      </c>
      <c r="D8913" s="4">
        <v>41899</v>
      </c>
      <c r="E8913" t="s">
        <v>15</v>
      </c>
      <c r="F8913" t="s">
        <v>4295</v>
      </c>
      <c r="G8913" t="s">
        <v>27</v>
      </c>
      <c r="H8913">
        <v>85281</v>
      </c>
      <c r="I8913" t="s">
        <v>7151</v>
      </c>
      <c r="J8913">
        <v>79.400000000000006</v>
      </c>
      <c r="K8913">
        <v>5</v>
      </c>
      <c r="L8913">
        <v>14.689</v>
      </c>
      <c r="M8913">
        <v>0.2</v>
      </c>
      <c r="N8913">
        <v>5.9550000000000098</v>
      </c>
    </row>
    <row r="8914" spans="1:14" hidden="1">
      <c r="A8914">
        <v>5278</v>
      </c>
      <c r="B8914" t="s">
        <v>7152</v>
      </c>
      <c r="C8914" s="4">
        <v>41895</v>
      </c>
      <c r="D8914" s="4">
        <v>41899</v>
      </c>
      <c r="E8914" t="s">
        <v>15</v>
      </c>
      <c r="F8914" t="s">
        <v>3104</v>
      </c>
      <c r="G8914" t="s">
        <v>17</v>
      </c>
      <c r="H8914">
        <v>79762</v>
      </c>
      <c r="I8914" t="s">
        <v>88</v>
      </c>
      <c r="J8914">
        <v>340.11599999999999</v>
      </c>
      <c r="K8914">
        <v>6</v>
      </c>
      <c r="L8914">
        <v>58.305599999999998</v>
      </c>
      <c r="M8914">
        <v>0.3</v>
      </c>
      <c r="N8914">
        <v>-9.7175999999999796</v>
      </c>
    </row>
    <row r="8915" spans="1:14" hidden="1">
      <c r="A8915">
        <v>6910</v>
      </c>
      <c r="B8915" t="s">
        <v>7153</v>
      </c>
      <c r="C8915" s="4">
        <v>41895</v>
      </c>
      <c r="D8915" s="4">
        <v>41900</v>
      </c>
      <c r="E8915" t="s">
        <v>52</v>
      </c>
      <c r="F8915" t="s">
        <v>556</v>
      </c>
      <c r="G8915" t="s">
        <v>21</v>
      </c>
      <c r="H8915">
        <v>43229</v>
      </c>
      <c r="I8915" t="s">
        <v>2438</v>
      </c>
      <c r="J8915">
        <v>2.5019999999999998</v>
      </c>
      <c r="K8915">
        <v>3</v>
      </c>
      <c r="L8915">
        <v>1.5012000000000001</v>
      </c>
      <c r="M8915">
        <v>0.7</v>
      </c>
      <c r="N8915">
        <v>-2.0015999999999998</v>
      </c>
    </row>
    <row r="8916" spans="1:14" hidden="1">
      <c r="A8916">
        <v>8651</v>
      </c>
      <c r="B8916" t="s">
        <v>7154</v>
      </c>
      <c r="C8916" s="4">
        <v>41895</v>
      </c>
      <c r="D8916" s="4">
        <v>41895</v>
      </c>
      <c r="E8916" t="s">
        <v>98</v>
      </c>
      <c r="F8916" t="s">
        <v>916</v>
      </c>
      <c r="G8916" t="s">
        <v>21</v>
      </c>
      <c r="H8916">
        <v>98103</v>
      </c>
      <c r="I8916" t="s">
        <v>3237</v>
      </c>
      <c r="J8916">
        <v>5.7</v>
      </c>
      <c r="K8916">
        <v>5</v>
      </c>
      <c r="L8916">
        <v>0.60419999999999996</v>
      </c>
      <c r="M8916">
        <v>0</v>
      </c>
      <c r="N8916">
        <v>2.6789999999999998</v>
      </c>
    </row>
    <row r="8917" spans="1:14" hidden="1">
      <c r="A8917">
        <v>8652</v>
      </c>
      <c r="B8917" t="s">
        <v>7154</v>
      </c>
      <c r="C8917" s="4">
        <v>41895</v>
      </c>
      <c r="D8917" s="4">
        <v>41895</v>
      </c>
      <c r="E8917" t="s">
        <v>98</v>
      </c>
      <c r="F8917" t="s">
        <v>916</v>
      </c>
      <c r="G8917" t="s">
        <v>21</v>
      </c>
      <c r="H8917">
        <v>98103</v>
      </c>
      <c r="I8917" t="s">
        <v>706</v>
      </c>
      <c r="J8917">
        <v>14.19</v>
      </c>
      <c r="K8917">
        <v>3</v>
      </c>
      <c r="L8917">
        <v>2.8853</v>
      </c>
      <c r="M8917">
        <v>0</v>
      </c>
      <c r="N8917">
        <v>5.5340999999999996</v>
      </c>
    </row>
    <row r="8918" spans="1:14" hidden="1">
      <c r="A8918">
        <v>8653</v>
      </c>
      <c r="B8918" t="s">
        <v>7154</v>
      </c>
      <c r="C8918" s="4">
        <v>41895</v>
      </c>
      <c r="D8918" s="4">
        <v>41895</v>
      </c>
      <c r="E8918" t="s">
        <v>98</v>
      </c>
      <c r="F8918" t="s">
        <v>916</v>
      </c>
      <c r="G8918" t="s">
        <v>21</v>
      </c>
      <c r="H8918">
        <v>98103</v>
      </c>
      <c r="I8918" t="s">
        <v>2090</v>
      </c>
      <c r="J8918">
        <v>7.3</v>
      </c>
      <c r="K8918">
        <v>2</v>
      </c>
      <c r="L8918">
        <v>2.5550000000000002</v>
      </c>
      <c r="M8918">
        <v>0</v>
      </c>
      <c r="N8918">
        <v>2.19</v>
      </c>
    </row>
    <row r="8919" spans="1:14" hidden="1">
      <c r="A8919">
        <v>8654</v>
      </c>
      <c r="B8919" t="s">
        <v>7154</v>
      </c>
      <c r="C8919" s="4">
        <v>41895</v>
      </c>
      <c r="D8919" s="4">
        <v>41895</v>
      </c>
      <c r="E8919" t="s">
        <v>98</v>
      </c>
      <c r="F8919" t="s">
        <v>916</v>
      </c>
      <c r="G8919" t="s">
        <v>21</v>
      </c>
      <c r="H8919">
        <v>98103</v>
      </c>
      <c r="I8919" t="s">
        <v>3068</v>
      </c>
      <c r="J8919">
        <v>199.98</v>
      </c>
      <c r="K8919">
        <v>2</v>
      </c>
      <c r="L8919">
        <v>61.9938</v>
      </c>
      <c r="M8919">
        <v>0</v>
      </c>
      <c r="N8919">
        <v>75.992400000000004</v>
      </c>
    </row>
    <row r="8920" spans="1:14" hidden="1">
      <c r="A8920">
        <v>8655</v>
      </c>
      <c r="B8920" t="s">
        <v>7154</v>
      </c>
      <c r="C8920" s="4">
        <v>41895</v>
      </c>
      <c r="D8920" s="4">
        <v>41895</v>
      </c>
      <c r="E8920" t="s">
        <v>98</v>
      </c>
      <c r="F8920" t="s">
        <v>916</v>
      </c>
      <c r="G8920" t="s">
        <v>21</v>
      </c>
      <c r="H8920">
        <v>98103</v>
      </c>
      <c r="I8920" t="s">
        <v>4559</v>
      </c>
      <c r="J8920">
        <v>144.96</v>
      </c>
      <c r="K8920">
        <v>4</v>
      </c>
      <c r="L8920">
        <v>21.019200000000001</v>
      </c>
      <c r="M8920">
        <v>0</v>
      </c>
      <c r="N8920">
        <v>60.883200000000002</v>
      </c>
    </row>
    <row r="8921" spans="1:14" hidden="1">
      <c r="A8921">
        <v>8656</v>
      </c>
      <c r="B8921" t="s">
        <v>7154</v>
      </c>
      <c r="C8921" s="4">
        <v>41895</v>
      </c>
      <c r="D8921" s="4">
        <v>41895</v>
      </c>
      <c r="E8921" t="s">
        <v>98</v>
      </c>
      <c r="F8921" t="s">
        <v>916</v>
      </c>
      <c r="G8921" t="s">
        <v>21</v>
      </c>
      <c r="H8921">
        <v>98103</v>
      </c>
      <c r="I8921" t="s">
        <v>4498</v>
      </c>
      <c r="J8921">
        <v>118</v>
      </c>
      <c r="K8921">
        <v>2</v>
      </c>
      <c r="L8921">
        <v>48.97</v>
      </c>
      <c r="M8921">
        <v>0</v>
      </c>
      <c r="N8921">
        <v>20.059999999999999</v>
      </c>
    </row>
    <row r="8922" spans="1:14" hidden="1">
      <c r="A8922">
        <v>8657</v>
      </c>
      <c r="B8922" t="s">
        <v>7154</v>
      </c>
      <c r="C8922" s="4">
        <v>41895</v>
      </c>
      <c r="D8922" s="4">
        <v>41895</v>
      </c>
      <c r="E8922" t="s">
        <v>98</v>
      </c>
      <c r="F8922" t="s">
        <v>916</v>
      </c>
      <c r="G8922" t="s">
        <v>21</v>
      </c>
      <c r="H8922">
        <v>98103</v>
      </c>
      <c r="I8922" t="s">
        <v>1041</v>
      </c>
      <c r="J8922">
        <v>48.94</v>
      </c>
      <c r="K8922">
        <v>1</v>
      </c>
      <c r="L8922">
        <v>24.47</v>
      </c>
      <c r="M8922">
        <v>0</v>
      </c>
      <c r="N8922">
        <v>24.47</v>
      </c>
    </row>
    <row r="8923" spans="1:14" hidden="1">
      <c r="A8923">
        <v>8658</v>
      </c>
      <c r="B8923" t="s">
        <v>7154</v>
      </c>
      <c r="C8923" s="4">
        <v>41895</v>
      </c>
      <c r="D8923" s="4">
        <v>41895</v>
      </c>
      <c r="E8923" t="s">
        <v>98</v>
      </c>
      <c r="F8923" t="s">
        <v>916</v>
      </c>
      <c r="G8923" t="s">
        <v>21</v>
      </c>
      <c r="H8923">
        <v>98103</v>
      </c>
      <c r="I8923" t="s">
        <v>2316</v>
      </c>
      <c r="J8923">
        <v>22.66</v>
      </c>
      <c r="K8923">
        <v>2</v>
      </c>
      <c r="L8923">
        <v>6.4581</v>
      </c>
      <c r="M8923">
        <v>0</v>
      </c>
      <c r="N8923">
        <v>9.7438000000000002</v>
      </c>
    </row>
    <row r="8924" spans="1:14" hidden="1">
      <c r="A8924">
        <v>428</v>
      </c>
      <c r="B8924" t="s">
        <v>7155</v>
      </c>
      <c r="C8924" s="4">
        <v>41894</v>
      </c>
      <c r="D8924" s="4">
        <v>41895</v>
      </c>
      <c r="E8924" t="s">
        <v>38</v>
      </c>
      <c r="F8924" t="s">
        <v>3086</v>
      </c>
      <c r="G8924" t="s">
        <v>17</v>
      </c>
      <c r="H8924">
        <v>10801</v>
      </c>
      <c r="I8924" t="s">
        <v>7156</v>
      </c>
      <c r="J8924">
        <v>69.989999999999995</v>
      </c>
      <c r="K8924">
        <v>1</v>
      </c>
      <c r="L8924">
        <v>39.894300000000001</v>
      </c>
      <c r="M8924">
        <v>0</v>
      </c>
      <c r="N8924">
        <v>30.095700000000001</v>
      </c>
    </row>
    <row r="8925" spans="1:14" hidden="1">
      <c r="A8925">
        <v>705</v>
      </c>
      <c r="B8925" t="s">
        <v>7157</v>
      </c>
      <c r="C8925" s="4">
        <v>41894</v>
      </c>
      <c r="D8925" s="4">
        <v>41899</v>
      </c>
      <c r="E8925" t="s">
        <v>15</v>
      </c>
      <c r="F8925" t="s">
        <v>642</v>
      </c>
      <c r="G8925" t="s">
        <v>27</v>
      </c>
      <c r="H8925">
        <v>27511</v>
      </c>
      <c r="I8925" t="s">
        <v>1425</v>
      </c>
      <c r="J8925">
        <v>10.368</v>
      </c>
      <c r="K8925">
        <v>2</v>
      </c>
      <c r="L8925">
        <v>3.3696000000000002</v>
      </c>
      <c r="M8925">
        <v>0.2</v>
      </c>
      <c r="N8925">
        <v>3.6288</v>
      </c>
    </row>
    <row r="8926" spans="1:14" hidden="1">
      <c r="A8926">
        <v>706</v>
      </c>
      <c r="B8926" t="s">
        <v>7157</v>
      </c>
      <c r="C8926" s="4">
        <v>41894</v>
      </c>
      <c r="D8926" s="4">
        <v>41899</v>
      </c>
      <c r="E8926" t="s">
        <v>15</v>
      </c>
      <c r="F8926" t="s">
        <v>642</v>
      </c>
      <c r="G8926" t="s">
        <v>27</v>
      </c>
      <c r="H8926">
        <v>27511</v>
      </c>
      <c r="I8926" t="s">
        <v>3210</v>
      </c>
      <c r="J8926">
        <v>166.84</v>
      </c>
      <c r="K8926">
        <v>5</v>
      </c>
      <c r="L8926">
        <v>29.614100000000001</v>
      </c>
      <c r="M8926">
        <v>0.2</v>
      </c>
      <c r="N8926">
        <v>18.769500000000001</v>
      </c>
    </row>
    <row r="8927" spans="1:14" hidden="1">
      <c r="A8927">
        <v>707</v>
      </c>
      <c r="B8927" t="s">
        <v>7157</v>
      </c>
      <c r="C8927" s="4">
        <v>41894</v>
      </c>
      <c r="D8927" s="4">
        <v>41899</v>
      </c>
      <c r="E8927" t="s">
        <v>15</v>
      </c>
      <c r="F8927" t="s">
        <v>642</v>
      </c>
      <c r="G8927" t="s">
        <v>27</v>
      </c>
      <c r="H8927">
        <v>27511</v>
      </c>
      <c r="I8927" t="s">
        <v>926</v>
      </c>
      <c r="J8927">
        <v>15.215999999999999</v>
      </c>
      <c r="K8927">
        <v>1</v>
      </c>
      <c r="L8927">
        <v>12.9336</v>
      </c>
      <c r="M8927">
        <v>0.2</v>
      </c>
      <c r="N8927">
        <v>2.2824</v>
      </c>
    </row>
    <row r="8928" spans="1:14" hidden="1">
      <c r="A8928">
        <v>3161</v>
      </c>
      <c r="B8928" t="s">
        <v>7158</v>
      </c>
      <c r="C8928" s="4">
        <v>41894</v>
      </c>
      <c r="D8928" s="4">
        <v>41898</v>
      </c>
      <c r="E8928" t="s">
        <v>52</v>
      </c>
      <c r="F8928" t="s">
        <v>1737</v>
      </c>
      <c r="G8928" t="s">
        <v>21</v>
      </c>
      <c r="H8928">
        <v>77070</v>
      </c>
      <c r="I8928" t="s">
        <v>92</v>
      </c>
      <c r="J8928">
        <v>5.18</v>
      </c>
      <c r="K8928">
        <v>5</v>
      </c>
      <c r="L8928">
        <v>2.6417999999999999</v>
      </c>
      <c r="M8928">
        <v>0.8</v>
      </c>
      <c r="N8928">
        <v>-8.0289999999999999</v>
      </c>
    </row>
    <row r="8929" spans="1:14" hidden="1">
      <c r="A8929">
        <v>3285</v>
      </c>
      <c r="B8929" t="s">
        <v>7159</v>
      </c>
      <c r="C8929" s="4">
        <v>41894</v>
      </c>
      <c r="D8929" s="4">
        <v>41899</v>
      </c>
      <c r="E8929" t="s">
        <v>15</v>
      </c>
      <c r="F8929" t="s">
        <v>4342</v>
      </c>
      <c r="G8929" t="s">
        <v>21</v>
      </c>
      <c r="H8929">
        <v>45014</v>
      </c>
      <c r="I8929" t="s">
        <v>759</v>
      </c>
      <c r="J8929">
        <v>63.923999999999999</v>
      </c>
      <c r="K8929">
        <v>7</v>
      </c>
      <c r="L8929">
        <v>15.828799999999999</v>
      </c>
      <c r="M8929">
        <v>0.7</v>
      </c>
      <c r="N8929">
        <v>-46.877600000000001</v>
      </c>
    </row>
    <row r="8930" spans="1:14" hidden="1">
      <c r="A8930">
        <v>5449</v>
      </c>
      <c r="B8930" t="s">
        <v>7160</v>
      </c>
      <c r="C8930" s="4">
        <v>41894</v>
      </c>
      <c r="D8930" s="4">
        <v>41901</v>
      </c>
      <c r="E8930" t="s">
        <v>15</v>
      </c>
      <c r="F8930" t="s">
        <v>1681</v>
      </c>
      <c r="G8930" t="s">
        <v>17</v>
      </c>
      <c r="H8930">
        <v>66062</v>
      </c>
      <c r="I8930" t="s">
        <v>2051</v>
      </c>
      <c r="J8930">
        <v>357.93</v>
      </c>
      <c r="K8930">
        <v>3</v>
      </c>
      <c r="L8930">
        <v>116.9238</v>
      </c>
      <c r="M8930">
        <v>0</v>
      </c>
      <c r="N8930">
        <v>7.1586000000000096</v>
      </c>
    </row>
    <row r="8931" spans="1:14" hidden="1">
      <c r="A8931">
        <v>5450</v>
      </c>
      <c r="B8931" t="s">
        <v>7160</v>
      </c>
      <c r="C8931" s="4">
        <v>41894</v>
      </c>
      <c r="D8931" s="4">
        <v>41901</v>
      </c>
      <c r="E8931" t="s">
        <v>15</v>
      </c>
      <c r="F8931" t="s">
        <v>1681</v>
      </c>
      <c r="G8931" t="s">
        <v>17</v>
      </c>
      <c r="H8931">
        <v>66062</v>
      </c>
      <c r="I8931" t="s">
        <v>6443</v>
      </c>
      <c r="J8931">
        <v>57.4</v>
      </c>
      <c r="K8931">
        <v>5</v>
      </c>
      <c r="L8931">
        <v>9.2988</v>
      </c>
      <c r="M8931">
        <v>0</v>
      </c>
      <c r="N8931">
        <v>10.906000000000001</v>
      </c>
    </row>
    <row r="8932" spans="1:14" hidden="1">
      <c r="A8932">
        <v>5451</v>
      </c>
      <c r="B8932" t="s">
        <v>7160</v>
      </c>
      <c r="C8932" s="4">
        <v>41894</v>
      </c>
      <c r="D8932" s="4">
        <v>41901</v>
      </c>
      <c r="E8932" t="s">
        <v>15</v>
      </c>
      <c r="F8932" t="s">
        <v>1681</v>
      </c>
      <c r="G8932" t="s">
        <v>17</v>
      </c>
      <c r="H8932">
        <v>66062</v>
      </c>
      <c r="I8932" t="s">
        <v>922</v>
      </c>
      <c r="J8932">
        <v>331.96</v>
      </c>
      <c r="K8932">
        <v>2</v>
      </c>
      <c r="L8932">
        <v>91.289000000000001</v>
      </c>
      <c r="M8932">
        <v>0</v>
      </c>
      <c r="N8932">
        <v>149.38200000000001</v>
      </c>
    </row>
    <row r="8933" spans="1:14" hidden="1">
      <c r="A8933">
        <v>5452</v>
      </c>
      <c r="B8933" t="s">
        <v>7160</v>
      </c>
      <c r="C8933" s="4">
        <v>41894</v>
      </c>
      <c r="D8933" s="4">
        <v>41901</v>
      </c>
      <c r="E8933" t="s">
        <v>15</v>
      </c>
      <c r="F8933" t="s">
        <v>1681</v>
      </c>
      <c r="G8933" t="s">
        <v>17</v>
      </c>
      <c r="H8933">
        <v>66062</v>
      </c>
      <c r="I8933" t="s">
        <v>6071</v>
      </c>
      <c r="J8933">
        <v>40.56</v>
      </c>
      <c r="K8933">
        <v>2</v>
      </c>
      <c r="L8933">
        <v>13.7904</v>
      </c>
      <c r="M8933">
        <v>0</v>
      </c>
      <c r="N8933">
        <v>12.979200000000001</v>
      </c>
    </row>
    <row r="8934" spans="1:14" hidden="1">
      <c r="A8934">
        <v>9426</v>
      </c>
      <c r="B8934" t="s">
        <v>7161</v>
      </c>
      <c r="C8934" s="4">
        <v>41894</v>
      </c>
      <c r="D8934" s="4">
        <v>41899</v>
      </c>
      <c r="E8934" t="s">
        <v>52</v>
      </c>
      <c r="F8934" t="s">
        <v>575</v>
      </c>
      <c r="G8934" t="s">
        <v>21</v>
      </c>
      <c r="H8934">
        <v>10035</v>
      </c>
      <c r="I8934" t="s">
        <v>2644</v>
      </c>
      <c r="J8934">
        <v>3785.2919999999999</v>
      </c>
      <c r="K8934">
        <v>6</v>
      </c>
      <c r="L8934">
        <v>560.78399999999999</v>
      </c>
      <c r="M8934">
        <v>0.1</v>
      </c>
      <c r="N8934">
        <v>420.58800000000002</v>
      </c>
    </row>
    <row r="8935" spans="1:14" hidden="1">
      <c r="A8935">
        <v>6312</v>
      </c>
      <c r="B8935" t="s">
        <v>7162</v>
      </c>
      <c r="C8935" s="4">
        <v>41893</v>
      </c>
      <c r="D8935" s="4">
        <v>41898</v>
      </c>
      <c r="E8935" t="s">
        <v>15</v>
      </c>
      <c r="F8935" t="s">
        <v>3138</v>
      </c>
      <c r="G8935" t="s">
        <v>21</v>
      </c>
      <c r="H8935">
        <v>93030</v>
      </c>
      <c r="I8935" t="s">
        <v>3556</v>
      </c>
      <c r="J8935">
        <v>127.95</v>
      </c>
      <c r="K8935">
        <v>3</v>
      </c>
      <c r="L8935">
        <v>35.399500000000003</v>
      </c>
      <c r="M8935">
        <v>0</v>
      </c>
      <c r="N8935">
        <v>21.7515</v>
      </c>
    </row>
    <row r="8936" spans="1:14" hidden="1">
      <c r="A8936">
        <v>5854</v>
      </c>
      <c r="B8936" t="s">
        <v>7163</v>
      </c>
      <c r="C8936" s="4">
        <v>41892</v>
      </c>
      <c r="D8936" s="4">
        <v>41896</v>
      </c>
      <c r="E8936" t="s">
        <v>15</v>
      </c>
      <c r="F8936" t="s">
        <v>3902</v>
      </c>
      <c r="G8936" t="s">
        <v>17</v>
      </c>
      <c r="H8936">
        <v>23464</v>
      </c>
      <c r="I8936" t="s">
        <v>140</v>
      </c>
      <c r="J8936">
        <v>9.64</v>
      </c>
      <c r="K8936">
        <v>2</v>
      </c>
      <c r="L8936">
        <v>2.4582000000000002</v>
      </c>
      <c r="M8936">
        <v>0</v>
      </c>
      <c r="N8936">
        <v>4.7236000000000002</v>
      </c>
    </row>
    <row r="8937" spans="1:14" hidden="1">
      <c r="A8937">
        <v>7525</v>
      </c>
      <c r="B8937" t="s">
        <v>7164</v>
      </c>
      <c r="C8937" s="4">
        <v>41892</v>
      </c>
      <c r="D8937" s="4">
        <v>41898</v>
      </c>
      <c r="E8937" t="s">
        <v>15</v>
      </c>
      <c r="F8937" t="s">
        <v>3620</v>
      </c>
      <c r="G8937" t="s">
        <v>21</v>
      </c>
      <c r="H8937">
        <v>97030</v>
      </c>
      <c r="I8937" t="s">
        <v>3649</v>
      </c>
      <c r="J8937">
        <v>21.728000000000002</v>
      </c>
      <c r="K8937">
        <v>7</v>
      </c>
      <c r="L8937">
        <v>2.0175999999999998</v>
      </c>
      <c r="M8937">
        <v>0.2</v>
      </c>
      <c r="N8937">
        <v>7.6048</v>
      </c>
    </row>
    <row r="8938" spans="1:14" hidden="1">
      <c r="A8938">
        <v>7526</v>
      </c>
      <c r="B8938" t="s">
        <v>7164</v>
      </c>
      <c r="C8938" s="4">
        <v>41892</v>
      </c>
      <c r="D8938" s="4">
        <v>41898</v>
      </c>
      <c r="E8938" t="s">
        <v>15</v>
      </c>
      <c r="F8938" t="s">
        <v>3620</v>
      </c>
      <c r="G8938" t="s">
        <v>21</v>
      </c>
      <c r="H8938">
        <v>97030</v>
      </c>
      <c r="I8938" t="s">
        <v>455</v>
      </c>
      <c r="J8938">
        <v>1487.04</v>
      </c>
      <c r="K8938">
        <v>5</v>
      </c>
      <c r="L8938">
        <v>267.66719999999998</v>
      </c>
      <c r="M8938">
        <v>0.2</v>
      </c>
      <c r="N8938">
        <v>148.70400000000001</v>
      </c>
    </row>
    <row r="8939" spans="1:14" hidden="1">
      <c r="A8939">
        <v>7982</v>
      </c>
      <c r="B8939" t="s">
        <v>7165</v>
      </c>
      <c r="C8939" s="4">
        <v>41892</v>
      </c>
      <c r="D8939" s="4">
        <v>41895</v>
      </c>
      <c r="E8939" t="s">
        <v>38</v>
      </c>
      <c r="F8939" t="s">
        <v>1581</v>
      </c>
      <c r="G8939" t="s">
        <v>21</v>
      </c>
      <c r="H8939">
        <v>7011</v>
      </c>
      <c r="I8939" t="s">
        <v>646</v>
      </c>
      <c r="J8939">
        <v>81.92</v>
      </c>
      <c r="K8939">
        <v>4</v>
      </c>
      <c r="L8939">
        <v>14.9504</v>
      </c>
      <c r="M8939">
        <v>0</v>
      </c>
      <c r="N8939">
        <v>22.118400000000001</v>
      </c>
    </row>
    <row r="8940" spans="1:14" hidden="1">
      <c r="A8940">
        <v>7983</v>
      </c>
      <c r="B8940" t="s">
        <v>7165</v>
      </c>
      <c r="C8940" s="4">
        <v>41892</v>
      </c>
      <c r="D8940" s="4">
        <v>41895</v>
      </c>
      <c r="E8940" t="s">
        <v>38</v>
      </c>
      <c r="F8940" t="s">
        <v>1581</v>
      </c>
      <c r="G8940" t="s">
        <v>21</v>
      </c>
      <c r="H8940">
        <v>7011</v>
      </c>
      <c r="I8940" t="s">
        <v>6408</v>
      </c>
      <c r="J8940">
        <v>254.9</v>
      </c>
      <c r="K8940">
        <v>5</v>
      </c>
      <c r="L8940">
        <v>35.686</v>
      </c>
      <c r="M8940">
        <v>0</v>
      </c>
      <c r="N8940">
        <v>76.47</v>
      </c>
    </row>
    <row r="8941" spans="1:14" hidden="1">
      <c r="A8941">
        <v>898</v>
      </c>
      <c r="B8941" t="s">
        <v>7166</v>
      </c>
      <c r="C8941" s="4">
        <v>41891</v>
      </c>
      <c r="D8941" s="4">
        <v>41897</v>
      </c>
      <c r="E8941" t="s">
        <v>15</v>
      </c>
      <c r="F8941" t="s">
        <v>3546</v>
      </c>
      <c r="G8941" t="s">
        <v>21</v>
      </c>
      <c r="H8941">
        <v>48227</v>
      </c>
      <c r="I8941" t="s">
        <v>1481</v>
      </c>
      <c r="J8941">
        <v>103.6</v>
      </c>
      <c r="K8941">
        <v>7</v>
      </c>
      <c r="L8941">
        <v>7.4</v>
      </c>
      <c r="M8941">
        <v>0</v>
      </c>
      <c r="N8941">
        <v>51.8</v>
      </c>
    </row>
    <row r="8942" spans="1:14" hidden="1">
      <c r="A8942">
        <v>2671</v>
      </c>
      <c r="B8942" t="s">
        <v>7167</v>
      </c>
      <c r="C8942" s="4">
        <v>41891</v>
      </c>
      <c r="D8942" s="4">
        <v>41894</v>
      </c>
      <c r="E8942" t="s">
        <v>52</v>
      </c>
      <c r="F8942" t="s">
        <v>2869</v>
      </c>
      <c r="G8942" t="s">
        <v>27</v>
      </c>
      <c r="H8942">
        <v>1852</v>
      </c>
      <c r="I8942" t="s">
        <v>279</v>
      </c>
      <c r="J8942">
        <v>166.44</v>
      </c>
      <c r="K8942">
        <v>3</v>
      </c>
      <c r="L8942">
        <v>28.849599999999999</v>
      </c>
      <c r="M8942">
        <v>0</v>
      </c>
      <c r="N8942">
        <v>79.891199999999998</v>
      </c>
    </row>
    <row r="8943" spans="1:14" hidden="1">
      <c r="A8943">
        <v>2672</v>
      </c>
      <c r="B8943" t="s">
        <v>7167</v>
      </c>
      <c r="C8943" s="4">
        <v>41891</v>
      </c>
      <c r="D8943" s="4">
        <v>41894</v>
      </c>
      <c r="E8943" t="s">
        <v>52</v>
      </c>
      <c r="F8943" t="s">
        <v>2869</v>
      </c>
      <c r="G8943" t="s">
        <v>27</v>
      </c>
      <c r="H8943">
        <v>1852</v>
      </c>
      <c r="I8943" t="s">
        <v>7021</v>
      </c>
      <c r="J8943">
        <v>785.88</v>
      </c>
      <c r="K8943">
        <v>6</v>
      </c>
      <c r="L8943">
        <v>95.615399999999994</v>
      </c>
      <c r="M8943">
        <v>0</v>
      </c>
      <c r="N8943">
        <v>212.1876</v>
      </c>
    </row>
    <row r="8944" spans="1:14" hidden="1">
      <c r="A8944">
        <v>2673</v>
      </c>
      <c r="B8944" t="s">
        <v>7167</v>
      </c>
      <c r="C8944" s="4">
        <v>41891</v>
      </c>
      <c r="D8944" s="4">
        <v>41894</v>
      </c>
      <c r="E8944" t="s">
        <v>52</v>
      </c>
      <c r="F8944" t="s">
        <v>2869</v>
      </c>
      <c r="G8944" t="s">
        <v>27</v>
      </c>
      <c r="H8944">
        <v>1852</v>
      </c>
      <c r="I8944" t="s">
        <v>4719</v>
      </c>
      <c r="J8944">
        <v>26.2</v>
      </c>
      <c r="K8944">
        <v>2</v>
      </c>
      <c r="L8944">
        <v>6.681</v>
      </c>
      <c r="M8944">
        <v>0</v>
      </c>
      <c r="N8944">
        <v>12.837999999999999</v>
      </c>
    </row>
    <row r="8945" spans="1:14" hidden="1">
      <c r="A8945">
        <v>2674</v>
      </c>
      <c r="B8945" t="s">
        <v>7167</v>
      </c>
      <c r="C8945" s="4">
        <v>41891</v>
      </c>
      <c r="D8945" s="4">
        <v>41894</v>
      </c>
      <c r="E8945" t="s">
        <v>52</v>
      </c>
      <c r="F8945" t="s">
        <v>2869</v>
      </c>
      <c r="G8945" t="s">
        <v>27</v>
      </c>
      <c r="H8945">
        <v>1852</v>
      </c>
      <c r="I8945" t="s">
        <v>3303</v>
      </c>
      <c r="J8945">
        <v>1325.85</v>
      </c>
      <c r="K8945">
        <v>5</v>
      </c>
      <c r="L8945">
        <v>217.43940000000001</v>
      </c>
      <c r="M8945">
        <v>0</v>
      </c>
      <c r="N8945">
        <v>238.65299999999999</v>
      </c>
    </row>
    <row r="8946" spans="1:14" hidden="1">
      <c r="A8946">
        <v>3597</v>
      </c>
      <c r="B8946" t="s">
        <v>7168</v>
      </c>
      <c r="C8946" s="4">
        <v>41891</v>
      </c>
      <c r="D8946" s="4">
        <v>41896</v>
      </c>
      <c r="E8946" t="s">
        <v>52</v>
      </c>
      <c r="F8946" t="s">
        <v>349</v>
      </c>
      <c r="G8946" t="s">
        <v>21</v>
      </c>
      <c r="H8946">
        <v>19140</v>
      </c>
      <c r="I8946" t="s">
        <v>497</v>
      </c>
      <c r="J8946">
        <v>15.552</v>
      </c>
      <c r="K8946">
        <v>3</v>
      </c>
      <c r="L8946">
        <v>3.3696000000000002</v>
      </c>
      <c r="M8946">
        <v>0.2</v>
      </c>
      <c r="N8946">
        <v>5.4432</v>
      </c>
    </row>
    <row r="8947" spans="1:14" hidden="1">
      <c r="A8947">
        <v>3598</v>
      </c>
      <c r="B8947" t="s">
        <v>7168</v>
      </c>
      <c r="C8947" s="4">
        <v>41891</v>
      </c>
      <c r="D8947" s="4">
        <v>41896</v>
      </c>
      <c r="E8947" t="s">
        <v>52</v>
      </c>
      <c r="F8947" t="s">
        <v>349</v>
      </c>
      <c r="G8947" t="s">
        <v>21</v>
      </c>
      <c r="H8947">
        <v>19140</v>
      </c>
      <c r="I8947" t="s">
        <v>2394</v>
      </c>
      <c r="J8947">
        <v>64.703999999999994</v>
      </c>
      <c r="K8947">
        <v>6</v>
      </c>
      <c r="L8947">
        <v>11.5928</v>
      </c>
      <c r="M8947">
        <v>0.2</v>
      </c>
      <c r="N8947">
        <v>-4.8528000000000002</v>
      </c>
    </row>
    <row r="8948" spans="1:14" hidden="1">
      <c r="A8948">
        <v>3599</v>
      </c>
      <c r="B8948" t="s">
        <v>7168</v>
      </c>
      <c r="C8948" s="4">
        <v>41891</v>
      </c>
      <c r="D8948" s="4">
        <v>41896</v>
      </c>
      <c r="E8948" t="s">
        <v>52</v>
      </c>
      <c r="F8948" t="s">
        <v>349</v>
      </c>
      <c r="G8948" t="s">
        <v>21</v>
      </c>
      <c r="H8948">
        <v>19140</v>
      </c>
      <c r="I8948" t="s">
        <v>3270</v>
      </c>
      <c r="J8948">
        <v>17.472000000000001</v>
      </c>
      <c r="K8948">
        <v>3</v>
      </c>
      <c r="L8948">
        <v>4.1496000000000004</v>
      </c>
      <c r="M8948">
        <v>0.2</v>
      </c>
      <c r="N8948">
        <v>5.0232000000000001</v>
      </c>
    </row>
    <row r="8949" spans="1:14" hidden="1">
      <c r="A8949">
        <v>3600</v>
      </c>
      <c r="B8949" t="s">
        <v>7168</v>
      </c>
      <c r="C8949" s="4">
        <v>41891</v>
      </c>
      <c r="D8949" s="4">
        <v>41896</v>
      </c>
      <c r="E8949" t="s">
        <v>52</v>
      </c>
      <c r="F8949" t="s">
        <v>349</v>
      </c>
      <c r="G8949" t="s">
        <v>21</v>
      </c>
      <c r="H8949">
        <v>19140</v>
      </c>
      <c r="I8949" t="s">
        <v>1523</v>
      </c>
      <c r="J8949">
        <v>135.51599999999999</v>
      </c>
      <c r="K8949">
        <v>1</v>
      </c>
      <c r="L8949">
        <v>167.13640000000001</v>
      </c>
      <c r="M8949">
        <v>0.4</v>
      </c>
      <c r="N8949">
        <v>-31.6204</v>
      </c>
    </row>
    <row r="8950" spans="1:14" hidden="1">
      <c r="A8950">
        <v>7647</v>
      </c>
      <c r="B8950" t="s">
        <v>7169</v>
      </c>
      <c r="C8950" s="4">
        <v>41891</v>
      </c>
      <c r="D8950" s="4">
        <v>41895</v>
      </c>
      <c r="E8950" t="s">
        <v>15</v>
      </c>
      <c r="F8950" t="s">
        <v>1509</v>
      </c>
      <c r="G8950" t="s">
        <v>21</v>
      </c>
      <c r="H8950">
        <v>27834</v>
      </c>
      <c r="I8950" t="s">
        <v>1064</v>
      </c>
      <c r="J8950">
        <v>1299.99</v>
      </c>
      <c r="K8950">
        <v>2</v>
      </c>
      <c r="L8950">
        <v>935.99279999999999</v>
      </c>
      <c r="M8950">
        <v>0.5</v>
      </c>
      <c r="N8950">
        <v>-571.99559999999997</v>
      </c>
    </row>
    <row r="8951" spans="1:14" hidden="1">
      <c r="A8951">
        <v>8017</v>
      </c>
      <c r="B8951" t="s">
        <v>7170</v>
      </c>
      <c r="C8951" s="4">
        <v>41891</v>
      </c>
      <c r="D8951" s="4">
        <v>41893</v>
      </c>
      <c r="E8951" t="s">
        <v>38</v>
      </c>
      <c r="F8951" t="s">
        <v>2386</v>
      </c>
      <c r="G8951" t="s">
        <v>17</v>
      </c>
      <c r="H8951">
        <v>43130</v>
      </c>
      <c r="I8951" t="s">
        <v>46</v>
      </c>
      <c r="J8951">
        <v>60.671999999999997</v>
      </c>
      <c r="K8951">
        <v>6</v>
      </c>
      <c r="L8951">
        <v>7.9631999999999996</v>
      </c>
      <c r="M8951">
        <v>0.2</v>
      </c>
      <c r="N8951">
        <v>12.892799999999999</v>
      </c>
    </row>
    <row r="8952" spans="1:14" hidden="1">
      <c r="A8952">
        <v>8018</v>
      </c>
      <c r="B8952" t="s">
        <v>7170</v>
      </c>
      <c r="C8952" s="4">
        <v>41891</v>
      </c>
      <c r="D8952" s="4">
        <v>41893</v>
      </c>
      <c r="E8952" t="s">
        <v>38</v>
      </c>
      <c r="F8952" t="s">
        <v>2386</v>
      </c>
      <c r="G8952" t="s">
        <v>17</v>
      </c>
      <c r="H8952">
        <v>43130</v>
      </c>
      <c r="I8952" t="s">
        <v>1671</v>
      </c>
      <c r="J8952">
        <v>30.815999999999999</v>
      </c>
      <c r="K8952">
        <v>9</v>
      </c>
      <c r="L8952">
        <v>3.1244000000000001</v>
      </c>
      <c r="M8952">
        <v>0.2</v>
      </c>
      <c r="N8952">
        <v>2.6964000000000001</v>
      </c>
    </row>
    <row r="8953" spans="1:14" hidden="1">
      <c r="A8953">
        <v>8381</v>
      </c>
      <c r="B8953" t="s">
        <v>7171</v>
      </c>
      <c r="C8953" s="4">
        <v>41891</v>
      </c>
      <c r="D8953" s="4">
        <v>41896</v>
      </c>
      <c r="E8953" t="s">
        <v>52</v>
      </c>
      <c r="F8953" t="s">
        <v>499</v>
      </c>
      <c r="G8953" t="s">
        <v>21</v>
      </c>
      <c r="H8953">
        <v>60653</v>
      </c>
      <c r="I8953" t="s">
        <v>2980</v>
      </c>
      <c r="J8953">
        <v>10.896000000000001</v>
      </c>
      <c r="K8953">
        <v>3</v>
      </c>
      <c r="L8953">
        <v>2.4969999999999999</v>
      </c>
      <c r="M8953">
        <v>0.2</v>
      </c>
      <c r="N8953">
        <v>3.4049999999999998</v>
      </c>
    </row>
    <row r="8954" spans="1:14" hidden="1">
      <c r="A8954">
        <v>165</v>
      </c>
      <c r="B8954" t="s">
        <v>7172</v>
      </c>
      <c r="C8954" s="4">
        <v>41890</v>
      </c>
      <c r="D8954" s="4">
        <v>41894</v>
      </c>
      <c r="E8954" t="s">
        <v>15</v>
      </c>
      <c r="F8954" t="s">
        <v>3743</v>
      </c>
      <c r="G8954" t="s">
        <v>21</v>
      </c>
      <c r="H8954">
        <v>78207</v>
      </c>
      <c r="I8954" t="s">
        <v>101</v>
      </c>
      <c r="J8954">
        <v>9.9359999999999999</v>
      </c>
      <c r="K8954">
        <v>3</v>
      </c>
      <c r="L8954">
        <v>2.4011999999999998</v>
      </c>
      <c r="M8954">
        <v>0.2</v>
      </c>
      <c r="N8954">
        <v>2.7324000000000002</v>
      </c>
    </row>
    <row r="8955" spans="1:14" hidden="1">
      <c r="A8955">
        <v>166</v>
      </c>
      <c r="B8955" t="s">
        <v>7172</v>
      </c>
      <c r="C8955" s="4">
        <v>41890</v>
      </c>
      <c r="D8955" s="4">
        <v>41894</v>
      </c>
      <c r="E8955" t="s">
        <v>15</v>
      </c>
      <c r="F8955" t="s">
        <v>3743</v>
      </c>
      <c r="G8955" t="s">
        <v>21</v>
      </c>
      <c r="H8955">
        <v>78207</v>
      </c>
      <c r="I8955" t="s">
        <v>3463</v>
      </c>
      <c r="J8955">
        <v>8159.9520000000002</v>
      </c>
      <c r="K8955">
        <v>8</v>
      </c>
      <c r="L8955">
        <v>1189.9929999999999</v>
      </c>
      <c r="M8955">
        <v>0.4</v>
      </c>
      <c r="N8955">
        <v>-1359.992</v>
      </c>
    </row>
    <row r="8956" spans="1:14" hidden="1">
      <c r="A8956">
        <v>167</v>
      </c>
      <c r="B8956" t="s">
        <v>7172</v>
      </c>
      <c r="C8956" s="4">
        <v>41890</v>
      </c>
      <c r="D8956" s="4">
        <v>41894</v>
      </c>
      <c r="E8956" t="s">
        <v>15</v>
      </c>
      <c r="F8956" t="s">
        <v>3743</v>
      </c>
      <c r="G8956" t="s">
        <v>21</v>
      </c>
      <c r="H8956">
        <v>78207</v>
      </c>
      <c r="I8956" t="s">
        <v>1259</v>
      </c>
      <c r="J8956">
        <v>275.928</v>
      </c>
      <c r="K8956">
        <v>3</v>
      </c>
      <c r="L8956">
        <v>111.5209</v>
      </c>
      <c r="M8956">
        <v>0.2</v>
      </c>
      <c r="N8956">
        <v>-58.634700000000002</v>
      </c>
    </row>
    <row r="8957" spans="1:14" hidden="1">
      <c r="A8957">
        <v>168</v>
      </c>
      <c r="B8957" t="s">
        <v>7172</v>
      </c>
      <c r="C8957" s="4">
        <v>41890</v>
      </c>
      <c r="D8957" s="4">
        <v>41894</v>
      </c>
      <c r="E8957" t="s">
        <v>15</v>
      </c>
      <c r="F8957" t="s">
        <v>3743</v>
      </c>
      <c r="G8957" t="s">
        <v>21</v>
      </c>
      <c r="H8957">
        <v>78207</v>
      </c>
      <c r="I8957" t="s">
        <v>849</v>
      </c>
      <c r="J8957">
        <v>1740.06</v>
      </c>
      <c r="K8957">
        <v>9</v>
      </c>
      <c r="L8957">
        <v>196.102</v>
      </c>
      <c r="M8957">
        <v>0.3</v>
      </c>
      <c r="N8957">
        <v>-24.858000000000199</v>
      </c>
    </row>
    <row r="8958" spans="1:14" hidden="1">
      <c r="A8958">
        <v>169</v>
      </c>
      <c r="B8958" t="s">
        <v>7172</v>
      </c>
      <c r="C8958" s="4">
        <v>41890</v>
      </c>
      <c r="D8958" s="4">
        <v>41894</v>
      </c>
      <c r="E8958" t="s">
        <v>15</v>
      </c>
      <c r="F8958" t="s">
        <v>3743</v>
      </c>
      <c r="G8958" t="s">
        <v>21</v>
      </c>
      <c r="H8958">
        <v>78207</v>
      </c>
      <c r="I8958" t="s">
        <v>2761</v>
      </c>
      <c r="J8958">
        <v>32.064</v>
      </c>
      <c r="K8958">
        <v>6</v>
      </c>
      <c r="L8958">
        <v>4.2084000000000001</v>
      </c>
      <c r="M8958">
        <v>0.2</v>
      </c>
      <c r="N8958">
        <v>6.8136000000000001</v>
      </c>
    </row>
    <row r="8959" spans="1:14" hidden="1">
      <c r="A8959">
        <v>170</v>
      </c>
      <c r="B8959" t="s">
        <v>7172</v>
      </c>
      <c r="C8959" s="4">
        <v>41890</v>
      </c>
      <c r="D8959" s="4">
        <v>41894</v>
      </c>
      <c r="E8959" t="s">
        <v>15</v>
      </c>
      <c r="F8959" t="s">
        <v>3743</v>
      </c>
      <c r="G8959" t="s">
        <v>21</v>
      </c>
      <c r="H8959">
        <v>78207</v>
      </c>
      <c r="I8959" t="s">
        <v>3764</v>
      </c>
      <c r="J8959">
        <v>177.98</v>
      </c>
      <c r="K8959">
        <v>5</v>
      </c>
      <c r="L8959">
        <v>126.36579999999999</v>
      </c>
      <c r="M8959">
        <v>0.8</v>
      </c>
      <c r="N8959">
        <v>-453.84899999999999</v>
      </c>
    </row>
    <row r="8960" spans="1:14" hidden="1">
      <c r="A8960">
        <v>171</v>
      </c>
      <c r="B8960" t="s">
        <v>7172</v>
      </c>
      <c r="C8960" s="4">
        <v>41890</v>
      </c>
      <c r="D8960" s="4">
        <v>41894</v>
      </c>
      <c r="E8960" t="s">
        <v>15</v>
      </c>
      <c r="F8960" t="s">
        <v>3743</v>
      </c>
      <c r="G8960" t="s">
        <v>21</v>
      </c>
      <c r="H8960">
        <v>78207</v>
      </c>
      <c r="I8960" t="s">
        <v>2720</v>
      </c>
      <c r="J8960">
        <v>143.976</v>
      </c>
      <c r="K8960">
        <v>3</v>
      </c>
      <c r="L8960">
        <v>44.9925</v>
      </c>
      <c r="M8960">
        <v>0.2</v>
      </c>
      <c r="N8960">
        <v>8.9985000000000106</v>
      </c>
    </row>
    <row r="8961" spans="1:14" hidden="1">
      <c r="A8961">
        <v>739</v>
      </c>
      <c r="B8961" t="s">
        <v>7173</v>
      </c>
      <c r="C8961" s="4">
        <v>41890</v>
      </c>
      <c r="D8961" s="4">
        <v>41894</v>
      </c>
      <c r="E8961" t="s">
        <v>15</v>
      </c>
      <c r="F8961" t="s">
        <v>191</v>
      </c>
      <c r="G8961" t="s">
        <v>21</v>
      </c>
      <c r="H8961">
        <v>94110</v>
      </c>
      <c r="I8961" t="s">
        <v>1842</v>
      </c>
      <c r="J8961">
        <v>49.98</v>
      </c>
      <c r="K8961">
        <v>2</v>
      </c>
      <c r="L8961">
        <v>20.741700000000002</v>
      </c>
      <c r="M8961">
        <v>0</v>
      </c>
      <c r="N8961">
        <v>8.4965999999999902</v>
      </c>
    </row>
    <row r="8962" spans="1:14" hidden="1">
      <c r="A8962">
        <v>837</v>
      </c>
      <c r="B8962" t="s">
        <v>7174</v>
      </c>
      <c r="C8962" s="4">
        <v>41890</v>
      </c>
      <c r="D8962" s="4">
        <v>41895</v>
      </c>
      <c r="E8962" t="s">
        <v>52</v>
      </c>
      <c r="F8962" t="s">
        <v>3354</v>
      </c>
      <c r="G8962" t="s">
        <v>21</v>
      </c>
      <c r="H8962">
        <v>75701</v>
      </c>
      <c r="I8962" t="s">
        <v>2752</v>
      </c>
      <c r="J8962">
        <v>51.183999999999997</v>
      </c>
      <c r="K8962">
        <v>4</v>
      </c>
      <c r="L8962">
        <v>32.629800000000003</v>
      </c>
      <c r="M8962">
        <v>0.8</v>
      </c>
      <c r="N8962">
        <v>-79.3352</v>
      </c>
    </row>
    <row r="8963" spans="1:14" hidden="1">
      <c r="A8963">
        <v>1279</v>
      </c>
      <c r="B8963" t="s">
        <v>7175</v>
      </c>
      <c r="C8963" s="4">
        <v>41890</v>
      </c>
      <c r="D8963" s="4">
        <v>41893</v>
      </c>
      <c r="E8963" t="s">
        <v>38</v>
      </c>
      <c r="F8963" t="s">
        <v>4280</v>
      </c>
      <c r="G8963" t="s">
        <v>27</v>
      </c>
      <c r="H8963">
        <v>31204</v>
      </c>
      <c r="I8963" t="s">
        <v>4708</v>
      </c>
      <c r="J8963">
        <v>32.97</v>
      </c>
      <c r="K8963">
        <v>3</v>
      </c>
      <c r="L8963">
        <v>6.7039</v>
      </c>
      <c r="M8963">
        <v>0</v>
      </c>
      <c r="N8963">
        <v>12.8583</v>
      </c>
    </row>
    <row r="8964" spans="1:14" hidden="1">
      <c r="A8964">
        <v>1280</v>
      </c>
      <c r="B8964" t="s">
        <v>7175</v>
      </c>
      <c r="C8964" s="4">
        <v>41890</v>
      </c>
      <c r="D8964" s="4">
        <v>41893</v>
      </c>
      <c r="E8964" t="s">
        <v>38</v>
      </c>
      <c r="F8964" t="s">
        <v>4280</v>
      </c>
      <c r="G8964" t="s">
        <v>27</v>
      </c>
      <c r="H8964">
        <v>31204</v>
      </c>
      <c r="I8964" t="s">
        <v>6972</v>
      </c>
      <c r="J8964">
        <v>83.88</v>
      </c>
      <c r="K8964">
        <v>4</v>
      </c>
      <c r="L8964">
        <v>13.4208</v>
      </c>
      <c r="M8964">
        <v>0</v>
      </c>
      <c r="N8964">
        <v>30.1968</v>
      </c>
    </row>
    <row r="8965" spans="1:14" hidden="1">
      <c r="A8965">
        <v>3450</v>
      </c>
      <c r="B8965" t="s">
        <v>7176</v>
      </c>
      <c r="C8965" s="4">
        <v>41890</v>
      </c>
      <c r="D8965" s="4">
        <v>41896</v>
      </c>
      <c r="E8965" t="s">
        <v>15</v>
      </c>
      <c r="F8965" t="s">
        <v>3914</v>
      </c>
      <c r="G8965" t="s">
        <v>17</v>
      </c>
      <c r="H8965">
        <v>94110</v>
      </c>
      <c r="I8965" t="s">
        <v>2316</v>
      </c>
      <c r="J8965">
        <v>56.65</v>
      </c>
      <c r="K8965">
        <v>5</v>
      </c>
      <c r="L8965">
        <v>6.4581</v>
      </c>
      <c r="M8965">
        <v>0</v>
      </c>
      <c r="N8965">
        <v>24.359500000000001</v>
      </c>
    </row>
    <row r="8966" spans="1:14" hidden="1">
      <c r="A8966">
        <v>3451</v>
      </c>
      <c r="B8966" t="s">
        <v>7176</v>
      </c>
      <c r="C8966" s="4">
        <v>41890</v>
      </c>
      <c r="D8966" s="4">
        <v>41896</v>
      </c>
      <c r="E8966" t="s">
        <v>15</v>
      </c>
      <c r="F8966" t="s">
        <v>3914</v>
      </c>
      <c r="G8966" t="s">
        <v>17</v>
      </c>
      <c r="H8966">
        <v>94110</v>
      </c>
      <c r="I8966" t="s">
        <v>4465</v>
      </c>
      <c r="J8966">
        <v>14.97</v>
      </c>
      <c r="K8966">
        <v>1</v>
      </c>
      <c r="L8966">
        <v>10.7784</v>
      </c>
      <c r="M8966">
        <v>0</v>
      </c>
      <c r="N8966">
        <v>4.1916000000000002</v>
      </c>
    </row>
    <row r="8967" spans="1:14" hidden="1">
      <c r="A8967">
        <v>3452</v>
      </c>
      <c r="B8967" t="s">
        <v>7176</v>
      </c>
      <c r="C8967" s="4">
        <v>41890</v>
      </c>
      <c r="D8967" s="4">
        <v>41896</v>
      </c>
      <c r="E8967" t="s">
        <v>15</v>
      </c>
      <c r="F8967" t="s">
        <v>3914</v>
      </c>
      <c r="G8967" t="s">
        <v>17</v>
      </c>
      <c r="H8967">
        <v>94110</v>
      </c>
      <c r="I8967" t="s">
        <v>40</v>
      </c>
      <c r="J8967">
        <v>4.0199999999999996</v>
      </c>
      <c r="K8967">
        <v>2</v>
      </c>
      <c r="L8967">
        <v>1.0250999999999999</v>
      </c>
      <c r="M8967">
        <v>0</v>
      </c>
      <c r="N8967">
        <v>1.9698</v>
      </c>
    </row>
    <row r="8968" spans="1:14" hidden="1">
      <c r="A8968">
        <v>4134</v>
      </c>
      <c r="B8968" t="s">
        <v>7177</v>
      </c>
      <c r="C8968" s="4">
        <v>41890</v>
      </c>
      <c r="D8968" s="4">
        <v>41895</v>
      </c>
      <c r="E8968" t="s">
        <v>15</v>
      </c>
      <c r="F8968" t="s">
        <v>880</v>
      </c>
      <c r="G8968" t="s">
        <v>21</v>
      </c>
      <c r="H8968">
        <v>23320</v>
      </c>
      <c r="I8968" t="s">
        <v>2005</v>
      </c>
      <c r="J8968">
        <v>45</v>
      </c>
      <c r="K8968">
        <v>9</v>
      </c>
      <c r="L8968">
        <v>2.6</v>
      </c>
      <c r="M8968">
        <v>0</v>
      </c>
      <c r="N8968">
        <v>21.6</v>
      </c>
    </row>
    <row r="8969" spans="1:14" hidden="1">
      <c r="A8969">
        <v>4135</v>
      </c>
      <c r="B8969" t="s">
        <v>7177</v>
      </c>
      <c r="C8969" s="4">
        <v>41890</v>
      </c>
      <c r="D8969" s="4">
        <v>41895</v>
      </c>
      <c r="E8969" t="s">
        <v>15</v>
      </c>
      <c r="F8969" t="s">
        <v>880</v>
      </c>
      <c r="G8969" t="s">
        <v>21</v>
      </c>
      <c r="H8969">
        <v>23320</v>
      </c>
      <c r="I8969" t="s">
        <v>7156</v>
      </c>
      <c r="J8969">
        <v>209.97</v>
      </c>
      <c r="K8969">
        <v>3</v>
      </c>
      <c r="L8969">
        <v>39.894300000000001</v>
      </c>
      <c r="M8969">
        <v>0</v>
      </c>
      <c r="N8969">
        <v>90.287099999999995</v>
      </c>
    </row>
    <row r="8970" spans="1:14" hidden="1">
      <c r="A8970">
        <v>4314</v>
      </c>
      <c r="B8970" t="s">
        <v>7178</v>
      </c>
      <c r="C8970" s="4">
        <v>41890</v>
      </c>
      <c r="D8970" s="4">
        <v>41894</v>
      </c>
      <c r="E8970" t="s">
        <v>15</v>
      </c>
      <c r="F8970" t="s">
        <v>1266</v>
      </c>
      <c r="G8970" t="s">
        <v>27</v>
      </c>
      <c r="H8970">
        <v>11561</v>
      </c>
      <c r="I8970" t="s">
        <v>941</v>
      </c>
      <c r="J8970">
        <v>16.78</v>
      </c>
      <c r="K8970">
        <v>2</v>
      </c>
      <c r="L8970">
        <v>6.2925000000000004</v>
      </c>
      <c r="M8970">
        <v>0</v>
      </c>
      <c r="N8970">
        <v>4.1950000000000003</v>
      </c>
    </row>
    <row r="8971" spans="1:14" hidden="1">
      <c r="A8971">
        <v>4850</v>
      </c>
      <c r="B8971" t="s">
        <v>7179</v>
      </c>
      <c r="C8971" s="4">
        <v>41890</v>
      </c>
      <c r="D8971" s="4">
        <v>41896</v>
      </c>
      <c r="E8971" t="s">
        <v>15</v>
      </c>
      <c r="F8971" t="s">
        <v>1798</v>
      </c>
      <c r="G8971" t="s">
        <v>21</v>
      </c>
      <c r="H8971">
        <v>99301</v>
      </c>
      <c r="I8971" t="s">
        <v>1632</v>
      </c>
      <c r="J8971">
        <v>5.88</v>
      </c>
      <c r="K8971">
        <v>2</v>
      </c>
      <c r="L8971">
        <v>1.617</v>
      </c>
      <c r="M8971">
        <v>0</v>
      </c>
      <c r="N8971">
        <v>2.6459999999999999</v>
      </c>
    </row>
    <row r="8972" spans="1:14" hidden="1">
      <c r="A8972">
        <v>4851</v>
      </c>
      <c r="B8972" t="s">
        <v>7179</v>
      </c>
      <c r="C8972" s="4">
        <v>41890</v>
      </c>
      <c r="D8972" s="4">
        <v>41896</v>
      </c>
      <c r="E8972" t="s">
        <v>15</v>
      </c>
      <c r="F8972" t="s">
        <v>1798</v>
      </c>
      <c r="G8972" t="s">
        <v>21</v>
      </c>
      <c r="H8972">
        <v>99301</v>
      </c>
      <c r="I8972" t="s">
        <v>881</v>
      </c>
      <c r="J8972">
        <v>975.92</v>
      </c>
      <c r="K8972">
        <v>5</v>
      </c>
      <c r="L8972">
        <v>170.786</v>
      </c>
      <c r="M8972">
        <v>0.2</v>
      </c>
      <c r="N8972">
        <v>121.99</v>
      </c>
    </row>
    <row r="8973" spans="1:14" hidden="1">
      <c r="A8973">
        <v>4852</v>
      </c>
      <c r="B8973" t="s">
        <v>7179</v>
      </c>
      <c r="C8973" s="4">
        <v>41890</v>
      </c>
      <c r="D8973" s="4">
        <v>41896</v>
      </c>
      <c r="E8973" t="s">
        <v>15</v>
      </c>
      <c r="F8973" t="s">
        <v>1798</v>
      </c>
      <c r="G8973" t="s">
        <v>21</v>
      </c>
      <c r="H8973">
        <v>99301</v>
      </c>
      <c r="I8973" t="s">
        <v>2195</v>
      </c>
      <c r="J8973">
        <v>303.83999999999997</v>
      </c>
      <c r="K8973">
        <v>8</v>
      </c>
      <c r="L8973">
        <v>26.585999999999999</v>
      </c>
      <c r="M8973">
        <v>0</v>
      </c>
      <c r="N8973">
        <v>91.152000000000001</v>
      </c>
    </row>
    <row r="8974" spans="1:14" hidden="1">
      <c r="A8974">
        <v>4853</v>
      </c>
      <c r="B8974" t="s">
        <v>7179</v>
      </c>
      <c r="C8974" s="4">
        <v>41890</v>
      </c>
      <c r="D8974" s="4">
        <v>41896</v>
      </c>
      <c r="E8974" t="s">
        <v>15</v>
      </c>
      <c r="F8974" t="s">
        <v>1798</v>
      </c>
      <c r="G8974" t="s">
        <v>21</v>
      </c>
      <c r="H8974">
        <v>99301</v>
      </c>
      <c r="I8974" t="s">
        <v>77</v>
      </c>
      <c r="J8974">
        <v>485.88</v>
      </c>
      <c r="K8974">
        <v>6</v>
      </c>
      <c r="L8974">
        <v>77.740799999999993</v>
      </c>
      <c r="M8974">
        <v>0</v>
      </c>
      <c r="N8974">
        <v>19.435199999999998</v>
      </c>
    </row>
    <row r="8975" spans="1:14" hidden="1">
      <c r="A8975">
        <v>5290</v>
      </c>
      <c r="B8975" t="s">
        <v>7180</v>
      </c>
      <c r="C8975" s="4">
        <v>41890</v>
      </c>
      <c r="D8975" s="4">
        <v>41897</v>
      </c>
      <c r="E8975" t="s">
        <v>15</v>
      </c>
      <c r="F8975" t="s">
        <v>4132</v>
      </c>
      <c r="G8975" t="s">
        <v>21</v>
      </c>
      <c r="H8975">
        <v>77036</v>
      </c>
      <c r="I8975" t="s">
        <v>6887</v>
      </c>
      <c r="J8975">
        <v>17.904</v>
      </c>
      <c r="K8975">
        <v>2</v>
      </c>
      <c r="L8975">
        <v>5.8188000000000004</v>
      </c>
      <c r="M8975">
        <v>0.2</v>
      </c>
      <c r="N8975">
        <v>6.2664</v>
      </c>
    </row>
    <row r="8976" spans="1:14" hidden="1">
      <c r="A8976">
        <v>5291</v>
      </c>
      <c r="B8976" t="s">
        <v>7180</v>
      </c>
      <c r="C8976" s="4">
        <v>41890</v>
      </c>
      <c r="D8976" s="4">
        <v>41897</v>
      </c>
      <c r="E8976" t="s">
        <v>15</v>
      </c>
      <c r="F8976" t="s">
        <v>4132</v>
      </c>
      <c r="G8976" t="s">
        <v>21</v>
      </c>
      <c r="H8976">
        <v>77036</v>
      </c>
      <c r="I8976" t="s">
        <v>849</v>
      </c>
      <c r="J8976">
        <v>966.7</v>
      </c>
      <c r="K8976">
        <v>5</v>
      </c>
      <c r="L8976">
        <v>196.102</v>
      </c>
      <c r="M8976">
        <v>0.3</v>
      </c>
      <c r="N8976">
        <v>-13.8100000000001</v>
      </c>
    </row>
    <row r="8977" spans="1:14" hidden="1">
      <c r="A8977">
        <v>5292</v>
      </c>
      <c r="B8977" t="s">
        <v>7180</v>
      </c>
      <c r="C8977" s="4">
        <v>41890</v>
      </c>
      <c r="D8977" s="4">
        <v>41897</v>
      </c>
      <c r="E8977" t="s">
        <v>15</v>
      </c>
      <c r="F8977" t="s">
        <v>4132</v>
      </c>
      <c r="G8977" t="s">
        <v>21</v>
      </c>
      <c r="H8977">
        <v>77036</v>
      </c>
      <c r="I8977" t="s">
        <v>4107</v>
      </c>
      <c r="J8977">
        <v>182.11199999999999</v>
      </c>
      <c r="K8977">
        <v>6</v>
      </c>
      <c r="L8977">
        <v>20.1082</v>
      </c>
      <c r="M8977">
        <v>0.2</v>
      </c>
      <c r="N8977">
        <v>61.462800000000001</v>
      </c>
    </row>
    <row r="8978" spans="1:14" hidden="1">
      <c r="A8978">
        <v>8707</v>
      </c>
      <c r="B8978" t="s">
        <v>7181</v>
      </c>
      <c r="C8978" s="4">
        <v>41890</v>
      </c>
      <c r="D8978" s="4">
        <v>41895</v>
      </c>
      <c r="E8978" t="s">
        <v>15</v>
      </c>
      <c r="F8978" t="s">
        <v>2076</v>
      </c>
      <c r="G8978" t="s">
        <v>17</v>
      </c>
      <c r="H8978">
        <v>10009</v>
      </c>
      <c r="I8978" t="s">
        <v>1608</v>
      </c>
      <c r="J8978">
        <v>172.76400000000001</v>
      </c>
      <c r="K8978">
        <v>2</v>
      </c>
      <c r="L8978">
        <v>79.663399999999996</v>
      </c>
      <c r="M8978">
        <v>0.1</v>
      </c>
      <c r="N8978">
        <v>13.437200000000001</v>
      </c>
    </row>
    <row r="8979" spans="1:14" hidden="1">
      <c r="A8979">
        <v>8708</v>
      </c>
      <c r="B8979" t="s">
        <v>7181</v>
      </c>
      <c r="C8979" s="4">
        <v>41890</v>
      </c>
      <c r="D8979" s="4">
        <v>41895</v>
      </c>
      <c r="E8979" t="s">
        <v>15</v>
      </c>
      <c r="F8979" t="s">
        <v>2076</v>
      </c>
      <c r="G8979" t="s">
        <v>17</v>
      </c>
      <c r="H8979">
        <v>10009</v>
      </c>
      <c r="I8979" t="s">
        <v>1550</v>
      </c>
      <c r="J8979">
        <v>3.52</v>
      </c>
      <c r="K8979">
        <v>2</v>
      </c>
      <c r="L8979">
        <v>0.91520000000000001</v>
      </c>
      <c r="M8979">
        <v>0</v>
      </c>
      <c r="N8979">
        <v>1.6896</v>
      </c>
    </row>
    <row r="8980" spans="1:14" hidden="1">
      <c r="A8980">
        <v>9450</v>
      </c>
      <c r="B8980" t="s">
        <v>7182</v>
      </c>
      <c r="C8980" s="4">
        <v>41890</v>
      </c>
      <c r="D8980" s="4">
        <v>41895</v>
      </c>
      <c r="E8980" t="s">
        <v>15</v>
      </c>
      <c r="F8980" t="s">
        <v>3269</v>
      </c>
      <c r="G8980" t="s">
        <v>21</v>
      </c>
      <c r="H8980">
        <v>94109</v>
      </c>
      <c r="I8980" t="s">
        <v>2105</v>
      </c>
      <c r="J8980">
        <v>8.6080000000000005</v>
      </c>
      <c r="K8980">
        <v>2</v>
      </c>
      <c r="L8980">
        <v>2.7976000000000001</v>
      </c>
      <c r="M8980">
        <v>0.2</v>
      </c>
      <c r="N8980">
        <v>3.0127999999999999</v>
      </c>
    </row>
    <row r="8981" spans="1:14" hidden="1">
      <c r="A8981">
        <v>1679</v>
      </c>
      <c r="B8981" t="s">
        <v>7183</v>
      </c>
      <c r="C8981" s="4">
        <v>41889</v>
      </c>
      <c r="D8981" s="4">
        <v>41895</v>
      </c>
      <c r="E8981" t="s">
        <v>15</v>
      </c>
      <c r="F8981" t="s">
        <v>1250</v>
      </c>
      <c r="G8981" t="s">
        <v>27</v>
      </c>
      <c r="H8981">
        <v>19134</v>
      </c>
      <c r="I8981" t="s">
        <v>1495</v>
      </c>
      <c r="J8981">
        <v>64.784000000000006</v>
      </c>
      <c r="K8981">
        <v>1</v>
      </c>
      <c r="L8981">
        <v>79.360399999999998</v>
      </c>
      <c r="M8981">
        <v>0.2</v>
      </c>
      <c r="N8981">
        <v>-14.5764</v>
      </c>
    </row>
    <row r="8982" spans="1:14" hidden="1">
      <c r="A8982">
        <v>1680</v>
      </c>
      <c r="B8982" t="s">
        <v>7183</v>
      </c>
      <c r="C8982" s="4">
        <v>41889</v>
      </c>
      <c r="D8982" s="4">
        <v>41895</v>
      </c>
      <c r="E8982" t="s">
        <v>15</v>
      </c>
      <c r="F8982" t="s">
        <v>1250</v>
      </c>
      <c r="G8982" t="s">
        <v>27</v>
      </c>
      <c r="H8982">
        <v>19134</v>
      </c>
      <c r="I8982" t="s">
        <v>2422</v>
      </c>
      <c r="J8982">
        <v>32.381999999999998</v>
      </c>
      <c r="K8982">
        <v>3</v>
      </c>
      <c r="L8982">
        <v>9.3547999999999991</v>
      </c>
      <c r="M8982">
        <v>0.4</v>
      </c>
      <c r="N8982">
        <v>4.3175999999999997</v>
      </c>
    </row>
    <row r="8983" spans="1:14" hidden="1">
      <c r="A8983">
        <v>1681</v>
      </c>
      <c r="B8983" t="s">
        <v>7183</v>
      </c>
      <c r="C8983" s="4">
        <v>41889</v>
      </c>
      <c r="D8983" s="4">
        <v>41895</v>
      </c>
      <c r="E8983" t="s">
        <v>15</v>
      </c>
      <c r="F8983" t="s">
        <v>1250</v>
      </c>
      <c r="G8983" t="s">
        <v>27</v>
      </c>
      <c r="H8983">
        <v>19134</v>
      </c>
      <c r="I8983" t="s">
        <v>3609</v>
      </c>
      <c r="J8983">
        <v>42.368000000000002</v>
      </c>
      <c r="K8983">
        <v>2</v>
      </c>
      <c r="L8983">
        <v>16.947199999999999</v>
      </c>
      <c r="M8983">
        <v>0.2</v>
      </c>
      <c r="N8983">
        <v>8.4735999999999994</v>
      </c>
    </row>
    <row r="8984" spans="1:14" hidden="1">
      <c r="A8984">
        <v>1682</v>
      </c>
      <c r="B8984" t="s">
        <v>7183</v>
      </c>
      <c r="C8984" s="4">
        <v>41889</v>
      </c>
      <c r="D8984" s="4">
        <v>41895</v>
      </c>
      <c r="E8984" t="s">
        <v>15</v>
      </c>
      <c r="F8984" t="s">
        <v>1250</v>
      </c>
      <c r="G8984" t="s">
        <v>27</v>
      </c>
      <c r="H8984">
        <v>19134</v>
      </c>
      <c r="I8984" t="s">
        <v>3576</v>
      </c>
      <c r="J8984">
        <v>399.54</v>
      </c>
      <c r="K8984">
        <v>4</v>
      </c>
      <c r="L8984">
        <v>239.72399999999999</v>
      </c>
      <c r="M8984">
        <v>0.7</v>
      </c>
      <c r="N8984">
        <v>-559.35599999999999</v>
      </c>
    </row>
    <row r="8985" spans="1:14" hidden="1">
      <c r="A8985">
        <v>2646</v>
      </c>
      <c r="B8985" t="s">
        <v>7184</v>
      </c>
      <c r="C8985" s="4">
        <v>41889</v>
      </c>
      <c r="D8985" s="4">
        <v>41894</v>
      </c>
      <c r="E8985" t="s">
        <v>52</v>
      </c>
      <c r="F8985" t="s">
        <v>3108</v>
      </c>
      <c r="G8985" t="s">
        <v>21</v>
      </c>
      <c r="H8985">
        <v>74133</v>
      </c>
      <c r="I8985" t="s">
        <v>738</v>
      </c>
      <c r="J8985">
        <v>57.69</v>
      </c>
      <c r="K8985">
        <v>3</v>
      </c>
      <c r="L8985">
        <v>11.345700000000001</v>
      </c>
      <c r="M8985">
        <v>0</v>
      </c>
      <c r="N8985">
        <v>23.652899999999999</v>
      </c>
    </row>
    <row r="8986" spans="1:14" hidden="1">
      <c r="A8986">
        <v>2647</v>
      </c>
      <c r="B8986" t="s">
        <v>7184</v>
      </c>
      <c r="C8986" s="4">
        <v>41889</v>
      </c>
      <c r="D8986" s="4">
        <v>41894</v>
      </c>
      <c r="E8986" t="s">
        <v>52</v>
      </c>
      <c r="F8986" t="s">
        <v>3108</v>
      </c>
      <c r="G8986" t="s">
        <v>21</v>
      </c>
      <c r="H8986">
        <v>74133</v>
      </c>
      <c r="I8986" t="s">
        <v>4012</v>
      </c>
      <c r="J8986">
        <v>42.81</v>
      </c>
      <c r="K8986">
        <v>3</v>
      </c>
      <c r="L8986">
        <v>7.5631000000000004</v>
      </c>
      <c r="M8986">
        <v>0</v>
      </c>
      <c r="N8986">
        <v>20.120699999999999</v>
      </c>
    </row>
    <row r="8987" spans="1:14" hidden="1">
      <c r="A8987">
        <v>2648</v>
      </c>
      <c r="B8987" t="s">
        <v>7184</v>
      </c>
      <c r="C8987" s="4">
        <v>41889</v>
      </c>
      <c r="D8987" s="4">
        <v>41894</v>
      </c>
      <c r="E8987" t="s">
        <v>52</v>
      </c>
      <c r="F8987" t="s">
        <v>3108</v>
      </c>
      <c r="G8987" t="s">
        <v>21</v>
      </c>
      <c r="H8987">
        <v>74133</v>
      </c>
      <c r="I8987" t="s">
        <v>2665</v>
      </c>
      <c r="J8987">
        <v>12.96</v>
      </c>
      <c r="K8987">
        <v>2</v>
      </c>
      <c r="L8987">
        <v>3.3696000000000002</v>
      </c>
      <c r="M8987">
        <v>0</v>
      </c>
      <c r="N8987">
        <v>6.2207999999999997</v>
      </c>
    </row>
    <row r="8988" spans="1:14" hidden="1">
      <c r="A8988">
        <v>2649</v>
      </c>
      <c r="B8988" t="s">
        <v>7184</v>
      </c>
      <c r="C8988" s="4">
        <v>41889</v>
      </c>
      <c r="D8988" s="4">
        <v>41894</v>
      </c>
      <c r="E8988" t="s">
        <v>52</v>
      </c>
      <c r="F8988" t="s">
        <v>3108</v>
      </c>
      <c r="G8988" t="s">
        <v>21</v>
      </c>
      <c r="H8988">
        <v>74133</v>
      </c>
      <c r="I8988" t="s">
        <v>1116</v>
      </c>
      <c r="J8988">
        <v>821.88</v>
      </c>
      <c r="K8988">
        <v>6</v>
      </c>
      <c r="L8988">
        <v>101.3652</v>
      </c>
      <c r="M8988">
        <v>0</v>
      </c>
      <c r="N8988">
        <v>213.68879999999999</v>
      </c>
    </row>
    <row r="8989" spans="1:14" hidden="1">
      <c r="A8989">
        <v>2650</v>
      </c>
      <c r="B8989" t="s">
        <v>7184</v>
      </c>
      <c r="C8989" s="4">
        <v>41889</v>
      </c>
      <c r="D8989" s="4">
        <v>41894</v>
      </c>
      <c r="E8989" t="s">
        <v>52</v>
      </c>
      <c r="F8989" t="s">
        <v>3108</v>
      </c>
      <c r="G8989" t="s">
        <v>21</v>
      </c>
      <c r="H8989">
        <v>74133</v>
      </c>
      <c r="I8989" t="s">
        <v>2163</v>
      </c>
      <c r="J8989">
        <v>104.85</v>
      </c>
      <c r="K8989">
        <v>3</v>
      </c>
      <c r="L8989">
        <v>25.513500000000001</v>
      </c>
      <c r="M8989">
        <v>0</v>
      </c>
      <c r="N8989">
        <v>28.3095</v>
      </c>
    </row>
    <row r="8990" spans="1:14" hidden="1">
      <c r="A8990">
        <v>2718</v>
      </c>
      <c r="B8990" t="s">
        <v>7185</v>
      </c>
      <c r="C8990" s="4">
        <v>41889</v>
      </c>
      <c r="D8990" s="4">
        <v>41895</v>
      </c>
      <c r="E8990" t="s">
        <v>15</v>
      </c>
      <c r="F8990" t="s">
        <v>468</v>
      </c>
      <c r="G8990" t="s">
        <v>21</v>
      </c>
      <c r="H8990">
        <v>10024</v>
      </c>
      <c r="I8990" t="s">
        <v>7186</v>
      </c>
      <c r="J8990">
        <v>377.97</v>
      </c>
      <c r="K8990">
        <v>3</v>
      </c>
      <c r="L8990">
        <v>89.4529</v>
      </c>
      <c r="M8990">
        <v>0</v>
      </c>
      <c r="N8990">
        <v>109.6113</v>
      </c>
    </row>
    <row r="8991" spans="1:14" hidden="1">
      <c r="A8991">
        <v>5261</v>
      </c>
      <c r="B8991" t="s">
        <v>7187</v>
      </c>
      <c r="C8991" s="4">
        <v>41889</v>
      </c>
      <c r="D8991" s="4">
        <v>41892</v>
      </c>
      <c r="E8991" t="s">
        <v>38</v>
      </c>
      <c r="F8991" t="s">
        <v>951</v>
      </c>
      <c r="G8991" t="s">
        <v>17</v>
      </c>
      <c r="H8991">
        <v>77036</v>
      </c>
      <c r="I8991" t="s">
        <v>408</v>
      </c>
      <c r="J8991">
        <v>196.77600000000001</v>
      </c>
      <c r="K8991">
        <v>3</v>
      </c>
      <c r="L8991">
        <v>60.672600000000003</v>
      </c>
      <c r="M8991">
        <v>0.2</v>
      </c>
      <c r="N8991">
        <v>14.7582</v>
      </c>
    </row>
    <row r="8992" spans="1:14" hidden="1">
      <c r="A8992">
        <v>5262</v>
      </c>
      <c r="B8992" t="s">
        <v>7187</v>
      </c>
      <c r="C8992" s="4">
        <v>41889</v>
      </c>
      <c r="D8992" s="4">
        <v>41892</v>
      </c>
      <c r="E8992" t="s">
        <v>38</v>
      </c>
      <c r="F8992" t="s">
        <v>951</v>
      </c>
      <c r="G8992" t="s">
        <v>17</v>
      </c>
      <c r="H8992">
        <v>77036</v>
      </c>
      <c r="I8992" t="s">
        <v>447</v>
      </c>
      <c r="J8992">
        <v>2.92</v>
      </c>
      <c r="K8992">
        <v>2</v>
      </c>
      <c r="L8992">
        <v>3.8690000000000002</v>
      </c>
      <c r="M8992">
        <v>0.8</v>
      </c>
      <c r="N8992">
        <v>-4.8179999999999996</v>
      </c>
    </row>
    <row r="8993" spans="1:14" hidden="1">
      <c r="A8993">
        <v>5263</v>
      </c>
      <c r="B8993" t="s">
        <v>7187</v>
      </c>
      <c r="C8993" s="4">
        <v>41889</v>
      </c>
      <c r="D8993" s="4">
        <v>41892</v>
      </c>
      <c r="E8993" t="s">
        <v>38</v>
      </c>
      <c r="F8993" t="s">
        <v>951</v>
      </c>
      <c r="G8993" t="s">
        <v>17</v>
      </c>
      <c r="H8993">
        <v>77036</v>
      </c>
      <c r="I8993" t="s">
        <v>887</v>
      </c>
      <c r="J8993">
        <v>200.79499999999999</v>
      </c>
      <c r="K8993">
        <v>1</v>
      </c>
      <c r="L8993">
        <v>223.74299999999999</v>
      </c>
      <c r="M8993">
        <v>0.3</v>
      </c>
      <c r="N8993">
        <v>-22.948</v>
      </c>
    </row>
    <row r="8994" spans="1:14" hidden="1">
      <c r="A8994">
        <v>5264</v>
      </c>
      <c r="B8994" t="s">
        <v>7187</v>
      </c>
      <c r="C8994" s="4">
        <v>41889</v>
      </c>
      <c r="D8994" s="4">
        <v>41892</v>
      </c>
      <c r="E8994" t="s">
        <v>38</v>
      </c>
      <c r="F8994" t="s">
        <v>951</v>
      </c>
      <c r="G8994" t="s">
        <v>17</v>
      </c>
      <c r="H8994">
        <v>77036</v>
      </c>
      <c r="I8994" t="s">
        <v>5795</v>
      </c>
      <c r="J8994">
        <v>46.688000000000002</v>
      </c>
      <c r="K8994">
        <v>4</v>
      </c>
      <c r="L8994">
        <v>12.4015</v>
      </c>
      <c r="M8994">
        <v>0.2</v>
      </c>
      <c r="N8994">
        <v>-2.9180000000000001</v>
      </c>
    </row>
    <row r="8995" spans="1:14" hidden="1">
      <c r="A8995">
        <v>5265</v>
      </c>
      <c r="B8995" t="s">
        <v>7187</v>
      </c>
      <c r="C8995" s="4">
        <v>41889</v>
      </c>
      <c r="D8995" s="4">
        <v>41892</v>
      </c>
      <c r="E8995" t="s">
        <v>38</v>
      </c>
      <c r="F8995" t="s">
        <v>951</v>
      </c>
      <c r="G8995" t="s">
        <v>17</v>
      </c>
      <c r="H8995">
        <v>77036</v>
      </c>
      <c r="I8995" t="s">
        <v>1693</v>
      </c>
      <c r="J8995">
        <v>21.864000000000001</v>
      </c>
      <c r="K8995">
        <v>3</v>
      </c>
      <c r="L8995">
        <v>6.1036999999999999</v>
      </c>
      <c r="M8995">
        <v>0.2</v>
      </c>
      <c r="N8995">
        <v>3.5529000000000002</v>
      </c>
    </row>
    <row r="8996" spans="1:14" hidden="1">
      <c r="A8996">
        <v>5979</v>
      </c>
      <c r="B8996" t="s">
        <v>7188</v>
      </c>
      <c r="C8996" s="4">
        <v>41889</v>
      </c>
      <c r="D8996" s="4">
        <v>41895</v>
      </c>
      <c r="E8996" t="s">
        <v>15</v>
      </c>
      <c r="F8996" t="s">
        <v>290</v>
      </c>
      <c r="G8996" t="s">
        <v>17</v>
      </c>
      <c r="H8996">
        <v>74133</v>
      </c>
      <c r="I8996" t="s">
        <v>943</v>
      </c>
      <c r="J8996">
        <v>429.9</v>
      </c>
      <c r="K8996">
        <v>5</v>
      </c>
      <c r="L8996">
        <v>63.6252</v>
      </c>
      <c r="M8996">
        <v>0</v>
      </c>
      <c r="N8996">
        <v>111.774</v>
      </c>
    </row>
    <row r="8997" spans="1:14" hidden="1">
      <c r="A8997">
        <v>5980</v>
      </c>
      <c r="B8997" t="s">
        <v>7188</v>
      </c>
      <c r="C8997" s="4">
        <v>41889</v>
      </c>
      <c r="D8997" s="4">
        <v>41895</v>
      </c>
      <c r="E8997" t="s">
        <v>15</v>
      </c>
      <c r="F8997" t="s">
        <v>290</v>
      </c>
      <c r="G8997" t="s">
        <v>17</v>
      </c>
      <c r="H8997">
        <v>74133</v>
      </c>
      <c r="I8997" t="s">
        <v>1461</v>
      </c>
      <c r="J8997">
        <v>32.06</v>
      </c>
      <c r="K8997">
        <v>2</v>
      </c>
      <c r="L8997">
        <v>8.3355999999999995</v>
      </c>
      <c r="M8997">
        <v>0</v>
      </c>
      <c r="N8997">
        <v>15.3888</v>
      </c>
    </row>
    <row r="8998" spans="1:14" hidden="1">
      <c r="A8998">
        <v>5981</v>
      </c>
      <c r="B8998" t="s">
        <v>7188</v>
      </c>
      <c r="C8998" s="4">
        <v>41889</v>
      </c>
      <c r="D8998" s="4">
        <v>41895</v>
      </c>
      <c r="E8998" t="s">
        <v>15</v>
      </c>
      <c r="F8998" t="s">
        <v>290</v>
      </c>
      <c r="G8998" t="s">
        <v>17</v>
      </c>
      <c r="H8998">
        <v>74133</v>
      </c>
      <c r="I8998" t="s">
        <v>88</v>
      </c>
      <c r="J8998">
        <v>161.96</v>
      </c>
      <c r="K8998">
        <v>2</v>
      </c>
      <c r="L8998">
        <v>58.305599999999998</v>
      </c>
      <c r="M8998">
        <v>0</v>
      </c>
      <c r="N8998">
        <v>45.348799999999997</v>
      </c>
    </row>
    <row r="8999" spans="1:14" hidden="1">
      <c r="A8999">
        <v>5982</v>
      </c>
      <c r="B8999" t="s">
        <v>7188</v>
      </c>
      <c r="C8999" s="4">
        <v>41889</v>
      </c>
      <c r="D8999" s="4">
        <v>41895</v>
      </c>
      <c r="E8999" t="s">
        <v>15</v>
      </c>
      <c r="F8999" t="s">
        <v>290</v>
      </c>
      <c r="G8999" t="s">
        <v>17</v>
      </c>
      <c r="H8999">
        <v>74133</v>
      </c>
      <c r="I8999" t="s">
        <v>593</v>
      </c>
      <c r="J8999">
        <v>19.86</v>
      </c>
      <c r="K8999">
        <v>2</v>
      </c>
      <c r="L8999">
        <v>7.0503</v>
      </c>
      <c r="M8999">
        <v>0</v>
      </c>
      <c r="N8999">
        <v>5.7594000000000003</v>
      </c>
    </row>
    <row r="9000" spans="1:14" hidden="1">
      <c r="A9000">
        <v>8367</v>
      </c>
      <c r="B9000" t="s">
        <v>7189</v>
      </c>
      <c r="C9000" s="4">
        <v>41889</v>
      </c>
      <c r="D9000" s="4">
        <v>41894</v>
      </c>
      <c r="E9000" t="s">
        <v>52</v>
      </c>
      <c r="F9000" t="s">
        <v>2608</v>
      </c>
      <c r="G9000" t="s">
        <v>27</v>
      </c>
      <c r="H9000">
        <v>95051</v>
      </c>
      <c r="I9000" t="s">
        <v>5283</v>
      </c>
      <c r="J9000">
        <v>27.36</v>
      </c>
      <c r="K9000">
        <v>4</v>
      </c>
      <c r="L9000">
        <v>4.9931999999999999</v>
      </c>
      <c r="M9000">
        <v>0</v>
      </c>
      <c r="N9000">
        <v>7.3872</v>
      </c>
    </row>
    <row r="9001" spans="1:14" hidden="1">
      <c r="A9001">
        <v>8368</v>
      </c>
      <c r="B9001" t="s">
        <v>7189</v>
      </c>
      <c r="C9001" s="4">
        <v>41889</v>
      </c>
      <c r="D9001" s="4">
        <v>41894</v>
      </c>
      <c r="E9001" t="s">
        <v>52</v>
      </c>
      <c r="F9001" t="s">
        <v>2608</v>
      </c>
      <c r="G9001" t="s">
        <v>27</v>
      </c>
      <c r="H9001">
        <v>95051</v>
      </c>
      <c r="I9001" t="s">
        <v>2930</v>
      </c>
      <c r="J9001">
        <v>20.56</v>
      </c>
      <c r="K9001">
        <v>2</v>
      </c>
      <c r="L9001">
        <v>5.4484000000000004</v>
      </c>
      <c r="M9001">
        <v>0</v>
      </c>
      <c r="N9001">
        <v>9.6631999999999998</v>
      </c>
    </row>
    <row r="9002" spans="1:14" hidden="1">
      <c r="A9002">
        <v>8369</v>
      </c>
      <c r="B9002" t="s">
        <v>7189</v>
      </c>
      <c r="C9002" s="4">
        <v>41889</v>
      </c>
      <c r="D9002" s="4">
        <v>41894</v>
      </c>
      <c r="E9002" t="s">
        <v>52</v>
      </c>
      <c r="F9002" t="s">
        <v>2608</v>
      </c>
      <c r="G9002" t="s">
        <v>27</v>
      </c>
      <c r="H9002">
        <v>95051</v>
      </c>
      <c r="I9002" t="s">
        <v>2674</v>
      </c>
      <c r="J9002">
        <v>83.92</v>
      </c>
      <c r="K9002">
        <v>5</v>
      </c>
      <c r="L9002">
        <v>10.49</v>
      </c>
      <c r="M9002">
        <v>0.2</v>
      </c>
      <c r="N9002">
        <v>31.47</v>
      </c>
    </row>
    <row r="9003" spans="1:14" hidden="1">
      <c r="A9003">
        <v>9479</v>
      </c>
      <c r="B9003" t="s">
        <v>7190</v>
      </c>
      <c r="C9003" s="4">
        <v>41889</v>
      </c>
      <c r="D9003" s="4">
        <v>41896</v>
      </c>
      <c r="E9003" t="s">
        <v>15</v>
      </c>
      <c r="F9003" t="s">
        <v>2309</v>
      </c>
      <c r="G9003" t="s">
        <v>21</v>
      </c>
      <c r="H9003">
        <v>60543</v>
      </c>
      <c r="I9003" t="s">
        <v>2298</v>
      </c>
      <c r="J9003">
        <v>13.16</v>
      </c>
      <c r="K9003">
        <v>5</v>
      </c>
      <c r="L9003">
        <v>1.8095000000000001</v>
      </c>
      <c r="M9003">
        <v>0.2</v>
      </c>
      <c r="N9003">
        <v>4.1124999999999998</v>
      </c>
    </row>
    <row r="9004" spans="1:14" hidden="1">
      <c r="A9004">
        <v>9480</v>
      </c>
      <c r="B9004" t="s">
        <v>7190</v>
      </c>
      <c r="C9004" s="4">
        <v>41889</v>
      </c>
      <c r="D9004" s="4">
        <v>41896</v>
      </c>
      <c r="E9004" t="s">
        <v>15</v>
      </c>
      <c r="F9004" t="s">
        <v>2309</v>
      </c>
      <c r="G9004" t="s">
        <v>21</v>
      </c>
      <c r="H9004">
        <v>60543</v>
      </c>
      <c r="I9004" t="s">
        <v>4592</v>
      </c>
      <c r="J9004">
        <v>3.8279999999999998</v>
      </c>
      <c r="K9004">
        <v>3</v>
      </c>
      <c r="L9004">
        <v>3.4451999999999998</v>
      </c>
      <c r="M9004">
        <v>0.8</v>
      </c>
      <c r="N9004">
        <v>-6.5076000000000001</v>
      </c>
    </row>
    <row r="9005" spans="1:14" hidden="1">
      <c r="A9005">
        <v>9481</v>
      </c>
      <c r="B9005" t="s">
        <v>7190</v>
      </c>
      <c r="C9005" s="4">
        <v>41889</v>
      </c>
      <c r="D9005" s="4">
        <v>41896</v>
      </c>
      <c r="E9005" t="s">
        <v>15</v>
      </c>
      <c r="F9005" t="s">
        <v>2309</v>
      </c>
      <c r="G9005" t="s">
        <v>21</v>
      </c>
      <c r="H9005">
        <v>60543</v>
      </c>
      <c r="I9005" t="s">
        <v>29</v>
      </c>
      <c r="J9005">
        <v>304.99</v>
      </c>
      <c r="K9005">
        <v>5</v>
      </c>
      <c r="L9005">
        <v>167.74449999999999</v>
      </c>
      <c r="M9005">
        <v>0.8</v>
      </c>
      <c r="N9005">
        <v>-533.73249999999996</v>
      </c>
    </row>
    <row r="9006" spans="1:14" hidden="1">
      <c r="A9006">
        <v>6623</v>
      </c>
      <c r="B9006" t="s">
        <v>7191</v>
      </c>
      <c r="C9006" s="4">
        <v>41888</v>
      </c>
      <c r="D9006" s="4">
        <v>41891</v>
      </c>
      <c r="E9006" t="s">
        <v>38</v>
      </c>
      <c r="F9006" t="s">
        <v>1788</v>
      </c>
      <c r="G9006" t="s">
        <v>27</v>
      </c>
      <c r="H9006">
        <v>94109</v>
      </c>
      <c r="I9006" t="s">
        <v>657</v>
      </c>
      <c r="J9006">
        <v>41.88</v>
      </c>
      <c r="K9006">
        <v>6</v>
      </c>
      <c r="L9006">
        <v>4.9558</v>
      </c>
      <c r="M9006">
        <v>0</v>
      </c>
      <c r="N9006">
        <v>12.145200000000001</v>
      </c>
    </row>
    <row r="9007" spans="1:14" hidden="1">
      <c r="A9007">
        <v>6624</v>
      </c>
      <c r="B9007" t="s">
        <v>7191</v>
      </c>
      <c r="C9007" s="4">
        <v>41888</v>
      </c>
      <c r="D9007" s="4">
        <v>41891</v>
      </c>
      <c r="E9007" t="s">
        <v>38</v>
      </c>
      <c r="F9007" t="s">
        <v>1788</v>
      </c>
      <c r="G9007" t="s">
        <v>27</v>
      </c>
      <c r="H9007">
        <v>94109</v>
      </c>
      <c r="I9007" t="s">
        <v>5041</v>
      </c>
      <c r="J9007">
        <v>58.48</v>
      </c>
      <c r="K9007">
        <v>8</v>
      </c>
      <c r="L9007">
        <v>3.8742999999999999</v>
      </c>
      <c r="M9007">
        <v>0</v>
      </c>
      <c r="N9007">
        <v>27.485600000000002</v>
      </c>
    </row>
    <row r="9008" spans="1:14" hidden="1">
      <c r="A9008">
        <v>2516</v>
      </c>
      <c r="B9008" t="s">
        <v>7192</v>
      </c>
      <c r="C9008" s="4">
        <v>41887</v>
      </c>
      <c r="D9008" s="4">
        <v>41892</v>
      </c>
      <c r="E9008" t="s">
        <v>15</v>
      </c>
      <c r="F9008" t="s">
        <v>2655</v>
      </c>
      <c r="G9008" t="s">
        <v>21</v>
      </c>
      <c r="H9008">
        <v>43402</v>
      </c>
      <c r="I9008" t="s">
        <v>182</v>
      </c>
      <c r="J9008">
        <v>264.32</v>
      </c>
      <c r="K9008">
        <v>2</v>
      </c>
      <c r="L9008">
        <v>122.248</v>
      </c>
      <c r="M9008">
        <v>0.2</v>
      </c>
      <c r="N9008">
        <v>19.824000000000002</v>
      </c>
    </row>
    <row r="9009" spans="1:14" hidden="1">
      <c r="A9009">
        <v>5430</v>
      </c>
      <c r="B9009" t="s">
        <v>7193</v>
      </c>
      <c r="C9009" s="4">
        <v>41887</v>
      </c>
      <c r="D9009" s="4">
        <v>41889</v>
      </c>
      <c r="E9009" t="s">
        <v>38</v>
      </c>
      <c r="F9009" t="s">
        <v>1005</v>
      </c>
      <c r="G9009" t="s">
        <v>21</v>
      </c>
      <c r="H9009">
        <v>33710</v>
      </c>
      <c r="I9009" t="s">
        <v>1107</v>
      </c>
      <c r="J9009">
        <v>31.984000000000002</v>
      </c>
      <c r="K9009">
        <v>2</v>
      </c>
      <c r="L9009">
        <v>14.9925</v>
      </c>
      <c r="M9009">
        <v>0.2</v>
      </c>
      <c r="N9009">
        <v>1.9990000000000001</v>
      </c>
    </row>
    <row r="9010" spans="1:14" hidden="1">
      <c r="A9010">
        <v>4986</v>
      </c>
      <c r="B9010" t="s">
        <v>7194</v>
      </c>
      <c r="C9010" s="4">
        <v>41885</v>
      </c>
      <c r="D9010" s="4">
        <v>41885</v>
      </c>
      <c r="E9010" t="s">
        <v>98</v>
      </c>
      <c r="F9010" t="s">
        <v>2398</v>
      </c>
      <c r="G9010" t="s">
        <v>21</v>
      </c>
      <c r="H9010">
        <v>10009</v>
      </c>
      <c r="I9010" t="s">
        <v>2213</v>
      </c>
      <c r="J9010">
        <v>14.4</v>
      </c>
      <c r="K9010">
        <v>5</v>
      </c>
      <c r="L9010">
        <v>1.4688000000000001</v>
      </c>
      <c r="M9010">
        <v>0</v>
      </c>
      <c r="N9010">
        <v>7.056</v>
      </c>
    </row>
    <row r="9011" spans="1:14" hidden="1">
      <c r="A9011">
        <v>8398</v>
      </c>
      <c r="B9011" t="s">
        <v>7195</v>
      </c>
      <c r="C9011" s="4">
        <v>41885</v>
      </c>
      <c r="D9011" s="4">
        <v>41886</v>
      </c>
      <c r="E9011" t="s">
        <v>38</v>
      </c>
      <c r="F9011" t="s">
        <v>2545</v>
      </c>
      <c r="G9011" t="s">
        <v>17</v>
      </c>
      <c r="H9011">
        <v>77095</v>
      </c>
      <c r="I9011" t="s">
        <v>1365</v>
      </c>
      <c r="J9011">
        <v>7.68</v>
      </c>
      <c r="K9011">
        <v>5</v>
      </c>
      <c r="L9011">
        <v>3.84</v>
      </c>
      <c r="M9011">
        <v>0.8</v>
      </c>
      <c r="N9011">
        <v>-11.52</v>
      </c>
    </row>
    <row r="9012" spans="1:14" hidden="1">
      <c r="A9012">
        <v>2925</v>
      </c>
      <c r="B9012" t="s">
        <v>7196</v>
      </c>
      <c r="C9012" s="4">
        <v>41884</v>
      </c>
      <c r="D9012" s="4">
        <v>41887</v>
      </c>
      <c r="E9012" t="s">
        <v>38</v>
      </c>
      <c r="F9012" t="s">
        <v>1531</v>
      </c>
      <c r="G9012" t="s">
        <v>21</v>
      </c>
      <c r="H9012">
        <v>13601</v>
      </c>
      <c r="I9012" t="s">
        <v>4145</v>
      </c>
      <c r="J9012">
        <v>19.899999999999999</v>
      </c>
      <c r="K9012">
        <v>1</v>
      </c>
      <c r="L9012">
        <v>10.945</v>
      </c>
      <c r="M9012">
        <v>0</v>
      </c>
      <c r="N9012">
        <v>8.9550000000000001</v>
      </c>
    </row>
    <row r="9013" spans="1:14" hidden="1">
      <c r="A9013">
        <v>2926</v>
      </c>
      <c r="B9013" t="s">
        <v>7196</v>
      </c>
      <c r="C9013" s="4">
        <v>41884</v>
      </c>
      <c r="D9013" s="4">
        <v>41887</v>
      </c>
      <c r="E9013" t="s">
        <v>38</v>
      </c>
      <c r="F9013" t="s">
        <v>1531</v>
      </c>
      <c r="G9013" t="s">
        <v>21</v>
      </c>
      <c r="H9013">
        <v>13601</v>
      </c>
      <c r="I9013" t="s">
        <v>3926</v>
      </c>
      <c r="J9013">
        <v>70.709999999999994</v>
      </c>
      <c r="K9013">
        <v>1</v>
      </c>
      <c r="L9013">
        <v>65.760300000000001</v>
      </c>
      <c r="M9013">
        <v>0</v>
      </c>
      <c r="N9013">
        <v>4.9496999999999902</v>
      </c>
    </row>
    <row r="9014" spans="1:14" hidden="1">
      <c r="A9014">
        <v>4404</v>
      </c>
      <c r="B9014" t="s">
        <v>7197</v>
      </c>
      <c r="C9014" s="4">
        <v>41884</v>
      </c>
      <c r="D9014" s="4">
        <v>41886</v>
      </c>
      <c r="E9014" t="s">
        <v>38</v>
      </c>
      <c r="F9014" t="s">
        <v>3620</v>
      </c>
      <c r="G9014" t="s">
        <v>21</v>
      </c>
      <c r="H9014">
        <v>10009</v>
      </c>
      <c r="I9014" t="s">
        <v>2175</v>
      </c>
      <c r="J9014">
        <v>21.24</v>
      </c>
      <c r="K9014">
        <v>3</v>
      </c>
      <c r="L9014">
        <v>4.3895999999999997</v>
      </c>
      <c r="M9014">
        <v>0</v>
      </c>
      <c r="N9014">
        <v>8.0711999999999993</v>
      </c>
    </row>
    <row r="9015" spans="1:14" hidden="1">
      <c r="A9015">
        <v>4930</v>
      </c>
      <c r="B9015" t="s">
        <v>7198</v>
      </c>
      <c r="C9015" s="4">
        <v>41884</v>
      </c>
      <c r="D9015" s="4">
        <v>41885</v>
      </c>
      <c r="E9015" t="s">
        <v>38</v>
      </c>
      <c r="F9015" t="s">
        <v>1100</v>
      </c>
      <c r="G9015" t="s">
        <v>21</v>
      </c>
      <c r="H9015">
        <v>10009</v>
      </c>
      <c r="I9015" t="s">
        <v>2478</v>
      </c>
      <c r="J9015">
        <v>57.75</v>
      </c>
      <c r="K9015">
        <v>5</v>
      </c>
      <c r="L9015">
        <v>8.3160000000000007</v>
      </c>
      <c r="M9015">
        <v>0</v>
      </c>
      <c r="N9015">
        <v>16.170000000000002</v>
      </c>
    </row>
    <row r="9016" spans="1:14" hidden="1">
      <c r="A9016">
        <v>4931</v>
      </c>
      <c r="B9016" t="s">
        <v>7198</v>
      </c>
      <c r="C9016" s="4">
        <v>41884</v>
      </c>
      <c r="D9016" s="4">
        <v>41885</v>
      </c>
      <c r="E9016" t="s">
        <v>38</v>
      </c>
      <c r="F9016" t="s">
        <v>1100</v>
      </c>
      <c r="G9016" t="s">
        <v>21</v>
      </c>
      <c r="H9016">
        <v>10009</v>
      </c>
      <c r="I9016" t="s">
        <v>546</v>
      </c>
      <c r="J9016">
        <v>14.94</v>
      </c>
      <c r="K9016">
        <v>3</v>
      </c>
      <c r="L9016">
        <v>2.6394000000000002</v>
      </c>
      <c r="M9016">
        <v>0</v>
      </c>
      <c r="N9016">
        <v>7.0217999999999998</v>
      </c>
    </row>
    <row r="9017" spans="1:14" hidden="1">
      <c r="A9017">
        <v>5029</v>
      </c>
      <c r="B9017" t="s">
        <v>7199</v>
      </c>
      <c r="C9017" s="4">
        <v>41884</v>
      </c>
      <c r="D9017" s="4">
        <v>41889</v>
      </c>
      <c r="E9017" t="s">
        <v>52</v>
      </c>
      <c r="F9017" t="s">
        <v>3458</v>
      </c>
      <c r="G9017" t="s">
        <v>21</v>
      </c>
      <c r="H9017">
        <v>60653</v>
      </c>
      <c r="I9017" t="s">
        <v>3068</v>
      </c>
      <c r="J9017">
        <v>239.976</v>
      </c>
      <c r="K9017">
        <v>3</v>
      </c>
      <c r="L9017">
        <v>61.9938</v>
      </c>
      <c r="M9017">
        <v>0.2</v>
      </c>
      <c r="N9017">
        <v>53.994599999999998</v>
      </c>
    </row>
    <row r="9018" spans="1:14" hidden="1">
      <c r="A9018">
        <v>7289</v>
      </c>
      <c r="B9018" t="s">
        <v>7200</v>
      </c>
      <c r="C9018" s="4">
        <v>41884</v>
      </c>
      <c r="D9018" s="4">
        <v>41889</v>
      </c>
      <c r="E9018" t="s">
        <v>15</v>
      </c>
      <c r="F9018" t="s">
        <v>6131</v>
      </c>
      <c r="G9018" t="s">
        <v>27</v>
      </c>
      <c r="H9018">
        <v>77095</v>
      </c>
      <c r="I9018" t="s">
        <v>1251</v>
      </c>
      <c r="J9018">
        <v>559.71</v>
      </c>
      <c r="K9018">
        <v>3</v>
      </c>
      <c r="L9018">
        <v>226.99350000000001</v>
      </c>
      <c r="M9018">
        <v>0.4</v>
      </c>
      <c r="N9018">
        <v>-121.2705</v>
      </c>
    </row>
    <row r="9019" spans="1:14" hidden="1">
      <c r="A9019">
        <v>9034</v>
      </c>
      <c r="B9019" t="s">
        <v>7201</v>
      </c>
      <c r="C9019" s="4">
        <v>41884</v>
      </c>
      <c r="D9019" s="4">
        <v>41889</v>
      </c>
      <c r="E9019" t="s">
        <v>15</v>
      </c>
      <c r="F9019" t="s">
        <v>3883</v>
      </c>
      <c r="G9019" t="s">
        <v>21</v>
      </c>
      <c r="H9019">
        <v>72701</v>
      </c>
      <c r="I9019" t="s">
        <v>1925</v>
      </c>
      <c r="J9019">
        <v>1793.98</v>
      </c>
      <c r="K9019">
        <v>2</v>
      </c>
      <c r="L9019">
        <v>475.40469999999999</v>
      </c>
      <c r="M9019">
        <v>0</v>
      </c>
      <c r="N9019">
        <v>843.17060000000004</v>
      </c>
    </row>
    <row r="9020" spans="1:14" hidden="1">
      <c r="A9020">
        <v>9140</v>
      </c>
      <c r="B9020" t="s">
        <v>7202</v>
      </c>
      <c r="C9020" s="4">
        <v>41884</v>
      </c>
      <c r="D9020" s="4">
        <v>41890</v>
      </c>
      <c r="E9020" t="s">
        <v>15</v>
      </c>
      <c r="F9020" t="s">
        <v>3228</v>
      </c>
      <c r="G9020" t="s">
        <v>21</v>
      </c>
      <c r="H9020">
        <v>60089</v>
      </c>
      <c r="I9020" t="s">
        <v>229</v>
      </c>
      <c r="J9020">
        <v>475.94400000000002</v>
      </c>
      <c r="K9020">
        <v>7</v>
      </c>
      <c r="L9020">
        <v>54.393599999999999</v>
      </c>
      <c r="M9020">
        <v>0.2</v>
      </c>
      <c r="N9020">
        <v>95.188800000000001</v>
      </c>
    </row>
    <row r="9021" spans="1:14" hidden="1">
      <c r="A9021">
        <v>1162</v>
      </c>
      <c r="B9021" t="s">
        <v>7203</v>
      </c>
      <c r="C9021" s="4">
        <v>41883</v>
      </c>
      <c r="D9021" s="4">
        <v>41887</v>
      </c>
      <c r="E9021" t="s">
        <v>52</v>
      </c>
      <c r="F9021" t="s">
        <v>695</v>
      </c>
      <c r="G9021" t="s">
        <v>21</v>
      </c>
      <c r="H9021">
        <v>92025</v>
      </c>
      <c r="I9021" t="s">
        <v>2862</v>
      </c>
      <c r="J9021">
        <v>53.94</v>
      </c>
      <c r="K9021">
        <v>3</v>
      </c>
      <c r="L9021">
        <v>12.7658</v>
      </c>
      <c r="M9021">
        <v>0</v>
      </c>
      <c r="N9021">
        <v>15.6426</v>
      </c>
    </row>
    <row r="9022" spans="1:14" hidden="1">
      <c r="A9022">
        <v>3194</v>
      </c>
      <c r="B9022" t="s">
        <v>7204</v>
      </c>
      <c r="C9022" s="4">
        <v>41883</v>
      </c>
      <c r="D9022" s="4">
        <v>41886</v>
      </c>
      <c r="E9022" t="s">
        <v>38</v>
      </c>
      <c r="F9022" t="s">
        <v>262</v>
      </c>
      <c r="G9022" t="s">
        <v>21</v>
      </c>
      <c r="H9022">
        <v>77036</v>
      </c>
      <c r="I9022" t="s">
        <v>380</v>
      </c>
      <c r="J9022">
        <v>3.6480000000000001</v>
      </c>
      <c r="K9022">
        <v>3</v>
      </c>
      <c r="L9022">
        <v>3.2223999999999999</v>
      </c>
      <c r="M9022">
        <v>0.8</v>
      </c>
      <c r="N9022">
        <v>-6.0191999999999997</v>
      </c>
    </row>
    <row r="9023" spans="1:14" hidden="1">
      <c r="A9023">
        <v>3195</v>
      </c>
      <c r="B9023" t="s">
        <v>7204</v>
      </c>
      <c r="C9023" s="4">
        <v>41883</v>
      </c>
      <c r="D9023" s="4">
        <v>41886</v>
      </c>
      <c r="E9023" t="s">
        <v>38</v>
      </c>
      <c r="F9023" t="s">
        <v>262</v>
      </c>
      <c r="G9023" t="s">
        <v>21</v>
      </c>
      <c r="H9023">
        <v>77036</v>
      </c>
      <c r="I9023" t="s">
        <v>2784</v>
      </c>
      <c r="J9023">
        <v>31.103999999999999</v>
      </c>
      <c r="K9023">
        <v>6</v>
      </c>
      <c r="L9023">
        <v>3.3696000000000002</v>
      </c>
      <c r="M9023">
        <v>0.2</v>
      </c>
      <c r="N9023">
        <v>10.8864</v>
      </c>
    </row>
    <row r="9024" spans="1:14" hidden="1">
      <c r="A9024">
        <v>8242</v>
      </c>
      <c r="B9024" t="s">
        <v>7205</v>
      </c>
      <c r="C9024" s="4">
        <v>41883</v>
      </c>
      <c r="D9024" s="4">
        <v>41887</v>
      </c>
      <c r="E9024" t="s">
        <v>15</v>
      </c>
      <c r="F9024" t="s">
        <v>556</v>
      </c>
      <c r="G9024" t="s">
        <v>21</v>
      </c>
      <c r="H9024">
        <v>10009</v>
      </c>
      <c r="I9024" t="s">
        <v>5307</v>
      </c>
      <c r="J9024">
        <v>23.744</v>
      </c>
      <c r="K9024">
        <v>2</v>
      </c>
      <c r="L9024">
        <v>7.7168000000000001</v>
      </c>
      <c r="M9024">
        <v>0.2</v>
      </c>
      <c r="N9024">
        <v>8.3103999999999996</v>
      </c>
    </row>
    <row r="9025" spans="1:14" hidden="1">
      <c r="A9025">
        <v>8243</v>
      </c>
      <c r="B9025" t="s">
        <v>7205</v>
      </c>
      <c r="C9025" s="4">
        <v>41883</v>
      </c>
      <c r="D9025" s="4">
        <v>41887</v>
      </c>
      <c r="E9025" t="s">
        <v>15</v>
      </c>
      <c r="F9025" t="s">
        <v>556</v>
      </c>
      <c r="G9025" t="s">
        <v>21</v>
      </c>
      <c r="H9025">
        <v>10009</v>
      </c>
      <c r="I9025" t="s">
        <v>1833</v>
      </c>
      <c r="J9025">
        <v>357</v>
      </c>
      <c r="K9025">
        <v>3</v>
      </c>
      <c r="L9025">
        <v>99.96</v>
      </c>
      <c r="M9025">
        <v>0</v>
      </c>
      <c r="N9025">
        <v>57.12</v>
      </c>
    </row>
    <row r="9026" spans="1:14" hidden="1">
      <c r="A9026">
        <v>3478</v>
      </c>
      <c r="B9026" t="s">
        <v>7206</v>
      </c>
      <c r="C9026" s="4">
        <v>41882</v>
      </c>
      <c r="D9026" s="4">
        <v>41887</v>
      </c>
      <c r="E9026" t="s">
        <v>15</v>
      </c>
      <c r="F9026" t="s">
        <v>3447</v>
      </c>
      <c r="G9026" t="s">
        <v>21</v>
      </c>
      <c r="H9026">
        <v>87505</v>
      </c>
      <c r="I9026" t="s">
        <v>5006</v>
      </c>
      <c r="J9026">
        <v>92.52</v>
      </c>
      <c r="K9026">
        <v>9</v>
      </c>
      <c r="L9026">
        <v>8.2240000000000002</v>
      </c>
      <c r="M9026">
        <v>0</v>
      </c>
      <c r="N9026">
        <v>18.504000000000001</v>
      </c>
    </row>
    <row r="9027" spans="1:14" hidden="1">
      <c r="A9027">
        <v>8461</v>
      </c>
      <c r="B9027" t="s">
        <v>7207</v>
      </c>
      <c r="C9027" s="4">
        <v>41881</v>
      </c>
      <c r="D9027" s="4">
        <v>41886</v>
      </c>
      <c r="E9027" t="s">
        <v>15</v>
      </c>
      <c r="F9027" t="s">
        <v>370</v>
      </c>
      <c r="G9027" t="s">
        <v>21</v>
      </c>
      <c r="H9027">
        <v>6010</v>
      </c>
      <c r="I9027" t="s">
        <v>2335</v>
      </c>
      <c r="J9027">
        <v>25.3</v>
      </c>
      <c r="K9027">
        <v>5</v>
      </c>
      <c r="L9027">
        <v>2.6818</v>
      </c>
      <c r="M9027">
        <v>0</v>
      </c>
      <c r="N9027">
        <v>11.891</v>
      </c>
    </row>
    <row r="9028" spans="1:14" hidden="1">
      <c r="A9028">
        <v>8462</v>
      </c>
      <c r="B9028" t="s">
        <v>7207</v>
      </c>
      <c r="C9028" s="4">
        <v>41881</v>
      </c>
      <c r="D9028" s="4">
        <v>41886</v>
      </c>
      <c r="E9028" t="s">
        <v>15</v>
      </c>
      <c r="F9028" t="s">
        <v>370</v>
      </c>
      <c r="G9028" t="s">
        <v>21</v>
      </c>
      <c r="H9028">
        <v>6010</v>
      </c>
      <c r="I9028" t="s">
        <v>122</v>
      </c>
      <c r="J9028">
        <v>95.94</v>
      </c>
      <c r="K9028">
        <v>3</v>
      </c>
      <c r="L9028">
        <v>28.782</v>
      </c>
      <c r="M9028">
        <v>0</v>
      </c>
      <c r="N9028">
        <v>9.5939999999999994</v>
      </c>
    </row>
    <row r="9029" spans="1:14" hidden="1">
      <c r="A9029">
        <v>1651</v>
      </c>
      <c r="B9029" t="s">
        <v>7208</v>
      </c>
      <c r="C9029" s="4">
        <v>41880</v>
      </c>
      <c r="D9029" s="4">
        <v>41880</v>
      </c>
      <c r="E9029" t="s">
        <v>98</v>
      </c>
      <c r="F9029" t="s">
        <v>1759</v>
      </c>
      <c r="G9029" t="s">
        <v>27</v>
      </c>
      <c r="H9029">
        <v>94110</v>
      </c>
      <c r="I9029" t="s">
        <v>215</v>
      </c>
      <c r="J9029">
        <v>109.92</v>
      </c>
      <c r="K9029">
        <v>2</v>
      </c>
      <c r="L9029">
        <v>28.029599999999999</v>
      </c>
      <c r="M9029">
        <v>0</v>
      </c>
      <c r="N9029">
        <v>53.860799999999998</v>
      </c>
    </row>
    <row r="9030" spans="1:14" hidden="1">
      <c r="A9030">
        <v>1652</v>
      </c>
      <c r="B9030" t="s">
        <v>7208</v>
      </c>
      <c r="C9030" s="4">
        <v>41880</v>
      </c>
      <c r="D9030" s="4">
        <v>41880</v>
      </c>
      <c r="E9030" t="s">
        <v>98</v>
      </c>
      <c r="F9030" t="s">
        <v>1759</v>
      </c>
      <c r="G9030" t="s">
        <v>27</v>
      </c>
      <c r="H9030">
        <v>94110</v>
      </c>
      <c r="I9030" t="s">
        <v>4462</v>
      </c>
      <c r="J9030">
        <v>13.36</v>
      </c>
      <c r="K9030">
        <v>2</v>
      </c>
      <c r="L9030">
        <v>3.4735999999999998</v>
      </c>
      <c r="M9030">
        <v>0</v>
      </c>
      <c r="N9030">
        <v>6.4127999999999998</v>
      </c>
    </row>
    <row r="9031" spans="1:14" hidden="1">
      <c r="A9031">
        <v>1898</v>
      </c>
      <c r="B9031" t="s">
        <v>7209</v>
      </c>
      <c r="C9031" s="4">
        <v>41880</v>
      </c>
      <c r="D9031" s="4">
        <v>41884</v>
      </c>
      <c r="E9031" t="s">
        <v>52</v>
      </c>
      <c r="F9031" t="s">
        <v>1611</v>
      </c>
      <c r="G9031" t="s">
        <v>21</v>
      </c>
      <c r="H9031">
        <v>33178</v>
      </c>
      <c r="I9031" t="s">
        <v>7210</v>
      </c>
      <c r="J9031">
        <v>29.808</v>
      </c>
      <c r="K9031">
        <v>2</v>
      </c>
      <c r="L9031">
        <v>9.5013000000000005</v>
      </c>
      <c r="M9031">
        <v>0.2</v>
      </c>
      <c r="N9031">
        <v>10.805400000000001</v>
      </c>
    </row>
    <row r="9032" spans="1:14" hidden="1">
      <c r="A9032">
        <v>1899</v>
      </c>
      <c r="B9032" t="s">
        <v>7209</v>
      </c>
      <c r="C9032" s="4">
        <v>41880</v>
      </c>
      <c r="D9032" s="4">
        <v>41884</v>
      </c>
      <c r="E9032" t="s">
        <v>52</v>
      </c>
      <c r="F9032" t="s">
        <v>1611</v>
      </c>
      <c r="G9032" t="s">
        <v>21</v>
      </c>
      <c r="H9032">
        <v>33178</v>
      </c>
      <c r="I9032" t="s">
        <v>2247</v>
      </c>
      <c r="J9032">
        <v>505.17599999999999</v>
      </c>
      <c r="K9032">
        <v>4</v>
      </c>
      <c r="L9032">
        <v>210.49</v>
      </c>
      <c r="M9032">
        <v>0.7</v>
      </c>
      <c r="N9032">
        <v>-336.78399999999999</v>
      </c>
    </row>
    <row r="9033" spans="1:14" hidden="1">
      <c r="A9033">
        <v>1900</v>
      </c>
      <c r="B9033" t="s">
        <v>7209</v>
      </c>
      <c r="C9033" s="4">
        <v>41880</v>
      </c>
      <c r="D9033" s="4">
        <v>41884</v>
      </c>
      <c r="E9033" t="s">
        <v>52</v>
      </c>
      <c r="F9033" t="s">
        <v>1611</v>
      </c>
      <c r="G9033" t="s">
        <v>21</v>
      </c>
      <c r="H9033">
        <v>33178</v>
      </c>
      <c r="I9033" t="s">
        <v>3851</v>
      </c>
      <c r="J9033">
        <v>174.05850000000001</v>
      </c>
      <c r="K9033">
        <v>3</v>
      </c>
      <c r="L9033">
        <v>94.941000000000003</v>
      </c>
      <c r="M9033">
        <v>0.45</v>
      </c>
      <c r="N9033">
        <v>-110.7645</v>
      </c>
    </row>
    <row r="9034" spans="1:14" hidden="1">
      <c r="A9034">
        <v>19</v>
      </c>
      <c r="B9034" t="s">
        <v>7211</v>
      </c>
      <c r="C9034" s="4">
        <v>41878</v>
      </c>
      <c r="D9034" s="4">
        <v>41883</v>
      </c>
      <c r="E9034" t="s">
        <v>52</v>
      </c>
      <c r="F9034" t="s">
        <v>3111</v>
      </c>
      <c r="G9034" t="s">
        <v>21</v>
      </c>
      <c r="H9034">
        <v>94109</v>
      </c>
      <c r="I9034" t="s">
        <v>3404</v>
      </c>
      <c r="J9034">
        <v>8.56</v>
      </c>
      <c r="K9034">
        <v>2</v>
      </c>
      <c r="L9034">
        <v>3.0388000000000002</v>
      </c>
      <c r="M9034">
        <v>0</v>
      </c>
      <c r="N9034">
        <v>2.4824000000000002</v>
      </c>
    </row>
    <row r="9035" spans="1:14" hidden="1">
      <c r="A9035">
        <v>20</v>
      </c>
      <c r="B9035" t="s">
        <v>7211</v>
      </c>
      <c r="C9035" s="4">
        <v>41878</v>
      </c>
      <c r="D9035" s="4">
        <v>41883</v>
      </c>
      <c r="E9035" t="s">
        <v>52</v>
      </c>
      <c r="F9035" t="s">
        <v>3111</v>
      </c>
      <c r="G9035" t="s">
        <v>21</v>
      </c>
      <c r="H9035">
        <v>94109</v>
      </c>
      <c r="I9035" t="s">
        <v>7212</v>
      </c>
      <c r="J9035">
        <v>213.48</v>
      </c>
      <c r="K9035">
        <v>3</v>
      </c>
      <c r="L9035">
        <v>65.822999999999993</v>
      </c>
      <c r="M9035">
        <v>0.2</v>
      </c>
      <c r="N9035">
        <v>16.010999999999999</v>
      </c>
    </row>
    <row r="9036" spans="1:14" hidden="1">
      <c r="A9036">
        <v>21</v>
      </c>
      <c r="B9036" t="s">
        <v>7211</v>
      </c>
      <c r="C9036" s="4">
        <v>41878</v>
      </c>
      <c r="D9036" s="4">
        <v>41883</v>
      </c>
      <c r="E9036" t="s">
        <v>52</v>
      </c>
      <c r="F9036" t="s">
        <v>3111</v>
      </c>
      <c r="G9036" t="s">
        <v>21</v>
      </c>
      <c r="H9036">
        <v>94109</v>
      </c>
      <c r="I9036" t="s">
        <v>2032</v>
      </c>
      <c r="J9036">
        <v>22.72</v>
      </c>
      <c r="K9036">
        <v>4</v>
      </c>
      <c r="L9036">
        <v>3.8340000000000001</v>
      </c>
      <c r="M9036">
        <v>0.2</v>
      </c>
      <c r="N9036">
        <v>7.3840000000000003</v>
      </c>
    </row>
    <row r="9037" spans="1:14" hidden="1">
      <c r="A9037">
        <v>3483</v>
      </c>
      <c r="B9037" t="s">
        <v>7213</v>
      </c>
      <c r="C9037" s="4">
        <v>41878</v>
      </c>
      <c r="D9037" s="4">
        <v>41880</v>
      </c>
      <c r="E9037" t="s">
        <v>38</v>
      </c>
      <c r="F9037" t="s">
        <v>934</v>
      </c>
      <c r="G9037" t="s">
        <v>27</v>
      </c>
      <c r="H9037">
        <v>22153</v>
      </c>
      <c r="I9037" t="s">
        <v>2546</v>
      </c>
      <c r="J9037">
        <v>579.95000000000005</v>
      </c>
      <c r="K9037">
        <v>5</v>
      </c>
      <c r="L9037">
        <v>82.352900000000005</v>
      </c>
      <c r="M9037">
        <v>0</v>
      </c>
      <c r="N9037">
        <v>168.18549999999999</v>
      </c>
    </row>
    <row r="9038" spans="1:14" hidden="1">
      <c r="A9038">
        <v>3484</v>
      </c>
      <c r="B9038" t="s">
        <v>7213</v>
      </c>
      <c r="C9038" s="4">
        <v>41878</v>
      </c>
      <c r="D9038" s="4">
        <v>41880</v>
      </c>
      <c r="E9038" t="s">
        <v>38</v>
      </c>
      <c r="F9038" t="s">
        <v>934</v>
      </c>
      <c r="G9038" t="s">
        <v>27</v>
      </c>
      <c r="H9038">
        <v>22153</v>
      </c>
      <c r="I9038" t="s">
        <v>3270</v>
      </c>
      <c r="J9038">
        <v>29.12</v>
      </c>
      <c r="K9038">
        <v>4</v>
      </c>
      <c r="L9038">
        <v>4.1496000000000004</v>
      </c>
      <c r="M9038">
        <v>0</v>
      </c>
      <c r="N9038">
        <v>12.521599999999999</v>
      </c>
    </row>
    <row r="9039" spans="1:14" hidden="1">
      <c r="A9039">
        <v>3485</v>
      </c>
      <c r="B9039" t="s">
        <v>7213</v>
      </c>
      <c r="C9039" s="4">
        <v>41878</v>
      </c>
      <c r="D9039" s="4">
        <v>41880</v>
      </c>
      <c r="E9039" t="s">
        <v>38</v>
      </c>
      <c r="F9039" t="s">
        <v>934</v>
      </c>
      <c r="G9039" t="s">
        <v>27</v>
      </c>
      <c r="H9039">
        <v>22153</v>
      </c>
      <c r="I9039" t="s">
        <v>4704</v>
      </c>
      <c r="J9039">
        <v>1202.94</v>
      </c>
      <c r="K9039">
        <v>3</v>
      </c>
      <c r="L9039">
        <v>300.73500000000001</v>
      </c>
      <c r="M9039">
        <v>0</v>
      </c>
      <c r="N9039">
        <v>300.73500000000001</v>
      </c>
    </row>
    <row r="9040" spans="1:14" hidden="1">
      <c r="A9040">
        <v>6170</v>
      </c>
      <c r="B9040" t="s">
        <v>7214</v>
      </c>
      <c r="C9040" s="4">
        <v>41878</v>
      </c>
      <c r="D9040" s="4">
        <v>41881</v>
      </c>
      <c r="E9040" t="s">
        <v>52</v>
      </c>
      <c r="F9040" t="s">
        <v>197</v>
      </c>
      <c r="G9040" t="s">
        <v>21</v>
      </c>
      <c r="H9040">
        <v>22153</v>
      </c>
      <c r="I9040" t="s">
        <v>389</v>
      </c>
      <c r="J9040">
        <v>13.36</v>
      </c>
      <c r="K9040">
        <v>2</v>
      </c>
      <c r="L9040">
        <v>3.4735999999999998</v>
      </c>
      <c r="M9040">
        <v>0</v>
      </c>
      <c r="N9040">
        <v>6.4127999999999998</v>
      </c>
    </row>
    <row r="9041" spans="1:14" hidden="1">
      <c r="A9041">
        <v>187</v>
      </c>
      <c r="B9041" t="s">
        <v>7215</v>
      </c>
      <c r="C9041" s="4">
        <v>41877</v>
      </c>
      <c r="D9041" s="4">
        <v>41881</v>
      </c>
      <c r="E9041" t="s">
        <v>15</v>
      </c>
      <c r="F9041" t="s">
        <v>984</v>
      </c>
      <c r="G9041" t="s">
        <v>17</v>
      </c>
      <c r="H9041">
        <v>90032</v>
      </c>
      <c r="I9041" t="s">
        <v>1494</v>
      </c>
      <c r="J9041">
        <v>176.8</v>
      </c>
      <c r="K9041">
        <v>8</v>
      </c>
      <c r="L9041">
        <v>19.227</v>
      </c>
      <c r="M9041">
        <v>0</v>
      </c>
      <c r="N9041">
        <v>22.984000000000002</v>
      </c>
    </row>
    <row r="9042" spans="1:14" hidden="1">
      <c r="A9042">
        <v>5334</v>
      </c>
      <c r="B9042" t="s">
        <v>7216</v>
      </c>
      <c r="C9042" s="4">
        <v>41877</v>
      </c>
      <c r="D9042" s="4">
        <v>41883</v>
      </c>
      <c r="E9042" t="s">
        <v>15</v>
      </c>
      <c r="F9042" t="s">
        <v>3696</v>
      </c>
      <c r="G9042" t="s">
        <v>21</v>
      </c>
      <c r="H9042">
        <v>19711</v>
      </c>
      <c r="I9042" t="s">
        <v>178</v>
      </c>
      <c r="J9042">
        <v>10.68</v>
      </c>
      <c r="K9042">
        <v>4</v>
      </c>
      <c r="L9042">
        <v>1.6554</v>
      </c>
      <c r="M9042">
        <v>0</v>
      </c>
      <c r="N9042">
        <v>4.0583999999999998</v>
      </c>
    </row>
    <row r="9043" spans="1:14" hidden="1">
      <c r="A9043">
        <v>5335</v>
      </c>
      <c r="B9043" t="s">
        <v>7216</v>
      </c>
      <c r="C9043" s="4">
        <v>41877</v>
      </c>
      <c r="D9043" s="4">
        <v>41883</v>
      </c>
      <c r="E9043" t="s">
        <v>15</v>
      </c>
      <c r="F9043" t="s">
        <v>3696</v>
      </c>
      <c r="G9043" t="s">
        <v>21</v>
      </c>
      <c r="H9043">
        <v>19711</v>
      </c>
      <c r="I9043" t="s">
        <v>1293</v>
      </c>
      <c r="J9043">
        <v>17.34</v>
      </c>
      <c r="K9043">
        <v>3</v>
      </c>
      <c r="L9043">
        <v>2.9478</v>
      </c>
      <c r="M9043">
        <v>0</v>
      </c>
      <c r="N9043">
        <v>8.4966000000000008</v>
      </c>
    </row>
    <row r="9044" spans="1:14" hidden="1">
      <c r="A9044">
        <v>5336</v>
      </c>
      <c r="B9044" t="s">
        <v>7216</v>
      </c>
      <c r="C9044" s="4">
        <v>41877</v>
      </c>
      <c r="D9044" s="4">
        <v>41883</v>
      </c>
      <c r="E9044" t="s">
        <v>15</v>
      </c>
      <c r="F9044" t="s">
        <v>3696</v>
      </c>
      <c r="G9044" t="s">
        <v>21</v>
      </c>
      <c r="H9044">
        <v>19711</v>
      </c>
      <c r="I9044" t="s">
        <v>1859</v>
      </c>
      <c r="J9044">
        <v>3.38</v>
      </c>
      <c r="K9044">
        <v>1</v>
      </c>
      <c r="L9044">
        <v>1.8251999999999999</v>
      </c>
      <c r="M9044">
        <v>0</v>
      </c>
      <c r="N9044">
        <v>1.5548</v>
      </c>
    </row>
    <row r="9045" spans="1:14" hidden="1">
      <c r="A9045">
        <v>7823</v>
      </c>
      <c r="B9045" t="s">
        <v>7217</v>
      </c>
      <c r="C9045" s="4">
        <v>41877</v>
      </c>
      <c r="D9045" s="4">
        <v>41883</v>
      </c>
      <c r="E9045" t="s">
        <v>15</v>
      </c>
      <c r="F9045" t="s">
        <v>2076</v>
      </c>
      <c r="G9045" t="s">
        <v>17</v>
      </c>
      <c r="H9045">
        <v>19711</v>
      </c>
      <c r="I9045" t="s">
        <v>4267</v>
      </c>
      <c r="J9045">
        <v>8.64</v>
      </c>
      <c r="K9045">
        <v>3</v>
      </c>
      <c r="L9045">
        <v>2.0448</v>
      </c>
      <c r="M9045">
        <v>0</v>
      </c>
      <c r="N9045">
        <v>2.5055999999999998</v>
      </c>
    </row>
    <row r="9046" spans="1:14" hidden="1">
      <c r="A9046">
        <v>7824</v>
      </c>
      <c r="B9046" t="s">
        <v>7217</v>
      </c>
      <c r="C9046" s="4">
        <v>41877</v>
      </c>
      <c r="D9046" s="4">
        <v>41883</v>
      </c>
      <c r="E9046" t="s">
        <v>15</v>
      </c>
      <c r="F9046" t="s">
        <v>2076</v>
      </c>
      <c r="G9046" t="s">
        <v>17</v>
      </c>
      <c r="H9046">
        <v>19711</v>
      </c>
      <c r="I9046" t="s">
        <v>3836</v>
      </c>
      <c r="J9046">
        <v>149.97</v>
      </c>
      <c r="K9046">
        <v>3</v>
      </c>
      <c r="L9046">
        <v>32.493499999999997</v>
      </c>
      <c r="M9046">
        <v>0</v>
      </c>
      <c r="N9046">
        <v>52.4895</v>
      </c>
    </row>
    <row r="9047" spans="1:14" hidden="1">
      <c r="A9047">
        <v>114</v>
      </c>
      <c r="B9047" t="s">
        <v>7218</v>
      </c>
      <c r="C9047" s="4">
        <v>41876</v>
      </c>
      <c r="D9047" s="4">
        <v>41878</v>
      </c>
      <c r="E9047" t="s">
        <v>52</v>
      </c>
      <c r="F9047" t="s">
        <v>2290</v>
      </c>
      <c r="G9047" t="s">
        <v>21</v>
      </c>
      <c r="H9047">
        <v>43229</v>
      </c>
      <c r="I9047" t="s">
        <v>1844</v>
      </c>
      <c r="J9047">
        <v>40.095999999999997</v>
      </c>
      <c r="K9047">
        <v>14</v>
      </c>
      <c r="L9047">
        <v>1.8258000000000001</v>
      </c>
      <c r="M9047">
        <v>0.2</v>
      </c>
      <c r="N9047">
        <v>14.534800000000001</v>
      </c>
    </row>
    <row r="9048" spans="1:14" hidden="1">
      <c r="A9048">
        <v>115</v>
      </c>
      <c r="B9048" t="s">
        <v>7218</v>
      </c>
      <c r="C9048" s="4">
        <v>41876</v>
      </c>
      <c r="D9048" s="4">
        <v>41878</v>
      </c>
      <c r="E9048" t="s">
        <v>52</v>
      </c>
      <c r="F9048" t="s">
        <v>2290</v>
      </c>
      <c r="G9048" t="s">
        <v>21</v>
      </c>
      <c r="H9048">
        <v>43229</v>
      </c>
      <c r="I9048" t="s">
        <v>3355</v>
      </c>
      <c r="J9048">
        <v>4.72</v>
      </c>
      <c r="K9048">
        <v>2</v>
      </c>
      <c r="L9048">
        <v>1.534</v>
      </c>
      <c r="M9048">
        <v>0.2</v>
      </c>
      <c r="N9048">
        <v>1.6519999999999999</v>
      </c>
    </row>
    <row r="9049" spans="1:14" hidden="1">
      <c r="A9049">
        <v>116</v>
      </c>
      <c r="B9049" t="s">
        <v>7218</v>
      </c>
      <c r="C9049" s="4">
        <v>41876</v>
      </c>
      <c r="D9049" s="4">
        <v>41878</v>
      </c>
      <c r="E9049" t="s">
        <v>52</v>
      </c>
      <c r="F9049" t="s">
        <v>2290</v>
      </c>
      <c r="G9049" t="s">
        <v>21</v>
      </c>
      <c r="H9049">
        <v>43229</v>
      </c>
      <c r="I9049" t="s">
        <v>549</v>
      </c>
      <c r="J9049">
        <v>23.975999999999999</v>
      </c>
      <c r="K9049">
        <v>3</v>
      </c>
      <c r="L9049">
        <v>5.4945000000000004</v>
      </c>
      <c r="M9049">
        <v>0.2</v>
      </c>
      <c r="N9049">
        <v>7.4924999999999997</v>
      </c>
    </row>
    <row r="9050" spans="1:14" hidden="1">
      <c r="A9050">
        <v>117</v>
      </c>
      <c r="B9050" t="s">
        <v>7218</v>
      </c>
      <c r="C9050" s="4">
        <v>41876</v>
      </c>
      <c r="D9050" s="4">
        <v>41878</v>
      </c>
      <c r="E9050" t="s">
        <v>52</v>
      </c>
      <c r="F9050" t="s">
        <v>2290</v>
      </c>
      <c r="G9050" t="s">
        <v>21</v>
      </c>
      <c r="H9050">
        <v>43229</v>
      </c>
      <c r="I9050" t="s">
        <v>3326</v>
      </c>
      <c r="J9050">
        <v>130.464</v>
      </c>
      <c r="K9050">
        <v>6</v>
      </c>
      <c r="L9050">
        <v>14.4054</v>
      </c>
      <c r="M9050">
        <v>0.2</v>
      </c>
      <c r="N9050">
        <v>44.031599999999997</v>
      </c>
    </row>
    <row r="9051" spans="1:14" hidden="1">
      <c r="A9051">
        <v>5944</v>
      </c>
      <c r="B9051" t="s">
        <v>7219</v>
      </c>
      <c r="C9051" s="4">
        <v>41876</v>
      </c>
      <c r="D9051" s="4">
        <v>41880</v>
      </c>
      <c r="E9051" t="s">
        <v>15</v>
      </c>
      <c r="F9051" t="s">
        <v>1021</v>
      </c>
      <c r="G9051" t="s">
        <v>27</v>
      </c>
      <c r="H9051">
        <v>90036</v>
      </c>
      <c r="I9051" t="s">
        <v>1668</v>
      </c>
      <c r="J9051">
        <v>6.28</v>
      </c>
      <c r="K9051">
        <v>1</v>
      </c>
      <c r="L9051">
        <v>3.6423999999999999</v>
      </c>
      <c r="M9051">
        <v>0</v>
      </c>
      <c r="N9051">
        <v>2.6375999999999999</v>
      </c>
    </row>
    <row r="9052" spans="1:14" hidden="1">
      <c r="A9052">
        <v>5945</v>
      </c>
      <c r="B9052" t="s">
        <v>7219</v>
      </c>
      <c r="C9052" s="4">
        <v>41876</v>
      </c>
      <c r="D9052" s="4">
        <v>41880</v>
      </c>
      <c r="E9052" t="s">
        <v>15</v>
      </c>
      <c r="F9052" t="s">
        <v>1021</v>
      </c>
      <c r="G9052" t="s">
        <v>27</v>
      </c>
      <c r="H9052">
        <v>90036</v>
      </c>
      <c r="I9052" t="s">
        <v>926</v>
      </c>
      <c r="J9052">
        <v>95.1</v>
      </c>
      <c r="K9052">
        <v>5</v>
      </c>
      <c r="L9052">
        <v>12.9336</v>
      </c>
      <c r="M9052">
        <v>0</v>
      </c>
      <c r="N9052">
        <v>30.431999999999999</v>
      </c>
    </row>
    <row r="9053" spans="1:14" hidden="1">
      <c r="A9053">
        <v>5946</v>
      </c>
      <c r="B9053" t="s">
        <v>7219</v>
      </c>
      <c r="C9053" s="4">
        <v>41876</v>
      </c>
      <c r="D9053" s="4">
        <v>41880</v>
      </c>
      <c r="E9053" t="s">
        <v>15</v>
      </c>
      <c r="F9053" t="s">
        <v>1021</v>
      </c>
      <c r="G9053" t="s">
        <v>27</v>
      </c>
      <c r="H9053">
        <v>90036</v>
      </c>
      <c r="I9053" t="s">
        <v>3362</v>
      </c>
      <c r="J9053">
        <v>25.92</v>
      </c>
      <c r="K9053">
        <v>4</v>
      </c>
      <c r="L9053">
        <v>3.3696000000000002</v>
      </c>
      <c r="M9053">
        <v>0</v>
      </c>
      <c r="N9053">
        <v>12.441599999999999</v>
      </c>
    </row>
    <row r="9054" spans="1:14" hidden="1">
      <c r="A9054">
        <v>5947</v>
      </c>
      <c r="B9054" t="s">
        <v>7219</v>
      </c>
      <c r="C9054" s="4">
        <v>41876</v>
      </c>
      <c r="D9054" s="4">
        <v>41880</v>
      </c>
      <c r="E9054" t="s">
        <v>15</v>
      </c>
      <c r="F9054" t="s">
        <v>1021</v>
      </c>
      <c r="G9054" t="s">
        <v>27</v>
      </c>
      <c r="H9054">
        <v>90036</v>
      </c>
      <c r="I9054" t="s">
        <v>4314</v>
      </c>
      <c r="J9054">
        <v>48.84</v>
      </c>
      <c r="K9054">
        <v>4</v>
      </c>
      <c r="L9054">
        <v>8.9132999999999996</v>
      </c>
      <c r="M9054">
        <v>0</v>
      </c>
      <c r="N9054">
        <v>13.1868</v>
      </c>
    </row>
    <row r="9055" spans="1:14" hidden="1">
      <c r="A9055">
        <v>6579</v>
      </c>
      <c r="B9055" t="s">
        <v>7220</v>
      </c>
      <c r="C9055" s="4">
        <v>41876</v>
      </c>
      <c r="D9055" s="4">
        <v>41881</v>
      </c>
      <c r="E9055" t="s">
        <v>15</v>
      </c>
      <c r="F9055" t="s">
        <v>438</v>
      </c>
      <c r="G9055" t="s">
        <v>21</v>
      </c>
      <c r="H9055">
        <v>98103</v>
      </c>
      <c r="I9055" t="s">
        <v>1704</v>
      </c>
      <c r="J9055">
        <v>1007.944</v>
      </c>
      <c r="K9055">
        <v>7</v>
      </c>
      <c r="L9055">
        <v>133.1926</v>
      </c>
      <c r="M9055">
        <v>0.2</v>
      </c>
      <c r="N9055">
        <v>75.595799999999997</v>
      </c>
    </row>
    <row r="9056" spans="1:14" hidden="1">
      <c r="A9056">
        <v>8459</v>
      </c>
      <c r="B9056" t="s">
        <v>7221</v>
      </c>
      <c r="C9056" s="4">
        <v>41876</v>
      </c>
      <c r="D9056" s="4">
        <v>41880</v>
      </c>
      <c r="E9056" t="s">
        <v>15</v>
      </c>
      <c r="F9056" t="s">
        <v>1244</v>
      </c>
      <c r="G9056" t="s">
        <v>21</v>
      </c>
      <c r="H9056">
        <v>77070</v>
      </c>
      <c r="I9056" t="s">
        <v>2618</v>
      </c>
      <c r="J9056">
        <v>25.68</v>
      </c>
      <c r="K9056">
        <v>3</v>
      </c>
      <c r="L9056">
        <v>21.827999999999999</v>
      </c>
      <c r="M9056">
        <v>0.8</v>
      </c>
      <c r="N9056">
        <v>-39.804000000000002</v>
      </c>
    </row>
    <row r="9057" spans="1:14" hidden="1">
      <c r="A9057">
        <v>8460</v>
      </c>
      <c r="B9057" t="s">
        <v>7221</v>
      </c>
      <c r="C9057" s="4">
        <v>41876</v>
      </c>
      <c r="D9057" s="4">
        <v>41880</v>
      </c>
      <c r="E9057" t="s">
        <v>15</v>
      </c>
      <c r="F9057" t="s">
        <v>1244</v>
      </c>
      <c r="G9057" t="s">
        <v>21</v>
      </c>
      <c r="H9057">
        <v>77070</v>
      </c>
      <c r="I9057" t="s">
        <v>2458</v>
      </c>
      <c r="J9057">
        <v>12.384</v>
      </c>
      <c r="K9057">
        <v>3</v>
      </c>
      <c r="L9057">
        <v>10.732799999999999</v>
      </c>
      <c r="M9057">
        <v>0.8</v>
      </c>
      <c r="N9057">
        <v>-19.814399999999999</v>
      </c>
    </row>
    <row r="9058" spans="1:14" hidden="1">
      <c r="A9058">
        <v>8885</v>
      </c>
      <c r="B9058" t="s">
        <v>7222</v>
      </c>
      <c r="C9058" s="4">
        <v>41876</v>
      </c>
      <c r="D9058" s="4">
        <v>41881</v>
      </c>
      <c r="E9058" t="s">
        <v>15</v>
      </c>
      <c r="F9058" t="s">
        <v>973</v>
      </c>
      <c r="G9058" t="s">
        <v>27</v>
      </c>
      <c r="H9058">
        <v>43229</v>
      </c>
      <c r="I9058" t="s">
        <v>5259</v>
      </c>
      <c r="J9058">
        <v>6.5279999999999996</v>
      </c>
      <c r="K9058">
        <v>4</v>
      </c>
      <c r="L9058">
        <v>2.7744</v>
      </c>
      <c r="M9058">
        <v>0.7</v>
      </c>
      <c r="N9058">
        <v>-4.5696000000000003</v>
      </c>
    </row>
    <row r="9059" spans="1:14" hidden="1">
      <c r="A9059">
        <v>8886</v>
      </c>
      <c r="B9059" t="s">
        <v>7222</v>
      </c>
      <c r="C9059" s="4">
        <v>41876</v>
      </c>
      <c r="D9059" s="4">
        <v>41881</v>
      </c>
      <c r="E9059" t="s">
        <v>15</v>
      </c>
      <c r="F9059" t="s">
        <v>973</v>
      </c>
      <c r="G9059" t="s">
        <v>27</v>
      </c>
      <c r="H9059">
        <v>43229</v>
      </c>
      <c r="I9059" t="s">
        <v>2146</v>
      </c>
      <c r="J9059">
        <v>2.8620000000000001</v>
      </c>
      <c r="K9059">
        <v>3</v>
      </c>
      <c r="L9059">
        <v>1.7172000000000001</v>
      </c>
      <c r="M9059">
        <v>0.7</v>
      </c>
      <c r="N9059">
        <v>-2.2896000000000001</v>
      </c>
    </row>
    <row r="9060" spans="1:14" hidden="1">
      <c r="A9060">
        <v>8887</v>
      </c>
      <c r="B9060" t="s">
        <v>7222</v>
      </c>
      <c r="C9060" s="4">
        <v>41876</v>
      </c>
      <c r="D9060" s="4">
        <v>41881</v>
      </c>
      <c r="E9060" t="s">
        <v>15</v>
      </c>
      <c r="F9060" t="s">
        <v>973</v>
      </c>
      <c r="G9060" t="s">
        <v>27</v>
      </c>
      <c r="H9060">
        <v>43229</v>
      </c>
      <c r="I9060" t="s">
        <v>28</v>
      </c>
      <c r="J9060">
        <v>20.856000000000002</v>
      </c>
      <c r="K9060">
        <v>8</v>
      </c>
      <c r="L9060">
        <v>4.6925999999999997</v>
      </c>
      <c r="M9060">
        <v>0.7</v>
      </c>
      <c r="N9060">
        <v>-16.684799999999999</v>
      </c>
    </row>
    <row r="9061" spans="1:14" hidden="1">
      <c r="A9061">
        <v>3028</v>
      </c>
      <c r="B9061" t="s">
        <v>7223</v>
      </c>
      <c r="C9061" s="4">
        <v>41875</v>
      </c>
      <c r="D9061" s="4">
        <v>41875</v>
      </c>
      <c r="E9061" t="s">
        <v>98</v>
      </c>
      <c r="F9061" t="s">
        <v>5369</v>
      </c>
      <c r="G9061" t="s">
        <v>27</v>
      </c>
      <c r="H9061">
        <v>59102</v>
      </c>
      <c r="I9061" t="s">
        <v>1721</v>
      </c>
      <c r="J9061">
        <v>8.2880000000000003</v>
      </c>
      <c r="K9061">
        <v>2</v>
      </c>
      <c r="L9061">
        <v>2.7972000000000001</v>
      </c>
      <c r="M9061">
        <v>0.2</v>
      </c>
      <c r="N9061">
        <v>2.6936</v>
      </c>
    </row>
    <row r="9062" spans="1:14" hidden="1">
      <c r="A9062">
        <v>3133</v>
      </c>
      <c r="B9062" t="s">
        <v>7224</v>
      </c>
      <c r="C9062" s="4">
        <v>41875</v>
      </c>
      <c r="D9062" s="4">
        <v>41877</v>
      </c>
      <c r="E9062" t="s">
        <v>38</v>
      </c>
      <c r="F9062" t="s">
        <v>1039</v>
      </c>
      <c r="G9062" t="s">
        <v>27</v>
      </c>
      <c r="H9062">
        <v>11572</v>
      </c>
      <c r="I9062" t="s">
        <v>87</v>
      </c>
      <c r="J9062">
        <v>13.28</v>
      </c>
      <c r="K9062">
        <v>2</v>
      </c>
      <c r="L9062">
        <v>3.4527999999999999</v>
      </c>
      <c r="M9062">
        <v>0</v>
      </c>
      <c r="N9062">
        <v>6.3743999999999996</v>
      </c>
    </row>
    <row r="9063" spans="1:14" hidden="1">
      <c r="A9063">
        <v>3134</v>
      </c>
      <c r="B9063" t="s">
        <v>7224</v>
      </c>
      <c r="C9063" s="4">
        <v>41875</v>
      </c>
      <c r="D9063" s="4">
        <v>41877</v>
      </c>
      <c r="E9063" t="s">
        <v>38</v>
      </c>
      <c r="F9063" t="s">
        <v>1039</v>
      </c>
      <c r="G9063" t="s">
        <v>27</v>
      </c>
      <c r="H9063">
        <v>11572</v>
      </c>
      <c r="I9063" t="s">
        <v>146</v>
      </c>
      <c r="J9063">
        <v>12.672000000000001</v>
      </c>
      <c r="K9063">
        <v>3</v>
      </c>
      <c r="L9063">
        <v>2.7456</v>
      </c>
      <c r="M9063">
        <v>0.2</v>
      </c>
      <c r="N9063">
        <v>4.4352</v>
      </c>
    </row>
    <row r="9064" spans="1:14" hidden="1">
      <c r="A9064">
        <v>5913</v>
      </c>
      <c r="B9064" t="s">
        <v>7225</v>
      </c>
      <c r="C9064" s="4">
        <v>41875</v>
      </c>
      <c r="D9064" s="4">
        <v>41877</v>
      </c>
      <c r="E9064" t="s">
        <v>52</v>
      </c>
      <c r="F9064" t="s">
        <v>3372</v>
      </c>
      <c r="G9064" t="s">
        <v>27</v>
      </c>
      <c r="H9064">
        <v>42301</v>
      </c>
      <c r="I9064" t="s">
        <v>1351</v>
      </c>
      <c r="J9064">
        <v>25.5</v>
      </c>
      <c r="K9064">
        <v>3</v>
      </c>
      <c r="L9064">
        <v>6.29</v>
      </c>
      <c r="M9064">
        <v>0</v>
      </c>
      <c r="N9064">
        <v>6.63</v>
      </c>
    </row>
    <row r="9065" spans="1:14" hidden="1">
      <c r="A9065">
        <v>2338</v>
      </c>
      <c r="B9065" t="s">
        <v>7226</v>
      </c>
      <c r="C9065" s="4">
        <v>41874</v>
      </c>
      <c r="D9065" s="4">
        <v>41874</v>
      </c>
      <c r="E9065" t="s">
        <v>98</v>
      </c>
      <c r="F9065" t="s">
        <v>890</v>
      </c>
      <c r="G9065" t="s">
        <v>21</v>
      </c>
      <c r="H9065">
        <v>10009</v>
      </c>
      <c r="I9065" t="s">
        <v>5248</v>
      </c>
      <c r="J9065">
        <v>25.92</v>
      </c>
      <c r="K9065">
        <v>4</v>
      </c>
      <c r="L9065">
        <v>3.3696000000000002</v>
      </c>
      <c r="M9065">
        <v>0</v>
      </c>
      <c r="N9065">
        <v>12.441599999999999</v>
      </c>
    </row>
    <row r="9066" spans="1:14" hidden="1">
      <c r="A9066">
        <v>2339</v>
      </c>
      <c r="B9066" t="s">
        <v>7226</v>
      </c>
      <c r="C9066" s="4">
        <v>41874</v>
      </c>
      <c r="D9066" s="4">
        <v>41874</v>
      </c>
      <c r="E9066" t="s">
        <v>98</v>
      </c>
      <c r="F9066" t="s">
        <v>890</v>
      </c>
      <c r="G9066" t="s">
        <v>21</v>
      </c>
      <c r="H9066">
        <v>10009</v>
      </c>
      <c r="I9066" t="s">
        <v>1966</v>
      </c>
      <c r="J9066">
        <v>45.92</v>
      </c>
      <c r="K9066">
        <v>4</v>
      </c>
      <c r="L9066">
        <v>5.8548</v>
      </c>
      <c r="M9066">
        <v>0</v>
      </c>
      <c r="N9066">
        <v>22.500800000000002</v>
      </c>
    </row>
    <row r="9067" spans="1:14" hidden="1">
      <c r="A9067">
        <v>6672</v>
      </c>
      <c r="B9067" t="s">
        <v>7227</v>
      </c>
      <c r="C9067" s="4">
        <v>41874</v>
      </c>
      <c r="D9067" s="4">
        <v>41878</v>
      </c>
      <c r="E9067" t="s">
        <v>52</v>
      </c>
      <c r="F9067" t="s">
        <v>5369</v>
      </c>
      <c r="G9067" t="s">
        <v>27</v>
      </c>
      <c r="H9067">
        <v>90032</v>
      </c>
      <c r="I9067" t="s">
        <v>3392</v>
      </c>
      <c r="J9067">
        <v>49.567999999999998</v>
      </c>
      <c r="K9067">
        <v>2</v>
      </c>
      <c r="L9067">
        <v>16.1096</v>
      </c>
      <c r="M9067">
        <v>0.2</v>
      </c>
      <c r="N9067">
        <v>17.348800000000001</v>
      </c>
    </row>
    <row r="9068" spans="1:14" hidden="1">
      <c r="A9068">
        <v>7020</v>
      </c>
      <c r="B9068" t="s">
        <v>7228</v>
      </c>
      <c r="C9068" s="4">
        <v>41874</v>
      </c>
      <c r="D9068" s="4">
        <v>41878</v>
      </c>
      <c r="E9068" t="s">
        <v>15</v>
      </c>
      <c r="F9068" t="s">
        <v>2101</v>
      </c>
      <c r="G9068" t="s">
        <v>21</v>
      </c>
      <c r="H9068">
        <v>80219</v>
      </c>
      <c r="I9068" t="s">
        <v>4687</v>
      </c>
      <c r="J9068">
        <v>15.552</v>
      </c>
      <c r="K9068">
        <v>3</v>
      </c>
      <c r="L9068">
        <v>3.3696000000000002</v>
      </c>
      <c r="M9068">
        <v>0.2</v>
      </c>
      <c r="N9068">
        <v>5.4432</v>
      </c>
    </row>
    <row r="9069" spans="1:14" hidden="1">
      <c r="A9069">
        <v>7021</v>
      </c>
      <c r="B9069" t="s">
        <v>7228</v>
      </c>
      <c r="C9069" s="4">
        <v>41874</v>
      </c>
      <c r="D9069" s="4">
        <v>41878</v>
      </c>
      <c r="E9069" t="s">
        <v>15</v>
      </c>
      <c r="F9069" t="s">
        <v>2101</v>
      </c>
      <c r="G9069" t="s">
        <v>21</v>
      </c>
      <c r="H9069">
        <v>80219</v>
      </c>
      <c r="I9069" t="s">
        <v>1351</v>
      </c>
      <c r="J9069">
        <v>6.8</v>
      </c>
      <c r="K9069">
        <v>1</v>
      </c>
      <c r="L9069">
        <v>6.29</v>
      </c>
      <c r="M9069">
        <v>0.2</v>
      </c>
      <c r="N9069">
        <v>0.51</v>
      </c>
    </row>
    <row r="9070" spans="1:14" hidden="1">
      <c r="A9070">
        <v>7022</v>
      </c>
      <c r="B9070" t="s">
        <v>7228</v>
      </c>
      <c r="C9070" s="4">
        <v>41874</v>
      </c>
      <c r="D9070" s="4">
        <v>41878</v>
      </c>
      <c r="E9070" t="s">
        <v>15</v>
      </c>
      <c r="F9070" t="s">
        <v>2101</v>
      </c>
      <c r="G9070" t="s">
        <v>21</v>
      </c>
      <c r="H9070">
        <v>80219</v>
      </c>
      <c r="I9070" t="s">
        <v>2814</v>
      </c>
      <c r="J9070">
        <v>4.2240000000000002</v>
      </c>
      <c r="K9070">
        <v>3</v>
      </c>
      <c r="L9070">
        <v>0.98560000000000003</v>
      </c>
      <c r="M9070">
        <v>0.2</v>
      </c>
      <c r="N9070">
        <v>1.2672000000000001</v>
      </c>
    </row>
    <row r="9071" spans="1:14" hidden="1">
      <c r="A9071">
        <v>7023</v>
      </c>
      <c r="B9071" t="s">
        <v>7228</v>
      </c>
      <c r="C9071" s="4">
        <v>41874</v>
      </c>
      <c r="D9071" s="4">
        <v>41878</v>
      </c>
      <c r="E9071" t="s">
        <v>15</v>
      </c>
      <c r="F9071" t="s">
        <v>2101</v>
      </c>
      <c r="G9071" t="s">
        <v>21</v>
      </c>
      <c r="H9071">
        <v>80219</v>
      </c>
      <c r="I9071" t="s">
        <v>3654</v>
      </c>
      <c r="J9071">
        <v>143.63999999999999</v>
      </c>
      <c r="K9071">
        <v>9</v>
      </c>
      <c r="L9071">
        <v>14.763</v>
      </c>
      <c r="M9071">
        <v>0.2</v>
      </c>
      <c r="N9071">
        <v>10.773</v>
      </c>
    </row>
    <row r="9072" spans="1:14" hidden="1">
      <c r="A9072">
        <v>7024</v>
      </c>
      <c r="B9072" t="s">
        <v>7228</v>
      </c>
      <c r="C9072" s="4">
        <v>41874</v>
      </c>
      <c r="D9072" s="4">
        <v>41878</v>
      </c>
      <c r="E9072" t="s">
        <v>15</v>
      </c>
      <c r="F9072" t="s">
        <v>2101</v>
      </c>
      <c r="G9072" t="s">
        <v>21</v>
      </c>
      <c r="H9072">
        <v>80219</v>
      </c>
      <c r="I9072" t="s">
        <v>246</v>
      </c>
      <c r="J9072">
        <v>31.103999999999999</v>
      </c>
      <c r="K9072">
        <v>6</v>
      </c>
      <c r="L9072">
        <v>3.3696000000000002</v>
      </c>
      <c r="M9072">
        <v>0.2</v>
      </c>
      <c r="N9072">
        <v>10.8864</v>
      </c>
    </row>
    <row r="9073" spans="1:14" hidden="1">
      <c r="A9073">
        <v>7025</v>
      </c>
      <c r="B9073" t="s">
        <v>7228</v>
      </c>
      <c r="C9073" s="4">
        <v>41874</v>
      </c>
      <c r="D9073" s="4">
        <v>41878</v>
      </c>
      <c r="E9073" t="s">
        <v>15</v>
      </c>
      <c r="F9073" t="s">
        <v>2101</v>
      </c>
      <c r="G9073" t="s">
        <v>21</v>
      </c>
      <c r="H9073">
        <v>80219</v>
      </c>
      <c r="I9073" t="s">
        <v>2275</v>
      </c>
      <c r="J9073">
        <v>223.05600000000001</v>
      </c>
      <c r="K9073">
        <v>9</v>
      </c>
      <c r="L9073">
        <v>17.039000000000001</v>
      </c>
      <c r="M9073">
        <v>0.2</v>
      </c>
      <c r="N9073">
        <v>69.704999999999998</v>
      </c>
    </row>
    <row r="9074" spans="1:14" hidden="1">
      <c r="A9074">
        <v>8695</v>
      </c>
      <c r="B9074" t="s">
        <v>7229</v>
      </c>
      <c r="C9074" s="4">
        <v>41874</v>
      </c>
      <c r="D9074" s="4">
        <v>41879</v>
      </c>
      <c r="E9074" t="s">
        <v>52</v>
      </c>
      <c r="F9074" t="s">
        <v>4661</v>
      </c>
      <c r="G9074" t="s">
        <v>17</v>
      </c>
      <c r="H9074">
        <v>49505</v>
      </c>
      <c r="I9074" t="s">
        <v>1848</v>
      </c>
      <c r="J9074">
        <v>19.440000000000001</v>
      </c>
      <c r="K9074">
        <v>3</v>
      </c>
      <c r="L9074">
        <v>3.3048000000000002</v>
      </c>
      <c r="M9074">
        <v>0</v>
      </c>
      <c r="N9074">
        <v>9.5256000000000007</v>
      </c>
    </row>
    <row r="9075" spans="1:14" hidden="1">
      <c r="A9075">
        <v>4303</v>
      </c>
      <c r="B9075" t="s">
        <v>7230</v>
      </c>
      <c r="C9075" s="4">
        <v>41873</v>
      </c>
      <c r="D9075" s="4">
        <v>41876</v>
      </c>
      <c r="E9075" t="s">
        <v>52</v>
      </c>
      <c r="F9075" t="s">
        <v>5534</v>
      </c>
      <c r="G9075" t="s">
        <v>17</v>
      </c>
      <c r="H9075">
        <v>44107</v>
      </c>
      <c r="I9075" t="s">
        <v>3396</v>
      </c>
      <c r="J9075">
        <v>3.9119999999999999</v>
      </c>
      <c r="K9075">
        <v>1</v>
      </c>
      <c r="L9075">
        <v>2.8851</v>
      </c>
      <c r="M9075">
        <v>0.2</v>
      </c>
      <c r="N9075">
        <v>1.0268999999999999</v>
      </c>
    </row>
    <row r="9076" spans="1:14" hidden="1">
      <c r="A9076">
        <v>8941</v>
      </c>
      <c r="B9076" t="s">
        <v>7231</v>
      </c>
      <c r="C9076" s="4">
        <v>41873</v>
      </c>
      <c r="D9076" s="4">
        <v>41875</v>
      </c>
      <c r="E9076" t="s">
        <v>52</v>
      </c>
      <c r="F9076" t="s">
        <v>223</v>
      </c>
      <c r="G9076" t="s">
        <v>21</v>
      </c>
      <c r="H9076">
        <v>33161</v>
      </c>
      <c r="I9076" t="s">
        <v>5560</v>
      </c>
      <c r="J9076">
        <v>7.6319999999999997</v>
      </c>
      <c r="K9076">
        <v>3</v>
      </c>
      <c r="L9076">
        <v>3.1482000000000001</v>
      </c>
      <c r="M9076">
        <v>0.2</v>
      </c>
      <c r="N9076">
        <v>-1.8126</v>
      </c>
    </row>
    <row r="9077" spans="1:14" hidden="1">
      <c r="A9077">
        <v>9366</v>
      </c>
      <c r="B9077" t="s">
        <v>7232</v>
      </c>
      <c r="C9077" s="4">
        <v>41873</v>
      </c>
      <c r="D9077" s="4">
        <v>41876</v>
      </c>
      <c r="E9077" t="s">
        <v>38</v>
      </c>
      <c r="F9077" t="s">
        <v>63</v>
      </c>
      <c r="G9077" t="s">
        <v>21</v>
      </c>
      <c r="H9077">
        <v>63301</v>
      </c>
      <c r="I9077" t="s">
        <v>1321</v>
      </c>
      <c r="J9077">
        <v>11.56</v>
      </c>
      <c r="K9077">
        <v>2</v>
      </c>
      <c r="L9077">
        <v>2.9478</v>
      </c>
      <c r="M9077">
        <v>0</v>
      </c>
      <c r="N9077">
        <v>5.6643999999999997</v>
      </c>
    </row>
    <row r="9078" spans="1:14" hidden="1">
      <c r="A9078">
        <v>5800</v>
      </c>
      <c r="B9078" t="s">
        <v>7233</v>
      </c>
      <c r="C9078" s="4">
        <v>41871</v>
      </c>
      <c r="D9078" s="4">
        <v>41876</v>
      </c>
      <c r="E9078" t="s">
        <v>52</v>
      </c>
      <c r="F9078" t="s">
        <v>1817</v>
      </c>
      <c r="G9078" t="s">
        <v>21</v>
      </c>
      <c r="H9078">
        <v>60610</v>
      </c>
      <c r="I9078" t="s">
        <v>57</v>
      </c>
      <c r="J9078">
        <v>421.37200000000001</v>
      </c>
      <c r="K9078">
        <v>2</v>
      </c>
      <c r="L9078">
        <v>213.69579999999999</v>
      </c>
      <c r="M9078">
        <v>0.3</v>
      </c>
      <c r="N9078">
        <v>-6.0196000000000502</v>
      </c>
    </row>
    <row r="9079" spans="1:14" hidden="1">
      <c r="A9079">
        <v>9733</v>
      </c>
      <c r="B9079" t="s">
        <v>7234</v>
      </c>
      <c r="C9079" s="4">
        <v>41871</v>
      </c>
      <c r="D9079" s="4">
        <v>41876</v>
      </c>
      <c r="E9079" t="s">
        <v>15</v>
      </c>
      <c r="F9079" t="s">
        <v>187</v>
      </c>
      <c r="G9079" t="s">
        <v>27</v>
      </c>
      <c r="H9079">
        <v>23666</v>
      </c>
      <c r="I9079" t="s">
        <v>678</v>
      </c>
      <c r="J9079">
        <v>500.24</v>
      </c>
      <c r="K9079">
        <v>13</v>
      </c>
      <c r="L9079">
        <v>27.320799999999998</v>
      </c>
      <c r="M9079">
        <v>0</v>
      </c>
      <c r="N9079">
        <v>145.06960000000001</v>
      </c>
    </row>
    <row r="9080" spans="1:14" hidden="1">
      <c r="A9080">
        <v>9734</v>
      </c>
      <c r="B9080" t="s">
        <v>7234</v>
      </c>
      <c r="C9080" s="4">
        <v>41871</v>
      </c>
      <c r="D9080" s="4">
        <v>41876</v>
      </c>
      <c r="E9080" t="s">
        <v>15</v>
      </c>
      <c r="F9080" t="s">
        <v>187</v>
      </c>
      <c r="G9080" t="s">
        <v>27</v>
      </c>
      <c r="H9080">
        <v>23666</v>
      </c>
      <c r="I9080" t="s">
        <v>2836</v>
      </c>
      <c r="J9080">
        <v>20.12</v>
      </c>
      <c r="K9080">
        <v>2</v>
      </c>
      <c r="L9080">
        <v>5.4324000000000003</v>
      </c>
      <c r="M9080">
        <v>0</v>
      </c>
      <c r="N9080">
        <v>9.2552000000000003</v>
      </c>
    </row>
    <row r="9081" spans="1:14" hidden="1">
      <c r="A9081">
        <v>9735</v>
      </c>
      <c r="B9081" t="s">
        <v>7234</v>
      </c>
      <c r="C9081" s="4">
        <v>41871</v>
      </c>
      <c r="D9081" s="4">
        <v>41876</v>
      </c>
      <c r="E9081" t="s">
        <v>15</v>
      </c>
      <c r="F9081" t="s">
        <v>187</v>
      </c>
      <c r="G9081" t="s">
        <v>27</v>
      </c>
      <c r="H9081">
        <v>23666</v>
      </c>
      <c r="I9081" t="s">
        <v>1925</v>
      </c>
      <c r="J9081">
        <v>896.99</v>
      </c>
      <c r="K9081">
        <v>1</v>
      </c>
      <c r="L9081">
        <v>475.40469999999999</v>
      </c>
      <c r="M9081">
        <v>0</v>
      </c>
      <c r="N9081">
        <v>421.58530000000002</v>
      </c>
    </row>
    <row r="9082" spans="1:14" hidden="1">
      <c r="A9082">
        <v>2340</v>
      </c>
      <c r="B9082" t="s">
        <v>7235</v>
      </c>
      <c r="C9082" s="4">
        <v>41870</v>
      </c>
      <c r="D9082" s="4">
        <v>41875</v>
      </c>
      <c r="E9082" t="s">
        <v>15</v>
      </c>
      <c r="F9082" t="s">
        <v>1606</v>
      </c>
      <c r="G9082" t="s">
        <v>21</v>
      </c>
      <c r="H9082">
        <v>43229</v>
      </c>
      <c r="I9082" t="s">
        <v>4648</v>
      </c>
      <c r="J9082">
        <v>10.72</v>
      </c>
      <c r="K9082">
        <v>2</v>
      </c>
      <c r="L9082">
        <v>4.4889999999999999</v>
      </c>
      <c r="M9082">
        <v>0.2</v>
      </c>
      <c r="N9082">
        <v>1.742</v>
      </c>
    </row>
    <row r="9083" spans="1:14" hidden="1">
      <c r="A9083">
        <v>2377</v>
      </c>
      <c r="B9083" t="s">
        <v>7236</v>
      </c>
      <c r="C9083" s="4">
        <v>41870</v>
      </c>
      <c r="D9083" s="4">
        <v>41872</v>
      </c>
      <c r="E9083" t="s">
        <v>52</v>
      </c>
      <c r="F9083" t="s">
        <v>2530</v>
      </c>
      <c r="G9083" t="s">
        <v>21</v>
      </c>
      <c r="H9083">
        <v>43229</v>
      </c>
      <c r="I9083" t="s">
        <v>136</v>
      </c>
      <c r="J9083">
        <v>76.775999999999996</v>
      </c>
      <c r="K9083">
        <v>4</v>
      </c>
      <c r="L9083">
        <v>33.909399999999998</v>
      </c>
      <c r="M9083">
        <v>0.7</v>
      </c>
      <c r="N9083">
        <v>-58.861600000000003</v>
      </c>
    </row>
    <row r="9084" spans="1:14" hidden="1">
      <c r="A9084">
        <v>2378</v>
      </c>
      <c r="B9084" t="s">
        <v>7236</v>
      </c>
      <c r="C9084" s="4">
        <v>41870</v>
      </c>
      <c r="D9084" s="4">
        <v>41872</v>
      </c>
      <c r="E9084" t="s">
        <v>52</v>
      </c>
      <c r="F9084" t="s">
        <v>2530</v>
      </c>
      <c r="G9084" t="s">
        <v>21</v>
      </c>
      <c r="H9084">
        <v>43229</v>
      </c>
      <c r="I9084" t="s">
        <v>2609</v>
      </c>
      <c r="J9084">
        <v>9.1839999999999993</v>
      </c>
      <c r="K9084">
        <v>2</v>
      </c>
      <c r="L9084">
        <v>4.0179999999999998</v>
      </c>
      <c r="M9084">
        <v>0.2</v>
      </c>
      <c r="N9084">
        <v>1.1479999999999999</v>
      </c>
    </row>
    <row r="9085" spans="1:14" hidden="1">
      <c r="A9085">
        <v>4089</v>
      </c>
      <c r="B9085" t="s">
        <v>7237</v>
      </c>
      <c r="C9085" s="4">
        <v>41870</v>
      </c>
      <c r="D9085" s="4">
        <v>41877</v>
      </c>
      <c r="E9085" t="s">
        <v>15</v>
      </c>
      <c r="F9085" t="s">
        <v>556</v>
      </c>
      <c r="G9085" t="s">
        <v>21</v>
      </c>
      <c r="H9085">
        <v>72401</v>
      </c>
      <c r="I9085" t="s">
        <v>7238</v>
      </c>
      <c r="J9085">
        <v>638.82000000000005</v>
      </c>
      <c r="K9085">
        <v>9</v>
      </c>
      <c r="L9085">
        <v>51.815399999999997</v>
      </c>
      <c r="M9085">
        <v>0</v>
      </c>
      <c r="N9085">
        <v>172.48140000000001</v>
      </c>
    </row>
    <row r="9086" spans="1:14" hidden="1">
      <c r="A9086">
        <v>7003</v>
      </c>
      <c r="B9086" t="s">
        <v>7239</v>
      </c>
      <c r="C9086" s="4">
        <v>41870</v>
      </c>
      <c r="D9086" s="4">
        <v>41872</v>
      </c>
      <c r="E9086" t="s">
        <v>52</v>
      </c>
      <c r="F9086" t="s">
        <v>1686</v>
      </c>
      <c r="G9086" t="s">
        <v>27</v>
      </c>
      <c r="H9086">
        <v>90045</v>
      </c>
      <c r="I9086" t="s">
        <v>2352</v>
      </c>
      <c r="J9086">
        <v>289.24</v>
      </c>
      <c r="K9086">
        <v>7</v>
      </c>
      <c r="L9086">
        <v>37.601199999999999</v>
      </c>
      <c r="M9086">
        <v>0</v>
      </c>
      <c r="N9086">
        <v>26.031600000000001</v>
      </c>
    </row>
    <row r="9087" spans="1:14" hidden="1">
      <c r="A9087">
        <v>7004</v>
      </c>
      <c r="B9087" t="s">
        <v>7239</v>
      </c>
      <c r="C9087" s="4">
        <v>41870</v>
      </c>
      <c r="D9087" s="4">
        <v>41872</v>
      </c>
      <c r="E9087" t="s">
        <v>52</v>
      </c>
      <c r="F9087" t="s">
        <v>1686</v>
      </c>
      <c r="G9087" t="s">
        <v>27</v>
      </c>
      <c r="H9087">
        <v>90045</v>
      </c>
      <c r="I9087" t="s">
        <v>126</v>
      </c>
      <c r="J9087">
        <v>69.456000000000003</v>
      </c>
      <c r="K9087">
        <v>2</v>
      </c>
      <c r="L9087">
        <v>23.441400000000002</v>
      </c>
      <c r="M9087">
        <v>0.2</v>
      </c>
      <c r="N9087">
        <v>22.5732</v>
      </c>
    </row>
    <row r="9088" spans="1:14" hidden="1">
      <c r="A9088">
        <v>8246</v>
      </c>
      <c r="B9088" t="s">
        <v>7240</v>
      </c>
      <c r="C9088" s="4">
        <v>41870</v>
      </c>
      <c r="D9088" s="4">
        <v>41874</v>
      </c>
      <c r="E9088" t="s">
        <v>15</v>
      </c>
      <c r="F9088" t="s">
        <v>5053</v>
      </c>
      <c r="G9088" t="s">
        <v>27</v>
      </c>
      <c r="H9088">
        <v>31907</v>
      </c>
      <c r="I9088" t="s">
        <v>1259</v>
      </c>
      <c r="J9088">
        <v>344.91</v>
      </c>
      <c r="K9088">
        <v>3</v>
      </c>
      <c r="L9088">
        <v>111.5209</v>
      </c>
      <c r="M9088">
        <v>0</v>
      </c>
      <c r="N9088">
        <v>10.347300000000001</v>
      </c>
    </row>
    <row r="9089" spans="1:14" hidden="1">
      <c r="A9089">
        <v>2045</v>
      </c>
      <c r="B9089" t="s">
        <v>7241</v>
      </c>
      <c r="C9089" s="4">
        <v>41868</v>
      </c>
      <c r="D9089" s="4">
        <v>41874</v>
      </c>
      <c r="E9089" t="s">
        <v>15</v>
      </c>
      <c r="F9089" t="s">
        <v>3293</v>
      </c>
      <c r="G9089" t="s">
        <v>27</v>
      </c>
      <c r="H9089">
        <v>77095</v>
      </c>
      <c r="I9089" t="s">
        <v>2188</v>
      </c>
      <c r="J9089">
        <v>15.552</v>
      </c>
      <c r="K9089">
        <v>3</v>
      </c>
      <c r="L9089">
        <v>3.3696000000000002</v>
      </c>
      <c r="M9089">
        <v>0.2</v>
      </c>
      <c r="N9089">
        <v>5.4432</v>
      </c>
    </row>
    <row r="9090" spans="1:14" hidden="1">
      <c r="A9090">
        <v>2531</v>
      </c>
      <c r="B9090" t="s">
        <v>7242</v>
      </c>
      <c r="C9090" s="4">
        <v>41868</v>
      </c>
      <c r="D9090" s="4">
        <v>41872</v>
      </c>
      <c r="E9090" t="s">
        <v>15</v>
      </c>
      <c r="F9090" t="s">
        <v>1318</v>
      </c>
      <c r="G9090" t="s">
        <v>27</v>
      </c>
      <c r="H9090">
        <v>72209</v>
      </c>
      <c r="I9090" t="s">
        <v>4456</v>
      </c>
      <c r="J9090">
        <v>114.2</v>
      </c>
      <c r="K9090">
        <v>5</v>
      </c>
      <c r="L9090">
        <v>12.333600000000001</v>
      </c>
      <c r="M9090">
        <v>0</v>
      </c>
      <c r="N9090">
        <v>52.531999999999996</v>
      </c>
    </row>
    <row r="9091" spans="1:14" hidden="1">
      <c r="A9091">
        <v>2532</v>
      </c>
      <c r="B9091" t="s">
        <v>7242</v>
      </c>
      <c r="C9091" s="4">
        <v>41868</v>
      </c>
      <c r="D9091" s="4">
        <v>41872</v>
      </c>
      <c r="E9091" t="s">
        <v>15</v>
      </c>
      <c r="F9091" t="s">
        <v>1318</v>
      </c>
      <c r="G9091" t="s">
        <v>27</v>
      </c>
      <c r="H9091">
        <v>72209</v>
      </c>
      <c r="I9091" t="s">
        <v>2210</v>
      </c>
      <c r="J9091">
        <v>17.96</v>
      </c>
      <c r="K9091">
        <v>4</v>
      </c>
      <c r="L9091">
        <v>2.4245999999999999</v>
      </c>
      <c r="M9091">
        <v>0</v>
      </c>
      <c r="N9091">
        <v>8.2615999999999996</v>
      </c>
    </row>
    <row r="9092" spans="1:14" hidden="1">
      <c r="A9092">
        <v>2533</v>
      </c>
      <c r="B9092" t="s">
        <v>7242</v>
      </c>
      <c r="C9092" s="4">
        <v>41868</v>
      </c>
      <c r="D9092" s="4">
        <v>41872</v>
      </c>
      <c r="E9092" t="s">
        <v>15</v>
      </c>
      <c r="F9092" t="s">
        <v>1318</v>
      </c>
      <c r="G9092" t="s">
        <v>27</v>
      </c>
      <c r="H9092">
        <v>72209</v>
      </c>
      <c r="I9092" t="s">
        <v>3427</v>
      </c>
      <c r="J9092">
        <v>12.67</v>
      </c>
      <c r="K9092">
        <v>7</v>
      </c>
      <c r="L9092">
        <v>1.1584000000000001</v>
      </c>
      <c r="M9092">
        <v>0</v>
      </c>
      <c r="N9092">
        <v>4.5612000000000004</v>
      </c>
    </row>
    <row r="9093" spans="1:14" hidden="1">
      <c r="A9093">
        <v>2534</v>
      </c>
      <c r="B9093" t="s">
        <v>7242</v>
      </c>
      <c r="C9093" s="4">
        <v>41868</v>
      </c>
      <c r="D9093" s="4">
        <v>41872</v>
      </c>
      <c r="E9093" t="s">
        <v>15</v>
      </c>
      <c r="F9093" t="s">
        <v>1318</v>
      </c>
      <c r="G9093" t="s">
        <v>27</v>
      </c>
      <c r="H9093">
        <v>72209</v>
      </c>
      <c r="I9093" t="s">
        <v>229</v>
      </c>
      <c r="J9093">
        <v>339.96</v>
      </c>
      <c r="K9093">
        <v>4</v>
      </c>
      <c r="L9093">
        <v>54.393599999999999</v>
      </c>
      <c r="M9093">
        <v>0</v>
      </c>
      <c r="N9093">
        <v>122.3856</v>
      </c>
    </row>
    <row r="9094" spans="1:14" hidden="1">
      <c r="A9094">
        <v>1690</v>
      </c>
      <c r="B9094" t="s">
        <v>7243</v>
      </c>
      <c r="C9094" s="4">
        <v>41867</v>
      </c>
      <c r="D9094" s="4">
        <v>41871</v>
      </c>
      <c r="E9094" t="s">
        <v>15</v>
      </c>
      <c r="F9094" t="s">
        <v>1453</v>
      </c>
      <c r="G9094" t="s">
        <v>21</v>
      </c>
      <c r="H9094">
        <v>19143</v>
      </c>
      <c r="I9094" t="s">
        <v>1639</v>
      </c>
      <c r="J9094">
        <v>853.09199999999998</v>
      </c>
      <c r="K9094">
        <v>6</v>
      </c>
      <c r="L9094">
        <v>180.09719999999999</v>
      </c>
      <c r="M9094">
        <v>0.4</v>
      </c>
      <c r="N9094">
        <v>-227.49119999999999</v>
      </c>
    </row>
    <row r="9095" spans="1:14" hidden="1">
      <c r="A9095">
        <v>3295</v>
      </c>
      <c r="B9095" t="s">
        <v>7244</v>
      </c>
      <c r="C9095" s="4">
        <v>41866</v>
      </c>
      <c r="D9095" s="4">
        <v>41869</v>
      </c>
      <c r="E9095" t="s">
        <v>38</v>
      </c>
      <c r="F9095" t="s">
        <v>578</v>
      </c>
      <c r="G9095" t="s">
        <v>21</v>
      </c>
      <c r="H9095">
        <v>75081</v>
      </c>
      <c r="I9095" t="s">
        <v>1939</v>
      </c>
      <c r="J9095">
        <v>30.96</v>
      </c>
      <c r="K9095">
        <v>8</v>
      </c>
      <c r="L9095">
        <v>10.449</v>
      </c>
      <c r="M9095">
        <v>0.8</v>
      </c>
      <c r="N9095">
        <v>-52.631999999999998</v>
      </c>
    </row>
    <row r="9096" spans="1:14" hidden="1">
      <c r="A9096">
        <v>6793</v>
      </c>
      <c r="B9096" t="s">
        <v>7245</v>
      </c>
      <c r="C9096" s="4">
        <v>41866</v>
      </c>
      <c r="D9096" s="4">
        <v>41869</v>
      </c>
      <c r="E9096" t="s">
        <v>38</v>
      </c>
      <c r="F9096" t="s">
        <v>169</v>
      </c>
      <c r="G9096" t="s">
        <v>21</v>
      </c>
      <c r="H9096">
        <v>6824</v>
      </c>
      <c r="I9096" t="s">
        <v>911</v>
      </c>
      <c r="J9096">
        <v>62.94</v>
      </c>
      <c r="K9096">
        <v>3</v>
      </c>
      <c r="L9096">
        <v>10.909599999999999</v>
      </c>
      <c r="M9096">
        <v>0</v>
      </c>
      <c r="N9096">
        <v>30.211200000000002</v>
      </c>
    </row>
    <row r="9097" spans="1:14" hidden="1">
      <c r="A9097">
        <v>8995</v>
      </c>
      <c r="B9097" t="s">
        <v>7246</v>
      </c>
      <c r="C9097" s="4">
        <v>41866</v>
      </c>
      <c r="D9097" s="4">
        <v>41868</v>
      </c>
      <c r="E9097" t="s">
        <v>38</v>
      </c>
      <c r="F9097" t="s">
        <v>169</v>
      </c>
      <c r="G9097" t="s">
        <v>21</v>
      </c>
      <c r="H9097">
        <v>33021</v>
      </c>
      <c r="I9097" t="s">
        <v>3083</v>
      </c>
      <c r="J9097">
        <v>91.36</v>
      </c>
      <c r="K9097">
        <v>5</v>
      </c>
      <c r="L9097">
        <v>12.333600000000001</v>
      </c>
      <c r="M9097">
        <v>0.2</v>
      </c>
      <c r="N9097">
        <v>29.692</v>
      </c>
    </row>
    <row r="9098" spans="1:14" hidden="1">
      <c r="A9098">
        <v>8996</v>
      </c>
      <c r="B9098" t="s">
        <v>7246</v>
      </c>
      <c r="C9098" s="4">
        <v>41866</v>
      </c>
      <c r="D9098" s="4">
        <v>41868</v>
      </c>
      <c r="E9098" t="s">
        <v>38</v>
      </c>
      <c r="F9098" t="s">
        <v>169</v>
      </c>
      <c r="G9098" t="s">
        <v>21</v>
      </c>
      <c r="H9098">
        <v>33021</v>
      </c>
      <c r="I9098" t="s">
        <v>936</v>
      </c>
      <c r="J9098">
        <v>152.24</v>
      </c>
      <c r="K9098">
        <v>5</v>
      </c>
      <c r="L9098">
        <v>27.022600000000001</v>
      </c>
      <c r="M9098">
        <v>0.2</v>
      </c>
      <c r="N9098">
        <v>17.126999999999999</v>
      </c>
    </row>
    <row r="9099" spans="1:14" hidden="1">
      <c r="A9099">
        <v>9823</v>
      </c>
      <c r="B9099" t="s">
        <v>7247</v>
      </c>
      <c r="C9099" s="4">
        <v>41866</v>
      </c>
      <c r="D9099" s="4">
        <v>41870</v>
      </c>
      <c r="E9099" t="s">
        <v>15</v>
      </c>
      <c r="F9099" t="s">
        <v>2055</v>
      </c>
      <c r="G9099" t="s">
        <v>21</v>
      </c>
      <c r="H9099">
        <v>94122</v>
      </c>
      <c r="I9099" t="s">
        <v>3744</v>
      </c>
      <c r="J9099">
        <v>152.91</v>
      </c>
      <c r="K9099">
        <v>3</v>
      </c>
      <c r="L9099">
        <v>36.698399999999999</v>
      </c>
      <c r="M9099">
        <v>0</v>
      </c>
      <c r="N9099">
        <v>42.814799999999998</v>
      </c>
    </row>
    <row r="9100" spans="1:14" hidden="1">
      <c r="A9100">
        <v>9824</v>
      </c>
      <c r="B9100" t="s">
        <v>7247</v>
      </c>
      <c r="C9100" s="4">
        <v>41866</v>
      </c>
      <c r="D9100" s="4">
        <v>41870</v>
      </c>
      <c r="E9100" t="s">
        <v>15</v>
      </c>
      <c r="F9100" t="s">
        <v>2055</v>
      </c>
      <c r="G9100" t="s">
        <v>21</v>
      </c>
      <c r="H9100">
        <v>94122</v>
      </c>
      <c r="I9100" t="s">
        <v>3046</v>
      </c>
      <c r="J9100">
        <v>92.94</v>
      </c>
      <c r="K9100">
        <v>3</v>
      </c>
      <c r="L9100">
        <v>17.039000000000001</v>
      </c>
      <c r="M9100">
        <v>0</v>
      </c>
      <c r="N9100">
        <v>41.823</v>
      </c>
    </row>
    <row r="9101" spans="1:14" hidden="1">
      <c r="A9101">
        <v>9825</v>
      </c>
      <c r="B9101" t="s">
        <v>7247</v>
      </c>
      <c r="C9101" s="4">
        <v>41866</v>
      </c>
      <c r="D9101" s="4">
        <v>41870</v>
      </c>
      <c r="E9101" t="s">
        <v>15</v>
      </c>
      <c r="F9101" t="s">
        <v>2055</v>
      </c>
      <c r="G9101" t="s">
        <v>21</v>
      </c>
      <c r="H9101">
        <v>94122</v>
      </c>
      <c r="I9101" t="s">
        <v>4635</v>
      </c>
      <c r="J9101">
        <v>17.856000000000002</v>
      </c>
      <c r="K9101">
        <v>4</v>
      </c>
      <c r="L9101">
        <v>2.9016000000000002</v>
      </c>
      <c r="M9101">
        <v>0.2</v>
      </c>
      <c r="N9101">
        <v>6.2496</v>
      </c>
    </row>
    <row r="9102" spans="1:14" hidden="1">
      <c r="A9102">
        <v>9826</v>
      </c>
      <c r="B9102" t="s">
        <v>7247</v>
      </c>
      <c r="C9102" s="4">
        <v>41866</v>
      </c>
      <c r="D9102" s="4">
        <v>41870</v>
      </c>
      <c r="E9102" t="s">
        <v>15</v>
      </c>
      <c r="F9102" t="s">
        <v>2055</v>
      </c>
      <c r="G9102" t="s">
        <v>21</v>
      </c>
      <c r="H9102">
        <v>94122</v>
      </c>
      <c r="I9102" t="s">
        <v>1939</v>
      </c>
      <c r="J9102">
        <v>46.44</v>
      </c>
      <c r="K9102">
        <v>3</v>
      </c>
      <c r="L9102">
        <v>10.449</v>
      </c>
      <c r="M9102">
        <v>0.2</v>
      </c>
      <c r="N9102">
        <v>15.093</v>
      </c>
    </row>
    <row r="9103" spans="1:14" hidden="1">
      <c r="A9103">
        <v>9827</v>
      </c>
      <c r="B9103" t="s">
        <v>7247</v>
      </c>
      <c r="C9103" s="4">
        <v>41866</v>
      </c>
      <c r="D9103" s="4">
        <v>41870</v>
      </c>
      <c r="E9103" t="s">
        <v>15</v>
      </c>
      <c r="F9103" t="s">
        <v>2055</v>
      </c>
      <c r="G9103" t="s">
        <v>21</v>
      </c>
      <c r="H9103">
        <v>94122</v>
      </c>
      <c r="I9103" t="s">
        <v>1607</v>
      </c>
      <c r="J9103">
        <v>195.136</v>
      </c>
      <c r="K9103">
        <v>4</v>
      </c>
      <c r="L9103">
        <v>51.832999999999998</v>
      </c>
      <c r="M9103">
        <v>0.2</v>
      </c>
      <c r="N9103">
        <v>-12.196</v>
      </c>
    </row>
    <row r="9104" spans="1:14" hidden="1">
      <c r="A9104">
        <v>6769</v>
      </c>
      <c r="B9104" t="s">
        <v>7248</v>
      </c>
      <c r="C9104" s="4">
        <v>41863</v>
      </c>
      <c r="D9104" s="4">
        <v>41867</v>
      </c>
      <c r="E9104" t="s">
        <v>15</v>
      </c>
      <c r="F9104" t="s">
        <v>3313</v>
      </c>
      <c r="G9104" t="s">
        <v>27</v>
      </c>
      <c r="H9104">
        <v>8701</v>
      </c>
      <c r="I9104" t="s">
        <v>602</v>
      </c>
      <c r="J9104">
        <v>196.21</v>
      </c>
      <c r="K9104">
        <v>7</v>
      </c>
      <c r="L9104">
        <v>14.015000000000001</v>
      </c>
      <c r="M9104">
        <v>0</v>
      </c>
      <c r="N9104">
        <v>98.105000000000004</v>
      </c>
    </row>
    <row r="9105" spans="1:14" hidden="1">
      <c r="A9105">
        <v>8244</v>
      </c>
      <c r="B9105" t="s">
        <v>7249</v>
      </c>
      <c r="C9105" s="4">
        <v>41863</v>
      </c>
      <c r="D9105" s="4">
        <v>41867</v>
      </c>
      <c r="E9105" t="s">
        <v>15</v>
      </c>
      <c r="F9105" t="s">
        <v>3119</v>
      </c>
      <c r="G9105" t="s">
        <v>21</v>
      </c>
      <c r="H9105">
        <v>94122</v>
      </c>
      <c r="I9105" t="s">
        <v>3032</v>
      </c>
      <c r="J9105">
        <v>806.33600000000001</v>
      </c>
      <c r="K9105">
        <v>8</v>
      </c>
      <c r="L9105">
        <v>94.492500000000007</v>
      </c>
      <c r="M9105">
        <v>0.2</v>
      </c>
      <c r="N9105">
        <v>50.396000000000001</v>
      </c>
    </row>
    <row r="9106" spans="1:14" hidden="1">
      <c r="A9106">
        <v>8245</v>
      </c>
      <c r="B9106" t="s">
        <v>7249</v>
      </c>
      <c r="C9106" s="4">
        <v>41863</v>
      </c>
      <c r="D9106" s="4">
        <v>41867</v>
      </c>
      <c r="E9106" t="s">
        <v>15</v>
      </c>
      <c r="F9106" t="s">
        <v>3119</v>
      </c>
      <c r="G9106" t="s">
        <v>21</v>
      </c>
      <c r="H9106">
        <v>94122</v>
      </c>
      <c r="I9106" t="s">
        <v>4001</v>
      </c>
      <c r="J9106">
        <v>85.44</v>
      </c>
      <c r="K9106">
        <v>3</v>
      </c>
      <c r="L9106">
        <v>17.942399999999999</v>
      </c>
      <c r="M9106">
        <v>0</v>
      </c>
      <c r="N9106">
        <v>31.6128</v>
      </c>
    </row>
    <row r="9107" spans="1:14" hidden="1">
      <c r="A9107">
        <v>8287</v>
      </c>
      <c r="B9107" t="s">
        <v>7250</v>
      </c>
      <c r="C9107" s="4">
        <v>41863</v>
      </c>
      <c r="D9107" s="4">
        <v>41867</v>
      </c>
      <c r="E9107" t="s">
        <v>15</v>
      </c>
      <c r="F9107" t="s">
        <v>5832</v>
      </c>
      <c r="G9107" t="s">
        <v>17</v>
      </c>
      <c r="H9107">
        <v>33180</v>
      </c>
      <c r="I9107" t="s">
        <v>4396</v>
      </c>
      <c r="J9107">
        <v>31.103999999999999</v>
      </c>
      <c r="K9107">
        <v>6</v>
      </c>
      <c r="L9107">
        <v>3.3696000000000002</v>
      </c>
      <c r="M9107">
        <v>0.2</v>
      </c>
      <c r="N9107">
        <v>10.8864</v>
      </c>
    </row>
    <row r="9108" spans="1:14" hidden="1">
      <c r="A9108">
        <v>8288</v>
      </c>
      <c r="B9108" t="s">
        <v>7250</v>
      </c>
      <c r="C9108" s="4">
        <v>41863</v>
      </c>
      <c r="D9108" s="4">
        <v>41867</v>
      </c>
      <c r="E9108" t="s">
        <v>15</v>
      </c>
      <c r="F9108" t="s">
        <v>5832</v>
      </c>
      <c r="G9108" t="s">
        <v>17</v>
      </c>
      <c r="H9108">
        <v>33180</v>
      </c>
      <c r="I9108" t="s">
        <v>752</v>
      </c>
      <c r="J9108">
        <v>47.96</v>
      </c>
      <c r="K9108">
        <v>5</v>
      </c>
      <c r="L9108">
        <v>8.7527000000000008</v>
      </c>
      <c r="M9108">
        <v>0.2</v>
      </c>
      <c r="N9108">
        <v>4.1965000000000003</v>
      </c>
    </row>
    <row r="9109" spans="1:14" hidden="1">
      <c r="A9109">
        <v>8289</v>
      </c>
      <c r="B9109" t="s">
        <v>7250</v>
      </c>
      <c r="C9109" s="4">
        <v>41863</v>
      </c>
      <c r="D9109" s="4">
        <v>41867</v>
      </c>
      <c r="E9109" t="s">
        <v>15</v>
      </c>
      <c r="F9109" t="s">
        <v>5832</v>
      </c>
      <c r="G9109" t="s">
        <v>17</v>
      </c>
      <c r="H9109">
        <v>33180</v>
      </c>
      <c r="I9109" t="s">
        <v>125</v>
      </c>
      <c r="J9109">
        <v>158.928</v>
      </c>
      <c r="K9109">
        <v>7</v>
      </c>
      <c r="L9109">
        <v>16.744199999999999</v>
      </c>
      <c r="M9109">
        <v>0.2</v>
      </c>
      <c r="N9109">
        <v>41.718600000000002</v>
      </c>
    </row>
    <row r="9110" spans="1:14" hidden="1">
      <c r="A9110">
        <v>8290</v>
      </c>
      <c r="B9110" t="s">
        <v>7250</v>
      </c>
      <c r="C9110" s="4">
        <v>41863</v>
      </c>
      <c r="D9110" s="4">
        <v>41867</v>
      </c>
      <c r="E9110" t="s">
        <v>15</v>
      </c>
      <c r="F9110" t="s">
        <v>5832</v>
      </c>
      <c r="G9110" t="s">
        <v>17</v>
      </c>
      <c r="H9110">
        <v>33180</v>
      </c>
      <c r="I9110" t="s">
        <v>3597</v>
      </c>
      <c r="J9110">
        <v>211.24799999999999</v>
      </c>
      <c r="K9110">
        <v>6</v>
      </c>
      <c r="L9110">
        <v>32.567399999999999</v>
      </c>
      <c r="M9110">
        <v>0.2</v>
      </c>
      <c r="N9110">
        <v>15.8436</v>
      </c>
    </row>
    <row r="9111" spans="1:14" hidden="1">
      <c r="A9111">
        <v>8291</v>
      </c>
      <c r="B9111" t="s">
        <v>7250</v>
      </c>
      <c r="C9111" s="4">
        <v>41863</v>
      </c>
      <c r="D9111" s="4">
        <v>41867</v>
      </c>
      <c r="E9111" t="s">
        <v>15</v>
      </c>
      <c r="F9111" t="s">
        <v>5832</v>
      </c>
      <c r="G9111" t="s">
        <v>17</v>
      </c>
      <c r="H9111">
        <v>33180</v>
      </c>
      <c r="I9111" t="s">
        <v>2640</v>
      </c>
      <c r="J9111">
        <v>5.5519999999999996</v>
      </c>
      <c r="K9111">
        <v>2</v>
      </c>
      <c r="L9111">
        <v>3.2965</v>
      </c>
      <c r="M9111">
        <v>0.2</v>
      </c>
      <c r="N9111">
        <v>-1.0409999999999999</v>
      </c>
    </row>
    <row r="9112" spans="1:14" hidden="1">
      <c r="A9112">
        <v>8292</v>
      </c>
      <c r="B9112" t="s">
        <v>7250</v>
      </c>
      <c r="C9112" s="4">
        <v>41863</v>
      </c>
      <c r="D9112" s="4">
        <v>41867</v>
      </c>
      <c r="E9112" t="s">
        <v>15</v>
      </c>
      <c r="F9112" t="s">
        <v>5832</v>
      </c>
      <c r="G9112" t="s">
        <v>17</v>
      </c>
      <c r="H9112">
        <v>33180</v>
      </c>
      <c r="I9112" t="s">
        <v>2360</v>
      </c>
      <c r="J9112">
        <v>2.952</v>
      </c>
      <c r="K9112">
        <v>1</v>
      </c>
      <c r="L9112">
        <v>1.9557</v>
      </c>
      <c r="M9112">
        <v>0.2</v>
      </c>
      <c r="N9112">
        <v>0.99629999999999996</v>
      </c>
    </row>
    <row r="9113" spans="1:14" hidden="1">
      <c r="A9113">
        <v>9882</v>
      </c>
      <c r="B9113" t="s">
        <v>7251</v>
      </c>
      <c r="C9113" s="4">
        <v>41863</v>
      </c>
      <c r="D9113" s="4">
        <v>41864</v>
      </c>
      <c r="E9113" t="s">
        <v>38</v>
      </c>
      <c r="F9113" t="s">
        <v>3420</v>
      </c>
      <c r="G9113" t="s">
        <v>21</v>
      </c>
      <c r="H9113">
        <v>30188</v>
      </c>
      <c r="I9113" t="s">
        <v>2494</v>
      </c>
      <c r="J9113">
        <v>14.04</v>
      </c>
      <c r="K9113">
        <v>3</v>
      </c>
      <c r="L9113">
        <v>2.4336000000000002</v>
      </c>
      <c r="M9113">
        <v>0</v>
      </c>
      <c r="N9113">
        <v>6.7392000000000003</v>
      </c>
    </row>
    <row r="9114" spans="1:14" hidden="1">
      <c r="A9114">
        <v>9883</v>
      </c>
      <c r="B9114" t="s">
        <v>7251</v>
      </c>
      <c r="C9114" s="4">
        <v>41863</v>
      </c>
      <c r="D9114" s="4">
        <v>41864</v>
      </c>
      <c r="E9114" t="s">
        <v>38</v>
      </c>
      <c r="F9114" t="s">
        <v>3420</v>
      </c>
      <c r="G9114" t="s">
        <v>21</v>
      </c>
      <c r="H9114">
        <v>30188</v>
      </c>
      <c r="I9114" t="s">
        <v>6972</v>
      </c>
      <c r="J9114">
        <v>272.61</v>
      </c>
      <c r="K9114">
        <v>13</v>
      </c>
      <c r="L9114">
        <v>13.4208</v>
      </c>
      <c r="M9114">
        <v>0</v>
      </c>
      <c r="N9114">
        <v>98.139600000000002</v>
      </c>
    </row>
    <row r="9115" spans="1:14" hidden="1">
      <c r="A9115">
        <v>1239</v>
      </c>
      <c r="B9115" t="s">
        <v>7252</v>
      </c>
      <c r="C9115" s="4">
        <v>41862</v>
      </c>
      <c r="D9115" s="4">
        <v>41866</v>
      </c>
      <c r="E9115" t="s">
        <v>15</v>
      </c>
      <c r="F9115" t="s">
        <v>2741</v>
      </c>
      <c r="G9115" t="s">
        <v>21</v>
      </c>
      <c r="H9115">
        <v>98105</v>
      </c>
      <c r="I9115" t="s">
        <v>1953</v>
      </c>
      <c r="J9115">
        <v>12.35</v>
      </c>
      <c r="K9115">
        <v>1</v>
      </c>
      <c r="L9115">
        <v>6.9160000000000004</v>
      </c>
      <c r="M9115">
        <v>0</v>
      </c>
      <c r="N9115">
        <v>5.4340000000000002</v>
      </c>
    </row>
    <row r="9116" spans="1:14" hidden="1">
      <c r="A9116">
        <v>1240</v>
      </c>
      <c r="B9116" t="s">
        <v>7252</v>
      </c>
      <c r="C9116" s="4">
        <v>41862</v>
      </c>
      <c r="D9116" s="4">
        <v>41866</v>
      </c>
      <c r="E9116" t="s">
        <v>15</v>
      </c>
      <c r="F9116" t="s">
        <v>2741</v>
      </c>
      <c r="G9116" t="s">
        <v>21</v>
      </c>
      <c r="H9116">
        <v>98105</v>
      </c>
      <c r="I9116" t="s">
        <v>779</v>
      </c>
      <c r="J9116">
        <v>40.97</v>
      </c>
      <c r="K9116">
        <v>1</v>
      </c>
      <c r="L9116">
        <v>30.317799999999998</v>
      </c>
      <c r="M9116">
        <v>0</v>
      </c>
      <c r="N9116">
        <v>10.652200000000001</v>
      </c>
    </row>
    <row r="9117" spans="1:14" hidden="1">
      <c r="A9117">
        <v>1241</v>
      </c>
      <c r="B9117" t="s">
        <v>7252</v>
      </c>
      <c r="C9117" s="4">
        <v>41862</v>
      </c>
      <c r="D9117" s="4">
        <v>41866</v>
      </c>
      <c r="E9117" t="s">
        <v>15</v>
      </c>
      <c r="F9117" t="s">
        <v>2741</v>
      </c>
      <c r="G9117" t="s">
        <v>21</v>
      </c>
      <c r="H9117">
        <v>98105</v>
      </c>
      <c r="I9117" t="s">
        <v>1334</v>
      </c>
      <c r="J9117">
        <v>22.96</v>
      </c>
      <c r="K9117">
        <v>2</v>
      </c>
      <c r="L9117">
        <v>6.0843999999999996</v>
      </c>
      <c r="M9117">
        <v>0</v>
      </c>
      <c r="N9117">
        <v>10.7912</v>
      </c>
    </row>
    <row r="9118" spans="1:14" hidden="1">
      <c r="A9118">
        <v>3230</v>
      </c>
      <c r="B9118" t="s">
        <v>7253</v>
      </c>
      <c r="C9118" s="4">
        <v>41862</v>
      </c>
      <c r="D9118" s="4">
        <v>41867</v>
      </c>
      <c r="E9118" t="s">
        <v>15</v>
      </c>
      <c r="F9118" t="s">
        <v>1278</v>
      </c>
      <c r="G9118" t="s">
        <v>21</v>
      </c>
      <c r="H9118">
        <v>10035</v>
      </c>
      <c r="I9118" t="s">
        <v>110</v>
      </c>
      <c r="J9118">
        <v>375.34</v>
      </c>
      <c r="K9118">
        <v>1</v>
      </c>
      <c r="L9118">
        <v>356.57299999999998</v>
      </c>
      <c r="M9118">
        <v>0</v>
      </c>
      <c r="N9118">
        <v>18.766999999999999</v>
      </c>
    </row>
    <row r="9119" spans="1:14" hidden="1">
      <c r="A9119">
        <v>315</v>
      </c>
      <c r="B9119" t="s">
        <v>7254</v>
      </c>
      <c r="C9119" s="4">
        <v>41860</v>
      </c>
      <c r="D9119" s="4">
        <v>41867</v>
      </c>
      <c r="E9119" t="s">
        <v>15</v>
      </c>
      <c r="F9119" t="s">
        <v>6131</v>
      </c>
      <c r="G9119" t="s">
        <v>27</v>
      </c>
      <c r="H9119">
        <v>33710</v>
      </c>
      <c r="I9119" t="s">
        <v>5457</v>
      </c>
      <c r="J9119">
        <v>178.38399999999999</v>
      </c>
      <c r="K9119">
        <v>2</v>
      </c>
      <c r="L9119">
        <v>78.043000000000006</v>
      </c>
      <c r="M9119">
        <v>0.2</v>
      </c>
      <c r="N9119">
        <v>22.297999999999998</v>
      </c>
    </row>
    <row r="9120" spans="1:14" hidden="1">
      <c r="A9120">
        <v>316</v>
      </c>
      <c r="B9120" t="s">
        <v>7254</v>
      </c>
      <c r="C9120" s="4">
        <v>41860</v>
      </c>
      <c r="D9120" s="4">
        <v>41867</v>
      </c>
      <c r="E9120" t="s">
        <v>15</v>
      </c>
      <c r="F9120" t="s">
        <v>6131</v>
      </c>
      <c r="G9120" t="s">
        <v>27</v>
      </c>
      <c r="H9120">
        <v>33710</v>
      </c>
      <c r="I9120" t="s">
        <v>453</v>
      </c>
      <c r="J9120">
        <v>15.552</v>
      </c>
      <c r="K9120">
        <v>3</v>
      </c>
      <c r="L9120">
        <v>3.3696000000000002</v>
      </c>
      <c r="M9120">
        <v>0.2</v>
      </c>
      <c r="N9120">
        <v>5.4432</v>
      </c>
    </row>
    <row r="9121" spans="1:14" hidden="1">
      <c r="A9121">
        <v>1741</v>
      </c>
      <c r="B9121" t="s">
        <v>7255</v>
      </c>
      <c r="C9121" s="4">
        <v>41860</v>
      </c>
      <c r="D9121" s="4">
        <v>41867</v>
      </c>
      <c r="E9121" t="s">
        <v>15</v>
      </c>
      <c r="F9121" t="s">
        <v>2639</v>
      </c>
      <c r="G9121" t="s">
        <v>17</v>
      </c>
      <c r="H9121">
        <v>92037</v>
      </c>
      <c r="I9121" t="s">
        <v>3553</v>
      </c>
      <c r="J9121">
        <v>20.88</v>
      </c>
      <c r="K9121">
        <v>8</v>
      </c>
      <c r="L9121">
        <v>1.4094</v>
      </c>
      <c r="M9121">
        <v>0</v>
      </c>
      <c r="N9121">
        <v>9.6047999999999991</v>
      </c>
    </row>
    <row r="9122" spans="1:14" hidden="1">
      <c r="A9122">
        <v>3392</v>
      </c>
      <c r="B9122" t="s">
        <v>7256</v>
      </c>
      <c r="C9122" s="4">
        <v>41860</v>
      </c>
      <c r="D9122" s="4">
        <v>41864</v>
      </c>
      <c r="E9122" t="s">
        <v>15</v>
      </c>
      <c r="F9122" t="s">
        <v>826</v>
      </c>
      <c r="G9122" t="s">
        <v>17</v>
      </c>
      <c r="H9122">
        <v>98103</v>
      </c>
      <c r="I9122" t="s">
        <v>4774</v>
      </c>
      <c r="J9122">
        <v>1091.1679999999999</v>
      </c>
      <c r="K9122">
        <v>4</v>
      </c>
      <c r="L9122">
        <v>255.74250000000001</v>
      </c>
      <c r="M9122">
        <v>0.2</v>
      </c>
      <c r="N9122">
        <v>68.197999999999993</v>
      </c>
    </row>
    <row r="9123" spans="1:14" hidden="1">
      <c r="A9123">
        <v>3393</v>
      </c>
      <c r="B9123" t="s">
        <v>7256</v>
      </c>
      <c r="C9123" s="4">
        <v>41860</v>
      </c>
      <c r="D9123" s="4">
        <v>41864</v>
      </c>
      <c r="E9123" t="s">
        <v>15</v>
      </c>
      <c r="F9123" t="s">
        <v>826</v>
      </c>
      <c r="G9123" t="s">
        <v>17</v>
      </c>
      <c r="H9123">
        <v>98103</v>
      </c>
      <c r="I9123" t="s">
        <v>3635</v>
      </c>
      <c r="J9123">
        <v>219.16800000000001</v>
      </c>
      <c r="K9123">
        <v>2</v>
      </c>
      <c r="L9123">
        <v>131.5008</v>
      </c>
      <c r="M9123">
        <v>0.2</v>
      </c>
      <c r="N9123">
        <v>-43.833599999999997</v>
      </c>
    </row>
    <row r="9124" spans="1:14" hidden="1">
      <c r="A9124">
        <v>3629</v>
      </c>
      <c r="B9124" t="s">
        <v>7257</v>
      </c>
      <c r="C9124" s="4">
        <v>41860</v>
      </c>
      <c r="D9124" s="4">
        <v>41864</v>
      </c>
      <c r="E9124" t="s">
        <v>15</v>
      </c>
      <c r="F9124" t="s">
        <v>798</v>
      </c>
      <c r="G9124" t="s">
        <v>21</v>
      </c>
      <c r="H9124">
        <v>98103</v>
      </c>
      <c r="I9124" t="s">
        <v>484</v>
      </c>
      <c r="J9124">
        <v>2060.7440000000001</v>
      </c>
      <c r="K9124">
        <v>7</v>
      </c>
      <c r="L9124">
        <v>202.39449999999999</v>
      </c>
      <c r="M9124">
        <v>0.2</v>
      </c>
      <c r="N9124">
        <v>643.98249999999996</v>
      </c>
    </row>
    <row r="9125" spans="1:14" hidden="1">
      <c r="A9125">
        <v>7070</v>
      </c>
      <c r="B9125" t="s">
        <v>7258</v>
      </c>
      <c r="C9125" s="4">
        <v>41860</v>
      </c>
      <c r="D9125" s="4">
        <v>41865</v>
      </c>
      <c r="E9125" t="s">
        <v>15</v>
      </c>
      <c r="F9125" t="s">
        <v>2258</v>
      </c>
      <c r="G9125" t="s">
        <v>21</v>
      </c>
      <c r="H9125">
        <v>93727</v>
      </c>
      <c r="I9125" t="s">
        <v>1742</v>
      </c>
      <c r="J9125">
        <v>5.98</v>
      </c>
      <c r="K9125">
        <v>1</v>
      </c>
      <c r="L9125">
        <v>3.2890000000000001</v>
      </c>
      <c r="M9125">
        <v>0</v>
      </c>
      <c r="N9125">
        <v>2.6909999999999998</v>
      </c>
    </row>
    <row r="9126" spans="1:14" hidden="1">
      <c r="A9126">
        <v>7433</v>
      </c>
      <c r="B9126" t="s">
        <v>7259</v>
      </c>
      <c r="C9126" s="4">
        <v>41860</v>
      </c>
      <c r="D9126" s="4">
        <v>41864</v>
      </c>
      <c r="E9126" t="s">
        <v>15</v>
      </c>
      <c r="F9126" t="s">
        <v>573</v>
      </c>
      <c r="G9126" t="s">
        <v>21</v>
      </c>
      <c r="H9126">
        <v>85023</v>
      </c>
      <c r="I9126" t="s">
        <v>1552</v>
      </c>
      <c r="J9126">
        <v>4.4640000000000004</v>
      </c>
      <c r="K9126">
        <v>3</v>
      </c>
      <c r="L9126">
        <v>1.8042</v>
      </c>
      <c r="M9126">
        <v>0.2</v>
      </c>
      <c r="N9126">
        <v>-0.9486</v>
      </c>
    </row>
    <row r="9127" spans="1:14" hidden="1">
      <c r="A9127">
        <v>7434</v>
      </c>
      <c r="B9127" t="s">
        <v>7259</v>
      </c>
      <c r="C9127" s="4">
        <v>41860</v>
      </c>
      <c r="D9127" s="4">
        <v>41864</v>
      </c>
      <c r="E9127" t="s">
        <v>15</v>
      </c>
      <c r="F9127" t="s">
        <v>573</v>
      </c>
      <c r="G9127" t="s">
        <v>21</v>
      </c>
      <c r="H9127">
        <v>85023</v>
      </c>
      <c r="I9127" t="s">
        <v>487</v>
      </c>
      <c r="J9127">
        <v>9.3450000000000006</v>
      </c>
      <c r="K9127">
        <v>5</v>
      </c>
      <c r="L9127">
        <v>3.1772999999999998</v>
      </c>
      <c r="M9127">
        <v>0.7</v>
      </c>
      <c r="N9127">
        <v>-6.5415000000000001</v>
      </c>
    </row>
    <row r="9128" spans="1:14" hidden="1">
      <c r="A9128">
        <v>595</v>
      </c>
      <c r="B9128" t="s">
        <v>7260</v>
      </c>
      <c r="C9128" s="4">
        <v>41859</v>
      </c>
      <c r="D9128" s="4">
        <v>41866</v>
      </c>
      <c r="E9128" t="s">
        <v>15</v>
      </c>
      <c r="F9128" t="s">
        <v>692</v>
      </c>
      <c r="G9128" t="s">
        <v>21</v>
      </c>
      <c r="H9128">
        <v>92024</v>
      </c>
      <c r="I9128" t="s">
        <v>936</v>
      </c>
      <c r="J9128">
        <v>76.12</v>
      </c>
      <c r="K9128">
        <v>2</v>
      </c>
      <c r="L9128">
        <v>27.022600000000001</v>
      </c>
      <c r="M9128">
        <v>0</v>
      </c>
      <c r="N9128">
        <v>22.0748</v>
      </c>
    </row>
    <row r="9129" spans="1:14" hidden="1">
      <c r="A9129">
        <v>596</v>
      </c>
      <c r="B9129" t="s">
        <v>7260</v>
      </c>
      <c r="C9129" s="4">
        <v>41859</v>
      </c>
      <c r="D9129" s="4">
        <v>41866</v>
      </c>
      <c r="E9129" t="s">
        <v>15</v>
      </c>
      <c r="F9129" t="s">
        <v>692</v>
      </c>
      <c r="G9129" t="s">
        <v>21</v>
      </c>
      <c r="H9129">
        <v>92024</v>
      </c>
      <c r="I9129" t="s">
        <v>580</v>
      </c>
      <c r="J9129">
        <v>1199.9760000000001</v>
      </c>
      <c r="K9129">
        <v>3</v>
      </c>
      <c r="L9129">
        <v>254.9949</v>
      </c>
      <c r="M9129">
        <v>0.2</v>
      </c>
      <c r="N9129">
        <v>434.99130000000002</v>
      </c>
    </row>
    <row r="9130" spans="1:14" hidden="1">
      <c r="A9130">
        <v>597</v>
      </c>
      <c r="B9130" t="s">
        <v>7260</v>
      </c>
      <c r="C9130" s="4">
        <v>41859</v>
      </c>
      <c r="D9130" s="4">
        <v>41866</v>
      </c>
      <c r="E9130" t="s">
        <v>15</v>
      </c>
      <c r="F9130" t="s">
        <v>692</v>
      </c>
      <c r="G9130" t="s">
        <v>21</v>
      </c>
      <c r="H9130">
        <v>92024</v>
      </c>
      <c r="I9130" t="s">
        <v>5457</v>
      </c>
      <c r="J9130">
        <v>445.96</v>
      </c>
      <c r="K9130">
        <v>5</v>
      </c>
      <c r="L9130">
        <v>78.043000000000006</v>
      </c>
      <c r="M9130">
        <v>0.2</v>
      </c>
      <c r="N9130">
        <v>55.744999999999898</v>
      </c>
    </row>
    <row r="9131" spans="1:14" hidden="1">
      <c r="A9131">
        <v>598</v>
      </c>
      <c r="B9131" t="s">
        <v>7260</v>
      </c>
      <c r="C9131" s="4">
        <v>41859</v>
      </c>
      <c r="D9131" s="4">
        <v>41866</v>
      </c>
      <c r="E9131" t="s">
        <v>15</v>
      </c>
      <c r="F9131" t="s">
        <v>692</v>
      </c>
      <c r="G9131" t="s">
        <v>21</v>
      </c>
      <c r="H9131">
        <v>92024</v>
      </c>
      <c r="I9131" t="s">
        <v>2018</v>
      </c>
      <c r="J9131">
        <v>327.76</v>
      </c>
      <c r="K9131">
        <v>8</v>
      </c>
      <c r="L9131">
        <v>29.4984</v>
      </c>
      <c r="M9131">
        <v>0</v>
      </c>
      <c r="N9131">
        <v>91.772800000000004</v>
      </c>
    </row>
    <row r="9132" spans="1:14" hidden="1">
      <c r="A9132">
        <v>1466</v>
      </c>
      <c r="B9132" t="s">
        <v>7261</v>
      </c>
      <c r="C9132" s="4">
        <v>41859</v>
      </c>
      <c r="D9132" s="4">
        <v>41865</v>
      </c>
      <c r="E9132" t="s">
        <v>15</v>
      </c>
      <c r="F9132" t="s">
        <v>1313</v>
      </c>
      <c r="G9132" t="s">
        <v>21</v>
      </c>
      <c r="H9132">
        <v>85301</v>
      </c>
      <c r="I9132" t="s">
        <v>167</v>
      </c>
      <c r="J9132">
        <v>121.376</v>
      </c>
      <c r="K9132">
        <v>4</v>
      </c>
      <c r="L9132">
        <v>31.102599999999999</v>
      </c>
      <c r="M9132">
        <v>0.2</v>
      </c>
      <c r="N9132">
        <v>-3.03440000000001</v>
      </c>
    </row>
    <row r="9133" spans="1:14" hidden="1">
      <c r="A9133">
        <v>1467</v>
      </c>
      <c r="B9133" t="s">
        <v>7261</v>
      </c>
      <c r="C9133" s="4">
        <v>41859</v>
      </c>
      <c r="D9133" s="4">
        <v>41865</v>
      </c>
      <c r="E9133" t="s">
        <v>15</v>
      </c>
      <c r="F9133" t="s">
        <v>1313</v>
      </c>
      <c r="G9133" t="s">
        <v>21</v>
      </c>
      <c r="H9133">
        <v>85301</v>
      </c>
      <c r="I9133" t="s">
        <v>875</v>
      </c>
      <c r="J9133">
        <v>95.975999999999999</v>
      </c>
      <c r="K9133">
        <v>3</v>
      </c>
      <c r="L9133">
        <v>35.591099999999997</v>
      </c>
      <c r="M9133">
        <v>0.2</v>
      </c>
      <c r="N9133">
        <v>-10.7973</v>
      </c>
    </row>
    <row r="9134" spans="1:14" hidden="1">
      <c r="A9134">
        <v>2751</v>
      </c>
      <c r="B9134" t="s">
        <v>7262</v>
      </c>
      <c r="C9134" s="4">
        <v>41859</v>
      </c>
      <c r="D9134" s="4">
        <v>41862</v>
      </c>
      <c r="E9134" t="s">
        <v>52</v>
      </c>
      <c r="F9134" t="s">
        <v>2191</v>
      </c>
      <c r="G9134" t="s">
        <v>21</v>
      </c>
      <c r="H9134">
        <v>95687</v>
      </c>
      <c r="I9134" t="s">
        <v>687</v>
      </c>
      <c r="J9134">
        <v>423.28</v>
      </c>
      <c r="K9134">
        <v>11</v>
      </c>
      <c r="L9134">
        <v>28.475200000000001</v>
      </c>
      <c r="M9134">
        <v>0</v>
      </c>
      <c r="N9134">
        <v>110.0528</v>
      </c>
    </row>
    <row r="9135" spans="1:14" hidden="1">
      <c r="A9135">
        <v>5069</v>
      </c>
      <c r="B9135" t="s">
        <v>7263</v>
      </c>
      <c r="C9135" s="4">
        <v>41859</v>
      </c>
      <c r="D9135" s="4">
        <v>41863</v>
      </c>
      <c r="E9135" t="s">
        <v>15</v>
      </c>
      <c r="F9135" t="s">
        <v>1631</v>
      </c>
      <c r="G9135" t="s">
        <v>17</v>
      </c>
      <c r="H9135">
        <v>48183</v>
      </c>
      <c r="I9135" t="s">
        <v>2552</v>
      </c>
      <c r="J9135">
        <v>549.99</v>
      </c>
      <c r="K9135">
        <v>1</v>
      </c>
      <c r="L9135">
        <v>274.995</v>
      </c>
      <c r="M9135">
        <v>0</v>
      </c>
      <c r="N9135">
        <v>274.995</v>
      </c>
    </row>
    <row r="9136" spans="1:14" hidden="1">
      <c r="A9136">
        <v>5070</v>
      </c>
      <c r="B9136" t="s">
        <v>7263</v>
      </c>
      <c r="C9136" s="4">
        <v>41859</v>
      </c>
      <c r="D9136" s="4">
        <v>41863</v>
      </c>
      <c r="E9136" t="s">
        <v>15</v>
      </c>
      <c r="F9136" t="s">
        <v>1631</v>
      </c>
      <c r="G9136" t="s">
        <v>17</v>
      </c>
      <c r="H9136">
        <v>48183</v>
      </c>
      <c r="I9136" t="s">
        <v>3424</v>
      </c>
      <c r="J9136">
        <v>167.535</v>
      </c>
      <c r="K9136">
        <v>3</v>
      </c>
      <c r="L9136">
        <v>43.435000000000002</v>
      </c>
      <c r="M9136">
        <v>0.1</v>
      </c>
      <c r="N9136">
        <v>37.229999999999997</v>
      </c>
    </row>
    <row r="9137" spans="1:14" hidden="1">
      <c r="A9137">
        <v>5071</v>
      </c>
      <c r="B9137" t="s">
        <v>7263</v>
      </c>
      <c r="C9137" s="4">
        <v>41859</v>
      </c>
      <c r="D9137" s="4">
        <v>41863</v>
      </c>
      <c r="E9137" t="s">
        <v>15</v>
      </c>
      <c r="F9137" t="s">
        <v>1631</v>
      </c>
      <c r="G9137" t="s">
        <v>17</v>
      </c>
      <c r="H9137">
        <v>48183</v>
      </c>
      <c r="I9137" t="s">
        <v>1683</v>
      </c>
      <c r="J9137">
        <v>38.340000000000003</v>
      </c>
      <c r="K9137">
        <v>3</v>
      </c>
      <c r="L9137">
        <v>7.0289999999999999</v>
      </c>
      <c r="M9137">
        <v>0</v>
      </c>
      <c r="N9137">
        <v>17.253</v>
      </c>
    </row>
    <row r="9138" spans="1:14" hidden="1">
      <c r="A9138">
        <v>5072</v>
      </c>
      <c r="B9138" t="s">
        <v>7263</v>
      </c>
      <c r="C9138" s="4">
        <v>41859</v>
      </c>
      <c r="D9138" s="4">
        <v>41863</v>
      </c>
      <c r="E9138" t="s">
        <v>15</v>
      </c>
      <c r="F9138" t="s">
        <v>1631</v>
      </c>
      <c r="G9138" t="s">
        <v>17</v>
      </c>
      <c r="H9138">
        <v>48183</v>
      </c>
      <c r="I9138" t="s">
        <v>4234</v>
      </c>
      <c r="J9138">
        <v>53.88</v>
      </c>
      <c r="K9138">
        <v>6</v>
      </c>
      <c r="L9138">
        <v>5.2084000000000001</v>
      </c>
      <c r="M9138">
        <v>0</v>
      </c>
      <c r="N9138">
        <v>22.6296</v>
      </c>
    </row>
    <row r="9139" spans="1:14" hidden="1">
      <c r="A9139">
        <v>5073</v>
      </c>
      <c r="B9139" t="s">
        <v>7263</v>
      </c>
      <c r="C9139" s="4">
        <v>41859</v>
      </c>
      <c r="D9139" s="4">
        <v>41863</v>
      </c>
      <c r="E9139" t="s">
        <v>15</v>
      </c>
      <c r="F9139" t="s">
        <v>1631</v>
      </c>
      <c r="G9139" t="s">
        <v>17</v>
      </c>
      <c r="H9139">
        <v>48183</v>
      </c>
      <c r="I9139" t="s">
        <v>6889</v>
      </c>
      <c r="J9139">
        <v>299.98</v>
      </c>
      <c r="K9139">
        <v>2</v>
      </c>
      <c r="L9139">
        <v>107.9928</v>
      </c>
      <c r="M9139">
        <v>0</v>
      </c>
      <c r="N9139">
        <v>83.994399999999999</v>
      </c>
    </row>
    <row r="9140" spans="1:14" hidden="1">
      <c r="A9140">
        <v>8955</v>
      </c>
      <c r="B9140" t="s">
        <v>7264</v>
      </c>
      <c r="C9140" s="4">
        <v>41859</v>
      </c>
      <c r="D9140" s="4">
        <v>41861</v>
      </c>
      <c r="E9140" t="s">
        <v>52</v>
      </c>
      <c r="F9140" t="s">
        <v>2764</v>
      </c>
      <c r="G9140" t="s">
        <v>21</v>
      </c>
      <c r="H9140">
        <v>32216</v>
      </c>
      <c r="I9140" t="s">
        <v>312</v>
      </c>
      <c r="J9140">
        <v>155.45599999999999</v>
      </c>
      <c r="K9140">
        <v>4</v>
      </c>
      <c r="L9140">
        <v>40.807200000000002</v>
      </c>
      <c r="M9140">
        <v>0.2</v>
      </c>
      <c r="N9140">
        <v>-7.7727999999999904</v>
      </c>
    </row>
    <row r="9141" spans="1:14" hidden="1">
      <c r="A9141">
        <v>3773</v>
      </c>
      <c r="B9141" t="s">
        <v>7265</v>
      </c>
      <c r="C9141" s="4">
        <v>41857</v>
      </c>
      <c r="D9141" s="4">
        <v>41862</v>
      </c>
      <c r="E9141" t="s">
        <v>52</v>
      </c>
      <c r="F9141" t="s">
        <v>1938</v>
      </c>
      <c r="G9141" t="s">
        <v>21</v>
      </c>
      <c r="H9141">
        <v>29203</v>
      </c>
      <c r="I9141" t="s">
        <v>6972</v>
      </c>
      <c r="J9141">
        <v>62.91</v>
      </c>
      <c r="K9141">
        <v>3</v>
      </c>
      <c r="L9141">
        <v>13.4208</v>
      </c>
      <c r="M9141">
        <v>0</v>
      </c>
      <c r="N9141">
        <v>22.647600000000001</v>
      </c>
    </row>
    <row r="9142" spans="1:14" hidden="1">
      <c r="A9142">
        <v>8544</v>
      </c>
      <c r="B9142" t="s">
        <v>7266</v>
      </c>
      <c r="C9142" s="4">
        <v>41857</v>
      </c>
      <c r="D9142" s="4">
        <v>41862</v>
      </c>
      <c r="E9142" t="s">
        <v>15</v>
      </c>
      <c r="F9142" t="s">
        <v>877</v>
      </c>
      <c r="G9142" t="s">
        <v>21</v>
      </c>
      <c r="H9142">
        <v>10035</v>
      </c>
      <c r="I9142" t="s">
        <v>1994</v>
      </c>
      <c r="J9142">
        <v>199.98</v>
      </c>
      <c r="K9142">
        <v>2</v>
      </c>
      <c r="L9142">
        <v>57.994199999999999</v>
      </c>
      <c r="M9142">
        <v>0</v>
      </c>
      <c r="N9142">
        <v>83.991600000000005</v>
      </c>
    </row>
    <row r="9143" spans="1:14" hidden="1">
      <c r="A9143">
        <v>172</v>
      </c>
      <c r="B9143" t="s">
        <v>7267</v>
      </c>
      <c r="C9143" s="4">
        <v>41856</v>
      </c>
      <c r="D9143" s="4">
        <v>41860</v>
      </c>
      <c r="E9143" t="s">
        <v>15</v>
      </c>
      <c r="F9143" t="s">
        <v>4791</v>
      </c>
      <c r="G9143" t="s">
        <v>21</v>
      </c>
      <c r="H9143">
        <v>90004</v>
      </c>
      <c r="I9143" t="s">
        <v>3310</v>
      </c>
      <c r="J9143">
        <v>20.94</v>
      </c>
      <c r="K9143">
        <v>3</v>
      </c>
      <c r="L9143">
        <v>3.6993999999999998</v>
      </c>
      <c r="M9143">
        <v>0</v>
      </c>
      <c r="N9143">
        <v>9.8417999999999992</v>
      </c>
    </row>
    <row r="9144" spans="1:14" hidden="1">
      <c r="A9144">
        <v>173</v>
      </c>
      <c r="B9144" t="s">
        <v>7267</v>
      </c>
      <c r="C9144" s="4">
        <v>41856</v>
      </c>
      <c r="D9144" s="4">
        <v>41860</v>
      </c>
      <c r="E9144" t="s">
        <v>15</v>
      </c>
      <c r="F9144" t="s">
        <v>4791</v>
      </c>
      <c r="G9144" t="s">
        <v>21</v>
      </c>
      <c r="H9144">
        <v>90004</v>
      </c>
      <c r="I9144" t="s">
        <v>279</v>
      </c>
      <c r="J9144">
        <v>110.96</v>
      </c>
      <c r="K9144">
        <v>2</v>
      </c>
      <c r="L9144">
        <v>28.849599999999999</v>
      </c>
      <c r="M9144">
        <v>0</v>
      </c>
      <c r="N9144">
        <v>53.260800000000003</v>
      </c>
    </row>
    <row r="9145" spans="1:14" hidden="1">
      <c r="A9145">
        <v>174</v>
      </c>
      <c r="B9145" t="s">
        <v>7267</v>
      </c>
      <c r="C9145" s="4">
        <v>41856</v>
      </c>
      <c r="D9145" s="4">
        <v>41860</v>
      </c>
      <c r="E9145" t="s">
        <v>15</v>
      </c>
      <c r="F9145" t="s">
        <v>4791</v>
      </c>
      <c r="G9145" t="s">
        <v>21</v>
      </c>
      <c r="H9145">
        <v>90004</v>
      </c>
      <c r="I9145" t="s">
        <v>379</v>
      </c>
      <c r="J9145">
        <v>340.14400000000001</v>
      </c>
      <c r="K9145">
        <v>7</v>
      </c>
      <c r="L9145">
        <v>45.555</v>
      </c>
      <c r="M9145">
        <v>0.2</v>
      </c>
      <c r="N9145">
        <v>21.259</v>
      </c>
    </row>
    <row r="9146" spans="1:14" hidden="1">
      <c r="A9146">
        <v>5358</v>
      </c>
      <c r="B9146" t="s">
        <v>7268</v>
      </c>
      <c r="C9146" s="4">
        <v>41856</v>
      </c>
      <c r="D9146" s="4">
        <v>41862</v>
      </c>
      <c r="E9146" t="s">
        <v>15</v>
      </c>
      <c r="F9146" t="s">
        <v>4451</v>
      </c>
      <c r="G9146" t="s">
        <v>21</v>
      </c>
      <c r="H9146">
        <v>94122</v>
      </c>
      <c r="I9146" t="s">
        <v>428</v>
      </c>
      <c r="J9146">
        <v>16.36</v>
      </c>
      <c r="K9146">
        <v>1</v>
      </c>
      <c r="L9146">
        <v>14.724</v>
      </c>
      <c r="M9146">
        <v>0</v>
      </c>
      <c r="N9146">
        <v>1.6359999999999999</v>
      </c>
    </row>
    <row r="9147" spans="1:14" hidden="1">
      <c r="A9147">
        <v>5359</v>
      </c>
      <c r="B9147" t="s">
        <v>7268</v>
      </c>
      <c r="C9147" s="4">
        <v>41856</v>
      </c>
      <c r="D9147" s="4">
        <v>41862</v>
      </c>
      <c r="E9147" t="s">
        <v>15</v>
      </c>
      <c r="F9147" t="s">
        <v>4451</v>
      </c>
      <c r="G9147" t="s">
        <v>21</v>
      </c>
      <c r="H9147">
        <v>94122</v>
      </c>
      <c r="I9147" t="s">
        <v>2177</v>
      </c>
      <c r="J9147">
        <v>15.78</v>
      </c>
      <c r="K9147">
        <v>2</v>
      </c>
      <c r="L9147">
        <v>7.5743999999999998</v>
      </c>
      <c r="M9147">
        <v>0</v>
      </c>
      <c r="N9147">
        <v>0.63119999999999798</v>
      </c>
    </row>
    <row r="9148" spans="1:14" hidden="1">
      <c r="A9148">
        <v>5360</v>
      </c>
      <c r="B9148" t="s">
        <v>7268</v>
      </c>
      <c r="C9148" s="4">
        <v>41856</v>
      </c>
      <c r="D9148" s="4">
        <v>41862</v>
      </c>
      <c r="E9148" t="s">
        <v>15</v>
      </c>
      <c r="F9148" t="s">
        <v>4451</v>
      </c>
      <c r="G9148" t="s">
        <v>21</v>
      </c>
      <c r="H9148">
        <v>94122</v>
      </c>
      <c r="I9148" t="s">
        <v>1082</v>
      </c>
      <c r="J9148">
        <v>45.98</v>
      </c>
      <c r="K9148">
        <v>2</v>
      </c>
      <c r="L9148">
        <v>16.552800000000001</v>
      </c>
      <c r="M9148">
        <v>0</v>
      </c>
      <c r="N9148">
        <v>12.8744</v>
      </c>
    </row>
    <row r="9149" spans="1:14" hidden="1">
      <c r="A9149">
        <v>5865</v>
      </c>
      <c r="B9149" t="s">
        <v>7269</v>
      </c>
      <c r="C9149" s="4">
        <v>41856</v>
      </c>
      <c r="D9149" s="4">
        <v>41858</v>
      </c>
      <c r="E9149" t="s">
        <v>52</v>
      </c>
      <c r="F9149" t="s">
        <v>1794</v>
      </c>
      <c r="G9149" t="s">
        <v>27</v>
      </c>
      <c r="H9149">
        <v>6450</v>
      </c>
      <c r="I9149" t="s">
        <v>756</v>
      </c>
      <c r="J9149">
        <v>79.47</v>
      </c>
      <c r="K9149">
        <v>3</v>
      </c>
      <c r="L9149">
        <v>19.072800000000001</v>
      </c>
      <c r="M9149">
        <v>0</v>
      </c>
      <c r="N9149">
        <v>22.2516</v>
      </c>
    </row>
    <row r="9150" spans="1:14" hidden="1">
      <c r="A9150">
        <v>5866</v>
      </c>
      <c r="B9150" t="s">
        <v>7269</v>
      </c>
      <c r="C9150" s="4">
        <v>41856</v>
      </c>
      <c r="D9150" s="4">
        <v>41858</v>
      </c>
      <c r="E9150" t="s">
        <v>52</v>
      </c>
      <c r="F9150" t="s">
        <v>1794</v>
      </c>
      <c r="G9150" t="s">
        <v>27</v>
      </c>
      <c r="H9150">
        <v>6450</v>
      </c>
      <c r="I9150" t="s">
        <v>4806</v>
      </c>
      <c r="J9150">
        <v>4.5599999999999996</v>
      </c>
      <c r="K9150">
        <v>2</v>
      </c>
      <c r="L9150">
        <v>1.2767999999999999</v>
      </c>
      <c r="M9150">
        <v>0</v>
      </c>
      <c r="N9150">
        <v>2.0064000000000002</v>
      </c>
    </row>
    <row r="9151" spans="1:14" hidden="1">
      <c r="A9151">
        <v>5867</v>
      </c>
      <c r="B9151" t="s">
        <v>7269</v>
      </c>
      <c r="C9151" s="4">
        <v>41856</v>
      </c>
      <c r="D9151" s="4">
        <v>41858</v>
      </c>
      <c r="E9151" t="s">
        <v>52</v>
      </c>
      <c r="F9151" t="s">
        <v>1794</v>
      </c>
      <c r="G9151" t="s">
        <v>27</v>
      </c>
      <c r="H9151">
        <v>6450</v>
      </c>
      <c r="I9151" t="s">
        <v>228</v>
      </c>
      <c r="J9151">
        <v>1133.3499999999999</v>
      </c>
      <c r="K9151">
        <v>5</v>
      </c>
      <c r="L9151">
        <v>167.73580000000001</v>
      </c>
      <c r="M9151">
        <v>0</v>
      </c>
      <c r="N9151">
        <v>294.67099999999999</v>
      </c>
    </row>
    <row r="9152" spans="1:14" hidden="1">
      <c r="A9152">
        <v>6457</v>
      </c>
      <c r="B9152" t="s">
        <v>7270</v>
      </c>
      <c r="C9152" s="4">
        <v>41856</v>
      </c>
      <c r="D9152" s="4">
        <v>41862</v>
      </c>
      <c r="E9152" t="s">
        <v>15</v>
      </c>
      <c r="F9152" t="s">
        <v>4090</v>
      </c>
      <c r="G9152" t="s">
        <v>27</v>
      </c>
      <c r="H9152">
        <v>10009</v>
      </c>
      <c r="I9152" t="s">
        <v>1395</v>
      </c>
      <c r="J9152">
        <v>135.99</v>
      </c>
      <c r="K9152">
        <v>1</v>
      </c>
      <c r="L9152">
        <v>99.2727</v>
      </c>
      <c r="M9152">
        <v>0</v>
      </c>
      <c r="N9152">
        <v>36.717300000000002</v>
      </c>
    </row>
    <row r="9153" spans="1:14" hidden="1">
      <c r="A9153">
        <v>6458</v>
      </c>
      <c r="B9153" t="s">
        <v>7270</v>
      </c>
      <c r="C9153" s="4">
        <v>41856</v>
      </c>
      <c r="D9153" s="4">
        <v>41862</v>
      </c>
      <c r="E9153" t="s">
        <v>15</v>
      </c>
      <c r="F9153" t="s">
        <v>4090</v>
      </c>
      <c r="G9153" t="s">
        <v>27</v>
      </c>
      <c r="H9153">
        <v>10009</v>
      </c>
      <c r="I9153" t="s">
        <v>4806</v>
      </c>
      <c r="J9153">
        <v>15.96</v>
      </c>
      <c r="K9153">
        <v>7</v>
      </c>
      <c r="L9153">
        <v>1.2767999999999999</v>
      </c>
      <c r="M9153">
        <v>0</v>
      </c>
      <c r="N9153">
        <v>7.0224000000000002</v>
      </c>
    </row>
    <row r="9154" spans="1:14" hidden="1">
      <c r="A9154">
        <v>8894</v>
      </c>
      <c r="B9154" t="s">
        <v>7271</v>
      </c>
      <c r="C9154" s="4">
        <v>41856</v>
      </c>
      <c r="D9154" s="4">
        <v>41863</v>
      </c>
      <c r="E9154" t="s">
        <v>15</v>
      </c>
      <c r="F9154" t="s">
        <v>191</v>
      </c>
      <c r="G9154" t="s">
        <v>21</v>
      </c>
      <c r="H9154">
        <v>77590</v>
      </c>
      <c r="I9154" t="s">
        <v>3400</v>
      </c>
      <c r="J9154">
        <v>489.23</v>
      </c>
      <c r="K9154">
        <v>2</v>
      </c>
      <c r="L9154">
        <v>223.648</v>
      </c>
      <c r="M9154">
        <v>0.3</v>
      </c>
      <c r="N9154">
        <v>41.933999999999997</v>
      </c>
    </row>
    <row r="9155" spans="1:14" hidden="1">
      <c r="A9155">
        <v>1376</v>
      </c>
      <c r="B9155" t="s">
        <v>7272</v>
      </c>
      <c r="C9155" s="4">
        <v>41855</v>
      </c>
      <c r="D9155" s="4">
        <v>41860</v>
      </c>
      <c r="E9155" t="s">
        <v>52</v>
      </c>
      <c r="F9155" t="s">
        <v>5141</v>
      </c>
      <c r="G9155" t="s">
        <v>21</v>
      </c>
      <c r="H9155">
        <v>84062</v>
      </c>
      <c r="I9155" t="s">
        <v>606</v>
      </c>
      <c r="J9155">
        <v>1089.75</v>
      </c>
      <c r="K9155">
        <v>3</v>
      </c>
      <c r="L9155">
        <v>261.54000000000002</v>
      </c>
      <c r="M9155">
        <v>0</v>
      </c>
      <c r="N9155">
        <v>305.13</v>
      </c>
    </row>
    <row r="9156" spans="1:14" hidden="1">
      <c r="A9156">
        <v>1377</v>
      </c>
      <c r="B9156" t="s">
        <v>7272</v>
      </c>
      <c r="C9156" s="4">
        <v>41855</v>
      </c>
      <c r="D9156" s="4">
        <v>41860</v>
      </c>
      <c r="E9156" t="s">
        <v>52</v>
      </c>
      <c r="F9156" t="s">
        <v>5141</v>
      </c>
      <c r="G9156" t="s">
        <v>21</v>
      </c>
      <c r="H9156">
        <v>84062</v>
      </c>
      <c r="I9156" t="s">
        <v>3720</v>
      </c>
      <c r="J9156">
        <v>447.84</v>
      </c>
      <c r="K9156">
        <v>8</v>
      </c>
      <c r="L9156">
        <v>28.549800000000001</v>
      </c>
      <c r="M9156">
        <v>0</v>
      </c>
      <c r="N9156">
        <v>219.44159999999999</v>
      </c>
    </row>
    <row r="9157" spans="1:14" hidden="1">
      <c r="A9157">
        <v>1378</v>
      </c>
      <c r="B9157" t="s">
        <v>7272</v>
      </c>
      <c r="C9157" s="4">
        <v>41855</v>
      </c>
      <c r="D9157" s="4">
        <v>41860</v>
      </c>
      <c r="E9157" t="s">
        <v>52</v>
      </c>
      <c r="F9157" t="s">
        <v>5141</v>
      </c>
      <c r="G9157" t="s">
        <v>21</v>
      </c>
      <c r="H9157">
        <v>84062</v>
      </c>
      <c r="I9157" t="s">
        <v>4739</v>
      </c>
      <c r="J9157">
        <v>16.399999999999999</v>
      </c>
      <c r="K9157">
        <v>5</v>
      </c>
      <c r="L9157">
        <v>2.4272</v>
      </c>
      <c r="M9157">
        <v>0</v>
      </c>
      <c r="N9157">
        <v>4.2640000000000002</v>
      </c>
    </row>
    <row r="9158" spans="1:14" hidden="1">
      <c r="A9158">
        <v>1379</v>
      </c>
      <c r="B9158" t="s">
        <v>7272</v>
      </c>
      <c r="C9158" s="4">
        <v>41855</v>
      </c>
      <c r="D9158" s="4">
        <v>41860</v>
      </c>
      <c r="E9158" t="s">
        <v>52</v>
      </c>
      <c r="F9158" t="s">
        <v>5141</v>
      </c>
      <c r="G9158" t="s">
        <v>21</v>
      </c>
      <c r="H9158">
        <v>84062</v>
      </c>
      <c r="I9158" t="s">
        <v>948</v>
      </c>
      <c r="J9158">
        <v>399.96</v>
      </c>
      <c r="K9158">
        <v>5</v>
      </c>
      <c r="L9158">
        <v>72.992699999999999</v>
      </c>
      <c r="M9158">
        <v>0.2</v>
      </c>
      <c r="N9158">
        <v>34.996499999999997</v>
      </c>
    </row>
    <row r="9159" spans="1:14" hidden="1">
      <c r="A9159">
        <v>1380</v>
      </c>
      <c r="B9159" t="s">
        <v>7272</v>
      </c>
      <c r="C9159" s="4">
        <v>41855</v>
      </c>
      <c r="D9159" s="4">
        <v>41860</v>
      </c>
      <c r="E9159" t="s">
        <v>52</v>
      </c>
      <c r="F9159" t="s">
        <v>5141</v>
      </c>
      <c r="G9159" t="s">
        <v>21</v>
      </c>
      <c r="H9159">
        <v>84062</v>
      </c>
      <c r="I9159" t="s">
        <v>390</v>
      </c>
      <c r="J9159">
        <v>158.9</v>
      </c>
      <c r="K9159">
        <v>5</v>
      </c>
      <c r="L9159">
        <v>30.190999999999999</v>
      </c>
      <c r="M9159">
        <v>0</v>
      </c>
      <c r="N9159">
        <v>7.9449999999999896</v>
      </c>
    </row>
    <row r="9160" spans="1:14" hidden="1">
      <c r="A9160">
        <v>1381</v>
      </c>
      <c r="B9160" t="s">
        <v>7272</v>
      </c>
      <c r="C9160" s="4">
        <v>41855</v>
      </c>
      <c r="D9160" s="4">
        <v>41860</v>
      </c>
      <c r="E9160" t="s">
        <v>52</v>
      </c>
      <c r="F9160" t="s">
        <v>5141</v>
      </c>
      <c r="G9160" t="s">
        <v>21</v>
      </c>
      <c r="H9160">
        <v>84062</v>
      </c>
      <c r="I9160" t="s">
        <v>3022</v>
      </c>
      <c r="J9160">
        <v>13.183999999999999</v>
      </c>
      <c r="K9160">
        <v>1</v>
      </c>
      <c r="L9160">
        <v>8.4047999999999998</v>
      </c>
      <c r="M9160">
        <v>0.2</v>
      </c>
      <c r="N9160">
        <v>4.7792000000000003</v>
      </c>
    </row>
    <row r="9161" spans="1:14" hidden="1">
      <c r="A9161">
        <v>9157</v>
      </c>
      <c r="B9161" t="s">
        <v>7273</v>
      </c>
      <c r="C9161" s="4">
        <v>41855</v>
      </c>
      <c r="D9161" s="4">
        <v>41859</v>
      </c>
      <c r="E9161" t="s">
        <v>15</v>
      </c>
      <c r="F9161" t="s">
        <v>1699</v>
      </c>
      <c r="G9161" t="s">
        <v>27</v>
      </c>
      <c r="H9161">
        <v>4401</v>
      </c>
      <c r="I9161" t="s">
        <v>659</v>
      </c>
      <c r="J9161">
        <v>101.96</v>
      </c>
      <c r="K9161">
        <v>2</v>
      </c>
      <c r="L9161">
        <v>37.215400000000002</v>
      </c>
      <c r="M9161">
        <v>0</v>
      </c>
      <c r="N9161">
        <v>27.529199999999999</v>
      </c>
    </row>
    <row r="9162" spans="1:14" hidden="1">
      <c r="A9162">
        <v>9158</v>
      </c>
      <c r="B9162" t="s">
        <v>7273</v>
      </c>
      <c r="C9162" s="4">
        <v>41855</v>
      </c>
      <c r="D9162" s="4">
        <v>41859</v>
      </c>
      <c r="E9162" t="s">
        <v>15</v>
      </c>
      <c r="F9162" t="s">
        <v>1699</v>
      </c>
      <c r="G9162" t="s">
        <v>27</v>
      </c>
      <c r="H9162">
        <v>4401</v>
      </c>
      <c r="I9162" t="s">
        <v>2842</v>
      </c>
      <c r="J9162">
        <v>259.74</v>
      </c>
      <c r="K9162">
        <v>13</v>
      </c>
      <c r="L9162">
        <v>10.3896</v>
      </c>
      <c r="M9162">
        <v>0</v>
      </c>
      <c r="N9162">
        <v>124.6752</v>
      </c>
    </row>
    <row r="9163" spans="1:14" hidden="1">
      <c r="A9163">
        <v>9159</v>
      </c>
      <c r="B9163" t="s">
        <v>7273</v>
      </c>
      <c r="C9163" s="4">
        <v>41855</v>
      </c>
      <c r="D9163" s="4">
        <v>41859</v>
      </c>
      <c r="E9163" t="s">
        <v>15</v>
      </c>
      <c r="F9163" t="s">
        <v>1699</v>
      </c>
      <c r="G9163" t="s">
        <v>27</v>
      </c>
      <c r="H9163">
        <v>4401</v>
      </c>
      <c r="I9163" t="s">
        <v>125</v>
      </c>
      <c r="J9163">
        <v>255.42</v>
      </c>
      <c r="K9163">
        <v>9</v>
      </c>
      <c r="L9163">
        <v>16.744199999999999</v>
      </c>
      <c r="M9163">
        <v>0</v>
      </c>
      <c r="N9163">
        <v>104.7222</v>
      </c>
    </row>
    <row r="9164" spans="1:14" hidden="1">
      <c r="A9164">
        <v>202</v>
      </c>
      <c r="B9164" t="s">
        <v>7274</v>
      </c>
      <c r="C9164" s="4">
        <v>41854</v>
      </c>
      <c r="D9164" s="4">
        <v>41856</v>
      </c>
      <c r="E9164" t="s">
        <v>38</v>
      </c>
      <c r="F9164" t="s">
        <v>48</v>
      </c>
      <c r="G9164" t="s">
        <v>21</v>
      </c>
      <c r="H9164">
        <v>80219</v>
      </c>
      <c r="I9164" t="s">
        <v>472</v>
      </c>
      <c r="J9164">
        <v>218.75</v>
      </c>
      <c r="K9164">
        <v>2</v>
      </c>
      <c r="L9164">
        <v>190.3125</v>
      </c>
      <c r="M9164">
        <v>0.5</v>
      </c>
      <c r="N9164">
        <v>-161.875</v>
      </c>
    </row>
    <row r="9165" spans="1:14" hidden="1">
      <c r="A9165">
        <v>203</v>
      </c>
      <c r="B9165" t="s">
        <v>7274</v>
      </c>
      <c r="C9165" s="4">
        <v>41854</v>
      </c>
      <c r="D9165" s="4">
        <v>41856</v>
      </c>
      <c r="E9165" t="s">
        <v>38</v>
      </c>
      <c r="F9165" t="s">
        <v>48</v>
      </c>
      <c r="G9165" t="s">
        <v>21</v>
      </c>
      <c r="H9165">
        <v>80219</v>
      </c>
      <c r="I9165" t="s">
        <v>485</v>
      </c>
      <c r="J9165">
        <v>2.6</v>
      </c>
      <c r="K9165">
        <v>1</v>
      </c>
      <c r="L9165">
        <v>2.3075000000000001</v>
      </c>
      <c r="M9165">
        <v>0.2</v>
      </c>
      <c r="N9165">
        <v>0.29249999999999998</v>
      </c>
    </row>
    <row r="9166" spans="1:14" hidden="1">
      <c r="A9166">
        <v>856</v>
      </c>
      <c r="B9166" t="s">
        <v>7275</v>
      </c>
      <c r="C9166" s="4">
        <v>41854</v>
      </c>
      <c r="D9166" s="4">
        <v>41859</v>
      </c>
      <c r="E9166" t="s">
        <v>15</v>
      </c>
      <c r="F9166" t="s">
        <v>1810</v>
      </c>
      <c r="G9166" t="s">
        <v>21</v>
      </c>
      <c r="H9166">
        <v>10035</v>
      </c>
      <c r="I9166" t="s">
        <v>557</v>
      </c>
      <c r="J9166">
        <v>39.96</v>
      </c>
      <c r="K9166">
        <v>2</v>
      </c>
      <c r="L9166">
        <v>10.589399999999999</v>
      </c>
      <c r="M9166">
        <v>0</v>
      </c>
      <c r="N9166">
        <v>18.781199999999998</v>
      </c>
    </row>
    <row r="9167" spans="1:14" hidden="1">
      <c r="A9167">
        <v>857</v>
      </c>
      <c r="B9167" t="s">
        <v>7275</v>
      </c>
      <c r="C9167" s="4">
        <v>41854</v>
      </c>
      <c r="D9167" s="4">
        <v>41859</v>
      </c>
      <c r="E9167" t="s">
        <v>15</v>
      </c>
      <c r="F9167" t="s">
        <v>1810</v>
      </c>
      <c r="G9167" t="s">
        <v>21</v>
      </c>
      <c r="H9167">
        <v>10035</v>
      </c>
      <c r="I9167" t="s">
        <v>2971</v>
      </c>
      <c r="J9167">
        <v>102.3</v>
      </c>
      <c r="K9167">
        <v>10</v>
      </c>
      <c r="L9167">
        <v>7.5701999999999998</v>
      </c>
      <c r="M9167">
        <v>0</v>
      </c>
      <c r="N9167">
        <v>26.597999999999999</v>
      </c>
    </row>
    <row r="9168" spans="1:14" hidden="1">
      <c r="A9168">
        <v>858</v>
      </c>
      <c r="B9168" t="s">
        <v>7275</v>
      </c>
      <c r="C9168" s="4">
        <v>41854</v>
      </c>
      <c r="D9168" s="4">
        <v>41859</v>
      </c>
      <c r="E9168" t="s">
        <v>15</v>
      </c>
      <c r="F9168" t="s">
        <v>1810</v>
      </c>
      <c r="G9168" t="s">
        <v>21</v>
      </c>
      <c r="H9168">
        <v>10035</v>
      </c>
      <c r="I9168" t="s">
        <v>643</v>
      </c>
      <c r="J9168">
        <v>21.36</v>
      </c>
      <c r="K9168">
        <v>2</v>
      </c>
      <c r="L9168">
        <v>7.7964000000000002</v>
      </c>
      <c r="M9168">
        <v>0</v>
      </c>
      <c r="N9168">
        <v>5.7671999999999999</v>
      </c>
    </row>
    <row r="9169" spans="1:14" hidden="1">
      <c r="A9169">
        <v>3156</v>
      </c>
      <c r="B9169" t="s">
        <v>7276</v>
      </c>
      <c r="C9169" s="4">
        <v>41854</v>
      </c>
      <c r="D9169" s="4">
        <v>41856</v>
      </c>
      <c r="E9169" t="s">
        <v>52</v>
      </c>
      <c r="F9169" t="s">
        <v>1785</v>
      </c>
      <c r="G9169" t="s">
        <v>17</v>
      </c>
      <c r="H9169">
        <v>85301</v>
      </c>
      <c r="I9169" t="s">
        <v>2555</v>
      </c>
      <c r="J9169">
        <v>93.024000000000001</v>
      </c>
      <c r="K9169">
        <v>3</v>
      </c>
      <c r="L9169">
        <v>19.767600000000002</v>
      </c>
      <c r="M9169">
        <v>0.2</v>
      </c>
      <c r="N9169">
        <v>33.721200000000003</v>
      </c>
    </row>
    <row r="9170" spans="1:14" hidden="1">
      <c r="A9170">
        <v>6173</v>
      </c>
      <c r="B9170" t="s">
        <v>7277</v>
      </c>
      <c r="C9170" s="4">
        <v>41853</v>
      </c>
      <c r="D9170" s="4">
        <v>41859</v>
      </c>
      <c r="E9170" t="s">
        <v>15</v>
      </c>
      <c r="F9170" t="s">
        <v>1891</v>
      </c>
      <c r="G9170" t="s">
        <v>17</v>
      </c>
      <c r="H9170">
        <v>65807</v>
      </c>
      <c r="I9170" t="s">
        <v>5813</v>
      </c>
      <c r="J9170">
        <v>26.7</v>
      </c>
      <c r="K9170">
        <v>5</v>
      </c>
      <c r="L9170">
        <v>2.8302</v>
      </c>
      <c r="M9170">
        <v>0</v>
      </c>
      <c r="N9170">
        <v>12.548999999999999</v>
      </c>
    </row>
    <row r="9171" spans="1:14" hidden="1">
      <c r="A9171">
        <v>6174</v>
      </c>
      <c r="B9171" t="s">
        <v>7277</v>
      </c>
      <c r="C9171" s="4">
        <v>41853</v>
      </c>
      <c r="D9171" s="4">
        <v>41859</v>
      </c>
      <c r="E9171" t="s">
        <v>15</v>
      </c>
      <c r="F9171" t="s">
        <v>1891</v>
      </c>
      <c r="G9171" t="s">
        <v>17</v>
      </c>
      <c r="H9171">
        <v>65807</v>
      </c>
      <c r="I9171" t="s">
        <v>152</v>
      </c>
      <c r="J9171">
        <v>21.2</v>
      </c>
      <c r="K9171">
        <v>2</v>
      </c>
      <c r="L9171">
        <v>6.0419999999999998</v>
      </c>
      <c r="M9171">
        <v>0</v>
      </c>
      <c r="N9171">
        <v>9.1159999999999997</v>
      </c>
    </row>
    <row r="9172" spans="1:14" hidden="1">
      <c r="A9172">
        <v>6175</v>
      </c>
      <c r="B9172" t="s">
        <v>7277</v>
      </c>
      <c r="C9172" s="4">
        <v>41853</v>
      </c>
      <c r="D9172" s="4">
        <v>41859</v>
      </c>
      <c r="E9172" t="s">
        <v>15</v>
      </c>
      <c r="F9172" t="s">
        <v>1891</v>
      </c>
      <c r="G9172" t="s">
        <v>17</v>
      </c>
      <c r="H9172">
        <v>65807</v>
      </c>
      <c r="I9172" t="s">
        <v>5219</v>
      </c>
      <c r="J9172">
        <v>838.38</v>
      </c>
      <c r="K9172">
        <v>2</v>
      </c>
      <c r="L9172">
        <v>306.00869999999998</v>
      </c>
      <c r="M9172">
        <v>0</v>
      </c>
      <c r="N9172">
        <v>226.36259999999999</v>
      </c>
    </row>
    <row r="9173" spans="1:14" hidden="1">
      <c r="A9173">
        <v>1838</v>
      </c>
      <c r="B9173" t="s">
        <v>7278</v>
      </c>
      <c r="C9173" s="4">
        <v>41852</v>
      </c>
      <c r="D9173" s="4">
        <v>41856</v>
      </c>
      <c r="E9173" t="s">
        <v>15</v>
      </c>
      <c r="F9173" t="s">
        <v>1985</v>
      </c>
      <c r="G9173" t="s">
        <v>27</v>
      </c>
      <c r="H9173">
        <v>28205</v>
      </c>
      <c r="I9173" t="s">
        <v>3300</v>
      </c>
      <c r="J9173">
        <v>17.544</v>
      </c>
      <c r="K9173">
        <v>3</v>
      </c>
      <c r="L9173">
        <v>3.8742999999999999</v>
      </c>
      <c r="M9173">
        <v>0.2</v>
      </c>
      <c r="N9173">
        <v>5.9211</v>
      </c>
    </row>
    <row r="9174" spans="1:14" hidden="1">
      <c r="A9174">
        <v>1839</v>
      </c>
      <c r="B9174" t="s">
        <v>7278</v>
      </c>
      <c r="C9174" s="4">
        <v>41852</v>
      </c>
      <c r="D9174" s="4">
        <v>41856</v>
      </c>
      <c r="E9174" t="s">
        <v>15</v>
      </c>
      <c r="F9174" t="s">
        <v>1985</v>
      </c>
      <c r="G9174" t="s">
        <v>27</v>
      </c>
      <c r="H9174">
        <v>28205</v>
      </c>
      <c r="I9174" t="s">
        <v>1088</v>
      </c>
      <c r="J9174">
        <v>44.128</v>
      </c>
      <c r="K9174">
        <v>4</v>
      </c>
      <c r="L9174">
        <v>7.9981999999999998</v>
      </c>
      <c r="M9174">
        <v>0.2</v>
      </c>
      <c r="N9174">
        <v>12.135199999999999</v>
      </c>
    </row>
    <row r="9175" spans="1:14" hidden="1">
      <c r="A9175">
        <v>1840</v>
      </c>
      <c r="B9175" t="s">
        <v>7278</v>
      </c>
      <c r="C9175" s="4">
        <v>41852</v>
      </c>
      <c r="D9175" s="4">
        <v>41856</v>
      </c>
      <c r="E9175" t="s">
        <v>15</v>
      </c>
      <c r="F9175" t="s">
        <v>1985</v>
      </c>
      <c r="G9175" t="s">
        <v>27</v>
      </c>
      <c r="H9175">
        <v>28205</v>
      </c>
      <c r="I9175" t="s">
        <v>2512</v>
      </c>
      <c r="J9175">
        <v>62.92</v>
      </c>
      <c r="K9175">
        <v>1</v>
      </c>
      <c r="L9175">
        <v>52.695500000000003</v>
      </c>
      <c r="M9175">
        <v>0.2</v>
      </c>
      <c r="N9175">
        <v>10.224500000000001</v>
      </c>
    </row>
    <row r="9176" spans="1:14" hidden="1">
      <c r="A9176">
        <v>1841</v>
      </c>
      <c r="B9176" t="s">
        <v>7278</v>
      </c>
      <c r="C9176" s="4">
        <v>41852</v>
      </c>
      <c r="D9176" s="4">
        <v>41856</v>
      </c>
      <c r="E9176" t="s">
        <v>15</v>
      </c>
      <c r="F9176" t="s">
        <v>1985</v>
      </c>
      <c r="G9176" t="s">
        <v>27</v>
      </c>
      <c r="H9176">
        <v>28205</v>
      </c>
      <c r="I9176" t="s">
        <v>958</v>
      </c>
      <c r="J9176">
        <v>78.304000000000002</v>
      </c>
      <c r="K9176">
        <v>2</v>
      </c>
      <c r="L9176">
        <v>24.47</v>
      </c>
      <c r="M9176">
        <v>0.2</v>
      </c>
      <c r="N9176">
        <v>29.364000000000001</v>
      </c>
    </row>
    <row r="9177" spans="1:14" hidden="1">
      <c r="A9177">
        <v>2173</v>
      </c>
      <c r="B9177" t="s">
        <v>7279</v>
      </c>
      <c r="C9177" s="4">
        <v>41852</v>
      </c>
      <c r="D9177" s="4">
        <v>41854</v>
      </c>
      <c r="E9177" t="s">
        <v>38</v>
      </c>
      <c r="F9177" t="s">
        <v>2682</v>
      </c>
      <c r="G9177" t="s">
        <v>21</v>
      </c>
      <c r="H9177">
        <v>94122</v>
      </c>
      <c r="I9177" t="s">
        <v>3855</v>
      </c>
      <c r="J9177">
        <v>19.751999999999999</v>
      </c>
      <c r="K9177">
        <v>3</v>
      </c>
      <c r="L9177">
        <v>4.2796000000000003</v>
      </c>
      <c r="M9177">
        <v>0.2</v>
      </c>
      <c r="N9177">
        <v>6.9131999999999998</v>
      </c>
    </row>
    <row r="9178" spans="1:14" hidden="1">
      <c r="A9178">
        <v>2411</v>
      </c>
      <c r="B9178" t="s">
        <v>7280</v>
      </c>
      <c r="C9178" s="4">
        <v>41852</v>
      </c>
      <c r="D9178" s="4">
        <v>41857</v>
      </c>
      <c r="E9178" t="s">
        <v>15</v>
      </c>
      <c r="F9178" t="s">
        <v>1989</v>
      </c>
      <c r="G9178" t="s">
        <v>17</v>
      </c>
      <c r="H9178">
        <v>19120</v>
      </c>
      <c r="I9178" t="s">
        <v>2310</v>
      </c>
      <c r="J9178">
        <v>5.68</v>
      </c>
      <c r="K9178">
        <v>2</v>
      </c>
      <c r="L9178">
        <v>1.8815</v>
      </c>
      <c r="M9178">
        <v>0.2</v>
      </c>
      <c r="N9178">
        <v>1.917</v>
      </c>
    </row>
    <row r="9179" spans="1:14" hidden="1">
      <c r="A9179">
        <v>5162</v>
      </c>
      <c r="B9179" t="s">
        <v>7281</v>
      </c>
      <c r="C9179" s="4">
        <v>41850</v>
      </c>
      <c r="D9179" s="4">
        <v>41856</v>
      </c>
      <c r="E9179" t="s">
        <v>15</v>
      </c>
      <c r="F9179" t="s">
        <v>2878</v>
      </c>
      <c r="G9179" t="s">
        <v>27</v>
      </c>
      <c r="H9179">
        <v>98103</v>
      </c>
      <c r="I9179" t="s">
        <v>5763</v>
      </c>
      <c r="J9179">
        <v>1367.84</v>
      </c>
      <c r="K9179">
        <v>8</v>
      </c>
      <c r="L9179">
        <v>138.49379999999999</v>
      </c>
      <c r="M9179">
        <v>0</v>
      </c>
      <c r="N9179">
        <v>259.88959999999997</v>
      </c>
    </row>
    <row r="9180" spans="1:14" hidden="1">
      <c r="A9180">
        <v>5687</v>
      </c>
      <c r="B9180" t="s">
        <v>7282</v>
      </c>
      <c r="C9180" s="4">
        <v>41848</v>
      </c>
      <c r="D9180" s="4">
        <v>41848</v>
      </c>
      <c r="E9180" t="s">
        <v>98</v>
      </c>
      <c r="F9180" t="s">
        <v>1063</v>
      </c>
      <c r="G9180" t="s">
        <v>21</v>
      </c>
      <c r="H9180">
        <v>32712</v>
      </c>
      <c r="I9180" t="s">
        <v>1844</v>
      </c>
      <c r="J9180">
        <v>14.32</v>
      </c>
      <c r="K9180">
        <v>5</v>
      </c>
      <c r="L9180">
        <v>1.8258000000000001</v>
      </c>
      <c r="M9180">
        <v>0.2</v>
      </c>
      <c r="N9180">
        <v>5.1909999999999998</v>
      </c>
    </row>
    <row r="9181" spans="1:14" hidden="1">
      <c r="A9181">
        <v>5688</v>
      </c>
      <c r="B9181" t="s">
        <v>7282</v>
      </c>
      <c r="C9181" s="4">
        <v>41848</v>
      </c>
      <c r="D9181" s="4">
        <v>41848</v>
      </c>
      <c r="E9181" t="s">
        <v>98</v>
      </c>
      <c r="F9181" t="s">
        <v>1063</v>
      </c>
      <c r="G9181" t="s">
        <v>21</v>
      </c>
      <c r="H9181">
        <v>32712</v>
      </c>
      <c r="I9181" t="s">
        <v>949</v>
      </c>
      <c r="J9181">
        <v>129.88800000000001</v>
      </c>
      <c r="K9181">
        <v>6</v>
      </c>
      <c r="L9181">
        <v>19.4832</v>
      </c>
      <c r="M9181">
        <v>0.2</v>
      </c>
      <c r="N9181">
        <v>12.988799999999999</v>
      </c>
    </row>
    <row r="9182" spans="1:14" hidden="1">
      <c r="A9182">
        <v>5689</v>
      </c>
      <c r="B9182" t="s">
        <v>7282</v>
      </c>
      <c r="C9182" s="4">
        <v>41848</v>
      </c>
      <c r="D9182" s="4">
        <v>41848</v>
      </c>
      <c r="E9182" t="s">
        <v>98</v>
      </c>
      <c r="F9182" t="s">
        <v>1063</v>
      </c>
      <c r="G9182" t="s">
        <v>21</v>
      </c>
      <c r="H9182">
        <v>32712</v>
      </c>
      <c r="I9182" t="s">
        <v>5863</v>
      </c>
      <c r="J9182">
        <v>48.944000000000003</v>
      </c>
      <c r="K9182">
        <v>7</v>
      </c>
      <c r="L9182">
        <v>4.6322000000000001</v>
      </c>
      <c r="M9182">
        <v>0.2</v>
      </c>
      <c r="N9182">
        <v>16.518599999999999</v>
      </c>
    </row>
    <row r="9183" spans="1:14" hidden="1">
      <c r="A9183">
        <v>3866</v>
      </c>
      <c r="B9183" t="s">
        <v>7283</v>
      </c>
      <c r="C9183" s="4">
        <v>41847</v>
      </c>
      <c r="D9183" s="4">
        <v>41849</v>
      </c>
      <c r="E9183" t="s">
        <v>52</v>
      </c>
      <c r="F9183" t="s">
        <v>761</v>
      </c>
      <c r="G9183" t="s">
        <v>21</v>
      </c>
      <c r="H9183">
        <v>94122</v>
      </c>
      <c r="I9183" t="s">
        <v>1833</v>
      </c>
      <c r="J9183">
        <v>238</v>
      </c>
      <c r="K9183">
        <v>2</v>
      </c>
      <c r="L9183">
        <v>99.96</v>
      </c>
      <c r="M9183">
        <v>0</v>
      </c>
      <c r="N9183">
        <v>38.08</v>
      </c>
    </row>
    <row r="9184" spans="1:14" hidden="1">
      <c r="A9184">
        <v>4580</v>
      </c>
      <c r="B9184" t="s">
        <v>7284</v>
      </c>
      <c r="C9184" s="4">
        <v>41847</v>
      </c>
      <c r="D9184" s="4">
        <v>41853</v>
      </c>
      <c r="E9184" t="s">
        <v>15</v>
      </c>
      <c r="F9184" t="s">
        <v>1928</v>
      </c>
      <c r="G9184" t="s">
        <v>27</v>
      </c>
      <c r="H9184">
        <v>10035</v>
      </c>
      <c r="I9184" t="s">
        <v>683</v>
      </c>
      <c r="J9184">
        <v>65.78</v>
      </c>
      <c r="K9184">
        <v>11</v>
      </c>
      <c r="L9184">
        <v>3.0497999999999998</v>
      </c>
      <c r="M9184">
        <v>0</v>
      </c>
      <c r="N9184">
        <v>32.232199999999999</v>
      </c>
    </row>
    <row r="9185" spans="1:14" hidden="1">
      <c r="A9185">
        <v>8888</v>
      </c>
      <c r="B9185" t="s">
        <v>7285</v>
      </c>
      <c r="C9185" s="4">
        <v>41847</v>
      </c>
      <c r="D9185" s="4">
        <v>41850</v>
      </c>
      <c r="E9185" t="s">
        <v>52</v>
      </c>
      <c r="F9185" t="s">
        <v>2220</v>
      </c>
      <c r="G9185" t="s">
        <v>27</v>
      </c>
      <c r="H9185">
        <v>90036</v>
      </c>
      <c r="I9185" t="s">
        <v>1323</v>
      </c>
      <c r="J9185">
        <v>276.27999999999997</v>
      </c>
      <c r="K9185">
        <v>2</v>
      </c>
      <c r="L9185">
        <v>138.13999999999999</v>
      </c>
      <c r="M9185">
        <v>0</v>
      </c>
      <c r="N9185">
        <v>0</v>
      </c>
    </row>
    <row r="9186" spans="1:14" hidden="1">
      <c r="A9186">
        <v>2344</v>
      </c>
      <c r="B9186" t="s">
        <v>7286</v>
      </c>
      <c r="C9186" s="4">
        <v>41846</v>
      </c>
      <c r="D9186" s="4">
        <v>41850</v>
      </c>
      <c r="E9186" t="s">
        <v>52</v>
      </c>
      <c r="F9186" t="s">
        <v>2242</v>
      </c>
      <c r="G9186" t="s">
        <v>21</v>
      </c>
      <c r="H9186">
        <v>60623</v>
      </c>
      <c r="I9186" t="s">
        <v>3087</v>
      </c>
      <c r="J9186">
        <v>123.55200000000001</v>
      </c>
      <c r="K9186">
        <v>3</v>
      </c>
      <c r="L9186">
        <v>50.965200000000003</v>
      </c>
      <c r="M9186">
        <v>0.2</v>
      </c>
      <c r="N9186">
        <v>-29.343599999999999</v>
      </c>
    </row>
    <row r="9187" spans="1:14" hidden="1">
      <c r="A9187">
        <v>3838</v>
      </c>
      <c r="B9187" t="s">
        <v>7287</v>
      </c>
      <c r="C9187" s="4">
        <v>41846</v>
      </c>
      <c r="D9187" s="4">
        <v>41853</v>
      </c>
      <c r="E9187" t="s">
        <v>15</v>
      </c>
      <c r="F9187" t="s">
        <v>793</v>
      </c>
      <c r="G9187" t="s">
        <v>21</v>
      </c>
      <c r="H9187">
        <v>89031</v>
      </c>
      <c r="I9187" t="s">
        <v>1092</v>
      </c>
      <c r="J9187">
        <v>911.98400000000004</v>
      </c>
      <c r="K9187">
        <v>2</v>
      </c>
      <c r="L9187">
        <v>398.99299999999999</v>
      </c>
      <c r="M9187">
        <v>0.2</v>
      </c>
      <c r="N9187">
        <v>113.998</v>
      </c>
    </row>
    <row r="9188" spans="1:14" hidden="1">
      <c r="A9188">
        <v>3839</v>
      </c>
      <c r="B9188" t="s">
        <v>7287</v>
      </c>
      <c r="C9188" s="4">
        <v>41846</v>
      </c>
      <c r="D9188" s="4">
        <v>41853</v>
      </c>
      <c r="E9188" t="s">
        <v>15</v>
      </c>
      <c r="F9188" t="s">
        <v>793</v>
      </c>
      <c r="G9188" t="s">
        <v>21</v>
      </c>
      <c r="H9188">
        <v>89031</v>
      </c>
      <c r="I9188" t="s">
        <v>1356</v>
      </c>
      <c r="J9188">
        <v>674.35199999999998</v>
      </c>
      <c r="K9188">
        <v>3</v>
      </c>
      <c r="L9188">
        <v>261.31139999999999</v>
      </c>
      <c r="M9188">
        <v>0.2</v>
      </c>
      <c r="N9188">
        <v>-109.5822</v>
      </c>
    </row>
    <row r="9189" spans="1:14" hidden="1">
      <c r="A9189">
        <v>3840</v>
      </c>
      <c r="B9189" t="s">
        <v>7287</v>
      </c>
      <c r="C9189" s="4">
        <v>41846</v>
      </c>
      <c r="D9189" s="4">
        <v>41853</v>
      </c>
      <c r="E9189" t="s">
        <v>15</v>
      </c>
      <c r="F9189" t="s">
        <v>793</v>
      </c>
      <c r="G9189" t="s">
        <v>21</v>
      </c>
      <c r="H9189">
        <v>89031</v>
      </c>
      <c r="I9189" t="s">
        <v>2769</v>
      </c>
      <c r="J9189">
        <v>134.01</v>
      </c>
      <c r="K9189">
        <v>9</v>
      </c>
      <c r="L9189">
        <v>10.8697</v>
      </c>
      <c r="M9189">
        <v>0</v>
      </c>
      <c r="N9189">
        <v>36.182699999999997</v>
      </c>
    </row>
    <row r="9190" spans="1:14" hidden="1">
      <c r="A9190">
        <v>3841</v>
      </c>
      <c r="B9190" t="s">
        <v>7287</v>
      </c>
      <c r="C9190" s="4">
        <v>41846</v>
      </c>
      <c r="D9190" s="4">
        <v>41853</v>
      </c>
      <c r="E9190" t="s">
        <v>15</v>
      </c>
      <c r="F9190" t="s">
        <v>793</v>
      </c>
      <c r="G9190" t="s">
        <v>21</v>
      </c>
      <c r="H9190">
        <v>89031</v>
      </c>
      <c r="I9190" t="s">
        <v>7288</v>
      </c>
      <c r="J9190">
        <v>170.97</v>
      </c>
      <c r="K9190">
        <v>3</v>
      </c>
      <c r="L9190">
        <v>33.624099999999999</v>
      </c>
      <c r="M9190">
        <v>0</v>
      </c>
      <c r="N9190">
        <v>70.097700000000003</v>
      </c>
    </row>
    <row r="9191" spans="1:14" hidden="1">
      <c r="A9191">
        <v>6423</v>
      </c>
      <c r="B9191" t="s">
        <v>7289</v>
      </c>
      <c r="C9191" s="4">
        <v>41846</v>
      </c>
      <c r="D9191" s="4">
        <v>41852</v>
      </c>
      <c r="E9191" t="s">
        <v>15</v>
      </c>
      <c r="F9191" t="s">
        <v>1533</v>
      </c>
      <c r="G9191" t="s">
        <v>27</v>
      </c>
      <c r="H9191">
        <v>84020</v>
      </c>
      <c r="I9191" t="s">
        <v>734</v>
      </c>
      <c r="J9191">
        <v>111.93</v>
      </c>
      <c r="K9191">
        <v>7</v>
      </c>
      <c r="L9191">
        <v>11.033099999999999</v>
      </c>
      <c r="M9191">
        <v>0</v>
      </c>
      <c r="N9191">
        <v>34.698300000000003</v>
      </c>
    </row>
    <row r="9192" spans="1:14" hidden="1">
      <c r="A9192">
        <v>7341</v>
      </c>
      <c r="B9192" t="s">
        <v>7290</v>
      </c>
      <c r="C9192" s="4">
        <v>41846</v>
      </c>
      <c r="D9192" s="4">
        <v>41852</v>
      </c>
      <c r="E9192" t="s">
        <v>15</v>
      </c>
      <c r="F9192" t="s">
        <v>2945</v>
      </c>
      <c r="G9192" t="s">
        <v>21</v>
      </c>
      <c r="H9192">
        <v>30318</v>
      </c>
      <c r="I9192" t="s">
        <v>1616</v>
      </c>
      <c r="J9192">
        <v>67.88</v>
      </c>
      <c r="K9192">
        <v>2</v>
      </c>
      <c r="L9192">
        <v>24.776199999999999</v>
      </c>
      <c r="M9192">
        <v>0</v>
      </c>
      <c r="N9192">
        <v>18.3276</v>
      </c>
    </row>
    <row r="9193" spans="1:14" hidden="1">
      <c r="A9193">
        <v>7342</v>
      </c>
      <c r="B9193" t="s">
        <v>7290</v>
      </c>
      <c r="C9193" s="4">
        <v>41846</v>
      </c>
      <c r="D9193" s="4">
        <v>41852</v>
      </c>
      <c r="E9193" t="s">
        <v>15</v>
      </c>
      <c r="F9193" t="s">
        <v>2945</v>
      </c>
      <c r="G9193" t="s">
        <v>21</v>
      </c>
      <c r="H9193">
        <v>30318</v>
      </c>
      <c r="I9193" t="s">
        <v>2902</v>
      </c>
      <c r="J9193">
        <v>162.88999999999999</v>
      </c>
      <c r="K9193">
        <v>13</v>
      </c>
      <c r="L9193">
        <v>6.6409000000000002</v>
      </c>
      <c r="M9193">
        <v>0</v>
      </c>
      <c r="N9193">
        <v>76.558300000000003</v>
      </c>
    </row>
    <row r="9194" spans="1:14" hidden="1">
      <c r="A9194">
        <v>7343</v>
      </c>
      <c r="B9194" t="s">
        <v>7290</v>
      </c>
      <c r="C9194" s="4">
        <v>41846</v>
      </c>
      <c r="D9194" s="4">
        <v>41852</v>
      </c>
      <c r="E9194" t="s">
        <v>15</v>
      </c>
      <c r="F9194" t="s">
        <v>2945</v>
      </c>
      <c r="G9194" t="s">
        <v>21</v>
      </c>
      <c r="H9194">
        <v>30318</v>
      </c>
      <c r="I9194" t="s">
        <v>3316</v>
      </c>
      <c r="J9194">
        <v>25.71</v>
      </c>
      <c r="K9194">
        <v>3</v>
      </c>
      <c r="L9194">
        <v>5.4847999999999999</v>
      </c>
      <c r="M9194">
        <v>0</v>
      </c>
      <c r="N9194">
        <v>9.2555999999999994</v>
      </c>
    </row>
    <row r="9195" spans="1:14" hidden="1">
      <c r="A9195">
        <v>9775</v>
      </c>
      <c r="B9195" t="s">
        <v>7291</v>
      </c>
      <c r="C9195" s="4">
        <v>41846</v>
      </c>
      <c r="D9195" s="4">
        <v>41850</v>
      </c>
      <c r="E9195" t="s">
        <v>15</v>
      </c>
      <c r="F9195" t="s">
        <v>592</v>
      </c>
      <c r="G9195" t="s">
        <v>21</v>
      </c>
      <c r="H9195">
        <v>78207</v>
      </c>
      <c r="I9195" t="s">
        <v>1757</v>
      </c>
      <c r="J9195">
        <v>2177.5839999999998</v>
      </c>
      <c r="K9195">
        <v>8</v>
      </c>
      <c r="L9195">
        <v>734.93460000000005</v>
      </c>
      <c r="M9195">
        <v>0.8</v>
      </c>
      <c r="N9195">
        <v>-3701.8928000000001</v>
      </c>
    </row>
    <row r="9196" spans="1:14" hidden="1">
      <c r="A9196">
        <v>9776</v>
      </c>
      <c r="B9196" t="s">
        <v>7291</v>
      </c>
      <c r="C9196" s="4">
        <v>41846</v>
      </c>
      <c r="D9196" s="4">
        <v>41850</v>
      </c>
      <c r="E9196" t="s">
        <v>15</v>
      </c>
      <c r="F9196" t="s">
        <v>592</v>
      </c>
      <c r="G9196" t="s">
        <v>21</v>
      </c>
      <c r="H9196">
        <v>78207</v>
      </c>
      <c r="I9196" t="s">
        <v>1920</v>
      </c>
      <c r="J9196">
        <v>17.495999999999999</v>
      </c>
      <c r="K9196">
        <v>3</v>
      </c>
      <c r="L9196">
        <v>9.1853999999999996</v>
      </c>
      <c r="M9196">
        <v>0.6</v>
      </c>
      <c r="N9196">
        <v>-10.0602</v>
      </c>
    </row>
    <row r="9197" spans="1:14" hidden="1">
      <c r="A9197">
        <v>9777</v>
      </c>
      <c r="B9197" t="s">
        <v>7291</v>
      </c>
      <c r="C9197" s="4">
        <v>41846</v>
      </c>
      <c r="D9197" s="4">
        <v>41850</v>
      </c>
      <c r="E9197" t="s">
        <v>15</v>
      </c>
      <c r="F9197" t="s">
        <v>592</v>
      </c>
      <c r="G9197" t="s">
        <v>21</v>
      </c>
      <c r="H9197">
        <v>78207</v>
      </c>
      <c r="I9197" t="s">
        <v>301</v>
      </c>
      <c r="J9197">
        <v>16.783999999999999</v>
      </c>
      <c r="K9197">
        <v>4</v>
      </c>
      <c r="L9197">
        <v>10.909599999999999</v>
      </c>
      <c r="M9197">
        <v>0.8</v>
      </c>
      <c r="N9197">
        <v>-26.854399999999998</v>
      </c>
    </row>
    <row r="9198" spans="1:14" hidden="1">
      <c r="A9198">
        <v>9778</v>
      </c>
      <c r="B9198" t="s">
        <v>7291</v>
      </c>
      <c r="C9198" s="4">
        <v>41846</v>
      </c>
      <c r="D9198" s="4">
        <v>41850</v>
      </c>
      <c r="E9198" t="s">
        <v>15</v>
      </c>
      <c r="F9198" t="s">
        <v>592</v>
      </c>
      <c r="G9198" t="s">
        <v>21</v>
      </c>
      <c r="H9198">
        <v>78207</v>
      </c>
      <c r="I9198" t="s">
        <v>3755</v>
      </c>
      <c r="J9198">
        <v>431.13600000000002</v>
      </c>
      <c r="K9198">
        <v>9</v>
      </c>
      <c r="L9198">
        <v>50.898000000000003</v>
      </c>
      <c r="M9198">
        <v>0.2</v>
      </c>
      <c r="N9198">
        <v>-26.946000000000002</v>
      </c>
    </row>
    <row r="9199" spans="1:14" hidden="1">
      <c r="A9199">
        <v>9779</v>
      </c>
      <c r="B9199" t="s">
        <v>7291</v>
      </c>
      <c r="C9199" s="4">
        <v>41846</v>
      </c>
      <c r="D9199" s="4">
        <v>41850</v>
      </c>
      <c r="E9199" t="s">
        <v>15</v>
      </c>
      <c r="F9199" t="s">
        <v>592</v>
      </c>
      <c r="G9199" t="s">
        <v>21</v>
      </c>
      <c r="H9199">
        <v>78207</v>
      </c>
      <c r="I9199" t="s">
        <v>185</v>
      </c>
      <c r="J9199">
        <v>8.8800000000000008</v>
      </c>
      <c r="K9199">
        <v>5</v>
      </c>
      <c r="L9199">
        <v>4.4400000000000004</v>
      </c>
      <c r="M9199">
        <v>0.8</v>
      </c>
      <c r="N9199">
        <v>-13.32</v>
      </c>
    </row>
    <row r="9200" spans="1:14" hidden="1">
      <c r="A9200">
        <v>9780</v>
      </c>
      <c r="B9200" t="s">
        <v>7291</v>
      </c>
      <c r="C9200" s="4">
        <v>41846</v>
      </c>
      <c r="D9200" s="4">
        <v>41850</v>
      </c>
      <c r="E9200" t="s">
        <v>15</v>
      </c>
      <c r="F9200" t="s">
        <v>592</v>
      </c>
      <c r="G9200" t="s">
        <v>21</v>
      </c>
      <c r="H9200">
        <v>78207</v>
      </c>
      <c r="I9200" t="s">
        <v>2321</v>
      </c>
      <c r="J9200">
        <v>4.8360000000000003</v>
      </c>
      <c r="K9200">
        <v>2</v>
      </c>
      <c r="L9200">
        <v>8.4629999999999992</v>
      </c>
      <c r="M9200">
        <v>0.8</v>
      </c>
      <c r="N9200">
        <v>-12.09</v>
      </c>
    </row>
    <row r="9201" spans="1:14" hidden="1">
      <c r="A9201">
        <v>2505</v>
      </c>
      <c r="B9201" t="s">
        <v>7292</v>
      </c>
      <c r="C9201" s="4">
        <v>41845</v>
      </c>
      <c r="D9201" s="4">
        <v>41847</v>
      </c>
      <c r="E9201" t="s">
        <v>52</v>
      </c>
      <c r="F9201" t="s">
        <v>1278</v>
      </c>
      <c r="G9201" t="s">
        <v>21</v>
      </c>
      <c r="H9201">
        <v>94122</v>
      </c>
      <c r="I9201" t="s">
        <v>260</v>
      </c>
      <c r="J9201">
        <v>53.72</v>
      </c>
      <c r="K9201">
        <v>4</v>
      </c>
      <c r="L9201">
        <v>9.6696000000000009</v>
      </c>
      <c r="M9201">
        <v>0</v>
      </c>
      <c r="N9201">
        <v>15.041600000000001</v>
      </c>
    </row>
    <row r="9202" spans="1:14" hidden="1">
      <c r="A9202">
        <v>2506</v>
      </c>
      <c r="B9202" t="s">
        <v>7292</v>
      </c>
      <c r="C9202" s="4">
        <v>41845</v>
      </c>
      <c r="D9202" s="4">
        <v>41847</v>
      </c>
      <c r="E9202" t="s">
        <v>52</v>
      </c>
      <c r="F9202" t="s">
        <v>1278</v>
      </c>
      <c r="G9202" t="s">
        <v>21</v>
      </c>
      <c r="H9202">
        <v>94122</v>
      </c>
      <c r="I9202" t="s">
        <v>5401</v>
      </c>
      <c r="J9202">
        <v>8187.65</v>
      </c>
      <c r="K9202">
        <v>5</v>
      </c>
      <c r="L9202">
        <v>1572.0288</v>
      </c>
      <c r="M9202">
        <v>0</v>
      </c>
      <c r="N9202">
        <v>327.50599999999997</v>
      </c>
    </row>
    <row r="9203" spans="1:14" hidden="1">
      <c r="A9203">
        <v>2507</v>
      </c>
      <c r="B9203" t="s">
        <v>7292</v>
      </c>
      <c r="C9203" s="4">
        <v>41845</v>
      </c>
      <c r="D9203" s="4">
        <v>41847</v>
      </c>
      <c r="E9203" t="s">
        <v>52</v>
      </c>
      <c r="F9203" t="s">
        <v>1278</v>
      </c>
      <c r="G9203" t="s">
        <v>21</v>
      </c>
      <c r="H9203">
        <v>94122</v>
      </c>
      <c r="I9203" t="s">
        <v>737</v>
      </c>
      <c r="J9203">
        <v>77.92</v>
      </c>
      <c r="K9203">
        <v>8</v>
      </c>
      <c r="L9203">
        <v>5.4543999999999997</v>
      </c>
      <c r="M9203">
        <v>0</v>
      </c>
      <c r="N9203">
        <v>34.284799999999997</v>
      </c>
    </row>
    <row r="9204" spans="1:14" hidden="1">
      <c r="A9204">
        <v>3647</v>
      </c>
      <c r="B9204" t="s">
        <v>7293</v>
      </c>
      <c r="C9204" s="4">
        <v>41845</v>
      </c>
      <c r="D9204" s="4">
        <v>41847</v>
      </c>
      <c r="E9204" t="s">
        <v>52</v>
      </c>
      <c r="F9204" t="s">
        <v>358</v>
      </c>
      <c r="G9204" t="s">
        <v>17</v>
      </c>
      <c r="H9204">
        <v>90045</v>
      </c>
      <c r="I9204" t="s">
        <v>1720</v>
      </c>
      <c r="J9204">
        <v>6.48</v>
      </c>
      <c r="K9204">
        <v>1</v>
      </c>
      <c r="L9204">
        <v>3.3048000000000002</v>
      </c>
      <c r="M9204">
        <v>0</v>
      </c>
      <c r="N9204">
        <v>3.1751999999999998</v>
      </c>
    </row>
    <row r="9205" spans="1:14" hidden="1">
      <c r="A9205">
        <v>3648</v>
      </c>
      <c r="B9205" t="s">
        <v>7293</v>
      </c>
      <c r="C9205" s="4">
        <v>41845</v>
      </c>
      <c r="D9205" s="4">
        <v>41847</v>
      </c>
      <c r="E9205" t="s">
        <v>52</v>
      </c>
      <c r="F9205" t="s">
        <v>358</v>
      </c>
      <c r="G9205" t="s">
        <v>17</v>
      </c>
      <c r="H9205">
        <v>90045</v>
      </c>
      <c r="I9205" t="s">
        <v>2528</v>
      </c>
      <c r="J9205">
        <v>15.52</v>
      </c>
      <c r="K9205">
        <v>4</v>
      </c>
      <c r="L9205">
        <v>2.7547999999999999</v>
      </c>
      <c r="M9205">
        <v>0</v>
      </c>
      <c r="N9205">
        <v>4.5007999999999999</v>
      </c>
    </row>
    <row r="9206" spans="1:14" hidden="1">
      <c r="A9206">
        <v>373</v>
      </c>
      <c r="B9206" t="s">
        <v>7294</v>
      </c>
      <c r="C9206" s="4">
        <v>41843</v>
      </c>
      <c r="D9206" s="4">
        <v>41847</v>
      </c>
      <c r="E9206" t="s">
        <v>15</v>
      </c>
      <c r="F9206" t="s">
        <v>2048</v>
      </c>
      <c r="G9206" t="s">
        <v>21</v>
      </c>
      <c r="H9206">
        <v>85705</v>
      </c>
      <c r="I9206" t="s">
        <v>5259</v>
      </c>
      <c r="J9206">
        <v>8.16</v>
      </c>
      <c r="K9206">
        <v>5</v>
      </c>
      <c r="L9206">
        <v>2.7744</v>
      </c>
      <c r="M9206">
        <v>0.7</v>
      </c>
      <c r="N9206">
        <v>-5.7119999999999997</v>
      </c>
    </row>
    <row r="9207" spans="1:14" hidden="1">
      <c r="A9207">
        <v>374</v>
      </c>
      <c r="B9207" t="s">
        <v>7294</v>
      </c>
      <c r="C9207" s="4">
        <v>41843</v>
      </c>
      <c r="D9207" s="4">
        <v>41847</v>
      </c>
      <c r="E9207" t="s">
        <v>15</v>
      </c>
      <c r="F9207" t="s">
        <v>2048</v>
      </c>
      <c r="G9207" t="s">
        <v>21</v>
      </c>
      <c r="H9207">
        <v>85705</v>
      </c>
      <c r="I9207" t="s">
        <v>1456</v>
      </c>
      <c r="J9207">
        <v>1023.936</v>
      </c>
      <c r="K9207">
        <v>8</v>
      </c>
      <c r="L9207">
        <v>105.5934</v>
      </c>
      <c r="M9207">
        <v>0.2</v>
      </c>
      <c r="N9207">
        <v>179.18879999999999</v>
      </c>
    </row>
    <row r="9208" spans="1:14" hidden="1">
      <c r="A9208">
        <v>375</v>
      </c>
      <c r="B9208" t="s">
        <v>7294</v>
      </c>
      <c r="C9208" s="4">
        <v>41843</v>
      </c>
      <c r="D9208" s="4">
        <v>41847</v>
      </c>
      <c r="E9208" t="s">
        <v>15</v>
      </c>
      <c r="F9208" t="s">
        <v>2048</v>
      </c>
      <c r="G9208" t="s">
        <v>21</v>
      </c>
      <c r="H9208">
        <v>85705</v>
      </c>
      <c r="I9208" t="s">
        <v>2478</v>
      </c>
      <c r="J9208">
        <v>9.24</v>
      </c>
      <c r="K9208">
        <v>1</v>
      </c>
      <c r="L9208">
        <v>8.3160000000000007</v>
      </c>
      <c r="M9208">
        <v>0.2</v>
      </c>
      <c r="N9208">
        <v>0.92400000000000004</v>
      </c>
    </row>
    <row r="9209" spans="1:14" hidden="1">
      <c r="A9209">
        <v>376</v>
      </c>
      <c r="B9209" t="s">
        <v>7294</v>
      </c>
      <c r="C9209" s="4">
        <v>41843</v>
      </c>
      <c r="D9209" s="4">
        <v>41847</v>
      </c>
      <c r="E9209" t="s">
        <v>15</v>
      </c>
      <c r="F9209" t="s">
        <v>2048</v>
      </c>
      <c r="G9209" t="s">
        <v>21</v>
      </c>
      <c r="H9209">
        <v>85705</v>
      </c>
      <c r="I9209" t="s">
        <v>3755</v>
      </c>
      <c r="J9209">
        <v>479.04</v>
      </c>
      <c r="K9209">
        <v>10</v>
      </c>
      <c r="L9209">
        <v>50.898000000000003</v>
      </c>
      <c r="M9209">
        <v>0.2</v>
      </c>
      <c r="N9209">
        <v>-29.94</v>
      </c>
    </row>
    <row r="9210" spans="1:14" hidden="1">
      <c r="A9210">
        <v>7411</v>
      </c>
      <c r="B9210" t="s">
        <v>7295</v>
      </c>
      <c r="C9210" s="4">
        <v>41843</v>
      </c>
      <c r="D9210" s="4">
        <v>41844</v>
      </c>
      <c r="E9210" t="s">
        <v>38</v>
      </c>
      <c r="F9210" t="s">
        <v>3578</v>
      </c>
      <c r="G9210" t="s">
        <v>21</v>
      </c>
      <c r="H9210">
        <v>10011</v>
      </c>
      <c r="I9210" t="s">
        <v>1355</v>
      </c>
      <c r="J9210">
        <v>99.98</v>
      </c>
      <c r="K9210">
        <v>2</v>
      </c>
      <c r="L9210">
        <v>45.9908</v>
      </c>
      <c r="M9210">
        <v>0</v>
      </c>
      <c r="N9210">
        <v>7.9983999999999904</v>
      </c>
    </row>
    <row r="9211" spans="1:14" hidden="1">
      <c r="A9211">
        <v>9422</v>
      </c>
      <c r="B9211" t="s">
        <v>7296</v>
      </c>
      <c r="C9211" s="4">
        <v>41843</v>
      </c>
      <c r="D9211" s="4">
        <v>41847</v>
      </c>
      <c r="E9211" t="s">
        <v>15</v>
      </c>
      <c r="F9211" t="s">
        <v>187</v>
      </c>
      <c r="G9211" t="s">
        <v>27</v>
      </c>
      <c r="H9211">
        <v>94122</v>
      </c>
      <c r="I9211" t="s">
        <v>3166</v>
      </c>
      <c r="J9211">
        <v>604.75199999999995</v>
      </c>
      <c r="K9211">
        <v>6</v>
      </c>
      <c r="L9211">
        <v>90.712800000000001</v>
      </c>
      <c r="M9211">
        <v>0.2</v>
      </c>
      <c r="N9211">
        <v>60.4752000000001</v>
      </c>
    </row>
    <row r="9212" spans="1:14" hidden="1">
      <c r="A9212">
        <v>9423</v>
      </c>
      <c r="B9212" t="s">
        <v>7296</v>
      </c>
      <c r="C9212" s="4">
        <v>41843</v>
      </c>
      <c r="D9212" s="4">
        <v>41847</v>
      </c>
      <c r="E9212" t="s">
        <v>15</v>
      </c>
      <c r="F9212" t="s">
        <v>187</v>
      </c>
      <c r="G9212" t="s">
        <v>27</v>
      </c>
      <c r="H9212">
        <v>94122</v>
      </c>
      <c r="I9212" t="s">
        <v>1956</v>
      </c>
      <c r="J9212">
        <v>40.700000000000003</v>
      </c>
      <c r="K9212">
        <v>5</v>
      </c>
      <c r="L9212">
        <v>5.7793999999999999</v>
      </c>
      <c r="M9212">
        <v>0</v>
      </c>
      <c r="N9212">
        <v>11.803000000000001</v>
      </c>
    </row>
    <row r="9213" spans="1:14" hidden="1">
      <c r="A9213">
        <v>9424</v>
      </c>
      <c r="B9213" t="s">
        <v>7296</v>
      </c>
      <c r="C9213" s="4">
        <v>41843</v>
      </c>
      <c r="D9213" s="4">
        <v>41847</v>
      </c>
      <c r="E9213" t="s">
        <v>15</v>
      </c>
      <c r="F9213" t="s">
        <v>187</v>
      </c>
      <c r="G9213" t="s">
        <v>27</v>
      </c>
      <c r="H9213">
        <v>94122</v>
      </c>
      <c r="I9213" t="s">
        <v>791</v>
      </c>
      <c r="J9213">
        <v>302.37599999999998</v>
      </c>
      <c r="K9213">
        <v>3</v>
      </c>
      <c r="L9213">
        <v>88.192999999999998</v>
      </c>
      <c r="M9213">
        <v>0.2</v>
      </c>
      <c r="N9213">
        <v>37.796999999999997</v>
      </c>
    </row>
    <row r="9214" spans="1:14" hidden="1">
      <c r="A9214">
        <v>9425</v>
      </c>
      <c r="B9214" t="s">
        <v>7296</v>
      </c>
      <c r="C9214" s="4">
        <v>41843</v>
      </c>
      <c r="D9214" s="4">
        <v>41847</v>
      </c>
      <c r="E9214" t="s">
        <v>15</v>
      </c>
      <c r="F9214" t="s">
        <v>187</v>
      </c>
      <c r="G9214" t="s">
        <v>27</v>
      </c>
      <c r="H9214">
        <v>94122</v>
      </c>
      <c r="I9214" t="s">
        <v>1623</v>
      </c>
      <c r="J9214">
        <v>45</v>
      </c>
      <c r="K9214">
        <v>3</v>
      </c>
      <c r="L9214">
        <v>13.35</v>
      </c>
      <c r="M9214">
        <v>0</v>
      </c>
      <c r="N9214">
        <v>4.95</v>
      </c>
    </row>
    <row r="9215" spans="1:14" hidden="1">
      <c r="A9215">
        <v>483</v>
      </c>
      <c r="B9215" t="s">
        <v>7297</v>
      </c>
      <c r="C9215" s="4">
        <v>41842</v>
      </c>
      <c r="D9215" s="4">
        <v>41847</v>
      </c>
      <c r="E9215" t="s">
        <v>15</v>
      </c>
      <c r="F9215" t="s">
        <v>1270</v>
      </c>
      <c r="G9215" t="s">
        <v>21</v>
      </c>
      <c r="H9215">
        <v>10024</v>
      </c>
      <c r="I9215" t="s">
        <v>2456</v>
      </c>
      <c r="J9215">
        <v>5.96</v>
      </c>
      <c r="K9215">
        <v>2</v>
      </c>
      <c r="L9215">
        <v>2.1456</v>
      </c>
      <c r="M9215">
        <v>0</v>
      </c>
      <c r="N9215">
        <v>1.6688000000000001</v>
      </c>
    </row>
    <row r="9216" spans="1:14" hidden="1">
      <c r="A9216">
        <v>484</v>
      </c>
      <c r="B9216" t="s">
        <v>7297</v>
      </c>
      <c r="C9216" s="4">
        <v>41842</v>
      </c>
      <c r="D9216" s="4">
        <v>41847</v>
      </c>
      <c r="E9216" t="s">
        <v>15</v>
      </c>
      <c r="F9216" t="s">
        <v>1270</v>
      </c>
      <c r="G9216" t="s">
        <v>21</v>
      </c>
      <c r="H9216">
        <v>10024</v>
      </c>
      <c r="I9216" t="s">
        <v>628</v>
      </c>
      <c r="J9216">
        <v>159.97999999999999</v>
      </c>
      <c r="K9216">
        <v>2</v>
      </c>
      <c r="L9216">
        <v>51.193600000000004</v>
      </c>
      <c r="M9216">
        <v>0</v>
      </c>
      <c r="N9216">
        <v>57.592799999999997</v>
      </c>
    </row>
    <row r="9217" spans="1:14" hidden="1">
      <c r="A9217">
        <v>7167</v>
      </c>
      <c r="B9217" t="s">
        <v>7298</v>
      </c>
      <c r="C9217" s="4">
        <v>41842</v>
      </c>
      <c r="D9217" s="4">
        <v>41844</v>
      </c>
      <c r="E9217" t="s">
        <v>52</v>
      </c>
      <c r="F9217" t="s">
        <v>650</v>
      </c>
      <c r="G9217" t="s">
        <v>21</v>
      </c>
      <c r="H9217">
        <v>94122</v>
      </c>
      <c r="I9217" t="s">
        <v>5272</v>
      </c>
      <c r="J9217">
        <v>11.52</v>
      </c>
      <c r="K9217">
        <v>4</v>
      </c>
      <c r="L9217">
        <v>2.0735999999999999</v>
      </c>
      <c r="M9217">
        <v>0</v>
      </c>
      <c r="N9217">
        <v>3.2256</v>
      </c>
    </row>
    <row r="9218" spans="1:14" hidden="1">
      <c r="A9218">
        <v>7168</v>
      </c>
      <c r="B9218" t="s">
        <v>7298</v>
      </c>
      <c r="C9218" s="4">
        <v>41842</v>
      </c>
      <c r="D9218" s="4">
        <v>41844</v>
      </c>
      <c r="E9218" t="s">
        <v>52</v>
      </c>
      <c r="F9218" t="s">
        <v>650</v>
      </c>
      <c r="G9218" t="s">
        <v>21</v>
      </c>
      <c r="H9218">
        <v>94122</v>
      </c>
      <c r="I9218" t="s">
        <v>824</v>
      </c>
      <c r="J9218">
        <v>717.72</v>
      </c>
      <c r="K9218">
        <v>3</v>
      </c>
      <c r="L9218">
        <v>215.316</v>
      </c>
      <c r="M9218">
        <v>0.2</v>
      </c>
      <c r="N9218">
        <v>71.772000000000006</v>
      </c>
    </row>
    <row r="9219" spans="1:14" hidden="1">
      <c r="A9219">
        <v>7169</v>
      </c>
      <c r="B9219" t="s">
        <v>7298</v>
      </c>
      <c r="C9219" s="4">
        <v>41842</v>
      </c>
      <c r="D9219" s="4">
        <v>41844</v>
      </c>
      <c r="E9219" t="s">
        <v>52</v>
      </c>
      <c r="F9219" t="s">
        <v>650</v>
      </c>
      <c r="G9219" t="s">
        <v>21</v>
      </c>
      <c r="H9219">
        <v>94122</v>
      </c>
      <c r="I9219" t="s">
        <v>95</v>
      </c>
      <c r="J9219">
        <v>236.5</v>
      </c>
      <c r="K9219">
        <v>10</v>
      </c>
      <c r="L9219">
        <v>16.791499999999999</v>
      </c>
      <c r="M9219">
        <v>0</v>
      </c>
      <c r="N9219">
        <v>68.584999999999994</v>
      </c>
    </row>
    <row r="9220" spans="1:14" hidden="1">
      <c r="A9220">
        <v>7170</v>
      </c>
      <c r="B9220" t="s">
        <v>7298</v>
      </c>
      <c r="C9220" s="4">
        <v>41842</v>
      </c>
      <c r="D9220" s="4">
        <v>41844</v>
      </c>
      <c r="E9220" t="s">
        <v>52</v>
      </c>
      <c r="F9220" t="s">
        <v>650</v>
      </c>
      <c r="G9220" t="s">
        <v>21</v>
      </c>
      <c r="H9220">
        <v>94122</v>
      </c>
      <c r="I9220" t="s">
        <v>1046</v>
      </c>
      <c r="J9220">
        <v>170.352</v>
      </c>
      <c r="K9220">
        <v>3</v>
      </c>
      <c r="L9220">
        <v>50.395800000000001</v>
      </c>
      <c r="M9220">
        <v>0.2</v>
      </c>
      <c r="N9220">
        <v>19.1646</v>
      </c>
    </row>
    <row r="9221" spans="1:14" hidden="1">
      <c r="A9221">
        <v>9484</v>
      </c>
      <c r="B9221" t="s">
        <v>7299</v>
      </c>
      <c r="C9221" s="4">
        <v>41842</v>
      </c>
      <c r="D9221" s="4">
        <v>41848</v>
      </c>
      <c r="E9221" t="s">
        <v>15</v>
      </c>
      <c r="F9221" t="s">
        <v>2844</v>
      </c>
      <c r="G9221" t="s">
        <v>17</v>
      </c>
      <c r="H9221">
        <v>90008</v>
      </c>
      <c r="I9221" t="s">
        <v>541</v>
      </c>
      <c r="J9221">
        <v>19.68</v>
      </c>
      <c r="K9221">
        <v>6</v>
      </c>
      <c r="L9221">
        <v>2.1976</v>
      </c>
      <c r="M9221">
        <v>0</v>
      </c>
      <c r="N9221">
        <v>6.4943999999999997</v>
      </c>
    </row>
    <row r="9222" spans="1:14" hidden="1">
      <c r="A9222">
        <v>9675</v>
      </c>
      <c r="B9222" t="s">
        <v>7300</v>
      </c>
      <c r="C9222" s="4">
        <v>41842</v>
      </c>
      <c r="D9222" s="4">
        <v>41844</v>
      </c>
      <c r="E9222" t="s">
        <v>52</v>
      </c>
      <c r="F9222" t="s">
        <v>5258</v>
      </c>
      <c r="G9222" t="s">
        <v>21</v>
      </c>
      <c r="H9222">
        <v>77095</v>
      </c>
      <c r="I9222" t="s">
        <v>1003</v>
      </c>
      <c r="J9222">
        <v>26.632000000000001</v>
      </c>
      <c r="K9222">
        <v>1</v>
      </c>
      <c r="L9222">
        <v>25.3004</v>
      </c>
      <c r="M9222">
        <v>0.2</v>
      </c>
      <c r="N9222">
        <v>1.3315999999999999</v>
      </c>
    </row>
    <row r="9223" spans="1:14" hidden="1">
      <c r="A9223">
        <v>1871</v>
      </c>
      <c r="B9223" t="s">
        <v>7301</v>
      </c>
      <c r="C9223" s="4">
        <v>41841</v>
      </c>
      <c r="D9223" s="4">
        <v>41845</v>
      </c>
      <c r="E9223" t="s">
        <v>15</v>
      </c>
      <c r="F9223" t="s">
        <v>2009</v>
      </c>
      <c r="G9223" t="s">
        <v>27</v>
      </c>
      <c r="H9223">
        <v>94122</v>
      </c>
      <c r="I9223" t="s">
        <v>2012</v>
      </c>
      <c r="J9223">
        <v>99.2</v>
      </c>
      <c r="K9223">
        <v>5</v>
      </c>
      <c r="L9223">
        <v>14.6816</v>
      </c>
      <c r="M9223">
        <v>0</v>
      </c>
      <c r="N9223">
        <v>25.792000000000002</v>
      </c>
    </row>
    <row r="9224" spans="1:14" hidden="1">
      <c r="A9224">
        <v>1872</v>
      </c>
      <c r="B9224" t="s">
        <v>7301</v>
      </c>
      <c r="C9224" s="4">
        <v>41841</v>
      </c>
      <c r="D9224" s="4">
        <v>41845</v>
      </c>
      <c r="E9224" t="s">
        <v>15</v>
      </c>
      <c r="F9224" t="s">
        <v>2009</v>
      </c>
      <c r="G9224" t="s">
        <v>27</v>
      </c>
      <c r="H9224">
        <v>94122</v>
      </c>
      <c r="I9224" t="s">
        <v>1258</v>
      </c>
      <c r="J9224">
        <v>801.56799999999998</v>
      </c>
      <c r="K9224">
        <v>2</v>
      </c>
      <c r="L9224">
        <v>375.73500000000001</v>
      </c>
      <c r="M9224">
        <v>0.2</v>
      </c>
      <c r="N9224">
        <v>50.097999999999999</v>
      </c>
    </row>
    <row r="9225" spans="1:14" hidden="1">
      <c r="A9225">
        <v>1873</v>
      </c>
      <c r="B9225" t="s">
        <v>7301</v>
      </c>
      <c r="C9225" s="4">
        <v>41841</v>
      </c>
      <c r="D9225" s="4">
        <v>41845</v>
      </c>
      <c r="E9225" t="s">
        <v>15</v>
      </c>
      <c r="F9225" t="s">
        <v>2009</v>
      </c>
      <c r="G9225" t="s">
        <v>27</v>
      </c>
      <c r="H9225">
        <v>94122</v>
      </c>
      <c r="I9225" t="s">
        <v>7075</v>
      </c>
      <c r="J9225">
        <v>272.84800000000001</v>
      </c>
      <c r="K9225">
        <v>1</v>
      </c>
      <c r="L9225">
        <v>245.56319999999999</v>
      </c>
      <c r="M9225">
        <v>0.2</v>
      </c>
      <c r="N9225">
        <v>27.284800000000001</v>
      </c>
    </row>
    <row r="9226" spans="1:14" hidden="1">
      <c r="A9226">
        <v>8022</v>
      </c>
      <c r="B9226" t="s">
        <v>7302</v>
      </c>
      <c r="C9226" s="4">
        <v>41841</v>
      </c>
      <c r="D9226" s="4">
        <v>41845</v>
      </c>
      <c r="E9226" t="s">
        <v>15</v>
      </c>
      <c r="F9226" t="s">
        <v>73</v>
      </c>
      <c r="G9226" t="s">
        <v>27</v>
      </c>
      <c r="H9226">
        <v>75217</v>
      </c>
      <c r="I9226" t="s">
        <v>7303</v>
      </c>
      <c r="J9226">
        <v>4.992</v>
      </c>
      <c r="K9226">
        <v>3</v>
      </c>
      <c r="L9226">
        <v>5.9904000000000002</v>
      </c>
      <c r="M9226">
        <v>0.8</v>
      </c>
      <c r="N9226">
        <v>-12.979200000000001</v>
      </c>
    </row>
    <row r="9227" spans="1:14" hidden="1">
      <c r="A9227">
        <v>8023</v>
      </c>
      <c r="B9227" t="s">
        <v>7302</v>
      </c>
      <c r="C9227" s="4">
        <v>41841</v>
      </c>
      <c r="D9227" s="4">
        <v>41845</v>
      </c>
      <c r="E9227" t="s">
        <v>15</v>
      </c>
      <c r="F9227" t="s">
        <v>73</v>
      </c>
      <c r="G9227" t="s">
        <v>27</v>
      </c>
      <c r="H9227">
        <v>75217</v>
      </c>
      <c r="I9227" t="s">
        <v>4772</v>
      </c>
      <c r="J9227">
        <v>87.92</v>
      </c>
      <c r="K9227">
        <v>5</v>
      </c>
      <c r="L9227">
        <v>11.6494</v>
      </c>
      <c r="M9227">
        <v>0.2</v>
      </c>
      <c r="N9227">
        <v>29.672999999999998</v>
      </c>
    </row>
    <row r="9228" spans="1:14" hidden="1">
      <c r="A9228">
        <v>8024</v>
      </c>
      <c r="B9228" t="s">
        <v>7302</v>
      </c>
      <c r="C9228" s="4">
        <v>41841</v>
      </c>
      <c r="D9228" s="4">
        <v>41845</v>
      </c>
      <c r="E9228" t="s">
        <v>15</v>
      </c>
      <c r="F9228" t="s">
        <v>73</v>
      </c>
      <c r="G9228" t="s">
        <v>27</v>
      </c>
      <c r="H9228">
        <v>75217</v>
      </c>
      <c r="I9228" t="s">
        <v>1968</v>
      </c>
      <c r="J9228">
        <v>657.93</v>
      </c>
      <c r="K9228">
        <v>5</v>
      </c>
      <c r="L9228">
        <v>150.38399999999999</v>
      </c>
      <c r="M9228">
        <v>0.3</v>
      </c>
      <c r="N9228">
        <v>-93.99</v>
      </c>
    </row>
    <row r="9229" spans="1:14" hidden="1">
      <c r="A9229">
        <v>8025</v>
      </c>
      <c r="B9229" t="s">
        <v>7302</v>
      </c>
      <c r="C9229" s="4">
        <v>41841</v>
      </c>
      <c r="D9229" s="4">
        <v>41845</v>
      </c>
      <c r="E9229" t="s">
        <v>15</v>
      </c>
      <c r="F9229" t="s">
        <v>73</v>
      </c>
      <c r="G9229" t="s">
        <v>27</v>
      </c>
      <c r="H9229">
        <v>75217</v>
      </c>
      <c r="I9229" t="s">
        <v>107</v>
      </c>
      <c r="J9229">
        <v>1.044</v>
      </c>
      <c r="K9229">
        <v>1</v>
      </c>
      <c r="L9229">
        <v>2.871</v>
      </c>
      <c r="M9229">
        <v>0.8</v>
      </c>
      <c r="N9229">
        <v>-1.827</v>
      </c>
    </row>
    <row r="9230" spans="1:14" hidden="1">
      <c r="A9230">
        <v>8481</v>
      </c>
      <c r="B9230" t="s">
        <v>7304</v>
      </c>
      <c r="C9230" s="4">
        <v>41841</v>
      </c>
      <c r="D9230" s="4">
        <v>41847</v>
      </c>
      <c r="E9230" t="s">
        <v>15</v>
      </c>
      <c r="F9230" t="s">
        <v>997</v>
      </c>
      <c r="G9230" t="s">
        <v>21</v>
      </c>
      <c r="H9230">
        <v>68104</v>
      </c>
      <c r="I9230" t="s">
        <v>914</v>
      </c>
      <c r="J9230">
        <v>35.979999999999997</v>
      </c>
      <c r="K9230">
        <v>2</v>
      </c>
      <c r="L9230">
        <v>12.9528</v>
      </c>
      <c r="M9230">
        <v>0</v>
      </c>
      <c r="N9230">
        <v>10.074400000000001</v>
      </c>
    </row>
    <row r="9231" spans="1:14" hidden="1">
      <c r="A9231">
        <v>3076</v>
      </c>
      <c r="B9231" t="s">
        <v>7305</v>
      </c>
      <c r="C9231" s="4">
        <v>41840</v>
      </c>
      <c r="D9231" s="4">
        <v>41844</v>
      </c>
      <c r="E9231" t="s">
        <v>15</v>
      </c>
      <c r="F9231" t="s">
        <v>1497</v>
      </c>
      <c r="G9231" t="s">
        <v>17</v>
      </c>
      <c r="H9231">
        <v>75217</v>
      </c>
      <c r="I9231" t="s">
        <v>274</v>
      </c>
      <c r="J9231">
        <v>342.86399999999998</v>
      </c>
      <c r="K9231">
        <v>3</v>
      </c>
      <c r="L9231">
        <v>101.4306</v>
      </c>
      <c r="M9231">
        <v>0.2</v>
      </c>
      <c r="N9231">
        <v>38.572200000000002</v>
      </c>
    </row>
    <row r="9232" spans="1:14" hidden="1">
      <c r="A9232">
        <v>3077</v>
      </c>
      <c r="B9232" t="s">
        <v>7305</v>
      </c>
      <c r="C9232" s="4">
        <v>41840</v>
      </c>
      <c r="D9232" s="4">
        <v>41844</v>
      </c>
      <c r="E9232" t="s">
        <v>15</v>
      </c>
      <c r="F9232" t="s">
        <v>1497</v>
      </c>
      <c r="G9232" t="s">
        <v>17</v>
      </c>
      <c r="H9232">
        <v>75217</v>
      </c>
      <c r="I9232" t="s">
        <v>3538</v>
      </c>
      <c r="J9232">
        <v>16.739999999999998</v>
      </c>
      <c r="K9232">
        <v>5</v>
      </c>
      <c r="L9232">
        <v>6.1938000000000004</v>
      </c>
      <c r="M9232">
        <v>0.6</v>
      </c>
      <c r="N9232">
        <v>-14.228999999999999</v>
      </c>
    </row>
    <row r="9233" spans="1:14" hidden="1">
      <c r="A9233">
        <v>3078</v>
      </c>
      <c r="B9233" t="s">
        <v>7305</v>
      </c>
      <c r="C9233" s="4">
        <v>41840</v>
      </c>
      <c r="D9233" s="4">
        <v>41844</v>
      </c>
      <c r="E9233" t="s">
        <v>15</v>
      </c>
      <c r="F9233" t="s">
        <v>1497</v>
      </c>
      <c r="G9233" t="s">
        <v>17</v>
      </c>
      <c r="H9233">
        <v>75217</v>
      </c>
      <c r="I9233" t="s">
        <v>2644</v>
      </c>
      <c r="J9233">
        <v>981.37199999999996</v>
      </c>
      <c r="K9233">
        <v>2</v>
      </c>
      <c r="L9233">
        <v>560.78399999999999</v>
      </c>
      <c r="M9233">
        <v>0.3</v>
      </c>
      <c r="N9233">
        <v>-140.196</v>
      </c>
    </row>
    <row r="9234" spans="1:14" hidden="1">
      <c r="A9234">
        <v>4395</v>
      </c>
      <c r="B9234" t="s">
        <v>7306</v>
      </c>
      <c r="C9234" s="4">
        <v>41840</v>
      </c>
      <c r="D9234" s="4">
        <v>41840</v>
      </c>
      <c r="E9234" t="s">
        <v>98</v>
      </c>
      <c r="F9234" t="s">
        <v>1855</v>
      </c>
      <c r="G9234" t="s">
        <v>21</v>
      </c>
      <c r="H9234">
        <v>45503</v>
      </c>
      <c r="I9234" t="s">
        <v>1298</v>
      </c>
      <c r="J9234">
        <v>25.984000000000002</v>
      </c>
      <c r="K9234">
        <v>1</v>
      </c>
      <c r="L9234">
        <v>31.180800000000001</v>
      </c>
      <c r="M9234">
        <v>0.2</v>
      </c>
      <c r="N9234">
        <v>-5.1967999999999996</v>
      </c>
    </row>
    <row r="9235" spans="1:14" hidden="1">
      <c r="A9235">
        <v>4396</v>
      </c>
      <c r="B9235" t="s">
        <v>7306</v>
      </c>
      <c r="C9235" s="4">
        <v>41840</v>
      </c>
      <c r="D9235" s="4">
        <v>41840</v>
      </c>
      <c r="E9235" t="s">
        <v>98</v>
      </c>
      <c r="F9235" t="s">
        <v>1855</v>
      </c>
      <c r="G9235" t="s">
        <v>21</v>
      </c>
      <c r="H9235">
        <v>45503</v>
      </c>
      <c r="I9235" t="s">
        <v>1330</v>
      </c>
      <c r="J9235">
        <v>27.36</v>
      </c>
      <c r="K9235">
        <v>3</v>
      </c>
      <c r="L9235">
        <v>16.416</v>
      </c>
      <c r="M9235">
        <v>0.7</v>
      </c>
      <c r="N9235">
        <v>-21.888000000000002</v>
      </c>
    </row>
    <row r="9236" spans="1:14" hidden="1">
      <c r="A9236">
        <v>5969</v>
      </c>
      <c r="B9236" t="s">
        <v>7307</v>
      </c>
      <c r="C9236" s="4">
        <v>41840</v>
      </c>
      <c r="D9236" s="4">
        <v>41842</v>
      </c>
      <c r="E9236" t="s">
        <v>38</v>
      </c>
      <c r="F9236" t="s">
        <v>2256</v>
      </c>
      <c r="G9236" t="s">
        <v>21</v>
      </c>
      <c r="H9236">
        <v>92105</v>
      </c>
      <c r="I9236" t="s">
        <v>2460</v>
      </c>
      <c r="J9236">
        <v>104.85</v>
      </c>
      <c r="K9236">
        <v>1</v>
      </c>
      <c r="L9236">
        <v>54.521999999999998</v>
      </c>
      <c r="M9236">
        <v>0</v>
      </c>
      <c r="N9236">
        <v>50.328000000000003</v>
      </c>
    </row>
    <row r="9237" spans="1:14" hidden="1">
      <c r="A9237">
        <v>5970</v>
      </c>
      <c r="B9237" t="s">
        <v>7307</v>
      </c>
      <c r="C9237" s="4">
        <v>41840</v>
      </c>
      <c r="D9237" s="4">
        <v>41842</v>
      </c>
      <c r="E9237" t="s">
        <v>38</v>
      </c>
      <c r="F9237" t="s">
        <v>2256</v>
      </c>
      <c r="G9237" t="s">
        <v>21</v>
      </c>
      <c r="H9237">
        <v>92105</v>
      </c>
      <c r="I9237" t="s">
        <v>5259</v>
      </c>
      <c r="J9237">
        <v>8.7040000000000006</v>
      </c>
      <c r="K9237">
        <v>2</v>
      </c>
      <c r="L9237">
        <v>2.7744</v>
      </c>
      <c r="M9237">
        <v>0.2</v>
      </c>
      <c r="N9237">
        <v>3.1551999999999998</v>
      </c>
    </row>
    <row r="9238" spans="1:14" hidden="1">
      <c r="A9238">
        <v>5971</v>
      </c>
      <c r="B9238" t="s">
        <v>7307</v>
      </c>
      <c r="C9238" s="4">
        <v>41840</v>
      </c>
      <c r="D9238" s="4">
        <v>41842</v>
      </c>
      <c r="E9238" t="s">
        <v>38</v>
      </c>
      <c r="F9238" t="s">
        <v>2256</v>
      </c>
      <c r="G9238" t="s">
        <v>21</v>
      </c>
      <c r="H9238">
        <v>92105</v>
      </c>
      <c r="I9238" t="s">
        <v>2236</v>
      </c>
      <c r="J9238">
        <v>19.920000000000002</v>
      </c>
      <c r="K9238">
        <v>4</v>
      </c>
      <c r="L9238">
        <v>2.5398000000000001</v>
      </c>
      <c r="M9238">
        <v>0</v>
      </c>
      <c r="N9238">
        <v>9.7607999999999997</v>
      </c>
    </row>
    <row r="9239" spans="1:14" hidden="1">
      <c r="A9239">
        <v>5972</v>
      </c>
      <c r="B9239" t="s">
        <v>7307</v>
      </c>
      <c r="C9239" s="4">
        <v>41840</v>
      </c>
      <c r="D9239" s="4">
        <v>41842</v>
      </c>
      <c r="E9239" t="s">
        <v>38</v>
      </c>
      <c r="F9239" t="s">
        <v>2256</v>
      </c>
      <c r="G9239" t="s">
        <v>21</v>
      </c>
      <c r="H9239">
        <v>92105</v>
      </c>
      <c r="I9239" t="s">
        <v>1864</v>
      </c>
      <c r="J9239">
        <v>43.02</v>
      </c>
      <c r="K9239">
        <v>3</v>
      </c>
      <c r="L9239">
        <v>9.1776</v>
      </c>
      <c r="M9239">
        <v>0</v>
      </c>
      <c r="N9239">
        <v>15.4872</v>
      </c>
    </row>
    <row r="9240" spans="1:14" hidden="1">
      <c r="A9240">
        <v>7229</v>
      </c>
      <c r="B9240" t="s">
        <v>7308</v>
      </c>
      <c r="C9240" s="4">
        <v>41840</v>
      </c>
      <c r="D9240" s="4">
        <v>41842</v>
      </c>
      <c r="E9240" t="s">
        <v>38</v>
      </c>
      <c r="F9240" t="s">
        <v>573</v>
      </c>
      <c r="G9240" t="s">
        <v>21</v>
      </c>
      <c r="H9240">
        <v>94122</v>
      </c>
      <c r="I9240" t="s">
        <v>464</v>
      </c>
      <c r="J9240">
        <v>89.712000000000003</v>
      </c>
      <c r="K9240">
        <v>6</v>
      </c>
      <c r="L9240">
        <v>9.9056999999999995</v>
      </c>
      <c r="M9240">
        <v>0.2</v>
      </c>
      <c r="N9240">
        <v>30.277799999999999</v>
      </c>
    </row>
    <row r="9241" spans="1:14" hidden="1">
      <c r="A9241">
        <v>7230</v>
      </c>
      <c r="B9241" t="s">
        <v>7308</v>
      </c>
      <c r="C9241" s="4">
        <v>41840</v>
      </c>
      <c r="D9241" s="4">
        <v>41842</v>
      </c>
      <c r="E9241" t="s">
        <v>38</v>
      </c>
      <c r="F9241" t="s">
        <v>573</v>
      </c>
      <c r="G9241" t="s">
        <v>21</v>
      </c>
      <c r="H9241">
        <v>94122</v>
      </c>
      <c r="I9241" t="s">
        <v>406</v>
      </c>
      <c r="J9241">
        <v>22.83</v>
      </c>
      <c r="K9241">
        <v>3</v>
      </c>
      <c r="L9241">
        <v>4.0332999999999997</v>
      </c>
      <c r="M9241">
        <v>0</v>
      </c>
      <c r="N9241">
        <v>10.7301</v>
      </c>
    </row>
    <row r="9242" spans="1:14" hidden="1">
      <c r="A9242">
        <v>8130</v>
      </c>
      <c r="B9242" t="s">
        <v>7309</v>
      </c>
      <c r="C9242" s="4">
        <v>41840</v>
      </c>
      <c r="D9242" s="4">
        <v>41843</v>
      </c>
      <c r="E9242" t="s">
        <v>38</v>
      </c>
      <c r="F9242" t="s">
        <v>4165</v>
      </c>
      <c r="G9242" t="s">
        <v>27</v>
      </c>
      <c r="H9242">
        <v>92503</v>
      </c>
      <c r="I9242" t="s">
        <v>6972</v>
      </c>
      <c r="J9242">
        <v>41.94</v>
      </c>
      <c r="K9242">
        <v>2</v>
      </c>
      <c r="L9242">
        <v>13.4208</v>
      </c>
      <c r="M9242">
        <v>0</v>
      </c>
      <c r="N9242">
        <v>15.0984</v>
      </c>
    </row>
    <row r="9243" spans="1:14" hidden="1">
      <c r="A9243">
        <v>8131</v>
      </c>
      <c r="B9243" t="s">
        <v>7309</v>
      </c>
      <c r="C9243" s="4">
        <v>41840</v>
      </c>
      <c r="D9243" s="4">
        <v>41843</v>
      </c>
      <c r="E9243" t="s">
        <v>38</v>
      </c>
      <c r="F9243" t="s">
        <v>4165</v>
      </c>
      <c r="G9243" t="s">
        <v>27</v>
      </c>
      <c r="H9243">
        <v>92503</v>
      </c>
      <c r="I9243" t="s">
        <v>4565</v>
      </c>
      <c r="J9243">
        <v>11.96</v>
      </c>
      <c r="K9243">
        <v>2</v>
      </c>
      <c r="L9243">
        <v>3.0497999999999998</v>
      </c>
      <c r="M9243">
        <v>0</v>
      </c>
      <c r="N9243">
        <v>5.8604000000000003</v>
      </c>
    </row>
    <row r="9244" spans="1:14" hidden="1">
      <c r="A9244">
        <v>8132</v>
      </c>
      <c r="B9244" t="s">
        <v>7309</v>
      </c>
      <c r="C9244" s="4">
        <v>41840</v>
      </c>
      <c r="D9244" s="4">
        <v>41843</v>
      </c>
      <c r="E9244" t="s">
        <v>38</v>
      </c>
      <c r="F9244" t="s">
        <v>4165</v>
      </c>
      <c r="G9244" t="s">
        <v>27</v>
      </c>
      <c r="H9244">
        <v>92503</v>
      </c>
      <c r="I9244" t="s">
        <v>3321</v>
      </c>
      <c r="J9244">
        <v>13.12</v>
      </c>
      <c r="K9244">
        <v>4</v>
      </c>
      <c r="L9244">
        <v>2.3288000000000002</v>
      </c>
      <c r="M9244">
        <v>0</v>
      </c>
      <c r="N9244">
        <v>3.8048000000000002</v>
      </c>
    </row>
    <row r="9245" spans="1:14" hidden="1">
      <c r="A9245">
        <v>8133</v>
      </c>
      <c r="B9245" t="s">
        <v>7309</v>
      </c>
      <c r="C9245" s="4">
        <v>41840</v>
      </c>
      <c r="D9245" s="4">
        <v>41843</v>
      </c>
      <c r="E9245" t="s">
        <v>38</v>
      </c>
      <c r="F9245" t="s">
        <v>4165</v>
      </c>
      <c r="G9245" t="s">
        <v>27</v>
      </c>
      <c r="H9245">
        <v>92503</v>
      </c>
      <c r="I9245" t="s">
        <v>2994</v>
      </c>
      <c r="J9245">
        <v>535.41</v>
      </c>
      <c r="K9245">
        <v>3</v>
      </c>
      <c r="L9245">
        <v>124.929</v>
      </c>
      <c r="M9245">
        <v>0</v>
      </c>
      <c r="N9245">
        <v>160.62299999999999</v>
      </c>
    </row>
    <row r="9246" spans="1:14" hidden="1">
      <c r="A9246">
        <v>3354</v>
      </c>
      <c r="B9246" t="s">
        <v>7310</v>
      </c>
      <c r="C9246" s="4">
        <v>41839</v>
      </c>
      <c r="D9246" s="4">
        <v>41844</v>
      </c>
      <c r="E9246" t="s">
        <v>15</v>
      </c>
      <c r="F9246" t="s">
        <v>366</v>
      </c>
      <c r="G9246" t="s">
        <v>27</v>
      </c>
      <c r="H9246">
        <v>6010</v>
      </c>
      <c r="I9246" t="s">
        <v>1704</v>
      </c>
      <c r="J9246">
        <v>359.98</v>
      </c>
      <c r="K9246">
        <v>2</v>
      </c>
      <c r="L9246">
        <v>133.1926</v>
      </c>
      <c r="M9246">
        <v>0</v>
      </c>
      <c r="N9246">
        <v>93.594800000000006</v>
      </c>
    </row>
    <row r="9247" spans="1:14" hidden="1">
      <c r="A9247">
        <v>3355</v>
      </c>
      <c r="B9247" t="s">
        <v>7310</v>
      </c>
      <c r="C9247" s="4">
        <v>41839</v>
      </c>
      <c r="D9247" s="4">
        <v>41844</v>
      </c>
      <c r="E9247" t="s">
        <v>15</v>
      </c>
      <c r="F9247" t="s">
        <v>366</v>
      </c>
      <c r="G9247" t="s">
        <v>27</v>
      </c>
      <c r="H9247">
        <v>6010</v>
      </c>
      <c r="I9247" t="s">
        <v>3082</v>
      </c>
      <c r="J9247">
        <v>70.56</v>
      </c>
      <c r="K9247">
        <v>1</v>
      </c>
      <c r="L9247">
        <v>74.591999999999999</v>
      </c>
      <c r="M9247">
        <v>0.3</v>
      </c>
      <c r="N9247">
        <v>-4.032</v>
      </c>
    </row>
    <row r="9248" spans="1:14" hidden="1">
      <c r="A9248">
        <v>3356</v>
      </c>
      <c r="B9248" t="s">
        <v>7310</v>
      </c>
      <c r="C9248" s="4">
        <v>41839</v>
      </c>
      <c r="D9248" s="4">
        <v>41844</v>
      </c>
      <c r="E9248" t="s">
        <v>15</v>
      </c>
      <c r="F9248" t="s">
        <v>366</v>
      </c>
      <c r="G9248" t="s">
        <v>27</v>
      </c>
      <c r="H9248">
        <v>6010</v>
      </c>
      <c r="I9248" t="s">
        <v>3365</v>
      </c>
      <c r="J9248">
        <v>20.88</v>
      </c>
      <c r="K9248">
        <v>2</v>
      </c>
      <c r="L9248">
        <v>5.6375999999999999</v>
      </c>
      <c r="M9248">
        <v>0</v>
      </c>
      <c r="N9248">
        <v>9.6047999999999991</v>
      </c>
    </row>
    <row r="9249" spans="1:14" hidden="1">
      <c r="A9249">
        <v>3357</v>
      </c>
      <c r="B9249" t="s">
        <v>7310</v>
      </c>
      <c r="C9249" s="4">
        <v>41839</v>
      </c>
      <c r="D9249" s="4">
        <v>41844</v>
      </c>
      <c r="E9249" t="s">
        <v>15</v>
      </c>
      <c r="F9249" t="s">
        <v>366</v>
      </c>
      <c r="G9249" t="s">
        <v>27</v>
      </c>
      <c r="H9249">
        <v>6010</v>
      </c>
      <c r="I9249" t="s">
        <v>4776</v>
      </c>
      <c r="J9249">
        <v>3.81</v>
      </c>
      <c r="K9249">
        <v>1</v>
      </c>
      <c r="L9249">
        <v>1.9812000000000001</v>
      </c>
      <c r="M9249">
        <v>0</v>
      </c>
      <c r="N9249">
        <v>1.8288</v>
      </c>
    </row>
    <row r="9250" spans="1:14" hidden="1">
      <c r="A9250">
        <v>5589</v>
      </c>
      <c r="B9250" t="s">
        <v>7311</v>
      </c>
      <c r="C9250" s="4">
        <v>41839</v>
      </c>
      <c r="D9250" s="4">
        <v>41844</v>
      </c>
      <c r="E9250" t="s">
        <v>15</v>
      </c>
      <c r="F9250" t="s">
        <v>1292</v>
      </c>
      <c r="G9250" t="s">
        <v>17</v>
      </c>
      <c r="H9250">
        <v>59405</v>
      </c>
      <c r="I9250" t="s">
        <v>844</v>
      </c>
      <c r="J9250">
        <v>6.0960000000000001</v>
      </c>
      <c r="K9250">
        <v>2</v>
      </c>
      <c r="L9250">
        <v>1.9431</v>
      </c>
      <c r="M9250">
        <v>0.2</v>
      </c>
      <c r="N9250">
        <v>2.2098</v>
      </c>
    </row>
    <row r="9251" spans="1:14" hidden="1">
      <c r="A9251">
        <v>2103</v>
      </c>
      <c r="B9251" t="s">
        <v>7312</v>
      </c>
      <c r="C9251" s="4">
        <v>41838</v>
      </c>
      <c r="D9251" s="4">
        <v>41838</v>
      </c>
      <c r="E9251" t="s">
        <v>98</v>
      </c>
      <c r="F9251" t="s">
        <v>1585</v>
      </c>
      <c r="G9251" t="s">
        <v>17</v>
      </c>
      <c r="H9251">
        <v>85705</v>
      </c>
      <c r="I9251" t="s">
        <v>1878</v>
      </c>
      <c r="J9251">
        <v>259.13600000000002</v>
      </c>
      <c r="K9251">
        <v>4</v>
      </c>
      <c r="L9251">
        <v>71.2624</v>
      </c>
      <c r="M9251">
        <v>0.2</v>
      </c>
      <c r="N9251">
        <v>-25.913599999999999</v>
      </c>
    </row>
    <row r="9252" spans="1:14" hidden="1">
      <c r="A9252">
        <v>9030</v>
      </c>
      <c r="B9252" t="s">
        <v>7313</v>
      </c>
      <c r="C9252" s="4">
        <v>41838</v>
      </c>
      <c r="D9252" s="4">
        <v>41843</v>
      </c>
      <c r="E9252" t="s">
        <v>15</v>
      </c>
      <c r="F9252" t="s">
        <v>262</v>
      </c>
      <c r="G9252" t="s">
        <v>21</v>
      </c>
      <c r="H9252">
        <v>10801</v>
      </c>
      <c r="I9252" t="s">
        <v>28</v>
      </c>
      <c r="J9252">
        <v>13.904</v>
      </c>
      <c r="K9252">
        <v>2</v>
      </c>
      <c r="L9252">
        <v>4.6925999999999997</v>
      </c>
      <c r="M9252">
        <v>0.2</v>
      </c>
      <c r="N9252">
        <v>4.5187999999999997</v>
      </c>
    </row>
    <row r="9253" spans="1:14" hidden="1">
      <c r="A9253">
        <v>3270</v>
      </c>
      <c r="B9253" t="s">
        <v>7314</v>
      </c>
      <c r="C9253" s="4">
        <v>41835</v>
      </c>
      <c r="D9253" s="4">
        <v>41839</v>
      </c>
      <c r="E9253" t="s">
        <v>15</v>
      </c>
      <c r="F9253" t="s">
        <v>741</v>
      </c>
      <c r="G9253" t="s">
        <v>27</v>
      </c>
      <c r="H9253">
        <v>57103</v>
      </c>
      <c r="I9253" t="s">
        <v>1836</v>
      </c>
      <c r="J9253">
        <v>2.97</v>
      </c>
      <c r="K9253">
        <v>3</v>
      </c>
      <c r="L9253">
        <v>0.5544</v>
      </c>
      <c r="M9253">
        <v>0</v>
      </c>
      <c r="N9253">
        <v>1.3068</v>
      </c>
    </row>
    <row r="9254" spans="1:14" hidden="1">
      <c r="A9254">
        <v>3271</v>
      </c>
      <c r="B9254" t="s">
        <v>7314</v>
      </c>
      <c r="C9254" s="4">
        <v>41835</v>
      </c>
      <c r="D9254" s="4">
        <v>41839</v>
      </c>
      <c r="E9254" t="s">
        <v>15</v>
      </c>
      <c r="F9254" t="s">
        <v>741</v>
      </c>
      <c r="G9254" t="s">
        <v>27</v>
      </c>
      <c r="H9254">
        <v>57103</v>
      </c>
      <c r="I9254" t="s">
        <v>2161</v>
      </c>
      <c r="J9254">
        <v>6.54</v>
      </c>
      <c r="K9254">
        <v>3</v>
      </c>
      <c r="L9254">
        <v>1.2862</v>
      </c>
      <c r="M9254">
        <v>0</v>
      </c>
      <c r="N9254">
        <v>2.6814</v>
      </c>
    </row>
    <row r="9255" spans="1:14" hidden="1">
      <c r="A9255">
        <v>2207</v>
      </c>
      <c r="B9255" t="s">
        <v>7315</v>
      </c>
      <c r="C9255" s="4">
        <v>41834</v>
      </c>
      <c r="D9255" s="4">
        <v>41840</v>
      </c>
      <c r="E9255" t="s">
        <v>15</v>
      </c>
      <c r="F9255" t="s">
        <v>1241</v>
      </c>
      <c r="G9255" t="s">
        <v>17</v>
      </c>
      <c r="H9255">
        <v>60505</v>
      </c>
      <c r="I9255" t="s">
        <v>2624</v>
      </c>
      <c r="J9255">
        <v>29.931999999999999</v>
      </c>
      <c r="K9255">
        <v>7</v>
      </c>
      <c r="L9255">
        <v>10.9038</v>
      </c>
      <c r="M9255">
        <v>0.8</v>
      </c>
      <c r="N9255">
        <v>-46.394599999999997</v>
      </c>
    </row>
    <row r="9256" spans="1:14" hidden="1">
      <c r="A9256">
        <v>2208</v>
      </c>
      <c r="B9256" t="s">
        <v>7315</v>
      </c>
      <c r="C9256" s="4">
        <v>41834</v>
      </c>
      <c r="D9256" s="4">
        <v>41840</v>
      </c>
      <c r="E9256" t="s">
        <v>15</v>
      </c>
      <c r="F9256" t="s">
        <v>1241</v>
      </c>
      <c r="G9256" t="s">
        <v>17</v>
      </c>
      <c r="H9256">
        <v>60505</v>
      </c>
      <c r="I9256" t="s">
        <v>1669</v>
      </c>
      <c r="J9256">
        <v>38.271999999999998</v>
      </c>
      <c r="K9256">
        <v>4</v>
      </c>
      <c r="L9256">
        <v>8.6112000000000002</v>
      </c>
      <c r="M9256">
        <v>0.2</v>
      </c>
      <c r="N9256">
        <v>3.8271999999999999</v>
      </c>
    </row>
    <row r="9257" spans="1:14" hidden="1">
      <c r="A9257">
        <v>2996</v>
      </c>
      <c r="B9257" t="s">
        <v>7316</v>
      </c>
      <c r="C9257" s="4">
        <v>41834</v>
      </c>
      <c r="D9257" s="4">
        <v>41841</v>
      </c>
      <c r="E9257" t="s">
        <v>15</v>
      </c>
      <c r="F9257" t="s">
        <v>2079</v>
      </c>
      <c r="G9257" t="s">
        <v>21</v>
      </c>
      <c r="H9257">
        <v>85023</v>
      </c>
      <c r="I9257" t="s">
        <v>3912</v>
      </c>
      <c r="J9257">
        <v>55.92</v>
      </c>
      <c r="K9257">
        <v>5</v>
      </c>
      <c r="L9257">
        <v>9.9258000000000006</v>
      </c>
      <c r="M9257">
        <v>0.2</v>
      </c>
      <c r="N9257">
        <v>6.2910000000000004</v>
      </c>
    </row>
    <row r="9258" spans="1:14" hidden="1">
      <c r="A9258">
        <v>6932</v>
      </c>
      <c r="B9258" t="s">
        <v>7317</v>
      </c>
      <c r="C9258" s="4">
        <v>41834</v>
      </c>
      <c r="D9258" s="4">
        <v>41838</v>
      </c>
      <c r="E9258" t="s">
        <v>15</v>
      </c>
      <c r="F9258" t="s">
        <v>2558</v>
      </c>
      <c r="G9258" t="s">
        <v>21</v>
      </c>
      <c r="H9258">
        <v>19140</v>
      </c>
      <c r="I9258" t="s">
        <v>4940</v>
      </c>
      <c r="J9258">
        <v>13.494</v>
      </c>
      <c r="K9258">
        <v>1</v>
      </c>
      <c r="L9258">
        <v>15.743</v>
      </c>
      <c r="M9258">
        <v>0.4</v>
      </c>
      <c r="N9258">
        <v>-2.2490000000000001</v>
      </c>
    </row>
    <row r="9259" spans="1:14" hidden="1">
      <c r="A9259">
        <v>6933</v>
      </c>
      <c r="B9259" t="s">
        <v>7317</v>
      </c>
      <c r="C9259" s="4">
        <v>41834</v>
      </c>
      <c r="D9259" s="4">
        <v>41838</v>
      </c>
      <c r="E9259" t="s">
        <v>15</v>
      </c>
      <c r="F9259" t="s">
        <v>2558</v>
      </c>
      <c r="G9259" t="s">
        <v>21</v>
      </c>
      <c r="H9259">
        <v>19140</v>
      </c>
      <c r="I9259" t="s">
        <v>1214</v>
      </c>
      <c r="J9259">
        <v>23.988</v>
      </c>
      <c r="K9259">
        <v>2</v>
      </c>
      <c r="L9259">
        <v>18.990500000000001</v>
      </c>
      <c r="M9259">
        <v>0.4</v>
      </c>
      <c r="N9259">
        <v>-13.993</v>
      </c>
    </row>
    <row r="9260" spans="1:14" hidden="1">
      <c r="A9260">
        <v>6934</v>
      </c>
      <c r="B9260" t="s">
        <v>7317</v>
      </c>
      <c r="C9260" s="4">
        <v>41834</v>
      </c>
      <c r="D9260" s="4">
        <v>41838</v>
      </c>
      <c r="E9260" t="s">
        <v>15</v>
      </c>
      <c r="F9260" t="s">
        <v>2558</v>
      </c>
      <c r="G9260" t="s">
        <v>21</v>
      </c>
      <c r="H9260">
        <v>19140</v>
      </c>
      <c r="I9260" t="s">
        <v>346</v>
      </c>
      <c r="J9260">
        <v>31.984000000000002</v>
      </c>
      <c r="K9260">
        <v>2</v>
      </c>
      <c r="L9260">
        <v>15.392300000000001</v>
      </c>
      <c r="M9260">
        <v>0.2</v>
      </c>
      <c r="N9260">
        <v>1.1994</v>
      </c>
    </row>
    <row r="9261" spans="1:14" hidden="1">
      <c r="A9261">
        <v>6935</v>
      </c>
      <c r="B9261" t="s">
        <v>7317</v>
      </c>
      <c r="C9261" s="4">
        <v>41834</v>
      </c>
      <c r="D9261" s="4">
        <v>41838</v>
      </c>
      <c r="E9261" t="s">
        <v>15</v>
      </c>
      <c r="F9261" t="s">
        <v>2558</v>
      </c>
      <c r="G9261" t="s">
        <v>21</v>
      </c>
      <c r="H9261">
        <v>19140</v>
      </c>
      <c r="I9261" t="s">
        <v>854</v>
      </c>
      <c r="J9261">
        <v>41.584000000000003</v>
      </c>
      <c r="K9261">
        <v>2</v>
      </c>
      <c r="L9261">
        <v>18.4529</v>
      </c>
      <c r="M9261">
        <v>0.2</v>
      </c>
      <c r="N9261">
        <v>4.6782000000000004</v>
      </c>
    </row>
    <row r="9262" spans="1:14" hidden="1">
      <c r="A9262">
        <v>7624</v>
      </c>
      <c r="B9262" t="s">
        <v>7318</v>
      </c>
      <c r="C9262" s="4">
        <v>41834</v>
      </c>
      <c r="D9262" s="4">
        <v>41840</v>
      </c>
      <c r="E9262" t="s">
        <v>15</v>
      </c>
      <c r="F9262" t="s">
        <v>4810</v>
      </c>
      <c r="G9262" t="s">
        <v>17</v>
      </c>
      <c r="H9262">
        <v>19711</v>
      </c>
      <c r="I9262" t="s">
        <v>1970</v>
      </c>
      <c r="J9262">
        <v>39.479999999999997</v>
      </c>
      <c r="K9262">
        <v>1</v>
      </c>
      <c r="L9262">
        <v>28.425599999999999</v>
      </c>
      <c r="M9262">
        <v>0</v>
      </c>
      <c r="N9262">
        <v>11.054399999999999</v>
      </c>
    </row>
    <row r="9263" spans="1:14" hidden="1">
      <c r="A9263">
        <v>8053</v>
      </c>
      <c r="B9263" t="s">
        <v>7319</v>
      </c>
      <c r="C9263" s="4">
        <v>41834</v>
      </c>
      <c r="D9263" s="4">
        <v>41837</v>
      </c>
      <c r="E9263" t="s">
        <v>52</v>
      </c>
      <c r="F9263" t="s">
        <v>1985</v>
      </c>
      <c r="G9263" t="s">
        <v>27</v>
      </c>
      <c r="H9263">
        <v>10009</v>
      </c>
      <c r="I9263" t="s">
        <v>4340</v>
      </c>
      <c r="J9263">
        <v>17.940000000000001</v>
      </c>
      <c r="K9263">
        <v>3</v>
      </c>
      <c r="L9263">
        <v>4.4850000000000003</v>
      </c>
      <c r="M9263">
        <v>0</v>
      </c>
      <c r="N9263">
        <v>4.4850000000000003</v>
      </c>
    </row>
    <row r="9264" spans="1:14" hidden="1">
      <c r="A9264">
        <v>4552</v>
      </c>
      <c r="B9264" t="s">
        <v>7320</v>
      </c>
      <c r="C9264" s="4">
        <v>41833</v>
      </c>
      <c r="D9264" s="4">
        <v>41837</v>
      </c>
      <c r="E9264" t="s">
        <v>15</v>
      </c>
      <c r="F9264" t="s">
        <v>2349</v>
      </c>
      <c r="G9264" t="s">
        <v>27</v>
      </c>
      <c r="H9264">
        <v>90049</v>
      </c>
      <c r="I9264" t="s">
        <v>2304</v>
      </c>
      <c r="J9264">
        <v>351.21600000000001</v>
      </c>
      <c r="K9264">
        <v>3</v>
      </c>
      <c r="L9264">
        <v>115.6086</v>
      </c>
      <c r="M9264">
        <v>0.2</v>
      </c>
      <c r="N9264">
        <v>4.3901999999999797</v>
      </c>
    </row>
    <row r="9265" spans="1:14" hidden="1">
      <c r="A9265">
        <v>338</v>
      </c>
      <c r="B9265" t="s">
        <v>7321</v>
      </c>
      <c r="C9265" s="4">
        <v>41832</v>
      </c>
      <c r="D9265" s="4">
        <v>41837</v>
      </c>
      <c r="E9265" t="s">
        <v>15</v>
      </c>
      <c r="F9265" t="s">
        <v>3308</v>
      </c>
      <c r="G9265" t="s">
        <v>27</v>
      </c>
      <c r="H9265">
        <v>94122</v>
      </c>
      <c r="I9265" t="s">
        <v>140</v>
      </c>
      <c r="J9265">
        <v>7.7119999999999997</v>
      </c>
      <c r="K9265">
        <v>2</v>
      </c>
      <c r="L9265">
        <v>2.4582000000000002</v>
      </c>
      <c r="M9265">
        <v>0.2</v>
      </c>
      <c r="N9265">
        <v>2.7955999999999999</v>
      </c>
    </row>
    <row r="9266" spans="1:14" hidden="1">
      <c r="A9266">
        <v>339</v>
      </c>
      <c r="B9266" t="s">
        <v>7321</v>
      </c>
      <c r="C9266" s="4">
        <v>41832</v>
      </c>
      <c r="D9266" s="4">
        <v>41837</v>
      </c>
      <c r="E9266" t="s">
        <v>15</v>
      </c>
      <c r="F9266" t="s">
        <v>3308</v>
      </c>
      <c r="G9266" t="s">
        <v>27</v>
      </c>
      <c r="H9266">
        <v>94122</v>
      </c>
      <c r="I9266" t="s">
        <v>1444</v>
      </c>
      <c r="J9266">
        <v>698.35199999999998</v>
      </c>
      <c r="K9266">
        <v>3</v>
      </c>
      <c r="L9266">
        <v>238.6036</v>
      </c>
      <c r="M9266">
        <v>0.2</v>
      </c>
      <c r="N9266">
        <v>-17.4588000000001</v>
      </c>
    </row>
    <row r="9267" spans="1:14" hidden="1">
      <c r="A9267">
        <v>1221</v>
      </c>
      <c r="B9267" t="s">
        <v>7322</v>
      </c>
      <c r="C9267" s="4">
        <v>41832</v>
      </c>
      <c r="D9267" s="4">
        <v>41836</v>
      </c>
      <c r="E9267" t="s">
        <v>15</v>
      </c>
      <c r="F9267" t="s">
        <v>431</v>
      </c>
      <c r="G9267" t="s">
        <v>17</v>
      </c>
      <c r="H9267">
        <v>90036</v>
      </c>
      <c r="I9267" t="s">
        <v>5607</v>
      </c>
      <c r="J9267">
        <v>249.75</v>
      </c>
      <c r="K9267">
        <v>9</v>
      </c>
      <c r="L9267">
        <v>22.754999999999999</v>
      </c>
      <c r="M9267">
        <v>0</v>
      </c>
      <c r="N9267">
        <v>44.954999999999998</v>
      </c>
    </row>
    <row r="9268" spans="1:14" hidden="1">
      <c r="A9268">
        <v>1222</v>
      </c>
      <c r="B9268" t="s">
        <v>7322</v>
      </c>
      <c r="C9268" s="4">
        <v>41832</v>
      </c>
      <c r="D9268" s="4">
        <v>41836</v>
      </c>
      <c r="E9268" t="s">
        <v>15</v>
      </c>
      <c r="F9268" t="s">
        <v>431</v>
      </c>
      <c r="G9268" t="s">
        <v>17</v>
      </c>
      <c r="H9268">
        <v>90036</v>
      </c>
      <c r="I9268" t="s">
        <v>2243</v>
      </c>
      <c r="J9268">
        <v>255.93600000000001</v>
      </c>
      <c r="K9268">
        <v>8</v>
      </c>
      <c r="L9268">
        <v>28.392900000000001</v>
      </c>
      <c r="M9268">
        <v>0.2</v>
      </c>
      <c r="N9268">
        <v>28.7928</v>
      </c>
    </row>
    <row r="9269" spans="1:14" hidden="1">
      <c r="A9269">
        <v>2982</v>
      </c>
      <c r="B9269" t="s">
        <v>7323</v>
      </c>
      <c r="C9269" s="4">
        <v>41832</v>
      </c>
      <c r="D9269" s="4">
        <v>41838</v>
      </c>
      <c r="E9269" t="s">
        <v>15</v>
      </c>
      <c r="F9269" t="s">
        <v>3620</v>
      </c>
      <c r="G9269" t="s">
        <v>21</v>
      </c>
      <c r="H9269">
        <v>98115</v>
      </c>
      <c r="I9269" t="s">
        <v>678</v>
      </c>
      <c r="J9269">
        <v>123.136</v>
      </c>
      <c r="K9269">
        <v>4</v>
      </c>
      <c r="L9269">
        <v>27.320799999999998</v>
      </c>
      <c r="M9269">
        <v>0.2</v>
      </c>
      <c r="N9269">
        <v>13.8528</v>
      </c>
    </row>
    <row r="9270" spans="1:14" hidden="1">
      <c r="A9270">
        <v>2983</v>
      </c>
      <c r="B9270" t="s">
        <v>7323</v>
      </c>
      <c r="C9270" s="4">
        <v>41832</v>
      </c>
      <c r="D9270" s="4">
        <v>41838</v>
      </c>
      <c r="E9270" t="s">
        <v>15</v>
      </c>
      <c r="F9270" t="s">
        <v>3620</v>
      </c>
      <c r="G9270" t="s">
        <v>21</v>
      </c>
      <c r="H9270">
        <v>98115</v>
      </c>
      <c r="I9270" t="s">
        <v>1491</v>
      </c>
      <c r="J9270">
        <v>11.263999999999999</v>
      </c>
      <c r="K9270">
        <v>4</v>
      </c>
      <c r="L9270">
        <v>1.8655999999999999</v>
      </c>
      <c r="M9270">
        <v>0.2</v>
      </c>
      <c r="N9270">
        <v>3.8016000000000001</v>
      </c>
    </row>
    <row r="9271" spans="1:14" hidden="1">
      <c r="A9271">
        <v>7399</v>
      </c>
      <c r="B9271" t="s">
        <v>7324</v>
      </c>
      <c r="C9271" s="4">
        <v>41832</v>
      </c>
      <c r="D9271" s="4">
        <v>41835</v>
      </c>
      <c r="E9271" t="s">
        <v>52</v>
      </c>
      <c r="F9271" t="s">
        <v>772</v>
      </c>
      <c r="G9271" t="s">
        <v>21</v>
      </c>
      <c r="H9271">
        <v>60610</v>
      </c>
      <c r="I9271" t="s">
        <v>3263</v>
      </c>
      <c r="J9271">
        <v>35.856000000000002</v>
      </c>
      <c r="K9271">
        <v>9</v>
      </c>
      <c r="L9271">
        <v>2.5398000000000001</v>
      </c>
      <c r="M9271">
        <v>0.2</v>
      </c>
      <c r="N9271">
        <v>12.9978</v>
      </c>
    </row>
    <row r="9272" spans="1:14" hidden="1">
      <c r="A9272">
        <v>7400</v>
      </c>
      <c r="B9272" t="s">
        <v>7324</v>
      </c>
      <c r="C9272" s="4">
        <v>41832</v>
      </c>
      <c r="D9272" s="4">
        <v>41835</v>
      </c>
      <c r="E9272" t="s">
        <v>52</v>
      </c>
      <c r="F9272" t="s">
        <v>772</v>
      </c>
      <c r="G9272" t="s">
        <v>21</v>
      </c>
      <c r="H9272">
        <v>60610</v>
      </c>
      <c r="I9272" t="s">
        <v>2056</v>
      </c>
      <c r="J9272">
        <v>23.84</v>
      </c>
      <c r="K9272">
        <v>4</v>
      </c>
      <c r="L9272">
        <v>5.1405000000000003</v>
      </c>
      <c r="M9272">
        <v>0.2</v>
      </c>
      <c r="N9272">
        <v>3.278</v>
      </c>
    </row>
    <row r="9273" spans="1:14" hidden="1">
      <c r="A9273">
        <v>8314</v>
      </c>
      <c r="B9273" t="s">
        <v>7325</v>
      </c>
      <c r="C9273" s="4">
        <v>41832</v>
      </c>
      <c r="D9273" s="4">
        <v>41836</v>
      </c>
      <c r="E9273" t="s">
        <v>15</v>
      </c>
      <c r="F9273" t="s">
        <v>1949</v>
      </c>
      <c r="G9273" t="s">
        <v>17</v>
      </c>
      <c r="H9273">
        <v>77573</v>
      </c>
      <c r="I9273" t="s">
        <v>970</v>
      </c>
      <c r="J9273">
        <v>512.35799999999995</v>
      </c>
      <c r="K9273">
        <v>3</v>
      </c>
      <c r="L9273">
        <v>175.66560000000001</v>
      </c>
      <c r="M9273">
        <v>0.3</v>
      </c>
      <c r="N9273">
        <v>-14.6387999999999</v>
      </c>
    </row>
    <row r="9274" spans="1:14" hidden="1">
      <c r="A9274">
        <v>8315</v>
      </c>
      <c r="B9274" t="s">
        <v>7325</v>
      </c>
      <c r="C9274" s="4">
        <v>41832</v>
      </c>
      <c r="D9274" s="4">
        <v>41836</v>
      </c>
      <c r="E9274" t="s">
        <v>15</v>
      </c>
      <c r="F9274" t="s">
        <v>1949</v>
      </c>
      <c r="G9274" t="s">
        <v>17</v>
      </c>
      <c r="H9274">
        <v>77573</v>
      </c>
      <c r="I9274" t="s">
        <v>481</v>
      </c>
      <c r="J9274">
        <v>3.488</v>
      </c>
      <c r="K9274">
        <v>2</v>
      </c>
      <c r="L9274">
        <v>1.4605999999999999</v>
      </c>
      <c r="M9274">
        <v>0.2</v>
      </c>
      <c r="N9274">
        <v>0.56679999999999997</v>
      </c>
    </row>
    <row r="9275" spans="1:14" hidden="1">
      <c r="A9275">
        <v>8316</v>
      </c>
      <c r="B9275" t="s">
        <v>7325</v>
      </c>
      <c r="C9275" s="4">
        <v>41832</v>
      </c>
      <c r="D9275" s="4">
        <v>41836</v>
      </c>
      <c r="E9275" t="s">
        <v>15</v>
      </c>
      <c r="F9275" t="s">
        <v>1949</v>
      </c>
      <c r="G9275" t="s">
        <v>17</v>
      </c>
      <c r="H9275">
        <v>77573</v>
      </c>
      <c r="I9275" t="s">
        <v>2283</v>
      </c>
      <c r="J9275">
        <v>22.288</v>
      </c>
      <c r="K9275">
        <v>7</v>
      </c>
      <c r="L9275">
        <v>2.6267999999999998</v>
      </c>
      <c r="M9275">
        <v>0.2</v>
      </c>
      <c r="N9275">
        <v>3.9003999999999999</v>
      </c>
    </row>
    <row r="9276" spans="1:14" hidden="1">
      <c r="A9276">
        <v>8317</v>
      </c>
      <c r="B9276" t="s">
        <v>7325</v>
      </c>
      <c r="C9276" s="4">
        <v>41832</v>
      </c>
      <c r="D9276" s="4">
        <v>41836</v>
      </c>
      <c r="E9276" t="s">
        <v>15</v>
      </c>
      <c r="F9276" t="s">
        <v>1949</v>
      </c>
      <c r="G9276" t="s">
        <v>17</v>
      </c>
      <c r="H9276">
        <v>77573</v>
      </c>
      <c r="I9276" t="s">
        <v>3437</v>
      </c>
      <c r="J9276">
        <v>16.032</v>
      </c>
      <c r="K9276">
        <v>3</v>
      </c>
      <c r="L9276">
        <v>3.4735999999999998</v>
      </c>
      <c r="M9276">
        <v>0.2</v>
      </c>
      <c r="N9276">
        <v>5.6112000000000002</v>
      </c>
    </row>
    <row r="9277" spans="1:14" hidden="1">
      <c r="A9277">
        <v>1029</v>
      </c>
      <c r="B9277" t="s">
        <v>7326</v>
      </c>
      <c r="C9277" s="4">
        <v>41831</v>
      </c>
      <c r="D9277" s="4">
        <v>41835</v>
      </c>
      <c r="E9277" t="s">
        <v>15</v>
      </c>
      <c r="F9277" t="s">
        <v>2759</v>
      </c>
      <c r="G9277" t="s">
        <v>27</v>
      </c>
      <c r="H9277">
        <v>7601</v>
      </c>
      <c r="I9277" t="s">
        <v>2208</v>
      </c>
      <c r="J9277">
        <v>177.2</v>
      </c>
      <c r="K9277">
        <v>5</v>
      </c>
      <c r="L9277">
        <v>18.783200000000001</v>
      </c>
      <c r="M9277">
        <v>0</v>
      </c>
      <c r="N9277">
        <v>83.284000000000006</v>
      </c>
    </row>
    <row r="9278" spans="1:14" hidden="1">
      <c r="A9278">
        <v>1030</v>
      </c>
      <c r="B9278" t="s">
        <v>7326</v>
      </c>
      <c r="C9278" s="4">
        <v>41831</v>
      </c>
      <c r="D9278" s="4">
        <v>41835</v>
      </c>
      <c r="E9278" t="s">
        <v>15</v>
      </c>
      <c r="F9278" t="s">
        <v>2759</v>
      </c>
      <c r="G9278" t="s">
        <v>27</v>
      </c>
      <c r="H9278">
        <v>7601</v>
      </c>
      <c r="I9278" t="s">
        <v>2480</v>
      </c>
      <c r="J9278">
        <v>197.97</v>
      </c>
      <c r="K9278">
        <v>3</v>
      </c>
      <c r="L9278">
        <v>46.852899999999998</v>
      </c>
      <c r="M9278">
        <v>0</v>
      </c>
      <c r="N9278">
        <v>57.411299999999997</v>
      </c>
    </row>
    <row r="9279" spans="1:14" hidden="1">
      <c r="A9279">
        <v>1031</v>
      </c>
      <c r="B9279" t="s">
        <v>7326</v>
      </c>
      <c r="C9279" s="4">
        <v>41831</v>
      </c>
      <c r="D9279" s="4">
        <v>41835</v>
      </c>
      <c r="E9279" t="s">
        <v>15</v>
      </c>
      <c r="F9279" t="s">
        <v>2759</v>
      </c>
      <c r="G9279" t="s">
        <v>27</v>
      </c>
      <c r="H9279">
        <v>7601</v>
      </c>
      <c r="I9279" t="s">
        <v>845</v>
      </c>
      <c r="J9279">
        <v>854.94</v>
      </c>
      <c r="K9279">
        <v>3</v>
      </c>
      <c r="L9279">
        <v>213.73500000000001</v>
      </c>
      <c r="M9279">
        <v>0</v>
      </c>
      <c r="N9279">
        <v>213.73500000000001</v>
      </c>
    </row>
    <row r="9280" spans="1:14" hidden="1">
      <c r="A9280">
        <v>1032</v>
      </c>
      <c r="B9280" t="s">
        <v>7326</v>
      </c>
      <c r="C9280" s="4">
        <v>41831</v>
      </c>
      <c r="D9280" s="4">
        <v>41835</v>
      </c>
      <c r="E9280" t="s">
        <v>15</v>
      </c>
      <c r="F9280" t="s">
        <v>2759</v>
      </c>
      <c r="G9280" t="s">
        <v>27</v>
      </c>
      <c r="H9280">
        <v>7601</v>
      </c>
      <c r="I9280" t="s">
        <v>1088</v>
      </c>
      <c r="J9280">
        <v>124.11</v>
      </c>
      <c r="K9280">
        <v>9</v>
      </c>
      <c r="L9280">
        <v>7.9981999999999998</v>
      </c>
      <c r="M9280">
        <v>0</v>
      </c>
      <c r="N9280">
        <v>52.126199999999997</v>
      </c>
    </row>
    <row r="9281" spans="1:14" hidden="1">
      <c r="A9281">
        <v>1033</v>
      </c>
      <c r="B9281" t="s">
        <v>7326</v>
      </c>
      <c r="C9281" s="4">
        <v>41831</v>
      </c>
      <c r="D9281" s="4">
        <v>41835</v>
      </c>
      <c r="E9281" t="s">
        <v>15</v>
      </c>
      <c r="F9281" t="s">
        <v>2759</v>
      </c>
      <c r="G9281" t="s">
        <v>27</v>
      </c>
      <c r="H9281">
        <v>7601</v>
      </c>
      <c r="I9281" t="s">
        <v>2213</v>
      </c>
      <c r="J9281">
        <v>14.4</v>
      </c>
      <c r="K9281">
        <v>5</v>
      </c>
      <c r="L9281">
        <v>1.4688000000000001</v>
      </c>
      <c r="M9281">
        <v>0</v>
      </c>
      <c r="N9281">
        <v>7.056</v>
      </c>
    </row>
    <row r="9282" spans="1:14" hidden="1">
      <c r="A9282">
        <v>5801</v>
      </c>
      <c r="B9282" t="s">
        <v>7327</v>
      </c>
      <c r="C9282" s="4">
        <v>41831</v>
      </c>
      <c r="D9282" s="4">
        <v>41834</v>
      </c>
      <c r="E9282" t="s">
        <v>38</v>
      </c>
      <c r="F9282" t="s">
        <v>947</v>
      </c>
      <c r="G9282" t="s">
        <v>21</v>
      </c>
      <c r="H9282">
        <v>79907</v>
      </c>
      <c r="I9282" t="s">
        <v>1704</v>
      </c>
      <c r="J9282">
        <v>575.96799999999996</v>
      </c>
      <c r="K9282">
        <v>4</v>
      </c>
      <c r="L9282">
        <v>133.1926</v>
      </c>
      <c r="M9282">
        <v>0.2</v>
      </c>
      <c r="N9282">
        <v>43.197600000000001</v>
      </c>
    </row>
    <row r="9283" spans="1:14" hidden="1">
      <c r="A9283">
        <v>5802</v>
      </c>
      <c r="B9283" t="s">
        <v>7327</v>
      </c>
      <c r="C9283" s="4">
        <v>41831</v>
      </c>
      <c r="D9283" s="4">
        <v>41834</v>
      </c>
      <c r="E9283" t="s">
        <v>38</v>
      </c>
      <c r="F9283" t="s">
        <v>947</v>
      </c>
      <c r="G9283" t="s">
        <v>21</v>
      </c>
      <c r="H9283">
        <v>79907</v>
      </c>
      <c r="I9283" t="s">
        <v>2615</v>
      </c>
      <c r="J9283">
        <v>10.368</v>
      </c>
      <c r="K9283">
        <v>2</v>
      </c>
      <c r="L9283">
        <v>3.3696000000000002</v>
      </c>
      <c r="M9283">
        <v>0.2</v>
      </c>
      <c r="N9283">
        <v>3.6288</v>
      </c>
    </row>
    <row r="9284" spans="1:14" hidden="1">
      <c r="A9284">
        <v>6335</v>
      </c>
      <c r="B9284" t="s">
        <v>7328</v>
      </c>
      <c r="C9284" s="4">
        <v>41831</v>
      </c>
      <c r="D9284" s="4">
        <v>41835</v>
      </c>
      <c r="E9284" t="s">
        <v>15</v>
      </c>
      <c r="F9284" t="s">
        <v>1903</v>
      </c>
      <c r="G9284" t="s">
        <v>21</v>
      </c>
      <c r="H9284">
        <v>10011</v>
      </c>
      <c r="I9284" t="s">
        <v>300</v>
      </c>
      <c r="J9284">
        <v>49.12</v>
      </c>
      <c r="K9284">
        <v>4</v>
      </c>
      <c r="L9284">
        <v>6.5084</v>
      </c>
      <c r="M9284">
        <v>0</v>
      </c>
      <c r="N9284">
        <v>23.086400000000001</v>
      </c>
    </row>
    <row r="9285" spans="1:14" hidden="1">
      <c r="A9285">
        <v>6336</v>
      </c>
      <c r="B9285" t="s">
        <v>7328</v>
      </c>
      <c r="C9285" s="4">
        <v>41831</v>
      </c>
      <c r="D9285" s="4">
        <v>41835</v>
      </c>
      <c r="E9285" t="s">
        <v>15</v>
      </c>
      <c r="F9285" t="s">
        <v>1903</v>
      </c>
      <c r="G9285" t="s">
        <v>21</v>
      </c>
      <c r="H9285">
        <v>10011</v>
      </c>
      <c r="I9285" t="s">
        <v>2318</v>
      </c>
      <c r="J9285">
        <v>18.28</v>
      </c>
      <c r="K9285">
        <v>5</v>
      </c>
      <c r="L9285">
        <v>2.3763999999999998</v>
      </c>
      <c r="M9285">
        <v>0.2</v>
      </c>
      <c r="N9285">
        <v>6.3979999999999997</v>
      </c>
    </row>
    <row r="9286" spans="1:14" hidden="1">
      <c r="A9286">
        <v>9934</v>
      </c>
      <c r="B9286" t="s">
        <v>7329</v>
      </c>
      <c r="C9286" s="4">
        <v>41831</v>
      </c>
      <c r="D9286" s="4">
        <v>41834</v>
      </c>
      <c r="E9286" t="s">
        <v>38</v>
      </c>
      <c r="F9286" t="s">
        <v>1597</v>
      </c>
      <c r="G9286" t="s">
        <v>21</v>
      </c>
      <c r="H9286">
        <v>14304</v>
      </c>
      <c r="I9286" t="s">
        <v>817</v>
      </c>
      <c r="J9286">
        <v>164.85</v>
      </c>
      <c r="K9286">
        <v>3</v>
      </c>
      <c r="L9286">
        <v>39.014499999999998</v>
      </c>
      <c r="M9286">
        <v>0</v>
      </c>
      <c r="N9286">
        <v>47.8065</v>
      </c>
    </row>
    <row r="9287" spans="1:14" hidden="1">
      <c r="A9287">
        <v>3367</v>
      </c>
      <c r="B9287" t="s">
        <v>7330</v>
      </c>
      <c r="C9287" s="4">
        <v>41829</v>
      </c>
      <c r="D9287" s="4">
        <v>41835</v>
      </c>
      <c r="E9287" t="s">
        <v>15</v>
      </c>
      <c r="F9287" t="s">
        <v>901</v>
      </c>
      <c r="G9287" t="s">
        <v>27</v>
      </c>
      <c r="H9287">
        <v>75217</v>
      </c>
      <c r="I9287" t="s">
        <v>2391</v>
      </c>
      <c r="J9287">
        <v>10.368</v>
      </c>
      <c r="K9287">
        <v>2</v>
      </c>
      <c r="L9287">
        <v>3.3696000000000002</v>
      </c>
      <c r="M9287">
        <v>0.2</v>
      </c>
      <c r="N9287">
        <v>3.6288</v>
      </c>
    </row>
    <row r="9288" spans="1:14" hidden="1">
      <c r="A9288">
        <v>3368</v>
      </c>
      <c r="B9288" t="s">
        <v>7330</v>
      </c>
      <c r="C9288" s="4">
        <v>41829</v>
      </c>
      <c r="D9288" s="4">
        <v>41835</v>
      </c>
      <c r="E9288" t="s">
        <v>15</v>
      </c>
      <c r="F9288" t="s">
        <v>901</v>
      </c>
      <c r="G9288" t="s">
        <v>27</v>
      </c>
      <c r="H9288">
        <v>75217</v>
      </c>
      <c r="I9288" t="s">
        <v>465</v>
      </c>
      <c r="J9288">
        <v>14.352</v>
      </c>
      <c r="K9288">
        <v>3</v>
      </c>
      <c r="L9288">
        <v>3.2890000000000001</v>
      </c>
      <c r="M9288">
        <v>0.2</v>
      </c>
      <c r="N9288">
        <v>4.4850000000000003</v>
      </c>
    </row>
    <row r="9289" spans="1:14" hidden="1">
      <c r="A9289">
        <v>8173</v>
      </c>
      <c r="B9289" t="s">
        <v>7331</v>
      </c>
      <c r="C9289" s="4">
        <v>41829</v>
      </c>
      <c r="D9289" s="4">
        <v>41833</v>
      </c>
      <c r="E9289" t="s">
        <v>15</v>
      </c>
      <c r="F9289" t="s">
        <v>1785</v>
      </c>
      <c r="G9289" t="s">
        <v>17</v>
      </c>
      <c r="H9289">
        <v>90049</v>
      </c>
      <c r="I9289" t="s">
        <v>443</v>
      </c>
      <c r="J9289">
        <v>2.88</v>
      </c>
      <c r="K9289">
        <v>1</v>
      </c>
      <c r="L9289">
        <v>1.4688000000000001</v>
      </c>
      <c r="M9289">
        <v>0</v>
      </c>
      <c r="N9289">
        <v>1.4112</v>
      </c>
    </row>
    <row r="9290" spans="1:14" hidden="1">
      <c r="A9290">
        <v>8174</v>
      </c>
      <c r="B9290" t="s">
        <v>7331</v>
      </c>
      <c r="C9290" s="4">
        <v>41829</v>
      </c>
      <c r="D9290" s="4">
        <v>41833</v>
      </c>
      <c r="E9290" t="s">
        <v>15</v>
      </c>
      <c r="F9290" t="s">
        <v>1785</v>
      </c>
      <c r="G9290" t="s">
        <v>17</v>
      </c>
      <c r="H9290">
        <v>90049</v>
      </c>
      <c r="I9290" t="s">
        <v>297</v>
      </c>
      <c r="J9290">
        <v>41.904000000000003</v>
      </c>
      <c r="K9290">
        <v>6</v>
      </c>
      <c r="L9290">
        <v>4.6269</v>
      </c>
      <c r="M9290">
        <v>0.2</v>
      </c>
      <c r="N9290">
        <v>14.1426</v>
      </c>
    </row>
    <row r="9291" spans="1:14" hidden="1">
      <c r="A9291">
        <v>8175</v>
      </c>
      <c r="B9291" t="s">
        <v>7331</v>
      </c>
      <c r="C9291" s="4">
        <v>41829</v>
      </c>
      <c r="D9291" s="4">
        <v>41833</v>
      </c>
      <c r="E9291" t="s">
        <v>15</v>
      </c>
      <c r="F9291" t="s">
        <v>1785</v>
      </c>
      <c r="G9291" t="s">
        <v>17</v>
      </c>
      <c r="H9291">
        <v>90049</v>
      </c>
      <c r="I9291" t="s">
        <v>4851</v>
      </c>
      <c r="J9291">
        <v>23.92</v>
      </c>
      <c r="K9291">
        <v>4</v>
      </c>
      <c r="L9291">
        <v>4.9634</v>
      </c>
      <c r="M9291">
        <v>0</v>
      </c>
      <c r="N9291">
        <v>4.0663999999999998</v>
      </c>
    </row>
    <row r="9292" spans="1:14" hidden="1">
      <c r="A9292">
        <v>9243</v>
      </c>
      <c r="B9292" t="s">
        <v>7332</v>
      </c>
      <c r="C9292" s="4">
        <v>41829</v>
      </c>
      <c r="D9292" s="4">
        <v>41834</v>
      </c>
      <c r="E9292" t="s">
        <v>15</v>
      </c>
      <c r="F9292" t="s">
        <v>2017</v>
      </c>
      <c r="G9292" t="s">
        <v>17</v>
      </c>
      <c r="H9292">
        <v>94122</v>
      </c>
      <c r="I9292" t="s">
        <v>3747</v>
      </c>
      <c r="J9292">
        <v>14.304</v>
      </c>
      <c r="K9292">
        <v>6</v>
      </c>
      <c r="L9292">
        <v>1.6092</v>
      </c>
      <c r="M9292">
        <v>0.2</v>
      </c>
      <c r="N9292">
        <v>4.6487999999999996</v>
      </c>
    </row>
    <row r="9293" spans="1:14" hidden="1">
      <c r="A9293">
        <v>9244</v>
      </c>
      <c r="B9293" t="s">
        <v>7332</v>
      </c>
      <c r="C9293" s="4">
        <v>41829</v>
      </c>
      <c r="D9293" s="4">
        <v>41834</v>
      </c>
      <c r="E9293" t="s">
        <v>15</v>
      </c>
      <c r="F9293" t="s">
        <v>2017</v>
      </c>
      <c r="G9293" t="s">
        <v>17</v>
      </c>
      <c r="H9293">
        <v>94122</v>
      </c>
      <c r="I9293" t="s">
        <v>2463</v>
      </c>
      <c r="J9293">
        <v>119.833</v>
      </c>
      <c r="K9293">
        <v>1</v>
      </c>
      <c r="L9293">
        <v>112.78400000000001</v>
      </c>
      <c r="M9293">
        <v>0.15</v>
      </c>
      <c r="N9293">
        <v>7.0490000000000004</v>
      </c>
    </row>
    <row r="9294" spans="1:14" hidden="1">
      <c r="A9294">
        <v>9245</v>
      </c>
      <c r="B9294" t="s">
        <v>7332</v>
      </c>
      <c r="C9294" s="4">
        <v>41829</v>
      </c>
      <c r="D9294" s="4">
        <v>41834</v>
      </c>
      <c r="E9294" t="s">
        <v>15</v>
      </c>
      <c r="F9294" t="s">
        <v>2017</v>
      </c>
      <c r="G9294" t="s">
        <v>17</v>
      </c>
      <c r="H9294">
        <v>94122</v>
      </c>
      <c r="I9294" t="s">
        <v>1739</v>
      </c>
      <c r="J9294">
        <v>5.56</v>
      </c>
      <c r="K9294">
        <v>2</v>
      </c>
      <c r="L9294">
        <v>1.6679999999999999</v>
      </c>
      <c r="M9294">
        <v>0</v>
      </c>
      <c r="N9294">
        <v>2.2240000000000002</v>
      </c>
    </row>
    <row r="9295" spans="1:14" hidden="1">
      <c r="A9295">
        <v>9246</v>
      </c>
      <c r="B9295" t="s">
        <v>7332</v>
      </c>
      <c r="C9295" s="4">
        <v>41829</v>
      </c>
      <c r="D9295" s="4">
        <v>41834</v>
      </c>
      <c r="E9295" t="s">
        <v>15</v>
      </c>
      <c r="F9295" t="s">
        <v>2017</v>
      </c>
      <c r="G9295" t="s">
        <v>17</v>
      </c>
      <c r="H9295">
        <v>94122</v>
      </c>
      <c r="I9295" t="s">
        <v>3475</v>
      </c>
      <c r="J9295">
        <v>32.4</v>
      </c>
      <c r="K9295">
        <v>5</v>
      </c>
      <c r="L9295">
        <v>3.3696000000000002</v>
      </c>
      <c r="M9295">
        <v>0</v>
      </c>
      <c r="N9295">
        <v>15.552</v>
      </c>
    </row>
    <row r="9296" spans="1:14" hidden="1">
      <c r="A9296">
        <v>4780</v>
      </c>
      <c r="B9296" t="s">
        <v>7333</v>
      </c>
      <c r="C9296" s="4">
        <v>41828</v>
      </c>
      <c r="D9296" s="4">
        <v>41830</v>
      </c>
      <c r="E9296" t="s">
        <v>38</v>
      </c>
      <c r="F9296" t="s">
        <v>1343</v>
      </c>
      <c r="G9296" t="s">
        <v>21</v>
      </c>
      <c r="H9296">
        <v>14215</v>
      </c>
      <c r="I9296" t="s">
        <v>251</v>
      </c>
      <c r="J9296">
        <v>63.881999999999998</v>
      </c>
      <c r="K9296">
        <v>1</v>
      </c>
      <c r="L9296">
        <v>53.234999999999999</v>
      </c>
      <c r="M9296">
        <v>0.1</v>
      </c>
      <c r="N9296">
        <v>10.647</v>
      </c>
    </row>
    <row r="9297" spans="1:14" hidden="1">
      <c r="A9297">
        <v>6288</v>
      </c>
      <c r="B9297" t="s">
        <v>7334</v>
      </c>
      <c r="C9297" s="4">
        <v>41828</v>
      </c>
      <c r="D9297" s="4">
        <v>41832</v>
      </c>
      <c r="E9297" t="s">
        <v>15</v>
      </c>
      <c r="F9297" t="s">
        <v>1283</v>
      </c>
      <c r="G9297" t="s">
        <v>27</v>
      </c>
      <c r="H9297">
        <v>94122</v>
      </c>
      <c r="I9297" t="s">
        <v>5067</v>
      </c>
      <c r="J9297">
        <v>502.488</v>
      </c>
      <c r="K9297">
        <v>3</v>
      </c>
      <c r="L9297">
        <v>196.80779999999999</v>
      </c>
      <c r="M9297">
        <v>0.2</v>
      </c>
      <c r="N9297">
        <v>-87.935400000000001</v>
      </c>
    </row>
    <row r="9298" spans="1:14" hidden="1">
      <c r="A9298">
        <v>6289</v>
      </c>
      <c r="B9298" t="s">
        <v>7334</v>
      </c>
      <c r="C9298" s="4">
        <v>41828</v>
      </c>
      <c r="D9298" s="4">
        <v>41832</v>
      </c>
      <c r="E9298" t="s">
        <v>15</v>
      </c>
      <c r="F9298" t="s">
        <v>1283</v>
      </c>
      <c r="G9298" t="s">
        <v>27</v>
      </c>
      <c r="H9298">
        <v>94122</v>
      </c>
      <c r="I9298" t="s">
        <v>145</v>
      </c>
      <c r="J9298">
        <v>196.70400000000001</v>
      </c>
      <c r="K9298">
        <v>6</v>
      </c>
      <c r="L9298">
        <v>21.3096</v>
      </c>
      <c r="M9298">
        <v>0.2</v>
      </c>
      <c r="N9298">
        <v>68.846400000000003</v>
      </c>
    </row>
    <row r="9299" spans="1:14" hidden="1">
      <c r="A9299">
        <v>4398</v>
      </c>
      <c r="B9299" t="s">
        <v>7335</v>
      </c>
      <c r="C9299" s="4">
        <v>41827</v>
      </c>
      <c r="D9299" s="4">
        <v>41831</v>
      </c>
      <c r="E9299" t="s">
        <v>15</v>
      </c>
      <c r="F9299" t="s">
        <v>565</v>
      </c>
      <c r="G9299" t="s">
        <v>21</v>
      </c>
      <c r="H9299">
        <v>19120</v>
      </c>
      <c r="I9299" t="s">
        <v>35</v>
      </c>
      <c r="J9299">
        <v>172.18600000000001</v>
      </c>
      <c r="K9299">
        <v>2</v>
      </c>
      <c r="L9299">
        <v>109.4611</v>
      </c>
      <c r="M9299">
        <v>0.3</v>
      </c>
      <c r="N9299">
        <v>-46.736199999999997</v>
      </c>
    </row>
    <row r="9300" spans="1:14" hidden="1">
      <c r="A9300">
        <v>4399</v>
      </c>
      <c r="B9300" t="s">
        <v>7335</v>
      </c>
      <c r="C9300" s="4">
        <v>41827</v>
      </c>
      <c r="D9300" s="4">
        <v>41831</v>
      </c>
      <c r="E9300" t="s">
        <v>15</v>
      </c>
      <c r="F9300" t="s">
        <v>565</v>
      </c>
      <c r="G9300" t="s">
        <v>21</v>
      </c>
      <c r="H9300">
        <v>19120</v>
      </c>
      <c r="I9300" t="s">
        <v>2291</v>
      </c>
      <c r="J9300">
        <v>69.007999999999996</v>
      </c>
      <c r="K9300">
        <v>2</v>
      </c>
      <c r="L9300">
        <v>28.465800000000002</v>
      </c>
      <c r="M9300">
        <v>0.2</v>
      </c>
      <c r="N9300">
        <v>12.0764</v>
      </c>
    </row>
    <row r="9301" spans="1:14" hidden="1">
      <c r="A9301">
        <v>1550</v>
      </c>
      <c r="B9301" t="s">
        <v>7336</v>
      </c>
      <c r="C9301" s="4">
        <v>41826</v>
      </c>
      <c r="D9301" s="4">
        <v>41828</v>
      </c>
      <c r="E9301" t="s">
        <v>38</v>
      </c>
      <c r="F9301" t="s">
        <v>328</v>
      </c>
      <c r="G9301" t="s">
        <v>21</v>
      </c>
      <c r="H9301">
        <v>10011</v>
      </c>
      <c r="I9301" t="s">
        <v>571</v>
      </c>
      <c r="J9301">
        <v>559.99199999999996</v>
      </c>
      <c r="K9301">
        <v>1</v>
      </c>
      <c r="L9301">
        <v>384.99450000000002</v>
      </c>
      <c r="M9301">
        <v>0.2</v>
      </c>
      <c r="N9301">
        <v>174.9975</v>
      </c>
    </row>
    <row r="9302" spans="1:14" hidden="1">
      <c r="A9302">
        <v>6846</v>
      </c>
      <c r="B9302" t="s">
        <v>7337</v>
      </c>
      <c r="C9302" s="4">
        <v>41826</v>
      </c>
      <c r="D9302" s="4">
        <v>41832</v>
      </c>
      <c r="E9302" t="s">
        <v>15</v>
      </c>
      <c r="F9302" t="s">
        <v>3104</v>
      </c>
      <c r="G9302" t="s">
        <v>17</v>
      </c>
      <c r="H9302">
        <v>92020</v>
      </c>
      <c r="I9302" t="s">
        <v>824</v>
      </c>
      <c r="J9302">
        <v>478.48</v>
      </c>
      <c r="K9302">
        <v>2</v>
      </c>
      <c r="L9302">
        <v>215.316</v>
      </c>
      <c r="M9302">
        <v>0.2</v>
      </c>
      <c r="N9302">
        <v>47.847999999999999</v>
      </c>
    </row>
    <row r="9303" spans="1:14" hidden="1">
      <c r="A9303">
        <v>686</v>
      </c>
      <c r="B9303" t="s">
        <v>7338</v>
      </c>
      <c r="C9303" s="4">
        <v>41825</v>
      </c>
      <c r="D9303" s="4">
        <v>41828</v>
      </c>
      <c r="E9303" t="s">
        <v>38</v>
      </c>
      <c r="F9303" t="s">
        <v>39</v>
      </c>
      <c r="G9303" t="s">
        <v>21</v>
      </c>
      <c r="H9303">
        <v>39212</v>
      </c>
      <c r="I9303" t="s">
        <v>1456</v>
      </c>
      <c r="J9303">
        <v>479.97</v>
      </c>
      <c r="K9303">
        <v>3</v>
      </c>
      <c r="L9303">
        <v>105.5934</v>
      </c>
      <c r="M9303">
        <v>0</v>
      </c>
      <c r="N9303">
        <v>163.18979999999999</v>
      </c>
    </row>
    <row r="9304" spans="1:14" hidden="1">
      <c r="A9304">
        <v>687</v>
      </c>
      <c r="B9304" t="s">
        <v>7338</v>
      </c>
      <c r="C9304" s="4">
        <v>41825</v>
      </c>
      <c r="D9304" s="4">
        <v>41828</v>
      </c>
      <c r="E9304" t="s">
        <v>38</v>
      </c>
      <c r="F9304" t="s">
        <v>39</v>
      </c>
      <c r="G9304" t="s">
        <v>21</v>
      </c>
      <c r="H9304">
        <v>39212</v>
      </c>
      <c r="I9304" t="s">
        <v>5041</v>
      </c>
      <c r="J9304">
        <v>14.62</v>
      </c>
      <c r="K9304">
        <v>2</v>
      </c>
      <c r="L9304">
        <v>3.8742999999999999</v>
      </c>
      <c r="M9304">
        <v>0</v>
      </c>
      <c r="N9304">
        <v>6.8714000000000004</v>
      </c>
    </row>
    <row r="9305" spans="1:14" hidden="1">
      <c r="A9305">
        <v>688</v>
      </c>
      <c r="B9305" t="s">
        <v>7338</v>
      </c>
      <c r="C9305" s="4">
        <v>41825</v>
      </c>
      <c r="D9305" s="4">
        <v>41828</v>
      </c>
      <c r="E9305" t="s">
        <v>38</v>
      </c>
      <c r="F9305" t="s">
        <v>39</v>
      </c>
      <c r="G9305" t="s">
        <v>21</v>
      </c>
      <c r="H9305">
        <v>39212</v>
      </c>
      <c r="I9305" t="s">
        <v>625</v>
      </c>
      <c r="J9305">
        <v>19.440000000000001</v>
      </c>
      <c r="K9305">
        <v>3</v>
      </c>
      <c r="L9305">
        <v>3.3696000000000002</v>
      </c>
      <c r="M9305">
        <v>0</v>
      </c>
      <c r="N9305">
        <v>9.3312000000000008</v>
      </c>
    </row>
    <row r="9306" spans="1:14" hidden="1">
      <c r="A9306">
        <v>1356</v>
      </c>
      <c r="B9306" t="s">
        <v>7339</v>
      </c>
      <c r="C9306" s="4">
        <v>41825</v>
      </c>
      <c r="D9306" s="4">
        <v>41825</v>
      </c>
      <c r="E9306" t="s">
        <v>98</v>
      </c>
      <c r="F9306" t="s">
        <v>1036</v>
      </c>
      <c r="G9306" t="s">
        <v>21</v>
      </c>
      <c r="H9306">
        <v>77036</v>
      </c>
      <c r="I9306" t="s">
        <v>209</v>
      </c>
      <c r="J9306">
        <v>220.77600000000001</v>
      </c>
      <c r="K9306">
        <v>3</v>
      </c>
      <c r="L9306">
        <v>88.310400000000001</v>
      </c>
      <c r="M9306">
        <v>0.2</v>
      </c>
      <c r="N9306">
        <v>-44.155200000000001</v>
      </c>
    </row>
    <row r="9307" spans="1:14" hidden="1">
      <c r="A9307">
        <v>1357</v>
      </c>
      <c r="B9307" t="s">
        <v>7339</v>
      </c>
      <c r="C9307" s="4">
        <v>41825</v>
      </c>
      <c r="D9307" s="4">
        <v>41825</v>
      </c>
      <c r="E9307" t="s">
        <v>98</v>
      </c>
      <c r="F9307" t="s">
        <v>1036</v>
      </c>
      <c r="G9307" t="s">
        <v>21</v>
      </c>
      <c r="H9307">
        <v>77036</v>
      </c>
      <c r="I9307" t="s">
        <v>122</v>
      </c>
      <c r="J9307">
        <v>281.42399999999998</v>
      </c>
      <c r="K9307">
        <v>11</v>
      </c>
      <c r="L9307">
        <v>28.782</v>
      </c>
      <c r="M9307">
        <v>0.2</v>
      </c>
      <c r="N9307">
        <v>-35.177999999999997</v>
      </c>
    </row>
    <row r="9308" spans="1:14" hidden="1">
      <c r="A9308">
        <v>3791</v>
      </c>
      <c r="B9308" t="s">
        <v>7340</v>
      </c>
      <c r="C9308" s="4">
        <v>41825</v>
      </c>
      <c r="D9308" s="4">
        <v>41831</v>
      </c>
      <c r="E9308" t="s">
        <v>15</v>
      </c>
      <c r="F9308" t="s">
        <v>3914</v>
      </c>
      <c r="G9308" t="s">
        <v>17</v>
      </c>
      <c r="H9308">
        <v>90004</v>
      </c>
      <c r="I9308" t="s">
        <v>175</v>
      </c>
      <c r="J9308">
        <v>180.96</v>
      </c>
      <c r="K9308">
        <v>6</v>
      </c>
      <c r="L9308">
        <v>18.850000000000001</v>
      </c>
      <c r="M9308">
        <v>0.2</v>
      </c>
      <c r="N9308">
        <v>67.86</v>
      </c>
    </row>
    <row r="9309" spans="1:14" hidden="1">
      <c r="A9309">
        <v>3885</v>
      </c>
      <c r="B9309" t="s">
        <v>7341</v>
      </c>
      <c r="C9309" s="4">
        <v>41825</v>
      </c>
      <c r="D9309" s="4">
        <v>41832</v>
      </c>
      <c r="E9309" t="s">
        <v>15</v>
      </c>
      <c r="F9309" t="s">
        <v>1686</v>
      </c>
      <c r="G9309" t="s">
        <v>27</v>
      </c>
      <c r="H9309">
        <v>37918</v>
      </c>
      <c r="I9309" t="s">
        <v>2755</v>
      </c>
      <c r="J9309">
        <v>4.3680000000000003</v>
      </c>
      <c r="K9309">
        <v>3</v>
      </c>
      <c r="L9309">
        <v>1.3286</v>
      </c>
      <c r="M9309">
        <v>0.2</v>
      </c>
      <c r="N9309">
        <v>0.38219999999999998</v>
      </c>
    </row>
    <row r="9310" spans="1:14" hidden="1">
      <c r="A9310">
        <v>5437</v>
      </c>
      <c r="B9310" t="s">
        <v>7342</v>
      </c>
      <c r="C9310" s="4">
        <v>41825</v>
      </c>
      <c r="D9310" s="4">
        <v>41828</v>
      </c>
      <c r="E9310" t="s">
        <v>38</v>
      </c>
      <c r="F9310" t="s">
        <v>4731</v>
      </c>
      <c r="G9310" t="s">
        <v>27</v>
      </c>
      <c r="H9310">
        <v>32137</v>
      </c>
      <c r="I9310" t="s">
        <v>2953</v>
      </c>
      <c r="J9310">
        <v>19.52</v>
      </c>
      <c r="K9310">
        <v>2</v>
      </c>
      <c r="L9310">
        <v>7.0759999999999996</v>
      </c>
      <c r="M9310">
        <v>0.2</v>
      </c>
      <c r="N9310">
        <v>5.3680000000000003</v>
      </c>
    </row>
    <row r="9311" spans="1:14" hidden="1">
      <c r="A9311">
        <v>5438</v>
      </c>
      <c r="B9311" t="s">
        <v>7342</v>
      </c>
      <c r="C9311" s="4">
        <v>41825</v>
      </c>
      <c r="D9311" s="4">
        <v>41828</v>
      </c>
      <c r="E9311" t="s">
        <v>38</v>
      </c>
      <c r="F9311" t="s">
        <v>4731</v>
      </c>
      <c r="G9311" t="s">
        <v>27</v>
      </c>
      <c r="H9311">
        <v>32137</v>
      </c>
      <c r="I9311" t="s">
        <v>1732</v>
      </c>
      <c r="J9311">
        <v>9.81</v>
      </c>
      <c r="K9311">
        <v>5</v>
      </c>
      <c r="L9311">
        <v>3.3353999999999999</v>
      </c>
      <c r="M9311">
        <v>0.7</v>
      </c>
      <c r="N9311">
        <v>-6.867</v>
      </c>
    </row>
    <row r="9312" spans="1:14" hidden="1">
      <c r="A9312">
        <v>5439</v>
      </c>
      <c r="B9312" t="s">
        <v>7342</v>
      </c>
      <c r="C9312" s="4">
        <v>41825</v>
      </c>
      <c r="D9312" s="4">
        <v>41828</v>
      </c>
      <c r="E9312" t="s">
        <v>38</v>
      </c>
      <c r="F9312" t="s">
        <v>4731</v>
      </c>
      <c r="G9312" t="s">
        <v>27</v>
      </c>
      <c r="H9312">
        <v>32137</v>
      </c>
      <c r="I9312" t="s">
        <v>3984</v>
      </c>
      <c r="J9312">
        <v>213.21600000000001</v>
      </c>
      <c r="K9312">
        <v>3</v>
      </c>
      <c r="L9312">
        <v>65.741600000000005</v>
      </c>
      <c r="M9312">
        <v>0.2</v>
      </c>
      <c r="N9312">
        <v>15.991199999999999</v>
      </c>
    </row>
    <row r="9313" spans="1:14" hidden="1">
      <c r="A9313">
        <v>6733</v>
      </c>
      <c r="B9313" t="s">
        <v>7343</v>
      </c>
      <c r="C9313" s="4">
        <v>41824</v>
      </c>
      <c r="D9313" s="4">
        <v>41827</v>
      </c>
      <c r="E9313" t="s">
        <v>38</v>
      </c>
      <c r="F9313" t="s">
        <v>705</v>
      </c>
      <c r="G9313" t="s">
        <v>27</v>
      </c>
      <c r="H9313">
        <v>80013</v>
      </c>
      <c r="I9313" t="s">
        <v>1150</v>
      </c>
      <c r="J9313">
        <v>177.536</v>
      </c>
      <c r="K9313">
        <v>4</v>
      </c>
      <c r="L9313">
        <v>28.849599999999999</v>
      </c>
      <c r="M9313">
        <v>0.2</v>
      </c>
      <c r="N9313">
        <v>62.137599999999999</v>
      </c>
    </row>
    <row r="9314" spans="1:14" hidden="1">
      <c r="A9314">
        <v>6734</v>
      </c>
      <c r="B9314" t="s">
        <v>7343</v>
      </c>
      <c r="C9314" s="4">
        <v>41824</v>
      </c>
      <c r="D9314" s="4">
        <v>41827</v>
      </c>
      <c r="E9314" t="s">
        <v>38</v>
      </c>
      <c r="F9314" t="s">
        <v>705</v>
      </c>
      <c r="G9314" t="s">
        <v>27</v>
      </c>
      <c r="H9314">
        <v>80013</v>
      </c>
      <c r="I9314" t="s">
        <v>3334</v>
      </c>
      <c r="J9314">
        <v>32.432000000000002</v>
      </c>
      <c r="K9314">
        <v>2</v>
      </c>
      <c r="L9314">
        <v>14.5944</v>
      </c>
      <c r="M9314">
        <v>0.2</v>
      </c>
      <c r="N9314">
        <v>3.2431999999999999</v>
      </c>
    </row>
    <row r="9315" spans="1:14" hidden="1">
      <c r="A9315">
        <v>7162</v>
      </c>
      <c r="B9315" t="s">
        <v>7344</v>
      </c>
      <c r="C9315" s="4">
        <v>41824</v>
      </c>
      <c r="D9315" s="4">
        <v>41829</v>
      </c>
      <c r="E9315" t="s">
        <v>15</v>
      </c>
      <c r="F9315" t="s">
        <v>2530</v>
      </c>
      <c r="G9315" t="s">
        <v>21</v>
      </c>
      <c r="H9315">
        <v>23223</v>
      </c>
      <c r="I9315" t="s">
        <v>4433</v>
      </c>
      <c r="J9315">
        <v>21.84</v>
      </c>
      <c r="K9315">
        <v>3</v>
      </c>
      <c r="L9315">
        <v>3.64</v>
      </c>
      <c r="M9315">
        <v>0</v>
      </c>
      <c r="N9315">
        <v>10.92</v>
      </c>
    </row>
    <row r="9316" spans="1:14" hidden="1">
      <c r="A9316">
        <v>7163</v>
      </c>
      <c r="B9316" t="s">
        <v>7344</v>
      </c>
      <c r="C9316" s="4">
        <v>41824</v>
      </c>
      <c r="D9316" s="4">
        <v>41829</v>
      </c>
      <c r="E9316" t="s">
        <v>15</v>
      </c>
      <c r="F9316" t="s">
        <v>2530</v>
      </c>
      <c r="G9316" t="s">
        <v>21</v>
      </c>
      <c r="H9316">
        <v>23223</v>
      </c>
      <c r="I9316" t="s">
        <v>662</v>
      </c>
      <c r="J9316">
        <v>15.6</v>
      </c>
      <c r="K9316">
        <v>5</v>
      </c>
      <c r="L9316">
        <v>1.5911999999999999</v>
      </c>
      <c r="M9316">
        <v>0</v>
      </c>
      <c r="N9316">
        <v>7.6440000000000001</v>
      </c>
    </row>
    <row r="9317" spans="1:14" hidden="1">
      <c r="A9317">
        <v>2733</v>
      </c>
      <c r="B9317" t="s">
        <v>7345</v>
      </c>
      <c r="C9317" s="4">
        <v>41822</v>
      </c>
      <c r="D9317" s="4">
        <v>41826</v>
      </c>
      <c r="E9317" t="s">
        <v>15</v>
      </c>
      <c r="F9317" t="s">
        <v>3216</v>
      </c>
      <c r="G9317" t="s">
        <v>21</v>
      </c>
      <c r="H9317">
        <v>7060</v>
      </c>
      <c r="I9317" t="s">
        <v>3125</v>
      </c>
      <c r="J9317">
        <v>73.98</v>
      </c>
      <c r="K9317">
        <v>2</v>
      </c>
      <c r="L9317">
        <v>27.002700000000001</v>
      </c>
      <c r="M9317">
        <v>0</v>
      </c>
      <c r="N9317">
        <v>19.974599999999999</v>
      </c>
    </row>
    <row r="9318" spans="1:14" hidden="1">
      <c r="A9318">
        <v>2734</v>
      </c>
      <c r="B9318" t="s">
        <v>7345</v>
      </c>
      <c r="C9318" s="4">
        <v>41822</v>
      </c>
      <c r="D9318" s="4">
        <v>41826</v>
      </c>
      <c r="E9318" t="s">
        <v>15</v>
      </c>
      <c r="F9318" t="s">
        <v>3216</v>
      </c>
      <c r="G9318" t="s">
        <v>21</v>
      </c>
      <c r="H9318">
        <v>7060</v>
      </c>
      <c r="I9318" t="s">
        <v>682</v>
      </c>
      <c r="J9318">
        <v>5.58</v>
      </c>
      <c r="K9318">
        <v>1</v>
      </c>
      <c r="L9318">
        <v>3.4037999999999999</v>
      </c>
      <c r="M9318">
        <v>0</v>
      </c>
      <c r="N9318">
        <v>2.1762000000000001</v>
      </c>
    </row>
    <row r="9319" spans="1:14" hidden="1">
      <c r="A9319">
        <v>716</v>
      </c>
      <c r="B9319" t="s">
        <v>7346</v>
      </c>
      <c r="C9319" s="4">
        <v>41821</v>
      </c>
      <c r="D9319" s="4">
        <v>41826</v>
      </c>
      <c r="E9319" t="s">
        <v>52</v>
      </c>
      <c r="F9319" t="s">
        <v>2469</v>
      </c>
      <c r="G9319" t="s">
        <v>27</v>
      </c>
      <c r="H9319">
        <v>98105</v>
      </c>
      <c r="I9319" t="s">
        <v>2696</v>
      </c>
      <c r="J9319">
        <v>19.920000000000002</v>
      </c>
      <c r="K9319">
        <v>5</v>
      </c>
      <c r="L9319">
        <v>2.5895999999999999</v>
      </c>
      <c r="M9319">
        <v>0.2</v>
      </c>
      <c r="N9319">
        <v>6.9720000000000004</v>
      </c>
    </row>
    <row r="9320" spans="1:14" hidden="1">
      <c r="A9320">
        <v>1319</v>
      </c>
      <c r="B9320" t="s">
        <v>7347</v>
      </c>
      <c r="C9320" s="4">
        <v>41821</v>
      </c>
      <c r="D9320" s="4">
        <v>41825</v>
      </c>
      <c r="E9320" t="s">
        <v>15</v>
      </c>
      <c r="F9320" t="s">
        <v>1935</v>
      </c>
      <c r="G9320" t="s">
        <v>27</v>
      </c>
      <c r="H9320">
        <v>32725</v>
      </c>
      <c r="I9320" t="s">
        <v>1665</v>
      </c>
      <c r="J9320">
        <v>575.91999999999996</v>
      </c>
      <c r="K9320">
        <v>2</v>
      </c>
      <c r="L9320">
        <v>251.965</v>
      </c>
      <c r="M9320">
        <v>0.2</v>
      </c>
      <c r="N9320">
        <v>71.989999999999995</v>
      </c>
    </row>
    <row r="9321" spans="1:14" hidden="1">
      <c r="A9321">
        <v>1320</v>
      </c>
      <c r="B9321" t="s">
        <v>7347</v>
      </c>
      <c r="C9321" s="4">
        <v>41821</v>
      </c>
      <c r="D9321" s="4">
        <v>41825</v>
      </c>
      <c r="E9321" t="s">
        <v>15</v>
      </c>
      <c r="F9321" t="s">
        <v>1935</v>
      </c>
      <c r="G9321" t="s">
        <v>27</v>
      </c>
      <c r="H9321">
        <v>32725</v>
      </c>
      <c r="I9321" t="s">
        <v>985</v>
      </c>
      <c r="J9321">
        <v>5.1840000000000002</v>
      </c>
      <c r="K9321">
        <v>6</v>
      </c>
      <c r="L9321">
        <v>1.4688000000000001</v>
      </c>
      <c r="M9321">
        <v>0.7</v>
      </c>
      <c r="N9321">
        <v>-3.6288</v>
      </c>
    </row>
    <row r="9322" spans="1:14" hidden="1">
      <c r="A9322">
        <v>1414</v>
      </c>
      <c r="B9322" t="s">
        <v>7348</v>
      </c>
      <c r="C9322" s="4">
        <v>41820</v>
      </c>
      <c r="D9322" s="4">
        <v>41825</v>
      </c>
      <c r="E9322" t="s">
        <v>15</v>
      </c>
      <c r="F9322" t="s">
        <v>1695</v>
      </c>
      <c r="G9322" t="s">
        <v>21</v>
      </c>
      <c r="H9322">
        <v>10024</v>
      </c>
      <c r="I9322" t="s">
        <v>2604</v>
      </c>
      <c r="J9322">
        <v>334.76799999999997</v>
      </c>
      <c r="K9322">
        <v>7</v>
      </c>
      <c r="L9322">
        <v>32.281199999999998</v>
      </c>
      <c r="M9322">
        <v>0.2</v>
      </c>
      <c r="N9322">
        <v>108.7996</v>
      </c>
    </row>
    <row r="9323" spans="1:14" hidden="1">
      <c r="A9323">
        <v>2690</v>
      </c>
      <c r="B9323" t="s">
        <v>7349</v>
      </c>
      <c r="C9323" s="4">
        <v>41820</v>
      </c>
      <c r="D9323" s="4">
        <v>41822</v>
      </c>
      <c r="E9323" t="s">
        <v>38</v>
      </c>
      <c r="F9323" t="s">
        <v>314</v>
      </c>
      <c r="G9323" t="s">
        <v>21</v>
      </c>
      <c r="H9323">
        <v>60653</v>
      </c>
      <c r="I9323" t="s">
        <v>897</v>
      </c>
      <c r="J9323">
        <v>5.2480000000000002</v>
      </c>
      <c r="K9323">
        <v>4</v>
      </c>
      <c r="L9323">
        <v>0.90200000000000002</v>
      </c>
      <c r="M9323">
        <v>0.2</v>
      </c>
      <c r="N9323">
        <v>1.64</v>
      </c>
    </row>
    <row r="9324" spans="1:14" hidden="1">
      <c r="A9324">
        <v>3148</v>
      </c>
      <c r="B9324" t="s">
        <v>7350</v>
      </c>
      <c r="C9324" s="4">
        <v>41820</v>
      </c>
      <c r="D9324" s="4">
        <v>41823</v>
      </c>
      <c r="E9324" t="s">
        <v>52</v>
      </c>
      <c r="F9324" t="s">
        <v>1566</v>
      </c>
      <c r="G9324" t="s">
        <v>27</v>
      </c>
      <c r="H9324">
        <v>90004</v>
      </c>
      <c r="I9324" t="s">
        <v>2351</v>
      </c>
      <c r="J9324">
        <v>32.4</v>
      </c>
      <c r="K9324">
        <v>5</v>
      </c>
      <c r="L9324">
        <v>4.4063999999999997</v>
      </c>
      <c r="M9324">
        <v>0</v>
      </c>
      <c r="N9324">
        <v>10.368</v>
      </c>
    </row>
    <row r="9325" spans="1:14" hidden="1">
      <c r="A9325">
        <v>4502</v>
      </c>
      <c r="B9325" t="s">
        <v>7351</v>
      </c>
      <c r="C9325" s="4">
        <v>41820</v>
      </c>
      <c r="D9325" s="4">
        <v>41824</v>
      </c>
      <c r="E9325" t="s">
        <v>15</v>
      </c>
      <c r="F9325" t="s">
        <v>680</v>
      </c>
      <c r="G9325" t="s">
        <v>27</v>
      </c>
      <c r="H9325">
        <v>77095</v>
      </c>
      <c r="I9325" t="s">
        <v>514</v>
      </c>
      <c r="J9325">
        <v>25.92</v>
      </c>
      <c r="K9325">
        <v>5</v>
      </c>
      <c r="L9325">
        <v>3.3696000000000002</v>
      </c>
      <c r="M9325">
        <v>0.2</v>
      </c>
      <c r="N9325">
        <v>9.0719999999999992</v>
      </c>
    </row>
    <row r="9326" spans="1:14" hidden="1">
      <c r="A9326">
        <v>4503</v>
      </c>
      <c r="B9326" t="s">
        <v>7351</v>
      </c>
      <c r="C9326" s="4">
        <v>41820</v>
      </c>
      <c r="D9326" s="4">
        <v>41824</v>
      </c>
      <c r="E9326" t="s">
        <v>15</v>
      </c>
      <c r="F9326" t="s">
        <v>680</v>
      </c>
      <c r="G9326" t="s">
        <v>27</v>
      </c>
      <c r="H9326">
        <v>77095</v>
      </c>
      <c r="I9326" t="s">
        <v>5575</v>
      </c>
      <c r="J9326">
        <v>21.312000000000001</v>
      </c>
      <c r="K9326">
        <v>6</v>
      </c>
      <c r="L9326">
        <v>2.3532000000000002</v>
      </c>
      <c r="M9326">
        <v>0.2</v>
      </c>
      <c r="N9326">
        <v>7.1928000000000001</v>
      </c>
    </row>
    <row r="9327" spans="1:14" hidden="1">
      <c r="A9327">
        <v>5153</v>
      </c>
      <c r="B9327" t="s">
        <v>7352</v>
      </c>
      <c r="C9327" s="4">
        <v>41820</v>
      </c>
      <c r="D9327" s="4">
        <v>41826</v>
      </c>
      <c r="E9327" t="s">
        <v>15</v>
      </c>
      <c r="F9327" t="s">
        <v>2819</v>
      </c>
      <c r="G9327" t="s">
        <v>21</v>
      </c>
      <c r="H9327">
        <v>10011</v>
      </c>
      <c r="I9327" t="s">
        <v>2250</v>
      </c>
      <c r="J9327">
        <v>2.6880000000000002</v>
      </c>
      <c r="K9327">
        <v>1</v>
      </c>
      <c r="L9327">
        <v>1.8480000000000001</v>
      </c>
      <c r="M9327">
        <v>0.2</v>
      </c>
      <c r="N9327">
        <v>0.84</v>
      </c>
    </row>
    <row r="9328" spans="1:14" hidden="1">
      <c r="A9328">
        <v>5154</v>
      </c>
      <c r="B9328" t="s">
        <v>7352</v>
      </c>
      <c r="C9328" s="4">
        <v>41820</v>
      </c>
      <c r="D9328" s="4">
        <v>41826</v>
      </c>
      <c r="E9328" t="s">
        <v>15</v>
      </c>
      <c r="F9328" t="s">
        <v>2819</v>
      </c>
      <c r="G9328" t="s">
        <v>21</v>
      </c>
      <c r="H9328">
        <v>10011</v>
      </c>
      <c r="I9328" t="s">
        <v>1078</v>
      </c>
      <c r="J9328">
        <v>6.6</v>
      </c>
      <c r="K9328">
        <v>3</v>
      </c>
      <c r="L9328">
        <v>1.232</v>
      </c>
      <c r="M9328">
        <v>0</v>
      </c>
      <c r="N9328">
        <v>2.9039999999999999</v>
      </c>
    </row>
    <row r="9329" spans="1:14" hidden="1">
      <c r="A9329">
        <v>8397</v>
      </c>
      <c r="B9329" t="s">
        <v>7353</v>
      </c>
      <c r="C9329" s="4">
        <v>41820</v>
      </c>
      <c r="D9329" s="4">
        <v>41820</v>
      </c>
      <c r="E9329" t="s">
        <v>98</v>
      </c>
      <c r="F9329" t="s">
        <v>1689</v>
      </c>
      <c r="G9329" t="s">
        <v>21</v>
      </c>
      <c r="H9329">
        <v>28403</v>
      </c>
      <c r="I9329" t="s">
        <v>279</v>
      </c>
      <c r="J9329">
        <v>310.68799999999999</v>
      </c>
      <c r="K9329">
        <v>7</v>
      </c>
      <c r="L9329">
        <v>28.849599999999999</v>
      </c>
      <c r="M9329">
        <v>0.2</v>
      </c>
      <c r="N9329">
        <v>108.74079999999999</v>
      </c>
    </row>
    <row r="9330" spans="1:14" hidden="1">
      <c r="A9330">
        <v>777</v>
      </c>
      <c r="B9330" t="s">
        <v>7354</v>
      </c>
      <c r="C9330" s="4">
        <v>41819</v>
      </c>
      <c r="D9330" s="4">
        <v>41826</v>
      </c>
      <c r="E9330" t="s">
        <v>15</v>
      </c>
      <c r="F9330" t="s">
        <v>2150</v>
      </c>
      <c r="G9330" t="s">
        <v>21</v>
      </c>
      <c r="H9330">
        <v>45231</v>
      </c>
      <c r="I9330" t="s">
        <v>3192</v>
      </c>
      <c r="J9330">
        <v>32.76</v>
      </c>
      <c r="K9330">
        <v>7</v>
      </c>
      <c r="L9330">
        <v>4.1535000000000002</v>
      </c>
      <c r="M9330">
        <v>0.2</v>
      </c>
      <c r="N9330">
        <v>3.6855000000000002</v>
      </c>
    </row>
    <row r="9331" spans="1:14" hidden="1">
      <c r="A9331">
        <v>5736</v>
      </c>
      <c r="B9331" t="s">
        <v>7355</v>
      </c>
      <c r="C9331" s="4">
        <v>41819</v>
      </c>
      <c r="D9331" s="4">
        <v>41823</v>
      </c>
      <c r="E9331" t="s">
        <v>15</v>
      </c>
      <c r="F9331" t="s">
        <v>1606</v>
      </c>
      <c r="G9331" t="s">
        <v>21</v>
      </c>
      <c r="H9331">
        <v>10024</v>
      </c>
      <c r="I9331" t="s">
        <v>411</v>
      </c>
      <c r="J9331">
        <v>13.92</v>
      </c>
      <c r="K9331">
        <v>3</v>
      </c>
      <c r="L9331">
        <v>3.016</v>
      </c>
      <c r="M9331">
        <v>0.2</v>
      </c>
      <c r="N9331">
        <v>4.8719999999999999</v>
      </c>
    </row>
    <row r="9332" spans="1:14" hidden="1">
      <c r="A9332">
        <v>818</v>
      </c>
      <c r="B9332" t="s">
        <v>7356</v>
      </c>
      <c r="C9332" s="4">
        <v>41818</v>
      </c>
      <c r="D9332" s="4">
        <v>41822</v>
      </c>
      <c r="E9332" t="s">
        <v>15</v>
      </c>
      <c r="F9332" t="s">
        <v>2509</v>
      </c>
      <c r="G9332" t="s">
        <v>21</v>
      </c>
      <c r="H9332">
        <v>19140</v>
      </c>
      <c r="I9332" t="s">
        <v>625</v>
      </c>
      <c r="J9332">
        <v>41.472000000000001</v>
      </c>
      <c r="K9332">
        <v>8</v>
      </c>
      <c r="L9332">
        <v>3.3696000000000002</v>
      </c>
      <c r="M9332">
        <v>0.2</v>
      </c>
      <c r="N9332">
        <v>14.5152</v>
      </c>
    </row>
    <row r="9333" spans="1:14" hidden="1">
      <c r="A9333">
        <v>819</v>
      </c>
      <c r="B9333" t="s">
        <v>7356</v>
      </c>
      <c r="C9333" s="4">
        <v>41818</v>
      </c>
      <c r="D9333" s="4">
        <v>41822</v>
      </c>
      <c r="E9333" t="s">
        <v>15</v>
      </c>
      <c r="F9333" t="s">
        <v>2509</v>
      </c>
      <c r="G9333" t="s">
        <v>21</v>
      </c>
      <c r="H9333">
        <v>19140</v>
      </c>
      <c r="I9333" t="s">
        <v>1491</v>
      </c>
      <c r="J9333">
        <v>3.1680000000000001</v>
      </c>
      <c r="K9333">
        <v>3</v>
      </c>
      <c r="L9333">
        <v>1.8655999999999999</v>
      </c>
      <c r="M9333">
        <v>0.7</v>
      </c>
      <c r="N9333">
        <v>-2.4287999999999998</v>
      </c>
    </row>
    <row r="9334" spans="1:14" hidden="1">
      <c r="A9334">
        <v>820</v>
      </c>
      <c r="B9334" t="s">
        <v>7356</v>
      </c>
      <c r="C9334" s="4">
        <v>41818</v>
      </c>
      <c r="D9334" s="4">
        <v>41822</v>
      </c>
      <c r="E9334" t="s">
        <v>15</v>
      </c>
      <c r="F9334" t="s">
        <v>2509</v>
      </c>
      <c r="G9334" t="s">
        <v>21</v>
      </c>
      <c r="H9334">
        <v>19140</v>
      </c>
      <c r="I9334" t="s">
        <v>179</v>
      </c>
      <c r="J9334">
        <v>1228.4649999999999</v>
      </c>
      <c r="K9334">
        <v>5</v>
      </c>
      <c r="L9334">
        <v>245.69300000000001</v>
      </c>
      <c r="M9334">
        <v>0.3</v>
      </c>
      <c r="N9334">
        <v>0</v>
      </c>
    </row>
    <row r="9335" spans="1:14" hidden="1">
      <c r="A9335">
        <v>821</v>
      </c>
      <c r="B9335" t="s">
        <v>7356</v>
      </c>
      <c r="C9335" s="4">
        <v>41818</v>
      </c>
      <c r="D9335" s="4">
        <v>41822</v>
      </c>
      <c r="E9335" t="s">
        <v>15</v>
      </c>
      <c r="F9335" t="s">
        <v>2509</v>
      </c>
      <c r="G9335" t="s">
        <v>21</v>
      </c>
      <c r="H9335">
        <v>19140</v>
      </c>
      <c r="I9335" t="s">
        <v>987</v>
      </c>
      <c r="J9335">
        <v>31.085999999999999</v>
      </c>
      <c r="K9335">
        <v>3</v>
      </c>
      <c r="L9335">
        <v>17.960799999999999</v>
      </c>
      <c r="M9335">
        <v>0.7</v>
      </c>
      <c r="N9335">
        <v>-22.796399999999998</v>
      </c>
    </row>
    <row r="9336" spans="1:14" hidden="1">
      <c r="A9336">
        <v>822</v>
      </c>
      <c r="B9336" t="s">
        <v>7356</v>
      </c>
      <c r="C9336" s="4">
        <v>41818</v>
      </c>
      <c r="D9336" s="4">
        <v>41822</v>
      </c>
      <c r="E9336" t="s">
        <v>15</v>
      </c>
      <c r="F9336" t="s">
        <v>2509</v>
      </c>
      <c r="G9336" t="s">
        <v>21</v>
      </c>
      <c r="H9336">
        <v>19140</v>
      </c>
      <c r="I9336" t="s">
        <v>2109</v>
      </c>
      <c r="J9336">
        <v>335.52</v>
      </c>
      <c r="K9336">
        <v>4</v>
      </c>
      <c r="L9336">
        <v>54.521999999999998</v>
      </c>
      <c r="M9336">
        <v>0.2</v>
      </c>
      <c r="N9336">
        <v>117.432</v>
      </c>
    </row>
    <row r="9337" spans="1:14" hidden="1">
      <c r="A9337">
        <v>2924</v>
      </c>
      <c r="B9337" t="s">
        <v>7357</v>
      </c>
      <c r="C9337" s="4">
        <v>41818</v>
      </c>
      <c r="D9337" s="4">
        <v>41824</v>
      </c>
      <c r="E9337" t="s">
        <v>15</v>
      </c>
      <c r="F9337" t="s">
        <v>1945</v>
      </c>
      <c r="G9337" t="s">
        <v>27</v>
      </c>
      <c r="H9337">
        <v>48234</v>
      </c>
      <c r="I9337" t="s">
        <v>1314</v>
      </c>
      <c r="J9337">
        <v>6.08</v>
      </c>
      <c r="K9337">
        <v>1</v>
      </c>
      <c r="L9337">
        <v>3.04</v>
      </c>
      <c r="M9337">
        <v>0</v>
      </c>
      <c r="N9337">
        <v>3.04</v>
      </c>
    </row>
    <row r="9338" spans="1:14" hidden="1">
      <c r="A9338">
        <v>2277</v>
      </c>
      <c r="B9338" t="s">
        <v>7358</v>
      </c>
      <c r="C9338" s="4">
        <v>41817</v>
      </c>
      <c r="D9338" s="4">
        <v>41821</v>
      </c>
      <c r="E9338" t="s">
        <v>15</v>
      </c>
      <c r="F9338" t="s">
        <v>4130</v>
      </c>
      <c r="G9338" t="s">
        <v>21</v>
      </c>
      <c r="H9338">
        <v>38671</v>
      </c>
      <c r="I9338" t="s">
        <v>4179</v>
      </c>
      <c r="J9338">
        <v>306.2</v>
      </c>
      <c r="K9338">
        <v>5</v>
      </c>
      <c r="L9338">
        <v>61.24</v>
      </c>
      <c r="M9338">
        <v>0</v>
      </c>
      <c r="N9338">
        <v>0</v>
      </c>
    </row>
    <row r="9339" spans="1:14" hidden="1">
      <c r="A9339">
        <v>2278</v>
      </c>
      <c r="B9339" t="s">
        <v>7358</v>
      </c>
      <c r="C9339" s="4">
        <v>41817</v>
      </c>
      <c r="D9339" s="4">
        <v>41821</v>
      </c>
      <c r="E9339" t="s">
        <v>15</v>
      </c>
      <c r="F9339" t="s">
        <v>4130</v>
      </c>
      <c r="G9339" t="s">
        <v>21</v>
      </c>
      <c r="H9339">
        <v>38671</v>
      </c>
      <c r="I9339" t="s">
        <v>943</v>
      </c>
      <c r="J9339">
        <v>85.98</v>
      </c>
      <c r="K9339">
        <v>1</v>
      </c>
      <c r="L9339">
        <v>63.6252</v>
      </c>
      <c r="M9339">
        <v>0</v>
      </c>
      <c r="N9339">
        <v>22.354800000000001</v>
      </c>
    </row>
    <row r="9340" spans="1:14" hidden="1">
      <c r="A9340">
        <v>2279</v>
      </c>
      <c r="B9340" t="s">
        <v>7358</v>
      </c>
      <c r="C9340" s="4">
        <v>41817</v>
      </c>
      <c r="D9340" s="4">
        <v>41821</v>
      </c>
      <c r="E9340" t="s">
        <v>15</v>
      </c>
      <c r="F9340" t="s">
        <v>4130</v>
      </c>
      <c r="G9340" t="s">
        <v>21</v>
      </c>
      <c r="H9340">
        <v>38671</v>
      </c>
      <c r="I9340" t="s">
        <v>2178</v>
      </c>
      <c r="J9340">
        <v>223.96</v>
      </c>
      <c r="K9340">
        <v>4</v>
      </c>
      <c r="L9340">
        <v>42.552399999999999</v>
      </c>
      <c r="M9340">
        <v>0</v>
      </c>
      <c r="N9340">
        <v>53.750399999999999</v>
      </c>
    </row>
    <row r="9341" spans="1:14" hidden="1">
      <c r="A9341">
        <v>1098</v>
      </c>
      <c r="B9341" t="s">
        <v>7359</v>
      </c>
      <c r="C9341" s="4">
        <v>41815</v>
      </c>
      <c r="D9341" s="4">
        <v>41818</v>
      </c>
      <c r="E9341" t="s">
        <v>38</v>
      </c>
      <c r="F9341" t="s">
        <v>2885</v>
      </c>
      <c r="G9341" t="s">
        <v>27</v>
      </c>
      <c r="H9341">
        <v>90049</v>
      </c>
      <c r="I9341" t="s">
        <v>4142</v>
      </c>
      <c r="J9341">
        <v>447.84</v>
      </c>
      <c r="K9341">
        <v>5</v>
      </c>
      <c r="L9341">
        <v>87.328800000000001</v>
      </c>
      <c r="M9341">
        <v>0.2</v>
      </c>
      <c r="N9341">
        <v>11.196</v>
      </c>
    </row>
    <row r="9342" spans="1:14" hidden="1">
      <c r="A9342">
        <v>4847</v>
      </c>
      <c r="B9342" t="s">
        <v>7360</v>
      </c>
      <c r="C9342" s="4">
        <v>41815</v>
      </c>
      <c r="D9342" s="4">
        <v>41817</v>
      </c>
      <c r="E9342" t="s">
        <v>52</v>
      </c>
      <c r="F9342" t="s">
        <v>2349</v>
      </c>
      <c r="G9342" t="s">
        <v>27</v>
      </c>
      <c r="H9342">
        <v>97301</v>
      </c>
      <c r="I9342" t="s">
        <v>1946</v>
      </c>
      <c r="J9342">
        <v>263.95999999999998</v>
      </c>
      <c r="K9342">
        <v>5</v>
      </c>
      <c r="L9342">
        <v>48.832599999999999</v>
      </c>
      <c r="M9342">
        <v>0.2</v>
      </c>
      <c r="N9342">
        <v>19.797000000000001</v>
      </c>
    </row>
    <row r="9343" spans="1:14" hidden="1">
      <c r="A9343">
        <v>4848</v>
      </c>
      <c r="B9343" t="s">
        <v>7360</v>
      </c>
      <c r="C9343" s="4">
        <v>41815</v>
      </c>
      <c r="D9343" s="4">
        <v>41817</v>
      </c>
      <c r="E9343" t="s">
        <v>52</v>
      </c>
      <c r="F9343" t="s">
        <v>2349</v>
      </c>
      <c r="G9343" t="s">
        <v>27</v>
      </c>
      <c r="H9343">
        <v>97301</v>
      </c>
      <c r="I9343" t="s">
        <v>1940</v>
      </c>
      <c r="J9343">
        <v>71.632000000000005</v>
      </c>
      <c r="K9343">
        <v>11</v>
      </c>
      <c r="L9343">
        <v>4.8840000000000003</v>
      </c>
      <c r="M9343">
        <v>0.2</v>
      </c>
      <c r="N9343">
        <v>17.908000000000001</v>
      </c>
    </row>
    <row r="9344" spans="1:14" hidden="1">
      <c r="A9344">
        <v>4849</v>
      </c>
      <c r="B9344" t="s">
        <v>7360</v>
      </c>
      <c r="C9344" s="4">
        <v>41815</v>
      </c>
      <c r="D9344" s="4">
        <v>41817</v>
      </c>
      <c r="E9344" t="s">
        <v>52</v>
      </c>
      <c r="F9344" t="s">
        <v>2349</v>
      </c>
      <c r="G9344" t="s">
        <v>27</v>
      </c>
      <c r="H9344">
        <v>97301</v>
      </c>
      <c r="I9344" t="s">
        <v>4084</v>
      </c>
      <c r="J9344">
        <v>9.3279999999999994</v>
      </c>
      <c r="K9344">
        <v>1</v>
      </c>
      <c r="L9344">
        <v>8.5117999999999991</v>
      </c>
      <c r="M9344">
        <v>0.2</v>
      </c>
      <c r="N9344">
        <v>0.81620000000000104</v>
      </c>
    </row>
    <row r="9345" spans="1:14" hidden="1">
      <c r="A9345">
        <v>9402</v>
      </c>
      <c r="B9345" t="s">
        <v>7361</v>
      </c>
      <c r="C9345" s="4">
        <v>41814</v>
      </c>
      <c r="D9345" s="4">
        <v>41818</v>
      </c>
      <c r="E9345" t="s">
        <v>15</v>
      </c>
      <c r="F9345" t="s">
        <v>1068</v>
      </c>
      <c r="G9345" t="s">
        <v>21</v>
      </c>
      <c r="H9345">
        <v>85705</v>
      </c>
      <c r="I9345" t="s">
        <v>178</v>
      </c>
      <c r="J9345">
        <v>4.2720000000000002</v>
      </c>
      <c r="K9345">
        <v>2</v>
      </c>
      <c r="L9345">
        <v>1.6554</v>
      </c>
      <c r="M9345">
        <v>0.2</v>
      </c>
      <c r="N9345">
        <v>0.96120000000000005</v>
      </c>
    </row>
    <row r="9346" spans="1:14" hidden="1">
      <c r="A9346">
        <v>2127</v>
      </c>
      <c r="B9346" t="s">
        <v>7362</v>
      </c>
      <c r="C9346" s="4">
        <v>41813</v>
      </c>
      <c r="D9346" s="4">
        <v>41818</v>
      </c>
      <c r="E9346" t="s">
        <v>15</v>
      </c>
      <c r="F9346" t="s">
        <v>5148</v>
      </c>
      <c r="G9346" t="s">
        <v>21</v>
      </c>
      <c r="H9346">
        <v>19143</v>
      </c>
      <c r="I9346" t="s">
        <v>579</v>
      </c>
      <c r="J9346">
        <v>86.376000000000005</v>
      </c>
      <c r="K9346">
        <v>3</v>
      </c>
      <c r="L9346">
        <v>28.432099999999998</v>
      </c>
      <c r="M9346">
        <v>0.2</v>
      </c>
      <c r="N9346">
        <v>1.0797000000000001</v>
      </c>
    </row>
    <row r="9347" spans="1:14" hidden="1">
      <c r="A9347">
        <v>4064</v>
      </c>
      <c r="B9347" t="s">
        <v>7363</v>
      </c>
      <c r="C9347" s="4">
        <v>41813</v>
      </c>
      <c r="D9347" s="4">
        <v>41816</v>
      </c>
      <c r="E9347" t="s">
        <v>38</v>
      </c>
      <c r="F9347" t="s">
        <v>1507</v>
      </c>
      <c r="G9347" t="s">
        <v>21</v>
      </c>
      <c r="H9347">
        <v>28027</v>
      </c>
      <c r="I9347" t="s">
        <v>3648</v>
      </c>
      <c r="J9347">
        <v>20.015999999999998</v>
      </c>
      <c r="K9347">
        <v>9</v>
      </c>
      <c r="L9347">
        <v>2.0293999999999999</v>
      </c>
      <c r="M9347">
        <v>0.2</v>
      </c>
      <c r="N9347">
        <v>1.7514000000000001</v>
      </c>
    </row>
    <row r="9348" spans="1:14" hidden="1">
      <c r="A9348">
        <v>4065</v>
      </c>
      <c r="B9348" t="s">
        <v>7363</v>
      </c>
      <c r="C9348" s="4">
        <v>41813</v>
      </c>
      <c r="D9348" s="4">
        <v>41816</v>
      </c>
      <c r="E9348" t="s">
        <v>38</v>
      </c>
      <c r="F9348" t="s">
        <v>1507</v>
      </c>
      <c r="G9348" t="s">
        <v>21</v>
      </c>
      <c r="H9348">
        <v>28027</v>
      </c>
      <c r="I9348" t="s">
        <v>2528</v>
      </c>
      <c r="J9348">
        <v>3.1040000000000001</v>
      </c>
      <c r="K9348">
        <v>1</v>
      </c>
      <c r="L9348">
        <v>2.7547999999999999</v>
      </c>
      <c r="M9348">
        <v>0.2</v>
      </c>
      <c r="N9348">
        <v>0.34920000000000001</v>
      </c>
    </row>
    <row r="9349" spans="1:14" hidden="1">
      <c r="A9349">
        <v>422</v>
      </c>
      <c r="B9349" t="s">
        <v>7364</v>
      </c>
      <c r="C9349" s="4">
        <v>41812</v>
      </c>
      <c r="D9349" s="4">
        <v>41815</v>
      </c>
      <c r="E9349" t="s">
        <v>38</v>
      </c>
      <c r="F9349" t="s">
        <v>1383</v>
      </c>
      <c r="G9349" t="s">
        <v>21</v>
      </c>
      <c r="H9349">
        <v>80027</v>
      </c>
      <c r="I9349" t="s">
        <v>1253</v>
      </c>
      <c r="J9349">
        <v>196.75200000000001</v>
      </c>
      <c r="K9349">
        <v>6</v>
      </c>
      <c r="L9349">
        <v>23.3643</v>
      </c>
      <c r="M9349">
        <v>0.2</v>
      </c>
      <c r="N9349">
        <v>56.566200000000002</v>
      </c>
    </row>
    <row r="9350" spans="1:14" hidden="1">
      <c r="A9350">
        <v>2157</v>
      </c>
      <c r="B9350" t="s">
        <v>7365</v>
      </c>
      <c r="C9350" s="4">
        <v>41812</v>
      </c>
      <c r="D9350" s="4">
        <v>41814</v>
      </c>
      <c r="E9350" t="s">
        <v>38</v>
      </c>
      <c r="F9350" t="s">
        <v>807</v>
      </c>
      <c r="G9350" t="s">
        <v>21</v>
      </c>
      <c r="H9350">
        <v>55407</v>
      </c>
      <c r="I9350" t="s">
        <v>161</v>
      </c>
      <c r="J9350">
        <v>501.81</v>
      </c>
      <c r="K9350">
        <v>3</v>
      </c>
      <c r="L9350">
        <v>167.27</v>
      </c>
      <c r="M9350">
        <v>0</v>
      </c>
      <c r="N9350">
        <v>0</v>
      </c>
    </row>
    <row r="9351" spans="1:14" hidden="1">
      <c r="A9351">
        <v>2158</v>
      </c>
      <c r="B9351" t="s">
        <v>7365</v>
      </c>
      <c r="C9351" s="4">
        <v>41812</v>
      </c>
      <c r="D9351" s="4">
        <v>41814</v>
      </c>
      <c r="E9351" t="s">
        <v>38</v>
      </c>
      <c r="F9351" t="s">
        <v>807</v>
      </c>
      <c r="G9351" t="s">
        <v>21</v>
      </c>
      <c r="H9351">
        <v>55407</v>
      </c>
      <c r="I9351" t="s">
        <v>5050</v>
      </c>
      <c r="J9351">
        <v>161.94</v>
      </c>
      <c r="K9351">
        <v>3</v>
      </c>
      <c r="L9351">
        <v>50.741199999999999</v>
      </c>
      <c r="M9351">
        <v>0</v>
      </c>
      <c r="N9351">
        <v>9.7163999999999895</v>
      </c>
    </row>
    <row r="9352" spans="1:14" hidden="1">
      <c r="A9352">
        <v>4021</v>
      </c>
      <c r="B9352" t="s">
        <v>7366</v>
      </c>
      <c r="C9352" s="4">
        <v>41812</v>
      </c>
      <c r="D9352" s="4">
        <v>41817</v>
      </c>
      <c r="E9352" t="s">
        <v>15</v>
      </c>
      <c r="F9352" t="s">
        <v>1466</v>
      </c>
      <c r="G9352" t="s">
        <v>21</v>
      </c>
      <c r="H9352">
        <v>19013</v>
      </c>
      <c r="I9352" t="s">
        <v>88</v>
      </c>
      <c r="J9352">
        <v>170.05799999999999</v>
      </c>
      <c r="K9352">
        <v>3</v>
      </c>
      <c r="L9352">
        <v>58.305599999999998</v>
      </c>
      <c r="M9352">
        <v>0.3</v>
      </c>
      <c r="N9352">
        <v>-4.8587999999999898</v>
      </c>
    </row>
    <row r="9353" spans="1:14" hidden="1">
      <c r="A9353">
        <v>4022</v>
      </c>
      <c r="B9353" t="s">
        <v>7366</v>
      </c>
      <c r="C9353" s="4">
        <v>41812</v>
      </c>
      <c r="D9353" s="4">
        <v>41817</v>
      </c>
      <c r="E9353" t="s">
        <v>15</v>
      </c>
      <c r="F9353" t="s">
        <v>1466</v>
      </c>
      <c r="G9353" t="s">
        <v>21</v>
      </c>
      <c r="H9353">
        <v>19013</v>
      </c>
      <c r="I9353" t="s">
        <v>2312</v>
      </c>
      <c r="J9353">
        <v>82.781999999999996</v>
      </c>
      <c r="K9353">
        <v>3</v>
      </c>
      <c r="L9353">
        <v>32.652900000000002</v>
      </c>
      <c r="M9353">
        <v>0.4</v>
      </c>
      <c r="N9353">
        <v>-15.1767</v>
      </c>
    </row>
    <row r="9354" spans="1:14" hidden="1">
      <c r="A9354">
        <v>4023</v>
      </c>
      <c r="B9354" t="s">
        <v>7366</v>
      </c>
      <c r="C9354" s="4">
        <v>41812</v>
      </c>
      <c r="D9354" s="4">
        <v>41817</v>
      </c>
      <c r="E9354" t="s">
        <v>15</v>
      </c>
      <c r="F9354" t="s">
        <v>1466</v>
      </c>
      <c r="G9354" t="s">
        <v>21</v>
      </c>
      <c r="H9354">
        <v>19013</v>
      </c>
      <c r="I9354" t="s">
        <v>881</v>
      </c>
      <c r="J9354">
        <v>853.93</v>
      </c>
      <c r="K9354">
        <v>5</v>
      </c>
      <c r="L9354">
        <v>170.786</v>
      </c>
      <c r="M9354">
        <v>0.3</v>
      </c>
      <c r="N9354">
        <v>0</v>
      </c>
    </row>
    <row r="9355" spans="1:14" hidden="1">
      <c r="A9355">
        <v>9001</v>
      </c>
      <c r="B9355" t="s">
        <v>7367</v>
      </c>
      <c r="C9355" s="4">
        <v>41812</v>
      </c>
      <c r="D9355" s="4">
        <v>41812</v>
      </c>
      <c r="E9355" t="s">
        <v>98</v>
      </c>
      <c r="F9355" t="s">
        <v>5152</v>
      </c>
      <c r="G9355" t="s">
        <v>21</v>
      </c>
      <c r="H9355">
        <v>85023</v>
      </c>
      <c r="I9355" t="s">
        <v>709</v>
      </c>
      <c r="J9355">
        <v>8.2260000000000009</v>
      </c>
      <c r="K9355">
        <v>3</v>
      </c>
      <c r="L9355">
        <v>4.7527999999999997</v>
      </c>
      <c r="M9355">
        <v>0.7</v>
      </c>
      <c r="N9355">
        <v>-6.0324</v>
      </c>
    </row>
    <row r="9356" spans="1:14" hidden="1">
      <c r="A9356">
        <v>690</v>
      </c>
      <c r="B9356" t="s">
        <v>7368</v>
      </c>
      <c r="C9356" s="4">
        <v>41811</v>
      </c>
      <c r="D9356" s="4">
        <v>41813</v>
      </c>
      <c r="E9356" t="s">
        <v>52</v>
      </c>
      <c r="F9356" t="s">
        <v>650</v>
      </c>
      <c r="G9356" t="s">
        <v>21</v>
      </c>
      <c r="H9356">
        <v>22980</v>
      </c>
      <c r="I9356" t="s">
        <v>3244</v>
      </c>
      <c r="J9356">
        <v>104.01</v>
      </c>
      <c r="K9356">
        <v>1</v>
      </c>
      <c r="L9356">
        <v>89.448599999999999</v>
      </c>
      <c r="M9356">
        <v>0</v>
      </c>
      <c r="N9356">
        <v>14.561400000000001</v>
      </c>
    </row>
    <row r="9357" spans="1:14" hidden="1">
      <c r="A9357">
        <v>691</v>
      </c>
      <c r="B9357" t="s">
        <v>7368</v>
      </c>
      <c r="C9357" s="4">
        <v>41811</v>
      </c>
      <c r="D9357" s="4">
        <v>41813</v>
      </c>
      <c r="E9357" t="s">
        <v>52</v>
      </c>
      <c r="F9357" t="s">
        <v>650</v>
      </c>
      <c r="G9357" t="s">
        <v>21</v>
      </c>
      <c r="H9357">
        <v>22980</v>
      </c>
      <c r="I9357" t="s">
        <v>2406</v>
      </c>
      <c r="J9357">
        <v>284.82</v>
      </c>
      <c r="K9357">
        <v>1</v>
      </c>
      <c r="L9357">
        <v>210.76679999999999</v>
      </c>
      <c r="M9357">
        <v>0</v>
      </c>
      <c r="N9357">
        <v>74.053200000000004</v>
      </c>
    </row>
    <row r="9358" spans="1:14" hidden="1">
      <c r="A9358">
        <v>692</v>
      </c>
      <c r="B9358" t="s">
        <v>7368</v>
      </c>
      <c r="C9358" s="4">
        <v>41811</v>
      </c>
      <c r="D9358" s="4">
        <v>41813</v>
      </c>
      <c r="E9358" t="s">
        <v>52</v>
      </c>
      <c r="F9358" t="s">
        <v>650</v>
      </c>
      <c r="G9358" t="s">
        <v>21</v>
      </c>
      <c r="H9358">
        <v>22980</v>
      </c>
      <c r="I9358" t="s">
        <v>1057</v>
      </c>
      <c r="J9358">
        <v>36.840000000000003</v>
      </c>
      <c r="K9358">
        <v>3</v>
      </c>
      <c r="L9358">
        <v>8.8415999999999997</v>
      </c>
      <c r="M9358">
        <v>0</v>
      </c>
      <c r="N9358">
        <v>10.315200000000001</v>
      </c>
    </row>
    <row r="9359" spans="1:14" hidden="1">
      <c r="A9359">
        <v>1181</v>
      </c>
      <c r="B9359" t="s">
        <v>7369</v>
      </c>
      <c r="C9359" s="4">
        <v>41811</v>
      </c>
      <c r="D9359" s="4">
        <v>41815</v>
      </c>
      <c r="E9359" t="s">
        <v>15</v>
      </c>
      <c r="F9359" t="s">
        <v>425</v>
      </c>
      <c r="G9359" t="s">
        <v>21</v>
      </c>
      <c r="H9359">
        <v>8701</v>
      </c>
      <c r="I9359" t="s">
        <v>3996</v>
      </c>
      <c r="J9359">
        <v>1322.93</v>
      </c>
      <c r="K9359">
        <v>7</v>
      </c>
      <c r="L9359">
        <v>137.96270000000001</v>
      </c>
      <c r="M9359">
        <v>0</v>
      </c>
      <c r="N9359">
        <v>357.19110000000001</v>
      </c>
    </row>
    <row r="9360" spans="1:14" hidden="1">
      <c r="A9360">
        <v>1182</v>
      </c>
      <c r="B9360" t="s">
        <v>7369</v>
      </c>
      <c r="C9360" s="4">
        <v>41811</v>
      </c>
      <c r="D9360" s="4">
        <v>41815</v>
      </c>
      <c r="E9360" t="s">
        <v>15</v>
      </c>
      <c r="F9360" t="s">
        <v>425</v>
      </c>
      <c r="G9360" t="s">
        <v>21</v>
      </c>
      <c r="H9360">
        <v>8701</v>
      </c>
      <c r="I9360" t="s">
        <v>2482</v>
      </c>
      <c r="J9360">
        <v>3.76</v>
      </c>
      <c r="K9360">
        <v>2</v>
      </c>
      <c r="L9360">
        <v>1.3348</v>
      </c>
      <c r="M9360">
        <v>0</v>
      </c>
      <c r="N9360">
        <v>1.0904</v>
      </c>
    </row>
    <row r="9361" spans="1:14" hidden="1">
      <c r="A9361">
        <v>1836</v>
      </c>
      <c r="B9361" t="s">
        <v>7370</v>
      </c>
      <c r="C9361" s="4">
        <v>41811</v>
      </c>
      <c r="D9361" s="4">
        <v>41814</v>
      </c>
      <c r="E9361" t="s">
        <v>38</v>
      </c>
      <c r="F9361" t="s">
        <v>3877</v>
      </c>
      <c r="G9361" t="s">
        <v>21</v>
      </c>
      <c r="H9361">
        <v>6450</v>
      </c>
      <c r="I9361" t="s">
        <v>3404</v>
      </c>
      <c r="J9361">
        <v>21.4</v>
      </c>
      <c r="K9361">
        <v>5</v>
      </c>
      <c r="L9361">
        <v>3.0388000000000002</v>
      </c>
      <c r="M9361">
        <v>0</v>
      </c>
      <c r="N9361">
        <v>6.2060000000000004</v>
      </c>
    </row>
    <row r="9362" spans="1:14" hidden="1">
      <c r="A9362">
        <v>2678</v>
      </c>
      <c r="B9362" t="s">
        <v>7371</v>
      </c>
      <c r="C9362" s="4">
        <v>41811</v>
      </c>
      <c r="D9362" s="4">
        <v>41811</v>
      </c>
      <c r="E9362" t="s">
        <v>98</v>
      </c>
      <c r="F9362" t="s">
        <v>3784</v>
      </c>
      <c r="G9362" t="s">
        <v>21</v>
      </c>
      <c r="H9362">
        <v>81001</v>
      </c>
      <c r="I9362" t="s">
        <v>146</v>
      </c>
      <c r="J9362">
        <v>11.087999999999999</v>
      </c>
      <c r="K9362">
        <v>7</v>
      </c>
      <c r="L9362">
        <v>2.7456</v>
      </c>
      <c r="M9362">
        <v>0.7</v>
      </c>
      <c r="N9362">
        <v>-8.1311999999999998</v>
      </c>
    </row>
    <row r="9363" spans="1:14" hidden="1">
      <c r="A9363">
        <v>2679</v>
      </c>
      <c r="B9363" t="s">
        <v>7371</v>
      </c>
      <c r="C9363" s="4">
        <v>41811</v>
      </c>
      <c r="D9363" s="4">
        <v>41811</v>
      </c>
      <c r="E9363" t="s">
        <v>98</v>
      </c>
      <c r="F9363" t="s">
        <v>3784</v>
      </c>
      <c r="G9363" t="s">
        <v>21</v>
      </c>
      <c r="H9363">
        <v>81001</v>
      </c>
      <c r="I9363" t="s">
        <v>2451</v>
      </c>
      <c r="J9363">
        <v>25.164000000000001</v>
      </c>
      <c r="K9363">
        <v>2</v>
      </c>
      <c r="L9363">
        <v>20.97</v>
      </c>
      <c r="M9363">
        <v>0.7</v>
      </c>
      <c r="N9363">
        <v>-16.776</v>
      </c>
    </row>
    <row r="9364" spans="1:14" hidden="1">
      <c r="A9364">
        <v>2997</v>
      </c>
      <c r="B9364" t="s">
        <v>7372</v>
      </c>
      <c r="C9364" s="4">
        <v>41811</v>
      </c>
      <c r="D9364" s="4">
        <v>41815</v>
      </c>
      <c r="E9364" t="s">
        <v>15</v>
      </c>
      <c r="F9364" t="s">
        <v>2875</v>
      </c>
      <c r="G9364" t="s">
        <v>21</v>
      </c>
      <c r="H9364">
        <v>19120</v>
      </c>
      <c r="I9364" t="s">
        <v>2002</v>
      </c>
      <c r="J9364">
        <v>24.896000000000001</v>
      </c>
      <c r="K9364">
        <v>4</v>
      </c>
      <c r="L9364">
        <v>4.1234000000000002</v>
      </c>
      <c r="M9364">
        <v>0.2</v>
      </c>
      <c r="N9364">
        <v>8.4024000000000001</v>
      </c>
    </row>
    <row r="9365" spans="1:14" hidden="1">
      <c r="A9365">
        <v>2998</v>
      </c>
      <c r="B9365" t="s">
        <v>7372</v>
      </c>
      <c r="C9365" s="4">
        <v>41811</v>
      </c>
      <c r="D9365" s="4">
        <v>41815</v>
      </c>
      <c r="E9365" t="s">
        <v>15</v>
      </c>
      <c r="F9365" t="s">
        <v>2875</v>
      </c>
      <c r="G9365" t="s">
        <v>21</v>
      </c>
      <c r="H9365">
        <v>19120</v>
      </c>
      <c r="I9365" t="s">
        <v>3796</v>
      </c>
      <c r="J9365">
        <v>3.984</v>
      </c>
      <c r="K9365">
        <v>1</v>
      </c>
      <c r="L9365">
        <v>3.3365999999999998</v>
      </c>
      <c r="M9365">
        <v>0.2</v>
      </c>
      <c r="N9365">
        <v>0.64739999999999998</v>
      </c>
    </row>
    <row r="9366" spans="1:14" hidden="1">
      <c r="A9366">
        <v>2999</v>
      </c>
      <c r="B9366" t="s">
        <v>7372</v>
      </c>
      <c r="C9366" s="4">
        <v>41811</v>
      </c>
      <c r="D9366" s="4">
        <v>41815</v>
      </c>
      <c r="E9366" t="s">
        <v>15</v>
      </c>
      <c r="F9366" t="s">
        <v>2875</v>
      </c>
      <c r="G9366" t="s">
        <v>21</v>
      </c>
      <c r="H9366">
        <v>19120</v>
      </c>
      <c r="I9366" t="s">
        <v>2043</v>
      </c>
      <c r="J9366">
        <v>95.968000000000004</v>
      </c>
      <c r="K9366">
        <v>4</v>
      </c>
      <c r="L9366">
        <v>16.7944</v>
      </c>
      <c r="M9366">
        <v>0.2</v>
      </c>
      <c r="N9366">
        <v>28.790400000000002</v>
      </c>
    </row>
    <row r="9367" spans="1:14" hidden="1">
      <c r="A9367">
        <v>3000</v>
      </c>
      <c r="B9367" t="s">
        <v>7372</v>
      </c>
      <c r="C9367" s="4">
        <v>41811</v>
      </c>
      <c r="D9367" s="4">
        <v>41815</v>
      </c>
      <c r="E9367" t="s">
        <v>15</v>
      </c>
      <c r="F9367" t="s">
        <v>2875</v>
      </c>
      <c r="G9367" t="s">
        <v>21</v>
      </c>
      <c r="H9367">
        <v>19120</v>
      </c>
      <c r="I9367" t="s">
        <v>7373</v>
      </c>
      <c r="J9367">
        <v>206.99100000000001</v>
      </c>
      <c r="K9367">
        <v>3</v>
      </c>
      <c r="L9367">
        <v>126.4945</v>
      </c>
      <c r="M9367">
        <v>0.7</v>
      </c>
      <c r="N9367">
        <v>-172.49250000000001</v>
      </c>
    </row>
    <row r="9368" spans="1:14" hidden="1">
      <c r="A9368">
        <v>3001</v>
      </c>
      <c r="B9368" t="s">
        <v>7372</v>
      </c>
      <c r="C9368" s="4">
        <v>41811</v>
      </c>
      <c r="D9368" s="4">
        <v>41815</v>
      </c>
      <c r="E9368" t="s">
        <v>15</v>
      </c>
      <c r="F9368" t="s">
        <v>2875</v>
      </c>
      <c r="G9368" t="s">
        <v>21</v>
      </c>
      <c r="H9368">
        <v>19120</v>
      </c>
      <c r="I9368" t="s">
        <v>5618</v>
      </c>
      <c r="J9368">
        <v>44.415999999999997</v>
      </c>
      <c r="K9368">
        <v>2</v>
      </c>
      <c r="L9368">
        <v>20.264800000000001</v>
      </c>
      <c r="M9368">
        <v>0.2</v>
      </c>
      <c r="N9368">
        <v>3.8864000000000001</v>
      </c>
    </row>
    <row r="9369" spans="1:14" hidden="1">
      <c r="A9369">
        <v>3002</v>
      </c>
      <c r="B9369" t="s">
        <v>7372</v>
      </c>
      <c r="C9369" s="4">
        <v>41811</v>
      </c>
      <c r="D9369" s="4">
        <v>41815</v>
      </c>
      <c r="E9369" t="s">
        <v>15</v>
      </c>
      <c r="F9369" t="s">
        <v>2875</v>
      </c>
      <c r="G9369" t="s">
        <v>21</v>
      </c>
      <c r="H9369">
        <v>19120</v>
      </c>
      <c r="I9369" t="s">
        <v>1069</v>
      </c>
      <c r="J9369">
        <v>9.0060000000000002</v>
      </c>
      <c r="K9369">
        <v>2</v>
      </c>
      <c r="L9369">
        <v>8.1053999999999995</v>
      </c>
      <c r="M9369">
        <v>0.7</v>
      </c>
      <c r="N9369">
        <v>-7.2047999999999996</v>
      </c>
    </row>
    <row r="9370" spans="1:14" hidden="1">
      <c r="A9370">
        <v>4412</v>
      </c>
      <c r="B9370" t="s">
        <v>7374</v>
      </c>
      <c r="C9370" s="4">
        <v>41811</v>
      </c>
      <c r="D9370" s="4">
        <v>41814</v>
      </c>
      <c r="E9370" t="s">
        <v>38</v>
      </c>
      <c r="F9370" t="s">
        <v>5152</v>
      </c>
      <c r="G9370" t="s">
        <v>21</v>
      </c>
      <c r="H9370">
        <v>10024</v>
      </c>
      <c r="I9370" t="s">
        <v>2771</v>
      </c>
      <c r="J9370">
        <v>19.649999999999999</v>
      </c>
      <c r="K9370">
        <v>3</v>
      </c>
      <c r="L9370">
        <v>3.5369999999999999</v>
      </c>
      <c r="M9370">
        <v>0</v>
      </c>
      <c r="N9370">
        <v>9.0389999999999997</v>
      </c>
    </row>
    <row r="9371" spans="1:14" hidden="1">
      <c r="A9371">
        <v>4413</v>
      </c>
      <c r="B9371" t="s">
        <v>7374</v>
      </c>
      <c r="C9371" s="4">
        <v>41811</v>
      </c>
      <c r="D9371" s="4">
        <v>41814</v>
      </c>
      <c r="E9371" t="s">
        <v>38</v>
      </c>
      <c r="F9371" t="s">
        <v>5152</v>
      </c>
      <c r="G9371" t="s">
        <v>21</v>
      </c>
      <c r="H9371">
        <v>10024</v>
      </c>
      <c r="I9371" t="s">
        <v>4956</v>
      </c>
      <c r="J9371">
        <v>617.97</v>
      </c>
      <c r="K9371">
        <v>3</v>
      </c>
      <c r="L9371">
        <v>152.43260000000001</v>
      </c>
      <c r="M9371">
        <v>0</v>
      </c>
      <c r="N9371">
        <v>160.6722</v>
      </c>
    </row>
    <row r="9372" spans="1:14" hidden="1">
      <c r="A9372">
        <v>4414</v>
      </c>
      <c r="B9372" t="s">
        <v>7374</v>
      </c>
      <c r="C9372" s="4">
        <v>41811</v>
      </c>
      <c r="D9372" s="4">
        <v>41814</v>
      </c>
      <c r="E9372" t="s">
        <v>38</v>
      </c>
      <c r="F9372" t="s">
        <v>5152</v>
      </c>
      <c r="G9372" t="s">
        <v>21</v>
      </c>
      <c r="H9372">
        <v>10024</v>
      </c>
      <c r="I9372" t="s">
        <v>4145</v>
      </c>
      <c r="J9372">
        <v>59.7</v>
      </c>
      <c r="K9372">
        <v>3</v>
      </c>
      <c r="L9372">
        <v>10.945</v>
      </c>
      <c r="M9372">
        <v>0</v>
      </c>
      <c r="N9372">
        <v>26.864999999999998</v>
      </c>
    </row>
    <row r="9373" spans="1:14" hidden="1">
      <c r="A9373">
        <v>5150</v>
      </c>
      <c r="B9373" t="s">
        <v>7375</v>
      </c>
      <c r="C9373" s="4">
        <v>41811</v>
      </c>
      <c r="D9373" s="4">
        <v>41811</v>
      </c>
      <c r="E9373" t="s">
        <v>98</v>
      </c>
      <c r="F9373" t="s">
        <v>34</v>
      </c>
      <c r="G9373" t="s">
        <v>21</v>
      </c>
      <c r="H9373">
        <v>11561</v>
      </c>
      <c r="I9373" t="s">
        <v>5692</v>
      </c>
      <c r="J9373">
        <v>1214.8499999999999</v>
      </c>
      <c r="K9373">
        <v>3</v>
      </c>
      <c r="L9373">
        <v>287.5145</v>
      </c>
      <c r="M9373">
        <v>0</v>
      </c>
      <c r="N9373">
        <v>352.30650000000003</v>
      </c>
    </row>
    <row r="9374" spans="1:14" hidden="1">
      <c r="A9374">
        <v>3506</v>
      </c>
      <c r="B9374" t="s">
        <v>7376</v>
      </c>
      <c r="C9374" s="4">
        <v>41810</v>
      </c>
      <c r="D9374" s="4">
        <v>41814</v>
      </c>
      <c r="E9374" t="s">
        <v>15</v>
      </c>
      <c r="F9374" t="s">
        <v>5860</v>
      </c>
      <c r="G9374" t="s">
        <v>21</v>
      </c>
      <c r="H9374">
        <v>75023</v>
      </c>
      <c r="I9374" t="s">
        <v>4848</v>
      </c>
      <c r="J9374">
        <v>201.584</v>
      </c>
      <c r="K9374">
        <v>2</v>
      </c>
      <c r="L9374">
        <v>90.712800000000001</v>
      </c>
      <c r="M9374">
        <v>0.2</v>
      </c>
      <c r="N9374">
        <v>20.1584</v>
      </c>
    </row>
    <row r="9375" spans="1:14" hidden="1">
      <c r="A9375">
        <v>3507</v>
      </c>
      <c r="B9375" t="s">
        <v>7376</v>
      </c>
      <c r="C9375" s="4">
        <v>41810</v>
      </c>
      <c r="D9375" s="4">
        <v>41814</v>
      </c>
      <c r="E9375" t="s">
        <v>15</v>
      </c>
      <c r="F9375" t="s">
        <v>5860</v>
      </c>
      <c r="G9375" t="s">
        <v>21</v>
      </c>
      <c r="H9375">
        <v>75023</v>
      </c>
      <c r="I9375" t="s">
        <v>1409</v>
      </c>
      <c r="J9375">
        <v>3.3919999999999999</v>
      </c>
      <c r="K9375">
        <v>4</v>
      </c>
      <c r="L9375">
        <v>2.12</v>
      </c>
      <c r="M9375">
        <v>0.8</v>
      </c>
      <c r="N9375">
        <v>-5.0880000000000001</v>
      </c>
    </row>
    <row r="9376" spans="1:14" hidden="1">
      <c r="A9376">
        <v>3508</v>
      </c>
      <c r="B9376" t="s">
        <v>7376</v>
      </c>
      <c r="C9376" s="4">
        <v>41810</v>
      </c>
      <c r="D9376" s="4">
        <v>41814</v>
      </c>
      <c r="E9376" t="s">
        <v>15</v>
      </c>
      <c r="F9376" t="s">
        <v>5860</v>
      </c>
      <c r="G9376" t="s">
        <v>21</v>
      </c>
      <c r="H9376">
        <v>75023</v>
      </c>
      <c r="I9376" t="s">
        <v>3900</v>
      </c>
      <c r="J9376">
        <v>193.06559999999999</v>
      </c>
      <c r="K9376">
        <v>4</v>
      </c>
      <c r="L9376">
        <v>53.234999999999999</v>
      </c>
      <c r="M9376">
        <v>0.32</v>
      </c>
      <c r="N9376">
        <v>-19.874400000000001</v>
      </c>
    </row>
    <row r="9377" spans="1:14" hidden="1">
      <c r="A9377">
        <v>3509</v>
      </c>
      <c r="B9377" t="s">
        <v>7376</v>
      </c>
      <c r="C9377" s="4">
        <v>41810</v>
      </c>
      <c r="D9377" s="4">
        <v>41814</v>
      </c>
      <c r="E9377" t="s">
        <v>15</v>
      </c>
      <c r="F9377" t="s">
        <v>5860</v>
      </c>
      <c r="G9377" t="s">
        <v>21</v>
      </c>
      <c r="H9377">
        <v>75023</v>
      </c>
      <c r="I9377" t="s">
        <v>3217</v>
      </c>
      <c r="J9377">
        <v>15.552</v>
      </c>
      <c r="K9377">
        <v>3</v>
      </c>
      <c r="L9377">
        <v>3.3696000000000002</v>
      </c>
      <c r="M9377">
        <v>0.2</v>
      </c>
      <c r="N9377">
        <v>5.4432</v>
      </c>
    </row>
    <row r="9378" spans="1:14" hidden="1">
      <c r="A9378">
        <v>3510</v>
      </c>
      <c r="B9378" t="s">
        <v>7376</v>
      </c>
      <c r="C9378" s="4">
        <v>41810</v>
      </c>
      <c r="D9378" s="4">
        <v>41814</v>
      </c>
      <c r="E9378" t="s">
        <v>15</v>
      </c>
      <c r="F9378" t="s">
        <v>5860</v>
      </c>
      <c r="G9378" t="s">
        <v>21</v>
      </c>
      <c r="H9378">
        <v>75023</v>
      </c>
      <c r="I9378" t="s">
        <v>5060</v>
      </c>
      <c r="J9378">
        <v>11.648</v>
      </c>
      <c r="K9378">
        <v>2</v>
      </c>
      <c r="L9378">
        <v>3.7856000000000001</v>
      </c>
      <c r="M9378">
        <v>0.2</v>
      </c>
      <c r="N9378">
        <v>4.0768000000000004</v>
      </c>
    </row>
    <row r="9379" spans="1:14" hidden="1">
      <c r="A9379">
        <v>3511</v>
      </c>
      <c r="B9379" t="s">
        <v>7376</v>
      </c>
      <c r="C9379" s="4">
        <v>41810</v>
      </c>
      <c r="D9379" s="4">
        <v>41814</v>
      </c>
      <c r="E9379" t="s">
        <v>15</v>
      </c>
      <c r="F9379" t="s">
        <v>5860</v>
      </c>
      <c r="G9379" t="s">
        <v>21</v>
      </c>
      <c r="H9379">
        <v>75023</v>
      </c>
      <c r="I9379" t="s">
        <v>4522</v>
      </c>
      <c r="J9379">
        <v>418.8</v>
      </c>
      <c r="K9379">
        <v>2</v>
      </c>
      <c r="L9379">
        <v>258.26</v>
      </c>
      <c r="M9379">
        <v>0.4</v>
      </c>
      <c r="N9379">
        <v>-97.72</v>
      </c>
    </row>
    <row r="9380" spans="1:14" hidden="1">
      <c r="A9380">
        <v>3512</v>
      </c>
      <c r="B9380" t="s">
        <v>7376</v>
      </c>
      <c r="C9380" s="4">
        <v>41810</v>
      </c>
      <c r="D9380" s="4">
        <v>41814</v>
      </c>
      <c r="E9380" t="s">
        <v>15</v>
      </c>
      <c r="F9380" t="s">
        <v>5860</v>
      </c>
      <c r="G9380" t="s">
        <v>21</v>
      </c>
      <c r="H9380">
        <v>75023</v>
      </c>
      <c r="I9380" t="s">
        <v>204</v>
      </c>
      <c r="J9380">
        <v>509.488</v>
      </c>
      <c r="K9380">
        <v>7</v>
      </c>
      <c r="L9380">
        <v>90.98</v>
      </c>
      <c r="M9380">
        <v>0.2</v>
      </c>
      <c r="N9380">
        <v>-127.372</v>
      </c>
    </row>
    <row r="9381" spans="1:14" hidden="1">
      <c r="A9381">
        <v>8146</v>
      </c>
      <c r="B9381" t="s">
        <v>7377</v>
      </c>
      <c r="C9381" s="4">
        <v>41810</v>
      </c>
      <c r="D9381" s="4">
        <v>41817</v>
      </c>
      <c r="E9381" t="s">
        <v>15</v>
      </c>
      <c r="F9381" t="s">
        <v>5011</v>
      </c>
      <c r="G9381" t="s">
        <v>21</v>
      </c>
      <c r="H9381">
        <v>73505</v>
      </c>
      <c r="I9381" t="s">
        <v>2512</v>
      </c>
      <c r="J9381">
        <v>471.9</v>
      </c>
      <c r="K9381">
        <v>6</v>
      </c>
      <c r="L9381">
        <v>52.695500000000003</v>
      </c>
      <c r="M9381">
        <v>0</v>
      </c>
      <c r="N9381">
        <v>155.727</v>
      </c>
    </row>
    <row r="9382" spans="1:14" hidden="1">
      <c r="A9382">
        <v>8147</v>
      </c>
      <c r="B9382" t="s">
        <v>7377</v>
      </c>
      <c r="C9382" s="4">
        <v>41810</v>
      </c>
      <c r="D9382" s="4">
        <v>41817</v>
      </c>
      <c r="E9382" t="s">
        <v>15</v>
      </c>
      <c r="F9382" t="s">
        <v>5011</v>
      </c>
      <c r="G9382" t="s">
        <v>21</v>
      </c>
      <c r="H9382">
        <v>73505</v>
      </c>
      <c r="I9382" t="s">
        <v>1550</v>
      </c>
      <c r="J9382">
        <v>3.52</v>
      </c>
      <c r="K9382">
        <v>2</v>
      </c>
      <c r="L9382">
        <v>0.91520000000000001</v>
      </c>
      <c r="M9382">
        <v>0</v>
      </c>
      <c r="N9382">
        <v>1.6896</v>
      </c>
    </row>
    <row r="9383" spans="1:14" hidden="1">
      <c r="A9383">
        <v>9765</v>
      </c>
      <c r="B9383" t="s">
        <v>7378</v>
      </c>
      <c r="C9383" s="4">
        <v>41808</v>
      </c>
      <c r="D9383" s="4">
        <v>41813</v>
      </c>
      <c r="E9383" t="s">
        <v>15</v>
      </c>
      <c r="F9383" t="s">
        <v>1118</v>
      </c>
      <c r="G9383" t="s">
        <v>21</v>
      </c>
      <c r="H9383">
        <v>90036</v>
      </c>
      <c r="I9383" t="s">
        <v>2163</v>
      </c>
      <c r="J9383">
        <v>139.80000000000001</v>
      </c>
      <c r="K9383">
        <v>5</v>
      </c>
      <c r="L9383">
        <v>25.513500000000001</v>
      </c>
      <c r="M9383">
        <v>0.2</v>
      </c>
      <c r="N9383">
        <v>12.2325</v>
      </c>
    </row>
    <row r="9384" spans="1:14" hidden="1">
      <c r="A9384">
        <v>6324</v>
      </c>
      <c r="B9384" t="s">
        <v>7379</v>
      </c>
      <c r="C9384" s="4">
        <v>41807</v>
      </c>
      <c r="D9384" s="4">
        <v>41813</v>
      </c>
      <c r="E9384" t="s">
        <v>15</v>
      </c>
      <c r="F9384" t="s">
        <v>325</v>
      </c>
      <c r="G9384" t="s">
        <v>21</v>
      </c>
      <c r="H9384">
        <v>19711</v>
      </c>
      <c r="I9384" t="s">
        <v>4853</v>
      </c>
      <c r="J9384">
        <v>65.97</v>
      </c>
      <c r="K9384">
        <v>3</v>
      </c>
      <c r="L9384">
        <v>11.6547</v>
      </c>
      <c r="M9384">
        <v>0</v>
      </c>
      <c r="N9384">
        <v>31.0059</v>
      </c>
    </row>
    <row r="9385" spans="1:14" hidden="1">
      <c r="A9385">
        <v>6816</v>
      </c>
      <c r="B9385" t="s">
        <v>7380</v>
      </c>
      <c r="C9385" s="4">
        <v>41807</v>
      </c>
      <c r="D9385" s="4">
        <v>41811</v>
      </c>
      <c r="E9385" t="s">
        <v>15</v>
      </c>
      <c r="F9385" t="s">
        <v>1370</v>
      </c>
      <c r="G9385" t="s">
        <v>21</v>
      </c>
      <c r="H9385">
        <v>98105</v>
      </c>
      <c r="I9385" t="s">
        <v>3200</v>
      </c>
      <c r="J9385">
        <v>6.24</v>
      </c>
      <c r="K9385">
        <v>3</v>
      </c>
      <c r="L9385">
        <v>1.2063999999999999</v>
      </c>
      <c r="M9385">
        <v>0</v>
      </c>
      <c r="N9385">
        <v>2.6208</v>
      </c>
    </row>
    <row r="9386" spans="1:14" hidden="1">
      <c r="A9386">
        <v>6817</v>
      </c>
      <c r="B9386" t="s">
        <v>7380</v>
      </c>
      <c r="C9386" s="4">
        <v>41807</v>
      </c>
      <c r="D9386" s="4">
        <v>41811</v>
      </c>
      <c r="E9386" t="s">
        <v>15</v>
      </c>
      <c r="F9386" t="s">
        <v>1370</v>
      </c>
      <c r="G9386" t="s">
        <v>21</v>
      </c>
      <c r="H9386">
        <v>98105</v>
      </c>
      <c r="I9386" t="s">
        <v>1131</v>
      </c>
      <c r="J9386">
        <v>17.899999999999999</v>
      </c>
      <c r="K9386">
        <v>5</v>
      </c>
      <c r="L9386">
        <v>1.79</v>
      </c>
      <c r="M9386">
        <v>0</v>
      </c>
      <c r="N9386">
        <v>8.9499999999999993</v>
      </c>
    </row>
    <row r="9387" spans="1:14" hidden="1">
      <c r="A9387">
        <v>6818</v>
      </c>
      <c r="B9387" t="s">
        <v>7380</v>
      </c>
      <c r="C9387" s="4">
        <v>41807</v>
      </c>
      <c r="D9387" s="4">
        <v>41811</v>
      </c>
      <c r="E9387" t="s">
        <v>15</v>
      </c>
      <c r="F9387" t="s">
        <v>1370</v>
      </c>
      <c r="G9387" t="s">
        <v>21</v>
      </c>
      <c r="H9387">
        <v>98105</v>
      </c>
      <c r="I9387" t="s">
        <v>1757</v>
      </c>
      <c r="J9387">
        <v>3266.3760000000002</v>
      </c>
      <c r="K9387">
        <v>3</v>
      </c>
      <c r="L9387">
        <v>734.93460000000005</v>
      </c>
      <c r="M9387">
        <v>0.2</v>
      </c>
      <c r="N9387">
        <v>1061.5722000000001</v>
      </c>
    </row>
    <row r="9388" spans="1:14" hidden="1">
      <c r="A9388">
        <v>9897</v>
      </c>
      <c r="B9388" t="s">
        <v>7381</v>
      </c>
      <c r="C9388" s="4">
        <v>41807</v>
      </c>
      <c r="D9388" s="4">
        <v>41810</v>
      </c>
      <c r="E9388" t="s">
        <v>52</v>
      </c>
      <c r="F9388" t="s">
        <v>63</v>
      </c>
      <c r="G9388" t="s">
        <v>21</v>
      </c>
      <c r="H9388">
        <v>60653</v>
      </c>
      <c r="I9388" t="s">
        <v>4409</v>
      </c>
      <c r="J9388">
        <v>62.015999999999998</v>
      </c>
      <c r="K9388">
        <v>2</v>
      </c>
      <c r="L9388">
        <v>19.767600000000002</v>
      </c>
      <c r="M9388">
        <v>0.2</v>
      </c>
      <c r="N9388">
        <v>22.480799999999999</v>
      </c>
    </row>
    <row r="9389" spans="1:14" hidden="1">
      <c r="A9389">
        <v>2496</v>
      </c>
      <c r="B9389" t="s">
        <v>7382</v>
      </c>
      <c r="C9389" s="4">
        <v>41806</v>
      </c>
      <c r="D9389" s="4">
        <v>41812</v>
      </c>
      <c r="E9389" t="s">
        <v>15</v>
      </c>
      <c r="F9389" t="s">
        <v>2011</v>
      </c>
      <c r="G9389" t="s">
        <v>21</v>
      </c>
      <c r="H9389">
        <v>46544</v>
      </c>
      <c r="I9389" t="s">
        <v>474</v>
      </c>
      <c r="J9389">
        <v>647.84</v>
      </c>
      <c r="K9389">
        <v>8</v>
      </c>
      <c r="L9389">
        <v>76.930999999999997</v>
      </c>
      <c r="M9389">
        <v>0</v>
      </c>
      <c r="N9389">
        <v>32.391999999999904</v>
      </c>
    </row>
    <row r="9390" spans="1:14" hidden="1">
      <c r="A9390">
        <v>2912</v>
      </c>
      <c r="B9390" t="s">
        <v>7383</v>
      </c>
      <c r="C9390" s="4">
        <v>41806</v>
      </c>
      <c r="D9390" s="4">
        <v>41811</v>
      </c>
      <c r="E9390" t="s">
        <v>15</v>
      </c>
      <c r="F9390" t="s">
        <v>1063</v>
      </c>
      <c r="G9390" t="s">
        <v>21</v>
      </c>
      <c r="H9390">
        <v>11550</v>
      </c>
      <c r="I9390" t="s">
        <v>3736</v>
      </c>
      <c r="J9390">
        <v>41.4</v>
      </c>
      <c r="K9390">
        <v>5</v>
      </c>
      <c r="L9390">
        <v>4.3883999999999999</v>
      </c>
      <c r="M9390">
        <v>0</v>
      </c>
      <c r="N9390">
        <v>19.457999999999998</v>
      </c>
    </row>
    <row r="9391" spans="1:14" hidden="1">
      <c r="A9391">
        <v>2913</v>
      </c>
      <c r="B9391" t="s">
        <v>7383</v>
      </c>
      <c r="C9391" s="4">
        <v>41806</v>
      </c>
      <c r="D9391" s="4">
        <v>41811</v>
      </c>
      <c r="E9391" t="s">
        <v>15</v>
      </c>
      <c r="F9391" t="s">
        <v>1063</v>
      </c>
      <c r="G9391" t="s">
        <v>21</v>
      </c>
      <c r="H9391">
        <v>11550</v>
      </c>
      <c r="I9391" t="s">
        <v>4407</v>
      </c>
      <c r="J9391">
        <v>35</v>
      </c>
      <c r="K9391">
        <v>4</v>
      </c>
      <c r="L9391">
        <v>6.125</v>
      </c>
      <c r="M9391">
        <v>0</v>
      </c>
      <c r="N9391">
        <v>10.5</v>
      </c>
    </row>
    <row r="9392" spans="1:14" hidden="1">
      <c r="A9392">
        <v>2914</v>
      </c>
      <c r="B9392" t="s">
        <v>7383</v>
      </c>
      <c r="C9392" s="4">
        <v>41806</v>
      </c>
      <c r="D9392" s="4">
        <v>41811</v>
      </c>
      <c r="E9392" t="s">
        <v>15</v>
      </c>
      <c r="F9392" t="s">
        <v>1063</v>
      </c>
      <c r="G9392" t="s">
        <v>21</v>
      </c>
      <c r="H9392">
        <v>11550</v>
      </c>
      <c r="I9392" t="s">
        <v>3022</v>
      </c>
      <c r="J9392">
        <v>39.552</v>
      </c>
      <c r="K9392">
        <v>3</v>
      </c>
      <c r="L9392">
        <v>8.4047999999999998</v>
      </c>
      <c r="M9392">
        <v>0.2</v>
      </c>
      <c r="N9392">
        <v>14.3376</v>
      </c>
    </row>
    <row r="9393" spans="1:14" hidden="1">
      <c r="A9393">
        <v>916</v>
      </c>
      <c r="B9393" t="s">
        <v>7384</v>
      </c>
      <c r="C9393" s="4">
        <v>41805</v>
      </c>
      <c r="D9393" s="4">
        <v>41811</v>
      </c>
      <c r="E9393" t="s">
        <v>15</v>
      </c>
      <c r="F9393" t="s">
        <v>418</v>
      </c>
      <c r="G9393" t="s">
        <v>27</v>
      </c>
      <c r="H9393">
        <v>78207</v>
      </c>
      <c r="I9393" t="s">
        <v>1649</v>
      </c>
      <c r="J9393">
        <v>99.918000000000006</v>
      </c>
      <c r="K9393">
        <v>2</v>
      </c>
      <c r="L9393">
        <v>59.237099999999998</v>
      </c>
      <c r="M9393">
        <v>0.3</v>
      </c>
      <c r="N9393">
        <v>-18.5562</v>
      </c>
    </row>
    <row r="9394" spans="1:14" hidden="1">
      <c r="A9394">
        <v>917</v>
      </c>
      <c r="B9394" t="s">
        <v>7384</v>
      </c>
      <c r="C9394" s="4">
        <v>41805</v>
      </c>
      <c r="D9394" s="4">
        <v>41811</v>
      </c>
      <c r="E9394" t="s">
        <v>15</v>
      </c>
      <c r="F9394" t="s">
        <v>418</v>
      </c>
      <c r="G9394" t="s">
        <v>27</v>
      </c>
      <c r="H9394">
        <v>78207</v>
      </c>
      <c r="I9394" t="s">
        <v>845</v>
      </c>
      <c r="J9394">
        <v>797.94399999999996</v>
      </c>
      <c r="K9394">
        <v>4</v>
      </c>
      <c r="L9394">
        <v>213.73500000000001</v>
      </c>
      <c r="M9394">
        <v>0.3</v>
      </c>
      <c r="N9394">
        <v>-56.996000000000002</v>
      </c>
    </row>
    <row r="9395" spans="1:14" hidden="1">
      <c r="A9395">
        <v>918</v>
      </c>
      <c r="B9395" t="s">
        <v>7384</v>
      </c>
      <c r="C9395" s="4">
        <v>41805</v>
      </c>
      <c r="D9395" s="4">
        <v>41811</v>
      </c>
      <c r="E9395" t="s">
        <v>15</v>
      </c>
      <c r="F9395" t="s">
        <v>418</v>
      </c>
      <c r="G9395" t="s">
        <v>27</v>
      </c>
      <c r="H9395">
        <v>78207</v>
      </c>
      <c r="I9395" t="s">
        <v>1471</v>
      </c>
      <c r="J9395">
        <v>8.5679999999999996</v>
      </c>
      <c r="K9395">
        <v>3</v>
      </c>
      <c r="L9395">
        <v>7.7111999999999998</v>
      </c>
      <c r="M9395">
        <v>0.8</v>
      </c>
      <c r="N9395">
        <v>-14.5656</v>
      </c>
    </row>
    <row r="9396" spans="1:14" hidden="1">
      <c r="A9396">
        <v>6938</v>
      </c>
      <c r="B9396" t="s">
        <v>7385</v>
      </c>
      <c r="C9396" s="4">
        <v>41805</v>
      </c>
      <c r="D9396" s="4">
        <v>41805</v>
      </c>
      <c r="E9396" t="s">
        <v>98</v>
      </c>
      <c r="F9396" t="s">
        <v>2271</v>
      </c>
      <c r="G9396" t="s">
        <v>21</v>
      </c>
      <c r="H9396">
        <v>79907</v>
      </c>
      <c r="I9396" t="s">
        <v>6436</v>
      </c>
      <c r="J9396">
        <v>36.543999999999997</v>
      </c>
      <c r="K9396">
        <v>2</v>
      </c>
      <c r="L9396">
        <v>12.333600000000001</v>
      </c>
      <c r="M9396">
        <v>0.2</v>
      </c>
      <c r="N9396">
        <v>11.876799999999999</v>
      </c>
    </row>
    <row r="9397" spans="1:14" hidden="1">
      <c r="A9397">
        <v>5221</v>
      </c>
      <c r="B9397" t="s">
        <v>7386</v>
      </c>
      <c r="C9397" s="4">
        <v>41804</v>
      </c>
      <c r="D9397" s="4">
        <v>41810</v>
      </c>
      <c r="E9397" t="s">
        <v>15</v>
      </c>
      <c r="F9397" t="s">
        <v>250</v>
      </c>
      <c r="G9397" t="s">
        <v>17</v>
      </c>
      <c r="H9397">
        <v>48234</v>
      </c>
      <c r="I9397" t="s">
        <v>7238</v>
      </c>
      <c r="J9397">
        <v>212.94</v>
      </c>
      <c r="K9397">
        <v>3</v>
      </c>
      <c r="L9397">
        <v>51.815399999999997</v>
      </c>
      <c r="M9397">
        <v>0</v>
      </c>
      <c r="N9397">
        <v>57.4938</v>
      </c>
    </row>
    <row r="9398" spans="1:14" hidden="1">
      <c r="A9398">
        <v>1856</v>
      </c>
      <c r="B9398" t="s">
        <v>7387</v>
      </c>
      <c r="C9398" s="4">
        <v>41803</v>
      </c>
      <c r="D9398" s="4">
        <v>41807</v>
      </c>
      <c r="E9398" t="s">
        <v>15</v>
      </c>
      <c r="F9398" t="s">
        <v>194</v>
      </c>
      <c r="G9398" t="s">
        <v>27</v>
      </c>
      <c r="H9398">
        <v>90032</v>
      </c>
      <c r="I9398" t="s">
        <v>3870</v>
      </c>
      <c r="J9398">
        <v>14.52</v>
      </c>
      <c r="K9398">
        <v>3</v>
      </c>
      <c r="L9398">
        <v>3.2427999999999999</v>
      </c>
      <c r="M9398">
        <v>0</v>
      </c>
      <c r="N9398">
        <v>4.7915999999999999</v>
      </c>
    </row>
    <row r="9399" spans="1:14" hidden="1">
      <c r="A9399">
        <v>9697</v>
      </c>
      <c r="B9399" t="s">
        <v>7388</v>
      </c>
      <c r="C9399" s="4">
        <v>41800</v>
      </c>
      <c r="D9399" s="4">
        <v>41805</v>
      </c>
      <c r="E9399" t="s">
        <v>52</v>
      </c>
      <c r="F9399" t="s">
        <v>2726</v>
      </c>
      <c r="G9399" t="s">
        <v>27</v>
      </c>
      <c r="H9399">
        <v>48234</v>
      </c>
      <c r="I9399" t="s">
        <v>2057</v>
      </c>
      <c r="J9399">
        <v>491.55</v>
      </c>
      <c r="K9399">
        <v>5</v>
      </c>
      <c r="L9399">
        <v>50.138100000000001</v>
      </c>
      <c r="M9399">
        <v>0</v>
      </c>
      <c r="N9399">
        <v>240.8595</v>
      </c>
    </row>
    <row r="9400" spans="1:14" hidden="1">
      <c r="A9400">
        <v>6</v>
      </c>
      <c r="B9400" t="s">
        <v>7389</v>
      </c>
      <c r="C9400" s="4">
        <v>41799</v>
      </c>
      <c r="D9400" s="4">
        <v>41804</v>
      </c>
      <c r="E9400" t="s">
        <v>15</v>
      </c>
      <c r="F9400" t="s">
        <v>636</v>
      </c>
      <c r="G9400" t="s">
        <v>21</v>
      </c>
      <c r="H9400">
        <v>90032</v>
      </c>
      <c r="I9400" t="s">
        <v>657</v>
      </c>
      <c r="J9400">
        <v>48.86</v>
      </c>
      <c r="K9400">
        <v>7</v>
      </c>
      <c r="L9400">
        <v>4.9558</v>
      </c>
      <c r="M9400">
        <v>0</v>
      </c>
      <c r="N9400">
        <v>14.1694</v>
      </c>
    </row>
    <row r="9401" spans="1:14" hidden="1">
      <c r="A9401">
        <v>7</v>
      </c>
      <c r="B9401" t="s">
        <v>7389</v>
      </c>
      <c r="C9401" s="4">
        <v>41799</v>
      </c>
      <c r="D9401" s="4">
        <v>41804</v>
      </c>
      <c r="E9401" t="s">
        <v>15</v>
      </c>
      <c r="F9401" t="s">
        <v>636</v>
      </c>
      <c r="G9401" t="s">
        <v>21</v>
      </c>
      <c r="H9401">
        <v>90032</v>
      </c>
      <c r="I9401" t="s">
        <v>2755</v>
      </c>
      <c r="J9401">
        <v>7.28</v>
      </c>
      <c r="K9401">
        <v>4</v>
      </c>
      <c r="L9401">
        <v>1.3286</v>
      </c>
      <c r="M9401">
        <v>0</v>
      </c>
      <c r="N9401">
        <v>1.9656</v>
      </c>
    </row>
    <row r="9402" spans="1:14" hidden="1">
      <c r="A9402">
        <v>8</v>
      </c>
      <c r="B9402" t="s">
        <v>7389</v>
      </c>
      <c r="C9402" s="4">
        <v>41799</v>
      </c>
      <c r="D9402" s="4">
        <v>41804</v>
      </c>
      <c r="E9402" t="s">
        <v>15</v>
      </c>
      <c r="F9402" t="s">
        <v>636</v>
      </c>
      <c r="G9402" t="s">
        <v>21</v>
      </c>
      <c r="H9402">
        <v>90032</v>
      </c>
      <c r="I9402" t="s">
        <v>3825</v>
      </c>
      <c r="J9402">
        <v>907.15200000000004</v>
      </c>
      <c r="K9402">
        <v>6</v>
      </c>
      <c r="L9402">
        <v>136.0728</v>
      </c>
      <c r="M9402">
        <v>0.2</v>
      </c>
      <c r="N9402">
        <v>90.715199999999996</v>
      </c>
    </row>
    <row r="9403" spans="1:14" hidden="1">
      <c r="A9403">
        <v>9</v>
      </c>
      <c r="B9403" t="s">
        <v>7389</v>
      </c>
      <c r="C9403" s="4">
        <v>41799</v>
      </c>
      <c r="D9403" s="4">
        <v>41804</v>
      </c>
      <c r="E9403" t="s">
        <v>15</v>
      </c>
      <c r="F9403" t="s">
        <v>636</v>
      </c>
      <c r="G9403" t="s">
        <v>21</v>
      </c>
      <c r="H9403">
        <v>90032</v>
      </c>
      <c r="I9403" t="s">
        <v>2547</v>
      </c>
      <c r="J9403">
        <v>18.504000000000001</v>
      </c>
      <c r="K9403">
        <v>3</v>
      </c>
      <c r="L9403">
        <v>4.2404999999999999</v>
      </c>
      <c r="M9403">
        <v>0.2</v>
      </c>
      <c r="N9403">
        <v>5.7824999999999998</v>
      </c>
    </row>
    <row r="9404" spans="1:14" hidden="1">
      <c r="A9404">
        <v>10</v>
      </c>
      <c r="B9404" t="s">
        <v>7389</v>
      </c>
      <c r="C9404" s="4">
        <v>41799</v>
      </c>
      <c r="D9404" s="4">
        <v>41804</v>
      </c>
      <c r="E9404" t="s">
        <v>15</v>
      </c>
      <c r="F9404" t="s">
        <v>636</v>
      </c>
      <c r="G9404" t="s">
        <v>21</v>
      </c>
      <c r="H9404">
        <v>90032</v>
      </c>
      <c r="I9404" t="s">
        <v>4069</v>
      </c>
      <c r="J9404">
        <v>114.9</v>
      </c>
      <c r="K9404">
        <v>5</v>
      </c>
      <c r="L9404">
        <v>16.085999999999999</v>
      </c>
      <c r="M9404">
        <v>0</v>
      </c>
      <c r="N9404">
        <v>34.47</v>
      </c>
    </row>
    <row r="9405" spans="1:14" hidden="1">
      <c r="A9405">
        <v>11</v>
      </c>
      <c r="B9405" t="s">
        <v>7389</v>
      </c>
      <c r="C9405" s="4">
        <v>41799</v>
      </c>
      <c r="D9405" s="4">
        <v>41804</v>
      </c>
      <c r="E9405" t="s">
        <v>15</v>
      </c>
      <c r="F9405" t="s">
        <v>636</v>
      </c>
      <c r="G9405" t="s">
        <v>21</v>
      </c>
      <c r="H9405">
        <v>90032</v>
      </c>
      <c r="I9405" t="s">
        <v>1639</v>
      </c>
      <c r="J9405">
        <v>1706.184</v>
      </c>
      <c r="K9405">
        <v>9</v>
      </c>
      <c r="L9405">
        <v>180.09719999999999</v>
      </c>
      <c r="M9405">
        <v>0.2</v>
      </c>
      <c r="N9405">
        <v>85.309199999999805</v>
      </c>
    </row>
    <row r="9406" spans="1:14" hidden="1">
      <c r="A9406">
        <v>12</v>
      </c>
      <c r="B9406" t="s">
        <v>7389</v>
      </c>
      <c r="C9406" s="4">
        <v>41799</v>
      </c>
      <c r="D9406" s="4">
        <v>41804</v>
      </c>
      <c r="E9406" t="s">
        <v>15</v>
      </c>
      <c r="F9406" t="s">
        <v>636</v>
      </c>
      <c r="G9406" t="s">
        <v>21</v>
      </c>
      <c r="H9406">
        <v>90032</v>
      </c>
      <c r="I9406" t="s">
        <v>2406</v>
      </c>
      <c r="J9406">
        <v>911.42399999999998</v>
      </c>
      <c r="K9406">
        <v>4</v>
      </c>
      <c r="L9406">
        <v>210.76679999999999</v>
      </c>
      <c r="M9406">
        <v>0.2</v>
      </c>
      <c r="N9406">
        <v>68.356800000000007</v>
      </c>
    </row>
    <row r="9407" spans="1:14" hidden="1">
      <c r="A9407">
        <v>489</v>
      </c>
      <c r="B9407" t="s">
        <v>7390</v>
      </c>
      <c r="C9407" s="4">
        <v>41799</v>
      </c>
      <c r="D9407" s="4">
        <v>41803</v>
      </c>
      <c r="E9407" t="s">
        <v>52</v>
      </c>
      <c r="F9407" t="s">
        <v>611</v>
      </c>
      <c r="G9407" t="s">
        <v>17</v>
      </c>
      <c r="H9407">
        <v>77340</v>
      </c>
      <c r="I9407" t="s">
        <v>1101</v>
      </c>
      <c r="J9407">
        <v>7.992</v>
      </c>
      <c r="K9407">
        <v>1</v>
      </c>
      <c r="L9407">
        <v>7.3925999999999998</v>
      </c>
      <c r="M9407">
        <v>0.2</v>
      </c>
      <c r="N9407">
        <v>0.59940000000000004</v>
      </c>
    </row>
    <row r="9408" spans="1:14" hidden="1">
      <c r="A9408">
        <v>490</v>
      </c>
      <c r="B9408" t="s">
        <v>7390</v>
      </c>
      <c r="C9408" s="4">
        <v>41799</v>
      </c>
      <c r="D9408" s="4">
        <v>41803</v>
      </c>
      <c r="E9408" t="s">
        <v>52</v>
      </c>
      <c r="F9408" t="s">
        <v>611</v>
      </c>
      <c r="G9408" t="s">
        <v>17</v>
      </c>
      <c r="H9408">
        <v>77340</v>
      </c>
      <c r="I9408" t="s">
        <v>1486</v>
      </c>
      <c r="J9408">
        <v>63.984000000000002</v>
      </c>
      <c r="K9408">
        <v>2</v>
      </c>
      <c r="L9408">
        <v>26.793299999999999</v>
      </c>
      <c r="M9408">
        <v>0.2</v>
      </c>
      <c r="N9408">
        <v>10.397399999999999</v>
      </c>
    </row>
    <row r="9409" spans="1:14" hidden="1">
      <c r="A9409">
        <v>491</v>
      </c>
      <c r="B9409" t="s">
        <v>7390</v>
      </c>
      <c r="C9409" s="4">
        <v>41799</v>
      </c>
      <c r="D9409" s="4">
        <v>41803</v>
      </c>
      <c r="E9409" t="s">
        <v>52</v>
      </c>
      <c r="F9409" t="s">
        <v>611</v>
      </c>
      <c r="G9409" t="s">
        <v>17</v>
      </c>
      <c r="H9409">
        <v>77340</v>
      </c>
      <c r="I9409" t="s">
        <v>2669</v>
      </c>
      <c r="J9409">
        <v>70.367999999999995</v>
      </c>
      <c r="K9409">
        <v>2</v>
      </c>
      <c r="L9409">
        <v>32.105400000000003</v>
      </c>
      <c r="M9409">
        <v>0.2</v>
      </c>
      <c r="N9409">
        <v>6.1571999999999996</v>
      </c>
    </row>
    <row r="9410" spans="1:14" hidden="1">
      <c r="A9410">
        <v>861</v>
      </c>
      <c r="B9410" t="s">
        <v>7391</v>
      </c>
      <c r="C9410" s="4">
        <v>41799</v>
      </c>
      <c r="D9410" s="4">
        <v>41806</v>
      </c>
      <c r="E9410" t="s">
        <v>15</v>
      </c>
      <c r="F9410" t="s">
        <v>4482</v>
      </c>
      <c r="G9410" t="s">
        <v>21</v>
      </c>
      <c r="H9410">
        <v>94122</v>
      </c>
      <c r="I9410" t="s">
        <v>1151</v>
      </c>
      <c r="J9410">
        <v>7.36</v>
      </c>
      <c r="K9410">
        <v>2</v>
      </c>
      <c r="L9410">
        <v>3.6063999999999998</v>
      </c>
      <c r="M9410">
        <v>0</v>
      </c>
      <c r="N9410">
        <v>0.1472</v>
      </c>
    </row>
    <row r="9411" spans="1:14" hidden="1">
      <c r="A9411">
        <v>862</v>
      </c>
      <c r="B9411" t="s">
        <v>7391</v>
      </c>
      <c r="C9411" s="4">
        <v>41799</v>
      </c>
      <c r="D9411" s="4">
        <v>41806</v>
      </c>
      <c r="E9411" t="s">
        <v>15</v>
      </c>
      <c r="F9411" t="s">
        <v>4482</v>
      </c>
      <c r="G9411" t="s">
        <v>21</v>
      </c>
      <c r="H9411">
        <v>94122</v>
      </c>
      <c r="I9411" t="s">
        <v>3645</v>
      </c>
      <c r="J9411">
        <v>23.1</v>
      </c>
      <c r="K9411">
        <v>2</v>
      </c>
      <c r="L9411">
        <v>6.2370000000000001</v>
      </c>
      <c r="M9411">
        <v>0</v>
      </c>
      <c r="N9411">
        <v>10.625999999999999</v>
      </c>
    </row>
    <row r="9412" spans="1:14" hidden="1">
      <c r="A9412">
        <v>1812</v>
      </c>
      <c r="B9412" t="s">
        <v>7392</v>
      </c>
      <c r="C9412" s="4">
        <v>41799</v>
      </c>
      <c r="D9412" s="4">
        <v>41801</v>
      </c>
      <c r="E9412" t="s">
        <v>52</v>
      </c>
      <c r="F9412" t="s">
        <v>1043</v>
      </c>
      <c r="G9412" t="s">
        <v>21</v>
      </c>
      <c r="H9412">
        <v>22801</v>
      </c>
      <c r="I9412" t="s">
        <v>230</v>
      </c>
      <c r="J9412">
        <v>1441.3</v>
      </c>
      <c r="K9412">
        <v>7</v>
      </c>
      <c r="L9412">
        <v>170.89699999999999</v>
      </c>
      <c r="M9412">
        <v>0</v>
      </c>
      <c r="N9412">
        <v>245.02099999999999</v>
      </c>
    </row>
    <row r="9413" spans="1:14" hidden="1">
      <c r="A9413">
        <v>4955</v>
      </c>
      <c r="B9413" t="s">
        <v>7393</v>
      </c>
      <c r="C9413" s="4">
        <v>41799</v>
      </c>
      <c r="D9413" s="4">
        <v>41803</v>
      </c>
      <c r="E9413" t="s">
        <v>52</v>
      </c>
      <c r="F9413" t="s">
        <v>3080</v>
      </c>
      <c r="G9413" t="s">
        <v>27</v>
      </c>
      <c r="H9413">
        <v>89031</v>
      </c>
      <c r="I9413" t="s">
        <v>965</v>
      </c>
      <c r="J9413">
        <v>18.059999999999999</v>
      </c>
      <c r="K9413">
        <v>7</v>
      </c>
      <c r="L9413">
        <v>1.9092</v>
      </c>
      <c r="M9413">
        <v>0</v>
      </c>
      <c r="N9413">
        <v>4.6955999999999998</v>
      </c>
    </row>
    <row r="9414" spans="1:14" hidden="1">
      <c r="A9414">
        <v>4956</v>
      </c>
      <c r="B9414" t="s">
        <v>7393</v>
      </c>
      <c r="C9414" s="4">
        <v>41799</v>
      </c>
      <c r="D9414" s="4">
        <v>41803</v>
      </c>
      <c r="E9414" t="s">
        <v>52</v>
      </c>
      <c r="F9414" t="s">
        <v>3080</v>
      </c>
      <c r="G9414" t="s">
        <v>27</v>
      </c>
      <c r="H9414">
        <v>89031</v>
      </c>
      <c r="I9414" t="s">
        <v>921</v>
      </c>
      <c r="J9414">
        <v>79.14</v>
      </c>
      <c r="K9414">
        <v>3</v>
      </c>
      <c r="L9414">
        <v>14.245200000000001</v>
      </c>
      <c r="M9414">
        <v>0</v>
      </c>
      <c r="N9414">
        <v>36.404400000000003</v>
      </c>
    </row>
    <row r="9415" spans="1:14" hidden="1">
      <c r="A9415">
        <v>4957</v>
      </c>
      <c r="B9415" t="s">
        <v>7393</v>
      </c>
      <c r="C9415" s="4">
        <v>41799</v>
      </c>
      <c r="D9415" s="4">
        <v>41803</v>
      </c>
      <c r="E9415" t="s">
        <v>52</v>
      </c>
      <c r="F9415" t="s">
        <v>3080</v>
      </c>
      <c r="G9415" t="s">
        <v>27</v>
      </c>
      <c r="H9415">
        <v>89031</v>
      </c>
      <c r="I9415" t="s">
        <v>1120</v>
      </c>
      <c r="J9415">
        <v>37.4</v>
      </c>
      <c r="K9415">
        <v>2</v>
      </c>
      <c r="L9415">
        <v>11.593999999999999</v>
      </c>
      <c r="M9415">
        <v>0</v>
      </c>
      <c r="N9415">
        <v>14.212</v>
      </c>
    </row>
    <row r="9416" spans="1:14" hidden="1">
      <c r="A9416">
        <v>2750</v>
      </c>
      <c r="B9416" t="s">
        <v>7394</v>
      </c>
      <c r="C9416" s="4">
        <v>41798</v>
      </c>
      <c r="D9416" s="4">
        <v>41804</v>
      </c>
      <c r="E9416" t="s">
        <v>15</v>
      </c>
      <c r="F9416" t="s">
        <v>664</v>
      </c>
      <c r="G9416" t="s">
        <v>21</v>
      </c>
      <c r="H9416">
        <v>98115</v>
      </c>
      <c r="I9416" t="s">
        <v>6941</v>
      </c>
      <c r="J9416">
        <v>585.55200000000002</v>
      </c>
      <c r="K9416">
        <v>3</v>
      </c>
      <c r="L9416">
        <v>170.786</v>
      </c>
      <c r="M9416">
        <v>0.2</v>
      </c>
      <c r="N9416">
        <v>73.194000000000003</v>
      </c>
    </row>
    <row r="9417" spans="1:14" hidden="1">
      <c r="A9417">
        <v>3842</v>
      </c>
      <c r="B9417" t="s">
        <v>7395</v>
      </c>
      <c r="C9417" s="4">
        <v>41798</v>
      </c>
      <c r="D9417" s="4">
        <v>41802</v>
      </c>
      <c r="E9417" t="s">
        <v>15</v>
      </c>
      <c r="F9417" t="s">
        <v>705</v>
      </c>
      <c r="G9417" t="s">
        <v>27</v>
      </c>
      <c r="H9417">
        <v>37620</v>
      </c>
      <c r="I9417" t="s">
        <v>251</v>
      </c>
      <c r="J9417">
        <v>170.352</v>
      </c>
      <c r="K9417">
        <v>3</v>
      </c>
      <c r="L9417">
        <v>53.234999999999999</v>
      </c>
      <c r="M9417">
        <v>0.2</v>
      </c>
      <c r="N9417">
        <v>10.647</v>
      </c>
    </row>
    <row r="9418" spans="1:14" hidden="1">
      <c r="A9418">
        <v>9367</v>
      </c>
      <c r="B9418" t="s">
        <v>7396</v>
      </c>
      <c r="C9418" s="4">
        <v>41798</v>
      </c>
      <c r="D9418" s="4">
        <v>41803</v>
      </c>
      <c r="E9418" t="s">
        <v>15</v>
      </c>
      <c r="F9418" t="s">
        <v>1753</v>
      </c>
      <c r="G9418" t="s">
        <v>21</v>
      </c>
      <c r="H9418">
        <v>11561</v>
      </c>
      <c r="I9418" t="s">
        <v>3700</v>
      </c>
      <c r="J9418">
        <v>68.48</v>
      </c>
      <c r="K9418">
        <v>2</v>
      </c>
      <c r="L9418">
        <v>21.4</v>
      </c>
      <c r="M9418">
        <v>0.2</v>
      </c>
      <c r="N9418">
        <v>25.68</v>
      </c>
    </row>
    <row r="9419" spans="1:14" hidden="1">
      <c r="A9419">
        <v>9368</v>
      </c>
      <c r="B9419" t="s">
        <v>7396</v>
      </c>
      <c r="C9419" s="4">
        <v>41798</v>
      </c>
      <c r="D9419" s="4">
        <v>41803</v>
      </c>
      <c r="E9419" t="s">
        <v>15</v>
      </c>
      <c r="F9419" t="s">
        <v>1753</v>
      </c>
      <c r="G9419" t="s">
        <v>21</v>
      </c>
      <c r="H9419">
        <v>11561</v>
      </c>
      <c r="I9419" t="s">
        <v>3993</v>
      </c>
      <c r="J9419">
        <v>1676.88</v>
      </c>
      <c r="K9419">
        <v>6</v>
      </c>
      <c r="L9419">
        <v>265.50599999999997</v>
      </c>
      <c r="M9419">
        <v>0</v>
      </c>
      <c r="N9419">
        <v>83.843999999999895</v>
      </c>
    </row>
    <row r="9420" spans="1:14" hidden="1">
      <c r="A9420">
        <v>394</v>
      </c>
      <c r="B9420" t="s">
        <v>7397</v>
      </c>
      <c r="C9420" s="4">
        <v>41797</v>
      </c>
      <c r="D9420" s="4">
        <v>41800</v>
      </c>
      <c r="E9420" t="s">
        <v>52</v>
      </c>
      <c r="F9420" t="s">
        <v>441</v>
      </c>
      <c r="G9420" t="s">
        <v>27</v>
      </c>
      <c r="H9420">
        <v>61604</v>
      </c>
      <c r="I9420" t="s">
        <v>535</v>
      </c>
      <c r="J9420">
        <v>12.462</v>
      </c>
      <c r="K9420">
        <v>3</v>
      </c>
      <c r="L9420">
        <v>11.008100000000001</v>
      </c>
      <c r="M9420">
        <v>0.8</v>
      </c>
      <c r="N9420">
        <v>-20.5623</v>
      </c>
    </row>
    <row r="9421" spans="1:14" hidden="1">
      <c r="A9421">
        <v>4722</v>
      </c>
      <c r="B9421" t="s">
        <v>7398</v>
      </c>
      <c r="C9421" s="4">
        <v>41797</v>
      </c>
      <c r="D9421" s="4">
        <v>41801</v>
      </c>
      <c r="E9421" t="s">
        <v>52</v>
      </c>
      <c r="F9421" t="s">
        <v>3164</v>
      </c>
      <c r="G9421" t="s">
        <v>21</v>
      </c>
      <c r="H9421">
        <v>60505</v>
      </c>
      <c r="I9421" t="s">
        <v>582</v>
      </c>
      <c r="J9421">
        <v>268.935</v>
      </c>
      <c r="K9421">
        <v>3</v>
      </c>
      <c r="L9421">
        <v>159.56809999999999</v>
      </c>
      <c r="M9421">
        <v>0.5</v>
      </c>
      <c r="N9421">
        <v>-209.76929999999999</v>
      </c>
    </row>
    <row r="9422" spans="1:14" hidden="1">
      <c r="A9422">
        <v>1746</v>
      </c>
      <c r="B9422" t="s">
        <v>7399</v>
      </c>
      <c r="C9422" s="4">
        <v>41796</v>
      </c>
      <c r="D9422" s="4">
        <v>41799</v>
      </c>
      <c r="E9422" t="s">
        <v>38</v>
      </c>
      <c r="F9422" t="s">
        <v>3228</v>
      </c>
      <c r="G9422" t="s">
        <v>21</v>
      </c>
      <c r="H9422">
        <v>14609</v>
      </c>
      <c r="I9422" t="s">
        <v>2761</v>
      </c>
      <c r="J9422">
        <v>13.36</v>
      </c>
      <c r="K9422">
        <v>2</v>
      </c>
      <c r="L9422">
        <v>4.2084000000000001</v>
      </c>
      <c r="M9422">
        <v>0</v>
      </c>
      <c r="N9422">
        <v>4.9432</v>
      </c>
    </row>
    <row r="9423" spans="1:14" hidden="1">
      <c r="A9423">
        <v>2140</v>
      </c>
      <c r="B9423" t="s">
        <v>7400</v>
      </c>
      <c r="C9423" s="4">
        <v>41796</v>
      </c>
      <c r="D9423" s="4">
        <v>41801</v>
      </c>
      <c r="E9423" t="s">
        <v>15</v>
      </c>
      <c r="F9423" t="s">
        <v>1476</v>
      </c>
      <c r="G9423" t="s">
        <v>27</v>
      </c>
      <c r="H9423">
        <v>11561</v>
      </c>
      <c r="I9423" t="s">
        <v>535</v>
      </c>
      <c r="J9423">
        <v>149.54400000000001</v>
      </c>
      <c r="K9423">
        <v>9</v>
      </c>
      <c r="L9423">
        <v>11.008100000000001</v>
      </c>
      <c r="M9423">
        <v>0.2</v>
      </c>
      <c r="N9423">
        <v>50.4711</v>
      </c>
    </row>
    <row r="9424" spans="1:14" hidden="1">
      <c r="A9424">
        <v>2141</v>
      </c>
      <c r="B9424" t="s">
        <v>7400</v>
      </c>
      <c r="C9424" s="4">
        <v>41796</v>
      </c>
      <c r="D9424" s="4">
        <v>41801</v>
      </c>
      <c r="E9424" t="s">
        <v>15</v>
      </c>
      <c r="F9424" t="s">
        <v>1476</v>
      </c>
      <c r="G9424" t="s">
        <v>27</v>
      </c>
      <c r="H9424">
        <v>11561</v>
      </c>
      <c r="I9424" t="s">
        <v>434</v>
      </c>
      <c r="J9424">
        <v>17.14</v>
      </c>
      <c r="K9424">
        <v>2</v>
      </c>
      <c r="L9424">
        <v>6.3418000000000001</v>
      </c>
      <c r="M9424">
        <v>0</v>
      </c>
      <c r="N9424">
        <v>4.4564000000000004</v>
      </c>
    </row>
    <row r="9425" spans="1:14" hidden="1">
      <c r="A9425">
        <v>2142</v>
      </c>
      <c r="B9425" t="s">
        <v>7400</v>
      </c>
      <c r="C9425" s="4">
        <v>41796</v>
      </c>
      <c r="D9425" s="4">
        <v>41801</v>
      </c>
      <c r="E9425" t="s">
        <v>15</v>
      </c>
      <c r="F9425" t="s">
        <v>1476</v>
      </c>
      <c r="G9425" t="s">
        <v>27</v>
      </c>
      <c r="H9425">
        <v>11561</v>
      </c>
      <c r="I9425" t="s">
        <v>4472</v>
      </c>
      <c r="J9425">
        <v>991.76400000000001</v>
      </c>
      <c r="K9425">
        <v>3</v>
      </c>
      <c r="L9425">
        <v>446.29379999999998</v>
      </c>
      <c r="M9425">
        <v>0.4</v>
      </c>
      <c r="N9425">
        <v>-347.11739999999998</v>
      </c>
    </row>
    <row r="9426" spans="1:14" hidden="1">
      <c r="A9426">
        <v>6301</v>
      </c>
      <c r="B9426" t="s">
        <v>7401</v>
      </c>
      <c r="C9426" s="4">
        <v>41796</v>
      </c>
      <c r="D9426" s="4">
        <v>41802</v>
      </c>
      <c r="E9426" t="s">
        <v>15</v>
      </c>
      <c r="F9426" t="s">
        <v>3093</v>
      </c>
      <c r="G9426" t="s">
        <v>21</v>
      </c>
      <c r="H9426">
        <v>60623</v>
      </c>
      <c r="I9426" t="s">
        <v>2151</v>
      </c>
      <c r="J9426">
        <v>24.588000000000001</v>
      </c>
      <c r="K9426">
        <v>3</v>
      </c>
      <c r="L9426">
        <v>20.899799999999999</v>
      </c>
      <c r="M9426">
        <v>0.8</v>
      </c>
      <c r="N9426">
        <v>-38.111400000000003</v>
      </c>
    </row>
    <row r="9427" spans="1:14" hidden="1">
      <c r="A9427">
        <v>6302</v>
      </c>
      <c r="B9427" t="s">
        <v>7401</v>
      </c>
      <c r="C9427" s="4">
        <v>41796</v>
      </c>
      <c r="D9427" s="4">
        <v>41802</v>
      </c>
      <c r="E9427" t="s">
        <v>15</v>
      </c>
      <c r="F9427" t="s">
        <v>3093</v>
      </c>
      <c r="G9427" t="s">
        <v>21</v>
      </c>
      <c r="H9427">
        <v>60623</v>
      </c>
      <c r="I9427" t="s">
        <v>412</v>
      </c>
      <c r="J9427">
        <v>13.984</v>
      </c>
      <c r="K9427">
        <v>2</v>
      </c>
      <c r="L9427">
        <v>4.6322000000000001</v>
      </c>
      <c r="M9427">
        <v>0.2</v>
      </c>
      <c r="N9427">
        <v>4.7195999999999998</v>
      </c>
    </row>
    <row r="9428" spans="1:14" hidden="1">
      <c r="A9428">
        <v>6473</v>
      </c>
      <c r="B9428" t="s">
        <v>7402</v>
      </c>
      <c r="C9428" s="4">
        <v>41796</v>
      </c>
      <c r="D9428" s="4">
        <v>41800</v>
      </c>
      <c r="E9428" t="s">
        <v>15</v>
      </c>
      <c r="F9428" t="s">
        <v>6515</v>
      </c>
      <c r="G9428" t="s">
        <v>17</v>
      </c>
      <c r="H9428">
        <v>77070</v>
      </c>
      <c r="I9428" t="s">
        <v>899</v>
      </c>
      <c r="J9428">
        <v>100.24</v>
      </c>
      <c r="K9428">
        <v>10</v>
      </c>
      <c r="L9428">
        <v>6.6409000000000002</v>
      </c>
      <c r="M9428">
        <v>0.2</v>
      </c>
      <c r="N9428">
        <v>33.831000000000003</v>
      </c>
    </row>
    <row r="9429" spans="1:14" hidden="1">
      <c r="A9429">
        <v>6598</v>
      </c>
      <c r="B9429" t="s">
        <v>7403</v>
      </c>
      <c r="C9429" s="4">
        <v>41796</v>
      </c>
      <c r="D9429" s="4">
        <v>41802</v>
      </c>
      <c r="E9429" t="s">
        <v>15</v>
      </c>
      <c r="F9429" t="s">
        <v>3784</v>
      </c>
      <c r="G9429" t="s">
        <v>21</v>
      </c>
      <c r="H9429">
        <v>32216</v>
      </c>
      <c r="I9429" t="s">
        <v>3155</v>
      </c>
      <c r="J9429">
        <v>1.365</v>
      </c>
      <c r="K9429">
        <v>1</v>
      </c>
      <c r="L9429">
        <v>2.2749999999999999</v>
      </c>
      <c r="M9429">
        <v>0.7</v>
      </c>
      <c r="N9429">
        <v>-0.91</v>
      </c>
    </row>
    <row r="9430" spans="1:14" hidden="1">
      <c r="A9430">
        <v>6599</v>
      </c>
      <c r="B9430" t="s">
        <v>7403</v>
      </c>
      <c r="C9430" s="4">
        <v>41796</v>
      </c>
      <c r="D9430" s="4">
        <v>41802</v>
      </c>
      <c r="E9430" t="s">
        <v>15</v>
      </c>
      <c r="F9430" t="s">
        <v>3784</v>
      </c>
      <c r="G9430" t="s">
        <v>21</v>
      </c>
      <c r="H9430">
        <v>32216</v>
      </c>
      <c r="I9430" t="s">
        <v>4500</v>
      </c>
      <c r="J9430">
        <v>62.015999999999998</v>
      </c>
      <c r="K9430">
        <v>2</v>
      </c>
      <c r="L9430">
        <v>19.767600000000002</v>
      </c>
      <c r="M9430">
        <v>0.2</v>
      </c>
      <c r="N9430">
        <v>22.480799999999999</v>
      </c>
    </row>
    <row r="9431" spans="1:14" hidden="1">
      <c r="A9431">
        <v>1875</v>
      </c>
      <c r="B9431" t="s">
        <v>7404</v>
      </c>
      <c r="C9431" s="4">
        <v>41794</v>
      </c>
      <c r="D9431" s="4">
        <v>41799</v>
      </c>
      <c r="E9431" t="s">
        <v>15</v>
      </c>
      <c r="F9431" t="s">
        <v>5536</v>
      </c>
      <c r="G9431" t="s">
        <v>17</v>
      </c>
      <c r="H9431">
        <v>43229</v>
      </c>
      <c r="I9431" t="s">
        <v>1644</v>
      </c>
      <c r="J9431">
        <v>16.224</v>
      </c>
      <c r="K9431">
        <v>2</v>
      </c>
      <c r="L9431">
        <v>5.1714000000000002</v>
      </c>
      <c r="M9431">
        <v>0.2</v>
      </c>
      <c r="N9431">
        <v>5.8811999999999998</v>
      </c>
    </row>
    <row r="9432" spans="1:14" hidden="1">
      <c r="A9432">
        <v>8608</v>
      </c>
      <c r="B9432" t="s">
        <v>7405</v>
      </c>
      <c r="C9432" s="4">
        <v>41794</v>
      </c>
      <c r="D9432" s="4">
        <v>41799</v>
      </c>
      <c r="E9432" t="s">
        <v>15</v>
      </c>
      <c r="F9432" t="s">
        <v>5057</v>
      </c>
      <c r="G9432" t="s">
        <v>21</v>
      </c>
      <c r="H9432">
        <v>10035</v>
      </c>
      <c r="I9432" t="s">
        <v>4001</v>
      </c>
      <c r="J9432">
        <v>56.96</v>
      </c>
      <c r="K9432">
        <v>2</v>
      </c>
      <c r="L9432">
        <v>17.942399999999999</v>
      </c>
      <c r="M9432">
        <v>0</v>
      </c>
      <c r="N9432">
        <v>21.075199999999999</v>
      </c>
    </row>
    <row r="9433" spans="1:14" hidden="1">
      <c r="A9433">
        <v>8609</v>
      </c>
      <c r="B9433" t="s">
        <v>7405</v>
      </c>
      <c r="C9433" s="4">
        <v>41794</v>
      </c>
      <c r="D9433" s="4">
        <v>41799</v>
      </c>
      <c r="E9433" t="s">
        <v>15</v>
      </c>
      <c r="F9433" t="s">
        <v>5057</v>
      </c>
      <c r="G9433" t="s">
        <v>21</v>
      </c>
      <c r="H9433">
        <v>10035</v>
      </c>
      <c r="I9433" t="s">
        <v>1979</v>
      </c>
      <c r="J9433">
        <v>15.56</v>
      </c>
      <c r="K9433">
        <v>4</v>
      </c>
      <c r="L9433">
        <v>2.8786</v>
      </c>
      <c r="M9433">
        <v>0</v>
      </c>
      <c r="N9433">
        <v>4.0456000000000003</v>
      </c>
    </row>
    <row r="9434" spans="1:14" hidden="1">
      <c r="A9434">
        <v>8610</v>
      </c>
      <c r="B9434" t="s">
        <v>7405</v>
      </c>
      <c r="C9434" s="4">
        <v>41794</v>
      </c>
      <c r="D9434" s="4">
        <v>41799</v>
      </c>
      <c r="E9434" t="s">
        <v>15</v>
      </c>
      <c r="F9434" t="s">
        <v>5057</v>
      </c>
      <c r="G9434" t="s">
        <v>21</v>
      </c>
      <c r="H9434">
        <v>10035</v>
      </c>
      <c r="I9434" t="s">
        <v>5044</v>
      </c>
      <c r="J9434">
        <v>353.56799999999998</v>
      </c>
      <c r="K9434">
        <v>2</v>
      </c>
      <c r="L9434">
        <v>198.88200000000001</v>
      </c>
      <c r="M9434">
        <v>0.2</v>
      </c>
      <c r="N9434">
        <v>-44.195999999999998</v>
      </c>
    </row>
    <row r="9435" spans="1:14" hidden="1">
      <c r="A9435">
        <v>8611</v>
      </c>
      <c r="B9435" t="s">
        <v>7405</v>
      </c>
      <c r="C9435" s="4">
        <v>41794</v>
      </c>
      <c r="D9435" s="4">
        <v>41799</v>
      </c>
      <c r="E9435" t="s">
        <v>15</v>
      </c>
      <c r="F9435" t="s">
        <v>5057</v>
      </c>
      <c r="G9435" t="s">
        <v>21</v>
      </c>
      <c r="H9435">
        <v>10035</v>
      </c>
      <c r="I9435" t="s">
        <v>3248</v>
      </c>
      <c r="J9435">
        <v>13.96</v>
      </c>
      <c r="K9435">
        <v>2</v>
      </c>
      <c r="L9435">
        <v>3.6295999999999999</v>
      </c>
      <c r="M9435">
        <v>0</v>
      </c>
      <c r="N9435">
        <v>6.7008000000000001</v>
      </c>
    </row>
    <row r="9436" spans="1:14" hidden="1">
      <c r="A9436">
        <v>1700</v>
      </c>
      <c r="B9436" t="s">
        <v>7406</v>
      </c>
      <c r="C9436" s="4">
        <v>41793</v>
      </c>
      <c r="D9436" s="4">
        <v>41797</v>
      </c>
      <c r="E9436" t="s">
        <v>52</v>
      </c>
      <c r="F9436" t="s">
        <v>2985</v>
      </c>
      <c r="G9436" t="s">
        <v>21</v>
      </c>
      <c r="H9436">
        <v>98115</v>
      </c>
      <c r="I9436" t="s">
        <v>1921</v>
      </c>
      <c r="J9436">
        <v>515.88</v>
      </c>
      <c r="K9436">
        <v>6</v>
      </c>
      <c r="L9436">
        <v>67.064400000000006</v>
      </c>
      <c r="M9436">
        <v>0</v>
      </c>
      <c r="N9436">
        <v>113.4936</v>
      </c>
    </row>
    <row r="9437" spans="1:14" hidden="1">
      <c r="A9437">
        <v>6323</v>
      </c>
      <c r="B9437" t="s">
        <v>7407</v>
      </c>
      <c r="C9437" s="4">
        <v>41793</v>
      </c>
      <c r="D9437" s="4">
        <v>41797</v>
      </c>
      <c r="E9437" t="s">
        <v>52</v>
      </c>
      <c r="F9437" t="s">
        <v>884</v>
      </c>
      <c r="G9437" t="s">
        <v>17</v>
      </c>
      <c r="H9437">
        <v>48640</v>
      </c>
      <c r="I9437" t="s">
        <v>1242</v>
      </c>
      <c r="J9437">
        <v>15.28</v>
      </c>
      <c r="K9437">
        <v>2</v>
      </c>
      <c r="L9437">
        <v>3.8963999999999999</v>
      </c>
      <c r="M9437">
        <v>0</v>
      </c>
      <c r="N9437">
        <v>7.4871999999999996</v>
      </c>
    </row>
    <row r="9438" spans="1:14" hidden="1">
      <c r="A9438">
        <v>9844</v>
      </c>
      <c r="B9438" t="s">
        <v>7408</v>
      </c>
      <c r="C9438" s="4">
        <v>41793</v>
      </c>
      <c r="D9438" s="4">
        <v>41796</v>
      </c>
      <c r="E9438" t="s">
        <v>38</v>
      </c>
      <c r="F9438" t="s">
        <v>3726</v>
      </c>
      <c r="G9438" t="s">
        <v>21</v>
      </c>
      <c r="H9438">
        <v>62521</v>
      </c>
      <c r="I9438" t="s">
        <v>1511</v>
      </c>
      <c r="J9438">
        <v>15.936</v>
      </c>
      <c r="K9438">
        <v>4</v>
      </c>
      <c r="L9438">
        <v>2.6892</v>
      </c>
      <c r="M9438">
        <v>0.2</v>
      </c>
      <c r="N9438">
        <v>5.1791999999999998</v>
      </c>
    </row>
    <row r="9439" spans="1:14" hidden="1">
      <c r="A9439">
        <v>9845</v>
      </c>
      <c r="B9439" t="s">
        <v>7408</v>
      </c>
      <c r="C9439" s="4">
        <v>41793</v>
      </c>
      <c r="D9439" s="4">
        <v>41796</v>
      </c>
      <c r="E9439" t="s">
        <v>38</v>
      </c>
      <c r="F9439" t="s">
        <v>3726</v>
      </c>
      <c r="G9439" t="s">
        <v>21</v>
      </c>
      <c r="H9439">
        <v>62521</v>
      </c>
      <c r="I9439" t="s">
        <v>521</v>
      </c>
      <c r="J9439">
        <v>61.543999999999997</v>
      </c>
      <c r="K9439">
        <v>7</v>
      </c>
      <c r="L9439">
        <v>14.5068</v>
      </c>
      <c r="M9439">
        <v>0.6</v>
      </c>
      <c r="N9439">
        <v>-40.003599999999999</v>
      </c>
    </row>
    <row r="9440" spans="1:14" hidden="1">
      <c r="A9440">
        <v>9846</v>
      </c>
      <c r="B9440" t="s">
        <v>7408</v>
      </c>
      <c r="C9440" s="4">
        <v>41793</v>
      </c>
      <c r="D9440" s="4">
        <v>41796</v>
      </c>
      <c r="E9440" t="s">
        <v>38</v>
      </c>
      <c r="F9440" t="s">
        <v>3726</v>
      </c>
      <c r="G9440" t="s">
        <v>21</v>
      </c>
      <c r="H9440">
        <v>62521</v>
      </c>
      <c r="I9440" t="s">
        <v>3714</v>
      </c>
      <c r="J9440">
        <v>132.696</v>
      </c>
      <c r="K9440">
        <v>3</v>
      </c>
      <c r="L9440">
        <v>40.9146</v>
      </c>
      <c r="M9440">
        <v>0.2</v>
      </c>
      <c r="N9440">
        <v>9.9521999999999995</v>
      </c>
    </row>
    <row r="9441" spans="1:14" hidden="1">
      <c r="A9441">
        <v>719</v>
      </c>
      <c r="B9441" t="s">
        <v>7409</v>
      </c>
      <c r="C9441" s="4">
        <v>41792</v>
      </c>
      <c r="D9441" s="4">
        <v>41797</v>
      </c>
      <c r="E9441" t="s">
        <v>15</v>
      </c>
      <c r="F9441" t="s">
        <v>2506</v>
      </c>
      <c r="G9441" t="s">
        <v>17</v>
      </c>
      <c r="H9441">
        <v>84057</v>
      </c>
      <c r="I9441" t="s">
        <v>1027</v>
      </c>
      <c r="J9441">
        <v>59.808</v>
      </c>
      <c r="K9441">
        <v>3</v>
      </c>
      <c r="L9441">
        <v>13.456799999999999</v>
      </c>
      <c r="M9441">
        <v>0.2</v>
      </c>
      <c r="N9441">
        <v>19.4376</v>
      </c>
    </row>
    <row r="9442" spans="1:14" hidden="1">
      <c r="A9442">
        <v>720</v>
      </c>
      <c r="B9442" t="s">
        <v>7409</v>
      </c>
      <c r="C9442" s="4">
        <v>41792</v>
      </c>
      <c r="D9442" s="4">
        <v>41797</v>
      </c>
      <c r="E9442" t="s">
        <v>15</v>
      </c>
      <c r="F9442" t="s">
        <v>2506</v>
      </c>
      <c r="G9442" t="s">
        <v>17</v>
      </c>
      <c r="H9442">
        <v>84057</v>
      </c>
      <c r="I9442" t="s">
        <v>2094</v>
      </c>
      <c r="J9442">
        <v>73.319999999999993</v>
      </c>
      <c r="K9442">
        <v>6</v>
      </c>
      <c r="L9442">
        <v>8.5540000000000003</v>
      </c>
      <c r="M9442">
        <v>0</v>
      </c>
      <c r="N9442">
        <v>21.995999999999999</v>
      </c>
    </row>
    <row r="9443" spans="1:14" hidden="1">
      <c r="A9443">
        <v>3888</v>
      </c>
      <c r="B9443" t="s">
        <v>7410</v>
      </c>
      <c r="C9443" s="4">
        <v>41792</v>
      </c>
      <c r="D9443" s="4">
        <v>41796</v>
      </c>
      <c r="E9443" t="s">
        <v>15</v>
      </c>
      <c r="F9443" t="s">
        <v>3784</v>
      </c>
      <c r="G9443" t="s">
        <v>21</v>
      </c>
      <c r="H9443">
        <v>30076</v>
      </c>
      <c r="I9443" t="s">
        <v>7411</v>
      </c>
      <c r="J9443">
        <v>8.56</v>
      </c>
      <c r="K9443">
        <v>2</v>
      </c>
      <c r="L9443">
        <v>2.9531999999999998</v>
      </c>
      <c r="M9443">
        <v>0</v>
      </c>
      <c r="N9443">
        <v>2.6536</v>
      </c>
    </row>
    <row r="9444" spans="1:14" hidden="1">
      <c r="A9444">
        <v>3889</v>
      </c>
      <c r="B9444" t="s">
        <v>7410</v>
      </c>
      <c r="C9444" s="4">
        <v>41792</v>
      </c>
      <c r="D9444" s="4">
        <v>41796</v>
      </c>
      <c r="E9444" t="s">
        <v>15</v>
      </c>
      <c r="F9444" t="s">
        <v>3784</v>
      </c>
      <c r="G9444" t="s">
        <v>21</v>
      </c>
      <c r="H9444">
        <v>30076</v>
      </c>
      <c r="I9444" t="s">
        <v>2167</v>
      </c>
      <c r="J9444">
        <v>239.97</v>
      </c>
      <c r="K9444">
        <v>3</v>
      </c>
      <c r="L9444">
        <v>57.592799999999997</v>
      </c>
      <c r="M9444">
        <v>0</v>
      </c>
      <c r="N9444">
        <v>67.191599999999994</v>
      </c>
    </row>
    <row r="9445" spans="1:14" hidden="1">
      <c r="A9445">
        <v>3890</v>
      </c>
      <c r="B9445" t="s">
        <v>7410</v>
      </c>
      <c r="C9445" s="4">
        <v>41792</v>
      </c>
      <c r="D9445" s="4">
        <v>41796</v>
      </c>
      <c r="E9445" t="s">
        <v>15</v>
      </c>
      <c r="F9445" t="s">
        <v>3784</v>
      </c>
      <c r="G9445" t="s">
        <v>21</v>
      </c>
      <c r="H9445">
        <v>30076</v>
      </c>
      <c r="I9445" t="s">
        <v>2994</v>
      </c>
      <c r="J9445">
        <v>356.94</v>
      </c>
      <c r="K9445">
        <v>2</v>
      </c>
      <c r="L9445">
        <v>124.929</v>
      </c>
      <c r="M9445">
        <v>0</v>
      </c>
      <c r="N9445">
        <v>107.08199999999999</v>
      </c>
    </row>
    <row r="9446" spans="1:14" hidden="1">
      <c r="A9446">
        <v>245</v>
      </c>
      <c r="B9446" t="s">
        <v>7412</v>
      </c>
      <c r="C9446" s="4">
        <v>41791</v>
      </c>
      <c r="D9446" s="4">
        <v>41796</v>
      </c>
      <c r="E9446" t="s">
        <v>52</v>
      </c>
      <c r="F9446" t="s">
        <v>3214</v>
      </c>
      <c r="G9446" t="s">
        <v>17</v>
      </c>
      <c r="H9446">
        <v>55044</v>
      </c>
      <c r="I9446" t="s">
        <v>3584</v>
      </c>
      <c r="J9446">
        <v>2001.86</v>
      </c>
      <c r="K9446">
        <v>7</v>
      </c>
      <c r="L9446">
        <v>203.04580000000001</v>
      </c>
      <c r="M9446">
        <v>0</v>
      </c>
      <c r="N9446">
        <v>580.5394</v>
      </c>
    </row>
    <row r="9447" spans="1:14" hidden="1">
      <c r="A9447">
        <v>246</v>
      </c>
      <c r="B9447" t="s">
        <v>7412</v>
      </c>
      <c r="C9447" s="4">
        <v>41791</v>
      </c>
      <c r="D9447" s="4">
        <v>41796</v>
      </c>
      <c r="E9447" t="s">
        <v>52</v>
      </c>
      <c r="F9447" t="s">
        <v>3214</v>
      </c>
      <c r="G9447" t="s">
        <v>17</v>
      </c>
      <c r="H9447">
        <v>55044</v>
      </c>
      <c r="I9447" t="s">
        <v>371</v>
      </c>
      <c r="J9447">
        <v>166.72</v>
      </c>
      <c r="K9447">
        <v>2</v>
      </c>
      <c r="L9447">
        <v>62.52</v>
      </c>
      <c r="M9447">
        <v>0</v>
      </c>
      <c r="N9447">
        <v>41.68</v>
      </c>
    </row>
    <row r="9448" spans="1:14" hidden="1">
      <c r="A9448">
        <v>247</v>
      </c>
      <c r="B9448" t="s">
        <v>7412</v>
      </c>
      <c r="C9448" s="4">
        <v>41791</v>
      </c>
      <c r="D9448" s="4">
        <v>41796</v>
      </c>
      <c r="E9448" t="s">
        <v>52</v>
      </c>
      <c r="F9448" t="s">
        <v>3214</v>
      </c>
      <c r="G9448" t="s">
        <v>17</v>
      </c>
      <c r="H9448">
        <v>55044</v>
      </c>
      <c r="I9448" t="s">
        <v>2155</v>
      </c>
      <c r="J9448">
        <v>47.88</v>
      </c>
      <c r="K9448">
        <v>6</v>
      </c>
      <c r="L9448">
        <v>3.99</v>
      </c>
      <c r="M9448">
        <v>0</v>
      </c>
      <c r="N9448">
        <v>23.94</v>
      </c>
    </row>
    <row r="9449" spans="1:14" hidden="1">
      <c r="A9449">
        <v>248</v>
      </c>
      <c r="B9449" t="s">
        <v>7412</v>
      </c>
      <c r="C9449" s="4">
        <v>41791</v>
      </c>
      <c r="D9449" s="4">
        <v>41796</v>
      </c>
      <c r="E9449" t="s">
        <v>52</v>
      </c>
      <c r="F9449" t="s">
        <v>3214</v>
      </c>
      <c r="G9449" t="s">
        <v>17</v>
      </c>
      <c r="H9449">
        <v>55044</v>
      </c>
      <c r="I9449" t="s">
        <v>3184</v>
      </c>
      <c r="J9449">
        <v>1503.25</v>
      </c>
      <c r="K9449">
        <v>5</v>
      </c>
      <c r="L9449">
        <v>201.43549999999999</v>
      </c>
      <c r="M9449">
        <v>0</v>
      </c>
      <c r="N9449">
        <v>496.07249999999999</v>
      </c>
    </row>
    <row r="9450" spans="1:14" hidden="1">
      <c r="A9450">
        <v>249</v>
      </c>
      <c r="B9450" t="s">
        <v>7412</v>
      </c>
      <c r="C9450" s="4">
        <v>41791</v>
      </c>
      <c r="D9450" s="4">
        <v>41796</v>
      </c>
      <c r="E9450" t="s">
        <v>52</v>
      </c>
      <c r="F9450" t="s">
        <v>3214</v>
      </c>
      <c r="G9450" t="s">
        <v>17</v>
      </c>
      <c r="H9450">
        <v>55044</v>
      </c>
      <c r="I9450" t="s">
        <v>2372</v>
      </c>
      <c r="J9450">
        <v>25.92</v>
      </c>
      <c r="K9450">
        <v>4</v>
      </c>
      <c r="L9450">
        <v>3.3696000000000002</v>
      </c>
      <c r="M9450">
        <v>0</v>
      </c>
      <c r="N9450">
        <v>12.441599999999999</v>
      </c>
    </row>
    <row r="9451" spans="1:14" hidden="1">
      <c r="A9451">
        <v>307</v>
      </c>
      <c r="B9451" t="s">
        <v>7413</v>
      </c>
      <c r="C9451" s="4">
        <v>41791</v>
      </c>
      <c r="D9451" s="4">
        <v>41796</v>
      </c>
      <c r="E9451" t="s">
        <v>15</v>
      </c>
      <c r="F9451" t="s">
        <v>4661</v>
      </c>
      <c r="G9451" t="s">
        <v>17</v>
      </c>
      <c r="H9451">
        <v>8701</v>
      </c>
      <c r="I9451" t="s">
        <v>3827</v>
      </c>
      <c r="J9451">
        <v>45.48</v>
      </c>
      <c r="K9451">
        <v>3</v>
      </c>
      <c r="L9451">
        <v>8.1864000000000008</v>
      </c>
      <c r="M9451">
        <v>0</v>
      </c>
      <c r="N9451">
        <v>20.9208</v>
      </c>
    </row>
    <row r="9452" spans="1:14" hidden="1">
      <c r="A9452">
        <v>308</v>
      </c>
      <c r="B9452" t="s">
        <v>7413</v>
      </c>
      <c r="C9452" s="4">
        <v>41791</v>
      </c>
      <c r="D9452" s="4">
        <v>41796</v>
      </c>
      <c r="E9452" t="s">
        <v>15</v>
      </c>
      <c r="F9452" t="s">
        <v>4661</v>
      </c>
      <c r="G9452" t="s">
        <v>17</v>
      </c>
      <c r="H9452">
        <v>8701</v>
      </c>
      <c r="I9452" t="s">
        <v>3007</v>
      </c>
      <c r="J9452">
        <v>289.2</v>
      </c>
      <c r="K9452">
        <v>6</v>
      </c>
      <c r="L9452">
        <v>34.222000000000001</v>
      </c>
      <c r="M9452">
        <v>0</v>
      </c>
      <c r="N9452">
        <v>83.867999999999995</v>
      </c>
    </row>
    <row r="9453" spans="1:14" hidden="1">
      <c r="A9453">
        <v>2201</v>
      </c>
      <c r="B9453" t="s">
        <v>7414</v>
      </c>
      <c r="C9453" s="4">
        <v>41791</v>
      </c>
      <c r="D9453" s="4">
        <v>41796</v>
      </c>
      <c r="E9453" t="s">
        <v>15</v>
      </c>
      <c r="F9453" t="s">
        <v>928</v>
      </c>
      <c r="G9453" t="s">
        <v>21</v>
      </c>
      <c r="H9453">
        <v>72209</v>
      </c>
      <c r="I9453" t="s">
        <v>74</v>
      </c>
      <c r="J9453">
        <v>22.2</v>
      </c>
      <c r="K9453">
        <v>6</v>
      </c>
      <c r="L9453">
        <v>2.1829999999999998</v>
      </c>
      <c r="M9453">
        <v>0</v>
      </c>
      <c r="N9453">
        <v>9.1020000000000003</v>
      </c>
    </row>
    <row r="9454" spans="1:14" hidden="1">
      <c r="A9454">
        <v>2202</v>
      </c>
      <c r="B9454" t="s">
        <v>7414</v>
      </c>
      <c r="C9454" s="4">
        <v>41791</v>
      </c>
      <c r="D9454" s="4">
        <v>41796</v>
      </c>
      <c r="E9454" t="s">
        <v>15</v>
      </c>
      <c r="F9454" t="s">
        <v>928</v>
      </c>
      <c r="G9454" t="s">
        <v>21</v>
      </c>
      <c r="H9454">
        <v>72209</v>
      </c>
      <c r="I9454" t="s">
        <v>36</v>
      </c>
      <c r="J9454">
        <v>881.93</v>
      </c>
      <c r="K9454">
        <v>7</v>
      </c>
      <c r="L9454">
        <v>93.232600000000005</v>
      </c>
      <c r="M9454">
        <v>0</v>
      </c>
      <c r="N9454">
        <v>229.30179999999999</v>
      </c>
    </row>
    <row r="9455" spans="1:14" hidden="1">
      <c r="A9455">
        <v>9150</v>
      </c>
      <c r="B9455" t="s">
        <v>7415</v>
      </c>
      <c r="C9455" s="4">
        <v>41791</v>
      </c>
      <c r="D9455" s="4">
        <v>41796</v>
      </c>
      <c r="E9455" t="s">
        <v>15</v>
      </c>
      <c r="F9455" t="s">
        <v>653</v>
      </c>
      <c r="G9455" t="s">
        <v>27</v>
      </c>
      <c r="H9455">
        <v>48234</v>
      </c>
      <c r="I9455" t="s">
        <v>2245</v>
      </c>
      <c r="J9455">
        <v>138.56</v>
      </c>
      <c r="K9455">
        <v>4</v>
      </c>
      <c r="L9455">
        <v>18.012799999999999</v>
      </c>
      <c r="M9455">
        <v>0</v>
      </c>
      <c r="N9455">
        <v>66.508799999999994</v>
      </c>
    </row>
    <row r="9456" spans="1:14" hidden="1">
      <c r="A9456">
        <v>9151</v>
      </c>
      <c r="B9456" t="s">
        <v>7415</v>
      </c>
      <c r="C9456" s="4">
        <v>41791</v>
      </c>
      <c r="D9456" s="4">
        <v>41796</v>
      </c>
      <c r="E9456" t="s">
        <v>15</v>
      </c>
      <c r="F9456" t="s">
        <v>653</v>
      </c>
      <c r="G9456" t="s">
        <v>27</v>
      </c>
      <c r="H9456">
        <v>48234</v>
      </c>
      <c r="I9456" t="s">
        <v>3724</v>
      </c>
      <c r="J9456">
        <v>65.52</v>
      </c>
      <c r="K9456">
        <v>5</v>
      </c>
      <c r="L9456">
        <v>10.6288</v>
      </c>
      <c r="M9456">
        <v>0.1</v>
      </c>
      <c r="N9456">
        <v>12.375999999999999</v>
      </c>
    </row>
    <row r="9457" spans="1:14" hidden="1">
      <c r="A9457">
        <v>7978</v>
      </c>
      <c r="B9457" t="s">
        <v>7416</v>
      </c>
      <c r="C9457" s="4">
        <v>41790</v>
      </c>
      <c r="D9457" s="4">
        <v>41795</v>
      </c>
      <c r="E9457" t="s">
        <v>15</v>
      </c>
      <c r="F9457" t="s">
        <v>1606</v>
      </c>
      <c r="G9457" t="s">
        <v>21</v>
      </c>
      <c r="H9457">
        <v>39212</v>
      </c>
      <c r="I9457" t="s">
        <v>6127</v>
      </c>
      <c r="J9457">
        <v>659.97</v>
      </c>
      <c r="K9457">
        <v>3</v>
      </c>
      <c r="L9457">
        <v>153.99299999999999</v>
      </c>
      <c r="M9457">
        <v>0</v>
      </c>
      <c r="N9457">
        <v>197.99100000000001</v>
      </c>
    </row>
    <row r="9458" spans="1:14" hidden="1">
      <c r="A9458">
        <v>7979</v>
      </c>
      <c r="B9458" t="s">
        <v>7416</v>
      </c>
      <c r="C9458" s="4">
        <v>41790</v>
      </c>
      <c r="D9458" s="4">
        <v>41795</v>
      </c>
      <c r="E9458" t="s">
        <v>15</v>
      </c>
      <c r="F9458" t="s">
        <v>1606</v>
      </c>
      <c r="G9458" t="s">
        <v>21</v>
      </c>
      <c r="H9458">
        <v>39212</v>
      </c>
      <c r="I9458" t="s">
        <v>2622</v>
      </c>
      <c r="J9458">
        <v>113.73</v>
      </c>
      <c r="K9458">
        <v>3</v>
      </c>
      <c r="L9458">
        <v>26.9161</v>
      </c>
      <c r="M9458">
        <v>0</v>
      </c>
      <c r="N9458">
        <v>32.981699999999996</v>
      </c>
    </row>
    <row r="9459" spans="1:14" hidden="1">
      <c r="A9459">
        <v>4647</v>
      </c>
      <c r="B9459" t="s">
        <v>7417</v>
      </c>
      <c r="C9459" s="4">
        <v>41789</v>
      </c>
      <c r="D9459" s="4">
        <v>41795</v>
      </c>
      <c r="E9459" t="s">
        <v>15</v>
      </c>
      <c r="F9459" t="s">
        <v>1965</v>
      </c>
      <c r="G9459" t="s">
        <v>27</v>
      </c>
      <c r="H9459">
        <v>23223</v>
      </c>
      <c r="I9459" t="s">
        <v>2980</v>
      </c>
      <c r="J9459">
        <v>13.62</v>
      </c>
      <c r="K9459">
        <v>3</v>
      </c>
      <c r="L9459">
        <v>2.4969999999999999</v>
      </c>
      <c r="M9459">
        <v>0</v>
      </c>
      <c r="N9459">
        <v>6.1289999999999996</v>
      </c>
    </row>
    <row r="9460" spans="1:14" hidden="1">
      <c r="A9460">
        <v>5751</v>
      </c>
      <c r="B9460" t="s">
        <v>7418</v>
      </c>
      <c r="C9460" s="4">
        <v>41789</v>
      </c>
      <c r="D9460" s="4">
        <v>41795</v>
      </c>
      <c r="E9460" t="s">
        <v>15</v>
      </c>
      <c r="F9460" t="s">
        <v>2309</v>
      </c>
      <c r="G9460" t="s">
        <v>21</v>
      </c>
      <c r="H9460">
        <v>60089</v>
      </c>
      <c r="I9460" t="s">
        <v>1639</v>
      </c>
      <c r="J9460">
        <v>355.45499999999998</v>
      </c>
      <c r="K9460">
        <v>3</v>
      </c>
      <c r="L9460">
        <v>180.09719999999999</v>
      </c>
      <c r="M9460">
        <v>0.5</v>
      </c>
      <c r="N9460">
        <v>-184.8366</v>
      </c>
    </row>
    <row r="9461" spans="1:14" hidden="1">
      <c r="A9461">
        <v>7737</v>
      </c>
      <c r="B9461" t="s">
        <v>7419</v>
      </c>
      <c r="C9461" s="4">
        <v>41789</v>
      </c>
      <c r="D9461" s="4">
        <v>41796</v>
      </c>
      <c r="E9461" t="s">
        <v>15</v>
      </c>
      <c r="F9461" t="s">
        <v>34</v>
      </c>
      <c r="G9461" t="s">
        <v>21</v>
      </c>
      <c r="H9461">
        <v>10024</v>
      </c>
      <c r="I9461" t="s">
        <v>24</v>
      </c>
      <c r="J9461">
        <v>70.367999999999995</v>
      </c>
      <c r="K9461">
        <v>4</v>
      </c>
      <c r="L9461">
        <v>10.994999999999999</v>
      </c>
      <c r="M9461">
        <v>0.2</v>
      </c>
      <c r="N9461">
        <v>26.388000000000002</v>
      </c>
    </row>
    <row r="9462" spans="1:14" hidden="1">
      <c r="A9462">
        <v>7857</v>
      </c>
      <c r="B9462" t="s">
        <v>7420</v>
      </c>
      <c r="C9462" s="4">
        <v>41789</v>
      </c>
      <c r="D9462" s="4">
        <v>41791</v>
      </c>
      <c r="E9462" t="s">
        <v>38</v>
      </c>
      <c r="F9462" t="s">
        <v>1935</v>
      </c>
      <c r="G9462" t="s">
        <v>27</v>
      </c>
      <c r="H9462">
        <v>10024</v>
      </c>
      <c r="I9462" t="s">
        <v>720</v>
      </c>
      <c r="J9462">
        <v>25.584</v>
      </c>
      <c r="K9462">
        <v>2</v>
      </c>
      <c r="L9462">
        <v>8.3148</v>
      </c>
      <c r="M9462">
        <v>0.2</v>
      </c>
      <c r="N9462">
        <v>8.9543999999999997</v>
      </c>
    </row>
    <row r="9463" spans="1:14" hidden="1">
      <c r="A9463">
        <v>7858</v>
      </c>
      <c r="B9463" t="s">
        <v>7420</v>
      </c>
      <c r="C9463" s="4">
        <v>41789</v>
      </c>
      <c r="D9463" s="4">
        <v>41791</v>
      </c>
      <c r="E9463" t="s">
        <v>38</v>
      </c>
      <c r="F9463" t="s">
        <v>1935</v>
      </c>
      <c r="G9463" t="s">
        <v>27</v>
      </c>
      <c r="H9463">
        <v>10024</v>
      </c>
      <c r="I9463" t="s">
        <v>1599</v>
      </c>
      <c r="J9463">
        <v>464</v>
      </c>
      <c r="K9463">
        <v>5</v>
      </c>
      <c r="L9463">
        <v>65.888000000000005</v>
      </c>
      <c r="M9463">
        <v>0</v>
      </c>
      <c r="N9463">
        <v>134.56</v>
      </c>
    </row>
    <row r="9464" spans="1:14" hidden="1">
      <c r="A9464">
        <v>7859</v>
      </c>
      <c r="B9464" t="s">
        <v>7420</v>
      </c>
      <c r="C9464" s="4">
        <v>41789</v>
      </c>
      <c r="D9464" s="4">
        <v>41791</v>
      </c>
      <c r="E9464" t="s">
        <v>38</v>
      </c>
      <c r="F9464" t="s">
        <v>1935</v>
      </c>
      <c r="G9464" t="s">
        <v>27</v>
      </c>
      <c r="H9464">
        <v>10024</v>
      </c>
      <c r="I9464" t="s">
        <v>2512</v>
      </c>
      <c r="J9464">
        <v>235.95</v>
      </c>
      <c r="K9464">
        <v>3</v>
      </c>
      <c r="L9464">
        <v>52.695500000000003</v>
      </c>
      <c r="M9464">
        <v>0</v>
      </c>
      <c r="N9464">
        <v>77.863500000000002</v>
      </c>
    </row>
    <row r="9465" spans="1:14" hidden="1">
      <c r="A9465">
        <v>7860</v>
      </c>
      <c r="B9465" t="s">
        <v>7420</v>
      </c>
      <c r="C9465" s="4">
        <v>41789</v>
      </c>
      <c r="D9465" s="4">
        <v>41791</v>
      </c>
      <c r="E9465" t="s">
        <v>38</v>
      </c>
      <c r="F9465" t="s">
        <v>1935</v>
      </c>
      <c r="G9465" t="s">
        <v>27</v>
      </c>
      <c r="H9465">
        <v>10024</v>
      </c>
      <c r="I9465" t="s">
        <v>3496</v>
      </c>
      <c r="J9465">
        <v>39.96</v>
      </c>
      <c r="K9465">
        <v>4</v>
      </c>
      <c r="L9465">
        <v>5.4945000000000004</v>
      </c>
      <c r="M9465">
        <v>0</v>
      </c>
      <c r="N9465">
        <v>17.981999999999999</v>
      </c>
    </row>
    <row r="9466" spans="1:14" hidden="1">
      <c r="A9466">
        <v>8553</v>
      </c>
      <c r="B9466" t="s">
        <v>7421</v>
      </c>
      <c r="C9466" s="4">
        <v>41789</v>
      </c>
      <c r="D9466" s="4">
        <v>41793</v>
      </c>
      <c r="E9466" t="s">
        <v>15</v>
      </c>
      <c r="F9466" t="s">
        <v>4190</v>
      </c>
      <c r="G9466" t="s">
        <v>27</v>
      </c>
      <c r="H9466">
        <v>60623</v>
      </c>
      <c r="I9466" t="s">
        <v>2845</v>
      </c>
      <c r="J9466">
        <v>719.976</v>
      </c>
      <c r="K9466">
        <v>3</v>
      </c>
      <c r="L9466">
        <v>194.99350000000001</v>
      </c>
      <c r="M9466">
        <v>0.2</v>
      </c>
      <c r="N9466">
        <v>134.99549999999999</v>
      </c>
    </row>
    <row r="9467" spans="1:14" hidden="1">
      <c r="A9467">
        <v>5676</v>
      </c>
      <c r="B9467" t="s">
        <v>7422</v>
      </c>
      <c r="C9467" s="4">
        <v>41787</v>
      </c>
      <c r="D9467" s="4">
        <v>41792</v>
      </c>
      <c r="E9467" t="s">
        <v>15</v>
      </c>
      <c r="F9467" t="s">
        <v>1059</v>
      </c>
      <c r="G9467" t="s">
        <v>27</v>
      </c>
      <c r="H9467">
        <v>98115</v>
      </c>
      <c r="I9467" t="s">
        <v>1669</v>
      </c>
      <c r="J9467">
        <v>57.408000000000001</v>
      </c>
      <c r="K9467">
        <v>6</v>
      </c>
      <c r="L9467">
        <v>8.6112000000000002</v>
      </c>
      <c r="M9467">
        <v>0.2</v>
      </c>
      <c r="N9467">
        <v>5.7408000000000001</v>
      </c>
    </row>
    <row r="9468" spans="1:14" hidden="1">
      <c r="A9468">
        <v>5677</v>
      </c>
      <c r="B9468" t="s">
        <v>7422</v>
      </c>
      <c r="C9468" s="4">
        <v>41787</v>
      </c>
      <c r="D9468" s="4">
        <v>41792</v>
      </c>
      <c r="E9468" t="s">
        <v>15</v>
      </c>
      <c r="F9468" t="s">
        <v>1059</v>
      </c>
      <c r="G9468" t="s">
        <v>27</v>
      </c>
      <c r="H9468">
        <v>98115</v>
      </c>
      <c r="I9468" t="s">
        <v>4101</v>
      </c>
      <c r="J9468">
        <v>27.6</v>
      </c>
      <c r="K9468">
        <v>4</v>
      </c>
      <c r="L9468">
        <v>6.3479999999999999</v>
      </c>
      <c r="M9468">
        <v>0</v>
      </c>
      <c r="N9468">
        <v>2.2080000000000002</v>
      </c>
    </row>
    <row r="9469" spans="1:14" hidden="1">
      <c r="A9469">
        <v>8439</v>
      </c>
      <c r="B9469" t="s">
        <v>7423</v>
      </c>
      <c r="C9469" s="4">
        <v>41787</v>
      </c>
      <c r="D9469" s="4">
        <v>41791</v>
      </c>
      <c r="E9469" t="s">
        <v>15</v>
      </c>
      <c r="F9469" t="s">
        <v>2854</v>
      </c>
      <c r="G9469" t="s">
        <v>21</v>
      </c>
      <c r="H9469">
        <v>98105</v>
      </c>
      <c r="I9469" t="s">
        <v>3700</v>
      </c>
      <c r="J9469">
        <v>136.96</v>
      </c>
      <c r="K9469">
        <v>4</v>
      </c>
      <c r="L9469">
        <v>21.4</v>
      </c>
      <c r="M9469">
        <v>0.2</v>
      </c>
      <c r="N9469">
        <v>51.36</v>
      </c>
    </row>
    <row r="9470" spans="1:14" hidden="1">
      <c r="A9470">
        <v>747</v>
      </c>
      <c r="B9470" t="s">
        <v>7424</v>
      </c>
      <c r="C9470" s="4">
        <v>41786</v>
      </c>
      <c r="D9470" s="4">
        <v>41786</v>
      </c>
      <c r="E9470" t="s">
        <v>98</v>
      </c>
      <c r="F9470" t="s">
        <v>2116</v>
      </c>
      <c r="G9470" t="s">
        <v>27</v>
      </c>
      <c r="H9470">
        <v>92105</v>
      </c>
      <c r="I9470" t="s">
        <v>1687</v>
      </c>
      <c r="J9470">
        <v>567.12</v>
      </c>
      <c r="K9470">
        <v>10</v>
      </c>
      <c r="L9470">
        <v>59.547600000000003</v>
      </c>
      <c r="M9470">
        <v>0.2</v>
      </c>
      <c r="N9470">
        <v>-28.356000000000002</v>
      </c>
    </row>
    <row r="9471" spans="1:14" hidden="1">
      <c r="A9471">
        <v>748</v>
      </c>
      <c r="B9471" t="s">
        <v>7424</v>
      </c>
      <c r="C9471" s="4">
        <v>41786</v>
      </c>
      <c r="D9471" s="4">
        <v>41786</v>
      </c>
      <c r="E9471" t="s">
        <v>98</v>
      </c>
      <c r="F9471" t="s">
        <v>2116</v>
      </c>
      <c r="G9471" t="s">
        <v>27</v>
      </c>
      <c r="H9471">
        <v>92105</v>
      </c>
      <c r="I9471" t="s">
        <v>870</v>
      </c>
      <c r="J9471">
        <v>359.32</v>
      </c>
      <c r="K9471">
        <v>4</v>
      </c>
      <c r="L9471">
        <v>88.0334</v>
      </c>
      <c r="M9471">
        <v>0</v>
      </c>
      <c r="N9471">
        <v>7.1863999999999901</v>
      </c>
    </row>
    <row r="9472" spans="1:14" hidden="1">
      <c r="A9472">
        <v>1049</v>
      </c>
      <c r="B9472" t="s">
        <v>7425</v>
      </c>
      <c r="C9472" s="4">
        <v>41786</v>
      </c>
      <c r="D9472" s="4">
        <v>41791</v>
      </c>
      <c r="E9472" t="s">
        <v>52</v>
      </c>
      <c r="F9472" t="s">
        <v>422</v>
      </c>
      <c r="G9472" t="s">
        <v>21</v>
      </c>
      <c r="H9472">
        <v>94109</v>
      </c>
      <c r="I9472" t="s">
        <v>5564</v>
      </c>
      <c r="J9472">
        <v>1113.5039999999999</v>
      </c>
      <c r="K9472">
        <v>12</v>
      </c>
      <c r="L9472">
        <v>82.352900000000005</v>
      </c>
      <c r="M9472">
        <v>0.2</v>
      </c>
      <c r="N9472">
        <v>125.2692</v>
      </c>
    </row>
    <row r="9473" spans="1:14" hidden="1">
      <c r="A9473">
        <v>1050</v>
      </c>
      <c r="B9473" t="s">
        <v>7425</v>
      </c>
      <c r="C9473" s="4">
        <v>41786</v>
      </c>
      <c r="D9473" s="4">
        <v>41791</v>
      </c>
      <c r="E9473" t="s">
        <v>52</v>
      </c>
      <c r="F9473" t="s">
        <v>422</v>
      </c>
      <c r="G9473" t="s">
        <v>21</v>
      </c>
      <c r="H9473">
        <v>94109</v>
      </c>
      <c r="I9473" t="s">
        <v>3068</v>
      </c>
      <c r="J9473">
        <v>99.99</v>
      </c>
      <c r="K9473">
        <v>1</v>
      </c>
      <c r="L9473">
        <v>61.9938</v>
      </c>
      <c r="M9473">
        <v>0</v>
      </c>
      <c r="N9473">
        <v>37.996200000000002</v>
      </c>
    </row>
    <row r="9474" spans="1:14" hidden="1">
      <c r="A9474">
        <v>1326</v>
      </c>
      <c r="B9474" t="s">
        <v>7426</v>
      </c>
      <c r="C9474" s="4">
        <v>41786</v>
      </c>
      <c r="D9474" s="4">
        <v>41789</v>
      </c>
      <c r="E9474" t="s">
        <v>38</v>
      </c>
      <c r="F9474" t="s">
        <v>527</v>
      </c>
      <c r="G9474" t="s">
        <v>21</v>
      </c>
      <c r="H9474">
        <v>60653</v>
      </c>
      <c r="I9474" t="s">
        <v>5557</v>
      </c>
      <c r="J9474">
        <v>17.46</v>
      </c>
      <c r="K9474">
        <v>6</v>
      </c>
      <c r="L9474">
        <v>8.0024999999999995</v>
      </c>
      <c r="M9474">
        <v>0.8</v>
      </c>
      <c r="N9474">
        <v>-30.555</v>
      </c>
    </row>
    <row r="9475" spans="1:14" hidden="1">
      <c r="A9475">
        <v>1611</v>
      </c>
      <c r="B9475" t="s">
        <v>7427</v>
      </c>
      <c r="C9475" s="4">
        <v>41785</v>
      </c>
      <c r="D9475" s="4">
        <v>41789</v>
      </c>
      <c r="E9475" t="s">
        <v>15</v>
      </c>
      <c r="F9475" t="s">
        <v>1699</v>
      </c>
      <c r="G9475" t="s">
        <v>27</v>
      </c>
      <c r="H9475">
        <v>90008</v>
      </c>
      <c r="I9475" t="s">
        <v>5122</v>
      </c>
      <c r="J9475">
        <v>290.666</v>
      </c>
      <c r="K9475">
        <v>2</v>
      </c>
      <c r="L9475">
        <v>131.65459999999999</v>
      </c>
      <c r="M9475">
        <v>0.15</v>
      </c>
      <c r="N9475">
        <v>27.3568</v>
      </c>
    </row>
    <row r="9476" spans="1:14" hidden="1">
      <c r="A9476">
        <v>1612</v>
      </c>
      <c r="B9476" t="s">
        <v>7427</v>
      </c>
      <c r="C9476" s="4">
        <v>41785</v>
      </c>
      <c r="D9476" s="4">
        <v>41789</v>
      </c>
      <c r="E9476" t="s">
        <v>15</v>
      </c>
      <c r="F9476" t="s">
        <v>1699</v>
      </c>
      <c r="G9476" t="s">
        <v>27</v>
      </c>
      <c r="H9476">
        <v>90008</v>
      </c>
      <c r="I9476" t="s">
        <v>3166</v>
      </c>
      <c r="J9476">
        <v>201.584</v>
      </c>
      <c r="K9476">
        <v>2</v>
      </c>
      <c r="L9476">
        <v>90.712800000000001</v>
      </c>
      <c r="M9476">
        <v>0.2</v>
      </c>
      <c r="N9476">
        <v>20.1584</v>
      </c>
    </row>
    <row r="9477" spans="1:14" hidden="1">
      <c r="A9477">
        <v>1613</v>
      </c>
      <c r="B9477" t="s">
        <v>7427</v>
      </c>
      <c r="C9477" s="4">
        <v>41785</v>
      </c>
      <c r="D9477" s="4">
        <v>41789</v>
      </c>
      <c r="E9477" t="s">
        <v>15</v>
      </c>
      <c r="F9477" t="s">
        <v>1699</v>
      </c>
      <c r="G9477" t="s">
        <v>27</v>
      </c>
      <c r="H9477">
        <v>90008</v>
      </c>
      <c r="I9477" t="s">
        <v>2925</v>
      </c>
      <c r="J9477">
        <v>83.983999999999995</v>
      </c>
      <c r="K9477">
        <v>2</v>
      </c>
      <c r="L9477">
        <v>26.245000000000001</v>
      </c>
      <c r="M9477">
        <v>0.2</v>
      </c>
      <c r="N9477">
        <v>31.494</v>
      </c>
    </row>
    <row r="9478" spans="1:14" hidden="1">
      <c r="A9478">
        <v>2752</v>
      </c>
      <c r="B9478" t="s">
        <v>7428</v>
      </c>
      <c r="C9478" s="4">
        <v>41785</v>
      </c>
      <c r="D9478" s="4">
        <v>41789</v>
      </c>
      <c r="E9478" t="s">
        <v>15</v>
      </c>
      <c r="F9478" t="s">
        <v>538</v>
      </c>
      <c r="G9478" t="s">
        <v>21</v>
      </c>
      <c r="H9478">
        <v>90008</v>
      </c>
      <c r="I9478" t="s">
        <v>2817</v>
      </c>
      <c r="J9478">
        <v>225.29599999999999</v>
      </c>
      <c r="K9478">
        <v>2</v>
      </c>
      <c r="L9478">
        <v>101.3832</v>
      </c>
      <c r="M9478">
        <v>0.2</v>
      </c>
      <c r="N9478">
        <v>22.529599999999999</v>
      </c>
    </row>
    <row r="9479" spans="1:14" hidden="1">
      <c r="A9479">
        <v>2761</v>
      </c>
      <c r="B9479" t="s">
        <v>7429</v>
      </c>
      <c r="C9479" s="4">
        <v>41785</v>
      </c>
      <c r="D9479" s="4">
        <v>41788</v>
      </c>
      <c r="E9479" t="s">
        <v>38</v>
      </c>
      <c r="F9479" t="s">
        <v>1885</v>
      </c>
      <c r="G9479" t="s">
        <v>17</v>
      </c>
      <c r="H9479">
        <v>84107</v>
      </c>
      <c r="I9479" t="s">
        <v>583</v>
      </c>
      <c r="J9479">
        <v>48.4</v>
      </c>
      <c r="K9479">
        <v>5</v>
      </c>
      <c r="L9479">
        <v>5.0335999999999999</v>
      </c>
      <c r="M9479">
        <v>0</v>
      </c>
      <c r="N9479">
        <v>23.231999999999999</v>
      </c>
    </row>
    <row r="9480" spans="1:14" hidden="1">
      <c r="A9480">
        <v>6740</v>
      </c>
      <c r="B9480" t="s">
        <v>7430</v>
      </c>
      <c r="C9480" s="4">
        <v>41785</v>
      </c>
      <c r="D9480" s="4">
        <v>41790</v>
      </c>
      <c r="E9480" t="s">
        <v>15</v>
      </c>
      <c r="F9480" t="s">
        <v>1593</v>
      </c>
      <c r="G9480" t="s">
        <v>21</v>
      </c>
      <c r="H9480">
        <v>60623</v>
      </c>
      <c r="I9480" t="s">
        <v>603</v>
      </c>
      <c r="J9480">
        <v>102.624</v>
      </c>
      <c r="K9480">
        <v>3</v>
      </c>
      <c r="L9480">
        <v>31.642399999999999</v>
      </c>
      <c r="M9480">
        <v>0.2</v>
      </c>
      <c r="N9480">
        <v>7.6967999999999996</v>
      </c>
    </row>
    <row r="9481" spans="1:14" hidden="1">
      <c r="A9481">
        <v>6741</v>
      </c>
      <c r="B9481" t="s">
        <v>7430</v>
      </c>
      <c r="C9481" s="4">
        <v>41785</v>
      </c>
      <c r="D9481" s="4">
        <v>41790</v>
      </c>
      <c r="E9481" t="s">
        <v>15</v>
      </c>
      <c r="F9481" t="s">
        <v>1593</v>
      </c>
      <c r="G9481" t="s">
        <v>21</v>
      </c>
      <c r="H9481">
        <v>60623</v>
      </c>
      <c r="I9481" t="s">
        <v>878</v>
      </c>
      <c r="J9481">
        <v>359.77199999999999</v>
      </c>
      <c r="K9481">
        <v>2</v>
      </c>
      <c r="L9481">
        <v>182.45580000000001</v>
      </c>
      <c r="M9481">
        <v>0.3</v>
      </c>
      <c r="N9481">
        <v>-5.1396000000000601</v>
      </c>
    </row>
    <row r="9482" spans="1:14" hidden="1">
      <c r="A9482">
        <v>6742</v>
      </c>
      <c r="B9482" t="s">
        <v>7430</v>
      </c>
      <c r="C9482" s="4">
        <v>41785</v>
      </c>
      <c r="D9482" s="4">
        <v>41790</v>
      </c>
      <c r="E9482" t="s">
        <v>15</v>
      </c>
      <c r="F9482" t="s">
        <v>1593</v>
      </c>
      <c r="G9482" t="s">
        <v>21</v>
      </c>
      <c r="H9482">
        <v>60623</v>
      </c>
      <c r="I9482" t="s">
        <v>682</v>
      </c>
      <c r="J9482">
        <v>13.391999999999999</v>
      </c>
      <c r="K9482">
        <v>3</v>
      </c>
      <c r="L9482">
        <v>3.4037999999999999</v>
      </c>
      <c r="M9482">
        <v>0.2</v>
      </c>
      <c r="N9482">
        <v>3.1806000000000001</v>
      </c>
    </row>
    <row r="9483" spans="1:14" hidden="1">
      <c r="A9483">
        <v>1819</v>
      </c>
      <c r="B9483" t="s">
        <v>7431</v>
      </c>
      <c r="C9483" s="4">
        <v>41784</v>
      </c>
      <c r="D9483" s="4">
        <v>41788</v>
      </c>
      <c r="E9483" t="s">
        <v>15</v>
      </c>
      <c r="F9483" t="s">
        <v>2493</v>
      </c>
      <c r="G9483" t="s">
        <v>21</v>
      </c>
      <c r="H9483">
        <v>60623</v>
      </c>
      <c r="I9483" t="s">
        <v>554</v>
      </c>
      <c r="J9483">
        <v>75.599999999999994</v>
      </c>
      <c r="K9483">
        <v>2</v>
      </c>
      <c r="L9483">
        <v>120.96</v>
      </c>
      <c r="M9483">
        <v>0.8</v>
      </c>
      <c r="N9483">
        <v>-166.32</v>
      </c>
    </row>
    <row r="9484" spans="1:14" hidden="1">
      <c r="A9484">
        <v>1820</v>
      </c>
      <c r="B9484" t="s">
        <v>7431</v>
      </c>
      <c r="C9484" s="4">
        <v>41784</v>
      </c>
      <c r="D9484" s="4">
        <v>41788</v>
      </c>
      <c r="E9484" t="s">
        <v>15</v>
      </c>
      <c r="F9484" t="s">
        <v>2493</v>
      </c>
      <c r="G9484" t="s">
        <v>21</v>
      </c>
      <c r="H9484">
        <v>60623</v>
      </c>
      <c r="I9484" t="s">
        <v>6771</v>
      </c>
      <c r="J9484">
        <v>29.32</v>
      </c>
      <c r="K9484">
        <v>2</v>
      </c>
      <c r="L9484">
        <v>26.7545</v>
      </c>
      <c r="M9484">
        <v>0.6</v>
      </c>
      <c r="N9484">
        <v>-24.189</v>
      </c>
    </row>
    <row r="9485" spans="1:14" hidden="1">
      <c r="A9485">
        <v>9441</v>
      </c>
      <c r="B9485" t="s">
        <v>7432</v>
      </c>
      <c r="C9485" s="4">
        <v>41784</v>
      </c>
      <c r="D9485" s="4">
        <v>41788</v>
      </c>
      <c r="E9485" t="s">
        <v>15</v>
      </c>
      <c r="F9485" t="s">
        <v>3181</v>
      </c>
      <c r="G9485" t="s">
        <v>21</v>
      </c>
      <c r="H9485">
        <v>10035</v>
      </c>
      <c r="I9485" t="s">
        <v>4046</v>
      </c>
      <c r="J9485">
        <v>14.62</v>
      </c>
      <c r="K9485">
        <v>2</v>
      </c>
      <c r="L9485">
        <v>3.9474</v>
      </c>
      <c r="M9485">
        <v>0</v>
      </c>
      <c r="N9485">
        <v>6.7252000000000001</v>
      </c>
    </row>
    <row r="9486" spans="1:14" hidden="1">
      <c r="A9486">
        <v>2704</v>
      </c>
      <c r="B9486" t="s">
        <v>7433</v>
      </c>
      <c r="C9486" s="4">
        <v>41783</v>
      </c>
      <c r="D9486" s="4">
        <v>41789</v>
      </c>
      <c r="E9486" t="s">
        <v>15</v>
      </c>
      <c r="F9486" t="s">
        <v>916</v>
      </c>
      <c r="G9486" t="s">
        <v>21</v>
      </c>
      <c r="H9486">
        <v>21215</v>
      </c>
      <c r="I9486" t="s">
        <v>4500</v>
      </c>
      <c r="J9486">
        <v>116.28</v>
      </c>
      <c r="K9486">
        <v>3</v>
      </c>
      <c r="L9486">
        <v>19.767600000000002</v>
      </c>
      <c r="M9486">
        <v>0</v>
      </c>
      <c r="N9486">
        <v>56.977200000000003</v>
      </c>
    </row>
    <row r="9487" spans="1:14" hidden="1">
      <c r="A9487">
        <v>608</v>
      </c>
      <c r="B9487" t="s">
        <v>7434</v>
      </c>
      <c r="C9487" s="4">
        <v>41782</v>
      </c>
      <c r="D9487" s="4">
        <v>41786</v>
      </c>
      <c r="E9487" t="s">
        <v>15</v>
      </c>
      <c r="F9487" t="s">
        <v>383</v>
      </c>
      <c r="G9487" t="s">
        <v>21</v>
      </c>
      <c r="H9487">
        <v>19134</v>
      </c>
      <c r="I9487" t="s">
        <v>239</v>
      </c>
      <c r="J9487">
        <v>3.282</v>
      </c>
      <c r="K9487">
        <v>2</v>
      </c>
      <c r="L9487">
        <v>2.9538000000000002</v>
      </c>
      <c r="M9487">
        <v>0.7</v>
      </c>
      <c r="N9487">
        <v>-2.6255999999999999</v>
      </c>
    </row>
    <row r="9488" spans="1:14" hidden="1">
      <c r="A9488">
        <v>609</v>
      </c>
      <c r="B9488" t="s">
        <v>7434</v>
      </c>
      <c r="C9488" s="4">
        <v>41782</v>
      </c>
      <c r="D9488" s="4">
        <v>41786</v>
      </c>
      <c r="E9488" t="s">
        <v>15</v>
      </c>
      <c r="F9488" t="s">
        <v>383</v>
      </c>
      <c r="G9488" t="s">
        <v>21</v>
      </c>
      <c r="H9488">
        <v>19134</v>
      </c>
      <c r="I9488" t="s">
        <v>271</v>
      </c>
      <c r="J9488">
        <v>21.167999999999999</v>
      </c>
      <c r="K9488">
        <v>9</v>
      </c>
      <c r="L9488">
        <v>2.0874000000000001</v>
      </c>
      <c r="M9488">
        <v>0.2</v>
      </c>
      <c r="N9488">
        <v>2.3814000000000002</v>
      </c>
    </row>
    <row r="9489" spans="1:14" hidden="1">
      <c r="A9489">
        <v>610</v>
      </c>
      <c r="B9489" t="s">
        <v>7434</v>
      </c>
      <c r="C9489" s="4">
        <v>41782</v>
      </c>
      <c r="D9489" s="4">
        <v>41786</v>
      </c>
      <c r="E9489" t="s">
        <v>15</v>
      </c>
      <c r="F9489" t="s">
        <v>383</v>
      </c>
      <c r="G9489" t="s">
        <v>21</v>
      </c>
      <c r="H9489">
        <v>19134</v>
      </c>
      <c r="I9489" t="s">
        <v>929</v>
      </c>
      <c r="J9489">
        <v>55.188000000000002</v>
      </c>
      <c r="K9489">
        <v>2</v>
      </c>
      <c r="L9489">
        <v>32.652900000000002</v>
      </c>
      <c r="M9489">
        <v>0.4</v>
      </c>
      <c r="N9489">
        <v>-10.117800000000001</v>
      </c>
    </row>
    <row r="9490" spans="1:14" hidden="1">
      <c r="A9490">
        <v>6628</v>
      </c>
      <c r="B9490" t="s">
        <v>7435</v>
      </c>
      <c r="C9490" s="4">
        <v>41782</v>
      </c>
      <c r="D9490" s="4">
        <v>41786</v>
      </c>
      <c r="E9490" t="s">
        <v>15</v>
      </c>
      <c r="F9490" t="s">
        <v>4255</v>
      </c>
      <c r="G9490" t="s">
        <v>21</v>
      </c>
      <c r="H9490">
        <v>98006</v>
      </c>
      <c r="I9490" t="s">
        <v>2859</v>
      </c>
      <c r="J9490">
        <v>12.96</v>
      </c>
      <c r="K9490">
        <v>2</v>
      </c>
      <c r="L9490">
        <v>3.3696000000000002</v>
      </c>
      <c r="M9490">
        <v>0</v>
      </c>
      <c r="N9490">
        <v>6.2207999999999997</v>
      </c>
    </row>
    <row r="9491" spans="1:14" hidden="1">
      <c r="A9491">
        <v>7011</v>
      </c>
      <c r="B9491" t="s">
        <v>7436</v>
      </c>
      <c r="C9491" s="4">
        <v>41782</v>
      </c>
      <c r="D9491" s="4">
        <v>41786</v>
      </c>
      <c r="E9491" t="s">
        <v>15</v>
      </c>
      <c r="F9491" t="s">
        <v>975</v>
      </c>
      <c r="G9491" t="s">
        <v>21</v>
      </c>
      <c r="H9491">
        <v>10035</v>
      </c>
      <c r="I9491" t="s">
        <v>2210</v>
      </c>
      <c r="J9491">
        <v>17.96</v>
      </c>
      <c r="K9491">
        <v>5</v>
      </c>
      <c r="L9491">
        <v>2.4245999999999999</v>
      </c>
      <c r="M9491">
        <v>0.2</v>
      </c>
      <c r="N9491">
        <v>5.8369999999999997</v>
      </c>
    </row>
    <row r="9492" spans="1:14" hidden="1">
      <c r="A9492">
        <v>7012</v>
      </c>
      <c r="B9492" t="s">
        <v>7436</v>
      </c>
      <c r="C9492" s="4">
        <v>41782</v>
      </c>
      <c r="D9492" s="4">
        <v>41786</v>
      </c>
      <c r="E9492" t="s">
        <v>15</v>
      </c>
      <c r="F9492" t="s">
        <v>975</v>
      </c>
      <c r="G9492" t="s">
        <v>21</v>
      </c>
      <c r="H9492">
        <v>10035</v>
      </c>
      <c r="I9492" t="s">
        <v>4630</v>
      </c>
      <c r="J9492">
        <v>5.04</v>
      </c>
      <c r="K9492">
        <v>2</v>
      </c>
      <c r="L9492">
        <v>2.4443999999999999</v>
      </c>
      <c r="M9492">
        <v>0</v>
      </c>
      <c r="N9492">
        <v>0.1512</v>
      </c>
    </row>
    <row r="9493" spans="1:14" hidden="1">
      <c r="A9493">
        <v>7013</v>
      </c>
      <c r="B9493" t="s">
        <v>7436</v>
      </c>
      <c r="C9493" s="4">
        <v>41782</v>
      </c>
      <c r="D9493" s="4">
        <v>41786</v>
      </c>
      <c r="E9493" t="s">
        <v>15</v>
      </c>
      <c r="F9493" t="s">
        <v>975</v>
      </c>
      <c r="G9493" t="s">
        <v>21</v>
      </c>
      <c r="H9493">
        <v>10035</v>
      </c>
      <c r="I9493" t="s">
        <v>1424</v>
      </c>
      <c r="J9493">
        <v>208.16</v>
      </c>
      <c r="K9493">
        <v>1</v>
      </c>
      <c r="L9493">
        <v>151.95679999999999</v>
      </c>
      <c r="M9493">
        <v>0</v>
      </c>
      <c r="N9493">
        <v>56.203200000000002</v>
      </c>
    </row>
    <row r="9494" spans="1:14" hidden="1">
      <c r="A9494">
        <v>3268</v>
      </c>
      <c r="B9494" t="s">
        <v>7437</v>
      </c>
      <c r="C9494" s="4">
        <v>41781</v>
      </c>
      <c r="D9494" s="4">
        <v>41788</v>
      </c>
      <c r="E9494" t="s">
        <v>15</v>
      </c>
      <c r="F9494" t="s">
        <v>2230</v>
      </c>
      <c r="G9494" t="s">
        <v>21</v>
      </c>
      <c r="H9494">
        <v>35601</v>
      </c>
      <c r="I9494" t="s">
        <v>2723</v>
      </c>
      <c r="J9494">
        <v>135.97999999999999</v>
      </c>
      <c r="K9494">
        <v>2</v>
      </c>
      <c r="L9494">
        <v>50.9925</v>
      </c>
      <c r="M9494">
        <v>0</v>
      </c>
      <c r="N9494">
        <v>33.994999999999997</v>
      </c>
    </row>
    <row r="9495" spans="1:14" hidden="1">
      <c r="A9495">
        <v>3269</v>
      </c>
      <c r="B9495" t="s">
        <v>7437</v>
      </c>
      <c r="C9495" s="4">
        <v>41781</v>
      </c>
      <c r="D9495" s="4">
        <v>41788</v>
      </c>
      <c r="E9495" t="s">
        <v>15</v>
      </c>
      <c r="F9495" t="s">
        <v>2230</v>
      </c>
      <c r="G9495" t="s">
        <v>21</v>
      </c>
      <c r="H9495">
        <v>35601</v>
      </c>
      <c r="I9495" t="s">
        <v>1212</v>
      </c>
      <c r="J9495">
        <v>44.95</v>
      </c>
      <c r="K9495">
        <v>1</v>
      </c>
      <c r="L9495">
        <v>32.363999999999997</v>
      </c>
      <c r="M9495">
        <v>0</v>
      </c>
      <c r="N9495">
        <v>12.586</v>
      </c>
    </row>
    <row r="9496" spans="1:14" hidden="1">
      <c r="A9496">
        <v>995</v>
      </c>
      <c r="B9496" t="s">
        <v>7438</v>
      </c>
      <c r="C9496" s="4">
        <v>41780</v>
      </c>
      <c r="D9496" s="4">
        <v>41784</v>
      </c>
      <c r="E9496" t="s">
        <v>15</v>
      </c>
      <c r="F9496" t="s">
        <v>1200</v>
      </c>
      <c r="G9496" t="s">
        <v>27</v>
      </c>
      <c r="H9496">
        <v>23464</v>
      </c>
      <c r="I9496" t="s">
        <v>1358</v>
      </c>
      <c r="J9496">
        <v>2715.93</v>
      </c>
      <c r="K9496">
        <v>7</v>
      </c>
      <c r="L9496">
        <v>205.63470000000001</v>
      </c>
      <c r="M9496">
        <v>0</v>
      </c>
      <c r="N9496">
        <v>1276.4871000000001</v>
      </c>
    </row>
    <row r="9497" spans="1:14" hidden="1">
      <c r="A9497">
        <v>996</v>
      </c>
      <c r="B9497" t="s">
        <v>7438</v>
      </c>
      <c r="C9497" s="4">
        <v>41780</v>
      </c>
      <c r="D9497" s="4">
        <v>41784</v>
      </c>
      <c r="E9497" t="s">
        <v>15</v>
      </c>
      <c r="F9497" t="s">
        <v>1200</v>
      </c>
      <c r="G9497" t="s">
        <v>27</v>
      </c>
      <c r="H9497">
        <v>23464</v>
      </c>
      <c r="I9497" t="s">
        <v>4774</v>
      </c>
      <c r="J9497">
        <v>617.97</v>
      </c>
      <c r="K9497">
        <v>3</v>
      </c>
      <c r="L9497">
        <v>148.31280000000001</v>
      </c>
      <c r="M9497">
        <v>0</v>
      </c>
      <c r="N9497">
        <v>173.0316</v>
      </c>
    </row>
    <row r="9498" spans="1:14" hidden="1">
      <c r="A9498">
        <v>3079</v>
      </c>
      <c r="B9498" t="s">
        <v>7439</v>
      </c>
      <c r="C9498" s="4">
        <v>41780</v>
      </c>
      <c r="D9498" s="4">
        <v>41784</v>
      </c>
      <c r="E9498" t="s">
        <v>15</v>
      </c>
      <c r="F9498" t="s">
        <v>1982</v>
      </c>
      <c r="G9498" t="s">
        <v>17</v>
      </c>
      <c r="H9498">
        <v>92037</v>
      </c>
      <c r="I9498" t="s">
        <v>1600</v>
      </c>
      <c r="J9498">
        <v>31.84</v>
      </c>
      <c r="K9498">
        <v>8</v>
      </c>
      <c r="L9498">
        <v>2.6665999999999999</v>
      </c>
      <c r="M9498">
        <v>0</v>
      </c>
      <c r="N9498">
        <v>10.507199999999999</v>
      </c>
    </row>
    <row r="9499" spans="1:14" hidden="1">
      <c r="A9499">
        <v>5877</v>
      </c>
      <c r="B9499" t="s">
        <v>7440</v>
      </c>
      <c r="C9499" s="4">
        <v>41780</v>
      </c>
      <c r="D9499" s="4">
        <v>41785</v>
      </c>
      <c r="E9499" t="s">
        <v>15</v>
      </c>
      <c r="F9499" t="s">
        <v>940</v>
      </c>
      <c r="G9499" t="s">
        <v>17</v>
      </c>
      <c r="H9499">
        <v>1841</v>
      </c>
      <c r="I9499" t="s">
        <v>2752</v>
      </c>
      <c r="J9499">
        <v>447.86</v>
      </c>
      <c r="K9499">
        <v>7</v>
      </c>
      <c r="L9499">
        <v>32.629800000000003</v>
      </c>
      <c r="M9499">
        <v>0</v>
      </c>
      <c r="N9499">
        <v>219.45140000000001</v>
      </c>
    </row>
    <row r="9500" spans="1:14" hidden="1">
      <c r="A9500">
        <v>5878</v>
      </c>
      <c r="B9500" t="s">
        <v>7440</v>
      </c>
      <c r="C9500" s="4">
        <v>41780</v>
      </c>
      <c r="D9500" s="4">
        <v>41785</v>
      </c>
      <c r="E9500" t="s">
        <v>15</v>
      </c>
      <c r="F9500" t="s">
        <v>940</v>
      </c>
      <c r="G9500" t="s">
        <v>17</v>
      </c>
      <c r="H9500">
        <v>1841</v>
      </c>
      <c r="I9500" t="s">
        <v>601</v>
      </c>
      <c r="J9500">
        <v>17.940000000000001</v>
      </c>
      <c r="K9500">
        <v>3</v>
      </c>
      <c r="L9500">
        <v>3.0497999999999998</v>
      </c>
      <c r="M9500">
        <v>0</v>
      </c>
      <c r="N9500">
        <v>8.7905999999999995</v>
      </c>
    </row>
    <row r="9501" spans="1:14" hidden="1">
      <c r="A9501">
        <v>5879</v>
      </c>
      <c r="B9501" t="s">
        <v>7440</v>
      </c>
      <c r="C9501" s="4">
        <v>41780</v>
      </c>
      <c r="D9501" s="4">
        <v>41785</v>
      </c>
      <c r="E9501" t="s">
        <v>15</v>
      </c>
      <c r="F9501" t="s">
        <v>940</v>
      </c>
      <c r="G9501" t="s">
        <v>17</v>
      </c>
      <c r="H9501">
        <v>1841</v>
      </c>
      <c r="I9501" t="s">
        <v>794</v>
      </c>
      <c r="J9501">
        <v>245.88</v>
      </c>
      <c r="K9501">
        <v>6</v>
      </c>
      <c r="L9501">
        <v>29.505600000000001</v>
      </c>
      <c r="M9501">
        <v>0</v>
      </c>
      <c r="N9501">
        <v>68.846400000000003</v>
      </c>
    </row>
    <row r="9502" spans="1:14" hidden="1">
      <c r="A9502">
        <v>9792</v>
      </c>
      <c r="B9502" t="s">
        <v>7441</v>
      </c>
      <c r="C9502" s="4">
        <v>41780</v>
      </c>
      <c r="D9502" s="4">
        <v>41782</v>
      </c>
      <c r="E9502" t="s">
        <v>52</v>
      </c>
      <c r="F9502" t="s">
        <v>53</v>
      </c>
      <c r="G9502" t="s">
        <v>21</v>
      </c>
      <c r="H9502">
        <v>77070</v>
      </c>
      <c r="I9502" t="s">
        <v>2646</v>
      </c>
      <c r="J9502">
        <v>56.064</v>
      </c>
      <c r="K9502">
        <v>6</v>
      </c>
      <c r="L9502">
        <v>5.84</v>
      </c>
      <c r="M9502">
        <v>0.2</v>
      </c>
      <c r="N9502">
        <v>21.024000000000001</v>
      </c>
    </row>
    <row r="9503" spans="1:14" hidden="1">
      <c r="A9503">
        <v>9793</v>
      </c>
      <c r="B9503" t="s">
        <v>7441</v>
      </c>
      <c r="C9503" s="4">
        <v>41780</v>
      </c>
      <c r="D9503" s="4">
        <v>41782</v>
      </c>
      <c r="E9503" t="s">
        <v>52</v>
      </c>
      <c r="F9503" t="s">
        <v>53</v>
      </c>
      <c r="G9503" t="s">
        <v>21</v>
      </c>
      <c r="H9503">
        <v>77070</v>
      </c>
      <c r="I9503" t="s">
        <v>615</v>
      </c>
      <c r="J9503">
        <v>107.77200000000001</v>
      </c>
      <c r="K9503">
        <v>2</v>
      </c>
      <c r="L9503">
        <v>68.512200000000007</v>
      </c>
      <c r="M9503">
        <v>0.3</v>
      </c>
      <c r="N9503">
        <v>-29.252400000000002</v>
      </c>
    </row>
    <row r="9504" spans="1:14" hidden="1">
      <c r="A9504">
        <v>9794</v>
      </c>
      <c r="B9504" t="s">
        <v>7441</v>
      </c>
      <c r="C9504" s="4">
        <v>41780</v>
      </c>
      <c r="D9504" s="4">
        <v>41782</v>
      </c>
      <c r="E9504" t="s">
        <v>52</v>
      </c>
      <c r="F9504" t="s">
        <v>53</v>
      </c>
      <c r="G9504" t="s">
        <v>21</v>
      </c>
      <c r="H9504">
        <v>77070</v>
      </c>
      <c r="I9504" t="s">
        <v>1479</v>
      </c>
      <c r="J9504">
        <v>4.8319999999999999</v>
      </c>
      <c r="K9504">
        <v>1</v>
      </c>
      <c r="L9504">
        <v>3.2012</v>
      </c>
      <c r="M9504">
        <v>0.2</v>
      </c>
      <c r="N9504">
        <v>1.6308</v>
      </c>
    </row>
    <row r="9505" spans="1:14" hidden="1">
      <c r="A9505">
        <v>9795</v>
      </c>
      <c r="B9505" t="s">
        <v>7441</v>
      </c>
      <c r="C9505" s="4">
        <v>41780</v>
      </c>
      <c r="D9505" s="4">
        <v>41782</v>
      </c>
      <c r="E9505" t="s">
        <v>52</v>
      </c>
      <c r="F9505" t="s">
        <v>53</v>
      </c>
      <c r="G9505" t="s">
        <v>21</v>
      </c>
      <c r="H9505">
        <v>77070</v>
      </c>
      <c r="I9505" t="s">
        <v>1330</v>
      </c>
      <c r="J9505">
        <v>18.239999999999998</v>
      </c>
      <c r="K9505">
        <v>3</v>
      </c>
      <c r="L9505">
        <v>16.416</v>
      </c>
      <c r="M9505">
        <v>0.8</v>
      </c>
      <c r="N9505">
        <v>-31.007999999999999</v>
      </c>
    </row>
    <row r="9506" spans="1:14" hidden="1">
      <c r="A9506">
        <v>2130</v>
      </c>
      <c r="B9506" t="s">
        <v>7442</v>
      </c>
      <c r="C9506" s="4">
        <v>41779</v>
      </c>
      <c r="D9506" s="4">
        <v>41781</v>
      </c>
      <c r="E9506" t="s">
        <v>52</v>
      </c>
      <c r="F9506" t="s">
        <v>4122</v>
      </c>
      <c r="G9506" t="s">
        <v>27</v>
      </c>
      <c r="H9506">
        <v>3820</v>
      </c>
      <c r="I9506" t="s">
        <v>7303</v>
      </c>
      <c r="J9506">
        <v>33.28</v>
      </c>
      <c r="K9506">
        <v>4</v>
      </c>
      <c r="L9506">
        <v>5.9904000000000002</v>
      </c>
      <c r="M9506">
        <v>0</v>
      </c>
      <c r="N9506">
        <v>9.3184000000000005</v>
      </c>
    </row>
    <row r="9507" spans="1:14" hidden="1">
      <c r="A9507">
        <v>2131</v>
      </c>
      <c r="B9507" t="s">
        <v>7442</v>
      </c>
      <c r="C9507" s="4">
        <v>41779</v>
      </c>
      <c r="D9507" s="4">
        <v>41781</v>
      </c>
      <c r="E9507" t="s">
        <v>52</v>
      </c>
      <c r="F9507" t="s">
        <v>4122</v>
      </c>
      <c r="G9507" t="s">
        <v>27</v>
      </c>
      <c r="H9507">
        <v>3820</v>
      </c>
      <c r="I9507" t="s">
        <v>7411</v>
      </c>
      <c r="J9507">
        <v>38.520000000000003</v>
      </c>
      <c r="K9507">
        <v>9</v>
      </c>
      <c r="L9507">
        <v>2.9531999999999998</v>
      </c>
      <c r="M9507">
        <v>0</v>
      </c>
      <c r="N9507">
        <v>11.9412</v>
      </c>
    </row>
    <row r="9508" spans="1:14" hidden="1">
      <c r="A9508">
        <v>2132</v>
      </c>
      <c r="B9508" t="s">
        <v>7442</v>
      </c>
      <c r="C9508" s="4">
        <v>41779</v>
      </c>
      <c r="D9508" s="4">
        <v>41781</v>
      </c>
      <c r="E9508" t="s">
        <v>52</v>
      </c>
      <c r="F9508" t="s">
        <v>4122</v>
      </c>
      <c r="G9508" t="s">
        <v>27</v>
      </c>
      <c r="H9508">
        <v>3820</v>
      </c>
      <c r="I9508" t="s">
        <v>1923</v>
      </c>
      <c r="J9508">
        <v>139.86000000000001</v>
      </c>
      <c r="K9508">
        <v>7</v>
      </c>
      <c r="L9508">
        <v>11.3886</v>
      </c>
      <c r="M9508">
        <v>0</v>
      </c>
      <c r="N9508">
        <v>60.139800000000001</v>
      </c>
    </row>
    <row r="9509" spans="1:14" hidden="1">
      <c r="A9509">
        <v>8581</v>
      </c>
      <c r="B9509" t="s">
        <v>7443</v>
      </c>
      <c r="C9509" s="4">
        <v>41779</v>
      </c>
      <c r="D9509" s="4">
        <v>41781</v>
      </c>
      <c r="E9509" t="s">
        <v>52</v>
      </c>
      <c r="F9509" t="s">
        <v>1377</v>
      </c>
      <c r="G9509" t="s">
        <v>27</v>
      </c>
      <c r="H9509">
        <v>78666</v>
      </c>
      <c r="I9509" t="s">
        <v>873</v>
      </c>
      <c r="J9509">
        <v>10.332000000000001</v>
      </c>
      <c r="K9509">
        <v>3</v>
      </c>
      <c r="L9509">
        <v>5.4242999999999997</v>
      </c>
      <c r="M9509">
        <v>0.6</v>
      </c>
      <c r="N9509">
        <v>-5.9409000000000001</v>
      </c>
    </row>
    <row r="9510" spans="1:14" hidden="1">
      <c r="A9510">
        <v>8582</v>
      </c>
      <c r="B9510" t="s">
        <v>7443</v>
      </c>
      <c r="C9510" s="4">
        <v>41779</v>
      </c>
      <c r="D9510" s="4">
        <v>41781</v>
      </c>
      <c r="E9510" t="s">
        <v>52</v>
      </c>
      <c r="F9510" t="s">
        <v>1377</v>
      </c>
      <c r="G9510" t="s">
        <v>27</v>
      </c>
      <c r="H9510">
        <v>78666</v>
      </c>
      <c r="I9510" t="s">
        <v>330</v>
      </c>
      <c r="J9510">
        <v>10.368</v>
      </c>
      <c r="K9510">
        <v>2</v>
      </c>
      <c r="L9510">
        <v>3.3696000000000002</v>
      </c>
      <c r="M9510">
        <v>0.2</v>
      </c>
      <c r="N9510">
        <v>3.6288</v>
      </c>
    </row>
    <row r="9511" spans="1:14" hidden="1">
      <c r="A9511">
        <v>8583</v>
      </c>
      <c r="B9511" t="s">
        <v>7443</v>
      </c>
      <c r="C9511" s="4">
        <v>41779</v>
      </c>
      <c r="D9511" s="4">
        <v>41781</v>
      </c>
      <c r="E9511" t="s">
        <v>52</v>
      </c>
      <c r="F9511" t="s">
        <v>1377</v>
      </c>
      <c r="G9511" t="s">
        <v>27</v>
      </c>
      <c r="H9511">
        <v>78666</v>
      </c>
      <c r="I9511" t="s">
        <v>1319</v>
      </c>
      <c r="J9511">
        <v>20.783999999999999</v>
      </c>
      <c r="K9511">
        <v>2</v>
      </c>
      <c r="L9511">
        <v>12.210599999999999</v>
      </c>
      <c r="M9511">
        <v>0.2</v>
      </c>
      <c r="N9511">
        <v>-3.6372</v>
      </c>
    </row>
    <row r="9512" spans="1:14" hidden="1">
      <c r="A9512">
        <v>8584</v>
      </c>
      <c r="B9512" t="s">
        <v>7443</v>
      </c>
      <c r="C9512" s="4">
        <v>41779</v>
      </c>
      <c r="D9512" s="4">
        <v>41781</v>
      </c>
      <c r="E9512" t="s">
        <v>52</v>
      </c>
      <c r="F9512" t="s">
        <v>1377</v>
      </c>
      <c r="G9512" t="s">
        <v>27</v>
      </c>
      <c r="H9512">
        <v>78666</v>
      </c>
      <c r="I9512" t="s">
        <v>3328</v>
      </c>
      <c r="J9512">
        <v>66.959999999999994</v>
      </c>
      <c r="K9512">
        <v>5</v>
      </c>
      <c r="L9512">
        <v>16.070399999999999</v>
      </c>
      <c r="M9512">
        <v>0.2</v>
      </c>
      <c r="N9512">
        <v>-13.391999999999999</v>
      </c>
    </row>
    <row r="9513" spans="1:14" hidden="1">
      <c r="A9513">
        <v>4143</v>
      </c>
      <c r="B9513" t="s">
        <v>7444</v>
      </c>
      <c r="C9513" s="4">
        <v>41778</v>
      </c>
      <c r="D9513" s="4">
        <v>41782</v>
      </c>
      <c r="E9513" t="s">
        <v>15</v>
      </c>
      <c r="F9513" t="s">
        <v>2888</v>
      </c>
      <c r="G9513" t="s">
        <v>21</v>
      </c>
      <c r="H9513">
        <v>48640</v>
      </c>
      <c r="I9513" t="s">
        <v>4592</v>
      </c>
      <c r="J9513">
        <v>57.42</v>
      </c>
      <c r="K9513">
        <v>9</v>
      </c>
      <c r="L9513">
        <v>3.4451999999999998</v>
      </c>
      <c r="M9513">
        <v>0</v>
      </c>
      <c r="N9513">
        <v>26.4132</v>
      </c>
    </row>
    <row r="9514" spans="1:14" hidden="1">
      <c r="A9514">
        <v>9603</v>
      </c>
      <c r="B9514" t="s">
        <v>7445</v>
      </c>
      <c r="C9514" s="4">
        <v>41778</v>
      </c>
      <c r="D9514" s="4">
        <v>41781</v>
      </c>
      <c r="E9514" t="s">
        <v>38</v>
      </c>
      <c r="F9514" t="s">
        <v>1024</v>
      </c>
      <c r="G9514" t="s">
        <v>21</v>
      </c>
      <c r="H9514">
        <v>23464</v>
      </c>
      <c r="I9514" t="s">
        <v>4600</v>
      </c>
      <c r="J9514">
        <v>34.200000000000003</v>
      </c>
      <c r="K9514">
        <v>5</v>
      </c>
      <c r="L9514">
        <v>4.9931999999999999</v>
      </c>
      <c r="M9514">
        <v>0</v>
      </c>
      <c r="N9514">
        <v>9.234</v>
      </c>
    </row>
    <row r="9515" spans="1:14" hidden="1">
      <c r="A9515">
        <v>1830</v>
      </c>
      <c r="B9515" t="s">
        <v>7446</v>
      </c>
      <c r="C9515" s="4">
        <v>41777</v>
      </c>
      <c r="D9515" s="4">
        <v>41783</v>
      </c>
      <c r="E9515" t="s">
        <v>15</v>
      </c>
      <c r="F9515" t="s">
        <v>48</v>
      </c>
      <c r="G9515" t="s">
        <v>21</v>
      </c>
      <c r="H9515">
        <v>44105</v>
      </c>
      <c r="I9515" t="s">
        <v>2065</v>
      </c>
      <c r="J9515">
        <v>779.79600000000005</v>
      </c>
      <c r="K9515">
        <v>2</v>
      </c>
      <c r="L9515">
        <v>474.3759</v>
      </c>
      <c r="M9515">
        <v>0.4</v>
      </c>
      <c r="N9515">
        <v>-168.95580000000001</v>
      </c>
    </row>
    <row r="9516" spans="1:14" hidden="1">
      <c r="A9516">
        <v>3201</v>
      </c>
      <c r="B9516" t="s">
        <v>7447</v>
      </c>
      <c r="C9516" s="4">
        <v>41777</v>
      </c>
      <c r="D9516" s="4">
        <v>41779</v>
      </c>
      <c r="E9516" t="s">
        <v>52</v>
      </c>
      <c r="F9516" t="s">
        <v>880</v>
      </c>
      <c r="G9516" t="s">
        <v>21</v>
      </c>
      <c r="H9516">
        <v>44312</v>
      </c>
      <c r="I9516" t="s">
        <v>373</v>
      </c>
      <c r="J9516">
        <v>149.232</v>
      </c>
      <c r="K9516">
        <v>3</v>
      </c>
      <c r="L9516">
        <v>48.500399999999999</v>
      </c>
      <c r="M9516">
        <v>0.2</v>
      </c>
      <c r="N9516">
        <v>3.7307999999999999</v>
      </c>
    </row>
    <row r="9517" spans="1:14" hidden="1">
      <c r="A9517">
        <v>3202</v>
      </c>
      <c r="B9517" t="s">
        <v>7447</v>
      </c>
      <c r="C9517" s="4">
        <v>41777</v>
      </c>
      <c r="D9517" s="4">
        <v>41779</v>
      </c>
      <c r="E9517" t="s">
        <v>52</v>
      </c>
      <c r="F9517" t="s">
        <v>880</v>
      </c>
      <c r="G9517" t="s">
        <v>21</v>
      </c>
      <c r="H9517">
        <v>44312</v>
      </c>
      <c r="I9517" t="s">
        <v>3263</v>
      </c>
      <c r="J9517">
        <v>15.936</v>
      </c>
      <c r="K9517">
        <v>4</v>
      </c>
      <c r="L9517">
        <v>2.5398000000000001</v>
      </c>
      <c r="M9517">
        <v>0.2</v>
      </c>
      <c r="N9517">
        <v>5.7767999999999997</v>
      </c>
    </row>
    <row r="9518" spans="1:14" hidden="1">
      <c r="A9518">
        <v>9833</v>
      </c>
      <c r="B9518" t="s">
        <v>7448</v>
      </c>
      <c r="C9518" s="4">
        <v>41777</v>
      </c>
      <c r="D9518" s="4">
        <v>41781</v>
      </c>
      <c r="E9518" t="s">
        <v>52</v>
      </c>
      <c r="F9518" t="s">
        <v>2714</v>
      </c>
      <c r="G9518" t="s">
        <v>21</v>
      </c>
      <c r="H9518">
        <v>75220</v>
      </c>
      <c r="I9518" t="s">
        <v>3263</v>
      </c>
      <c r="J9518">
        <v>3.984</v>
      </c>
      <c r="K9518">
        <v>1</v>
      </c>
      <c r="L9518">
        <v>2.5398000000000001</v>
      </c>
      <c r="M9518">
        <v>0.2</v>
      </c>
      <c r="N9518">
        <v>1.4441999999999999</v>
      </c>
    </row>
    <row r="9519" spans="1:14" hidden="1">
      <c r="A9519">
        <v>3006</v>
      </c>
      <c r="B9519" t="s">
        <v>7449</v>
      </c>
      <c r="C9519" s="4">
        <v>41776</v>
      </c>
      <c r="D9519" s="4">
        <v>41780</v>
      </c>
      <c r="E9519" t="s">
        <v>15</v>
      </c>
      <c r="F9519" t="s">
        <v>2201</v>
      </c>
      <c r="G9519" t="s">
        <v>17</v>
      </c>
      <c r="H9519">
        <v>54703</v>
      </c>
      <c r="I9519" t="s">
        <v>1297</v>
      </c>
      <c r="J9519">
        <v>91.68</v>
      </c>
      <c r="K9519">
        <v>3</v>
      </c>
      <c r="L9519">
        <v>15.28</v>
      </c>
      <c r="M9519">
        <v>0</v>
      </c>
      <c r="N9519">
        <v>45.84</v>
      </c>
    </row>
    <row r="9520" spans="1:14" hidden="1">
      <c r="A9520">
        <v>7825</v>
      </c>
      <c r="B9520" t="s">
        <v>7450</v>
      </c>
      <c r="C9520" s="4">
        <v>41775</v>
      </c>
      <c r="D9520" s="4">
        <v>41782</v>
      </c>
      <c r="E9520" t="s">
        <v>15</v>
      </c>
      <c r="F9520" t="s">
        <v>1237</v>
      </c>
      <c r="G9520" t="s">
        <v>27</v>
      </c>
      <c r="H9520">
        <v>90036</v>
      </c>
      <c r="I9520" t="s">
        <v>171</v>
      </c>
      <c r="J9520">
        <v>232.88</v>
      </c>
      <c r="K9520">
        <v>5</v>
      </c>
      <c r="L9520">
        <v>43.082799999999999</v>
      </c>
      <c r="M9520">
        <v>0.2</v>
      </c>
      <c r="N9520">
        <v>17.466000000000001</v>
      </c>
    </row>
    <row r="9521" spans="1:14" hidden="1">
      <c r="A9521">
        <v>8536</v>
      </c>
      <c r="B9521" t="s">
        <v>7451</v>
      </c>
      <c r="C9521" s="4">
        <v>41775</v>
      </c>
      <c r="D9521" s="4">
        <v>41779</v>
      </c>
      <c r="E9521" t="s">
        <v>15</v>
      </c>
      <c r="F9521" t="s">
        <v>1055</v>
      </c>
      <c r="G9521" t="s">
        <v>21</v>
      </c>
      <c r="H9521">
        <v>94122</v>
      </c>
      <c r="I9521" t="s">
        <v>2317</v>
      </c>
      <c r="J9521">
        <v>56.4</v>
      </c>
      <c r="K9521">
        <v>3</v>
      </c>
      <c r="L9521">
        <v>17.672000000000001</v>
      </c>
      <c r="M9521">
        <v>0</v>
      </c>
      <c r="N9521">
        <v>3.3839999999999999</v>
      </c>
    </row>
    <row r="9522" spans="1:14" hidden="1">
      <c r="A9522">
        <v>769</v>
      </c>
      <c r="B9522" t="s">
        <v>7452</v>
      </c>
      <c r="C9522" s="4">
        <v>41773</v>
      </c>
      <c r="D9522" s="4">
        <v>41779</v>
      </c>
      <c r="E9522" t="s">
        <v>15</v>
      </c>
      <c r="F9522" t="s">
        <v>2847</v>
      </c>
      <c r="G9522" t="s">
        <v>27</v>
      </c>
      <c r="H9522">
        <v>33710</v>
      </c>
      <c r="I9522" t="s">
        <v>454</v>
      </c>
      <c r="J9522">
        <v>310.88</v>
      </c>
      <c r="K9522">
        <v>2</v>
      </c>
      <c r="L9522">
        <v>143.78200000000001</v>
      </c>
      <c r="M9522">
        <v>0.2</v>
      </c>
      <c r="N9522">
        <v>23.315999999999999</v>
      </c>
    </row>
    <row r="9523" spans="1:14" hidden="1">
      <c r="A9523">
        <v>18</v>
      </c>
      <c r="B9523" t="s">
        <v>7453</v>
      </c>
      <c r="C9523" s="4">
        <v>41772</v>
      </c>
      <c r="D9523" s="4">
        <v>41774</v>
      </c>
      <c r="E9523" t="s">
        <v>52</v>
      </c>
      <c r="F9523" t="s">
        <v>3578</v>
      </c>
      <c r="G9523" t="s">
        <v>21</v>
      </c>
      <c r="H9523">
        <v>84084</v>
      </c>
      <c r="I9523" t="s">
        <v>5607</v>
      </c>
      <c r="J9523">
        <v>55.5</v>
      </c>
      <c r="K9523">
        <v>2</v>
      </c>
      <c r="L9523">
        <v>22.754999999999999</v>
      </c>
      <c r="M9523">
        <v>0</v>
      </c>
      <c r="N9523">
        <v>9.9899999999999896</v>
      </c>
    </row>
    <row r="9524" spans="1:14" hidden="1">
      <c r="A9524">
        <v>1887</v>
      </c>
      <c r="B9524" t="s">
        <v>7454</v>
      </c>
      <c r="C9524" s="4">
        <v>41772</v>
      </c>
      <c r="D9524" s="4">
        <v>41774</v>
      </c>
      <c r="E9524" t="s">
        <v>38</v>
      </c>
      <c r="F9524" t="s">
        <v>76</v>
      </c>
      <c r="G9524" t="s">
        <v>17</v>
      </c>
      <c r="H9524">
        <v>33012</v>
      </c>
      <c r="I9524" t="s">
        <v>5575</v>
      </c>
      <c r="J9524">
        <v>7.1040000000000001</v>
      </c>
      <c r="K9524">
        <v>2</v>
      </c>
      <c r="L9524">
        <v>2.3532000000000002</v>
      </c>
      <c r="M9524">
        <v>0.2</v>
      </c>
      <c r="N9524">
        <v>2.3976000000000002</v>
      </c>
    </row>
    <row r="9525" spans="1:14" hidden="1">
      <c r="A9525">
        <v>1888</v>
      </c>
      <c r="B9525" t="s">
        <v>7454</v>
      </c>
      <c r="C9525" s="4">
        <v>41772</v>
      </c>
      <c r="D9525" s="4">
        <v>41774</v>
      </c>
      <c r="E9525" t="s">
        <v>38</v>
      </c>
      <c r="F9525" t="s">
        <v>76</v>
      </c>
      <c r="G9525" t="s">
        <v>17</v>
      </c>
      <c r="H9525">
        <v>33012</v>
      </c>
      <c r="I9525" t="s">
        <v>922</v>
      </c>
      <c r="J9525">
        <v>398.35199999999998</v>
      </c>
      <c r="K9525">
        <v>8</v>
      </c>
      <c r="L9525">
        <v>91.289000000000001</v>
      </c>
      <c r="M9525">
        <v>0.7</v>
      </c>
      <c r="N9525">
        <v>-331.96</v>
      </c>
    </row>
    <row r="9526" spans="1:14" hidden="1">
      <c r="A9526">
        <v>3217</v>
      </c>
      <c r="B9526" t="s">
        <v>7455</v>
      </c>
      <c r="C9526" s="4">
        <v>41772</v>
      </c>
      <c r="D9526" s="4">
        <v>41776</v>
      </c>
      <c r="E9526" t="s">
        <v>15</v>
      </c>
      <c r="F9526" t="s">
        <v>650</v>
      </c>
      <c r="G9526" t="s">
        <v>21</v>
      </c>
      <c r="H9526">
        <v>94601</v>
      </c>
      <c r="I9526" t="s">
        <v>3836</v>
      </c>
      <c r="J9526">
        <v>149.97</v>
      </c>
      <c r="K9526">
        <v>3</v>
      </c>
      <c r="L9526">
        <v>32.493499999999997</v>
      </c>
      <c r="M9526">
        <v>0</v>
      </c>
      <c r="N9526">
        <v>52.4895</v>
      </c>
    </row>
    <row r="9527" spans="1:14" hidden="1">
      <c r="A9527">
        <v>5355</v>
      </c>
      <c r="B9527" t="s">
        <v>7456</v>
      </c>
      <c r="C9527" s="4">
        <v>41772</v>
      </c>
      <c r="D9527" s="4">
        <v>41778</v>
      </c>
      <c r="E9527" t="s">
        <v>15</v>
      </c>
      <c r="F9527" t="s">
        <v>332</v>
      </c>
      <c r="G9527" t="s">
        <v>27</v>
      </c>
      <c r="H9527">
        <v>90004</v>
      </c>
      <c r="I9527" t="s">
        <v>171</v>
      </c>
      <c r="J9527">
        <v>279.45600000000002</v>
      </c>
      <c r="K9527">
        <v>6</v>
      </c>
      <c r="L9527">
        <v>43.082799999999999</v>
      </c>
      <c r="M9527">
        <v>0.2</v>
      </c>
      <c r="N9527">
        <v>20.959199999999999</v>
      </c>
    </row>
    <row r="9528" spans="1:14" hidden="1">
      <c r="A9528">
        <v>5356</v>
      </c>
      <c r="B9528" t="s">
        <v>7456</v>
      </c>
      <c r="C9528" s="4">
        <v>41772</v>
      </c>
      <c r="D9528" s="4">
        <v>41778</v>
      </c>
      <c r="E9528" t="s">
        <v>15</v>
      </c>
      <c r="F9528" t="s">
        <v>332</v>
      </c>
      <c r="G9528" t="s">
        <v>27</v>
      </c>
      <c r="H9528">
        <v>90004</v>
      </c>
      <c r="I9528" t="s">
        <v>7099</v>
      </c>
      <c r="J9528">
        <v>8</v>
      </c>
      <c r="K9528">
        <v>2</v>
      </c>
      <c r="L9528">
        <v>2.08</v>
      </c>
      <c r="M9528">
        <v>0</v>
      </c>
      <c r="N9528">
        <v>3.84</v>
      </c>
    </row>
    <row r="9529" spans="1:14" hidden="1">
      <c r="A9529">
        <v>1658</v>
      </c>
      <c r="B9529" t="s">
        <v>7457</v>
      </c>
      <c r="C9529" s="4">
        <v>41771</v>
      </c>
      <c r="D9529" s="4">
        <v>41774</v>
      </c>
      <c r="E9529" t="s">
        <v>38</v>
      </c>
      <c r="F9529" t="s">
        <v>1176</v>
      </c>
      <c r="G9529" t="s">
        <v>21</v>
      </c>
      <c r="H9529">
        <v>53209</v>
      </c>
      <c r="I9529" t="s">
        <v>2620</v>
      </c>
      <c r="J9529">
        <v>34.79</v>
      </c>
      <c r="K9529">
        <v>7</v>
      </c>
      <c r="L9529">
        <v>3.4293</v>
      </c>
      <c r="M9529">
        <v>0</v>
      </c>
      <c r="N9529">
        <v>10.7849</v>
      </c>
    </row>
    <row r="9530" spans="1:14" hidden="1">
      <c r="A9530">
        <v>2747</v>
      </c>
      <c r="B9530" t="s">
        <v>7458</v>
      </c>
      <c r="C9530" s="4">
        <v>41771</v>
      </c>
      <c r="D9530" s="4">
        <v>41776</v>
      </c>
      <c r="E9530" t="s">
        <v>15</v>
      </c>
      <c r="F9530" t="s">
        <v>2143</v>
      </c>
      <c r="G9530" t="s">
        <v>21</v>
      </c>
      <c r="H9530">
        <v>2038</v>
      </c>
      <c r="I9530" t="s">
        <v>3693</v>
      </c>
      <c r="J9530">
        <v>700.05600000000004</v>
      </c>
      <c r="K9530">
        <v>3</v>
      </c>
      <c r="L9530">
        <v>276.68880000000001</v>
      </c>
      <c r="M9530">
        <v>0.3</v>
      </c>
      <c r="N9530">
        <v>-130.0104</v>
      </c>
    </row>
    <row r="9531" spans="1:14" hidden="1">
      <c r="A9531">
        <v>544</v>
      </c>
      <c r="B9531" t="s">
        <v>7459</v>
      </c>
      <c r="C9531" s="4">
        <v>41770</v>
      </c>
      <c r="D9531" s="4">
        <v>41775</v>
      </c>
      <c r="E9531" t="s">
        <v>15</v>
      </c>
      <c r="F9531" t="s">
        <v>1520</v>
      </c>
      <c r="G9531" t="s">
        <v>21</v>
      </c>
      <c r="H9531">
        <v>76106</v>
      </c>
      <c r="I9531" t="s">
        <v>1445</v>
      </c>
      <c r="J9531">
        <v>58.112000000000002</v>
      </c>
      <c r="K9531">
        <v>2</v>
      </c>
      <c r="L9531">
        <v>25.423999999999999</v>
      </c>
      <c r="M9531">
        <v>0.2</v>
      </c>
      <c r="N9531">
        <v>7.2639999999999896</v>
      </c>
    </row>
    <row r="9532" spans="1:14" hidden="1">
      <c r="A9532">
        <v>545</v>
      </c>
      <c r="B9532" t="s">
        <v>7459</v>
      </c>
      <c r="C9532" s="4">
        <v>41770</v>
      </c>
      <c r="D9532" s="4">
        <v>41775</v>
      </c>
      <c r="E9532" t="s">
        <v>15</v>
      </c>
      <c r="F9532" t="s">
        <v>1520</v>
      </c>
      <c r="G9532" t="s">
        <v>21</v>
      </c>
      <c r="H9532">
        <v>76106</v>
      </c>
      <c r="I9532" t="s">
        <v>5911</v>
      </c>
      <c r="J9532">
        <v>100.792</v>
      </c>
      <c r="K9532">
        <v>1</v>
      </c>
      <c r="L9532">
        <v>94.492500000000007</v>
      </c>
      <c r="M9532">
        <v>0.2</v>
      </c>
      <c r="N9532">
        <v>6.2995000000000001</v>
      </c>
    </row>
    <row r="9533" spans="1:14" hidden="1">
      <c r="A9533">
        <v>546</v>
      </c>
      <c r="B9533" t="s">
        <v>7459</v>
      </c>
      <c r="C9533" s="4">
        <v>41770</v>
      </c>
      <c r="D9533" s="4">
        <v>41775</v>
      </c>
      <c r="E9533" t="s">
        <v>15</v>
      </c>
      <c r="F9533" t="s">
        <v>1520</v>
      </c>
      <c r="G9533" t="s">
        <v>21</v>
      </c>
      <c r="H9533">
        <v>76106</v>
      </c>
      <c r="I9533" t="s">
        <v>2352</v>
      </c>
      <c r="J9533">
        <v>66.111999999999995</v>
      </c>
      <c r="K9533">
        <v>4</v>
      </c>
      <c r="L9533">
        <v>37.601199999999999</v>
      </c>
      <c r="M9533">
        <v>0.6</v>
      </c>
      <c r="N9533">
        <v>-84.2928</v>
      </c>
    </row>
    <row r="9534" spans="1:14" hidden="1">
      <c r="A9534">
        <v>1759</v>
      </c>
      <c r="B9534" t="s">
        <v>7460</v>
      </c>
      <c r="C9534" s="4">
        <v>41770</v>
      </c>
      <c r="D9534" s="4">
        <v>41776</v>
      </c>
      <c r="E9534" t="s">
        <v>15</v>
      </c>
      <c r="F9534" t="s">
        <v>3877</v>
      </c>
      <c r="G9534" t="s">
        <v>21</v>
      </c>
      <c r="H9534">
        <v>77095</v>
      </c>
      <c r="I9534" t="s">
        <v>264</v>
      </c>
      <c r="J9534">
        <v>46.863999999999997</v>
      </c>
      <c r="K9534">
        <v>2</v>
      </c>
      <c r="L9534">
        <v>19.624300000000002</v>
      </c>
      <c r="M9534">
        <v>0.2</v>
      </c>
      <c r="N9534">
        <v>7.6153999999999904</v>
      </c>
    </row>
    <row r="9535" spans="1:14" hidden="1">
      <c r="A9535">
        <v>4125</v>
      </c>
      <c r="B9535" t="s">
        <v>7461</v>
      </c>
      <c r="C9535" s="4">
        <v>41770</v>
      </c>
      <c r="D9535" s="4">
        <v>41777</v>
      </c>
      <c r="E9535" t="s">
        <v>15</v>
      </c>
      <c r="F9535" t="s">
        <v>1002</v>
      </c>
      <c r="G9535" t="s">
        <v>27</v>
      </c>
      <c r="H9535">
        <v>13601</v>
      </c>
      <c r="I9535" t="s">
        <v>155</v>
      </c>
      <c r="J9535">
        <v>35.909999999999997</v>
      </c>
      <c r="K9535">
        <v>3</v>
      </c>
      <c r="L9535">
        <v>8.7380999999999993</v>
      </c>
      <c r="M9535">
        <v>0</v>
      </c>
      <c r="N9535">
        <v>9.6957000000000004</v>
      </c>
    </row>
    <row r="9536" spans="1:14" hidden="1">
      <c r="A9536">
        <v>9429</v>
      </c>
      <c r="B9536" t="s">
        <v>7462</v>
      </c>
      <c r="C9536" s="4">
        <v>41770</v>
      </c>
      <c r="D9536" s="4">
        <v>41775</v>
      </c>
      <c r="E9536" t="s">
        <v>15</v>
      </c>
      <c r="F9536" t="s">
        <v>741</v>
      </c>
      <c r="G9536" t="s">
        <v>27</v>
      </c>
      <c r="H9536">
        <v>77340</v>
      </c>
      <c r="I9536" t="s">
        <v>2589</v>
      </c>
      <c r="J9536">
        <v>1212.96</v>
      </c>
      <c r="K9536">
        <v>8</v>
      </c>
      <c r="L9536">
        <v>160.28399999999999</v>
      </c>
      <c r="M9536">
        <v>0.3</v>
      </c>
      <c r="N9536">
        <v>-69.311999999999898</v>
      </c>
    </row>
    <row r="9537" spans="1:14" hidden="1">
      <c r="A9537">
        <v>9590</v>
      </c>
      <c r="B9537" t="s">
        <v>7463</v>
      </c>
      <c r="C9537" s="4">
        <v>41770</v>
      </c>
      <c r="D9537" s="4">
        <v>41774</v>
      </c>
      <c r="E9537" t="s">
        <v>15</v>
      </c>
      <c r="F9537" t="s">
        <v>5789</v>
      </c>
      <c r="G9537" t="s">
        <v>17</v>
      </c>
      <c r="H9537">
        <v>60610</v>
      </c>
      <c r="I9537" t="s">
        <v>4024</v>
      </c>
      <c r="J9537">
        <v>17.472000000000001</v>
      </c>
      <c r="K9537">
        <v>3</v>
      </c>
      <c r="L9537">
        <v>3.9312</v>
      </c>
      <c r="M9537">
        <v>0.2</v>
      </c>
      <c r="N9537">
        <v>5.6783999999999999</v>
      </c>
    </row>
    <row r="9538" spans="1:14" hidden="1">
      <c r="A9538">
        <v>9591</v>
      </c>
      <c r="B9538" t="s">
        <v>7463</v>
      </c>
      <c r="C9538" s="4">
        <v>41770</v>
      </c>
      <c r="D9538" s="4">
        <v>41774</v>
      </c>
      <c r="E9538" t="s">
        <v>15</v>
      </c>
      <c r="F9538" t="s">
        <v>5789</v>
      </c>
      <c r="G9538" t="s">
        <v>17</v>
      </c>
      <c r="H9538">
        <v>60610</v>
      </c>
      <c r="I9538" t="s">
        <v>3515</v>
      </c>
      <c r="J9538">
        <v>104.58</v>
      </c>
      <c r="K9538">
        <v>9</v>
      </c>
      <c r="L9538">
        <v>30.792999999999999</v>
      </c>
      <c r="M9538">
        <v>0.8</v>
      </c>
      <c r="N9538">
        <v>-172.55699999999999</v>
      </c>
    </row>
    <row r="9539" spans="1:14" hidden="1">
      <c r="A9539">
        <v>5197</v>
      </c>
      <c r="B9539" t="s">
        <v>7464</v>
      </c>
      <c r="C9539" s="4">
        <v>41769</v>
      </c>
      <c r="D9539" s="4">
        <v>41774</v>
      </c>
      <c r="E9539" t="s">
        <v>15</v>
      </c>
      <c r="F9539" t="s">
        <v>361</v>
      </c>
      <c r="G9539" t="s">
        <v>21</v>
      </c>
      <c r="H9539">
        <v>98031</v>
      </c>
      <c r="I9539" t="s">
        <v>4385</v>
      </c>
      <c r="J9539">
        <v>158.13</v>
      </c>
      <c r="K9539">
        <v>3</v>
      </c>
      <c r="L9539">
        <v>26.882100000000001</v>
      </c>
      <c r="M9539">
        <v>0</v>
      </c>
      <c r="N9539">
        <v>77.483699999999999</v>
      </c>
    </row>
    <row r="9540" spans="1:14" hidden="1">
      <c r="A9540">
        <v>5198</v>
      </c>
      <c r="B9540" t="s">
        <v>7464</v>
      </c>
      <c r="C9540" s="4">
        <v>41769</v>
      </c>
      <c r="D9540" s="4">
        <v>41774</v>
      </c>
      <c r="E9540" t="s">
        <v>15</v>
      </c>
      <c r="F9540" t="s">
        <v>361</v>
      </c>
      <c r="G9540" t="s">
        <v>21</v>
      </c>
      <c r="H9540">
        <v>98031</v>
      </c>
      <c r="I9540" t="s">
        <v>1267</v>
      </c>
      <c r="J9540">
        <v>43.6</v>
      </c>
      <c r="K9540">
        <v>5</v>
      </c>
      <c r="L9540">
        <v>7.8479999999999999</v>
      </c>
      <c r="M9540">
        <v>0.2</v>
      </c>
      <c r="N9540">
        <v>4.3600000000000003</v>
      </c>
    </row>
    <row r="9541" spans="1:14" hidden="1">
      <c r="A9541">
        <v>7555</v>
      </c>
      <c r="B9541" t="s">
        <v>7465</v>
      </c>
      <c r="C9541" s="4">
        <v>41769</v>
      </c>
      <c r="D9541" s="4">
        <v>41773</v>
      </c>
      <c r="E9541" t="s">
        <v>52</v>
      </c>
      <c r="F9541" t="s">
        <v>4342</v>
      </c>
      <c r="G9541" t="s">
        <v>21</v>
      </c>
      <c r="H9541">
        <v>19134</v>
      </c>
      <c r="I9541" t="s">
        <v>1609</v>
      </c>
      <c r="J9541">
        <v>349.96499999999997</v>
      </c>
      <c r="K9541">
        <v>7</v>
      </c>
      <c r="L9541">
        <v>80.991900000000001</v>
      </c>
      <c r="M9541">
        <v>0.5</v>
      </c>
      <c r="N9541">
        <v>-216.97829999999999</v>
      </c>
    </row>
    <row r="9542" spans="1:14" hidden="1">
      <c r="A9542">
        <v>7556</v>
      </c>
      <c r="B9542" t="s">
        <v>7465</v>
      </c>
      <c r="C9542" s="4">
        <v>41769</v>
      </c>
      <c r="D9542" s="4">
        <v>41773</v>
      </c>
      <c r="E9542" t="s">
        <v>52</v>
      </c>
      <c r="F9542" t="s">
        <v>4342</v>
      </c>
      <c r="G9542" t="s">
        <v>21</v>
      </c>
      <c r="H9542">
        <v>19134</v>
      </c>
      <c r="I9542" t="s">
        <v>682</v>
      </c>
      <c r="J9542">
        <v>22.32</v>
      </c>
      <c r="K9542">
        <v>5</v>
      </c>
      <c r="L9542">
        <v>3.4037999999999999</v>
      </c>
      <c r="M9542">
        <v>0.2</v>
      </c>
      <c r="N9542">
        <v>5.3010000000000002</v>
      </c>
    </row>
    <row r="9543" spans="1:14" hidden="1">
      <c r="A9543">
        <v>9197</v>
      </c>
      <c r="B9543" t="s">
        <v>7466</v>
      </c>
      <c r="C9543" s="4">
        <v>41769</v>
      </c>
      <c r="D9543" s="4">
        <v>41774</v>
      </c>
      <c r="E9543" t="s">
        <v>15</v>
      </c>
      <c r="F9543" t="s">
        <v>2741</v>
      </c>
      <c r="G9543" t="s">
        <v>21</v>
      </c>
      <c r="H9543">
        <v>95123</v>
      </c>
      <c r="I9543" t="s">
        <v>2842</v>
      </c>
      <c r="J9543">
        <v>39.96</v>
      </c>
      <c r="K9543">
        <v>2</v>
      </c>
      <c r="L9543">
        <v>10.3896</v>
      </c>
      <c r="M9543">
        <v>0</v>
      </c>
      <c r="N9543">
        <v>19.180800000000001</v>
      </c>
    </row>
    <row r="9544" spans="1:14" hidden="1">
      <c r="A9544">
        <v>9198</v>
      </c>
      <c r="B9544" t="s">
        <v>7466</v>
      </c>
      <c r="C9544" s="4">
        <v>41769</v>
      </c>
      <c r="D9544" s="4">
        <v>41774</v>
      </c>
      <c r="E9544" t="s">
        <v>15</v>
      </c>
      <c r="F9544" t="s">
        <v>2741</v>
      </c>
      <c r="G9544" t="s">
        <v>21</v>
      </c>
      <c r="H9544">
        <v>95123</v>
      </c>
      <c r="I9544" t="s">
        <v>1563</v>
      </c>
      <c r="J9544">
        <v>1432</v>
      </c>
      <c r="K9544">
        <v>5</v>
      </c>
      <c r="L9544">
        <v>261.33999999999997</v>
      </c>
      <c r="M9544">
        <v>0.2</v>
      </c>
      <c r="N9544">
        <v>125.3</v>
      </c>
    </row>
    <row r="9545" spans="1:14" hidden="1">
      <c r="A9545">
        <v>9199</v>
      </c>
      <c r="B9545" t="s">
        <v>7466</v>
      </c>
      <c r="C9545" s="4">
        <v>41769</v>
      </c>
      <c r="D9545" s="4">
        <v>41774</v>
      </c>
      <c r="E9545" t="s">
        <v>15</v>
      </c>
      <c r="F9545" t="s">
        <v>2741</v>
      </c>
      <c r="G9545" t="s">
        <v>21</v>
      </c>
      <c r="H9545">
        <v>95123</v>
      </c>
      <c r="I9545" t="s">
        <v>4600</v>
      </c>
      <c r="J9545">
        <v>41.04</v>
      </c>
      <c r="K9545">
        <v>6</v>
      </c>
      <c r="L9545">
        <v>4.9931999999999999</v>
      </c>
      <c r="M9545">
        <v>0</v>
      </c>
      <c r="N9545">
        <v>11.0808</v>
      </c>
    </row>
    <row r="9546" spans="1:14" hidden="1">
      <c r="A9546">
        <v>9200</v>
      </c>
      <c r="B9546" t="s">
        <v>7466</v>
      </c>
      <c r="C9546" s="4">
        <v>41769</v>
      </c>
      <c r="D9546" s="4">
        <v>41774</v>
      </c>
      <c r="E9546" t="s">
        <v>15</v>
      </c>
      <c r="F9546" t="s">
        <v>2741</v>
      </c>
      <c r="G9546" t="s">
        <v>21</v>
      </c>
      <c r="H9546">
        <v>95123</v>
      </c>
      <c r="I9546" t="s">
        <v>2296</v>
      </c>
      <c r="J9546">
        <v>256.78399999999999</v>
      </c>
      <c r="K9546">
        <v>1</v>
      </c>
      <c r="L9546">
        <v>224.68600000000001</v>
      </c>
      <c r="M9546">
        <v>0.2</v>
      </c>
      <c r="N9546">
        <v>32.097999999999999</v>
      </c>
    </row>
    <row r="9547" spans="1:14" hidden="1">
      <c r="A9547">
        <v>825</v>
      </c>
      <c r="B9547" t="s">
        <v>7467</v>
      </c>
      <c r="C9547" s="4">
        <v>41768</v>
      </c>
      <c r="D9547" s="4">
        <v>41774</v>
      </c>
      <c r="E9547" t="s">
        <v>15</v>
      </c>
      <c r="F9547" t="s">
        <v>997</v>
      </c>
      <c r="G9547" t="s">
        <v>21</v>
      </c>
      <c r="H9547">
        <v>94110</v>
      </c>
      <c r="I9547" t="s">
        <v>1438</v>
      </c>
      <c r="J9547">
        <v>67.8</v>
      </c>
      <c r="K9547">
        <v>4</v>
      </c>
      <c r="L9547">
        <v>15.933</v>
      </c>
      <c r="M9547">
        <v>0</v>
      </c>
      <c r="N9547">
        <v>4.0679999999999996</v>
      </c>
    </row>
    <row r="9548" spans="1:14" hidden="1">
      <c r="A9548">
        <v>826</v>
      </c>
      <c r="B9548" t="s">
        <v>7467</v>
      </c>
      <c r="C9548" s="4">
        <v>41768</v>
      </c>
      <c r="D9548" s="4">
        <v>41774</v>
      </c>
      <c r="E9548" t="s">
        <v>15</v>
      </c>
      <c r="F9548" t="s">
        <v>997</v>
      </c>
      <c r="G9548" t="s">
        <v>21</v>
      </c>
      <c r="H9548">
        <v>94110</v>
      </c>
      <c r="I9548" t="s">
        <v>2178</v>
      </c>
      <c r="J9548">
        <v>167.97</v>
      </c>
      <c r="K9548">
        <v>3</v>
      </c>
      <c r="L9548">
        <v>42.552399999999999</v>
      </c>
      <c r="M9548">
        <v>0</v>
      </c>
      <c r="N9548">
        <v>40.312800000000003</v>
      </c>
    </row>
    <row r="9549" spans="1:14" hidden="1">
      <c r="A9549">
        <v>3538</v>
      </c>
      <c r="B9549" t="s">
        <v>7468</v>
      </c>
      <c r="C9549" s="4">
        <v>41768</v>
      </c>
      <c r="D9549" s="4">
        <v>41768</v>
      </c>
      <c r="E9549" t="s">
        <v>98</v>
      </c>
      <c r="F9549" t="s">
        <v>1250</v>
      </c>
      <c r="G9549" t="s">
        <v>27</v>
      </c>
      <c r="H9549">
        <v>42420</v>
      </c>
      <c r="I9549" t="s">
        <v>5607</v>
      </c>
      <c r="J9549">
        <v>83.25</v>
      </c>
      <c r="K9549">
        <v>3</v>
      </c>
      <c r="L9549">
        <v>22.754999999999999</v>
      </c>
      <c r="M9549">
        <v>0</v>
      </c>
      <c r="N9549">
        <v>14.984999999999999</v>
      </c>
    </row>
    <row r="9550" spans="1:14" hidden="1">
      <c r="A9550">
        <v>3539</v>
      </c>
      <c r="B9550" t="s">
        <v>7468</v>
      </c>
      <c r="C9550" s="4">
        <v>41768</v>
      </c>
      <c r="D9550" s="4">
        <v>41768</v>
      </c>
      <c r="E9550" t="s">
        <v>98</v>
      </c>
      <c r="F9550" t="s">
        <v>1250</v>
      </c>
      <c r="G9550" t="s">
        <v>27</v>
      </c>
      <c r="H9550">
        <v>42420</v>
      </c>
      <c r="I9550" t="s">
        <v>1761</v>
      </c>
      <c r="J9550">
        <v>9.4499999999999993</v>
      </c>
      <c r="K9550">
        <v>3</v>
      </c>
      <c r="L9550">
        <v>1.6379999999999999</v>
      </c>
      <c r="M9550">
        <v>0</v>
      </c>
      <c r="N9550">
        <v>4.5359999999999996</v>
      </c>
    </row>
    <row r="9551" spans="1:14" hidden="1">
      <c r="A9551">
        <v>3540</v>
      </c>
      <c r="B9551" t="s">
        <v>7468</v>
      </c>
      <c r="C9551" s="4">
        <v>41768</v>
      </c>
      <c r="D9551" s="4">
        <v>41768</v>
      </c>
      <c r="E9551" t="s">
        <v>98</v>
      </c>
      <c r="F9551" t="s">
        <v>1250</v>
      </c>
      <c r="G9551" t="s">
        <v>27</v>
      </c>
      <c r="H9551">
        <v>42420</v>
      </c>
      <c r="I9551" t="s">
        <v>3633</v>
      </c>
      <c r="J9551">
        <v>20.65</v>
      </c>
      <c r="K9551">
        <v>5</v>
      </c>
      <c r="L9551">
        <v>2.2302</v>
      </c>
      <c r="M9551">
        <v>0</v>
      </c>
      <c r="N9551">
        <v>9.4990000000000006</v>
      </c>
    </row>
    <row r="9552" spans="1:14" hidden="1">
      <c r="A9552">
        <v>3541</v>
      </c>
      <c r="B9552" t="s">
        <v>7468</v>
      </c>
      <c r="C9552" s="4">
        <v>41768</v>
      </c>
      <c r="D9552" s="4">
        <v>41768</v>
      </c>
      <c r="E9552" t="s">
        <v>98</v>
      </c>
      <c r="F9552" t="s">
        <v>1250</v>
      </c>
      <c r="G9552" t="s">
        <v>27</v>
      </c>
      <c r="H9552">
        <v>42420</v>
      </c>
      <c r="I9552" t="s">
        <v>2801</v>
      </c>
      <c r="J9552">
        <v>45.36</v>
      </c>
      <c r="K9552">
        <v>7</v>
      </c>
      <c r="L9552">
        <v>3.3696000000000002</v>
      </c>
      <c r="M9552">
        <v>0</v>
      </c>
      <c r="N9552">
        <v>21.7728</v>
      </c>
    </row>
    <row r="9553" spans="1:14" hidden="1">
      <c r="A9553">
        <v>8800</v>
      </c>
      <c r="B9553" t="s">
        <v>7469</v>
      </c>
      <c r="C9553" s="4">
        <v>41767</v>
      </c>
      <c r="D9553" s="4">
        <v>41769</v>
      </c>
      <c r="E9553" t="s">
        <v>38</v>
      </c>
      <c r="F9553" t="s">
        <v>2143</v>
      </c>
      <c r="G9553" t="s">
        <v>21</v>
      </c>
      <c r="H9553">
        <v>19134</v>
      </c>
      <c r="I9553" t="s">
        <v>174</v>
      </c>
      <c r="J9553">
        <v>1799.97</v>
      </c>
      <c r="K9553">
        <v>5</v>
      </c>
      <c r="L9553">
        <v>311.9948</v>
      </c>
      <c r="M9553">
        <v>0.4</v>
      </c>
      <c r="N9553">
        <v>239.99600000000001</v>
      </c>
    </row>
    <row r="9554" spans="1:14" hidden="1">
      <c r="A9554">
        <v>6563</v>
      </c>
      <c r="B9554" t="s">
        <v>7470</v>
      </c>
      <c r="C9554" s="4">
        <v>41766</v>
      </c>
      <c r="D9554" s="4">
        <v>41771</v>
      </c>
      <c r="E9554" t="s">
        <v>15</v>
      </c>
      <c r="F9554" t="s">
        <v>2039</v>
      </c>
      <c r="G9554" t="s">
        <v>21</v>
      </c>
      <c r="H9554">
        <v>1841</v>
      </c>
      <c r="I9554" t="s">
        <v>1803</v>
      </c>
      <c r="J9554">
        <v>16.14</v>
      </c>
      <c r="K9554">
        <v>3</v>
      </c>
      <c r="L9554">
        <v>2.7437999999999998</v>
      </c>
      <c r="M9554">
        <v>0</v>
      </c>
      <c r="N9554">
        <v>7.9085999999999999</v>
      </c>
    </row>
    <row r="9555" spans="1:14" hidden="1">
      <c r="A9555">
        <v>6564</v>
      </c>
      <c r="B9555" t="s">
        <v>7470</v>
      </c>
      <c r="C9555" s="4">
        <v>41766</v>
      </c>
      <c r="D9555" s="4">
        <v>41771</v>
      </c>
      <c r="E9555" t="s">
        <v>15</v>
      </c>
      <c r="F9555" t="s">
        <v>2039</v>
      </c>
      <c r="G9555" t="s">
        <v>21</v>
      </c>
      <c r="H9555">
        <v>1841</v>
      </c>
      <c r="I9555" t="s">
        <v>1469</v>
      </c>
      <c r="J9555">
        <v>194.25</v>
      </c>
      <c r="K9555">
        <v>2</v>
      </c>
      <c r="L9555">
        <v>116.55</v>
      </c>
      <c r="M9555">
        <v>0.3</v>
      </c>
      <c r="N9555">
        <v>-38.85</v>
      </c>
    </row>
    <row r="9556" spans="1:14" hidden="1">
      <c r="A9556">
        <v>6565</v>
      </c>
      <c r="B9556" t="s">
        <v>7470</v>
      </c>
      <c r="C9556" s="4">
        <v>41766</v>
      </c>
      <c r="D9556" s="4">
        <v>41771</v>
      </c>
      <c r="E9556" t="s">
        <v>15</v>
      </c>
      <c r="F9556" t="s">
        <v>2039</v>
      </c>
      <c r="G9556" t="s">
        <v>21</v>
      </c>
      <c r="H9556">
        <v>1841</v>
      </c>
      <c r="I9556" t="s">
        <v>338</v>
      </c>
      <c r="J9556">
        <v>8.64</v>
      </c>
      <c r="K9556">
        <v>3</v>
      </c>
      <c r="L9556">
        <v>2.0448</v>
      </c>
      <c r="M9556">
        <v>0</v>
      </c>
      <c r="N9556">
        <v>2.5055999999999998</v>
      </c>
    </row>
    <row r="9557" spans="1:14" hidden="1">
      <c r="A9557">
        <v>6566</v>
      </c>
      <c r="B9557" t="s">
        <v>7470</v>
      </c>
      <c r="C9557" s="4">
        <v>41766</v>
      </c>
      <c r="D9557" s="4">
        <v>41771</v>
      </c>
      <c r="E9557" t="s">
        <v>15</v>
      </c>
      <c r="F9557" t="s">
        <v>2039</v>
      </c>
      <c r="G9557" t="s">
        <v>21</v>
      </c>
      <c r="H9557">
        <v>1841</v>
      </c>
      <c r="I9557" t="s">
        <v>1113</v>
      </c>
      <c r="J9557">
        <v>872.32</v>
      </c>
      <c r="K9557">
        <v>4</v>
      </c>
      <c r="L9557">
        <v>157.01759999999999</v>
      </c>
      <c r="M9557">
        <v>0</v>
      </c>
      <c r="N9557">
        <v>244.24959999999999</v>
      </c>
    </row>
    <row r="9558" spans="1:14" hidden="1">
      <c r="A9558">
        <v>1335</v>
      </c>
      <c r="B9558" t="s">
        <v>7471</v>
      </c>
      <c r="C9558" s="4">
        <v>41765</v>
      </c>
      <c r="D9558" s="4">
        <v>41769</v>
      </c>
      <c r="E9558" t="s">
        <v>15</v>
      </c>
      <c r="F9558" t="s">
        <v>847</v>
      </c>
      <c r="G9558" t="s">
        <v>17</v>
      </c>
      <c r="H9558">
        <v>90049</v>
      </c>
      <c r="I9558" t="s">
        <v>24</v>
      </c>
      <c r="J9558">
        <v>140.73599999999999</v>
      </c>
      <c r="K9558">
        <v>8</v>
      </c>
      <c r="L9558">
        <v>10.994999999999999</v>
      </c>
      <c r="M9558">
        <v>0.2</v>
      </c>
      <c r="N9558">
        <v>52.776000000000003</v>
      </c>
    </row>
    <row r="9559" spans="1:14" hidden="1">
      <c r="A9559">
        <v>4410</v>
      </c>
      <c r="B9559" t="s">
        <v>7472</v>
      </c>
      <c r="C9559" s="4">
        <v>41765</v>
      </c>
      <c r="D9559" s="4">
        <v>41770</v>
      </c>
      <c r="E9559" t="s">
        <v>15</v>
      </c>
      <c r="F9559" t="s">
        <v>1826</v>
      </c>
      <c r="G9559" t="s">
        <v>17</v>
      </c>
      <c r="H9559">
        <v>90004</v>
      </c>
      <c r="I9559" t="s">
        <v>5465</v>
      </c>
      <c r="J9559">
        <v>5.78</v>
      </c>
      <c r="K9559">
        <v>2</v>
      </c>
      <c r="L9559">
        <v>1.5317000000000001</v>
      </c>
      <c r="M9559">
        <v>0</v>
      </c>
      <c r="N9559">
        <v>2.7166000000000001</v>
      </c>
    </row>
    <row r="9560" spans="1:14" hidden="1">
      <c r="A9560">
        <v>4411</v>
      </c>
      <c r="B9560" t="s">
        <v>7472</v>
      </c>
      <c r="C9560" s="4">
        <v>41765</v>
      </c>
      <c r="D9560" s="4">
        <v>41770</v>
      </c>
      <c r="E9560" t="s">
        <v>15</v>
      </c>
      <c r="F9560" t="s">
        <v>1826</v>
      </c>
      <c r="G9560" t="s">
        <v>17</v>
      </c>
      <c r="H9560">
        <v>90004</v>
      </c>
      <c r="I9560" t="s">
        <v>2412</v>
      </c>
      <c r="J9560">
        <v>107.94</v>
      </c>
      <c r="K9560">
        <v>6</v>
      </c>
      <c r="L9560">
        <v>12.9528</v>
      </c>
      <c r="M9560">
        <v>0</v>
      </c>
      <c r="N9560">
        <v>30.223199999999999</v>
      </c>
    </row>
    <row r="9561" spans="1:14" hidden="1">
      <c r="A9561">
        <v>4212</v>
      </c>
      <c r="B9561" t="s">
        <v>7473</v>
      </c>
      <c r="C9561" s="4">
        <v>41764</v>
      </c>
      <c r="D9561" s="4">
        <v>41768</v>
      </c>
      <c r="E9561" t="s">
        <v>52</v>
      </c>
      <c r="F9561" t="s">
        <v>6087</v>
      </c>
      <c r="G9561" t="s">
        <v>21</v>
      </c>
      <c r="H9561">
        <v>40475</v>
      </c>
      <c r="I9561" t="s">
        <v>3376</v>
      </c>
      <c r="J9561">
        <v>9.42</v>
      </c>
      <c r="K9561">
        <v>3</v>
      </c>
      <c r="L9561">
        <v>1.7270000000000001</v>
      </c>
      <c r="M9561">
        <v>0</v>
      </c>
      <c r="N9561">
        <v>4.2389999999999999</v>
      </c>
    </row>
    <row r="9562" spans="1:14" hidden="1">
      <c r="A9562">
        <v>4213</v>
      </c>
      <c r="B9562" t="s">
        <v>7473</v>
      </c>
      <c r="C9562" s="4">
        <v>41764</v>
      </c>
      <c r="D9562" s="4">
        <v>41768</v>
      </c>
      <c r="E9562" t="s">
        <v>52</v>
      </c>
      <c r="F9562" t="s">
        <v>6087</v>
      </c>
      <c r="G9562" t="s">
        <v>21</v>
      </c>
      <c r="H9562">
        <v>40475</v>
      </c>
      <c r="I9562" t="s">
        <v>1586</v>
      </c>
      <c r="J9562">
        <v>6.56</v>
      </c>
      <c r="K9562">
        <v>2</v>
      </c>
      <c r="L9562">
        <v>2.3288000000000002</v>
      </c>
      <c r="M9562">
        <v>0</v>
      </c>
      <c r="N9562">
        <v>1.9024000000000001</v>
      </c>
    </row>
    <row r="9563" spans="1:14" hidden="1">
      <c r="A9563">
        <v>4214</v>
      </c>
      <c r="B9563" t="s">
        <v>7473</v>
      </c>
      <c r="C9563" s="4">
        <v>41764</v>
      </c>
      <c r="D9563" s="4">
        <v>41768</v>
      </c>
      <c r="E9563" t="s">
        <v>52</v>
      </c>
      <c r="F9563" t="s">
        <v>6087</v>
      </c>
      <c r="G9563" t="s">
        <v>21</v>
      </c>
      <c r="H9563">
        <v>40475</v>
      </c>
      <c r="I9563" t="s">
        <v>1211</v>
      </c>
      <c r="J9563">
        <v>24.56</v>
      </c>
      <c r="K9563">
        <v>2</v>
      </c>
      <c r="L9563">
        <v>6.5084</v>
      </c>
      <c r="M9563">
        <v>0</v>
      </c>
      <c r="N9563">
        <v>11.543200000000001</v>
      </c>
    </row>
    <row r="9564" spans="1:14" hidden="1">
      <c r="A9564">
        <v>4560</v>
      </c>
      <c r="B9564" t="s">
        <v>7474</v>
      </c>
      <c r="C9564" s="4">
        <v>41764</v>
      </c>
      <c r="D9564" s="4">
        <v>41767</v>
      </c>
      <c r="E9564" t="s">
        <v>38</v>
      </c>
      <c r="F9564" t="s">
        <v>2145</v>
      </c>
      <c r="G9564" t="s">
        <v>21</v>
      </c>
      <c r="H9564">
        <v>78207</v>
      </c>
      <c r="I9564" t="s">
        <v>123</v>
      </c>
      <c r="J9564">
        <v>127.869</v>
      </c>
      <c r="K9564">
        <v>3</v>
      </c>
      <c r="L9564">
        <v>45.667499999999997</v>
      </c>
      <c r="M9564">
        <v>0.3</v>
      </c>
      <c r="N9564">
        <v>-9.1335000000000104</v>
      </c>
    </row>
    <row r="9565" spans="1:14" hidden="1">
      <c r="A9565">
        <v>4656</v>
      </c>
      <c r="B9565" t="s">
        <v>7475</v>
      </c>
      <c r="C9565" s="4">
        <v>41764</v>
      </c>
      <c r="D9565" s="4">
        <v>41769</v>
      </c>
      <c r="E9565" t="s">
        <v>15</v>
      </c>
      <c r="F9565" t="s">
        <v>1090</v>
      </c>
      <c r="G9565" t="s">
        <v>27</v>
      </c>
      <c r="H9565">
        <v>61032</v>
      </c>
      <c r="I9565" t="s">
        <v>1051</v>
      </c>
      <c r="J9565">
        <v>45.247999999999998</v>
      </c>
      <c r="K9565">
        <v>2</v>
      </c>
      <c r="L9565">
        <v>20.644400000000001</v>
      </c>
      <c r="M9565">
        <v>0.2</v>
      </c>
      <c r="N9565">
        <v>3.9592000000000001</v>
      </c>
    </row>
    <row r="9566" spans="1:14" hidden="1">
      <c r="A9566">
        <v>8596</v>
      </c>
      <c r="B9566" t="s">
        <v>7476</v>
      </c>
      <c r="C9566" s="4">
        <v>41764</v>
      </c>
      <c r="D9566" s="4">
        <v>41766</v>
      </c>
      <c r="E9566" t="s">
        <v>38</v>
      </c>
      <c r="F9566" t="s">
        <v>139</v>
      </c>
      <c r="G9566" t="s">
        <v>27</v>
      </c>
      <c r="H9566">
        <v>22204</v>
      </c>
      <c r="I9566" t="s">
        <v>676</v>
      </c>
      <c r="J9566">
        <v>11.88</v>
      </c>
      <c r="K9566">
        <v>2</v>
      </c>
      <c r="L9566">
        <v>3.2669999999999999</v>
      </c>
      <c r="M9566">
        <v>0</v>
      </c>
      <c r="N9566">
        <v>5.3460000000000001</v>
      </c>
    </row>
    <row r="9567" spans="1:14" hidden="1">
      <c r="A9567">
        <v>8597</v>
      </c>
      <c r="B9567" t="s">
        <v>7476</v>
      </c>
      <c r="C9567" s="4">
        <v>41764</v>
      </c>
      <c r="D9567" s="4">
        <v>41766</v>
      </c>
      <c r="E9567" t="s">
        <v>38</v>
      </c>
      <c r="F9567" t="s">
        <v>139</v>
      </c>
      <c r="G9567" t="s">
        <v>27</v>
      </c>
      <c r="H9567">
        <v>22204</v>
      </c>
      <c r="I9567" t="s">
        <v>2208</v>
      </c>
      <c r="J9567">
        <v>35.44</v>
      </c>
      <c r="K9567">
        <v>1</v>
      </c>
      <c r="L9567">
        <v>18.783200000000001</v>
      </c>
      <c r="M9567">
        <v>0</v>
      </c>
      <c r="N9567">
        <v>16.6568</v>
      </c>
    </row>
    <row r="9568" spans="1:14" hidden="1">
      <c r="A9568">
        <v>1166</v>
      </c>
      <c r="B9568" t="s">
        <v>7477</v>
      </c>
      <c r="C9568" s="4">
        <v>41763</v>
      </c>
      <c r="D9568" s="4">
        <v>41767</v>
      </c>
      <c r="E9568" t="s">
        <v>15</v>
      </c>
      <c r="F9568" t="s">
        <v>4092</v>
      </c>
      <c r="G9568" t="s">
        <v>21</v>
      </c>
      <c r="H9568">
        <v>49201</v>
      </c>
      <c r="I9568" t="s">
        <v>3053</v>
      </c>
      <c r="J9568">
        <v>46.8</v>
      </c>
      <c r="K9568">
        <v>4</v>
      </c>
      <c r="L9568">
        <v>6.4349999999999996</v>
      </c>
      <c r="M9568">
        <v>0</v>
      </c>
      <c r="N9568">
        <v>21.06</v>
      </c>
    </row>
    <row r="9569" spans="1:14" hidden="1">
      <c r="A9569">
        <v>1460</v>
      </c>
      <c r="B9569" t="s">
        <v>7478</v>
      </c>
      <c r="C9569" s="4">
        <v>41763</v>
      </c>
      <c r="D9569" s="4">
        <v>41763</v>
      </c>
      <c r="E9569" t="s">
        <v>98</v>
      </c>
      <c r="F9569" t="s">
        <v>3474</v>
      </c>
      <c r="G9569" t="s">
        <v>21</v>
      </c>
      <c r="H9569">
        <v>6457</v>
      </c>
      <c r="I9569" t="s">
        <v>218</v>
      </c>
      <c r="J9569">
        <v>27.46</v>
      </c>
      <c r="K9569">
        <v>2</v>
      </c>
      <c r="L9569">
        <v>8.7872000000000003</v>
      </c>
      <c r="M9569">
        <v>0</v>
      </c>
      <c r="N9569">
        <v>9.8856000000000002</v>
      </c>
    </row>
    <row r="9570" spans="1:14" hidden="1">
      <c r="A9570">
        <v>7296</v>
      </c>
      <c r="B9570" t="s">
        <v>7479</v>
      </c>
      <c r="C9570" s="4">
        <v>41763</v>
      </c>
      <c r="D9570" s="4">
        <v>41764</v>
      </c>
      <c r="E9570" t="s">
        <v>38</v>
      </c>
      <c r="F9570" t="s">
        <v>3246</v>
      </c>
      <c r="G9570" t="s">
        <v>21</v>
      </c>
      <c r="H9570">
        <v>77036</v>
      </c>
      <c r="I9570" t="s">
        <v>2267</v>
      </c>
      <c r="J9570">
        <v>37.840000000000003</v>
      </c>
      <c r="K9570">
        <v>2</v>
      </c>
      <c r="L9570">
        <v>17.501000000000001</v>
      </c>
      <c r="M9570">
        <v>0.2</v>
      </c>
      <c r="N9570">
        <v>2.8380000000000001</v>
      </c>
    </row>
    <row r="9571" spans="1:14" hidden="1">
      <c r="A9571">
        <v>7297</v>
      </c>
      <c r="B9571" t="s">
        <v>7479</v>
      </c>
      <c r="C9571" s="4">
        <v>41763</v>
      </c>
      <c r="D9571" s="4">
        <v>41764</v>
      </c>
      <c r="E9571" t="s">
        <v>38</v>
      </c>
      <c r="F9571" t="s">
        <v>3246</v>
      </c>
      <c r="G9571" t="s">
        <v>21</v>
      </c>
      <c r="H9571">
        <v>77036</v>
      </c>
      <c r="I9571" t="s">
        <v>3237</v>
      </c>
      <c r="J9571">
        <v>5.4720000000000004</v>
      </c>
      <c r="K9571">
        <v>6</v>
      </c>
      <c r="L9571">
        <v>0.60419999999999996</v>
      </c>
      <c r="M9571">
        <v>0.2</v>
      </c>
      <c r="N9571">
        <v>1.8468</v>
      </c>
    </row>
    <row r="9572" spans="1:14" hidden="1">
      <c r="A9572">
        <v>7999</v>
      </c>
      <c r="B9572" t="s">
        <v>7480</v>
      </c>
      <c r="C9572" s="4">
        <v>41763</v>
      </c>
      <c r="D9572" s="4">
        <v>41766</v>
      </c>
      <c r="E9572" t="s">
        <v>38</v>
      </c>
      <c r="F9572" t="s">
        <v>5053</v>
      </c>
      <c r="G9572" t="s">
        <v>27</v>
      </c>
      <c r="H9572">
        <v>98105</v>
      </c>
      <c r="I9572" t="s">
        <v>2582</v>
      </c>
      <c r="J9572">
        <v>12.18</v>
      </c>
      <c r="K9572">
        <v>7</v>
      </c>
      <c r="L9572">
        <v>1.1832</v>
      </c>
      <c r="M9572">
        <v>0</v>
      </c>
      <c r="N9572">
        <v>3.8976000000000002</v>
      </c>
    </row>
    <row r="9573" spans="1:14" hidden="1">
      <c r="A9573">
        <v>8000</v>
      </c>
      <c r="B9573" t="s">
        <v>7480</v>
      </c>
      <c r="C9573" s="4">
        <v>41763</v>
      </c>
      <c r="D9573" s="4">
        <v>41766</v>
      </c>
      <c r="E9573" t="s">
        <v>38</v>
      </c>
      <c r="F9573" t="s">
        <v>5053</v>
      </c>
      <c r="G9573" t="s">
        <v>27</v>
      </c>
      <c r="H9573">
        <v>98105</v>
      </c>
      <c r="I9573" t="s">
        <v>1403</v>
      </c>
      <c r="J9573">
        <v>57.68</v>
      </c>
      <c r="K9573">
        <v>4</v>
      </c>
      <c r="L9573">
        <v>9.6614000000000004</v>
      </c>
      <c r="M9573">
        <v>0</v>
      </c>
      <c r="N9573">
        <v>19.034400000000002</v>
      </c>
    </row>
    <row r="9574" spans="1:14" hidden="1">
      <c r="A9574">
        <v>1553</v>
      </c>
      <c r="B9574" t="s">
        <v>7481</v>
      </c>
      <c r="C9574" s="4">
        <v>41762</v>
      </c>
      <c r="D9574" s="4">
        <v>41764</v>
      </c>
      <c r="E9574" t="s">
        <v>38</v>
      </c>
      <c r="F9574" t="s">
        <v>4605</v>
      </c>
      <c r="G9574" t="s">
        <v>17</v>
      </c>
      <c r="H9574">
        <v>54915</v>
      </c>
      <c r="I9574" t="s">
        <v>1488</v>
      </c>
      <c r="J9574">
        <v>21.56</v>
      </c>
      <c r="K9574">
        <v>7</v>
      </c>
      <c r="L9574">
        <v>1.6015999999999999</v>
      </c>
      <c r="M9574">
        <v>0</v>
      </c>
      <c r="N9574">
        <v>10.348800000000001</v>
      </c>
    </row>
    <row r="9575" spans="1:14" hidden="1">
      <c r="A9575">
        <v>3862</v>
      </c>
      <c r="B9575" t="s">
        <v>7482</v>
      </c>
      <c r="C9575" s="4">
        <v>41762</v>
      </c>
      <c r="D9575" s="4">
        <v>41769</v>
      </c>
      <c r="E9575" t="s">
        <v>15</v>
      </c>
      <c r="F9575" t="s">
        <v>1133</v>
      </c>
      <c r="G9575" t="s">
        <v>21</v>
      </c>
      <c r="H9575">
        <v>10701</v>
      </c>
      <c r="I9575" t="s">
        <v>2134</v>
      </c>
      <c r="J9575">
        <v>40.176000000000002</v>
      </c>
      <c r="K9575">
        <v>3</v>
      </c>
      <c r="L9575">
        <v>8.5373999999999999</v>
      </c>
      <c r="M9575">
        <v>0.2</v>
      </c>
      <c r="N9575">
        <v>14.563800000000001</v>
      </c>
    </row>
    <row r="9576" spans="1:14" hidden="1">
      <c r="A9576">
        <v>3863</v>
      </c>
      <c r="B9576" t="s">
        <v>7482</v>
      </c>
      <c r="C9576" s="4">
        <v>41762</v>
      </c>
      <c r="D9576" s="4">
        <v>41769</v>
      </c>
      <c r="E9576" t="s">
        <v>15</v>
      </c>
      <c r="F9576" t="s">
        <v>1133</v>
      </c>
      <c r="G9576" t="s">
        <v>21</v>
      </c>
      <c r="H9576">
        <v>10701</v>
      </c>
      <c r="I9576" t="s">
        <v>3622</v>
      </c>
      <c r="J9576">
        <v>10.896000000000001</v>
      </c>
      <c r="K9576">
        <v>3</v>
      </c>
      <c r="L9576">
        <v>2.3153999999999999</v>
      </c>
      <c r="M9576">
        <v>0.2</v>
      </c>
      <c r="N9576">
        <v>3.9498000000000002</v>
      </c>
    </row>
    <row r="9577" spans="1:14" hidden="1">
      <c r="A9577">
        <v>5825</v>
      </c>
      <c r="B9577" t="s">
        <v>7483</v>
      </c>
      <c r="C9577" s="4">
        <v>41761</v>
      </c>
      <c r="D9577" s="4">
        <v>41761</v>
      </c>
      <c r="E9577" t="s">
        <v>98</v>
      </c>
      <c r="F9577" t="s">
        <v>383</v>
      </c>
      <c r="G9577" t="s">
        <v>21</v>
      </c>
      <c r="H9577">
        <v>43229</v>
      </c>
      <c r="I9577" t="s">
        <v>1329</v>
      </c>
      <c r="J9577">
        <v>26.135999999999999</v>
      </c>
      <c r="K9577">
        <v>3</v>
      </c>
      <c r="L9577">
        <v>8.0586000000000002</v>
      </c>
      <c r="M9577">
        <v>0.2</v>
      </c>
      <c r="N9577">
        <v>1.9601999999999999</v>
      </c>
    </row>
    <row r="9578" spans="1:14" hidden="1">
      <c r="A9578">
        <v>7037</v>
      </c>
      <c r="B9578" t="s">
        <v>7484</v>
      </c>
      <c r="C9578" s="4">
        <v>41761</v>
      </c>
      <c r="D9578" s="4">
        <v>41763</v>
      </c>
      <c r="E9578" t="s">
        <v>52</v>
      </c>
      <c r="F9578" t="s">
        <v>2819</v>
      </c>
      <c r="G9578" t="s">
        <v>21</v>
      </c>
      <c r="H9578">
        <v>33801</v>
      </c>
      <c r="I9578" t="s">
        <v>2845</v>
      </c>
      <c r="J9578">
        <v>479.98399999999998</v>
      </c>
      <c r="K9578">
        <v>2</v>
      </c>
      <c r="L9578">
        <v>194.99350000000001</v>
      </c>
      <c r="M9578">
        <v>0.2</v>
      </c>
      <c r="N9578">
        <v>89.997</v>
      </c>
    </row>
    <row r="9579" spans="1:14" hidden="1">
      <c r="A9579">
        <v>5005</v>
      </c>
      <c r="B9579" t="s">
        <v>7485</v>
      </c>
      <c r="C9579" s="4">
        <v>41759</v>
      </c>
      <c r="D9579" s="4">
        <v>41761</v>
      </c>
      <c r="E9579" t="s">
        <v>52</v>
      </c>
      <c r="F9579" t="s">
        <v>2191</v>
      </c>
      <c r="G9579" t="s">
        <v>21</v>
      </c>
      <c r="H9579">
        <v>39212</v>
      </c>
      <c r="I9579" t="s">
        <v>2792</v>
      </c>
      <c r="J9579">
        <v>47.79</v>
      </c>
      <c r="K9579">
        <v>3</v>
      </c>
      <c r="L9579">
        <v>10.5138</v>
      </c>
      <c r="M9579">
        <v>0</v>
      </c>
      <c r="N9579">
        <v>16.2486</v>
      </c>
    </row>
    <row r="9580" spans="1:14" hidden="1">
      <c r="A9580">
        <v>8636</v>
      </c>
      <c r="B9580" t="s">
        <v>7486</v>
      </c>
      <c r="C9580" s="4">
        <v>41759</v>
      </c>
      <c r="D9580" s="4">
        <v>41761</v>
      </c>
      <c r="E9580" t="s">
        <v>38</v>
      </c>
      <c r="F9580" t="s">
        <v>1531</v>
      </c>
      <c r="G9580" t="s">
        <v>21</v>
      </c>
      <c r="H9580">
        <v>40214</v>
      </c>
      <c r="I9580" t="s">
        <v>1540</v>
      </c>
      <c r="J9580">
        <v>174.95</v>
      </c>
      <c r="K9580">
        <v>5</v>
      </c>
      <c r="L9580">
        <v>25.892600000000002</v>
      </c>
      <c r="M9580">
        <v>0</v>
      </c>
      <c r="N9580">
        <v>45.487000000000002</v>
      </c>
    </row>
    <row r="9581" spans="1:14" hidden="1">
      <c r="A9581">
        <v>8637</v>
      </c>
      <c r="B9581" t="s">
        <v>7486</v>
      </c>
      <c r="C9581" s="4">
        <v>41759</v>
      </c>
      <c r="D9581" s="4">
        <v>41761</v>
      </c>
      <c r="E9581" t="s">
        <v>38</v>
      </c>
      <c r="F9581" t="s">
        <v>1531</v>
      </c>
      <c r="G9581" t="s">
        <v>21</v>
      </c>
      <c r="H9581">
        <v>40214</v>
      </c>
      <c r="I9581" t="s">
        <v>182</v>
      </c>
      <c r="J9581">
        <v>826</v>
      </c>
      <c r="K9581">
        <v>5</v>
      </c>
      <c r="L9581">
        <v>122.248</v>
      </c>
      <c r="M9581">
        <v>0</v>
      </c>
      <c r="N9581">
        <v>214.76</v>
      </c>
    </row>
    <row r="9582" spans="1:14" hidden="1">
      <c r="A9582">
        <v>885</v>
      </c>
      <c r="B9582" t="s">
        <v>7487</v>
      </c>
      <c r="C9582" s="4">
        <v>41758</v>
      </c>
      <c r="D9582" s="4">
        <v>41763</v>
      </c>
      <c r="E9582" t="s">
        <v>15</v>
      </c>
      <c r="F9582" t="s">
        <v>3420</v>
      </c>
      <c r="G9582" t="s">
        <v>21</v>
      </c>
      <c r="H9582">
        <v>14609</v>
      </c>
      <c r="I9582" t="s">
        <v>1347</v>
      </c>
      <c r="J9582">
        <v>17.46</v>
      </c>
      <c r="K9582">
        <v>2</v>
      </c>
      <c r="L9582">
        <v>5.7618</v>
      </c>
      <c r="M9582">
        <v>0</v>
      </c>
      <c r="N9582">
        <v>5.9363999999999999</v>
      </c>
    </row>
    <row r="9583" spans="1:14" hidden="1">
      <c r="A9583">
        <v>2891</v>
      </c>
      <c r="B9583" t="s">
        <v>7488</v>
      </c>
      <c r="C9583" s="4">
        <v>41758</v>
      </c>
      <c r="D9583" s="4">
        <v>41760</v>
      </c>
      <c r="E9583" t="s">
        <v>52</v>
      </c>
      <c r="F9583" t="s">
        <v>1451</v>
      </c>
      <c r="G9583" t="s">
        <v>21</v>
      </c>
      <c r="H9583">
        <v>70601</v>
      </c>
      <c r="I9583" t="s">
        <v>1827</v>
      </c>
      <c r="J9583">
        <v>51.96</v>
      </c>
      <c r="K9583">
        <v>2</v>
      </c>
      <c r="L9583">
        <v>19.484999999999999</v>
      </c>
      <c r="M9583">
        <v>0</v>
      </c>
      <c r="N9583">
        <v>12.99</v>
      </c>
    </row>
    <row r="9584" spans="1:14" hidden="1">
      <c r="A9584">
        <v>2892</v>
      </c>
      <c r="B9584" t="s">
        <v>7488</v>
      </c>
      <c r="C9584" s="4">
        <v>41758</v>
      </c>
      <c r="D9584" s="4">
        <v>41760</v>
      </c>
      <c r="E9584" t="s">
        <v>52</v>
      </c>
      <c r="F9584" t="s">
        <v>1451</v>
      </c>
      <c r="G9584" t="s">
        <v>21</v>
      </c>
      <c r="H9584">
        <v>70601</v>
      </c>
      <c r="I9584" t="s">
        <v>7018</v>
      </c>
      <c r="J9584">
        <v>17.940000000000001</v>
      </c>
      <c r="K9584">
        <v>3</v>
      </c>
      <c r="L9584">
        <v>3.1095999999999999</v>
      </c>
      <c r="M9584">
        <v>0</v>
      </c>
      <c r="N9584">
        <v>8.6112000000000002</v>
      </c>
    </row>
    <row r="9585" spans="1:14" hidden="1">
      <c r="A9585">
        <v>6375</v>
      </c>
      <c r="B9585" t="s">
        <v>7489</v>
      </c>
      <c r="C9585" s="4">
        <v>41758</v>
      </c>
      <c r="D9585" s="4">
        <v>41762</v>
      </c>
      <c r="E9585" t="s">
        <v>15</v>
      </c>
      <c r="F9585" t="s">
        <v>2759</v>
      </c>
      <c r="G9585" t="s">
        <v>27</v>
      </c>
      <c r="H9585">
        <v>38109</v>
      </c>
      <c r="I9585" t="s">
        <v>179</v>
      </c>
      <c r="J9585">
        <v>561.58399999999995</v>
      </c>
      <c r="K9585">
        <v>2</v>
      </c>
      <c r="L9585">
        <v>245.69300000000001</v>
      </c>
      <c r="M9585">
        <v>0.2</v>
      </c>
      <c r="N9585">
        <v>70.197999999999894</v>
      </c>
    </row>
    <row r="9586" spans="1:14" hidden="1">
      <c r="A9586">
        <v>6376</v>
      </c>
      <c r="B9586" t="s">
        <v>7489</v>
      </c>
      <c r="C9586" s="4">
        <v>41758</v>
      </c>
      <c r="D9586" s="4">
        <v>41762</v>
      </c>
      <c r="E9586" t="s">
        <v>15</v>
      </c>
      <c r="F9586" t="s">
        <v>2759</v>
      </c>
      <c r="G9586" t="s">
        <v>27</v>
      </c>
      <c r="H9586">
        <v>38109</v>
      </c>
      <c r="I9586" t="s">
        <v>1770</v>
      </c>
      <c r="J9586">
        <v>99.92</v>
      </c>
      <c r="K9586">
        <v>5</v>
      </c>
      <c r="L9586">
        <v>20.233799999999999</v>
      </c>
      <c r="M9586">
        <v>0.2</v>
      </c>
      <c r="N9586">
        <v>-1.2490000000000101</v>
      </c>
    </row>
    <row r="9587" spans="1:14" hidden="1">
      <c r="A9587">
        <v>8267</v>
      </c>
      <c r="B9587" t="s">
        <v>7490</v>
      </c>
      <c r="C9587" s="4">
        <v>41758</v>
      </c>
      <c r="D9587" s="4">
        <v>41763</v>
      </c>
      <c r="E9587" t="s">
        <v>15</v>
      </c>
      <c r="F9587" t="s">
        <v>53</v>
      </c>
      <c r="G9587" t="s">
        <v>21</v>
      </c>
      <c r="H9587">
        <v>19901</v>
      </c>
      <c r="I9587" t="s">
        <v>1101</v>
      </c>
      <c r="J9587">
        <v>19.98</v>
      </c>
      <c r="K9587">
        <v>2</v>
      </c>
      <c r="L9587">
        <v>7.3925999999999998</v>
      </c>
      <c r="M9587">
        <v>0</v>
      </c>
      <c r="N9587">
        <v>5.1947999999999999</v>
      </c>
    </row>
    <row r="9588" spans="1:14" hidden="1">
      <c r="A9588">
        <v>1774</v>
      </c>
      <c r="B9588" t="s">
        <v>7491</v>
      </c>
      <c r="C9588" s="4">
        <v>41757</v>
      </c>
      <c r="D9588" s="4">
        <v>41762</v>
      </c>
      <c r="E9588" t="s">
        <v>15</v>
      </c>
      <c r="F9588" t="s">
        <v>1741</v>
      </c>
      <c r="G9588" t="s">
        <v>27</v>
      </c>
      <c r="H9588">
        <v>21215</v>
      </c>
      <c r="I9588" t="s">
        <v>387</v>
      </c>
      <c r="J9588">
        <v>20.86</v>
      </c>
      <c r="K9588">
        <v>2</v>
      </c>
      <c r="L9588">
        <v>5.7365000000000004</v>
      </c>
      <c r="M9588">
        <v>0</v>
      </c>
      <c r="N9588">
        <v>9.3870000000000005</v>
      </c>
    </row>
    <row r="9589" spans="1:14" hidden="1">
      <c r="A9589">
        <v>1775</v>
      </c>
      <c r="B9589" t="s">
        <v>7491</v>
      </c>
      <c r="C9589" s="4">
        <v>41757</v>
      </c>
      <c r="D9589" s="4">
        <v>41762</v>
      </c>
      <c r="E9589" t="s">
        <v>15</v>
      </c>
      <c r="F9589" t="s">
        <v>1741</v>
      </c>
      <c r="G9589" t="s">
        <v>27</v>
      </c>
      <c r="H9589">
        <v>21215</v>
      </c>
      <c r="I9589" t="s">
        <v>3714</v>
      </c>
      <c r="J9589">
        <v>497.61</v>
      </c>
      <c r="K9589">
        <v>9</v>
      </c>
      <c r="L9589">
        <v>40.9146</v>
      </c>
      <c r="M9589">
        <v>0</v>
      </c>
      <c r="N9589">
        <v>129.37860000000001</v>
      </c>
    </row>
    <row r="9590" spans="1:14" hidden="1">
      <c r="A9590">
        <v>1776</v>
      </c>
      <c r="B9590" t="s">
        <v>7491</v>
      </c>
      <c r="C9590" s="4">
        <v>41757</v>
      </c>
      <c r="D9590" s="4">
        <v>41762</v>
      </c>
      <c r="E9590" t="s">
        <v>15</v>
      </c>
      <c r="F9590" t="s">
        <v>1741</v>
      </c>
      <c r="G9590" t="s">
        <v>27</v>
      </c>
      <c r="H9590">
        <v>21215</v>
      </c>
      <c r="I9590" t="s">
        <v>3340</v>
      </c>
      <c r="J9590">
        <v>5.34</v>
      </c>
      <c r="K9590">
        <v>2</v>
      </c>
      <c r="L9590">
        <v>1.9224000000000001</v>
      </c>
      <c r="M9590">
        <v>0</v>
      </c>
      <c r="N9590">
        <v>1.4952000000000001</v>
      </c>
    </row>
    <row r="9591" spans="1:14" hidden="1">
      <c r="A9591">
        <v>1777</v>
      </c>
      <c r="B9591" t="s">
        <v>7491</v>
      </c>
      <c r="C9591" s="4">
        <v>41757</v>
      </c>
      <c r="D9591" s="4">
        <v>41762</v>
      </c>
      <c r="E9591" t="s">
        <v>15</v>
      </c>
      <c r="F9591" t="s">
        <v>1741</v>
      </c>
      <c r="G9591" t="s">
        <v>27</v>
      </c>
      <c r="H9591">
        <v>21215</v>
      </c>
      <c r="I9591" t="s">
        <v>4846</v>
      </c>
      <c r="J9591">
        <v>3.15</v>
      </c>
      <c r="K9591">
        <v>1</v>
      </c>
      <c r="L9591">
        <v>1.6379999999999999</v>
      </c>
      <c r="M9591">
        <v>0</v>
      </c>
      <c r="N9591">
        <v>1.512</v>
      </c>
    </row>
    <row r="9592" spans="1:14" hidden="1">
      <c r="A9592">
        <v>3609</v>
      </c>
      <c r="B9592" t="s">
        <v>7492</v>
      </c>
      <c r="C9592" s="4">
        <v>41757</v>
      </c>
      <c r="D9592" s="4">
        <v>41762</v>
      </c>
      <c r="E9592" t="s">
        <v>15</v>
      </c>
      <c r="F9592" t="s">
        <v>1619</v>
      </c>
      <c r="G9592" t="s">
        <v>27</v>
      </c>
      <c r="H9592">
        <v>43055</v>
      </c>
      <c r="I9592" t="s">
        <v>1031</v>
      </c>
      <c r="J9592">
        <v>6.9119999999999999</v>
      </c>
      <c r="K9592">
        <v>3</v>
      </c>
      <c r="L9592">
        <v>1.4688000000000001</v>
      </c>
      <c r="M9592">
        <v>0.2</v>
      </c>
      <c r="N9592">
        <v>2.5055999999999998</v>
      </c>
    </row>
    <row r="9593" spans="1:14" hidden="1">
      <c r="A9593">
        <v>3610</v>
      </c>
      <c r="B9593" t="s">
        <v>7492</v>
      </c>
      <c r="C9593" s="4">
        <v>41757</v>
      </c>
      <c r="D9593" s="4">
        <v>41762</v>
      </c>
      <c r="E9593" t="s">
        <v>15</v>
      </c>
      <c r="F9593" t="s">
        <v>1619</v>
      </c>
      <c r="G9593" t="s">
        <v>27</v>
      </c>
      <c r="H9593">
        <v>43055</v>
      </c>
      <c r="I9593" t="s">
        <v>1613</v>
      </c>
      <c r="J9593">
        <v>27.096</v>
      </c>
      <c r="K9593">
        <v>3</v>
      </c>
      <c r="L9593">
        <v>8.3545999999999996</v>
      </c>
      <c r="M9593">
        <v>0.2</v>
      </c>
      <c r="N9593">
        <v>2.0322</v>
      </c>
    </row>
    <row r="9594" spans="1:14" hidden="1">
      <c r="A9594">
        <v>3611</v>
      </c>
      <c r="B9594" t="s">
        <v>7492</v>
      </c>
      <c r="C9594" s="4">
        <v>41757</v>
      </c>
      <c r="D9594" s="4">
        <v>41762</v>
      </c>
      <c r="E9594" t="s">
        <v>15</v>
      </c>
      <c r="F9594" t="s">
        <v>1619</v>
      </c>
      <c r="G9594" t="s">
        <v>27</v>
      </c>
      <c r="H9594">
        <v>43055</v>
      </c>
      <c r="I9594" t="s">
        <v>2942</v>
      </c>
      <c r="J9594">
        <v>177.56800000000001</v>
      </c>
      <c r="K9594">
        <v>2</v>
      </c>
      <c r="L9594">
        <v>107.6506</v>
      </c>
      <c r="M9594">
        <v>0.2</v>
      </c>
      <c r="N9594">
        <v>-37.733199999999997</v>
      </c>
    </row>
    <row r="9595" spans="1:14" hidden="1">
      <c r="A9595">
        <v>8452</v>
      </c>
      <c r="B9595" t="s">
        <v>7493</v>
      </c>
      <c r="C9595" s="4">
        <v>41757</v>
      </c>
      <c r="D9595" s="4">
        <v>41759</v>
      </c>
      <c r="E9595" t="s">
        <v>38</v>
      </c>
      <c r="F9595" t="s">
        <v>361</v>
      </c>
      <c r="G9595" t="s">
        <v>21</v>
      </c>
      <c r="H9595">
        <v>94122</v>
      </c>
      <c r="I9595" t="s">
        <v>1081</v>
      </c>
      <c r="J9595">
        <v>1679.96</v>
      </c>
      <c r="K9595">
        <v>5</v>
      </c>
      <c r="L9595">
        <v>310.79259999999999</v>
      </c>
      <c r="M9595">
        <v>0.2</v>
      </c>
      <c r="N9595">
        <v>125.997</v>
      </c>
    </row>
    <row r="9596" spans="1:14" hidden="1">
      <c r="A9596">
        <v>8921</v>
      </c>
      <c r="B9596" t="s">
        <v>7494</v>
      </c>
      <c r="C9596" s="4">
        <v>41757</v>
      </c>
      <c r="D9596" s="4">
        <v>41762</v>
      </c>
      <c r="E9596" t="s">
        <v>15</v>
      </c>
      <c r="F9596" t="s">
        <v>623</v>
      </c>
      <c r="G9596" t="s">
        <v>27</v>
      </c>
      <c r="H9596">
        <v>14701</v>
      </c>
      <c r="I9596" t="s">
        <v>2799</v>
      </c>
      <c r="J9596">
        <v>159.97999999999999</v>
      </c>
      <c r="K9596">
        <v>2</v>
      </c>
      <c r="L9596">
        <v>51.193600000000004</v>
      </c>
      <c r="M9596">
        <v>0</v>
      </c>
      <c r="N9596">
        <v>57.592799999999997</v>
      </c>
    </row>
    <row r="9597" spans="1:14" hidden="1">
      <c r="A9597">
        <v>2615</v>
      </c>
      <c r="B9597" t="s">
        <v>7495</v>
      </c>
      <c r="C9597" s="4">
        <v>41755</v>
      </c>
      <c r="D9597" s="4">
        <v>41762</v>
      </c>
      <c r="E9597" t="s">
        <v>15</v>
      </c>
      <c r="F9597" t="s">
        <v>2455</v>
      </c>
      <c r="G9597" t="s">
        <v>27</v>
      </c>
      <c r="H9597">
        <v>90049</v>
      </c>
      <c r="I9597" t="s">
        <v>2554</v>
      </c>
      <c r="J9597">
        <v>230.28</v>
      </c>
      <c r="K9597">
        <v>3</v>
      </c>
      <c r="L9597">
        <v>69.084000000000003</v>
      </c>
      <c r="M9597">
        <v>0.2</v>
      </c>
      <c r="N9597">
        <v>23.027999999999999</v>
      </c>
    </row>
    <row r="9598" spans="1:14" hidden="1">
      <c r="A9598">
        <v>2616</v>
      </c>
      <c r="B9598" t="s">
        <v>7495</v>
      </c>
      <c r="C9598" s="4">
        <v>41755</v>
      </c>
      <c r="D9598" s="4">
        <v>41762</v>
      </c>
      <c r="E9598" t="s">
        <v>15</v>
      </c>
      <c r="F9598" t="s">
        <v>2455</v>
      </c>
      <c r="G9598" t="s">
        <v>27</v>
      </c>
      <c r="H9598">
        <v>90049</v>
      </c>
      <c r="I9598" t="s">
        <v>3113</v>
      </c>
      <c r="J9598">
        <v>18.288</v>
      </c>
      <c r="K9598">
        <v>6</v>
      </c>
      <c r="L9598">
        <v>2.0954999999999999</v>
      </c>
      <c r="M9598">
        <v>0.2</v>
      </c>
      <c r="N9598">
        <v>5.7149999999999999</v>
      </c>
    </row>
    <row r="9599" spans="1:14" hidden="1">
      <c r="A9599">
        <v>7197</v>
      </c>
      <c r="B9599" t="s">
        <v>7496</v>
      </c>
      <c r="C9599" s="4">
        <v>41755</v>
      </c>
      <c r="D9599" s="4">
        <v>41759</v>
      </c>
      <c r="E9599" t="s">
        <v>15</v>
      </c>
      <c r="F9599" t="s">
        <v>2499</v>
      </c>
      <c r="G9599" t="s">
        <v>17</v>
      </c>
      <c r="H9599">
        <v>90036</v>
      </c>
      <c r="I9599" t="s">
        <v>932</v>
      </c>
      <c r="J9599">
        <v>21.4</v>
      </c>
      <c r="K9599">
        <v>5</v>
      </c>
      <c r="L9599">
        <v>3.0388000000000002</v>
      </c>
      <c r="M9599">
        <v>0</v>
      </c>
      <c r="N9599">
        <v>6.2060000000000004</v>
      </c>
    </row>
    <row r="9600" spans="1:14" hidden="1">
      <c r="A9600">
        <v>7198</v>
      </c>
      <c r="B9600" t="s">
        <v>7496</v>
      </c>
      <c r="C9600" s="4">
        <v>41755</v>
      </c>
      <c r="D9600" s="4">
        <v>41759</v>
      </c>
      <c r="E9600" t="s">
        <v>15</v>
      </c>
      <c r="F9600" t="s">
        <v>2499</v>
      </c>
      <c r="G9600" t="s">
        <v>17</v>
      </c>
      <c r="H9600">
        <v>90036</v>
      </c>
      <c r="I9600" t="s">
        <v>2653</v>
      </c>
      <c r="J9600">
        <v>12.6</v>
      </c>
      <c r="K9600">
        <v>2</v>
      </c>
      <c r="L9600">
        <v>3.4020000000000001</v>
      </c>
      <c r="M9600">
        <v>0</v>
      </c>
      <c r="N9600">
        <v>5.7960000000000003</v>
      </c>
    </row>
    <row r="9601" spans="1:14" hidden="1">
      <c r="A9601">
        <v>1749</v>
      </c>
      <c r="B9601" t="s">
        <v>7497</v>
      </c>
      <c r="C9601" s="4">
        <v>41754</v>
      </c>
      <c r="D9601" s="4">
        <v>41758</v>
      </c>
      <c r="E9601" t="s">
        <v>15</v>
      </c>
      <c r="F9601" t="s">
        <v>3902</v>
      </c>
      <c r="G9601" t="s">
        <v>17</v>
      </c>
      <c r="H9601">
        <v>77095</v>
      </c>
      <c r="I9601" t="s">
        <v>7148</v>
      </c>
      <c r="J9601">
        <v>10.368</v>
      </c>
      <c r="K9601">
        <v>2</v>
      </c>
      <c r="L9601">
        <v>3.3696000000000002</v>
      </c>
      <c r="M9601">
        <v>0.2</v>
      </c>
      <c r="N9601">
        <v>3.6288</v>
      </c>
    </row>
    <row r="9602" spans="1:14" hidden="1">
      <c r="A9602">
        <v>1750</v>
      </c>
      <c r="B9602" t="s">
        <v>7497</v>
      </c>
      <c r="C9602" s="4">
        <v>41754</v>
      </c>
      <c r="D9602" s="4">
        <v>41758</v>
      </c>
      <c r="E9602" t="s">
        <v>15</v>
      </c>
      <c r="F9602" t="s">
        <v>3902</v>
      </c>
      <c r="G9602" t="s">
        <v>17</v>
      </c>
      <c r="H9602">
        <v>77095</v>
      </c>
      <c r="I9602" t="s">
        <v>1367</v>
      </c>
      <c r="J9602">
        <v>6.24</v>
      </c>
      <c r="K9602">
        <v>3</v>
      </c>
      <c r="L9602">
        <v>1.8979999999999999</v>
      </c>
      <c r="M9602">
        <v>0.2</v>
      </c>
      <c r="N9602">
        <v>0.54600000000000104</v>
      </c>
    </row>
    <row r="9603" spans="1:14" hidden="1">
      <c r="A9603">
        <v>2714</v>
      </c>
      <c r="B9603" t="s">
        <v>7498</v>
      </c>
      <c r="C9603" s="4">
        <v>41754</v>
      </c>
      <c r="D9603" s="4">
        <v>41758</v>
      </c>
      <c r="E9603" t="s">
        <v>15</v>
      </c>
      <c r="F9603" t="s">
        <v>422</v>
      </c>
      <c r="G9603" t="s">
        <v>21</v>
      </c>
      <c r="H9603">
        <v>28403</v>
      </c>
      <c r="I9603" t="s">
        <v>791</v>
      </c>
      <c r="J9603">
        <v>302.37599999999998</v>
      </c>
      <c r="K9603">
        <v>3</v>
      </c>
      <c r="L9603">
        <v>88.192999999999998</v>
      </c>
      <c r="M9603">
        <v>0.2</v>
      </c>
      <c r="N9603">
        <v>37.796999999999997</v>
      </c>
    </row>
    <row r="9604" spans="1:14" hidden="1">
      <c r="A9604">
        <v>4376</v>
      </c>
      <c r="B9604" t="s">
        <v>7499</v>
      </c>
      <c r="C9604" s="4">
        <v>41754</v>
      </c>
      <c r="D9604" s="4">
        <v>41759</v>
      </c>
      <c r="E9604" t="s">
        <v>15</v>
      </c>
      <c r="F9604" t="s">
        <v>3833</v>
      </c>
      <c r="G9604" t="s">
        <v>17</v>
      </c>
      <c r="H9604">
        <v>91776</v>
      </c>
      <c r="I9604" t="s">
        <v>195</v>
      </c>
      <c r="J9604">
        <v>303.25</v>
      </c>
      <c r="K9604">
        <v>5</v>
      </c>
      <c r="L9604">
        <v>47.913499999999999</v>
      </c>
      <c r="M9604">
        <v>0</v>
      </c>
      <c r="N9604">
        <v>63.682499999999997</v>
      </c>
    </row>
    <row r="9605" spans="1:14" hidden="1">
      <c r="A9605">
        <v>4377</v>
      </c>
      <c r="B9605" t="s">
        <v>7499</v>
      </c>
      <c r="C9605" s="4">
        <v>41754</v>
      </c>
      <c r="D9605" s="4">
        <v>41759</v>
      </c>
      <c r="E9605" t="s">
        <v>15</v>
      </c>
      <c r="F9605" t="s">
        <v>3833</v>
      </c>
      <c r="G9605" t="s">
        <v>17</v>
      </c>
      <c r="H9605">
        <v>91776</v>
      </c>
      <c r="I9605" t="s">
        <v>6626</v>
      </c>
      <c r="J9605">
        <v>270.72000000000003</v>
      </c>
      <c r="K9605">
        <v>3</v>
      </c>
      <c r="L9605">
        <v>64.070400000000006</v>
      </c>
      <c r="M9605">
        <v>0</v>
      </c>
      <c r="N9605">
        <v>78.508799999999994</v>
      </c>
    </row>
    <row r="9606" spans="1:14" hidden="1">
      <c r="A9606">
        <v>4378</v>
      </c>
      <c r="B9606" t="s">
        <v>7499</v>
      </c>
      <c r="C9606" s="4">
        <v>41754</v>
      </c>
      <c r="D9606" s="4">
        <v>41759</v>
      </c>
      <c r="E9606" t="s">
        <v>15</v>
      </c>
      <c r="F9606" t="s">
        <v>3833</v>
      </c>
      <c r="G9606" t="s">
        <v>17</v>
      </c>
      <c r="H9606">
        <v>91776</v>
      </c>
      <c r="I9606" t="s">
        <v>455</v>
      </c>
      <c r="J9606">
        <v>1487.04</v>
      </c>
      <c r="K9606">
        <v>5</v>
      </c>
      <c r="L9606">
        <v>267.66719999999998</v>
      </c>
      <c r="M9606">
        <v>0.2</v>
      </c>
      <c r="N9606">
        <v>148.70400000000001</v>
      </c>
    </row>
    <row r="9607" spans="1:14" hidden="1">
      <c r="A9607">
        <v>1449</v>
      </c>
      <c r="B9607" t="s">
        <v>7500</v>
      </c>
      <c r="C9607" s="4">
        <v>41752</v>
      </c>
      <c r="D9607" s="4">
        <v>41753</v>
      </c>
      <c r="E9607" t="s">
        <v>38</v>
      </c>
      <c r="F9607" t="s">
        <v>4859</v>
      </c>
      <c r="G9607" t="s">
        <v>27</v>
      </c>
      <c r="H9607">
        <v>19134</v>
      </c>
      <c r="I9607" t="s">
        <v>2331</v>
      </c>
      <c r="J9607">
        <v>2.5019999999999998</v>
      </c>
      <c r="K9607">
        <v>3</v>
      </c>
      <c r="L9607">
        <v>1.4177999999999999</v>
      </c>
      <c r="M9607">
        <v>0.7</v>
      </c>
      <c r="N9607">
        <v>-1.7514000000000001</v>
      </c>
    </row>
    <row r="9608" spans="1:14" hidden="1">
      <c r="A9608">
        <v>3406</v>
      </c>
      <c r="B9608" t="s">
        <v>7501</v>
      </c>
      <c r="C9608" s="4">
        <v>41752</v>
      </c>
      <c r="D9608" s="4">
        <v>41756</v>
      </c>
      <c r="E9608" t="s">
        <v>15</v>
      </c>
      <c r="F9608" t="s">
        <v>2744</v>
      </c>
      <c r="G9608" t="s">
        <v>17</v>
      </c>
      <c r="H9608">
        <v>43229</v>
      </c>
      <c r="I9608" t="s">
        <v>1230</v>
      </c>
      <c r="J9608">
        <v>281.37200000000001</v>
      </c>
      <c r="K9608">
        <v>2</v>
      </c>
      <c r="L9608">
        <v>146.71539999999999</v>
      </c>
      <c r="M9608">
        <v>0.3</v>
      </c>
      <c r="N9608">
        <v>-12.0588</v>
      </c>
    </row>
    <row r="9609" spans="1:14" hidden="1">
      <c r="A9609">
        <v>3407</v>
      </c>
      <c r="B9609" t="s">
        <v>7501</v>
      </c>
      <c r="C9609" s="4">
        <v>41752</v>
      </c>
      <c r="D9609" s="4">
        <v>41756</v>
      </c>
      <c r="E9609" t="s">
        <v>15</v>
      </c>
      <c r="F9609" t="s">
        <v>2744</v>
      </c>
      <c r="G9609" t="s">
        <v>17</v>
      </c>
      <c r="H9609">
        <v>43229</v>
      </c>
      <c r="I9609" t="s">
        <v>1230</v>
      </c>
      <c r="J9609">
        <v>281.37200000000001</v>
      </c>
      <c r="K9609">
        <v>2</v>
      </c>
      <c r="L9609">
        <v>146.71539999999999</v>
      </c>
      <c r="M9609">
        <v>0.3</v>
      </c>
      <c r="N9609">
        <v>-12.0588</v>
      </c>
    </row>
    <row r="9610" spans="1:14" hidden="1">
      <c r="A9610">
        <v>3408</v>
      </c>
      <c r="B9610" t="s">
        <v>7501</v>
      </c>
      <c r="C9610" s="4">
        <v>41752</v>
      </c>
      <c r="D9610" s="4">
        <v>41756</v>
      </c>
      <c r="E9610" t="s">
        <v>15</v>
      </c>
      <c r="F9610" t="s">
        <v>2744</v>
      </c>
      <c r="G9610" t="s">
        <v>17</v>
      </c>
      <c r="H9610">
        <v>43229</v>
      </c>
      <c r="I9610" t="s">
        <v>662</v>
      </c>
      <c r="J9610">
        <v>7.4880000000000004</v>
      </c>
      <c r="K9610">
        <v>8</v>
      </c>
      <c r="L9610">
        <v>1.5911999999999999</v>
      </c>
      <c r="M9610">
        <v>0.7</v>
      </c>
      <c r="N9610">
        <v>-5.2416</v>
      </c>
    </row>
    <row r="9611" spans="1:14" hidden="1">
      <c r="A9611">
        <v>3409</v>
      </c>
      <c r="B9611" t="s">
        <v>7501</v>
      </c>
      <c r="C9611" s="4">
        <v>41752</v>
      </c>
      <c r="D9611" s="4">
        <v>41756</v>
      </c>
      <c r="E9611" t="s">
        <v>15</v>
      </c>
      <c r="F9611" t="s">
        <v>2744</v>
      </c>
      <c r="G9611" t="s">
        <v>17</v>
      </c>
      <c r="H9611">
        <v>43229</v>
      </c>
      <c r="I9611" t="s">
        <v>3248</v>
      </c>
      <c r="J9611">
        <v>22.335999999999999</v>
      </c>
      <c r="K9611">
        <v>4</v>
      </c>
      <c r="L9611">
        <v>3.6295999999999999</v>
      </c>
      <c r="M9611">
        <v>0.2</v>
      </c>
      <c r="N9611">
        <v>7.8175999999999997</v>
      </c>
    </row>
    <row r="9612" spans="1:14" hidden="1">
      <c r="A9612">
        <v>9290</v>
      </c>
      <c r="B9612" t="s">
        <v>7502</v>
      </c>
      <c r="C9612" s="4">
        <v>41752</v>
      </c>
      <c r="D9612" s="4">
        <v>41755</v>
      </c>
      <c r="E9612" t="s">
        <v>52</v>
      </c>
      <c r="F9612" t="s">
        <v>2795</v>
      </c>
      <c r="G9612" t="s">
        <v>17</v>
      </c>
      <c r="H9612">
        <v>94109</v>
      </c>
      <c r="I9612" t="s">
        <v>2692</v>
      </c>
      <c r="J9612">
        <v>48.91</v>
      </c>
      <c r="K9612">
        <v>1</v>
      </c>
      <c r="L9612">
        <v>25.9223</v>
      </c>
      <c r="M9612">
        <v>0</v>
      </c>
      <c r="N9612">
        <v>22.9877</v>
      </c>
    </row>
    <row r="9613" spans="1:14" hidden="1">
      <c r="A9613">
        <v>7164</v>
      </c>
      <c r="B9613" t="s">
        <v>7503</v>
      </c>
      <c r="C9613" s="4">
        <v>41751</v>
      </c>
      <c r="D9613" s="4">
        <v>41753</v>
      </c>
      <c r="E9613" t="s">
        <v>52</v>
      </c>
      <c r="F9613" t="s">
        <v>332</v>
      </c>
      <c r="G9613" t="s">
        <v>27</v>
      </c>
      <c r="H9613">
        <v>12180</v>
      </c>
      <c r="I9613" t="s">
        <v>3992</v>
      </c>
      <c r="J9613">
        <v>247.84</v>
      </c>
      <c r="K9613">
        <v>8</v>
      </c>
      <c r="L9613">
        <v>15.799799999999999</v>
      </c>
      <c r="M9613">
        <v>0</v>
      </c>
      <c r="N9613">
        <v>121.44159999999999</v>
      </c>
    </row>
    <row r="9614" spans="1:14" hidden="1">
      <c r="A9614">
        <v>7165</v>
      </c>
      <c r="B9614" t="s">
        <v>7503</v>
      </c>
      <c r="C9614" s="4">
        <v>41751</v>
      </c>
      <c r="D9614" s="4">
        <v>41753</v>
      </c>
      <c r="E9614" t="s">
        <v>52</v>
      </c>
      <c r="F9614" t="s">
        <v>332</v>
      </c>
      <c r="G9614" t="s">
        <v>27</v>
      </c>
      <c r="H9614">
        <v>12180</v>
      </c>
      <c r="I9614" t="s">
        <v>2479</v>
      </c>
      <c r="J9614">
        <v>9.9120000000000008</v>
      </c>
      <c r="K9614">
        <v>3</v>
      </c>
      <c r="L9614">
        <v>2.1888999999999998</v>
      </c>
      <c r="M9614">
        <v>0.2</v>
      </c>
      <c r="N9614">
        <v>3.3452999999999999</v>
      </c>
    </row>
    <row r="9615" spans="1:14" hidden="1">
      <c r="A9615">
        <v>1173</v>
      </c>
      <c r="B9615" t="s">
        <v>7504</v>
      </c>
      <c r="C9615" s="4">
        <v>41750</v>
      </c>
      <c r="D9615" s="4">
        <v>41754</v>
      </c>
      <c r="E9615" t="s">
        <v>15</v>
      </c>
      <c r="F9615" t="s">
        <v>463</v>
      </c>
      <c r="G9615" t="s">
        <v>21</v>
      </c>
      <c r="H9615">
        <v>90008</v>
      </c>
      <c r="I9615" t="s">
        <v>2040</v>
      </c>
      <c r="J9615">
        <v>16.52</v>
      </c>
      <c r="K9615">
        <v>5</v>
      </c>
      <c r="L9615">
        <v>2.1888999999999998</v>
      </c>
      <c r="M9615">
        <v>0.2</v>
      </c>
      <c r="N9615">
        <v>5.5754999999999999</v>
      </c>
    </row>
    <row r="9616" spans="1:14" hidden="1">
      <c r="A9616">
        <v>9075</v>
      </c>
      <c r="B9616" t="s">
        <v>7505</v>
      </c>
      <c r="C9616" s="4">
        <v>41750</v>
      </c>
      <c r="D9616" s="4">
        <v>41755</v>
      </c>
      <c r="E9616" t="s">
        <v>15</v>
      </c>
      <c r="F9616" t="s">
        <v>2274</v>
      </c>
      <c r="G9616" t="s">
        <v>27</v>
      </c>
      <c r="H9616">
        <v>42420</v>
      </c>
      <c r="I9616" t="s">
        <v>1323</v>
      </c>
      <c r="J9616">
        <v>828.84</v>
      </c>
      <c r="K9616">
        <v>6</v>
      </c>
      <c r="L9616">
        <v>138.13999999999999</v>
      </c>
      <c r="M9616">
        <v>0</v>
      </c>
      <c r="N9616">
        <v>0</v>
      </c>
    </row>
    <row r="9617" spans="1:14" hidden="1">
      <c r="A9617">
        <v>5076</v>
      </c>
      <c r="B9617" t="s">
        <v>7506</v>
      </c>
      <c r="C9617" s="4">
        <v>41749</v>
      </c>
      <c r="D9617" s="4">
        <v>41751</v>
      </c>
      <c r="E9617" t="s">
        <v>52</v>
      </c>
      <c r="F9617" t="s">
        <v>2157</v>
      </c>
      <c r="G9617" t="s">
        <v>21</v>
      </c>
      <c r="H9617">
        <v>77070</v>
      </c>
      <c r="I9617" t="s">
        <v>1792</v>
      </c>
      <c r="J9617">
        <v>744.1</v>
      </c>
      <c r="K9617">
        <v>5</v>
      </c>
      <c r="L9617">
        <v>167.95400000000001</v>
      </c>
      <c r="M9617">
        <v>0.3</v>
      </c>
      <c r="N9617">
        <v>-95.67</v>
      </c>
    </row>
    <row r="9618" spans="1:14" hidden="1">
      <c r="A9618">
        <v>5077</v>
      </c>
      <c r="B9618" t="s">
        <v>7506</v>
      </c>
      <c r="C9618" s="4">
        <v>41749</v>
      </c>
      <c r="D9618" s="4">
        <v>41751</v>
      </c>
      <c r="E9618" t="s">
        <v>52</v>
      </c>
      <c r="F9618" t="s">
        <v>2157</v>
      </c>
      <c r="G9618" t="s">
        <v>21</v>
      </c>
      <c r="H9618">
        <v>77070</v>
      </c>
      <c r="I9618" t="s">
        <v>1271</v>
      </c>
      <c r="J9618">
        <v>44.84</v>
      </c>
      <c r="K9618">
        <v>5</v>
      </c>
      <c r="L9618">
        <v>7.8470000000000004</v>
      </c>
      <c r="M9618">
        <v>0.2</v>
      </c>
      <c r="N9618">
        <v>5.6050000000000004</v>
      </c>
    </row>
    <row r="9619" spans="1:14" hidden="1">
      <c r="A9619">
        <v>5078</v>
      </c>
      <c r="B9619" t="s">
        <v>7506</v>
      </c>
      <c r="C9619" s="4">
        <v>41749</v>
      </c>
      <c r="D9619" s="4">
        <v>41751</v>
      </c>
      <c r="E9619" t="s">
        <v>52</v>
      </c>
      <c r="F9619" t="s">
        <v>2157</v>
      </c>
      <c r="G9619" t="s">
        <v>21</v>
      </c>
      <c r="H9619">
        <v>77070</v>
      </c>
      <c r="I9619" t="s">
        <v>1995</v>
      </c>
      <c r="J9619">
        <v>401.59</v>
      </c>
      <c r="K9619">
        <v>2</v>
      </c>
      <c r="L9619">
        <v>266.77050000000003</v>
      </c>
      <c r="M9619">
        <v>0.3</v>
      </c>
      <c r="N9619">
        <v>-131.95099999999999</v>
      </c>
    </row>
    <row r="9620" spans="1:14" hidden="1">
      <c r="A9620">
        <v>6850</v>
      </c>
      <c r="B9620" t="s">
        <v>7507</v>
      </c>
      <c r="C9620" s="4">
        <v>41749</v>
      </c>
      <c r="D9620" s="4">
        <v>41754</v>
      </c>
      <c r="E9620" t="s">
        <v>15</v>
      </c>
      <c r="F9620" t="s">
        <v>1045</v>
      </c>
      <c r="G9620" t="s">
        <v>21</v>
      </c>
      <c r="H9620">
        <v>90045</v>
      </c>
      <c r="I9620" t="s">
        <v>5379</v>
      </c>
      <c r="J9620">
        <v>59.92</v>
      </c>
      <c r="K9620">
        <v>4</v>
      </c>
      <c r="L9620">
        <v>8.0891999999999999</v>
      </c>
      <c r="M9620">
        <v>0</v>
      </c>
      <c r="N9620">
        <v>27.563199999999998</v>
      </c>
    </row>
    <row r="9621" spans="1:14" hidden="1">
      <c r="A9621">
        <v>4570</v>
      </c>
      <c r="B9621" t="s">
        <v>7508</v>
      </c>
      <c r="C9621" s="4">
        <v>41748</v>
      </c>
      <c r="D9621" s="4">
        <v>41750</v>
      </c>
      <c r="E9621" t="s">
        <v>52</v>
      </c>
      <c r="F9621" t="s">
        <v>2386</v>
      </c>
      <c r="G9621" t="s">
        <v>17</v>
      </c>
      <c r="H9621">
        <v>95123</v>
      </c>
      <c r="I9621" t="s">
        <v>882</v>
      </c>
      <c r="J9621">
        <v>76.14</v>
      </c>
      <c r="K9621">
        <v>3</v>
      </c>
      <c r="L9621">
        <v>16.497</v>
      </c>
      <c r="M9621">
        <v>0</v>
      </c>
      <c r="N9621">
        <v>26.649000000000001</v>
      </c>
    </row>
    <row r="9622" spans="1:14" hidden="1">
      <c r="A9622">
        <v>7843</v>
      </c>
      <c r="B9622" t="s">
        <v>7509</v>
      </c>
      <c r="C9622" s="4">
        <v>41748</v>
      </c>
      <c r="D9622" s="4">
        <v>41752</v>
      </c>
      <c r="E9622" t="s">
        <v>52</v>
      </c>
      <c r="F9622" t="s">
        <v>2398</v>
      </c>
      <c r="G9622" t="s">
        <v>21</v>
      </c>
      <c r="H9622">
        <v>22204</v>
      </c>
      <c r="I9622" t="s">
        <v>1939</v>
      </c>
      <c r="J9622">
        <v>58.05</v>
      </c>
      <c r="K9622">
        <v>3</v>
      </c>
      <c r="L9622">
        <v>10.449</v>
      </c>
      <c r="M9622">
        <v>0</v>
      </c>
      <c r="N9622">
        <v>26.702999999999999</v>
      </c>
    </row>
    <row r="9623" spans="1:14" hidden="1">
      <c r="A9623">
        <v>7844</v>
      </c>
      <c r="B9623" t="s">
        <v>7509</v>
      </c>
      <c r="C9623" s="4">
        <v>41748</v>
      </c>
      <c r="D9623" s="4">
        <v>41752</v>
      </c>
      <c r="E9623" t="s">
        <v>52</v>
      </c>
      <c r="F9623" t="s">
        <v>2398</v>
      </c>
      <c r="G9623" t="s">
        <v>21</v>
      </c>
      <c r="H9623">
        <v>22204</v>
      </c>
      <c r="I9623" t="s">
        <v>4593</v>
      </c>
      <c r="J9623">
        <v>71.28</v>
      </c>
      <c r="K9623">
        <v>11</v>
      </c>
      <c r="L9623">
        <v>3.3696000000000002</v>
      </c>
      <c r="M9623">
        <v>0</v>
      </c>
      <c r="N9623">
        <v>34.214399999999998</v>
      </c>
    </row>
    <row r="9624" spans="1:14" hidden="1">
      <c r="A9624">
        <v>3533</v>
      </c>
      <c r="B9624" t="s">
        <v>7510</v>
      </c>
      <c r="C9624" s="4">
        <v>41747</v>
      </c>
      <c r="D9624" s="4">
        <v>41752</v>
      </c>
      <c r="E9624" t="s">
        <v>15</v>
      </c>
      <c r="F9624" t="s">
        <v>565</v>
      </c>
      <c r="G9624" t="s">
        <v>21</v>
      </c>
      <c r="H9624">
        <v>90049</v>
      </c>
      <c r="I9624" t="s">
        <v>6026</v>
      </c>
      <c r="J9624">
        <v>287.96800000000002</v>
      </c>
      <c r="K9624">
        <v>4</v>
      </c>
      <c r="L9624">
        <v>47.694699999999997</v>
      </c>
      <c r="M9624">
        <v>0.2</v>
      </c>
      <c r="N9624">
        <v>97.1892</v>
      </c>
    </row>
    <row r="9625" spans="1:14" hidden="1">
      <c r="A9625">
        <v>3534</v>
      </c>
      <c r="B9625" t="s">
        <v>7510</v>
      </c>
      <c r="C9625" s="4">
        <v>41747</v>
      </c>
      <c r="D9625" s="4">
        <v>41752</v>
      </c>
      <c r="E9625" t="s">
        <v>15</v>
      </c>
      <c r="F9625" t="s">
        <v>565</v>
      </c>
      <c r="G9625" t="s">
        <v>21</v>
      </c>
      <c r="H9625">
        <v>90049</v>
      </c>
      <c r="I9625" t="s">
        <v>3120</v>
      </c>
      <c r="J9625">
        <v>13.12</v>
      </c>
      <c r="K9625">
        <v>4</v>
      </c>
      <c r="L9625">
        <v>2.3288000000000002</v>
      </c>
      <c r="M9625">
        <v>0</v>
      </c>
      <c r="N9625">
        <v>3.8048000000000002</v>
      </c>
    </row>
    <row r="9626" spans="1:14" hidden="1">
      <c r="A9626">
        <v>3535</v>
      </c>
      <c r="B9626" t="s">
        <v>7510</v>
      </c>
      <c r="C9626" s="4">
        <v>41747</v>
      </c>
      <c r="D9626" s="4">
        <v>41752</v>
      </c>
      <c r="E9626" t="s">
        <v>15</v>
      </c>
      <c r="F9626" t="s">
        <v>565</v>
      </c>
      <c r="G9626" t="s">
        <v>21</v>
      </c>
      <c r="H9626">
        <v>90049</v>
      </c>
      <c r="I9626" t="s">
        <v>1498</v>
      </c>
      <c r="J9626">
        <v>10.75</v>
      </c>
      <c r="K9626">
        <v>5</v>
      </c>
      <c r="L9626">
        <v>1.4404999999999999</v>
      </c>
      <c r="M9626">
        <v>0</v>
      </c>
      <c r="N9626">
        <v>3.5474999999999999</v>
      </c>
    </row>
    <row r="9627" spans="1:14" hidden="1">
      <c r="A9627">
        <v>3536</v>
      </c>
      <c r="B9627" t="s">
        <v>7510</v>
      </c>
      <c r="C9627" s="4">
        <v>41747</v>
      </c>
      <c r="D9627" s="4">
        <v>41752</v>
      </c>
      <c r="E9627" t="s">
        <v>15</v>
      </c>
      <c r="F9627" t="s">
        <v>565</v>
      </c>
      <c r="G9627" t="s">
        <v>21</v>
      </c>
      <c r="H9627">
        <v>90049</v>
      </c>
      <c r="I9627" t="s">
        <v>801</v>
      </c>
      <c r="J9627">
        <v>11.62</v>
      </c>
      <c r="K9627">
        <v>2</v>
      </c>
      <c r="L9627">
        <v>4.0088999999999997</v>
      </c>
      <c r="M9627">
        <v>0</v>
      </c>
      <c r="N9627">
        <v>3.6021999999999998</v>
      </c>
    </row>
    <row r="9628" spans="1:14" hidden="1">
      <c r="A9628">
        <v>6569</v>
      </c>
      <c r="B9628" t="s">
        <v>7511</v>
      </c>
      <c r="C9628" s="4">
        <v>41747</v>
      </c>
      <c r="D9628" s="4">
        <v>41751</v>
      </c>
      <c r="E9628" t="s">
        <v>15</v>
      </c>
      <c r="F9628" t="s">
        <v>793</v>
      </c>
      <c r="G9628" t="s">
        <v>21</v>
      </c>
      <c r="H9628">
        <v>77095</v>
      </c>
      <c r="I9628" t="s">
        <v>757</v>
      </c>
      <c r="J9628">
        <v>2.6880000000000002</v>
      </c>
      <c r="K9628">
        <v>2</v>
      </c>
      <c r="L9628">
        <v>0.84</v>
      </c>
      <c r="M9628">
        <v>0.2</v>
      </c>
      <c r="N9628">
        <v>1.008</v>
      </c>
    </row>
    <row r="9629" spans="1:14" hidden="1">
      <c r="A9629">
        <v>6570</v>
      </c>
      <c r="B9629" t="s">
        <v>7511</v>
      </c>
      <c r="C9629" s="4">
        <v>41747</v>
      </c>
      <c r="D9629" s="4">
        <v>41751</v>
      </c>
      <c r="E9629" t="s">
        <v>15</v>
      </c>
      <c r="F9629" t="s">
        <v>793</v>
      </c>
      <c r="G9629" t="s">
        <v>21</v>
      </c>
      <c r="H9629">
        <v>77095</v>
      </c>
      <c r="I9629" t="s">
        <v>54</v>
      </c>
      <c r="J9629">
        <v>317.05799999999999</v>
      </c>
      <c r="K9629">
        <v>3</v>
      </c>
      <c r="L9629">
        <v>111.7252</v>
      </c>
      <c r="M9629">
        <v>0.3</v>
      </c>
      <c r="N9629">
        <v>-18.117599999999999</v>
      </c>
    </row>
    <row r="9630" spans="1:14" hidden="1">
      <c r="A9630">
        <v>6571</v>
      </c>
      <c r="B9630" t="s">
        <v>7511</v>
      </c>
      <c r="C9630" s="4">
        <v>41747</v>
      </c>
      <c r="D9630" s="4">
        <v>41751</v>
      </c>
      <c r="E9630" t="s">
        <v>15</v>
      </c>
      <c r="F9630" t="s">
        <v>793</v>
      </c>
      <c r="G9630" t="s">
        <v>21</v>
      </c>
      <c r="H9630">
        <v>77095</v>
      </c>
      <c r="I9630" t="s">
        <v>4689</v>
      </c>
      <c r="J9630">
        <v>149.352</v>
      </c>
      <c r="K9630">
        <v>3</v>
      </c>
      <c r="L9630">
        <v>32.981900000000003</v>
      </c>
      <c r="M9630">
        <v>0.2</v>
      </c>
      <c r="N9630">
        <v>50.406300000000002</v>
      </c>
    </row>
    <row r="9631" spans="1:14" hidden="1">
      <c r="A9631">
        <v>6572</v>
      </c>
      <c r="B9631" t="s">
        <v>7511</v>
      </c>
      <c r="C9631" s="4">
        <v>41747</v>
      </c>
      <c r="D9631" s="4">
        <v>41751</v>
      </c>
      <c r="E9631" t="s">
        <v>15</v>
      </c>
      <c r="F9631" t="s">
        <v>793</v>
      </c>
      <c r="G9631" t="s">
        <v>21</v>
      </c>
      <c r="H9631">
        <v>77095</v>
      </c>
      <c r="I9631" t="s">
        <v>256</v>
      </c>
      <c r="J9631">
        <v>227.976</v>
      </c>
      <c r="K9631">
        <v>3</v>
      </c>
      <c r="L9631">
        <v>66.492999999999995</v>
      </c>
      <c r="M9631">
        <v>0.2</v>
      </c>
      <c r="N9631">
        <v>28.497</v>
      </c>
    </row>
    <row r="9632" spans="1:14" hidden="1">
      <c r="A9632">
        <v>404</v>
      </c>
      <c r="B9632" t="s">
        <v>7512</v>
      </c>
      <c r="C9632" s="4">
        <v>41745</v>
      </c>
      <c r="D9632" s="4">
        <v>41749</v>
      </c>
      <c r="E9632" t="s">
        <v>15</v>
      </c>
      <c r="F9632" t="s">
        <v>4090</v>
      </c>
      <c r="G9632" t="s">
        <v>27</v>
      </c>
      <c r="H9632">
        <v>28403</v>
      </c>
      <c r="I9632" t="s">
        <v>1940</v>
      </c>
      <c r="J9632">
        <v>39.072000000000003</v>
      </c>
      <c r="K9632">
        <v>6</v>
      </c>
      <c r="L9632">
        <v>4.8840000000000003</v>
      </c>
      <c r="M9632">
        <v>0.2</v>
      </c>
      <c r="N9632">
        <v>9.7680000000000007</v>
      </c>
    </row>
    <row r="9633" spans="1:14" hidden="1">
      <c r="A9633">
        <v>7657</v>
      </c>
      <c r="B9633" t="s">
        <v>7513</v>
      </c>
      <c r="C9633" s="4">
        <v>41744</v>
      </c>
      <c r="D9633" s="4">
        <v>41744</v>
      </c>
      <c r="E9633" t="s">
        <v>98</v>
      </c>
      <c r="F9633" t="s">
        <v>1692</v>
      </c>
      <c r="G9633" t="s">
        <v>17</v>
      </c>
      <c r="H9633">
        <v>90049</v>
      </c>
      <c r="I9633" t="s">
        <v>2973</v>
      </c>
      <c r="J9633">
        <v>106.96</v>
      </c>
      <c r="K9633">
        <v>2</v>
      </c>
      <c r="L9633">
        <v>37.970799999999997</v>
      </c>
      <c r="M9633">
        <v>0</v>
      </c>
      <c r="N9633">
        <v>31.0184</v>
      </c>
    </row>
    <row r="9634" spans="1:14" hidden="1">
      <c r="A9634">
        <v>7658</v>
      </c>
      <c r="B9634" t="s">
        <v>7513</v>
      </c>
      <c r="C9634" s="4">
        <v>41744</v>
      </c>
      <c r="D9634" s="4">
        <v>41744</v>
      </c>
      <c r="E9634" t="s">
        <v>98</v>
      </c>
      <c r="F9634" t="s">
        <v>1692</v>
      </c>
      <c r="G9634" t="s">
        <v>17</v>
      </c>
      <c r="H9634">
        <v>90049</v>
      </c>
      <c r="I9634" t="s">
        <v>427</v>
      </c>
      <c r="J9634">
        <v>187.76</v>
      </c>
      <c r="K9634">
        <v>4</v>
      </c>
      <c r="L9634">
        <v>27.694600000000001</v>
      </c>
      <c r="M9634">
        <v>0</v>
      </c>
      <c r="N9634">
        <v>76.9816</v>
      </c>
    </row>
    <row r="9635" spans="1:14" hidden="1">
      <c r="A9635">
        <v>341</v>
      </c>
      <c r="B9635" t="s">
        <v>7514</v>
      </c>
      <c r="C9635" s="4">
        <v>41742</v>
      </c>
      <c r="D9635" s="4">
        <v>41746</v>
      </c>
      <c r="E9635" t="s">
        <v>52</v>
      </c>
      <c r="F9635" t="s">
        <v>4165</v>
      </c>
      <c r="G9635" t="s">
        <v>27</v>
      </c>
      <c r="H9635">
        <v>19140</v>
      </c>
      <c r="I9635" t="s">
        <v>552</v>
      </c>
      <c r="J9635">
        <v>17.856000000000002</v>
      </c>
      <c r="K9635">
        <v>4</v>
      </c>
      <c r="L9635">
        <v>4.1849999999999996</v>
      </c>
      <c r="M9635">
        <v>0.2</v>
      </c>
      <c r="N9635">
        <v>1.1160000000000001</v>
      </c>
    </row>
    <row r="9636" spans="1:14" hidden="1">
      <c r="A9636">
        <v>342</v>
      </c>
      <c r="B9636" t="s">
        <v>7514</v>
      </c>
      <c r="C9636" s="4">
        <v>41742</v>
      </c>
      <c r="D9636" s="4">
        <v>41746</v>
      </c>
      <c r="E9636" t="s">
        <v>52</v>
      </c>
      <c r="F9636" t="s">
        <v>4165</v>
      </c>
      <c r="G9636" t="s">
        <v>27</v>
      </c>
      <c r="H9636">
        <v>19140</v>
      </c>
      <c r="I9636" t="s">
        <v>2746</v>
      </c>
      <c r="J9636">
        <v>509.97</v>
      </c>
      <c r="K9636">
        <v>10</v>
      </c>
      <c r="L9636">
        <v>91.794600000000003</v>
      </c>
      <c r="M9636">
        <v>0.7</v>
      </c>
      <c r="N9636">
        <v>-407.976</v>
      </c>
    </row>
    <row r="9637" spans="1:14" hidden="1">
      <c r="A9637">
        <v>343</v>
      </c>
      <c r="B9637" t="s">
        <v>7514</v>
      </c>
      <c r="C9637" s="4">
        <v>41742</v>
      </c>
      <c r="D9637" s="4">
        <v>41746</v>
      </c>
      <c r="E9637" t="s">
        <v>52</v>
      </c>
      <c r="F9637" t="s">
        <v>4165</v>
      </c>
      <c r="G9637" t="s">
        <v>27</v>
      </c>
      <c r="H9637">
        <v>19140</v>
      </c>
      <c r="I9637" t="s">
        <v>1918</v>
      </c>
      <c r="J9637">
        <v>30.992000000000001</v>
      </c>
      <c r="K9637">
        <v>13</v>
      </c>
      <c r="L9637">
        <v>1.6092</v>
      </c>
      <c r="M9637">
        <v>0.2</v>
      </c>
      <c r="N9637">
        <v>10.0724</v>
      </c>
    </row>
    <row r="9638" spans="1:14" hidden="1">
      <c r="A9638">
        <v>344</v>
      </c>
      <c r="B9638" t="s">
        <v>7514</v>
      </c>
      <c r="C9638" s="4">
        <v>41742</v>
      </c>
      <c r="D9638" s="4">
        <v>41746</v>
      </c>
      <c r="E9638" t="s">
        <v>52</v>
      </c>
      <c r="F9638" t="s">
        <v>4165</v>
      </c>
      <c r="G9638" t="s">
        <v>27</v>
      </c>
      <c r="H9638">
        <v>19140</v>
      </c>
      <c r="I9638" t="s">
        <v>1883</v>
      </c>
      <c r="J9638">
        <v>71.927999999999997</v>
      </c>
      <c r="K9638">
        <v>12</v>
      </c>
      <c r="L9638">
        <v>5.2946999999999997</v>
      </c>
      <c r="M9638">
        <v>0.4</v>
      </c>
      <c r="N9638">
        <v>8.3915999999999897</v>
      </c>
    </row>
    <row r="9639" spans="1:14" hidden="1">
      <c r="A9639">
        <v>6708</v>
      </c>
      <c r="B9639" t="s">
        <v>7515</v>
      </c>
      <c r="C9639" s="4">
        <v>41742</v>
      </c>
      <c r="D9639" s="4">
        <v>41747</v>
      </c>
      <c r="E9639" t="s">
        <v>15</v>
      </c>
      <c r="F9639" t="s">
        <v>431</v>
      </c>
      <c r="G9639" t="s">
        <v>17</v>
      </c>
      <c r="H9639">
        <v>21215</v>
      </c>
      <c r="I9639" t="s">
        <v>3959</v>
      </c>
      <c r="J9639">
        <v>7.83</v>
      </c>
      <c r="K9639">
        <v>3</v>
      </c>
      <c r="L9639">
        <v>1.4094</v>
      </c>
      <c r="M9639">
        <v>0</v>
      </c>
      <c r="N9639">
        <v>3.6017999999999999</v>
      </c>
    </row>
    <row r="9640" spans="1:14" hidden="1">
      <c r="A9640">
        <v>2794</v>
      </c>
      <c r="B9640" t="s">
        <v>7516</v>
      </c>
      <c r="C9640" s="4">
        <v>41741</v>
      </c>
      <c r="D9640" s="4">
        <v>41746</v>
      </c>
      <c r="E9640" t="s">
        <v>15</v>
      </c>
      <c r="F9640" t="s">
        <v>1391</v>
      </c>
      <c r="G9640" t="s">
        <v>27</v>
      </c>
      <c r="H9640">
        <v>90278</v>
      </c>
      <c r="I9640" t="s">
        <v>2677</v>
      </c>
      <c r="J9640">
        <v>1075.088</v>
      </c>
      <c r="K9640">
        <v>14</v>
      </c>
      <c r="L9640">
        <v>70.072699999999998</v>
      </c>
      <c r="M9640">
        <v>0.2</v>
      </c>
      <c r="N9640">
        <v>94.0701999999999</v>
      </c>
    </row>
    <row r="9641" spans="1:14" hidden="1">
      <c r="A9641">
        <v>2795</v>
      </c>
      <c r="B9641" t="s">
        <v>7516</v>
      </c>
      <c r="C9641" s="4">
        <v>41741</v>
      </c>
      <c r="D9641" s="4">
        <v>41746</v>
      </c>
      <c r="E9641" t="s">
        <v>15</v>
      </c>
      <c r="F9641" t="s">
        <v>1391</v>
      </c>
      <c r="G9641" t="s">
        <v>27</v>
      </c>
      <c r="H9641">
        <v>90278</v>
      </c>
      <c r="I9641" t="s">
        <v>100</v>
      </c>
      <c r="J9641">
        <v>438.36799999999999</v>
      </c>
      <c r="K9641">
        <v>4</v>
      </c>
      <c r="L9641">
        <v>100.0027</v>
      </c>
      <c r="M9641">
        <v>0.2</v>
      </c>
      <c r="N9641">
        <v>38.357199999999999</v>
      </c>
    </row>
    <row r="9642" spans="1:14" hidden="1">
      <c r="A9642">
        <v>2796</v>
      </c>
      <c r="B9642" t="s">
        <v>7516</v>
      </c>
      <c r="C9642" s="4">
        <v>41741</v>
      </c>
      <c r="D9642" s="4">
        <v>41746</v>
      </c>
      <c r="E9642" t="s">
        <v>15</v>
      </c>
      <c r="F9642" t="s">
        <v>1391</v>
      </c>
      <c r="G9642" t="s">
        <v>27</v>
      </c>
      <c r="H9642">
        <v>90278</v>
      </c>
      <c r="I9642" t="s">
        <v>810</v>
      </c>
      <c r="J9642">
        <v>18.088000000000001</v>
      </c>
      <c r="K9642">
        <v>7</v>
      </c>
      <c r="L9642">
        <v>1.6473</v>
      </c>
      <c r="M9642">
        <v>0.2</v>
      </c>
      <c r="N9642">
        <v>6.5568999999999997</v>
      </c>
    </row>
    <row r="9643" spans="1:14" hidden="1">
      <c r="A9643">
        <v>2797</v>
      </c>
      <c r="B9643" t="s">
        <v>7516</v>
      </c>
      <c r="C9643" s="4">
        <v>41741</v>
      </c>
      <c r="D9643" s="4">
        <v>41746</v>
      </c>
      <c r="E9643" t="s">
        <v>15</v>
      </c>
      <c r="F9643" t="s">
        <v>1391</v>
      </c>
      <c r="G9643" t="s">
        <v>27</v>
      </c>
      <c r="H9643">
        <v>90278</v>
      </c>
      <c r="I9643" t="s">
        <v>3116</v>
      </c>
      <c r="J9643">
        <v>308.49900000000002</v>
      </c>
      <c r="K9643">
        <v>3</v>
      </c>
      <c r="L9643">
        <v>108.88200000000001</v>
      </c>
      <c r="M9643">
        <v>0.15</v>
      </c>
      <c r="N9643">
        <v>-18.146999999999998</v>
      </c>
    </row>
    <row r="9644" spans="1:14" hidden="1">
      <c r="A9644">
        <v>9098</v>
      </c>
      <c r="B9644" t="s">
        <v>7517</v>
      </c>
      <c r="C9644" s="4">
        <v>41741</v>
      </c>
      <c r="D9644" s="4">
        <v>41746</v>
      </c>
      <c r="E9644" t="s">
        <v>15</v>
      </c>
      <c r="F9644" t="s">
        <v>3784</v>
      </c>
      <c r="G9644" t="s">
        <v>21</v>
      </c>
      <c r="H9644">
        <v>47401</v>
      </c>
      <c r="I9644" t="s">
        <v>330</v>
      </c>
      <c r="J9644">
        <v>32.4</v>
      </c>
      <c r="K9644">
        <v>5</v>
      </c>
      <c r="L9644">
        <v>3.3696000000000002</v>
      </c>
      <c r="M9644">
        <v>0</v>
      </c>
      <c r="N9644">
        <v>15.552</v>
      </c>
    </row>
    <row r="9645" spans="1:14" hidden="1">
      <c r="A9645">
        <v>9850</v>
      </c>
      <c r="B9645" t="s">
        <v>7518</v>
      </c>
      <c r="C9645" s="4">
        <v>41741</v>
      </c>
      <c r="D9645" s="4">
        <v>41747</v>
      </c>
      <c r="E9645" t="s">
        <v>15</v>
      </c>
      <c r="F9645" t="s">
        <v>2635</v>
      </c>
      <c r="G9645" t="s">
        <v>27</v>
      </c>
      <c r="H9645">
        <v>95240</v>
      </c>
      <c r="I9645" t="s">
        <v>429</v>
      </c>
      <c r="J9645">
        <v>39.68</v>
      </c>
      <c r="K9645">
        <v>2</v>
      </c>
      <c r="L9645">
        <v>11.7056</v>
      </c>
      <c r="M9645">
        <v>0</v>
      </c>
      <c r="N9645">
        <v>16.268799999999999</v>
      </c>
    </row>
    <row r="9646" spans="1:14" hidden="1">
      <c r="A9646">
        <v>3774</v>
      </c>
      <c r="B9646" t="s">
        <v>7519</v>
      </c>
      <c r="C9646" s="4">
        <v>41740</v>
      </c>
      <c r="D9646" s="4">
        <v>41742</v>
      </c>
      <c r="E9646" t="s">
        <v>52</v>
      </c>
      <c r="F9646" t="s">
        <v>1203</v>
      </c>
      <c r="G9646" t="s">
        <v>21</v>
      </c>
      <c r="H9646">
        <v>33180</v>
      </c>
      <c r="I9646" t="s">
        <v>435</v>
      </c>
      <c r="J9646">
        <v>6.9119999999999999</v>
      </c>
      <c r="K9646">
        <v>3</v>
      </c>
      <c r="L9646">
        <v>1.5264</v>
      </c>
      <c r="M9646">
        <v>0.2</v>
      </c>
      <c r="N9646">
        <v>2.3328000000000002</v>
      </c>
    </row>
    <row r="9647" spans="1:14" hidden="1">
      <c r="A9647">
        <v>3775</v>
      </c>
      <c r="B9647" t="s">
        <v>7519</v>
      </c>
      <c r="C9647" s="4">
        <v>41740</v>
      </c>
      <c r="D9647" s="4">
        <v>41742</v>
      </c>
      <c r="E9647" t="s">
        <v>52</v>
      </c>
      <c r="F9647" t="s">
        <v>1203</v>
      </c>
      <c r="G9647" t="s">
        <v>21</v>
      </c>
      <c r="H9647">
        <v>33180</v>
      </c>
      <c r="I9647" t="s">
        <v>864</v>
      </c>
      <c r="J9647">
        <v>383.976</v>
      </c>
      <c r="K9647">
        <v>3</v>
      </c>
      <c r="L9647">
        <v>100.7937</v>
      </c>
      <c r="M9647">
        <v>0.2</v>
      </c>
      <c r="N9647">
        <v>81.594899999999996</v>
      </c>
    </row>
    <row r="9648" spans="1:14" hidden="1">
      <c r="A9648">
        <v>3776</v>
      </c>
      <c r="B9648" t="s">
        <v>7519</v>
      </c>
      <c r="C9648" s="4">
        <v>41740</v>
      </c>
      <c r="D9648" s="4">
        <v>41742</v>
      </c>
      <c r="E9648" t="s">
        <v>52</v>
      </c>
      <c r="F9648" t="s">
        <v>1203</v>
      </c>
      <c r="G9648" t="s">
        <v>21</v>
      </c>
      <c r="H9648">
        <v>33180</v>
      </c>
      <c r="I9648" t="s">
        <v>4668</v>
      </c>
      <c r="J9648">
        <v>10.368</v>
      </c>
      <c r="K9648">
        <v>2</v>
      </c>
      <c r="L9648">
        <v>3.3696000000000002</v>
      </c>
      <c r="M9648">
        <v>0.2</v>
      </c>
      <c r="N9648">
        <v>3.6288</v>
      </c>
    </row>
    <row r="9649" spans="1:14" hidden="1">
      <c r="A9649">
        <v>3777</v>
      </c>
      <c r="B9649" t="s">
        <v>7519</v>
      </c>
      <c r="C9649" s="4">
        <v>41740</v>
      </c>
      <c r="D9649" s="4">
        <v>41742</v>
      </c>
      <c r="E9649" t="s">
        <v>52</v>
      </c>
      <c r="F9649" t="s">
        <v>1203</v>
      </c>
      <c r="G9649" t="s">
        <v>21</v>
      </c>
      <c r="H9649">
        <v>33180</v>
      </c>
      <c r="I9649" t="s">
        <v>3854</v>
      </c>
      <c r="J9649">
        <v>335.94400000000002</v>
      </c>
      <c r="K9649">
        <v>7</v>
      </c>
      <c r="L9649">
        <v>41.993000000000002</v>
      </c>
      <c r="M9649">
        <v>0.2</v>
      </c>
      <c r="N9649">
        <v>41.993000000000002</v>
      </c>
    </row>
    <row r="9650" spans="1:14" hidden="1">
      <c r="A9650">
        <v>4578</v>
      </c>
      <c r="B9650" t="s">
        <v>7520</v>
      </c>
      <c r="C9650" s="4">
        <v>41740</v>
      </c>
      <c r="D9650" s="4">
        <v>41745</v>
      </c>
      <c r="E9650" t="s">
        <v>15</v>
      </c>
      <c r="F9650" t="s">
        <v>284</v>
      </c>
      <c r="G9650" t="s">
        <v>21</v>
      </c>
      <c r="H9650">
        <v>83501</v>
      </c>
      <c r="I9650" t="s">
        <v>2632</v>
      </c>
      <c r="J9650">
        <v>9.5839999999999996</v>
      </c>
      <c r="K9650">
        <v>1</v>
      </c>
      <c r="L9650">
        <v>6.2295999999999996</v>
      </c>
      <c r="M9650">
        <v>0.2</v>
      </c>
      <c r="N9650">
        <v>3.3544</v>
      </c>
    </row>
    <row r="9651" spans="1:14" hidden="1">
      <c r="A9651">
        <v>4862</v>
      </c>
      <c r="B9651" t="s">
        <v>7521</v>
      </c>
      <c r="C9651" s="4">
        <v>41740</v>
      </c>
      <c r="D9651" s="4">
        <v>41745</v>
      </c>
      <c r="E9651" t="s">
        <v>52</v>
      </c>
      <c r="F9651" t="s">
        <v>414</v>
      </c>
      <c r="G9651" t="s">
        <v>17</v>
      </c>
      <c r="H9651">
        <v>78745</v>
      </c>
      <c r="I9651" t="s">
        <v>5202</v>
      </c>
      <c r="J9651">
        <v>758.35199999999998</v>
      </c>
      <c r="K9651">
        <v>6</v>
      </c>
      <c r="L9651">
        <v>82.154799999999994</v>
      </c>
      <c r="M9651">
        <v>0.2</v>
      </c>
      <c r="N9651">
        <v>265.42320000000001</v>
      </c>
    </row>
    <row r="9652" spans="1:14" hidden="1">
      <c r="A9652">
        <v>8358</v>
      </c>
      <c r="B9652" t="s">
        <v>7522</v>
      </c>
      <c r="C9652" s="4">
        <v>41740</v>
      </c>
      <c r="D9652" s="4">
        <v>41747</v>
      </c>
      <c r="E9652" t="s">
        <v>15</v>
      </c>
      <c r="F9652" t="s">
        <v>1593</v>
      </c>
      <c r="G9652" t="s">
        <v>21</v>
      </c>
      <c r="H9652">
        <v>59405</v>
      </c>
      <c r="I9652" t="s">
        <v>235</v>
      </c>
      <c r="J9652">
        <v>87.08</v>
      </c>
      <c r="K9652">
        <v>7</v>
      </c>
      <c r="L9652">
        <v>8.9567999999999994</v>
      </c>
      <c r="M9652">
        <v>0</v>
      </c>
      <c r="N9652">
        <v>24.382400000000001</v>
      </c>
    </row>
    <row r="9653" spans="1:14" hidden="1">
      <c r="A9653">
        <v>8359</v>
      </c>
      <c r="B9653" t="s">
        <v>7522</v>
      </c>
      <c r="C9653" s="4">
        <v>41740</v>
      </c>
      <c r="D9653" s="4">
        <v>41747</v>
      </c>
      <c r="E9653" t="s">
        <v>15</v>
      </c>
      <c r="F9653" t="s">
        <v>1593</v>
      </c>
      <c r="G9653" t="s">
        <v>21</v>
      </c>
      <c r="H9653">
        <v>59405</v>
      </c>
      <c r="I9653" t="s">
        <v>808</v>
      </c>
      <c r="J9653">
        <v>105.584</v>
      </c>
      <c r="K9653">
        <v>2</v>
      </c>
      <c r="L9653">
        <v>48.172699999999999</v>
      </c>
      <c r="M9653">
        <v>0.2</v>
      </c>
      <c r="N9653">
        <v>9.2386000000000106</v>
      </c>
    </row>
    <row r="9654" spans="1:14" hidden="1">
      <c r="A9654">
        <v>8360</v>
      </c>
      <c r="B9654" t="s">
        <v>7522</v>
      </c>
      <c r="C9654" s="4">
        <v>41740</v>
      </c>
      <c r="D9654" s="4">
        <v>41747</v>
      </c>
      <c r="E9654" t="s">
        <v>15</v>
      </c>
      <c r="F9654" t="s">
        <v>1593</v>
      </c>
      <c r="G9654" t="s">
        <v>21</v>
      </c>
      <c r="H9654">
        <v>59405</v>
      </c>
      <c r="I9654" t="s">
        <v>4559</v>
      </c>
      <c r="J9654">
        <v>217.44</v>
      </c>
      <c r="K9654">
        <v>6</v>
      </c>
      <c r="L9654">
        <v>21.019200000000001</v>
      </c>
      <c r="M9654">
        <v>0</v>
      </c>
      <c r="N9654">
        <v>91.324799999999996</v>
      </c>
    </row>
    <row r="9655" spans="1:14" hidden="1">
      <c r="A9655">
        <v>3836</v>
      </c>
      <c r="B9655" t="s">
        <v>7523</v>
      </c>
      <c r="C9655" s="4">
        <v>41737</v>
      </c>
      <c r="D9655" s="4">
        <v>41744</v>
      </c>
      <c r="E9655" t="s">
        <v>15</v>
      </c>
      <c r="F9655" t="s">
        <v>232</v>
      </c>
      <c r="G9655" t="s">
        <v>27</v>
      </c>
      <c r="H9655">
        <v>85301</v>
      </c>
      <c r="I9655" t="s">
        <v>624</v>
      </c>
      <c r="J9655">
        <v>2.3679999999999999</v>
      </c>
      <c r="K9655">
        <v>2</v>
      </c>
      <c r="L9655">
        <v>0.76959999999999995</v>
      </c>
      <c r="M9655">
        <v>0.2</v>
      </c>
      <c r="N9655">
        <v>0.82879999999999998</v>
      </c>
    </row>
    <row r="9656" spans="1:14" hidden="1">
      <c r="A9656">
        <v>3837</v>
      </c>
      <c r="B9656" t="s">
        <v>7523</v>
      </c>
      <c r="C9656" s="4">
        <v>41737</v>
      </c>
      <c r="D9656" s="4">
        <v>41744</v>
      </c>
      <c r="E9656" t="s">
        <v>15</v>
      </c>
      <c r="F9656" t="s">
        <v>232</v>
      </c>
      <c r="G9656" t="s">
        <v>27</v>
      </c>
      <c r="H9656">
        <v>85301</v>
      </c>
      <c r="I9656" t="s">
        <v>3173</v>
      </c>
      <c r="J9656">
        <v>19.007999999999999</v>
      </c>
      <c r="K9656">
        <v>3</v>
      </c>
      <c r="L9656">
        <v>4.0392000000000001</v>
      </c>
      <c r="M9656">
        <v>0.2</v>
      </c>
      <c r="N9656">
        <v>6.8903999999999996</v>
      </c>
    </row>
    <row r="9657" spans="1:14" hidden="1">
      <c r="A9657">
        <v>5927</v>
      </c>
      <c r="B9657" t="s">
        <v>7524</v>
      </c>
      <c r="C9657" s="4">
        <v>41737</v>
      </c>
      <c r="D9657" s="4">
        <v>41741</v>
      </c>
      <c r="E9657" t="s">
        <v>15</v>
      </c>
      <c r="F9657" t="s">
        <v>1193</v>
      </c>
      <c r="G9657" t="s">
        <v>27</v>
      </c>
      <c r="H9657">
        <v>35601</v>
      </c>
      <c r="I9657" t="s">
        <v>1537</v>
      </c>
      <c r="J9657">
        <v>1215.92</v>
      </c>
      <c r="K9657">
        <v>8</v>
      </c>
      <c r="L9657">
        <v>112.4726</v>
      </c>
      <c r="M9657">
        <v>0</v>
      </c>
      <c r="N9657">
        <v>316.13920000000002</v>
      </c>
    </row>
    <row r="9658" spans="1:14" hidden="1">
      <c r="A9658">
        <v>6381</v>
      </c>
      <c r="B9658" t="s">
        <v>7525</v>
      </c>
      <c r="C9658" s="4">
        <v>41737</v>
      </c>
      <c r="D9658" s="4">
        <v>41742</v>
      </c>
      <c r="E9658" t="s">
        <v>15</v>
      </c>
      <c r="F9658" t="s">
        <v>6232</v>
      </c>
      <c r="G9658" t="s">
        <v>17</v>
      </c>
      <c r="H9658">
        <v>85224</v>
      </c>
      <c r="I9658" t="s">
        <v>4526</v>
      </c>
      <c r="J9658">
        <v>49.792000000000002</v>
      </c>
      <c r="K9658">
        <v>8</v>
      </c>
      <c r="L9658">
        <v>7.7022000000000004</v>
      </c>
      <c r="M9658">
        <v>0.2</v>
      </c>
      <c r="N9658">
        <v>-11.8256</v>
      </c>
    </row>
    <row r="9659" spans="1:14" hidden="1">
      <c r="A9659">
        <v>7047</v>
      </c>
      <c r="B9659" t="s">
        <v>7526</v>
      </c>
      <c r="C9659" s="4">
        <v>41737</v>
      </c>
      <c r="D9659" s="4">
        <v>41741</v>
      </c>
      <c r="E9659" t="s">
        <v>15</v>
      </c>
      <c r="F9659" t="s">
        <v>2795</v>
      </c>
      <c r="G9659" t="s">
        <v>17</v>
      </c>
      <c r="H9659">
        <v>94521</v>
      </c>
      <c r="I9659" t="s">
        <v>553</v>
      </c>
      <c r="J9659">
        <v>99.591999999999999</v>
      </c>
      <c r="K9659">
        <v>1</v>
      </c>
      <c r="L9659">
        <v>97.102199999999996</v>
      </c>
      <c r="M9659">
        <v>0.2</v>
      </c>
      <c r="N9659">
        <v>2.4897999999999998</v>
      </c>
    </row>
    <row r="9660" spans="1:14" hidden="1">
      <c r="A9660">
        <v>7048</v>
      </c>
      <c r="B9660" t="s">
        <v>7526</v>
      </c>
      <c r="C9660" s="4">
        <v>41737</v>
      </c>
      <c r="D9660" s="4">
        <v>41741</v>
      </c>
      <c r="E9660" t="s">
        <v>15</v>
      </c>
      <c r="F9660" t="s">
        <v>2795</v>
      </c>
      <c r="G9660" t="s">
        <v>17</v>
      </c>
      <c r="H9660">
        <v>94521</v>
      </c>
      <c r="I9660" t="s">
        <v>2561</v>
      </c>
      <c r="J9660">
        <v>399.96</v>
      </c>
      <c r="K9660">
        <v>4</v>
      </c>
      <c r="L9660">
        <v>64.993499999999997</v>
      </c>
      <c r="M9660">
        <v>0</v>
      </c>
      <c r="N9660">
        <v>139.98599999999999</v>
      </c>
    </row>
    <row r="9661" spans="1:14" hidden="1">
      <c r="A9661">
        <v>7410</v>
      </c>
      <c r="B9661" t="s">
        <v>7527</v>
      </c>
      <c r="C9661" s="4">
        <v>41737</v>
      </c>
      <c r="D9661" s="4">
        <v>41741</v>
      </c>
      <c r="E9661" t="s">
        <v>15</v>
      </c>
      <c r="F9661" t="s">
        <v>4971</v>
      </c>
      <c r="G9661" t="s">
        <v>21</v>
      </c>
      <c r="H9661">
        <v>43615</v>
      </c>
      <c r="I9661" t="s">
        <v>1995</v>
      </c>
      <c r="J9661">
        <v>172.11</v>
      </c>
      <c r="K9661">
        <v>1</v>
      </c>
      <c r="L9661">
        <v>266.77050000000003</v>
      </c>
      <c r="M9661">
        <v>0.4</v>
      </c>
      <c r="N9661">
        <v>-94.660499999999999</v>
      </c>
    </row>
    <row r="9662" spans="1:14" hidden="1">
      <c r="A9662">
        <v>3482</v>
      </c>
      <c r="B9662" t="s">
        <v>7528</v>
      </c>
      <c r="C9662" s="4">
        <v>41736</v>
      </c>
      <c r="D9662" s="4">
        <v>41739</v>
      </c>
      <c r="E9662" t="s">
        <v>38</v>
      </c>
      <c r="F9662" t="s">
        <v>2630</v>
      </c>
      <c r="G9662" t="s">
        <v>21</v>
      </c>
      <c r="H9662">
        <v>36608</v>
      </c>
      <c r="I9662" t="s">
        <v>1603</v>
      </c>
      <c r="J9662">
        <v>8.9600000000000009</v>
      </c>
      <c r="K9662">
        <v>2</v>
      </c>
      <c r="L9662">
        <v>3.0912000000000002</v>
      </c>
      <c r="M9662">
        <v>0</v>
      </c>
      <c r="N9662">
        <v>2.7776000000000001</v>
      </c>
    </row>
    <row r="9663" spans="1:14" hidden="1">
      <c r="A9663">
        <v>4177</v>
      </c>
      <c r="B9663" t="s">
        <v>7529</v>
      </c>
      <c r="C9663" s="4">
        <v>41736</v>
      </c>
      <c r="D9663" s="4">
        <v>41741</v>
      </c>
      <c r="E9663" t="s">
        <v>15</v>
      </c>
      <c r="F9663" t="s">
        <v>981</v>
      </c>
      <c r="G9663" t="s">
        <v>27</v>
      </c>
      <c r="H9663">
        <v>29203</v>
      </c>
      <c r="I9663" t="s">
        <v>4060</v>
      </c>
      <c r="J9663">
        <v>629.95000000000005</v>
      </c>
      <c r="K9663">
        <v>5</v>
      </c>
      <c r="L9663">
        <v>93.232600000000005</v>
      </c>
      <c r="M9663">
        <v>0</v>
      </c>
      <c r="N9663">
        <v>163.78700000000001</v>
      </c>
    </row>
    <row r="9664" spans="1:14" hidden="1">
      <c r="A9664">
        <v>4178</v>
      </c>
      <c r="B9664" t="s">
        <v>7529</v>
      </c>
      <c r="C9664" s="4">
        <v>41736</v>
      </c>
      <c r="D9664" s="4">
        <v>41741</v>
      </c>
      <c r="E9664" t="s">
        <v>15</v>
      </c>
      <c r="F9664" t="s">
        <v>981</v>
      </c>
      <c r="G9664" t="s">
        <v>27</v>
      </c>
      <c r="H9664">
        <v>29203</v>
      </c>
      <c r="I9664" t="s">
        <v>2518</v>
      </c>
      <c r="J9664">
        <v>122.97</v>
      </c>
      <c r="K9664">
        <v>3</v>
      </c>
      <c r="L9664">
        <v>20.904900000000001</v>
      </c>
      <c r="M9664">
        <v>0</v>
      </c>
      <c r="N9664">
        <v>60.255299999999998</v>
      </c>
    </row>
    <row r="9665" spans="1:14" hidden="1">
      <c r="A9665">
        <v>6253</v>
      </c>
      <c r="B9665" t="s">
        <v>7530</v>
      </c>
      <c r="C9665" s="4">
        <v>41736</v>
      </c>
      <c r="D9665" s="4">
        <v>41736</v>
      </c>
      <c r="E9665" t="s">
        <v>98</v>
      </c>
      <c r="F9665" t="s">
        <v>1414</v>
      </c>
      <c r="G9665" t="s">
        <v>17</v>
      </c>
      <c r="H9665">
        <v>30062</v>
      </c>
      <c r="I9665" t="s">
        <v>2680</v>
      </c>
      <c r="J9665">
        <v>58.32</v>
      </c>
      <c r="K9665">
        <v>9</v>
      </c>
      <c r="L9665">
        <v>3.3696000000000002</v>
      </c>
      <c r="M9665">
        <v>0</v>
      </c>
      <c r="N9665">
        <v>27.993600000000001</v>
      </c>
    </row>
    <row r="9666" spans="1:14" hidden="1">
      <c r="A9666">
        <v>6254</v>
      </c>
      <c r="B9666" t="s">
        <v>7530</v>
      </c>
      <c r="C9666" s="4">
        <v>41736</v>
      </c>
      <c r="D9666" s="4">
        <v>41736</v>
      </c>
      <c r="E9666" t="s">
        <v>98</v>
      </c>
      <c r="F9666" t="s">
        <v>1414</v>
      </c>
      <c r="G9666" t="s">
        <v>17</v>
      </c>
      <c r="H9666">
        <v>30062</v>
      </c>
      <c r="I9666" t="s">
        <v>3868</v>
      </c>
      <c r="J9666">
        <v>200.97</v>
      </c>
      <c r="K9666">
        <v>3</v>
      </c>
      <c r="L9666">
        <v>50.2425</v>
      </c>
      <c r="M9666">
        <v>0</v>
      </c>
      <c r="N9666">
        <v>50.2425</v>
      </c>
    </row>
    <row r="9667" spans="1:14" hidden="1">
      <c r="A9667">
        <v>869</v>
      </c>
      <c r="B9667" t="s">
        <v>7531</v>
      </c>
      <c r="C9667" s="4">
        <v>41735</v>
      </c>
      <c r="D9667" s="4">
        <v>41739</v>
      </c>
      <c r="E9667" t="s">
        <v>15</v>
      </c>
      <c r="F9667" t="s">
        <v>5765</v>
      </c>
      <c r="G9667" t="s">
        <v>27</v>
      </c>
      <c r="H9667">
        <v>17602</v>
      </c>
      <c r="I9667" t="s">
        <v>1779</v>
      </c>
      <c r="J9667">
        <v>44.91</v>
      </c>
      <c r="K9667">
        <v>6</v>
      </c>
      <c r="L9667">
        <v>13.473000000000001</v>
      </c>
      <c r="M9667">
        <v>0.7</v>
      </c>
      <c r="N9667">
        <v>-35.927999999999997</v>
      </c>
    </row>
    <row r="9668" spans="1:14" hidden="1">
      <c r="A9668">
        <v>1405</v>
      </c>
      <c r="B9668" t="s">
        <v>7532</v>
      </c>
      <c r="C9668" s="4">
        <v>41735</v>
      </c>
      <c r="D9668" s="4">
        <v>41737</v>
      </c>
      <c r="E9668" t="s">
        <v>38</v>
      </c>
      <c r="F9668" t="s">
        <v>3086</v>
      </c>
      <c r="G9668" t="s">
        <v>17</v>
      </c>
      <c r="H9668">
        <v>19143</v>
      </c>
      <c r="I9668" t="s">
        <v>3226</v>
      </c>
      <c r="J9668">
        <v>10.304</v>
      </c>
      <c r="K9668">
        <v>1</v>
      </c>
      <c r="L9668">
        <v>12.493600000000001</v>
      </c>
      <c r="M9668">
        <v>0.2</v>
      </c>
      <c r="N9668">
        <v>-2.1896</v>
      </c>
    </row>
    <row r="9669" spans="1:14" hidden="1">
      <c r="A9669">
        <v>1406</v>
      </c>
      <c r="B9669" t="s">
        <v>7532</v>
      </c>
      <c r="C9669" s="4">
        <v>41735</v>
      </c>
      <c r="D9669" s="4">
        <v>41737</v>
      </c>
      <c r="E9669" t="s">
        <v>38</v>
      </c>
      <c r="F9669" t="s">
        <v>3086</v>
      </c>
      <c r="G9669" t="s">
        <v>17</v>
      </c>
      <c r="H9669">
        <v>19143</v>
      </c>
      <c r="I9669" t="s">
        <v>943</v>
      </c>
      <c r="J9669">
        <v>154.76400000000001</v>
      </c>
      <c r="K9669">
        <v>3</v>
      </c>
      <c r="L9669">
        <v>63.6252</v>
      </c>
      <c r="M9669">
        <v>0.4</v>
      </c>
      <c r="N9669">
        <v>-36.111600000000003</v>
      </c>
    </row>
    <row r="9670" spans="1:14" hidden="1">
      <c r="A9670">
        <v>1407</v>
      </c>
      <c r="B9670" t="s">
        <v>7532</v>
      </c>
      <c r="C9670" s="4">
        <v>41735</v>
      </c>
      <c r="D9670" s="4">
        <v>41737</v>
      </c>
      <c r="E9670" t="s">
        <v>38</v>
      </c>
      <c r="F9670" t="s">
        <v>3086</v>
      </c>
      <c r="G9670" t="s">
        <v>17</v>
      </c>
      <c r="H9670">
        <v>19143</v>
      </c>
      <c r="I9670" t="s">
        <v>2096</v>
      </c>
      <c r="J9670">
        <v>116.78400000000001</v>
      </c>
      <c r="K9670">
        <v>2</v>
      </c>
      <c r="L9670">
        <v>47.4435</v>
      </c>
      <c r="M9670">
        <v>0.2</v>
      </c>
      <c r="N9670">
        <v>21.896999999999998</v>
      </c>
    </row>
    <row r="9671" spans="1:14" hidden="1">
      <c r="A9671">
        <v>5036</v>
      </c>
      <c r="B9671" t="s">
        <v>7533</v>
      </c>
      <c r="C9671" s="4">
        <v>41735</v>
      </c>
      <c r="D9671" s="4">
        <v>41741</v>
      </c>
      <c r="E9671" t="s">
        <v>15</v>
      </c>
      <c r="F9671" t="s">
        <v>2993</v>
      </c>
      <c r="G9671" t="s">
        <v>27</v>
      </c>
      <c r="H9671">
        <v>98115</v>
      </c>
      <c r="I9671" t="s">
        <v>2998</v>
      </c>
      <c r="J9671">
        <v>653.54999999999995</v>
      </c>
      <c r="K9671">
        <v>3</v>
      </c>
      <c r="L9671">
        <v>180.81549999999999</v>
      </c>
      <c r="M9671">
        <v>0</v>
      </c>
      <c r="N9671">
        <v>111.1035</v>
      </c>
    </row>
    <row r="9672" spans="1:14" hidden="1">
      <c r="A9672">
        <v>5037</v>
      </c>
      <c r="B9672" t="s">
        <v>7533</v>
      </c>
      <c r="C9672" s="4">
        <v>41735</v>
      </c>
      <c r="D9672" s="4">
        <v>41741</v>
      </c>
      <c r="E9672" t="s">
        <v>15</v>
      </c>
      <c r="F9672" t="s">
        <v>2993</v>
      </c>
      <c r="G9672" t="s">
        <v>27</v>
      </c>
      <c r="H9672">
        <v>98115</v>
      </c>
      <c r="I9672" t="s">
        <v>1438</v>
      </c>
      <c r="J9672">
        <v>33.9</v>
      </c>
      <c r="K9672">
        <v>2</v>
      </c>
      <c r="L9672">
        <v>15.933</v>
      </c>
      <c r="M9672">
        <v>0</v>
      </c>
      <c r="N9672">
        <v>2.0339999999999998</v>
      </c>
    </row>
    <row r="9673" spans="1:14" hidden="1">
      <c r="A9673">
        <v>6016</v>
      </c>
      <c r="B9673" t="s">
        <v>7534</v>
      </c>
      <c r="C9673" s="4">
        <v>41735</v>
      </c>
      <c r="D9673" s="4">
        <v>41741</v>
      </c>
      <c r="E9673" t="s">
        <v>15</v>
      </c>
      <c r="F9673" t="s">
        <v>377</v>
      </c>
      <c r="G9673" t="s">
        <v>27</v>
      </c>
      <c r="H9673">
        <v>90049</v>
      </c>
      <c r="I9673" t="s">
        <v>2833</v>
      </c>
      <c r="J9673">
        <v>91.96</v>
      </c>
      <c r="K9673">
        <v>2</v>
      </c>
      <c r="L9673">
        <v>38.163400000000003</v>
      </c>
      <c r="M9673">
        <v>0</v>
      </c>
      <c r="N9673">
        <v>15.6332</v>
      </c>
    </row>
    <row r="9674" spans="1:14" hidden="1">
      <c r="A9674">
        <v>6017</v>
      </c>
      <c r="B9674" t="s">
        <v>7534</v>
      </c>
      <c r="C9674" s="4">
        <v>41735</v>
      </c>
      <c r="D9674" s="4">
        <v>41741</v>
      </c>
      <c r="E9674" t="s">
        <v>15</v>
      </c>
      <c r="F9674" t="s">
        <v>377</v>
      </c>
      <c r="G9674" t="s">
        <v>27</v>
      </c>
      <c r="H9674">
        <v>90049</v>
      </c>
      <c r="I9674" t="s">
        <v>706</v>
      </c>
      <c r="J9674">
        <v>33.11</v>
      </c>
      <c r="K9674">
        <v>7</v>
      </c>
      <c r="L9674">
        <v>2.8853</v>
      </c>
      <c r="M9674">
        <v>0</v>
      </c>
      <c r="N9674">
        <v>12.9129</v>
      </c>
    </row>
    <row r="9675" spans="1:14" hidden="1">
      <c r="A9675">
        <v>6018</v>
      </c>
      <c r="B9675" t="s">
        <v>7534</v>
      </c>
      <c r="C9675" s="4">
        <v>41735</v>
      </c>
      <c r="D9675" s="4">
        <v>41741</v>
      </c>
      <c r="E9675" t="s">
        <v>15</v>
      </c>
      <c r="F9675" t="s">
        <v>377</v>
      </c>
      <c r="G9675" t="s">
        <v>27</v>
      </c>
      <c r="H9675">
        <v>90049</v>
      </c>
      <c r="I9675" t="s">
        <v>1159</v>
      </c>
      <c r="J9675">
        <v>19.440000000000001</v>
      </c>
      <c r="K9675">
        <v>3</v>
      </c>
      <c r="L9675">
        <v>3.3696000000000002</v>
      </c>
      <c r="M9675">
        <v>0</v>
      </c>
      <c r="N9675">
        <v>9.3312000000000008</v>
      </c>
    </row>
    <row r="9676" spans="1:14" hidden="1">
      <c r="A9676">
        <v>6019</v>
      </c>
      <c r="B9676" t="s">
        <v>7534</v>
      </c>
      <c r="C9676" s="4">
        <v>41735</v>
      </c>
      <c r="D9676" s="4">
        <v>41741</v>
      </c>
      <c r="E9676" t="s">
        <v>15</v>
      </c>
      <c r="F9676" t="s">
        <v>377</v>
      </c>
      <c r="G9676" t="s">
        <v>27</v>
      </c>
      <c r="H9676">
        <v>90049</v>
      </c>
      <c r="I9676" t="s">
        <v>1150</v>
      </c>
      <c r="J9676">
        <v>55.48</v>
      </c>
      <c r="K9676">
        <v>1</v>
      </c>
      <c r="L9676">
        <v>28.849599999999999</v>
      </c>
      <c r="M9676">
        <v>0</v>
      </c>
      <c r="N9676">
        <v>26.630400000000002</v>
      </c>
    </row>
    <row r="9677" spans="1:14" hidden="1">
      <c r="A9677">
        <v>8839</v>
      </c>
      <c r="B9677" t="s">
        <v>7535</v>
      </c>
      <c r="C9677" s="4">
        <v>41735</v>
      </c>
      <c r="D9677" s="4">
        <v>41739</v>
      </c>
      <c r="E9677" t="s">
        <v>52</v>
      </c>
      <c r="F9677" t="s">
        <v>1026</v>
      </c>
      <c r="G9677" t="s">
        <v>27</v>
      </c>
      <c r="H9677">
        <v>90004</v>
      </c>
      <c r="I9677" t="s">
        <v>2267</v>
      </c>
      <c r="J9677">
        <v>70.95</v>
      </c>
      <c r="K9677">
        <v>3</v>
      </c>
      <c r="L9677">
        <v>17.501000000000001</v>
      </c>
      <c r="M9677">
        <v>0</v>
      </c>
      <c r="N9677">
        <v>18.446999999999999</v>
      </c>
    </row>
    <row r="9678" spans="1:14" hidden="1">
      <c r="A9678">
        <v>8840</v>
      </c>
      <c r="B9678" t="s">
        <v>7535</v>
      </c>
      <c r="C9678" s="4">
        <v>41735</v>
      </c>
      <c r="D9678" s="4">
        <v>41739</v>
      </c>
      <c r="E9678" t="s">
        <v>52</v>
      </c>
      <c r="F9678" t="s">
        <v>1026</v>
      </c>
      <c r="G9678" t="s">
        <v>27</v>
      </c>
      <c r="H9678">
        <v>90004</v>
      </c>
      <c r="I9678" t="s">
        <v>2151</v>
      </c>
      <c r="J9678">
        <v>65.567999999999998</v>
      </c>
      <c r="K9678">
        <v>2</v>
      </c>
      <c r="L9678">
        <v>20.899799999999999</v>
      </c>
      <c r="M9678">
        <v>0.2</v>
      </c>
      <c r="N9678">
        <v>23.7684</v>
      </c>
    </row>
    <row r="9679" spans="1:14" hidden="1">
      <c r="A9679">
        <v>8841</v>
      </c>
      <c r="B9679" t="s">
        <v>7535</v>
      </c>
      <c r="C9679" s="4">
        <v>41735</v>
      </c>
      <c r="D9679" s="4">
        <v>41739</v>
      </c>
      <c r="E9679" t="s">
        <v>52</v>
      </c>
      <c r="F9679" t="s">
        <v>1026</v>
      </c>
      <c r="G9679" t="s">
        <v>27</v>
      </c>
      <c r="H9679">
        <v>90004</v>
      </c>
      <c r="I9679" t="s">
        <v>1378</v>
      </c>
      <c r="J9679">
        <v>299.97000000000003</v>
      </c>
      <c r="K9679">
        <v>3</v>
      </c>
      <c r="L9679">
        <v>55.994399999999999</v>
      </c>
      <c r="M9679">
        <v>0</v>
      </c>
      <c r="N9679">
        <v>131.98679999999999</v>
      </c>
    </row>
    <row r="9680" spans="1:14" hidden="1">
      <c r="A9680">
        <v>711</v>
      </c>
      <c r="B9680" t="s">
        <v>7536</v>
      </c>
      <c r="C9680" s="4">
        <v>41734</v>
      </c>
      <c r="D9680" s="4">
        <v>41736</v>
      </c>
      <c r="E9680" t="s">
        <v>38</v>
      </c>
      <c r="F9680" t="s">
        <v>1756</v>
      </c>
      <c r="G9680" t="s">
        <v>17</v>
      </c>
      <c r="H9680">
        <v>10035</v>
      </c>
      <c r="I9680" t="s">
        <v>891</v>
      </c>
      <c r="J9680">
        <v>55.48</v>
      </c>
      <c r="K9680">
        <v>1</v>
      </c>
      <c r="L9680">
        <v>28.849599999999999</v>
      </c>
      <c r="M9680">
        <v>0</v>
      </c>
      <c r="N9680">
        <v>26.630400000000002</v>
      </c>
    </row>
    <row r="9681" spans="1:14" hidden="1">
      <c r="A9681">
        <v>3277</v>
      </c>
      <c r="B9681" t="s">
        <v>7537</v>
      </c>
      <c r="C9681" s="4">
        <v>41734</v>
      </c>
      <c r="D9681" s="4">
        <v>41738</v>
      </c>
      <c r="E9681" t="s">
        <v>52</v>
      </c>
      <c r="F9681" t="s">
        <v>2419</v>
      </c>
      <c r="G9681" t="s">
        <v>27</v>
      </c>
      <c r="H9681">
        <v>22304</v>
      </c>
      <c r="I9681" t="s">
        <v>541</v>
      </c>
      <c r="J9681">
        <v>22.96</v>
      </c>
      <c r="K9681">
        <v>7</v>
      </c>
      <c r="L9681">
        <v>2.1976</v>
      </c>
      <c r="M9681">
        <v>0</v>
      </c>
      <c r="N9681">
        <v>7.5768000000000004</v>
      </c>
    </row>
    <row r="9682" spans="1:14" hidden="1">
      <c r="A9682">
        <v>3278</v>
      </c>
      <c r="B9682" t="s">
        <v>7537</v>
      </c>
      <c r="C9682" s="4">
        <v>41734</v>
      </c>
      <c r="D9682" s="4">
        <v>41738</v>
      </c>
      <c r="E9682" t="s">
        <v>52</v>
      </c>
      <c r="F9682" t="s">
        <v>2419</v>
      </c>
      <c r="G9682" t="s">
        <v>27</v>
      </c>
      <c r="H9682">
        <v>22304</v>
      </c>
      <c r="I9682" t="s">
        <v>2118</v>
      </c>
      <c r="J9682">
        <v>28.99</v>
      </c>
      <c r="K9682">
        <v>1</v>
      </c>
      <c r="L9682">
        <v>20.582899999999999</v>
      </c>
      <c r="M9682">
        <v>0</v>
      </c>
      <c r="N9682">
        <v>8.4070999999999998</v>
      </c>
    </row>
    <row r="9683" spans="1:14" hidden="1">
      <c r="A9683">
        <v>3279</v>
      </c>
      <c r="B9683" t="s">
        <v>7537</v>
      </c>
      <c r="C9683" s="4">
        <v>41734</v>
      </c>
      <c r="D9683" s="4">
        <v>41738</v>
      </c>
      <c r="E9683" t="s">
        <v>52</v>
      </c>
      <c r="F9683" t="s">
        <v>2419</v>
      </c>
      <c r="G9683" t="s">
        <v>27</v>
      </c>
      <c r="H9683">
        <v>22304</v>
      </c>
      <c r="I9683" t="s">
        <v>5119</v>
      </c>
      <c r="J9683">
        <v>12.96</v>
      </c>
      <c r="K9683">
        <v>2</v>
      </c>
      <c r="L9683">
        <v>3.3048000000000002</v>
      </c>
      <c r="M9683">
        <v>0</v>
      </c>
      <c r="N9683">
        <v>6.3503999999999996</v>
      </c>
    </row>
    <row r="9684" spans="1:14" hidden="1">
      <c r="A9684">
        <v>3280</v>
      </c>
      <c r="B9684" t="s">
        <v>7537</v>
      </c>
      <c r="C9684" s="4">
        <v>41734</v>
      </c>
      <c r="D9684" s="4">
        <v>41738</v>
      </c>
      <c r="E9684" t="s">
        <v>52</v>
      </c>
      <c r="F9684" t="s">
        <v>2419</v>
      </c>
      <c r="G9684" t="s">
        <v>27</v>
      </c>
      <c r="H9684">
        <v>22304</v>
      </c>
      <c r="I9684" t="s">
        <v>3502</v>
      </c>
      <c r="J9684">
        <v>22.96</v>
      </c>
      <c r="K9684">
        <v>7</v>
      </c>
      <c r="L9684">
        <v>2.3288000000000002</v>
      </c>
      <c r="M9684">
        <v>0</v>
      </c>
      <c r="N9684">
        <v>6.6584000000000003</v>
      </c>
    </row>
    <row r="9685" spans="1:14" hidden="1">
      <c r="A9685">
        <v>3281</v>
      </c>
      <c r="B9685" t="s">
        <v>7537</v>
      </c>
      <c r="C9685" s="4">
        <v>41734</v>
      </c>
      <c r="D9685" s="4">
        <v>41738</v>
      </c>
      <c r="E9685" t="s">
        <v>52</v>
      </c>
      <c r="F9685" t="s">
        <v>2419</v>
      </c>
      <c r="G9685" t="s">
        <v>27</v>
      </c>
      <c r="H9685">
        <v>22304</v>
      </c>
      <c r="I9685" t="s">
        <v>307</v>
      </c>
      <c r="J9685">
        <v>4164.05</v>
      </c>
      <c r="K9685">
        <v>5</v>
      </c>
      <c r="L9685">
        <v>816.15380000000005</v>
      </c>
      <c r="M9685">
        <v>0</v>
      </c>
      <c r="N9685">
        <v>83.281000000000105</v>
      </c>
    </row>
    <row r="9686" spans="1:14" hidden="1">
      <c r="A9686">
        <v>3879</v>
      </c>
      <c r="B9686" t="s">
        <v>7538</v>
      </c>
      <c r="C9686" s="4">
        <v>41734</v>
      </c>
      <c r="D9686" s="4">
        <v>41736</v>
      </c>
      <c r="E9686" t="s">
        <v>38</v>
      </c>
      <c r="F9686" t="s">
        <v>3243</v>
      </c>
      <c r="G9686" t="s">
        <v>27</v>
      </c>
      <c r="H9686">
        <v>62521</v>
      </c>
      <c r="I9686" t="s">
        <v>2866</v>
      </c>
      <c r="J9686">
        <v>49.631999999999998</v>
      </c>
      <c r="K9686">
        <v>4</v>
      </c>
      <c r="L9686">
        <v>11.477399999999999</v>
      </c>
      <c r="M9686">
        <v>0.2</v>
      </c>
      <c r="N9686">
        <v>3.7223999999999999</v>
      </c>
    </row>
    <row r="9687" spans="1:14" hidden="1">
      <c r="A9687">
        <v>3880</v>
      </c>
      <c r="B9687" t="s">
        <v>7538</v>
      </c>
      <c r="C9687" s="4">
        <v>41734</v>
      </c>
      <c r="D9687" s="4">
        <v>41736</v>
      </c>
      <c r="E9687" t="s">
        <v>38</v>
      </c>
      <c r="F9687" t="s">
        <v>3243</v>
      </c>
      <c r="G9687" t="s">
        <v>27</v>
      </c>
      <c r="H9687">
        <v>62521</v>
      </c>
      <c r="I9687" t="s">
        <v>375</v>
      </c>
      <c r="J9687">
        <v>52.095999999999997</v>
      </c>
      <c r="K9687">
        <v>4</v>
      </c>
      <c r="L9687">
        <v>12.0472</v>
      </c>
      <c r="M9687">
        <v>0.2</v>
      </c>
      <c r="N9687">
        <v>3.9072</v>
      </c>
    </row>
    <row r="9688" spans="1:14" hidden="1">
      <c r="A9688">
        <v>9507</v>
      </c>
      <c r="B9688" t="s">
        <v>7539</v>
      </c>
      <c r="C9688" s="4">
        <v>41734</v>
      </c>
      <c r="D9688" s="4">
        <v>41736</v>
      </c>
      <c r="E9688" t="s">
        <v>52</v>
      </c>
      <c r="F9688" t="s">
        <v>2382</v>
      </c>
      <c r="G9688" t="s">
        <v>21</v>
      </c>
      <c r="H9688">
        <v>48127</v>
      </c>
      <c r="I9688" t="s">
        <v>5688</v>
      </c>
      <c r="J9688">
        <v>26.7</v>
      </c>
      <c r="K9688">
        <v>2</v>
      </c>
      <c r="L9688">
        <v>9.6120000000000001</v>
      </c>
      <c r="M9688">
        <v>0</v>
      </c>
      <c r="N9688">
        <v>7.476</v>
      </c>
    </row>
    <row r="9689" spans="1:14" hidden="1">
      <c r="A9689">
        <v>9508</v>
      </c>
      <c r="B9689" t="s">
        <v>7539</v>
      </c>
      <c r="C9689" s="4">
        <v>41734</v>
      </c>
      <c r="D9689" s="4">
        <v>41736</v>
      </c>
      <c r="E9689" t="s">
        <v>52</v>
      </c>
      <c r="F9689" t="s">
        <v>2382</v>
      </c>
      <c r="G9689" t="s">
        <v>21</v>
      </c>
      <c r="H9689">
        <v>48127</v>
      </c>
      <c r="I9689" t="s">
        <v>341</v>
      </c>
      <c r="J9689">
        <v>40.200000000000003</v>
      </c>
      <c r="K9689">
        <v>5</v>
      </c>
      <c r="L9689">
        <v>4.4219999999999997</v>
      </c>
      <c r="M9689">
        <v>0</v>
      </c>
      <c r="N9689">
        <v>18.09</v>
      </c>
    </row>
    <row r="9690" spans="1:14" hidden="1">
      <c r="A9690">
        <v>9509</v>
      </c>
      <c r="B9690" t="s">
        <v>7539</v>
      </c>
      <c r="C9690" s="4">
        <v>41734</v>
      </c>
      <c r="D9690" s="4">
        <v>41736</v>
      </c>
      <c r="E9690" t="s">
        <v>52</v>
      </c>
      <c r="F9690" t="s">
        <v>2382</v>
      </c>
      <c r="G9690" t="s">
        <v>21</v>
      </c>
      <c r="H9690">
        <v>48127</v>
      </c>
      <c r="I9690" t="s">
        <v>1546</v>
      </c>
      <c r="J9690">
        <v>13.89</v>
      </c>
      <c r="K9690">
        <v>3</v>
      </c>
      <c r="L9690">
        <v>3.1021000000000001</v>
      </c>
      <c r="M9690">
        <v>0</v>
      </c>
      <c r="N9690">
        <v>4.5837000000000003</v>
      </c>
    </row>
    <row r="9691" spans="1:14" hidden="1">
      <c r="A9691">
        <v>9510</v>
      </c>
      <c r="B9691" t="s">
        <v>7539</v>
      </c>
      <c r="C9691" s="4">
        <v>41734</v>
      </c>
      <c r="D9691" s="4">
        <v>41736</v>
      </c>
      <c r="E9691" t="s">
        <v>52</v>
      </c>
      <c r="F9691" t="s">
        <v>2382</v>
      </c>
      <c r="G9691" t="s">
        <v>21</v>
      </c>
      <c r="H9691">
        <v>48127</v>
      </c>
      <c r="I9691" t="s">
        <v>1259</v>
      </c>
      <c r="J9691">
        <v>689.82</v>
      </c>
      <c r="K9691">
        <v>6</v>
      </c>
      <c r="L9691">
        <v>111.5209</v>
      </c>
      <c r="M9691">
        <v>0</v>
      </c>
      <c r="N9691">
        <v>20.694600000000001</v>
      </c>
    </row>
    <row r="9692" spans="1:14" hidden="1">
      <c r="A9692">
        <v>9912</v>
      </c>
      <c r="B9692" t="s">
        <v>7540</v>
      </c>
      <c r="C9692" s="4">
        <v>41734</v>
      </c>
      <c r="D9692" s="4">
        <v>41738</v>
      </c>
      <c r="E9692" t="s">
        <v>15</v>
      </c>
      <c r="F9692" t="s">
        <v>775</v>
      </c>
      <c r="G9692" t="s">
        <v>27</v>
      </c>
      <c r="H9692">
        <v>40475</v>
      </c>
      <c r="I9692" t="s">
        <v>3022</v>
      </c>
      <c r="J9692">
        <v>115.36</v>
      </c>
      <c r="K9692">
        <v>7</v>
      </c>
      <c r="L9692">
        <v>8.4047999999999998</v>
      </c>
      <c r="M9692">
        <v>0</v>
      </c>
      <c r="N9692">
        <v>56.526400000000002</v>
      </c>
    </row>
    <row r="9693" spans="1:14" hidden="1">
      <c r="A9693">
        <v>1561</v>
      </c>
      <c r="B9693" t="s">
        <v>7541</v>
      </c>
      <c r="C9693" s="4">
        <v>41733</v>
      </c>
      <c r="D9693" s="4">
        <v>41738</v>
      </c>
      <c r="E9693" t="s">
        <v>15</v>
      </c>
      <c r="F9693" t="s">
        <v>4751</v>
      </c>
      <c r="G9693" t="s">
        <v>17</v>
      </c>
      <c r="H9693">
        <v>94109</v>
      </c>
      <c r="I9693" t="s">
        <v>1761</v>
      </c>
      <c r="J9693">
        <v>18.899999999999999</v>
      </c>
      <c r="K9693">
        <v>6</v>
      </c>
      <c r="L9693">
        <v>1.6379999999999999</v>
      </c>
      <c r="M9693">
        <v>0</v>
      </c>
      <c r="N9693">
        <v>9.0719999999999992</v>
      </c>
    </row>
    <row r="9694" spans="1:14" hidden="1">
      <c r="A9694">
        <v>3955</v>
      </c>
      <c r="B9694" t="s">
        <v>7542</v>
      </c>
      <c r="C9694" s="4">
        <v>41733</v>
      </c>
      <c r="D9694" s="4">
        <v>41738</v>
      </c>
      <c r="E9694" t="s">
        <v>15</v>
      </c>
      <c r="F9694" t="s">
        <v>4320</v>
      </c>
      <c r="G9694" t="s">
        <v>21</v>
      </c>
      <c r="H9694">
        <v>48205</v>
      </c>
      <c r="I9694" t="s">
        <v>749</v>
      </c>
      <c r="J9694">
        <v>5.47</v>
      </c>
      <c r="K9694">
        <v>1</v>
      </c>
      <c r="L9694">
        <v>3.1179000000000001</v>
      </c>
      <c r="M9694">
        <v>0</v>
      </c>
      <c r="N9694">
        <v>2.3521000000000001</v>
      </c>
    </row>
    <row r="9695" spans="1:14" hidden="1">
      <c r="A9695">
        <v>3956</v>
      </c>
      <c r="B9695" t="s">
        <v>7542</v>
      </c>
      <c r="C9695" s="4">
        <v>41733</v>
      </c>
      <c r="D9695" s="4">
        <v>41738</v>
      </c>
      <c r="E9695" t="s">
        <v>15</v>
      </c>
      <c r="F9695" t="s">
        <v>4320</v>
      </c>
      <c r="G9695" t="s">
        <v>21</v>
      </c>
      <c r="H9695">
        <v>48205</v>
      </c>
      <c r="I9695" t="s">
        <v>3105</v>
      </c>
      <c r="J9695">
        <v>79.36</v>
      </c>
      <c r="K9695">
        <v>4</v>
      </c>
      <c r="L9695">
        <v>13.888</v>
      </c>
      <c r="M9695">
        <v>0</v>
      </c>
      <c r="N9695">
        <v>23.808</v>
      </c>
    </row>
    <row r="9696" spans="1:14" hidden="1">
      <c r="A9696">
        <v>4845</v>
      </c>
      <c r="B9696" t="s">
        <v>7543</v>
      </c>
      <c r="C9696" s="4">
        <v>41733</v>
      </c>
      <c r="D9696" s="4">
        <v>41734</v>
      </c>
      <c r="E9696" t="s">
        <v>38</v>
      </c>
      <c r="F9696" t="s">
        <v>3614</v>
      </c>
      <c r="G9696" t="s">
        <v>27</v>
      </c>
      <c r="H9696">
        <v>90008</v>
      </c>
      <c r="I9696" t="s">
        <v>2314</v>
      </c>
      <c r="J9696">
        <v>7.1840000000000002</v>
      </c>
      <c r="K9696">
        <v>2</v>
      </c>
      <c r="L9696">
        <v>2.4695</v>
      </c>
      <c r="M9696">
        <v>0.2</v>
      </c>
      <c r="N9696">
        <v>2.2450000000000001</v>
      </c>
    </row>
    <row r="9697" spans="1:14" hidden="1">
      <c r="A9697">
        <v>5121</v>
      </c>
      <c r="B9697" t="s">
        <v>7544</v>
      </c>
      <c r="C9697" s="4">
        <v>41733</v>
      </c>
      <c r="D9697" s="4">
        <v>41737</v>
      </c>
      <c r="E9697" t="s">
        <v>15</v>
      </c>
      <c r="F9697" t="s">
        <v>3293</v>
      </c>
      <c r="G9697" t="s">
        <v>27</v>
      </c>
      <c r="H9697">
        <v>70506</v>
      </c>
      <c r="I9697" t="s">
        <v>530</v>
      </c>
      <c r="J9697">
        <v>232.55</v>
      </c>
      <c r="K9697">
        <v>5</v>
      </c>
      <c r="L9697">
        <v>44.6496</v>
      </c>
      <c r="M9697">
        <v>0</v>
      </c>
      <c r="N9697">
        <v>9.3019999999999907</v>
      </c>
    </row>
    <row r="9698" spans="1:14" hidden="1">
      <c r="A9698">
        <v>5122</v>
      </c>
      <c r="B9698" t="s">
        <v>7544</v>
      </c>
      <c r="C9698" s="4">
        <v>41733</v>
      </c>
      <c r="D9698" s="4">
        <v>41737</v>
      </c>
      <c r="E9698" t="s">
        <v>15</v>
      </c>
      <c r="F9698" t="s">
        <v>3293</v>
      </c>
      <c r="G9698" t="s">
        <v>27</v>
      </c>
      <c r="H9698">
        <v>70506</v>
      </c>
      <c r="I9698" t="s">
        <v>2120</v>
      </c>
      <c r="J9698">
        <v>99.98</v>
      </c>
      <c r="K9698">
        <v>2</v>
      </c>
      <c r="L9698">
        <v>28.494299999999999</v>
      </c>
      <c r="M9698">
        <v>0</v>
      </c>
      <c r="N9698">
        <v>42.991399999999999</v>
      </c>
    </row>
    <row r="9699" spans="1:14" hidden="1">
      <c r="A9699">
        <v>5123</v>
      </c>
      <c r="B9699" t="s">
        <v>7544</v>
      </c>
      <c r="C9699" s="4">
        <v>41733</v>
      </c>
      <c r="D9699" s="4">
        <v>41737</v>
      </c>
      <c r="E9699" t="s">
        <v>15</v>
      </c>
      <c r="F9699" t="s">
        <v>3293</v>
      </c>
      <c r="G9699" t="s">
        <v>27</v>
      </c>
      <c r="H9699">
        <v>70506</v>
      </c>
      <c r="I9699" t="s">
        <v>1065</v>
      </c>
      <c r="J9699">
        <v>19.440000000000001</v>
      </c>
      <c r="K9699">
        <v>3</v>
      </c>
      <c r="L9699">
        <v>3.3696000000000002</v>
      </c>
      <c r="M9699">
        <v>0</v>
      </c>
      <c r="N9699">
        <v>9.3312000000000008</v>
      </c>
    </row>
    <row r="9700" spans="1:14" hidden="1">
      <c r="A9700">
        <v>5124</v>
      </c>
      <c r="B9700" t="s">
        <v>7544</v>
      </c>
      <c r="C9700" s="4">
        <v>41733</v>
      </c>
      <c r="D9700" s="4">
        <v>41737</v>
      </c>
      <c r="E9700" t="s">
        <v>15</v>
      </c>
      <c r="F9700" t="s">
        <v>3293</v>
      </c>
      <c r="G9700" t="s">
        <v>27</v>
      </c>
      <c r="H9700">
        <v>70506</v>
      </c>
      <c r="I9700" t="s">
        <v>1720</v>
      </c>
      <c r="J9700">
        <v>12.96</v>
      </c>
      <c r="K9700">
        <v>2</v>
      </c>
      <c r="L9700">
        <v>3.3048000000000002</v>
      </c>
      <c r="M9700">
        <v>0</v>
      </c>
      <c r="N9700">
        <v>6.3503999999999996</v>
      </c>
    </row>
    <row r="9701" spans="1:14" hidden="1">
      <c r="A9701">
        <v>9884</v>
      </c>
      <c r="B9701" t="s">
        <v>7545</v>
      </c>
      <c r="C9701" s="4">
        <v>41732</v>
      </c>
      <c r="D9701" s="4">
        <v>41737</v>
      </c>
      <c r="E9701" t="s">
        <v>15</v>
      </c>
      <c r="F9701" t="s">
        <v>705</v>
      </c>
      <c r="G9701" t="s">
        <v>27</v>
      </c>
      <c r="H9701">
        <v>90008</v>
      </c>
      <c r="I9701" t="s">
        <v>1123</v>
      </c>
      <c r="J9701">
        <v>11.16</v>
      </c>
      <c r="K9701">
        <v>2</v>
      </c>
      <c r="L9701">
        <v>2.79</v>
      </c>
      <c r="M9701">
        <v>0</v>
      </c>
      <c r="N9701">
        <v>5.58</v>
      </c>
    </row>
    <row r="9702" spans="1:14" hidden="1">
      <c r="A9702">
        <v>9885</v>
      </c>
      <c r="B9702" t="s">
        <v>7545</v>
      </c>
      <c r="C9702" s="4">
        <v>41732</v>
      </c>
      <c r="D9702" s="4">
        <v>41737</v>
      </c>
      <c r="E9702" t="s">
        <v>15</v>
      </c>
      <c r="F9702" t="s">
        <v>705</v>
      </c>
      <c r="G9702" t="s">
        <v>27</v>
      </c>
      <c r="H9702">
        <v>90008</v>
      </c>
      <c r="I9702" t="s">
        <v>461</v>
      </c>
      <c r="J9702">
        <v>62.31</v>
      </c>
      <c r="K9702">
        <v>3</v>
      </c>
      <c r="L9702">
        <v>13.2928</v>
      </c>
      <c r="M9702">
        <v>0</v>
      </c>
      <c r="N9702">
        <v>22.4316</v>
      </c>
    </row>
    <row r="9703" spans="1:14" hidden="1">
      <c r="A9703">
        <v>9886</v>
      </c>
      <c r="B9703" t="s">
        <v>7545</v>
      </c>
      <c r="C9703" s="4">
        <v>41732</v>
      </c>
      <c r="D9703" s="4">
        <v>41737</v>
      </c>
      <c r="E9703" t="s">
        <v>15</v>
      </c>
      <c r="F9703" t="s">
        <v>705</v>
      </c>
      <c r="G9703" t="s">
        <v>27</v>
      </c>
      <c r="H9703">
        <v>90008</v>
      </c>
      <c r="I9703" t="s">
        <v>2799</v>
      </c>
      <c r="J9703">
        <v>159.97999999999999</v>
      </c>
      <c r="K9703">
        <v>2</v>
      </c>
      <c r="L9703">
        <v>51.193600000000004</v>
      </c>
      <c r="M9703">
        <v>0</v>
      </c>
      <c r="N9703">
        <v>57.592799999999997</v>
      </c>
    </row>
    <row r="9704" spans="1:14" hidden="1">
      <c r="A9704">
        <v>5683</v>
      </c>
      <c r="B9704" t="s">
        <v>7546</v>
      </c>
      <c r="C9704" s="4">
        <v>41731</v>
      </c>
      <c r="D9704" s="4">
        <v>41737</v>
      </c>
      <c r="E9704" t="s">
        <v>15</v>
      </c>
      <c r="F9704" t="s">
        <v>2924</v>
      </c>
      <c r="G9704" t="s">
        <v>21</v>
      </c>
      <c r="H9704">
        <v>30605</v>
      </c>
      <c r="I9704" t="s">
        <v>6281</v>
      </c>
      <c r="J9704">
        <v>15.84</v>
      </c>
      <c r="K9704">
        <v>3</v>
      </c>
      <c r="L9704">
        <v>2.9039999999999999</v>
      </c>
      <c r="M9704">
        <v>0</v>
      </c>
      <c r="N9704">
        <v>7.1280000000000001</v>
      </c>
    </row>
    <row r="9705" spans="1:14" hidden="1">
      <c r="A9705">
        <v>5684</v>
      </c>
      <c r="B9705" t="s">
        <v>7546</v>
      </c>
      <c r="C9705" s="4">
        <v>41731</v>
      </c>
      <c r="D9705" s="4">
        <v>41737</v>
      </c>
      <c r="E9705" t="s">
        <v>15</v>
      </c>
      <c r="F9705" t="s">
        <v>2924</v>
      </c>
      <c r="G9705" t="s">
        <v>21</v>
      </c>
      <c r="H9705">
        <v>30605</v>
      </c>
      <c r="I9705" t="s">
        <v>6889</v>
      </c>
      <c r="J9705">
        <v>1049.93</v>
      </c>
      <c r="K9705">
        <v>7</v>
      </c>
      <c r="L9705">
        <v>107.9928</v>
      </c>
      <c r="M9705">
        <v>0</v>
      </c>
      <c r="N9705">
        <v>293.98039999999997</v>
      </c>
    </row>
    <row r="9706" spans="1:14" hidden="1">
      <c r="A9706">
        <v>5685</v>
      </c>
      <c r="B9706" t="s">
        <v>7546</v>
      </c>
      <c r="C9706" s="4">
        <v>41731</v>
      </c>
      <c r="D9706" s="4">
        <v>41737</v>
      </c>
      <c r="E9706" t="s">
        <v>15</v>
      </c>
      <c r="F9706" t="s">
        <v>2924</v>
      </c>
      <c r="G9706" t="s">
        <v>21</v>
      </c>
      <c r="H9706">
        <v>30605</v>
      </c>
      <c r="I9706" t="s">
        <v>4182</v>
      </c>
      <c r="J9706">
        <v>154.9</v>
      </c>
      <c r="K9706">
        <v>5</v>
      </c>
      <c r="L9706">
        <v>22.9252</v>
      </c>
      <c r="M9706">
        <v>0</v>
      </c>
      <c r="N9706">
        <v>40.274000000000001</v>
      </c>
    </row>
    <row r="9707" spans="1:14" hidden="1">
      <c r="A9707">
        <v>8827</v>
      </c>
      <c r="B9707" t="s">
        <v>7547</v>
      </c>
      <c r="C9707" s="4">
        <v>41731</v>
      </c>
      <c r="D9707" s="4">
        <v>41735</v>
      </c>
      <c r="E9707" t="s">
        <v>52</v>
      </c>
      <c r="F9707" t="s">
        <v>5860</v>
      </c>
      <c r="G9707" t="s">
        <v>21</v>
      </c>
      <c r="H9707">
        <v>77095</v>
      </c>
      <c r="I9707" t="s">
        <v>389</v>
      </c>
      <c r="J9707">
        <v>26.72</v>
      </c>
      <c r="K9707">
        <v>5</v>
      </c>
      <c r="L9707">
        <v>3.4735999999999998</v>
      </c>
      <c r="M9707">
        <v>0.2</v>
      </c>
      <c r="N9707">
        <v>9.3520000000000003</v>
      </c>
    </row>
    <row r="9708" spans="1:14" hidden="1">
      <c r="A9708">
        <v>8828</v>
      </c>
      <c r="B9708" t="s">
        <v>7547</v>
      </c>
      <c r="C9708" s="4">
        <v>41731</v>
      </c>
      <c r="D9708" s="4">
        <v>41735</v>
      </c>
      <c r="E9708" t="s">
        <v>52</v>
      </c>
      <c r="F9708" t="s">
        <v>5860</v>
      </c>
      <c r="G9708" t="s">
        <v>21</v>
      </c>
      <c r="H9708">
        <v>77095</v>
      </c>
      <c r="I9708" t="s">
        <v>833</v>
      </c>
      <c r="J9708">
        <v>33.488</v>
      </c>
      <c r="K9708">
        <v>7</v>
      </c>
      <c r="L9708">
        <v>3.2890000000000001</v>
      </c>
      <c r="M9708">
        <v>0.2</v>
      </c>
      <c r="N9708">
        <v>10.465</v>
      </c>
    </row>
    <row r="9709" spans="1:14" hidden="1">
      <c r="A9709">
        <v>8920</v>
      </c>
      <c r="B9709" t="s">
        <v>7548</v>
      </c>
      <c r="C9709" s="4">
        <v>41731</v>
      </c>
      <c r="D9709" s="4">
        <v>41737</v>
      </c>
      <c r="E9709" t="s">
        <v>15</v>
      </c>
      <c r="F9709" t="s">
        <v>4293</v>
      </c>
      <c r="G9709" t="s">
        <v>27</v>
      </c>
      <c r="H9709">
        <v>23464</v>
      </c>
      <c r="I9709" t="s">
        <v>3984</v>
      </c>
      <c r="J9709">
        <v>177.68</v>
      </c>
      <c r="K9709">
        <v>2</v>
      </c>
      <c r="L9709">
        <v>65.741600000000005</v>
      </c>
      <c r="M9709">
        <v>0</v>
      </c>
      <c r="N9709">
        <v>46.196800000000003</v>
      </c>
    </row>
    <row r="9710" spans="1:14" hidden="1">
      <c r="A9710">
        <v>1373</v>
      </c>
      <c r="B9710" t="s">
        <v>7549</v>
      </c>
      <c r="C9710" s="4">
        <v>41730</v>
      </c>
      <c r="D9710" s="4">
        <v>41735</v>
      </c>
      <c r="E9710" t="s">
        <v>52</v>
      </c>
      <c r="F9710" t="s">
        <v>793</v>
      </c>
      <c r="G9710" t="s">
        <v>21</v>
      </c>
      <c r="H9710">
        <v>94591</v>
      </c>
      <c r="I9710" t="s">
        <v>3075</v>
      </c>
      <c r="J9710">
        <v>29.6</v>
      </c>
      <c r="K9710">
        <v>2</v>
      </c>
      <c r="L9710">
        <v>7.4</v>
      </c>
      <c r="M9710">
        <v>0</v>
      </c>
      <c r="N9710">
        <v>14.8</v>
      </c>
    </row>
    <row r="9711" spans="1:14" hidden="1">
      <c r="A9711">
        <v>1374</v>
      </c>
      <c r="B9711" t="s">
        <v>7549</v>
      </c>
      <c r="C9711" s="4">
        <v>41730</v>
      </c>
      <c r="D9711" s="4">
        <v>41735</v>
      </c>
      <c r="E9711" t="s">
        <v>52</v>
      </c>
      <c r="F9711" t="s">
        <v>793</v>
      </c>
      <c r="G9711" t="s">
        <v>21</v>
      </c>
      <c r="H9711">
        <v>94591</v>
      </c>
      <c r="I9711" t="s">
        <v>4952</v>
      </c>
      <c r="J9711">
        <v>17.088000000000001</v>
      </c>
      <c r="K9711">
        <v>4</v>
      </c>
      <c r="L9711">
        <v>2.8835999999999999</v>
      </c>
      <c r="M9711">
        <v>0.2</v>
      </c>
      <c r="N9711">
        <v>5.5536000000000003</v>
      </c>
    </row>
    <row r="9712" spans="1:14" hidden="1">
      <c r="A9712">
        <v>7954</v>
      </c>
      <c r="B9712" t="s">
        <v>7550</v>
      </c>
      <c r="C9712" s="4">
        <v>41730</v>
      </c>
      <c r="D9712" s="4">
        <v>41735</v>
      </c>
      <c r="E9712" t="s">
        <v>15</v>
      </c>
      <c r="F9712" t="s">
        <v>1090</v>
      </c>
      <c r="G9712" t="s">
        <v>27</v>
      </c>
      <c r="H9712">
        <v>2151</v>
      </c>
      <c r="I9712" t="s">
        <v>3328</v>
      </c>
      <c r="J9712">
        <v>66.959999999999994</v>
      </c>
      <c r="K9712">
        <v>4</v>
      </c>
      <c r="L9712">
        <v>16.070399999999999</v>
      </c>
      <c r="M9712">
        <v>0</v>
      </c>
      <c r="N9712">
        <v>2.6783999999999999</v>
      </c>
    </row>
    <row r="9713" spans="1:14" hidden="1">
      <c r="A9713">
        <v>7955</v>
      </c>
      <c r="B9713" t="s">
        <v>7550</v>
      </c>
      <c r="C9713" s="4">
        <v>41730</v>
      </c>
      <c r="D9713" s="4">
        <v>41735</v>
      </c>
      <c r="E9713" t="s">
        <v>15</v>
      </c>
      <c r="F9713" t="s">
        <v>1090</v>
      </c>
      <c r="G9713" t="s">
        <v>27</v>
      </c>
      <c r="H9713">
        <v>2151</v>
      </c>
      <c r="I9713" t="s">
        <v>662</v>
      </c>
      <c r="J9713">
        <v>6.24</v>
      </c>
      <c r="K9713">
        <v>2</v>
      </c>
      <c r="L9713">
        <v>1.5911999999999999</v>
      </c>
      <c r="M9713">
        <v>0</v>
      </c>
      <c r="N9713">
        <v>3.0575999999999999</v>
      </c>
    </row>
    <row r="9714" spans="1:14" hidden="1">
      <c r="A9714">
        <v>2230</v>
      </c>
      <c r="B9714" t="s">
        <v>7551</v>
      </c>
      <c r="C9714" s="4">
        <v>41729</v>
      </c>
      <c r="D9714" s="4">
        <v>41734</v>
      </c>
      <c r="E9714" t="s">
        <v>15</v>
      </c>
      <c r="F9714" t="s">
        <v>2964</v>
      </c>
      <c r="G9714" t="s">
        <v>21</v>
      </c>
      <c r="H9714">
        <v>94122</v>
      </c>
      <c r="I9714" t="s">
        <v>2247</v>
      </c>
      <c r="J9714">
        <v>673.56799999999998</v>
      </c>
      <c r="K9714">
        <v>2</v>
      </c>
      <c r="L9714">
        <v>210.49</v>
      </c>
      <c r="M9714">
        <v>0.2</v>
      </c>
      <c r="N9714">
        <v>252.58799999999999</v>
      </c>
    </row>
    <row r="9715" spans="1:14" hidden="1">
      <c r="A9715">
        <v>2231</v>
      </c>
      <c r="B9715" t="s">
        <v>7551</v>
      </c>
      <c r="C9715" s="4">
        <v>41729</v>
      </c>
      <c r="D9715" s="4">
        <v>41734</v>
      </c>
      <c r="E9715" t="s">
        <v>15</v>
      </c>
      <c r="F9715" t="s">
        <v>2964</v>
      </c>
      <c r="G9715" t="s">
        <v>21</v>
      </c>
      <c r="H9715">
        <v>94122</v>
      </c>
      <c r="I9715" t="s">
        <v>756</v>
      </c>
      <c r="J9715">
        <v>52.98</v>
      </c>
      <c r="K9715">
        <v>2</v>
      </c>
      <c r="L9715">
        <v>19.072800000000001</v>
      </c>
      <c r="M9715">
        <v>0</v>
      </c>
      <c r="N9715">
        <v>14.8344</v>
      </c>
    </row>
    <row r="9716" spans="1:14" hidden="1">
      <c r="A9716">
        <v>4712</v>
      </c>
      <c r="B9716" t="s">
        <v>7552</v>
      </c>
      <c r="C9716" s="4">
        <v>41729</v>
      </c>
      <c r="D9716" s="4">
        <v>41729</v>
      </c>
      <c r="E9716" t="s">
        <v>98</v>
      </c>
      <c r="F9716" t="s">
        <v>1998</v>
      </c>
      <c r="G9716" t="s">
        <v>21</v>
      </c>
      <c r="H9716">
        <v>19120</v>
      </c>
      <c r="I9716" t="s">
        <v>4860</v>
      </c>
      <c r="J9716">
        <v>0.85199999999999998</v>
      </c>
      <c r="K9716">
        <v>1</v>
      </c>
      <c r="L9716">
        <v>1.4483999999999999</v>
      </c>
      <c r="M9716">
        <v>0.7</v>
      </c>
      <c r="N9716">
        <v>-0.59640000000000004</v>
      </c>
    </row>
    <row r="9717" spans="1:14" hidden="1">
      <c r="A9717">
        <v>5049</v>
      </c>
      <c r="B9717" t="s">
        <v>7553</v>
      </c>
      <c r="C9717" s="4">
        <v>41729</v>
      </c>
      <c r="D9717" s="4">
        <v>41733</v>
      </c>
      <c r="E9717" t="s">
        <v>15</v>
      </c>
      <c r="F9717" t="s">
        <v>1130</v>
      </c>
      <c r="G9717" t="s">
        <v>21</v>
      </c>
      <c r="H9717">
        <v>60610</v>
      </c>
      <c r="I9717" t="s">
        <v>669</v>
      </c>
      <c r="J9717">
        <v>8.1340000000000003</v>
      </c>
      <c r="K9717">
        <v>7</v>
      </c>
      <c r="L9717">
        <v>3.1374</v>
      </c>
      <c r="M9717">
        <v>0.8</v>
      </c>
      <c r="N9717">
        <v>-13.8278</v>
      </c>
    </row>
    <row r="9718" spans="1:14" hidden="1">
      <c r="A9718">
        <v>5050</v>
      </c>
      <c r="B9718" t="s">
        <v>7553</v>
      </c>
      <c r="C9718" s="4">
        <v>41729</v>
      </c>
      <c r="D9718" s="4">
        <v>41733</v>
      </c>
      <c r="E9718" t="s">
        <v>15</v>
      </c>
      <c r="F9718" t="s">
        <v>1130</v>
      </c>
      <c r="G9718" t="s">
        <v>21</v>
      </c>
      <c r="H9718">
        <v>60610</v>
      </c>
      <c r="I9718" t="s">
        <v>3585</v>
      </c>
      <c r="J9718">
        <v>79.983999999999995</v>
      </c>
      <c r="K9718">
        <v>2</v>
      </c>
      <c r="L9718">
        <v>32.993400000000001</v>
      </c>
      <c r="M9718">
        <v>0.2</v>
      </c>
      <c r="N9718">
        <v>13.997199999999999</v>
      </c>
    </row>
    <row r="9719" spans="1:14" hidden="1">
      <c r="A9719">
        <v>5480</v>
      </c>
      <c r="B9719" t="s">
        <v>7554</v>
      </c>
      <c r="C9719" s="4">
        <v>41729</v>
      </c>
      <c r="D9719" s="4">
        <v>41733</v>
      </c>
      <c r="E9719" t="s">
        <v>15</v>
      </c>
      <c r="F9719" t="s">
        <v>112</v>
      </c>
      <c r="G9719" t="s">
        <v>27</v>
      </c>
      <c r="H9719">
        <v>33180</v>
      </c>
      <c r="I9719" t="s">
        <v>487</v>
      </c>
      <c r="J9719">
        <v>1.869</v>
      </c>
      <c r="K9719">
        <v>1</v>
      </c>
      <c r="L9719">
        <v>3.1772999999999998</v>
      </c>
      <c r="M9719">
        <v>0.7</v>
      </c>
      <c r="N9719">
        <v>-1.3083</v>
      </c>
    </row>
    <row r="9720" spans="1:14" hidden="1">
      <c r="A9720">
        <v>9566</v>
      </c>
      <c r="B9720" t="s">
        <v>7555</v>
      </c>
      <c r="C9720" s="4">
        <v>41729</v>
      </c>
      <c r="D9720" s="4">
        <v>41729</v>
      </c>
      <c r="E9720" t="s">
        <v>98</v>
      </c>
      <c r="F9720" t="s">
        <v>2400</v>
      </c>
      <c r="G9720" t="s">
        <v>21</v>
      </c>
      <c r="H9720">
        <v>33614</v>
      </c>
      <c r="I9720" t="s">
        <v>1230</v>
      </c>
      <c r="J9720">
        <v>1125.4880000000001</v>
      </c>
      <c r="K9720">
        <v>7</v>
      </c>
      <c r="L9720">
        <v>146.71539999999999</v>
      </c>
      <c r="M9720">
        <v>0.2</v>
      </c>
      <c r="N9720">
        <v>98.480200000000096</v>
      </c>
    </row>
    <row r="9721" spans="1:14" hidden="1">
      <c r="A9721">
        <v>9567</v>
      </c>
      <c r="B9721" t="s">
        <v>7555</v>
      </c>
      <c r="C9721" s="4">
        <v>41729</v>
      </c>
      <c r="D9721" s="4">
        <v>41729</v>
      </c>
      <c r="E9721" t="s">
        <v>98</v>
      </c>
      <c r="F9721" t="s">
        <v>2400</v>
      </c>
      <c r="G9721" t="s">
        <v>21</v>
      </c>
      <c r="H9721">
        <v>33614</v>
      </c>
      <c r="I9721" t="s">
        <v>545</v>
      </c>
      <c r="J9721">
        <v>12.645</v>
      </c>
      <c r="K9721">
        <v>5</v>
      </c>
      <c r="L9721">
        <v>4.5522</v>
      </c>
      <c r="M9721">
        <v>0.7</v>
      </c>
      <c r="N9721">
        <v>-10.116</v>
      </c>
    </row>
    <row r="9722" spans="1:14" hidden="1">
      <c r="A9722">
        <v>9568</v>
      </c>
      <c r="B9722" t="s">
        <v>7555</v>
      </c>
      <c r="C9722" s="4">
        <v>41729</v>
      </c>
      <c r="D9722" s="4">
        <v>41729</v>
      </c>
      <c r="E9722" t="s">
        <v>98</v>
      </c>
      <c r="F9722" t="s">
        <v>2400</v>
      </c>
      <c r="G9722" t="s">
        <v>21</v>
      </c>
      <c r="H9722">
        <v>33614</v>
      </c>
      <c r="I9722" t="s">
        <v>2895</v>
      </c>
      <c r="J9722">
        <v>4.032</v>
      </c>
      <c r="K9722">
        <v>2</v>
      </c>
      <c r="L9722">
        <v>1.4867999999999999</v>
      </c>
      <c r="M9722">
        <v>0.2</v>
      </c>
      <c r="N9722">
        <v>1.0584</v>
      </c>
    </row>
    <row r="9723" spans="1:14" hidden="1">
      <c r="A9723">
        <v>2897</v>
      </c>
      <c r="B9723" t="s">
        <v>7556</v>
      </c>
      <c r="C9723" s="4">
        <v>41728</v>
      </c>
      <c r="D9723" s="4">
        <v>41732</v>
      </c>
      <c r="E9723" t="s">
        <v>15</v>
      </c>
      <c r="F9723" t="s">
        <v>793</v>
      </c>
      <c r="G9723" t="s">
        <v>21</v>
      </c>
      <c r="H9723">
        <v>11561</v>
      </c>
      <c r="I9723" t="s">
        <v>1128</v>
      </c>
      <c r="J9723">
        <v>49.65</v>
      </c>
      <c r="K9723">
        <v>5</v>
      </c>
      <c r="L9723">
        <v>5.7594000000000003</v>
      </c>
      <c r="M9723">
        <v>0</v>
      </c>
      <c r="N9723">
        <v>20.853000000000002</v>
      </c>
    </row>
    <row r="9724" spans="1:14" hidden="1">
      <c r="A9724">
        <v>5284</v>
      </c>
      <c r="B9724" t="s">
        <v>7557</v>
      </c>
      <c r="C9724" s="4">
        <v>41728</v>
      </c>
      <c r="D9724" s="4">
        <v>41733</v>
      </c>
      <c r="E9724" t="s">
        <v>15</v>
      </c>
      <c r="F9724" t="s">
        <v>2469</v>
      </c>
      <c r="G9724" t="s">
        <v>27</v>
      </c>
      <c r="H9724">
        <v>98105</v>
      </c>
      <c r="I9724" t="s">
        <v>2848</v>
      </c>
      <c r="J9724">
        <v>15.84</v>
      </c>
      <c r="K9724">
        <v>3</v>
      </c>
      <c r="L9724">
        <v>5.28</v>
      </c>
      <c r="M9724">
        <v>0</v>
      </c>
      <c r="N9724">
        <v>0</v>
      </c>
    </row>
    <row r="9725" spans="1:14" hidden="1">
      <c r="A9725">
        <v>5285</v>
      </c>
      <c r="B9725" t="s">
        <v>7557</v>
      </c>
      <c r="C9725" s="4">
        <v>41728</v>
      </c>
      <c r="D9725" s="4">
        <v>41733</v>
      </c>
      <c r="E9725" t="s">
        <v>15</v>
      </c>
      <c r="F9725" t="s">
        <v>2469</v>
      </c>
      <c r="G9725" t="s">
        <v>27</v>
      </c>
      <c r="H9725">
        <v>98105</v>
      </c>
      <c r="I9725" t="s">
        <v>3075</v>
      </c>
      <c r="J9725">
        <v>44.4</v>
      </c>
      <c r="K9725">
        <v>3</v>
      </c>
      <c r="L9725">
        <v>7.4</v>
      </c>
      <c r="M9725">
        <v>0</v>
      </c>
      <c r="N9725">
        <v>22.2</v>
      </c>
    </row>
    <row r="9726" spans="1:14" hidden="1">
      <c r="A9726">
        <v>5954</v>
      </c>
      <c r="B9726" t="s">
        <v>7558</v>
      </c>
      <c r="C9726" s="4">
        <v>41728</v>
      </c>
      <c r="D9726" s="4">
        <v>41729</v>
      </c>
      <c r="E9726" t="s">
        <v>38</v>
      </c>
      <c r="F9726" t="s">
        <v>3272</v>
      </c>
      <c r="G9726" t="s">
        <v>27</v>
      </c>
      <c r="H9726">
        <v>10009</v>
      </c>
      <c r="I9726" t="s">
        <v>3127</v>
      </c>
      <c r="J9726">
        <v>10.5</v>
      </c>
      <c r="K9726">
        <v>5</v>
      </c>
      <c r="L9726">
        <v>1.512</v>
      </c>
      <c r="M9726">
        <v>0</v>
      </c>
      <c r="N9726">
        <v>2.94</v>
      </c>
    </row>
    <row r="9727" spans="1:14" hidden="1">
      <c r="A9727">
        <v>6139</v>
      </c>
      <c r="B9727" t="s">
        <v>7559</v>
      </c>
      <c r="C9727" s="4">
        <v>41728</v>
      </c>
      <c r="D9727" s="4">
        <v>41733</v>
      </c>
      <c r="E9727" t="s">
        <v>15</v>
      </c>
      <c r="F9727" t="s">
        <v>142</v>
      </c>
      <c r="G9727" t="s">
        <v>21</v>
      </c>
      <c r="H9727">
        <v>94110</v>
      </c>
      <c r="I9727" t="s">
        <v>3116</v>
      </c>
      <c r="J9727">
        <v>205.666</v>
      </c>
      <c r="K9727">
        <v>2</v>
      </c>
      <c r="L9727">
        <v>108.88200000000001</v>
      </c>
      <c r="M9727">
        <v>0.15</v>
      </c>
      <c r="N9727">
        <v>-12.098000000000001</v>
      </c>
    </row>
    <row r="9728" spans="1:14" hidden="1">
      <c r="A9728">
        <v>7630</v>
      </c>
      <c r="B9728" t="s">
        <v>7560</v>
      </c>
      <c r="C9728" s="4">
        <v>41728</v>
      </c>
      <c r="D9728" s="4">
        <v>41730</v>
      </c>
      <c r="E9728" t="s">
        <v>38</v>
      </c>
      <c r="F9728" t="s">
        <v>5536</v>
      </c>
      <c r="G9728" t="s">
        <v>17</v>
      </c>
      <c r="H9728">
        <v>78521</v>
      </c>
      <c r="I9728" t="s">
        <v>3864</v>
      </c>
      <c r="J9728">
        <v>335.72</v>
      </c>
      <c r="K9728">
        <v>5</v>
      </c>
      <c r="L9728">
        <v>44.482900000000001</v>
      </c>
      <c r="M9728">
        <v>0.2</v>
      </c>
      <c r="N9728">
        <v>113.30549999999999</v>
      </c>
    </row>
    <row r="9729" spans="1:14" hidden="1">
      <c r="A9729">
        <v>7631</v>
      </c>
      <c r="B9729" t="s">
        <v>7560</v>
      </c>
      <c r="C9729" s="4">
        <v>41728</v>
      </c>
      <c r="D9729" s="4">
        <v>41730</v>
      </c>
      <c r="E9729" t="s">
        <v>38</v>
      </c>
      <c r="F9729" t="s">
        <v>5536</v>
      </c>
      <c r="G9729" t="s">
        <v>17</v>
      </c>
      <c r="H9729">
        <v>78521</v>
      </c>
      <c r="I9729" t="s">
        <v>945</v>
      </c>
      <c r="J9729">
        <v>251.94399999999999</v>
      </c>
      <c r="K9729">
        <v>7</v>
      </c>
      <c r="L9729">
        <v>23.3948</v>
      </c>
      <c r="M9729">
        <v>0.2</v>
      </c>
      <c r="N9729">
        <v>88.180400000000006</v>
      </c>
    </row>
    <row r="9730" spans="1:14" hidden="1">
      <c r="A9730">
        <v>7632</v>
      </c>
      <c r="B9730" t="s">
        <v>7560</v>
      </c>
      <c r="C9730" s="4">
        <v>41728</v>
      </c>
      <c r="D9730" s="4">
        <v>41730</v>
      </c>
      <c r="E9730" t="s">
        <v>38</v>
      </c>
      <c r="F9730" t="s">
        <v>5536</v>
      </c>
      <c r="G9730" t="s">
        <v>17</v>
      </c>
      <c r="H9730">
        <v>78521</v>
      </c>
      <c r="I9730" t="s">
        <v>1827</v>
      </c>
      <c r="J9730">
        <v>127.30200000000001</v>
      </c>
      <c r="K9730">
        <v>7</v>
      </c>
      <c r="L9730">
        <v>19.484999999999999</v>
      </c>
      <c r="M9730">
        <v>0.3</v>
      </c>
      <c r="N9730">
        <v>-9.093</v>
      </c>
    </row>
    <row r="9731" spans="1:14" hidden="1">
      <c r="A9731">
        <v>8431</v>
      </c>
      <c r="B9731" t="s">
        <v>7561</v>
      </c>
      <c r="C9731" s="4">
        <v>41728</v>
      </c>
      <c r="D9731" s="4">
        <v>41734</v>
      </c>
      <c r="E9731" t="s">
        <v>15</v>
      </c>
      <c r="F9731" t="s">
        <v>3246</v>
      </c>
      <c r="G9731" t="s">
        <v>21</v>
      </c>
      <c r="H9731">
        <v>55124</v>
      </c>
      <c r="I9731" t="s">
        <v>1554</v>
      </c>
      <c r="J9731">
        <v>129.30000000000001</v>
      </c>
      <c r="K9731">
        <v>2</v>
      </c>
      <c r="L9731">
        <v>61.417499999999997</v>
      </c>
      <c r="M9731">
        <v>0</v>
      </c>
      <c r="N9731">
        <v>6.4649999999999901</v>
      </c>
    </row>
    <row r="9732" spans="1:14" hidden="1">
      <c r="A9732">
        <v>7306</v>
      </c>
      <c r="B9732" t="s">
        <v>7562</v>
      </c>
      <c r="C9732" s="4">
        <v>41727</v>
      </c>
      <c r="D9732" s="4">
        <v>41731</v>
      </c>
      <c r="E9732" t="s">
        <v>15</v>
      </c>
      <c r="F9732" t="s">
        <v>1881</v>
      </c>
      <c r="G9732" t="s">
        <v>21</v>
      </c>
      <c r="H9732">
        <v>75023</v>
      </c>
      <c r="I9732" t="s">
        <v>865</v>
      </c>
      <c r="J9732">
        <v>890.84100000000001</v>
      </c>
      <c r="K9732">
        <v>3</v>
      </c>
      <c r="L9732">
        <v>347.85219999999998</v>
      </c>
      <c r="M9732">
        <v>0.3</v>
      </c>
      <c r="N9732">
        <v>-152.71559999999999</v>
      </c>
    </row>
    <row r="9733" spans="1:14" hidden="1">
      <c r="A9733">
        <v>7840</v>
      </c>
      <c r="B9733" t="s">
        <v>7563</v>
      </c>
      <c r="C9733" s="4">
        <v>41726</v>
      </c>
      <c r="D9733" s="4">
        <v>41731</v>
      </c>
      <c r="E9733" t="s">
        <v>15</v>
      </c>
      <c r="F9733" t="s">
        <v>3458</v>
      </c>
      <c r="G9733" t="s">
        <v>21</v>
      </c>
      <c r="H9733">
        <v>50315</v>
      </c>
      <c r="I9733" t="s">
        <v>2392</v>
      </c>
      <c r="J9733">
        <v>6.12</v>
      </c>
      <c r="K9733">
        <v>3</v>
      </c>
      <c r="L9733">
        <v>1.0811999999999999</v>
      </c>
      <c r="M9733">
        <v>0</v>
      </c>
      <c r="N9733">
        <v>2.8763999999999998</v>
      </c>
    </row>
    <row r="9734" spans="1:14" hidden="1">
      <c r="A9734">
        <v>7841</v>
      </c>
      <c r="B9734" t="s">
        <v>7563</v>
      </c>
      <c r="C9734" s="4">
        <v>41726</v>
      </c>
      <c r="D9734" s="4">
        <v>41731</v>
      </c>
      <c r="E9734" t="s">
        <v>15</v>
      </c>
      <c r="F9734" t="s">
        <v>3458</v>
      </c>
      <c r="G9734" t="s">
        <v>21</v>
      </c>
      <c r="H9734">
        <v>50315</v>
      </c>
      <c r="I9734" t="s">
        <v>1579</v>
      </c>
      <c r="J9734">
        <v>1184.72</v>
      </c>
      <c r="K9734">
        <v>4</v>
      </c>
      <c r="L9734">
        <v>269.52379999999999</v>
      </c>
      <c r="M9734">
        <v>0</v>
      </c>
      <c r="N9734">
        <v>106.62479999999999</v>
      </c>
    </row>
    <row r="9735" spans="1:14" hidden="1">
      <c r="A9735">
        <v>8464</v>
      </c>
      <c r="B9735" t="s">
        <v>7564</v>
      </c>
      <c r="C9735" s="4">
        <v>41726</v>
      </c>
      <c r="D9735" s="4">
        <v>41730</v>
      </c>
      <c r="E9735" t="s">
        <v>15</v>
      </c>
      <c r="F9735" t="s">
        <v>1364</v>
      </c>
      <c r="G9735" t="s">
        <v>17</v>
      </c>
      <c r="H9735">
        <v>87105</v>
      </c>
      <c r="I9735" t="s">
        <v>4060</v>
      </c>
      <c r="J9735">
        <v>302.37599999999998</v>
      </c>
      <c r="K9735">
        <v>3</v>
      </c>
      <c r="L9735">
        <v>93.232600000000005</v>
      </c>
      <c r="M9735">
        <v>0.2</v>
      </c>
      <c r="N9735">
        <v>22.6782</v>
      </c>
    </row>
    <row r="9736" spans="1:14" hidden="1">
      <c r="A9736">
        <v>9900</v>
      </c>
      <c r="B9736" t="s">
        <v>7565</v>
      </c>
      <c r="C9736" s="4">
        <v>41726</v>
      </c>
      <c r="D9736" s="4">
        <v>41732</v>
      </c>
      <c r="E9736" t="s">
        <v>15</v>
      </c>
      <c r="F9736" t="s">
        <v>410</v>
      </c>
      <c r="G9736" t="s">
        <v>17</v>
      </c>
      <c r="H9736">
        <v>45503</v>
      </c>
      <c r="I9736" t="s">
        <v>1952</v>
      </c>
      <c r="J9736">
        <v>330.58800000000002</v>
      </c>
      <c r="K9736">
        <v>1</v>
      </c>
      <c r="L9736">
        <v>473.84280000000001</v>
      </c>
      <c r="M9736">
        <v>0.4</v>
      </c>
      <c r="N9736">
        <v>-143.25479999999999</v>
      </c>
    </row>
    <row r="9737" spans="1:14" hidden="1">
      <c r="A9737">
        <v>4245</v>
      </c>
      <c r="B9737" t="s">
        <v>7566</v>
      </c>
      <c r="C9737" s="4">
        <v>41724</v>
      </c>
      <c r="D9737" s="4">
        <v>41728</v>
      </c>
      <c r="E9737" t="s">
        <v>15</v>
      </c>
      <c r="F9737" t="s">
        <v>4165</v>
      </c>
      <c r="G9737" t="s">
        <v>27</v>
      </c>
      <c r="H9737">
        <v>90036</v>
      </c>
      <c r="I9737" t="s">
        <v>1494</v>
      </c>
      <c r="J9737">
        <v>66.3</v>
      </c>
      <c r="K9737">
        <v>3</v>
      </c>
      <c r="L9737">
        <v>19.227</v>
      </c>
      <c r="M9737">
        <v>0</v>
      </c>
      <c r="N9737">
        <v>8.6189999999999998</v>
      </c>
    </row>
    <row r="9738" spans="1:14" hidden="1">
      <c r="A9738">
        <v>9052</v>
      </c>
      <c r="B9738" t="s">
        <v>7567</v>
      </c>
      <c r="C9738" s="4">
        <v>41724</v>
      </c>
      <c r="D9738" s="4">
        <v>41729</v>
      </c>
      <c r="E9738" t="s">
        <v>52</v>
      </c>
      <c r="F9738" t="s">
        <v>533</v>
      </c>
      <c r="G9738" t="s">
        <v>27</v>
      </c>
      <c r="H9738">
        <v>94122</v>
      </c>
      <c r="I9738" t="s">
        <v>5921</v>
      </c>
      <c r="J9738">
        <v>3.36</v>
      </c>
      <c r="K9738">
        <v>2</v>
      </c>
      <c r="L9738">
        <v>1.26</v>
      </c>
      <c r="M9738">
        <v>0</v>
      </c>
      <c r="N9738">
        <v>0.84</v>
      </c>
    </row>
    <row r="9739" spans="1:14" hidden="1">
      <c r="A9739">
        <v>9053</v>
      </c>
      <c r="B9739" t="s">
        <v>7567</v>
      </c>
      <c r="C9739" s="4">
        <v>41724</v>
      </c>
      <c r="D9739" s="4">
        <v>41729</v>
      </c>
      <c r="E9739" t="s">
        <v>52</v>
      </c>
      <c r="F9739" t="s">
        <v>533</v>
      </c>
      <c r="G9739" t="s">
        <v>27</v>
      </c>
      <c r="H9739">
        <v>94122</v>
      </c>
      <c r="I9739" t="s">
        <v>297</v>
      </c>
      <c r="J9739">
        <v>27.936</v>
      </c>
      <c r="K9739">
        <v>4</v>
      </c>
      <c r="L9739">
        <v>4.6269</v>
      </c>
      <c r="M9739">
        <v>0.2</v>
      </c>
      <c r="N9739">
        <v>9.4283999999999999</v>
      </c>
    </row>
    <row r="9740" spans="1:14" hidden="1">
      <c r="A9740">
        <v>9054</v>
      </c>
      <c r="B9740" t="s">
        <v>7567</v>
      </c>
      <c r="C9740" s="4">
        <v>41724</v>
      </c>
      <c r="D9740" s="4">
        <v>41729</v>
      </c>
      <c r="E9740" t="s">
        <v>52</v>
      </c>
      <c r="F9740" t="s">
        <v>533</v>
      </c>
      <c r="G9740" t="s">
        <v>27</v>
      </c>
      <c r="H9740">
        <v>94122</v>
      </c>
      <c r="I9740" t="s">
        <v>914</v>
      </c>
      <c r="J9740">
        <v>28.783999999999999</v>
      </c>
      <c r="K9740">
        <v>2</v>
      </c>
      <c r="L9740">
        <v>12.9528</v>
      </c>
      <c r="M9740">
        <v>0.2</v>
      </c>
      <c r="N9740">
        <v>2.8784000000000001</v>
      </c>
    </row>
    <row r="9741" spans="1:14" hidden="1">
      <c r="A9741">
        <v>9660</v>
      </c>
      <c r="B9741" t="s">
        <v>7568</v>
      </c>
      <c r="C9741" s="4">
        <v>41724</v>
      </c>
      <c r="D9741" s="4">
        <v>41728</v>
      </c>
      <c r="E9741" t="s">
        <v>52</v>
      </c>
      <c r="F9741" t="s">
        <v>1569</v>
      </c>
      <c r="G9741" t="s">
        <v>21</v>
      </c>
      <c r="H9741">
        <v>91767</v>
      </c>
      <c r="I9741" t="s">
        <v>1617</v>
      </c>
      <c r="J9741">
        <v>18.75</v>
      </c>
      <c r="K9741">
        <v>5</v>
      </c>
      <c r="L9741">
        <v>1.95</v>
      </c>
      <c r="M9741">
        <v>0</v>
      </c>
      <c r="N9741">
        <v>9</v>
      </c>
    </row>
    <row r="9742" spans="1:14" hidden="1">
      <c r="A9742">
        <v>2433</v>
      </c>
      <c r="B9742" t="s">
        <v>7569</v>
      </c>
      <c r="C9742" s="4">
        <v>41723</v>
      </c>
      <c r="D9742" s="4">
        <v>41730</v>
      </c>
      <c r="E9742" t="s">
        <v>15</v>
      </c>
      <c r="F9742" t="s">
        <v>2803</v>
      </c>
      <c r="G9742" t="s">
        <v>21</v>
      </c>
      <c r="H9742">
        <v>10009</v>
      </c>
      <c r="I9742" t="s">
        <v>171</v>
      </c>
      <c r="J9742">
        <v>366.786</v>
      </c>
      <c r="K9742">
        <v>7</v>
      </c>
      <c r="L9742">
        <v>43.082799999999999</v>
      </c>
      <c r="M9742">
        <v>0.1</v>
      </c>
      <c r="N9742">
        <v>65.206400000000002</v>
      </c>
    </row>
    <row r="9743" spans="1:14" hidden="1">
      <c r="A9743">
        <v>9307</v>
      </c>
      <c r="B9743" t="s">
        <v>7570</v>
      </c>
      <c r="C9743" s="4">
        <v>41723</v>
      </c>
      <c r="D9743" s="4">
        <v>41728</v>
      </c>
      <c r="E9743" t="s">
        <v>15</v>
      </c>
      <c r="F9743" t="s">
        <v>1485</v>
      </c>
      <c r="G9743" t="s">
        <v>21</v>
      </c>
      <c r="H9743">
        <v>94110</v>
      </c>
      <c r="I9743" t="s">
        <v>2345</v>
      </c>
      <c r="J9743">
        <v>6.56</v>
      </c>
      <c r="K9743">
        <v>2</v>
      </c>
      <c r="L9743">
        <v>2.3288000000000002</v>
      </c>
      <c r="M9743">
        <v>0</v>
      </c>
      <c r="N9743">
        <v>1.9024000000000001</v>
      </c>
    </row>
    <row r="9744" spans="1:14" hidden="1">
      <c r="A9744">
        <v>9308</v>
      </c>
      <c r="B9744" t="s">
        <v>7570</v>
      </c>
      <c r="C9744" s="4">
        <v>41723</v>
      </c>
      <c r="D9744" s="4">
        <v>41728</v>
      </c>
      <c r="E9744" t="s">
        <v>15</v>
      </c>
      <c r="F9744" t="s">
        <v>1485</v>
      </c>
      <c r="G9744" t="s">
        <v>21</v>
      </c>
      <c r="H9744">
        <v>94110</v>
      </c>
      <c r="I9744" t="s">
        <v>2328</v>
      </c>
      <c r="J9744">
        <v>14.88</v>
      </c>
      <c r="K9744">
        <v>2</v>
      </c>
      <c r="L9744">
        <v>5.58</v>
      </c>
      <c r="M9744">
        <v>0</v>
      </c>
      <c r="N9744">
        <v>3.72</v>
      </c>
    </row>
    <row r="9745" spans="1:14" hidden="1">
      <c r="A9745">
        <v>9309</v>
      </c>
      <c r="B9745" t="s">
        <v>7570</v>
      </c>
      <c r="C9745" s="4">
        <v>41723</v>
      </c>
      <c r="D9745" s="4">
        <v>41728</v>
      </c>
      <c r="E9745" t="s">
        <v>15</v>
      </c>
      <c r="F9745" t="s">
        <v>1485</v>
      </c>
      <c r="G9745" t="s">
        <v>21</v>
      </c>
      <c r="H9745">
        <v>94110</v>
      </c>
      <c r="I9745" t="s">
        <v>2365</v>
      </c>
      <c r="J9745">
        <v>45.48</v>
      </c>
      <c r="K9745">
        <v>4</v>
      </c>
      <c r="L9745">
        <v>7.3905000000000003</v>
      </c>
      <c r="M9745">
        <v>0</v>
      </c>
      <c r="N9745">
        <v>15.917999999999999</v>
      </c>
    </row>
    <row r="9746" spans="1:14" hidden="1">
      <c r="A9746">
        <v>9310</v>
      </c>
      <c r="B9746" t="s">
        <v>7570</v>
      </c>
      <c r="C9746" s="4">
        <v>41723</v>
      </c>
      <c r="D9746" s="4">
        <v>41728</v>
      </c>
      <c r="E9746" t="s">
        <v>15</v>
      </c>
      <c r="F9746" t="s">
        <v>1485</v>
      </c>
      <c r="G9746" t="s">
        <v>21</v>
      </c>
      <c r="H9746">
        <v>94110</v>
      </c>
      <c r="I9746" t="s">
        <v>2085</v>
      </c>
      <c r="J9746">
        <v>25.44</v>
      </c>
      <c r="K9746">
        <v>6</v>
      </c>
      <c r="L9746">
        <v>2.5863999999999998</v>
      </c>
      <c r="M9746">
        <v>0</v>
      </c>
      <c r="N9746">
        <v>9.9215999999999998</v>
      </c>
    </row>
    <row r="9747" spans="1:14" hidden="1">
      <c r="A9747">
        <v>4480</v>
      </c>
      <c r="B9747" t="s">
        <v>7571</v>
      </c>
      <c r="C9747" s="4">
        <v>41722</v>
      </c>
      <c r="D9747" s="4">
        <v>41726</v>
      </c>
      <c r="E9747" t="s">
        <v>15</v>
      </c>
      <c r="F9747" t="s">
        <v>1080</v>
      </c>
      <c r="G9747" t="s">
        <v>21</v>
      </c>
      <c r="H9747">
        <v>10024</v>
      </c>
      <c r="I9747" t="s">
        <v>5634</v>
      </c>
      <c r="J9747">
        <v>24.9</v>
      </c>
      <c r="K9747">
        <v>5</v>
      </c>
      <c r="L9747">
        <v>2.6394000000000002</v>
      </c>
      <c r="M9747">
        <v>0</v>
      </c>
      <c r="N9747">
        <v>11.702999999999999</v>
      </c>
    </row>
    <row r="9748" spans="1:14" hidden="1">
      <c r="A9748">
        <v>7802</v>
      </c>
      <c r="B9748" t="s">
        <v>7572</v>
      </c>
      <c r="C9748" s="4">
        <v>41722</v>
      </c>
      <c r="D9748" s="4">
        <v>41727</v>
      </c>
      <c r="E9748" t="s">
        <v>52</v>
      </c>
      <c r="F9748" t="s">
        <v>4320</v>
      </c>
      <c r="G9748" t="s">
        <v>21</v>
      </c>
      <c r="H9748">
        <v>93727</v>
      </c>
      <c r="I9748" t="s">
        <v>4301</v>
      </c>
      <c r="J9748">
        <v>40.479999999999997</v>
      </c>
      <c r="K9748">
        <v>2</v>
      </c>
      <c r="L9748">
        <v>12.9536</v>
      </c>
      <c r="M9748">
        <v>0</v>
      </c>
      <c r="N9748">
        <v>14.572800000000001</v>
      </c>
    </row>
    <row r="9749" spans="1:14" hidden="1">
      <c r="A9749">
        <v>3555</v>
      </c>
      <c r="B9749" t="s">
        <v>7573</v>
      </c>
      <c r="C9749" s="4">
        <v>41721</v>
      </c>
      <c r="D9749" s="4">
        <v>41724</v>
      </c>
      <c r="E9749" t="s">
        <v>52</v>
      </c>
      <c r="F9749" t="s">
        <v>20</v>
      </c>
      <c r="G9749" t="s">
        <v>21</v>
      </c>
      <c r="H9749">
        <v>90036</v>
      </c>
      <c r="I9749" t="s">
        <v>182</v>
      </c>
      <c r="J9749">
        <v>330.4</v>
      </c>
      <c r="K9749">
        <v>2</v>
      </c>
      <c r="L9749">
        <v>122.248</v>
      </c>
      <c r="M9749">
        <v>0</v>
      </c>
      <c r="N9749">
        <v>85.903999999999996</v>
      </c>
    </row>
    <row r="9750" spans="1:14" hidden="1">
      <c r="A9750">
        <v>3556</v>
      </c>
      <c r="B9750" t="s">
        <v>7573</v>
      </c>
      <c r="C9750" s="4">
        <v>41721</v>
      </c>
      <c r="D9750" s="4">
        <v>41724</v>
      </c>
      <c r="E9750" t="s">
        <v>52</v>
      </c>
      <c r="F9750" t="s">
        <v>20</v>
      </c>
      <c r="G9750" t="s">
        <v>21</v>
      </c>
      <c r="H9750">
        <v>90036</v>
      </c>
      <c r="I9750" t="s">
        <v>2484</v>
      </c>
      <c r="J9750">
        <v>604.75199999999995</v>
      </c>
      <c r="K9750">
        <v>6</v>
      </c>
      <c r="L9750">
        <v>94.492500000000007</v>
      </c>
      <c r="M9750">
        <v>0.2</v>
      </c>
      <c r="N9750">
        <v>37.796999999999997</v>
      </c>
    </row>
    <row r="9751" spans="1:14" hidden="1">
      <c r="A9751">
        <v>6591</v>
      </c>
      <c r="B9751" t="s">
        <v>7574</v>
      </c>
      <c r="C9751" s="4">
        <v>41721</v>
      </c>
      <c r="D9751" s="4">
        <v>41724</v>
      </c>
      <c r="E9751" t="s">
        <v>38</v>
      </c>
      <c r="F9751" t="s">
        <v>1536</v>
      </c>
      <c r="G9751" t="s">
        <v>21</v>
      </c>
      <c r="H9751">
        <v>33445</v>
      </c>
      <c r="I9751" t="s">
        <v>1505</v>
      </c>
      <c r="J9751">
        <v>9.9120000000000008</v>
      </c>
      <c r="K9751">
        <v>3</v>
      </c>
      <c r="L9751">
        <v>2.2302</v>
      </c>
      <c r="M9751">
        <v>0.2</v>
      </c>
      <c r="N9751">
        <v>3.2214</v>
      </c>
    </row>
    <row r="9752" spans="1:14" hidden="1">
      <c r="A9752">
        <v>1768</v>
      </c>
      <c r="B9752" t="s">
        <v>7575</v>
      </c>
      <c r="C9752" s="4">
        <v>41720</v>
      </c>
      <c r="D9752" s="4">
        <v>41724</v>
      </c>
      <c r="E9752" t="s">
        <v>15</v>
      </c>
      <c r="F9752" t="s">
        <v>5946</v>
      </c>
      <c r="G9752" t="s">
        <v>21</v>
      </c>
      <c r="H9752">
        <v>27405</v>
      </c>
      <c r="I9752" t="s">
        <v>3626</v>
      </c>
      <c r="J9752">
        <v>7.6440000000000001</v>
      </c>
      <c r="K9752">
        <v>4</v>
      </c>
      <c r="L9752">
        <v>3.3761000000000001</v>
      </c>
      <c r="M9752">
        <v>0.7</v>
      </c>
      <c r="N9752">
        <v>-5.8604000000000003</v>
      </c>
    </row>
    <row r="9753" spans="1:14" hidden="1">
      <c r="A9753">
        <v>1769</v>
      </c>
      <c r="B9753" t="s">
        <v>7575</v>
      </c>
      <c r="C9753" s="4">
        <v>41720</v>
      </c>
      <c r="D9753" s="4">
        <v>41724</v>
      </c>
      <c r="E9753" t="s">
        <v>15</v>
      </c>
      <c r="F9753" t="s">
        <v>5946</v>
      </c>
      <c r="G9753" t="s">
        <v>21</v>
      </c>
      <c r="H9753">
        <v>27405</v>
      </c>
      <c r="I9753" t="s">
        <v>1468</v>
      </c>
      <c r="J9753">
        <v>51.465000000000003</v>
      </c>
      <c r="K9753">
        <v>5</v>
      </c>
      <c r="L9753">
        <v>18.1843</v>
      </c>
      <c r="M9753">
        <v>0.7</v>
      </c>
      <c r="N9753">
        <v>-39.456499999999998</v>
      </c>
    </row>
    <row r="9754" spans="1:14" hidden="1">
      <c r="A9754">
        <v>2871</v>
      </c>
      <c r="B9754" t="s">
        <v>7576</v>
      </c>
      <c r="C9754" s="4">
        <v>41720</v>
      </c>
      <c r="D9754" s="4">
        <v>41724</v>
      </c>
      <c r="E9754" t="s">
        <v>15</v>
      </c>
      <c r="F9754" t="s">
        <v>1522</v>
      </c>
      <c r="G9754" t="s">
        <v>27</v>
      </c>
      <c r="H9754">
        <v>85705</v>
      </c>
      <c r="I9754" t="s">
        <v>1911</v>
      </c>
      <c r="J9754">
        <v>74.352000000000004</v>
      </c>
      <c r="K9754">
        <v>3</v>
      </c>
      <c r="L9754">
        <v>17.039000000000001</v>
      </c>
      <c r="M9754">
        <v>0.2</v>
      </c>
      <c r="N9754">
        <v>23.234999999999999</v>
      </c>
    </row>
    <row r="9755" spans="1:14" hidden="1">
      <c r="A9755">
        <v>2872</v>
      </c>
      <c r="B9755" t="s">
        <v>7576</v>
      </c>
      <c r="C9755" s="4">
        <v>41720</v>
      </c>
      <c r="D9755" s="4">
        <v>41724</v>
      </c>
      <c r="E9755" t="s">
        <v>15</v>
      </c>
      <c r="F9755" t="s">
        <v>1522</v>
      </c>
      <c r="G9755" t="s">
        <v>27</v>
      </c>
      <c r="H9755">
        <v>85705</v>
      </c>
      <c r="I9755" t="s">
        <v>1085</v>
      </c>
      <c r="J9755">
        <v>314.35199999999998</v>
      </c>
      <c r="K9755">
        <v>3</v>
      </c>
      <c r="L9755">
        <v>116.5722</v>
      </c>
      <c r="M9755">
        <v>0.2</v>
      </c>
      <c r="N9755">
        <v>-35.364600000000003</v>
      </c>
    </row>
    <row r="9756" spans="1:14" hidden="1">
      <c r="A9756">
        <v>4341</v>
      </c>
      <c r="B9756" t="s">
        <v>7577</v>
      </c>
      <c r="C9756" s="4">
        <v>41720</v>
      </c>
      <c r="D9756" s="4">
        <v>41720</v>
      </c>
      <c r="E9756" t="s">
        <v>98</v>
      </c>
      <c r="F9756" t="s">
        <v>2441</v>
      </c>
      <c r="G9756" t="s">
        <v>21</v>
      </c>
      <c r="H9756">
        <v>46368</v>
      </c>
      <c r="I9756" t="s">
        <v>1940</v>
      </c>
      <c r="J9756">
        <v>16.28</v>
      </c>
      <c r="K9756">
        <v>2</v>
      </c>
      <c r="L9756">
        <v>4.8840000000000003</v>
      </c>
      <c r="M9756">
        <v>0</v>
      </c>
      <c r="N9756">
        <v>6.5119999999999996</v>
      </c>
    </row>
    <row r="9757" spans="1:14" hidden="1">
      <c r="A9757">
        <v>196</v>
      </c>
      <c r="B9757" t="s">
        <v>7578</v>
      </c>
      <c r="C9757" s="4">
        <v>41719</v>
      </c>
      <c r="D9757" s="4">
        <v>41723</v>
      </c>
      <c r="E9757" t="s">
        <v>15</v>
      </c>
      <c r="F9757" t="s">
        <v>1273</v>
      </c>
      <c r="G9757" t="s">
        <v>21</v>
      </c>
      <c r="H9757">
        <v>45011</v>
      </c>
      <c r="I9757" t="s">
        <v>1546</v>
      </c>
      <c r="J9757">
        <v>7.4080000000000004</v>
      </c>
      <c r="K9757">
        <v>2</v>
      </c>
      <c r="L9757">
        <v>3.1021000000000001</v>
      </c>
      <c r="M9757">
        <v>0.2</v>
      </c>
      <c r="N9757">
        <v>1.2038</v>
      </c>
    </row>
    <row r="9758" spans="1:14" hidden="1">
      <c r="A9758">
        <v>197</v>
      </c>
      <c r="B9758" t="s">
        <v>7578</v>
      </c>
      <c r="C9758" s="4">
        <v>41719</v>
      </c>
      <c r="D9758" s="4">
        <v>41723</v>
      </c>
      <c r="E9758" t="s">
        <v>15</v>
      </c>
      <c r="F9758" t="s">
        <v>1273</v>
      </c>
      <c r="G9758" t="s">
        <v>21</v>
      </c>
      <c r="H9758">
        <v>45011</v>
      </c>
      <c r="I9758" t="s">
        <v>2895</v>
      </c>
      <c r="J9758">
        <v>6.048</v>
      </c>
      <c r="K9758">
        <v>3</v>
      </c>
      <c r="L9758">
        <v>1.4867999999999999</v>
      </c>
      <c r="M9758">
        <v>0.2</v>
      </c>
      <c r="N9758">
        <v>1.5875999999999999</v>
      </c>
    </row>
    <row r="9759" spans="1:14" hidden="1">
      <c r="A9759">
        <v>5461</v>
      </c>
      <c r="B9759" t="s">
        <v>7579</v>
      </c>
      <c r="C9759" s="4">
        <v>41719</v>
      </c>
      <c r="D9759" s="4">
        <v>41723</v>
      </c>
      <c r="E9759" t="s">
        <v>15</v>
      </c>
      <c r="F9759" t="s">
        <v>3080</v>
      </c>
      <c r="G9759" t="s">
        <v>27</v>
      </c>
      <c r="H9759">
        <v>28806</v>
      </c>
      <c r="I9759" t="s">
        <v>1156</v>
      </c>
      <c r="J9759">
        <v>16.271999999999998</v>
      </c>
      <c r="K9759">
        <v>1</v>
      </c>
      <c r="L9759">
        <v>20.136600000000001</v>
      </c>
      <c r="M9759">
        <v>0.2</v>
      </c>
      <c r="N9759">
        <v>-3.8645999999999998</v>
      </c>
    </row>
    <row r="9760" spans="1:14" hidden="1">
      <c r="A9760">
        <v>7584</v>
      </c>
      <c r="B9760" t="s">
        <v>7580</v>
      </c>
      <c r="C9760" s="4">
        <v>41719</v>
      </c>
      <c r="D9760" s="4">
        <v>41723</v>
      </c>
      <c r="E9760" t="s">
        <v>15</v>
      </c>
      <c r="F9760" t="s">
        <v>60</v>
      </c>
      <c r="G9760" t="s">
        <v>27</v>
      </c>
      <c r="H9760">
        <v>22153</v>
      </c>
      <c r="I9760" t="s">
        <v>6075</v>
      </c>
      <c r="J9760">
        <v>3499.93</v>
      </c>
      <c r="K9760">
        <v>7</v>
      </c>
      <c r="L9760">
        <v>369.99259999999998</v>
      </c>
      <c r="M9760">
        <v>0</v>
      </c>
      <c r="N9760">
        <v>909.98180000000002</v>
      </c>
    </row>
    <row r="9761" spans="1:14" hidden="1">
      <c r="A9761">
        <v>7585</v>
      </c>
      <c r="B9761" t="s">
        <v>7580</v>
      </c>
      <c r="C9761" s="4">
        <v>41719</v>
      </c>
      <c r="D9761" s="4">
        <v>41723</v>
      </c>
      <c r="E9761" t="s">
        <v>15</v>
      </c>
      <c r="F9761" t="s">
        <v>60</v>
      </c>
      <c r="G9761" t="s">
        <v>27</v>
      </c>
      <c r="H9761">
        <v>22153</v>
      </c>
      <c r="I9761" t="s">
        <v>570</v>
      </c>
      <c r="J9761">
        <v>14.4</v>
      </c>
      <c r="K9761">
        <v>5</v>
      </c>
      <c r="L9761">
        <v>1.5551999999999999</v>
      </c>
      <c r="M9761">
        <v>0</v>
      </c>
      <c r="N9761">
        <v>6.6239999999999997</v>
      </c>
    </row>
    <row r="9762" spans="1:14" hidden="1">
      <c r="A9762">
        <v>7586</v>
      </c>
      <c r="B9762" t="s">
        <v>7580</v>
      </c>
      <c r="C9762" s="4">
        <v>41719</v>
      </c>
      <c r="D9762" s="4">
        <v>41723</v>
      </c>
      <c r="E9762" t="s">
        <v>15</v>
      </c>
      <c r="F9762" t="s">
        <v>60</v>
      </c>
      <c r="G9762" t="s">
        <v>27</v>
      </c>
      <c r="H9762">
        <v>22153</v>
      </c>
      <c r="I9762" t="s">
        <v>1000</v>
      </c>
      <c r="J9762">
        <v>122.97</v>
      </c>
      <c r="K9762">
        <v>3</v>
      </c>
      <c r="L9762">
        <v>20.904900000000001</v>
      </c>
      <c r="M9762">
        <v>0</v>
      </c>
      <c r="N9762">
        <v>60.255299999999998</v>
      </c>
    </row>
    <row r="9763" spans="1:14" hidden="1">
      <c r="A9763">
        <v>7587</v>
      </c>
      <c r="B9763" t="s">
        <v>7580</v>
      </c>
      <c r="C9763" s="4">
        <v>41719</v>
      </c>
      <c r="D9763" s="4">
        <v>41723</v>
      </c>
      <c r="E9763" t="s">
        <v>15</v>
      </c>
      <c r="F9763" t="s">
        <v>60</v>
      </c>
      <c r="G9763" t="s">
        <v>27</v>
      </c>
      <c r="H9763">
        <v>22153</v>
      </c>
      <c r="I9763" t="s">
        <v>917</v>
      </c>
      <c r="J9763">
        <v>9.32</v>
      </c>
      <c r="K9763">
        <v>4</v>
      </c>
      <c r="L9763">
        <v>1.6543000000000001</v>
      </c>
      <c r="M9763">
        <v>0</v>
      </c>
      <c r="N9763">
        <v>2.7027999999999999</v>
      </c>
    </row>
    <row r="9764" spans="1:14" hidden="1">
      <c r="A9764">
        <v>7588</v>
      </c>
      <c r="B9764" t="s">
        <v>7580</v>
      </c>
      <c r="C9764" s="4">
        <v>41719</v>
      </c>
      <c r="D9764" s="4">
        <v>41723</v>
      </c>
      <c r="E9764" t="s">
        <v>15</v>
      </c>
      <c r="F9764" t="s">
        <v>60</v>
      </c>
      <c r="G9764" t="s">
        <v>27</v>
      </c>
      <c r="H9764">
        <v>22153</v>
      </c>
      <c r="I9764" t="s">
        <v>145</v>
      </c>
      <c r="J9764">
        <v>122.94</v>
      </c>
      <c r="K9764">
        <v>3</v>
      </c>
      <c r="L9764">
        <v>21.3096</v>
      </c>
      <c r="M9764">
        <v>0</v>
      </c>
      <c r="N9764">
        <v>59.011200000000002</v>
      </c>
    </row>
    <row r="9765" spans="1:14" hidden="1">
      <c r="A9765">
        <v>8344</v>
      </c>
      <c r="B9765" t="s">
        <v>7581</v>
      </c>
      <c r="C9765" s="4">
        <v>41719</v>
      </c>
      <c r="D9765" s="4">
        <v>41723</v>
      </c>
      <c r="E9765" t="s">
        <v>15</v>
      </c>
      <c r="F9765" t="s">
        <v>1877</v>
      </c>
      <c r="G9765" t="s">
        <v>21</v>
      </c>
      <c r="H9765">
        <v>37918</v>
      </c>
      <c r="I9765" t="s">
        <v>2483</v>
      </c>
      <c r="J9765">
        <v>59.2</v>
      </c>
      <c r="K9765">
        <v>5</v>
      </c>
      <c r="L9765">
        <v>7.4</v>
      </c>
      <c r="M9765">
        <v>0.2</v>
      </c>
      <c r="N9765">
        <v>22.2</v>
      </c>
    </row>
    <row r="9766" spans="1:14" hidden="1">
      <c r="A9766">
        <v>8345</v>
      </c>
      <c r="B9766" t="s">
        <v>7581</v>
      </c>
      <c r="C9766" s="4">
        <v>41719</v>
      </c>
      <c r="D9766" s="4">
        <v>41723</v>
      </c>
      <c r="E9766" t="s">
        <v>15</v>
      </c>
      <c r="F9766" t="s">
        <v>1877</v>
      </c>
      <c r="G9766" t="s">
        <v>21</v>
      </c>
      <c r="H9766">
        <v>37918</v>
      </c>
      <c r="I9766" t="s">
        <v>218</v>
      </c>
      <c r="J9766">
        <v>32.951999999999998</v>
      </c>
      <c r="K9766">
        <v>3</v>
      </c>
      <c r="L9766">
        <v>8.7872000000000003</v>
      </c>
      <c r="M9766">
        <v>0.2</v>
      </c>
      <c r="N9766">
        <v>6.5903999999999998</v>
      </c>
    </row>
    <row r="9767" spans="1:14" hidden="1">
      <c r="A9767">
        <v>8346</v>
      </c>
      <c r="B9767" t="s">
        <v>7581</v>
      </c>
      <c r="C9767" s="4">
        <v>41719</v>
      </c>
      <c r="D9767" s="4">
        <v>41723</v>
      </c>
      <c r="E9767" t="s">
        <v>15</v>
      </c>
      <c r="F9767" t="s">
        <v>1877</v>
      </c>
      <c r="G9767" t="s">
        <v>21</v>
      </c>
      <c r="H9767">
        <v>37918</v>
      </c>
      <c r="I9767" t="s">
        <v>1163</v>
      </c>
      <c r="J9767">
        <v>218.376</v>
      </c>
      <c r="K9767">
        <v>3</v>
      </c>
      <c r="L9767">
        <v>76.431600000000003</v>
      </c>
      <c r="M9767">
        <v>0.2</v>
      </c>
      <c r="N9767">
        <v>-10.918799999999999</v>
      </c>
    </row>
    <row r="9768" spans="1:14" hidden="1">
      <c r="A9768">
        <v>6161</v>
      </c>
      <c r="B9768" t="s">
        <v>7582</v>
      </c>
      <c r="C9768" s="4">
        <v>41717</v>
      </c>
      <c r="D9768" s="4">
        <v>41719</v>
      </c>
      <c r="E9768" t="s">
        <v>38</v>
      </c>
      <c r="F9768" t="s">
        <v>2354</v>
      </c>
      <c r="G9768" t="s">
        <v>27</v>
      </c>
      <c r="H9768">
        <v>33801</v>
      </c>
      <c r="I9768" t="s">
        <v>2592</v>
      </c>
      <c r="J9768">
        <v>323.976</v>
      </c>
      <c r="K9768">
        <v>3</v>
      </c>
      <c r="L9768">
        <v>98.542699999999996</v>
      </c>
      <c r="M9768">
        <v>0.2</v>
      </c>
      <c r="N9768">
        <v>28.347899999999999</v>
      </c>
    </row>
    <row r="9769" spans="1:14" hidden="1">
      <c r="A9769">
        <v>6162</v>
      </c>
      <c r="B9769" t="s">
        <v>7582</v>
      </c>
      <c r="C9769" s="4">
        <v>41717</v>
      </c>
      <c r="D9769" s="4">
        <v>41719</v>
      </c>
      <c r="E9769" t="s">
        <v>38</v>
      </c>
      <c r="F9769" t="s">
        <v>2354</v>
      </c>
      <c r="G9769" t="s">
        <v>27</v>
      </c>
      <c r="H9769">
        <v>33801</v>
      </c>
      <c r="I9769" t="s">
        <v>2360</v>
      </c>
      <c r="J9769">
        <v>11.808</v>
      </c>
      <c r="K9769">
        <v>4</v>
      </c>
      <c r="L9769">
        <v>1.9557</v>
      </c>
      <c r="M9769">
        <v>0.2</v>
      </c>
      <c r="N9769">
        <v>3.9851999999999999</v>
      </c>
    </row>
    <row r="9770" spans="1:14" hidden="1">
      <c r="A9770">
        <v>6163</v>
      </c>
      <c r="B9770" t="s">
        <v>7582</v>
      </c>
      <c r="C9770" s="4">
        <v>41717</v>
      </c>
      <c r="D9770" s="4">
        <v>41719</v>
      </c>
      <c r="E9770" t="s">
        <v>38</v>
      </c>
      <c r="F9770" t="s">
        <v>2354</v>
      </c>
      <c r="G9770" t="s">
        <v>27</v>
      </c>
      <c r="H9770">
        <v>33801</v>
      </c>
      <c r="I9770" t="s">
        <v>265</v>
      </c>
      <c r="J9770">
        <v>26.16</v>
      </c>
      <c r="K9770">
        <v>3</v>
      </c>
      <c r="L9770">
        <v>8.0660000000000007</v>
      </c>
      <c r="M9770">
        <v>0.2</v>
      </c>
      <c r="N9770">
        <v>1.962</v>
      </c>
    </row>
    <row r="9771" spans="1:14" hidden="1">
      <c r="A9771">
        <v>6164</v>
      </c>
      <c r="B9771" t="s">
        <v>7582</v>
      </c>
      <c r="C9771" s="4">
        <v>41717</v>
      </c>
      <c r="D9771" s="4">
        <v>41719</v>
      </c>
      <c r="E9771" t="s">
        <v>38</v>
      </c>
      <c r="F9771" t="s">
        <v>2354</v>
      </c>
      <c r="G9771" t="s">
        <v>27</v>
      </c>
      <c r="H9771">
        <v>33801</v>
      </c>
      <c r="I9771" t="s">
        <v>918</v>
      </c>
      <c r="J9771">
        <v>33.57</v>
      </c>
      <c r="K9771">
        <v>5</v>
      </c>
      <c r="L9771">
        <v>11.8614</v>
      </c>
      <c r="M9771">
        <v>0.7</v>
      </c>
      <c r="N9771">
        <v>-25.736999999999998</v>
      </c>
    </row>
    <row r="9772" spans="1:14" hidden="1">
      <c r="A9772">
        <v>6165</v>
      </c>
      <c r="B9772" t="s">
        <v>7582</v>
      </c>
      <c r="C9772" s="4">
        <v>41717</v>
      </c>
      <c r="D9772" s="4">
        <v>41719</v>
      </c>
      <c r="E9772" t="s">
        <v>38</v>
      </c>
      <c r="F9772" t="s">
        <v>2354</v>
      </c>
      <c r="G9772" t="s">
        <v>27</v>
      </c>
      <c r="H9772">
        <v>33801</v>
      </c>
      <c r="I9772" t="s">
        <v>3200</v>
      </c>
      <c r="J9772">
        <v>4.992</v>
      </c>
      <c r="K9772">
        <v>3</v>
      </c>
      <c r="L9772">
        <v>1.2063999999999999</v>
      </c>
      <c r="M9772">
        <v>0.2</v>
      </c>
      <c r="N9772">
        <v>1.3728</v>
      </c>
    </row>
    <row r="9773" spans="1:14" hidden="1">
      <c r="A9773">
        <v>6166</v>
      </c>
      <c r="B9773" t="s">
        <v>7582</v>
      </c>
      <c r="C9773" s="4">
        <v>41717</v>
      </c>
      <c r="D9773" s="4">
        <v>41719</v>
      </c>
      <c r="E9773" t="s">
        <v>38</v>
      </c>
      <c r="F9773" t="s">
        <v>2354</v>
      </c>
      <c r="G9773" t="s">
        <v>27</v>
      </c>
      <c r="H9773">
        <v>33801</v>
      </c>
      <c r="I9773" t="s">
        <v>1553</v>
      </c>
      <c r="J9773">
        <v>20.015999999999998</v>
      </c>
      <c r="K9773">
        <v>3</v>
      </c>
      <c r="L9773">
        <v>4.8372000000000002</v>
      </c>
      <c r="M9773">
        <v>0.2</v>
      </c>
      <c r="N9773">
        <v>5.5044000000000004</v>
      </c>
    </row>
    <row r="9774" spans="1:14" hidden="1">
      <c r="A9774">
        <v>6167</v>
      </c>
      <c r="B9774" t="s">
        <v>7582</v>
      </c>
      <c r="C9774" s="4">
        <v>41717</v>
      </c>
      <c r="D9774" s="4">
        <v>41719</v>
      </c>
      <c r="E9774" t="s">
        <v>38</v>
      </c>
      <c r="F9774" t="s">
        <v>2354</v>
      </c>
      <c r="G9774" t="s">
        <v>27</v>
      </c>
      <c r="H9774">
        <v>33801</v>
      </c>
      <c r="I9774" t="s">
        <v>2158</v>
      </c>
      <c r="J9774">
        <v>170.24</v>
      </c>
      <c r="K9774">
        <v>2</v>
      </c>
      <c r="L9774">
        <v>58.52</v>
      </c>
      <c r="M9774">
        <v>0.2</v>
      </c>
      <c r="N9774">
        <v>53.2</v>
      </c>
    </row>
    <row r="9775" spans="1:14" hidden="1">
      <c r="A9775">
        <v>2697</v>
      </c>
      <c r="B9775" t="s">
        <v>7583</v>
      </c>
      <c r="C9775" s="4">
        <v>41716</v>
      </c>
      <c r="D9775" s="4">
        <v>41721</v>
      </c>
      <c r="E9775" t="s">
        <v>15</v>
      </c>
      <c r="F9775" t="s">
        <v>1829</v>
      </c>
      <c r="G9775" t="s">
        <v>17</v>
      </c>
      <c r="H9775">
        <v>32216</v>
      </c>
      <c r="I9775" t="s">
        <v>7584</v>
      </c>
      <c r="J9775">
        <v>821.3</v>
      </c>
      <c r="K9775">
        <v>4</v>
      </c>
      <c r="L9775">
        <v>209.4315</v>
      </c>
      <c r="M9775">
        <v>0.5</v>
      </c>
      <c r="N9775">
        <v>-16.425999999999998</v>
      </c>
    </row>
    <row r="9776" spans="1:14" hidden="1">
      <c r="A9776">
        <v>2698</v>
      </c>
      <c r="B9776" t="s">
        <v>7583</v>
      </c>
      <c r="C9776" s="4">
        <v>41716</v>
      </c>
      <c r="D9776" s="4">
        <v>41721</v>
      </c>
      <c r="E9776" t="s">
        <v>15</v>
      </c>
      <c r="F9776" t="s">
        <v>1829</v>
      </c>
      <c r="G9776" t="s">
        <v>17</v>
      </c>
      <c r="H9776">
        <v>32216</v>
      </c>
      <c r="I9776" t="s">
        <v>7585</v>
      </c>
      <c r="J9776">
        <v>22638.48</v>
      </c>
      <c r="K9776">
        <v>6</v>
      </c>
      <c r="L9776">
        <v>4074.9263999999998</v>
      </c>
      <c r="M9776">
        <v>0.5</v>
      </c>
      <c r="N9776">
        <v>-1811.0784000000001</v>
      </c>
    </row>
    <row r="9777" spans="1:14" hidden="1">
      <c r="A9777">
        <v>2699</v>
      </c>
      <c r="B9777" t="s">
        <v>7583</v>
      </c>
      <c r="C9777" s="4">
        <v>41716</v>
      </c>
      <c r="D9777" s="4">
        <v>41721</v>
      </c>
      <c r="E9777" t="s">
        <v>15</v>
      </c>
      <c r="F9777" t="s">
        <v>1829</v>
      </c>
      <c r="G9777" t="s">
        <v>17</v>
      </c>
      <c r="H9777">
        <v>32216</v>
      </c>
      <c r="I9777" t="s">
        <v>3437</v>
      </c>
      <c r="J9777">
        <v>21.376000000000001</v>
      </c>
      <c r="K9777">
        <v>4</v>
      </c>
      <c r="L9777">
        <v>3.4735999999999998</v>
      </c>
      <c r="M9777">
        <v>0.2</v>
      </c>
      <c r="N9777">
        <v>7.4816000000000003</v>
      </c>
    </row>
    <row r="9778" spans="1:14" hidden="1">
      <c r="A9778">
        <v>2700</v>
      </c>
      <c r="B9778" t="s">
        <v>7583</v>
      </c>
      <c r="C9778" s="4">
        <v>41716</v>
      </c>
      <c r="D9778" s="4">
        <v>41721</v>
      </c>
      <c r="E9778" t="s">
        <v>15</v>
      </c>
      <c r="F9778" t="s">
        <v>1829</v>
      </c>
      <c r="G9778" t="s">
        <v>17</v>
      </c>
      <c r="H9778">
        <v>32216</v>
      </c>
      <c r="I9778" t="s">
        <v>333</v>
      </c>
      <c r="J9778">
        <v>8.016</v>
      </c>
      <c r="K9778">
        <v>3</v>
      </c>
      <c r="L9778">
        <v>2.3380000000000001</v>
      </c>
      <c r="M9778">
        <v>0.2</v>
      </c>
      <c r="N9778">
        <v>1.002</v>
      </c>
    </row>
    <row r="9779" spans="1:14" hidden="1">
      <c r="A9779">
        <v>2701</v>
      </c>
      <c r="B9779" t="s">
        <v>7583</v>
      </c>
      <c r="C9779" s="4">
        <v>41716</v>
      </c>
      <c r="D9779" s="4">
        <v>41721</v>
      </c>
      <c r="E9779" t="s">
        <v>15</v>
      </c>
      <c r="F9779" t="s">
        <v>1829</v>
      </c>
      <c r="G9779" t="s">
        <v>17</v>
      </c>
      <c r="H9779">
        <v>32216</v>
      </c>
      <c r="I9779" t="s">
        <v>738</v>
      </c>
      <c r="J9779">
        <v>30.768000000000001</v>
      </c>
      <c r="K9779">
        <v>2</v>
      </c>
      <c r="L9779">
        <v>11.345700000000001</v>
      </c>
      <c r="M9779">
        <v>0.2</v>
      </c>
      <c r="N9779">
        <v>8.0765999999999991</v>
      </c>
    </row>
    <row r="9780" spans="1:14" hidden="1">
      <c r="A9780">
        <v>2702</v>
      </c>
      <c r="B9780" t="s">
        <v>7583</v>
      </c>
      <c r="C9780" s="4">
        <v>41716</v>
      </c>
      <c r="D9780" s="4">
        <v>41721</v>
      </c>
      <c r="E9780" t="s">
        <v>15</v>
      </c>
      <c r="F9780" t="s">
        <v>1829</v>
      </c>
      <c r="G9780" t="s">
        <v>17</v>
      </c>
      <c r="H9780">
        <v>32216</v>
      </c>
      <c r="I9780" t="s">
        <v>1886</v>
      </c>
      <c r="J9780">
        <v>18.936</v>
      </c>
      <c r="K9780">
        <v>3</v>
      </c>
      <c r="L9780">
        <v>4.3395000000000001</v>
      </c>
      <c r="M9780">
        <v>0.2</v>
      </c>
      <c r="N9780">
        <v>5.9175000000000004</v>
      </c>
    </row>
    <row r="9781" spans="1:14" hidden="1">
      <c r="A9781">
        <v>2703</v>
      </c>
      <c r="B9781" t="s">
        <v>7583</v>
      </c>
      <c r="C9781" s="4">
        <v>41716</v>
      </c>
      <c r="D9781" s="4">
        <v>41721</v>
      </c>
      <c r="E9781" t="s">
        <v>15</v>
      </c>
      <c r="F9781" t="s">
        <v>1829</v>
      </c>
      <c r="G9781" t="s">
        <v>17</v>
      </c>
      <c r="H9781">
        <v>32216</v>
      </c>
      <c r="I9781" t="s">
        <v>6408</v>
      </c>
      <c r="J9781">
        <v>122.352</v>
      </c>
      <c r="K9781">
        <v>3</v>
      </c>
      <c r="L9781">
        <v>35.686</v>
      </c>
      <c r="M9781">
        <v>0.2</v>
      </c>
      <c r="N9781">
        <v>15.294</v>
      </c>
    </row>
    <row r="9782" spans="1:14" hidden="1">
      <c r="A9782">
        <v>6152</v>
      </c>
      <c r="B9782" t="s">
        <v>7586</v>
      </c>
      <c r="C9782" s="4">
        <v>41716</v>
      </c>
      <c r="D9782" s="4">
        <v>41719</v>
      </c>
      <c r="E9782" t="s">
        <v>52</v>
      </c>
      <c r="F9782" t="s">
        <v>1206</v>
      </c>
      <c r="G9782" t="s">
        <v>17</v>
      </c>
      <c r="H9782">
        <v>94110</v>
      </c>
      <c r="I9782" t="s">
        <v>2463</v>
      </c>
      <c r="J9782">
        <v>1198.33</v>
      </c>
      <c r="K9782">
        <v>10</v>
      </c>
      <c r="L9782">
        <v>112.78400000000001</v>
      </c>
      <c r="M9782">
        <v>0.15</v>
      </c>
      <c r="N9782">
        <v>70.489999999999995</v>
      </c>
    </row>
    <row r="9783" spans="1:14" hidden="1">
      <c r="A9783">
        <v>7328</v>
      </c>
      <c r="B9783" t="s">
        <v>7587</v>
      </c>
      <c r="C9783" s="4">
        <v>41716</v>
      </c>
      <c r="D9783" s="4">
        <v>41722</v>
      </c>
      <c r="E9783" t="s">
        <v>15</v>
      </c>
      <c r="F9783" t="s">
        <v>1087</v>
      </c>
      <c r="G9783" t="s">
        <v>17</v>
      </c>
      <c r="H9783">
        <v>91505</v>
      </c>
      <c r="I9783" t="s">
        <v>3453</v>
      </c>
      <c r="J9783">
        <v>111</v>
      </c>
      <c r="K9783">
        <v>2</v>
      </c>
      <c r="L9783">
        <v>48.284999999999997</v>
      </c>
      <c r="M9783">
        <v>0</v>
      </c>
      <c r="N9783">
        <v>14.43</v>
      </c>
    </row>
    <row r="9784" spans="1:14" hidden="1">
      <c r="A9784">
        <v>7329</v>
      </c>
      <c r="B9784" t="s">
        <v>7587</v>
      </c>
      <c r="C9784" s="4">
        <v>41716</v>
      </c>
      <c r="D9784" s="4">
        <v>41722</v>
      </c>
      <c r="E9784" t="s">
        <v>15</v>
      </c>
      <c r="F9784" t="s">
        <v>1087</v>
      </c>
      <c r="G9784" t="s">
        <v>17</v>
      </c>
      <c r="H9784">
        <v>91505</v>
      </c>
      <c r="I9784" t="s">
        <v>1786</v>
      </c>
      <c r="J9784">
        <v>1279.9680000000001</v>
      </c>
      <c r="K9784">
        <v>4</v>
      </c>
      <c r="L9784">
        <v>215.99459999999999</v>
      </c>
      <c r="M9784">
        <v>0.2</v>
      </c>
      <c r="N9784">
        <v>415.9896</v>
      </c>
    </row>
    <row r="9785" spans="1:14" hidden="1">
      <c r="A9785">
        <v>7330</v>
      </c>
      <c r="B9785" t="s">
        <v>7587</v>
      </c>
      <c r="C9785" s="4">
        <v>41716</v>
      </c>
      <c r="D9785" s="4">
        <v>41722</v>
      </c>
      <c r="E9785" t="s">
        <v>15</v>
      </c>
      <c r="F9785" t="s">
        <v>1087</v>
      </c>
      <c r="G9785" t="s">
        <v>17</v>
      </c>
      <c r="H9785">
        <v>91505</v>
      </c>
      <c r="I9785" t="s">
        <v>3303</v>
      </c>
      <c r="J9785">
        <v>1856.19</v>
      </c>
      <c r="K9785">
        <v>7</v>
      </c>
      <c r="L9785">
        <v>217.43940000000001</v>
      </c>
      <c r="M9785">
        <v>0</v>
      </c>
      <c r="N9785">
        <v>334.11419999999998</v>
      </c>
    </row>
    <row r="9786" spans="1:14" hidden="1">
      <c r="A9786">
        <v>1346</v>
      </c>
      <c r="B9786" t="s">
        <v>7588</v>
      </c>
      <c r="C9786" s="4">
        <v>41715</v>
      </c>
      <c r="D9786" s="4">
        <v>41722</v>
      </c>
      <c r="E9786" t="s">
        <v>15</v>
      </c>
      <c r="F9786" t="s">
        <v>269</v>
      </c>
      <c r="G9786" t="s">
        <v>21</v>
      </c>
      <c r="H9786">
        <v>55044</v>
      </c>
      <c r="I9786" t="s">
        <v>3254</v>
      </c>
      <c r="J9786">
        <v>93.78</v>
      </c>
      <c r="K9786">
        <v>2</v>
      </c>
      <c r="L9786">
        <v>28.602900000000002</v>
      </c>
      <c r="M9786">
        <v>0</v>
      </c>
      <c r="N9786">
        <v>36.574199999999998</v>
      </c>
    </row>
    <row r="9787" spans="1:14" hidden="1">
      <c r="A9787">
        <v>1347</v>
      </c>
      <c r="B9787" t="s">
        <v>7588</v>
      </c>
      <c r="C9787" s="4">
        <v>41715</v>
      </c>
      <c r="D9787" s="4">
        <v>41722</v>
      </c>
      <c r="E9787" t="s">
        <v>15</v>
      </c>
      <c r="F9787" t="s">
        <v>269</v>
      </c>
      <c r="G9787" t="s">
        <v>21</v>
      </c>
      <c r="H9787">
        <v>55044</v>
      </c>
      <c r="I9787" t="s">
        <v>5353</v>
      </c>
      <c r="J9787">
        <v>47.18</v>
      </c>
      <c r="K9787">
        <v>7</v>
      </c>
      <c r="L9787">
        <v>3.37</v>
      </c>
      <c r="M9787">
        <v>0</v>
      </c>
      <c r="N9787">
        <v>23.59</v>
      </c>
    </row>
    <row r="9788" spans="1:14" hidden="1">
      <c r="A9788">
        <v>1348</v>
      </c>
      <c r="B9788" t="s">
        <v>7588</v>
      </c>
      <c r="C9788" s="4">
        <v>41715</v>
      </c>
      <c r="D9788" s="4">
        <v>41722</v>
      </c>
      <c r="E9788" t="s">
        <v>15</v>
      </c>
      <c r="F9788" t="s">
        <v>269</v>
      </c>
      <c r="G9788" t="s">
        <v>21</v>
      </c>
      <c r="H9788">
        <v>55044</v>
      </c>
      <c r="I9788" t="s">
        <v>2345</v>
      </c>
      <c r="J9788">
        <v>19.68</v>
      </c>
      <c r="K9788">
        <v>6</v>
      </c>
      <c r="L9788">
        <v>2.3288000000000002</v>
      </c>
      <c r="M9788">
        <v>0</v>
      </c>
      <c r="N9788">
        <v>5.7072000000000003</v>
      </c>
    </row>
    <row r="9789" spans="1:14" hidden="1">
      <c r="A9789">
        <v>1349</v>
      </c>
      <c r="B9789" t="s">
        <v>7588</v>
      </c>
      <c r="C9789" s="4">
        <v>41715</v>
      </c>
      <c r="D9789" s="4">
        <v>41722</v>
      </c>
      <c r="E9789" t="s">
        <v>15</v>
      </c>
      <c r="F9789" t="s">
        <v>269</v>
      </c>
      <c r="G9789" t="s">
        <v>21</v>
      </c>
      <c r="H9789">
        <v>55044</v>
      </c>
      <c r="I9789" t="s">
        <v>5813</v>
      </c>
      <c r="J9789">
        <v>53.4</v>
      </c>
      <c r="K9789">
        <v>10</v>
      </c>
      <c r="L9789">
        <v>2.8302</v>
      </c>
      <c r="M9789">
        <v>0</v>
      </c>
      <c r="N9789">
        <v>25.097999999999999</v>
      </c>
    </row>
    <row r="9790" spans="1:14" hidden="1">
      <c r="A9790">
        <v>1350</v>
      </c>
      <c r="B9790" t="s">
        <v>7588</v>
      </c>
      <c r="C9790" s="4">
        <v>41715</v>
      </c>
      <c r="D9790" s="4">
        <v>41722</v>
      </c>
      <c r="E9790" t="s">
        <v>15</v>
      </c>
      <c r="F9790" t="s">
        <v>269</v>
      </c>
      <c r="G9790" t="s">
        <v>21</v>
      </c>
      <c r="H9790">
        <v>55044</v>
      </c>
      <c r="I9790" t="s">
        <v>7018</v>
      </c>
      <c r="J9790">
        <v>35.880000000000003</v>
      </c>
      <c r="K9790">
        <v>6</v>
      </c>
      <c r="L9790">
        <v>3.1095999999999999</v>
      </c>
      <c r="M9790">
        <v>0</v>
      </c>
      <c r="N9790">
        <v>17.2224</v>
      </c>
    </row>
    <row r="9791" spans="1:14" hidden="1">
      <c r="A9791">
        <v>2358</v>
      </c>
      <c r="B9791" t="s">
        <v>7589</v>
      </c>
      <c r="C9791" s="4">
        <v>41715</v>
      </c>
      <c r="D9791" s="4">
        <v>41719</v>
      </c>
      <c r="E9791" t="s">
        <v>15</v>
      </c>
      <c r="F9791" t="s">
        <v>2790</v>
      </c>
      <c r="G9791" t="s">
        <v>27</v>
      </c>
      <c r="H9791">
        <v>10024</v>
      </c>
      <c r="I9791" t="s">
        <v>436</v>
      </c>
      <c r="J9791">
        <v>1579.7460000000001</v>
      </c>
      <c r="K9791">
        <v>7</v>
      </c>
      <c r="L9791">
        <v>289.62009999999998</v>
      </c>
      <c r="M9791">
        <v>0.4</v>
      </c>
      <c r="N9791">
        <v>-447.59469999999999</v>
      </c>
    </row>
    <row r="9792" spans="1:14" hidden="1">
      <c r="A9792">
        <v>2359</v>
      </c>
      <c r="B9792" t="s">
        <v>7589</v>
      </c>
      <c r="C9792" s="4">
        <v>41715</v>
      </c>
      <c r="D9792" s="4">
        <v>41719</v>
      </c>
      <c r="E9792" t="s">
        <v>15</v>
      </c>
      <c r="F9792" t="s">
        <v>2790</v>
      </c>
      <c r="G9792" t="s">
        <v>27</v>
      </c>
      <c r="H9792">
        <v>10024</v>
      </c>
      <c r="I9792" t="s">
        <v>1789</v>
      </c>
      <c r="J9792">
        <v>1071.576</v>
      </c>
      <c r="K9792">
        <v>4</v>
      </c>
      <c r="L9792">
        <v>406.30590000000001</v>
      </c>
      <c r="M9792">
        <v>0.4</v>
      </c>
      <c r="N9792">
        <v>-553.64760000000001</v>
      </c>
    </row>
    <row r="9793" spans="1:14" hidden="1">
      <c r="A9793">
        <v>2360</v>
      </c>
      <c r="B9793" t="s">
        <v>7589</v>
      </c>
      <c r="C9793" s="4">
        <v>41715</v>
      </c>
      <c r="D9793" s="4">
        <v>41719</v>
      </c>
      <c r="E9793" t="s">
        <v>15</v>
      </c>
      <c r="F9793" t="s">
        <v>2790</v>
      </c>
      <c r="G9793" t="s">
        <v>27</v>
      </c>
      <c r="H9793">
        <v>10024</v>
      </c>
      <c r="I9793" t="s">
        <v>7075</v>
      </c>
      <c r="J9793">
        <v>613.90800000000002</v>
      </c>
      <c r="K9793">
        <v>3</v>
      </c>
      <c r="L9793">
        <v>245.56319999999999</v>
      </c>
      <c r="M9793">
        <v>0.4</v>
      </c>
      <c r="N9793">
        <v>-122.7816</v>
      </c>
    </row>
    <row r="9794" spans="1:14" hidden="1">
      <c r="A9794">
        <v>2361</v>
      </c>
      <c r="B9794" t="s">
        <v>7589</v>
      </c>
      <c r="C9794" s="4">
        <v>41715</v>
      </c>
      <c r="D9794" s="4">
        <v>41719</v>
      </c>
      <c r="E9794" t="s">
        <v>15</v>
      </c>
      <c r="F9794" t="s">
        <v>2790</v>
      </c>
      <c r="G9794" t="s">
        <v>27</v>
      </c>
      <c r="H9794">
        <v>10024</v>
      </c>
      <c r="I9794" t="s">
        <v>7590</v>
      </c>
      <c r="J9794">
        <v>34.86</v>
      </c>
      <c r="K9794">
        <v>7</v>
      </c>
      <c r="L9794">
        <v>2.6394000000000002</v>
      </c>
      <c r="M9794">
        <v>0</v>
      </c>
      <c r="N9794">
        <v>16.3842</v>
      </c>
    </row>
    <row r="9795" spans="1:14" hidden="1">
      <c r="A9795">
        <v>2362</v>
      </c>
      <c r="B9795" t="s">
        <v>7589</v>
      </c>
      <c r="C9795" s="4">
        <v>41715</v>
      </c>
      <c r="D9795" s="4">
        <v>41719</v>
      </c>
      <c r="E9795" t="s">
        <v>15</v>
      </c>
      <c r="F9795" t="s">
        <v>2790</v>
      </c>
      <c r="G9795" t="s">
        <v>27</v>
      </c>
      <c r="H9795">
        <v>10024</v>
      </c>
      <c r="I9795" t="s">
        <v>7591</v>
      </c>
      <c r="J9795">
        <v>155.04</v>
      </c>
      <c r="K9795">
        <v>4</v>
      </c>
      <c r="L9795">
        <v>19.767600000000002</v>
      </c>
      <c r="M9795">
        <v>0</v>
      </c>
      <c r="N9795">
        <v>75.9696</v>
      </c>
    </row>
    <row r="9796" spans="1:14" hidden="1">
      <c r="A9796">
        <v>5101</v>
      </c>
      <c r="B9796" t="s">
        <v>7592</v>
      </c>
      <c r="C9796" s="4">
        <v>41715</v>
      </c>
      <c r="D9796" s="4">
        <v>41715</v>
      </c>
      <c r="E9796" t="s">
        <v>98</v>
      </c>
      <c r="F9796" t="s">
        <v>2803</v>
      </c>
      <c r="G9796" t="s">
        <v>21</v>
      </c>
      <c r="H9796">
        <v>75217</v>
      </c>
      <c r="I9796" t="s">
        <v>2037</v>
      </c>
      <c r="J9796">
        <v>4.4480000000000004</v>
      </c>
      <c r="K9796">
        <v>2</v>
      </c>
      <c r="L9796">
        <v>2.0571999999999999</v>
      </c>
      <c r="M9796">
        <v>0.2</v>
      </c>
      <c r="N9796">
        <v>0.33360000000000001</v>
      </c>
    </row>
    <row r="9797" spans="1:14" hidden="1">
      <c r="A9797">
        <v>5102</v>
      </c>
      <c r="B9797" t="s">
        <v>7592</v>
      </c>
      <c r="C9797" s="4">
        <v>41715</v>
      </c>
      <c r="D9797" s="4">
        <v>41715</v>
      </c>
      <c r="E9797" t="s">
        <v>98</v>
      </c>
      <c r="F9797" t="s">
        <v>2803</v>
      </c>
      <c r="G9797" t="s">
        <v>21</v>
      </c>
      <c r="H9797">
        <v>75217</v>
      </c>
      <c r="I9797" t="s">
        <v>1720</v>
      </c>
      <c r="J9797">
        <v>5.1840000000000002</v>
      </c>
      <c r="K9797">
        <v>1</v>
      </c>
      <c r="L9797">
        <v>3.3048000000000002</v>
      </c>
      <c r="M9797">
        <v>0.2</v>
      </c>
      <c r="N9797">
        <v>1.8792</v>
      </c>
    </row>
    <row r="9798" spans="1:14" hidden="1">
      <c r="A9798">
        <v>5103</v>
      </c>
      <c r="B9798" t="s">
        <v>7592</v>
      </c>
      <c r="C9798" s="4">
        <v>41715</v>
      </c>
      <c r="D9798" s="4">
        <v>41715</v>
      </c>
      <c r="E9798" t="s">
        <v>98</v>
      </c>
      <c r="F9798" t="s">
        <v>2803</v>
      </c>
      <c r="G9798" t="s">
        <v>21</v>
      </c>
      <c r="H9798">
        <v>75217</v>
      </c>
      <c r="I9798" t="s">
        <v>3475</v>
      </c>
      <c r="J9798">
        <v>15.552</v>
      </c>
      <c r="K9798">
        <v>3</v>
      </c>
      <c r="L9798">
        <v>3.3696000000000002</v>
      </c>
      <c r="M9798">
        <v>0.2</v>
      </c>
      <c r="N9798">
        <v>5.4432</v>
      </c>
    </row>
    <row r="9799" spans="1:14" hidden="1">
      <c r="A9799">
        <v>7428</v>
      </c>
      <c r="B9799" t="s">
        <v>7593</v>
      </c>
      <c r="C9799" s="4">
        <v>41715</v>
      </c>
      <c r="D9799" s="4">
        <v>41719</v>
      </c>
      <c r="E9799" t="s">
        <v>15</v>
      </c>
      <c r="F9799" t="s">
        <v>4011</v>
      </c>
      <c r="G9799" t="s">
        <v>27</v>
      </c>
      <c r="H9799">
        <v>39212</v>
      </c>
      <c r="I9799" t="s">
        <v>352</v>
      </c>
      <c r="J9799">
        <v>11.43</v>
      </c>
      <c r="K9799">
        <v>3</v>
      </c>
      <c r="L9799">
        <v>2.0192999999999999</v>
      </c>
      <c r="M9799">
        <v>0</v>
      </c>
      <c r="N9799">
        <v>5.3720999999999997</v>
      </c>
    </row>
    <row r="9800" spans="1:14" hidden="1">
      <c r="A9800">
        <v>7429</v>
      </c>
      <c r="B9800" t="s">
        <v>7593</v>
      </c>
      <c r="C9800" s="4">
        <v>41715</v>
      </c>
      <c r="D9800" s="4">
        <v>41719</v>
      </c>
      <c r="E9800" t="s">
        <v>15</v>
      </c>
      <c r="F9800" t="s">
        <v>4011</v>
      </c>
      <c r="G9800" t="s">
        <v>27</v>
      </c>
      <c r="H9800">
        <v>39212</v>
      </c>
      <c r="I9800" t="s">
        <v>1807</v>
      </c>
      <c r="J9800">
        <v>30.44</v>
      </c>
      <c r="K9800">
        <v>2</v>
      </c>
      <c r="L9800">
        <v>7.7622</v>
      </c>
      <c r="M9800">
        <v>0</v>
      </c>
      <c r="N9800">
        <v>14.9156</v>
      </c>
    </row>
    <row r="9801" spans="1:14" hidden="1">
      <c r="A9801">
        <v>7430</v>
      </c>
      <c r="B9801" t="s">
        <v>7593</v>
      </c>
      <c r="C9801" s="4">
        <v>41715</v>
      </c>
      <c r="D9801" s="4">
        <v>41719</v>
      </c>
      <c r="E9801" t="s">
        <v>15</v>
      </c>
      <c r="F9801" t="s">
        <v>4011</v>
      </c>
      <c r="G9801" t="s">
        <v>27</v>
      </c>
      <c r="H9801">
        <v>39212</v>
      </c>
      <c r="I9801" t="s">
        <v>5119</v>
      </c>
      <c r="J9801">
        <v>12.96</v>
      </c>
      <c r="K9801">
        <v>2</v>
      </c>
      <c r="L9801">
        <v>3.3048000000000002</v>
      </c>
      <c r="M9801">
        <v>0</v>
      </c>
      <c r="N9801">
        <v>6.3503999999999996</v>
      </c>
    </row>
    <row r="9802" spans="1:14" hidden="1">
      <c r="A9802">
        <v>7431</v>
      </c>
      <c r="B9802" t="s">
        <v>7593</v>
      </c>
      <c r="C9802" s="4">
        <v>41715</v>
      </c>
      <c r="D9802" s="4">
        <v>41719</v>
      </c>
      <c r="E9802" t="s">
        <v>15</v>
      </c>
      <c r="F9802" t="s">
        <v>4011</v>
      </c>
      <c r="G9802" t="s">
        <v>27</v>
      </c>
      <c r="H9802">
        <v>39212</v>
      </c>
      <c r="I9802" t="s">
        <v>7099</v>
      </c>
      <c r="J9802">
        <v>16</v>
      </c>
      <c r="K9802">
        <v>4</v>
      </c>
      <c r="L9802">
        <v>2.08</v>
      </c>
      <c r="M9802">
        <v>0</v>
      </c>
      <c r="N9802">
        <v>7.68</v>
      </c>
    </row>
    <row r="9803" spans="1:14" hidden="1">
      <c r="A9803">
        <v>7432</v>
      </c>
      <c r="B9803" t="s">
        <v>7593</v>
      </c>
      <c r="C9803" s="4">
        <v>41715</v>
      </c>
      <c r="D9803" s="4">
        <v>41719</v>
      </c>
      <c r="E9803" t="s">
        <v>15</v>
      </c>
      <c r="F9803" t="s">
        <v>4011</v>
      </c>
      <c r="G9803" t="s">
        <v>27</v>
      </c>
      <c r="H9803">
        <v>39212</v>
      </c>
      <c r="I9803" t="s">
        <v>1329</v>
      </c>
      <c r="J9803">
        <v>32.67</v>
      </c>
      <c r="K9803">
        <v>3</v>
      </c>
      <c r="L9803">
        <v>8.0586000000000002</v>
      </c>
      <c r="M9803">
        <v>0</v>
      </c>
      <c r="N9803">
        <v>8.4941999999999993</v>
      </c>
    </row>
    <row r="9804" spans="1:14" hidden="1">
      <c r="A9804">
        <v>8011</v>
      </c>
      <c r="B9804" t="s">
        <v>7594</v>
      </c>
      <c r="C9804" s="4">
        <v>41715</v>
      </c>
      <c r="D9804" s="4">
        <v>41718</v>
      </c>
      <c r="E9804" t="s">
        <v>52</v>
      </c>
      <c r="F9804" t="s">
        <v>653</v>
      </c>
      <c r="G9804" t="s">
        <v>27</v>
      </c>
      <c r="H9804">
        <v>19134</v>
      </c>
      <c r="I9804" t="s">
        <v>921</v>
      </c>
      <c r="J9804">
        <v>126.624</v>
      </c>
      <c r="K9804">
        <v>6</v>
      </c>
      <c r="L9804">
        <v>14.245200000000001</v>
      </c>
      <c r="M9804">
        <v>0.2</v>
      </c>
      <c r="N9804">
        <v>41.152799999999999</v>
      </c>
    </row>
    <row r="9805" spans="1:14" hidden="1">
      <c r="A9805">
        <v>3453</v>
      </c>
      <c r="B9805" t="s">
        <v>7595</v>
      </c>
      <c r="C9805" s="4">
        <v>41714</v>
      </c>
      <c r="D9805" s="4">
        <v>41719</v>
      </c>
      <c r="E9805" t="s">
        <v>52</v>
      </c>
      <c r="F9805" t="s">
        <v>2098</v>
      </c>
      <c r="G9805" t="s">
        <v>17</v>
      </c>
      <c r="H9805">
        <v>27604</v>
      </c>
      <c r="I9805" t="s">
        <v>2179</v>
      </c>
      <c r="J9805">
        <v>471.92</v>
      </c>
      <c r="K9805">
        <v>2</v>
      </c>
      <c r="L9805">
        <v>221.21250000000001</v>
      </c>
      <c r="M9805">
        <v>0.2</v>
      </c>
      <c r="N9805">
        <v>29.495000000000001</v>
      </c>
    </row>
    <row r="9806" spans="1:14" hidden="1">
      <c r="A9806">
        <v>603</v>
      </c>
      <c r="B9806" t="s">
        <v>7596</v>
      </c>
      <c r="C9806" s="4">
        <v>41713</v>
      </c>
      <c r="D9806" s="4">
        <v>41717</v>
      </c>
      <c r="E9806" t="s">
        <v>15</v>
      </c>
      <c r="F9806" t="s">
        <v>3020</v>
      </c>
      <c r="G9806" t="s">
        <v>21</v>
      </c>
      <c r="H9806">
        <v>33614</v>
      </c>
      <c r="I9806" t="s">
        <v>2994</v>
      </c>
      <c r="J9806">
        <v>142.77600000000001</v>
      </c>
      <c r="K9806">
        <v>1</v>
      </c>
      <c r="L9806">
        <v>124.929</v>
      </c>
      <c r="M9806">
        <v>0.2</v>
      </c>
      <c r="N9806">
        <v>17.847000000000001</v>
      </c>
    </row>
    <row r="9807" spans="1:14" hidden="1">
      <c r="A9807">
        <v>604</v>
      </c>
      <c r="B9807" t="s">
        <v>7596</v>
      </c>
      <c r="C9807" s="4">
        <v>41713</v>
      </c>
      <c r="D9807" s="4">
        <v>41717</v>
      </c>
      <c r="E9807" t="s">
        <v>15</v>
      </c>
      <c r="F9807" t="s">
        <v>3020</v>
      </c>
      <c r="G9807" t="s">
        <v>21</v>
      </c>
      <c r="H9807">
        <v>33614</v>
      </c>
      <c r="I9807" t="s">
        <v>1302</v>
      </c>
      <c r="J9807">
        <v>45.695999999999998</v>
      </c>
      <c r="K9807">
        <v>3</v>
      </c>
      <c r="L9807">
        <v>13.5184</v>
      </c>
      <c r="M9807">
        <v>0.2</v>
      </c>
      <c r="N9807">
        <v>5.1407999999999898</v>
      </c>
    </row>
    <row r="9808" spans="1:14" hidden="1">
      <c r="A9808">
        <v>605</v>
      </c>
      <c r="B9808" t="s">
        <v>7596</v>
      </c>
      <c r="C9808" s="4">
        <v>41713</v>
      </c>
      <c r="D9808" s="4">
        <v>41717</v>
      </c>
      <c r="E9808" t="s">
        <v>15</v>
      </c>
      <c r="F9808" t="s">
        <v>3020</v>
      </c>
      <c r="G9808" t="s">
        <v>21</v>
      </c>
      <c r="H9808">
        <v>33614</v>
      </c>
      <c r="I9808" t="s">
        <v>2123</v>
      </c>
      <c r="J9808">
        <v>7.218</v>
      </c>
      <c r="K9808">
        <v>3</v>
      </c>
      <c r="L9808">
        <v>4.2506000000000004</v>
      </c>
      <c r="M9808">
        <v>0.7</v>
      </c>
      <c r="N9808">
        <v>-5.5338000000000003</v>
      </c>
    </row>
    <row r="9809" spans="1:14" hidden="1">
      <c r="A9809">
        <v>606</v>
      </c>
      <c r="B9809" t="s">
        <v>7596</v>
      </c>
      <c r="C9809" s="4">
        <v>41713</v>
      </c>
      <c r="D9809" s="4">
        <v>41717</v>
      </c>
      <c r="E9809" t="s">
        <v>15</v>
      </c>
      <c r="F9809" t="s">
        <v>3020</v>
      </c>
      <c r="G9809" t="s">
        <v>21</v>
      </c>
      <c r="H9809">
        <v>33614</v>
      </c>
      <c r="I9809" t="s">
        <v>668</v>
      </c>
      <c r="J9809">
        <v>43.188000000000002</v>
      </c>
      <c r="K9809">
        <v>4</v>
      </c>
      <c r="L9809">
        <v>18.7148</v>
      </c>
      <c r="M9809">
        <v>0.7</v>
      </c>
      <c r="N9809">
        <v>-31.671199999999999</v>
      </c>
    </row>
    <row r="9810" spans="1:14" hidden="1">
      <c r="A9810">
        <v>607</v>
      </c>
      <c r="B9810" t="s">
        <v>7596</v>
      </c>
      <c r="C9810" s="4">
        <v>41713</v>
      </c>
      <c r="D9810" s="4">
        <v>41717</v>
      </c>
      <c r="E9810" t="s">
        <v>15</v>
      </c>
      <c r="F9810" t="s">
        <v>3020</v>
      </c>
      <c r="G9810" t="s">
        <v>21</v>
      </c>
      <c r="H9810">
        <v>33614</v>
      </c>
      <c r="I9810" t="s">
        <v>4904</v>
      </c>
      <c r="J9810">
        <v>131.904</v>
      </c>
      <c r="K9810">
        <v>3</v>
      </c>
      <c r="L9810">
        <v>28.029599999999999</v>
      </c>
      <c r="M9810">
        <v>0.2</v>
      </c>
      <c r="N9810">
        <v>47.815199999999997</v>
      </c>
    </row>
    <row r="9811" spans="1:14" hidden="1">
      <c r="A9811">
        <v>1891</v>
      </c>
      <c r="B9811" t="s">
        <v>7597</v>
      </c>
      <c r="C9811" s="4">
        <v>41712</v>
      </c>
      <c r="D9811" s="4">
        <v>41716</v>
      </c>
      <c r="E9811" t="s">
        <v>15</v>
      </c>
      <c r="F9811" t="s">
        <v>295</v>
      </c>
      <c r="G9811" t="s">
        <v>27</v>
      </c>
      <c r="H9811">
        <v>92646</v>
      </c>
      <c r="I9811" t="s">
        <v>1056</v>
      </c>
      <c r="J9811">
        <v>10.56</v>
      </c>
      <c r="K9811">
        <v>2</v>
      </c>
      <c r="L9811">
        <v>2.9039999999999999</v>
      </c>
      <c r="M9811">
        <v>0</v>
      </c>
      <c r="N9811">
        <v>4.7519999999999998</v>
      </c>
    </row>
    <row r="9812" spans="1:14" hidden="1">
      <c r="A9812">
        <v>1892</v>
      </c>
      <c r="B9812" t="s">
        <v>7597</v>
      </c>
      <c r="C9812" s="4">
        <v>41712</v>
      </c>
      <c r="D9812" s="4">
        <v>41716</v>
      </c>
      <c r="E9812" t="s">
        <v>15</v>
      </c>
      <c r="F9812" t="s">
        <v>295</v>
      </c>
      <c r="G9812" t="s">
        <v>27</v>
      </c>
      <c r="H9812">
        <v>92646</v>
      </c>
      <c r="I9812" t="s">
        <v>5718</v>
      </c>
      <c r="J9812">
        <v>3.38</v>
      </c>
      <c r="K9812">
        <v>1</v>
      </c>
      <c r="L9812">
        <v>2.1294</v>
      </c>
      <c r="M9812">
        <v>0</v>
      </c>
      <c r="N9812">
        <v>1.2505999999999999</v>
      </c>
    </row>
    <row r="9813" spans="1:14" hidden="1">
      <c r="A9813">
        <v>2841</v>
      </c>
      <c r="B9813" t="s">
        <v>7598</v>
      </c>
      <c r="C9813" s="4">
        <v>41712</v>
      </c>
      <c r="D9813" s="4">
        <v>41717</v>
      </c>
      <c r="E9813" t="s">
        <v>15</v>
      </c>
      <c r="F9813" t="s">
        <v>2506</v>
      </c>
      <c r="G9813" t="s">
        <v>17</v>
      </c>
      <c r="H9813">
        <v>23320</v>
      </c>
      <c r="I9813" t="s">
        <v>845</v>
      </c>
      <c r="J9813">
        <v>1139.92</v>
      </c>
      <c r="K9813">
        <v>4</v>
      </c>
      <c r="L9813">
        <v>213.73500000000001</v>
      </c>
      <c r="M9813">
        <v>0</v>
      </c>
      <c r="N9813">
        <v>284.98</v>
      </c>
    </row>
    <row r="9814" spans="1:14" hidden="1">
      <c r="A9814">
        <v>4677</v>
      </c>
      <c r="B9814" t="s">
        <v>7599</v>
      </c>
      <c r="C9814" s="4">
        <v>41712</v>
      </c>
      <c r="D9814" s="4">
        <v>41717</v>
      </c>
      <c r="E9814" t="s">
        <v>15</v>
      </c>
      <c r="F9814" t="s">
        <v>3261</v>
      </c>
      <c r="G9814" t="s">
        <v>21</v>
      </c>
      <c r="H9814">
        <v>84321</v>
      </c>
      <c r="I9814" t="s">
        <v>372</v>
      </c>
      <c r="J9814">
        <v>33.088000000000001</v>
      </c>
      <c r="K9814">
        <v>4</v>
      </c>
      <c r="L9814">
        <v>5.4802</v>
      </c>
      <c r="M9814">
        <v>0.2</v>
      </c>
      <c r="N9814">
        <v>11.167199999999999</v>
      </c>
    </row>
    <row r="9815" spans="1:14" hidden="1">
      <c r="A9815">
        <v>4678</v>
      </c>
      <c r="B9815" t="s">
        <v>7599</v>
      </c>
      <c r="C9815" s="4">
        <v>41712</v>
      </c>
      <c r="D9815" s="4">
        <v>41717</v>
      </c>
      <c r="E9815" t="s">
        <v>15</v>
      </c>
      <c r="F9815" t="s">
        <v>3261</v>
      </c>
      <c r="G9815" t="s">
        <v>21</v>
      </c>
      <c r="H9815">
        <v>84321</v>
      </c>
      <c r="I9815" t="s">
        <v>77</v>
      </c>
      <c r="J9815">
        <v>80.98</v>
      </c>
      <c r="K9815">
        <v>1</v>
      </c>
      <c r="L9815">
        <v>77.740799999999993</v>
      </c>
      <c r="M9815">
        <v>0</v>
      </c>
      <c r="N9815">
        <v>3.2391999999999999</v>
      </c>
    </row>
    <row r="9816" spans="1:14" hidden="1">
      <c r="A9816">
        <v>4679</v>
      </c>
      <c r="B9816" t="s">
        <v>7599</v>
      </c>
      <c r="C9816" s="4">
        <v>41712</v>
      </c>
      <c r="D9816" s="4">
        <v>41717</v>
      </c>
      <c r="E9816" t="s">
        <v>15</v>
      </c>
      <c r="F9816" t="s">
        <v>3261</v>
      </c>
      <c r="G9816" t="s">
        <v>21</v>
      </c>
      <c r="H9816">
        <v>84321</v>
      </c>
      <c r="I9816" t="s">
        <v>4101</v>
      </c>
      <c r="J9816">
        <v>82.8</v>
      </c>
      <c r="K9816">
        <v>12</v>
      </c>
      <c r="L9816">
        <v>6.3479999999999999</v>
      </c>
      <c r="M9816">
        <v>0</v>
      </c>
      <c r="N9816">
        <v>6.6239999999999997</v>
      </c>
    </row>
    <row r="9817" spans="1:14" hidden="1">
      <c r="A9817">
        <v>4680</v>
      </c>
      <c r="B9817" t="s">
        <v>7599</v>
      </c>
      <c r="C9817" s="4">
        <v>41712</v>
      </c>
      <c r="D9817" s="4">
        <v>41717</v>
      </c>
      <c r="E9817" t="s">
        <v>15</v>
      </c>
      <c r="F9817" t="s">
        <v>3261</v>
      </c>
      <c r="G9817" t="s">
        <v>21</v>
      </c>
      <c r="H9817">
        <v>84321</v>
      </c>
      <c r="I9817" t="s">
        <v>643</v>
      </c>
      <c r="J9817">
        <v>21.36</v>
      </c>
      <c r="K9817">
        <v>2</v>
      </c>
      <c r="L9817">
        <v>7.7964000000000002</v>
      </c>
      <c r="M9817">
        <v>0</v>
      </c>
      <c r="N9817">
        <v>5.7671999999999999</v>
      </c>
    </row>
    <row r="9818" spans="1:14" hidden="1">
      <c r="A9818">
        <v>4681</v>
      </c>
      <c r="B9818" t="s">
        <v>7599</v>
      </c>
      <c r="C9818" s="4">
        <v>41712</v>
      </c>
      <c r="D9818" s="4">
        <v>41717</v>
      </c>
      <c r="E9818" t="s">
        <v>15</v>
      </c>
      <c r="F9818" t="s">
        <v>3261</v>
      </c>
      <c r="G9818" t="s">
        <v>21</v>
      </c>
      <c r="H9818">
        <v>84321</v>
      </c>
      <c r="I9818" t="s">
        <v>1653</v>
      </c>
      <c r="J9818">
        <v>62.048000000000002</v>
      </c>
      <c r="K9818">
        <v>2</v>
      </c>
      <c r="L9818">
        <v>20.941199999999998</v>
      </c>
      <c r="M9818">
        <v>0.2</v>
      </c>
      <c r="N9818">
        <v>20.165600000000001</v>
      </c>
    </row>
    <row r="9819" spans="1:14" hidden="1">
      <c r="A9819">
        <v>9406</v>
      </c>
      <c r="B9819" t="s">
        <v>7600</v>
      </c>
      <c r="C9819" s="4">
        <v>41712</v>
      </c>
      <c r="D9819" s="4">
        <v>41715</v>
      </c>
      <c r="E9819" t="s">
        <v>38</v>
      </c>
      <c r="F9819" t="s">
        <v>290</v>
      </c>
      <c r="G9819" t="s">
        <v>17</v>
      </c>
      <c r="H9819">
        <v>60653</v>
      </c>
      <c r="I9819" t="s">
        <v>7584</v>
      </c>
      <c r="J9819">
        <v>574.91</v>
      </c>
      <c r="K9819">
        <v>2</v>
      </c>
      <c r="L9819">
        <v>209.4315</v>
      </c>
      <c r="M9819">
        <v>0.3</v>
      </c>
      <c r="N9819">
        <v>156.047</v>
      </c>
    </row>
    <row r="9820" spans="1:14" hidden="1">
      <c r="A9820">
        <v>9407</v>
      </c>
      <c r="B9820" t="s">
        <v>7600</v>
      </c>
      <c r="C9820" s="4">
        <v>41712</v>
      </c>
      <c r="D9820" s="4">
        <v>41715</v>
      </c>
      <c r="E9820" t="s">
        <v>38</v>
      </c>
      <c r="F9820" t="s">
        <v>290</v>
      </c>
      <c r="G9820" t="s">
        <v>17</v>
      </c>
      <c r="H9820">
        <v>60653</v>
      </c>
      <c r="I9820" t="s">
        <v>1518</v>
      </c>
      <c r="J9820">
        <v>8.4480000000000004</v>
      </c>
      <c r="K9820">
        <v>2</v>
      </c>
      <c r="L9820">
        <v>2.9039999999999999</v>
      </c>
      <c r="M9820">
        <v>0.2</v>
      </c>
      <c r="N9820">
        <v>2.64</v>
      </c>
    </row>
    <row r="9821" spans="1:14" hidden="1">
      <c r="A9821">
        <v>9515</v>
      </c>
      <c r="B9821" t="s">
        <v>7601</v>
      </c>
      <c r="C9821" s="4">
        <v>41712</v>
      </c>
      <c r="D9821" s="4">
        <v>41716</v>
      </c>
      <c r="E9821" t="s">
        <v>15</v>
      </c>
      <c r="F9821" t="s">
        <v>4925</v>
      </c>
      <c r="G9821" t="s">
        <v>17</v>
      </c>
      <c r="H9821">
        <v>32216</v>
      </c>
      <c r="I9821" t="s">
        <v>248</v>
      </c>
      <c r="J9821">
        <v>91.055999999999997</v>
      </c>
      <c r="K9821">
        <v>6</v>
      </c>
      <c r="L9821">
        <v>9.8643999999999998</v>
      </c>
      <c r="M9821">
        <v>0.2</v>
      </c>
      <c r="N9821">
        <v>31.869599999999998</v>
      </c>
    </row>
    <row r="9822" spans="1:14" hidden="1">
      <c r="A9822">
        <v>1542</v>
      </c>
      <c r="B9822" t="s">
        <v>7602</v>
      </c>
      <c r="C9822" s="4">
        <v>41709</v>
      </c>
      <c r="D9822" s="4">
        <v>41714</v>
      </c>
      <c r="E9822" t="s">
        <v>52</v>
      </c>
      <c r="F9822" t="s">
        <v>1063</v>
      </c>
      <c r="G9822" t="s">
        <v>21</v>
      </c>
      <c r="H9822">
        <v>43229</v>
      </c>
      <c r="I9822" t="s">
        <v>3200</v>
      </c>
      <c r="J9822">
        <v>8.32</v>
      </c>
      <c r="K9822">
        <v>5</v>
      </c>
      <c r="L9822">
        <v>1.2063999999999999</v>
      </c>
      <c r="M9822">
        <v>0.2</v>
      </c>
      <c r="N9822">
        <v>2.2879999999999998</v>
      </c>
    </row>
    <row r="9823" spans="1:14" hidden="1">
      <c r="A9823">
        <v>1543</v>
      </c>
      <c r="B9823" t="s">
        <v>7602</v>
      </c>
      <c r="C9823" s="4">
        <v>41709</v>
      </c>
      <c r="D9823" s="4">
        <v>41714</v>
      </c>
      <c r="E9823" t="s">
        <v>52</v>
      </c>
      <c r="F9823" t="s">
        <v>1063</v>
      </c>
      <c r="G9823" t="s">
        <v>21</v>
      </c>
      <c r="H9823">
        <v>43229</v>
      </c>
      <c r="I9823" t="s">
        <v>481</v>
      </c>
      <c r="J9823">
        <v>10.464</v>
      </c>
      <c r="K9823">
        <v>6</v>
      </c>
      <c r="L9823">
        <v>1.4605999999999999</v>
      </c>
      <c r="M9823">
        <v>0.2</v>
      </c>
      <c r="N9823">
        <v>1.7003999999999999</v>
      </c>
    </row>
    <row r="9824" spans="1:14" hidden="1">
      <c r="A9824">
        <v>3442</v>
      </c>
      <c r="B9824" t="s">
        <v>7603</v>
      </c>
      <c r="C9824" s="4">
        <v>41709</v>
      </c>
      <c r="D9824" s="4">
        <v>41712</v>
      </c>
      <c r="E9824" t="s">
        <v>52</v>
      </c>
      <c r="F9824" t="s">
        <v>992</v>
      </c>
      <c r="G9824" t="s">
        <v>21</v>
      </c>
      <c r="H9824">
        <v>10024</v>
      </c>
      <c r="I9824" t="s">
        <v>647</v>
      </c>
      <c r="J9824">
        <v>108.92</v>
      </c>
      <c r="K9824">
        <v>14</v>
      </c>
      <c r="L9824">
        <v>4.2789999999999999</v>
      </c>
      <c r="M9824">
        <v>0</v>
      </c>
      <c r="N9824">
        <v>49.014000000000003</v>
      </c>
    </row>
    <row r="9825" spans="1:14" hidden="1">
      <c r="A9825">
        <v>7015</v>
      </c>
      <c r="B9825" t="s">
        <v>7604</v>
      </c>
      <c r="C9825" s="4">
        <v>41709</v>
      </c>
      <c r="D9825" s="4">
        <v>41711</v>
      </c>
      <c r="E9825" t="s">
        <v>52</v>
      </c>
      <c r="F9825" t="s">
        <v>194</v>
      </c>
      <c r="G9825" t="s">
        <v>27</v>
      </c>
      <c r="H9825">
        <v>40475</v>
      </c>
      <c r="I9825" t="s">
        <v>2006</v>
      </c>
      <c r="J9825">
        <v>146.76</v>
      </c>
      <c r="K9825">
        <v>3</v>
      </c>
      <c r="L9825">
        <v>36.200800000000001</v>
      </c>
      <c r="M9825">
        <v>0</v>
      </c>
      <c r="N9825">
        <v>38.157600000000002</v>
      </c>
    </row>
    <row r="9826" spans="1:14" hidden="1">
      <c r="A9826">
        <v>7016</v>
      </c>
      <c r="B9826" t="s">
        <v>7604</v>
      </c>
      <c r="C9826" s="4">
        <v>41709</v>
      </c>
      <c r="D9826" s="4">
        <v>41711</v>
      </c>
      <c r="E9826" t="s">
        <v>52</v>
      </c>
      <c r="F9826" t="s">
        <v>194</v>
      </c>
      <c r="G9826" t="s">
        <v>27</v>
      </c>
      <c r="H9826">
        <v>40475</v>
      </c>
      <c r="I9826" t="s">
        <v>5941</v>
      </c>
      <c r="J9826">
        <v>32.96</v>
      </c>
      <c r="K9826">
        <v>2</v>
      </c>
      <c r="L9826">
        <v>9.3935999999999993</v>
      </c>
      <c r="M9826">
        <v>0</v>
      </c>
      <c r="N9826">
        <v>14.172800000000001</v>
      </c>
    </row>
    <row r="9827" spans="1:14" hidden="1">
      <c r="A9827">
        <v>7017</v>
      </c>
      <c r="B9827" t="s">
        <v>7604</v>
      </c>
      <c r="C9827" s="4">
        <v>41709</v>
      </c>
      <c r="D9827" s="4">
        <v>41711</v>
      </c>
      <c r="E9827" t="s">
        <v>52</v>
      </c>
      <c r="F9827" t="s">
        <v>194</v>
      </c>
      <c r="G9827" t="s">
        <v>27</v>
      </c>
      <c r="H9827">
        <v>40475</v>
      </c>
      <c r="I9827" t="s">
        <v>2070</v>
      </c>
      <c r="J9827">
        <v>587.97</v>
      </c>
      <c r="K9827">
        <v>3</v>
      </c>
      <c r="L9827">
        <v>141.11279999999999</v>
      </c>
      <c r="M9827">
        <v>0</v>
      </c>
      <c r="N9827">
        <v>164.63159999999999</v>
      </c>
    </row>
    <row r="9828" spans="1:14" hidden="1">
      <c r="A9828">
        <v>7018</v>
      </c>
      <c r="B9828" t="s">
        <v>7604</v>
      </c>
      <c r="C9828" s="4">
        <v>41709</v>
      </c>
      <c r="D9828" s="4">
        <v>41711</v>
      </c>
      <c r="E9828" t="s">
        <v>52</v>
      </c>
      <c r="F9828" t="s">
        <v>194</v>
      </c>
      <c r="G9828" t="s">
        <v>27</v>
      </c>
      <c r="H9828">
        <v>40475</v>
      </c>
      <c r="I9828" t="s">
        <v>6434</v>
      </c>
      <c r="J9828">
        <v>14.94</v>
      </c>
      <c r="K9828">
        <v>3</v>
      </c>
      <c r="L9828">
        <v>2.6394000000000002</v>
      </c>
      <c r="M9828">
        <v>0</v>
      </c>
      <c r="N9828">
        <v>7.0217999999999998</v>
      </c>
    </row>
    <row r="9829" spans="1:14" hidden="1">
      <c r="A9829">
        <v>8300</v>
      </c>
      <c r="B9829" t="s">
        <v>7605</v>
      </c>
      <c r="C9829" s="4">
        <v>41709</v>
      </c>
      <c r="D9829" s="4">
        <v>41713</v>
      </c>
      <c r="E9829" t="s">
        <v>15</v>
      </c>
      <c r="F9829" t="s">
        <v>483</v>
      </c>
      <c r="G9829" t="s">
        <v>21</v>
      </c>
      <c r="H9829">
        <v>95661</v>
      </c>
      <c r="I9829" t="s">
        <v>1774</v>
      </c>
      <c r="J9829">
        <v>7.98</v>
      </c>
      <c r="K9829">
        <v>3</v>
      </c>
      <c r="L9829">
        <v>1.9683999999999999</v>
      </c>
      <c r="M9829">
        <v>0</v>
      </c>
      <c r="N9829">
        <v>2.0748000000000002</v>
      </c>
    </row>
    <row r="9830" spans="1:14" hidden="1">
      <c r="A9830">
        <v>1172</v>
      </c>
      <c r="B9830" t="s">
        <v>7606</v>
      </c>
      <c r="C9830" s="4">
        <v>41708</v>
      </c>
      <c r="D9830" s="4">
        <v>41712</v>
      </c>
      <c r="E9830" t="s">
        <v>15</v>
      </c>
      <c r="F9830" t="s">
        <v>851</v>
      </c>
      <c r="G9830" t="s">
        <v>21</v>
      </c>
      <c r="H9830">
        <v>48073</v>
      </c>
      <c r="I9830" t="s">
        <v>6887</v>
      </c>
      <c r="J9830">
        <v>22.38</v>
      </c>
      <c r="K9830">
        <v>2</v>
      </c>
      <c r="L9830">
        <v>5.8188000000000004</v>
      </c>
      <c r="M9830">
        <v>0</v>
      </c>
      <c r="N9830">
        <v>10.7424</v>
      </c>
    </row>
    <row r="9831" spans="1:14" hidden="1">
      <c r="A9831">
        <v>2101</v>
      </c>
      <c r="B9831" t="s">
        <v>7607</v>
      </c>
      <c r="C9831" s="4">
        <v>41708</v>
      </c>
      <c r="D9831" s="4">
        <v>41715</v>
      </c>
      <c r="E9831" t="s">
        <v>15</v>
      </c>
      <c r="F9831" t="s">
        <v>2143</v>
      </c>
      <c r="G9831" t="s">
        <v>21</v>
      </c>
      <c r="H9831">
        <v>80219</v>
      </c>
      <c r="I9831" t="s">
        <v>3303</v>
      </c>
      <c r="J9831">
        <v>636.40800000000002</v>
      </c>
      <c r="K9831">
        <v>3</v>
      </c>
      <c r="L9831">
        <v>217.43940000000001</v>
      </c>
      <c r="M9831">
        <v>0.2</v>
      </c>
      <c r="N9831">
        <v>-15.910200000000099</v>
      </c>
    </row>
    <row r="9832" spans="1:14" hidden="1">
      <c r="A9832">
        <v>2102</v>
      </c>
      <c r="B9832" t="s">
        <v>7607</v>
      </c>
      <c r="C9832" s="4">
        <v>41708</v>
      </c>
      <c r="D9832" s="4">
        <v>41715</v>
      </c>
      <c r="E9832" t="s">
        <v>15</v>
      </c>
      <c r="F9832" t="s">
        <v>2143</v>
      </c>
      <c r="G9832" t="s">
        <v>21</v>
      </c>
      <c r="H9832">
        <v>80219</v>
      </c>
      <c r="I9832" t="s">
        <v>854</v>
      </c>
      <c r="J9832">
        <v>83.168000000000006</v>
      </c>
      <c r="K9832">
        <v>4</v>
      </c>
      <c r="L9832">
        <v>18.4529</v>
      </c>
      <c r="M9832">
        <v>0.2</v>
      </c>
      <c r="N9832">
        <v>9.3563999999999901</v>
      </c>
    </row>
    <row r="9833" spans="1:14" hidden="1">
      <c r="A9833">
        <v>4962</v>
      </c>
      <c r="B9833" t="s">
        <v>7608</v>
      </c>
      <c r="C9833" s="4">
        <v>41705</v>
      </c>
      <c r="D9833" s="4">
        <v>41706</v>
      </c>
      <c r="E9833" t="s">
        <v>38</v>
      </c>
      <c r="F9833" t="s">
        <v>4352</v>
      </c>
      <c r="G9833" t="s">
        <v>21</v>
      </c>
      <c r="H9833">
        <v>98103</v>
      </c>
      <c r="I9833" t="s">
        <v>4162</v>
      </c>
      <c r="J9833">
        <v>48.712000000000003</v>
      </c>
      <c r="K9833">
        <v>1</v>
      </c>
      <c r="L9833">
        <v>43.231900000000003</v>
      </c>
      <c r="M9833">
        <v>0.2</v>
      </c>
      <c r="N9833">
        <v>5.4801000000000002</v>
      </c>
    </row>
    <row r="9834" spans="1:14" hidden="1">
      <c r="A9834">
        <v>4963</v>
      </c>
      <c r="B9834" t="s">
        <v>7608</v>
      </c>
      <c r="C9834" s="4">
        <v>41705</v>
      </c>
      <c r="D9834" s="4">
        <v>41706</v>
      </c>
      <c r="E9834" t="s">
        <v>38</v>
      </c>
      <c r="F9834" t="s">
        <v>4352</v>
      </c>
      <c r="G9834" t="s">
        <v>21</v>
      </c>
      <c r="H9834">
        <v>98103</v>
      </c>
      <c r="I9834" t="s">
        <v>2221</v>
      </c>
      <c r="J9834">
        <v>17.940000000000001</v>
      </c>
      <c r="K9834">
        <v>3</v>
      </c>
      <c r="L9834">
        <v>4.4252000000000002</v>
      </c>
      <c r="M9834">
        <v>0</v>
      </c>
      <c r="N9834">
        <v>4.6643999999999997</v>
      </c>
    </row>
    <row r="9835" spans="1:14" hidden="1">
      <c r="A9835">
        <v>4964</v>
      </c>
      <c r="B9835" t="s">
        <v>7608</v>
      </c>
      <c r="C9835" s="4">
        <v>41705</v>
      </c>
      <c r="D9835" s="4">
        <v>41706</v>
      </c>
      <c r="E9835" t="s">
        <v>38</v>
      </c>
      <c r="F9835" t="s">
        <v>4352</v>
      </c>
      <c r="G9835" t="s">
        <v>21</v>
      </c>
      <c r="H9835">
        <v>98103</v>
      </c>
      <c r="I9835" t="s">
        <v>1495</v>
      </c>
      <c r="J9835">
        <v>242.94</v>
      </c>
      <c r="K9835">
        <v>3</v>
      </c>
      <c r="L9835">
        <v>79.360399999999998</v>
      </c>
      <c r="M9835">
        <v>0</v>
      </c>
      <c r="N9835">
        <v>4.85880000000002</v>
      </c>
    </row>
    <row r="9836" spans="1:14" hidden="1">
      <c r="A9836">
        <v>5254</v>
      </c>
      <c r="B9836" t="s">
        <v>7609</v>
      </c>
      <c r="C9836" s="4">
        <v>41705</v>
      </c>
      <c r="D9836" s="4">
        <v>41709</v>
      </c>
      <c r="E9836" t="s">
        <v>52</v>
      </c>
      <c r="F9836" t="s">
        <v>4266</v>
      </c>
      <c r="G9836" t="s">
        <v>17</v>
      </c>
      <c r="H9836">
        <v>98198</v>
      </c>
      <c r="I9836" t="s">
        <v>1808</v>
      </c>
      <c r="J9836">
        <v>107.648</v>
      </c>
      <c r="K9836">
        <v>2</v>
      </c>
      <c r="L9836">
        <v>37.003999999999998</v>
      </c>
      <c r="M9836">
        <v>0.2</v>
      </c>
      <c r="N9836">
        <v>33.64</v>
      </c>
    </row>
    <row r="9837" spans="1:14" hidden="1">
      <c r="A9837">
        <v>9641</v>
      </c>
      <c r="B9837" t="s">
        <v>7610</v>
      </c>
      <c r="C9837" s="4">
        <v>41705</v>
      </c>
      <c r="D9837" s="4">
        <v>41710</v>
      </c>
      <c r="E9837" t="s">
        <v>15</v>
      </c>
      <c r="F9837" t="s">
        <v>6607</v>
      </c>
      <c r="G9837" t="s">
        <v>27</v>
      </c>
      <c r="H9837">
        <v>98103</v>
      </c>
      <c r="I9837" t="s">
        <v>1019</v>
      </c>
      <c r="J9837">
        <v>20.65</v>
      </c>
      <c r="K9837">
        <v>5</v>
      </c>
      <c r="L9837">
        <v>2.2302</v>
      </c>
      <c r="M9837">
        <v>0</v>
      </c>
      <c r="N9837">
        <v>9.4990000000000006</v>
      </c>
    </row>
    <row r="9838" spans="1:14" hidden="1">
      <c r="A9838">
        <v>9642</v>
      </c>
      <c r="B9838" t="s">
        <v>7610</v>
      </c>
      <c r="C9838" s="4">
        <v>41705</v>
      </c>
      <c r="D9838" s="4">
        <v>41710</v>
      </c>
      <c r="E9838" t="s">
        <v>15</v>
      </c>
      <c r="F9838" t="s">
        <v>6607</v>
      </c>
      <c r="G9838" t="s">
        <v>27</v>
      </c>
      <c r="H9838">
        <v>98103</v>
      </c>
      <c r="I9838" t="s">
        <v>2254</v>
      </c>
      <c r="J9838">
        <v>204.9</v>
      </c>
      <c r="K9838">
        <v>5</v>
      </c>
      <c r="L9838">
        <v>40.98</v>
      </c>
      <c r="M9838">
        <v>0</v>
      </c>
      <c r="N9838">
        <v>0</v>
      </c>
    </row>
    <row r="9839" spans="1:14" hidden="1">
      <c r="A9839">
        <v>9643</v>
      </c>
      <c r="B9839" t="s">
        <v>7610</v>
      </c>
      <c r="C9839" s="4">
        <v>41705</v>
      </c>
      <c r="D9839" s="4">
        <v>41710</v>
      </c>
      <c r="E9839" t="s">
        <v>15</v>
      </c>
      <c r="F9839" t="s">
        <v>6607</v>
      </c>
      <c r="G9839" t="s">
        <v>27</v>
      </c>
      <c r="H9839">
        <v>98103</v>
      </c>
      <c r="I9839" t="s">
        <v>2832</v>
      </c>
      <c r="J9839">
        <v>436.70400000000001</v>
      </c>
      <c r="K9839">
        <v>6</v>
      </c>
      <c r="L9839">
        <v>69.144800000000004</v>
      </c>
      <c r="M9839">
        <v>0.2</v>
      </c>
      <c r="N9839">
        <v>21.8352</v>
      </c>
    </row>
    <row r="9840" spans="1:14" hidden="1">
      <c r="A9840">
        <v>9644</v>
      </c>
      <c r="B9840" t="s">
        <v>7610</v>
      </c>
      <c r="C9840" s="4">
        <v>41705</v>
      </c>
      <c r="D9840" s="4">
        <v>41710</v>
      </c>
      <c r="E9840" t="s">
        <v>15</v>
      </c>
      <c r="F9840" t="s">
        <v>6607</v>
      </c>
      <c r="G9840" t="s">
        <v>27</v>
      </c>
      <c r="H9840">
        <v>98103</v>
      </c>
      <c r="I9840" t="s">
        <v>57</v>
      </c>
      <c r="J9840">
        <v>481.56799999999998</v>
      </c>
      <c r="K9840">
        <v>2</v>
      </c>
      <c r="L9840">
        <v>213.69579999999999</v>
      </c>
      <c r="M9840">
        <v>0.2</v>
      </c>
      <c r="N9840">
        <v>54.176399999999902</v>
      </c>
    </row>
    <row r="9841" spans="1:14" hidden="1">
      <c r="A9841">
        <v>8497</v>
      </c>
      <c r="B9841" t="s">
        <v>7611</v>
      </c>
      <c r="C9841" s="4">
        <v>41703</v>
      </c>
      <c r="D9841" s="4">
        <v>41706</v>
      </c>
      <c r="E9841" t="s">
        <v>52</v>
      </c>
      <c r="F9841" t="s">
        <v>1103</v>
      </c>
      <c r="G9841" t="s">
        <v>21</v>
      </c>
      <c r="H9841">
        <v>10701</v>
      </c>
      <c r="I9841" t="s">
        <v>2658</v>
      </c>
      <c r="J9841">
        <v>59.52</v>
      </c>
      <c r="K9841">
        <v>3</v>
      </c>
      <c r="L9841">
        <v>14.6816</v>
      </c>
      <c r="M9841">
        <v>0</v>
      </c>
      <c r="N9841">
        <v>15.475199999999999</v>
      </c>
    </row>
    <row r="9842" spans="1:14" hidden="1">
      <c r="A9842">
        <v>8498</v>
      </c>
      <c r="B9842" t="s">
        <v>7611</v>
      </c>
      <c r="C9842" s="4">
        <v>41703</v>
      </c>
      <c r="D9842" s="4">
        <v>41706</v>
      </c>
      <c r="E9842" t="s">
        <v>52</v>
      </c>
      <c r="F9842" t="s">
        <v>1103</v>
      </c>
      <c r="G9842" t="s">
        <v>21</v>
      </c>
      <c r="H9842">
        <v>10701</v>
      </c>
      <c r="I9842" t="s">
        <v>864</v>
      </c>
      <c r="J9842">
        <v>479.97</v>
      </c>
      <c r="K9842">
        <v>3</v>
      </c>
      <c r="L9842">
        <v>100.7937</v>
      </c>
      <c r="M9842">
        <v>0</v>
      </c>
      <c r="N9842">
        <v>177.5889</v>
      </c>
    </row>
    <row r="9843" spans="1:14" hidden="1">
      <c r="A9843">
        <v>8499</v>
      </c>
      <c r="B9843" t="s">
        <v>7611</v>
      </c>
      <c r="C9843" s="4">
        <v>41703</v>
      </c>
      <c r="D9843" s="4">
        <v>41706</v>
      </c>
      <c r="E9843" t="s">
        <v>52</v>
      </c>
      <c r="F9843" t="s">
        <v>1103</v>
      </c>
      <c r="G9843" t="s">
        <v>21</v>
      </c>
      <c r="H9843">
        <v>10701</v>
      </c>
      <c r="I9843" t="s">
        <v>1309</v>
      </c>
      <c r="J9843">
        <v>18.62</v>
      </c>
      <c r="K9843">
        <v>2</v>
      </c>
      <c r="L9843">
        <v>6.6101000000000001</v>
      </c>
      <c r="M9843">
        <v>0</v>
      </c>
      <c r="N9843">
        <v>5.3997999999999999</v>
      </c>
    </row>
    <row r="9844" spans="1:14" hidden="1">
      <c r="A9844">
        <v>8500</v>
      </c>
      <c r="B9844" t="s">
        <v>7611</v>
      </c>
      <c r="C9844" s="4">
        <v>41703</v>
      </c>
      <c r="D9844" s="4">
        <v>41706</v>
      </c>
      <c r="E9844" t="s">
        <v>52</v>
      </c>
      <c r="F9844" t="s">
        <v>1103</v>
      </c>
      <c r="G9844" t="s">
        <v>21</v>
      </c>
      <c r="H9844">
        <v>10701</v>
      </c>
      <c r="I9844" t="s">
        <v>372</v>
      </c>
      <c r="J9844">
        <v>49.631999999999998</v>
      </c>
      <c r="K9844">
        <v>6</v>
      </c>
      <c r="L9844">
        <v>5.4802</v>
      </c>
      <c r="M9844">
        <v>0.2</v>
      </c>
      <c r="N9844">
        <v>16.750800000000002</v>
      </c>
    </row>
    <row r="9845" spans="1:14" hidden="1">
      <c r="A9845">
        <v>8501</v>
      </c>
      <c r="B9845" t="s">
        <v>7611</v>
      </c>
      <c r="C9845" s="4">
        <v>41703</v>
      </c>
      <c r="D9845" s="4">
        <v>41706</v>
      </c>
      <c r="E9845" t="s">
        <v>52</v>
      </c>
      <c r="F9845" t="s">
        <v>1103</v>
      </c>
      <c r="G9845" t="s">
        <v>21</v>
      </c>
      <c r="H9845">
        <v>10701</v>
      </c>
      <c r="I9845" t="s">
        <v>2692</v>
      </c>
      <c r="J9845">
        <v>97.82</v>
      </c>
      <c r="K9845">
        <v>2</v>
      </c>
      <c r="L9845">
        <v>25.9223</v>
      </c>
      <c r="M9845">
        <v>0</v>
      </c>
      <c r="N9845">
        <v>45.9754</v>
      </c>
    </row>
    <row r="9846" spans="1:14" hidden="1">
      <c r="A9846">
        <v>1565</v>
      </c>
      <c r="B9846" t="s">
        <v>7612</v>
      </c>
      <c r="C9846" s="4">
        <v>41702</v>
      </c>
      <c r="D9846" s="4">
        <v>41702</v>
      </c>
      <c r="E9846" t="s">
        <v>98</v>
      </c>
      <c r="F9846" t="s">
        <v>3620</v>
      </c>
      <c r="G9846" t="s">
        <v>21</v>
      </c>
      <c r="H9846">
        <v>29203</v>
      </c>
      <c r="I9846" t="s">
        <v>2277</v>
      </c>
      <c r="J9846">
        <v>354.9</v>
      </c>
      <c r="K9846">
        <v>5</v>
      </c>
      <c r="L9846">
        <v>67.430999999999997</v>
      </c>
      <c r="M9846">
        <v>0</v>
      </c>
      <c r="N9846">
        <v>17.745000000000001</v>
      </c>
    </row>
    <row r="9847" spans="1:14" hidden="1">
      <c r="A9847">
        <v>4422</v>
      </c>
      <c r="B9847" t="s">
        <v>7613</v>
      </c>
      <c r="C9847" s="4">
        <v>41702</v>
      </c>
      <c r="D9847" s="4">
        <v>41707</v>
      </c>
      <c r="E9847" t="s">
        <v>15</v>
      </c>
      <c r="F9847" t="s">
        <v>3883</v>
      </c>
      <c r="G9847" t="s">
        <v>21</v>
      </c>
      <c r="H9847">
        <v>33063</v>
      </c>
      <c r="I9847" t="s">
        <v>2351</v>
      </c>
      <c r="J9847">
        <v>15.552</v>
      </c>
      <c r="K9847">
        <v>3</v>
      </c>
      <c r="L9847">
        <v>4.4063999999999997</v>
      </c>
      <c r="M9847">
        <v>0.2</v>
      </c>
      <c r="N9847">
        <v>2.3328000000000002</v>
      </c>
    </row>
    <row r="9848" spans="1:14" hidden="1">
      <c r="A9848">
        <v>556</v>
      </c>
      <c r="B9848" t="s">
        <v>7614</v>
      </c>
      <c r="C9848" s="4">
        <v>41701</v>
      </c>
      <c r="D9848" s="4">
        <v>41705</v>
      </c>
      <c r="E9848" t="s">
        <v>52</v>
      </c>
      <c r="F9848" t="s">
        <v>1905</v>
      </c>
      <c r="G9848" t="s">
        <v>21</v>
      </c>
      <c r="H9848">
        <v>28403</v>
      </c>
      <c r="I9848" t="s">
        <v>2574</v>
      </c>
      <c r="J9848">
        <v>19.456</v>
      </c>
      <c r="K9848">
        <v>4</v>
      </c>
      <c r="L9848">
        <v>4.0128000000000004</v>
      </c>
      <c r="M9848">
        <v>0.2</v>
      </c>
      <c r="N9848">
        <v>3.4047999999999998</v>
      </c>
    </row>
    <row r="9849" spans="1:14" hidden="1">
      <c r="A9849">
        <v>1163</v>
      </c>
      <c r="B9849" t="s">
        <v>7615</v>
      </c>
      <c r="C9849" s="4">
        <v>41701</v>
      </c>
      <c r="D9849" s="4">
        <v>41706</v>
      </c>
      <c r="E9849" t="s">
        <v>15</v>
      </c>
      <c r="F9849" t="s">
        <v>1141</v>
      </c>
      <c r="G9849" t="s">
        <v>17</v>
      </c>
      <c r="H9849">
        <v>10035</v>
      </c>
      <c r="I9849" t="s">
        <v>3676</v>
      </c>
      <c r="J9849">
        <v>9.99</v>
      </c>
      <c r="K9849">
        <v>1</v>
      </c>
      <c r="L9849">
        <v>5.3945999999999996</v>
      </c>
      <c r="M9849">
        <v>0</v>
      </c>
      <c r="N9849">
        <v>4.5953999999999997</v>
      </c>
    </row>
    <row r="9850" spans="1:14" hidden="1">
      <c r="A9850">
        <v>1164</v>
      </c>
      <c r="B9850" t="s">
        <v>7615</v>
      </c>
      <c r="C9850" s="4">
        <v>41701</v>
      </c>
      <c r="D9850" s="4">
        <v>41706</v>
      </c>
      <c r="E9850" t="s">
        <v>15</v>
      </c>
      <c r="F9850" t="s">
        <v>1141</v>
      </c>
      <c r="G9850" t="s">
        <v>17</v>
      </c>
      <c r="H9850">
        <v>10035</v>
      </c>
      <c r="I9850" t="s">
        <v>4066</v>
      </c>
      <c r="J9850">
        <v>125.76</v>
      </c>
      <c r="K9850">
        <v>3</v>
      </c>
      <c r="L9850">
        <v>28.295999999999999</v>
      </c>
      <c r="M9850">
        <v>0.2</v>
      </c>
      <c r="N9850">
        <v>40.872</v>
      </c>
    </row>
    <row r="9851" spans="1:14" hidden="1">
      <c r="A9851">
        <v>1165</v>
      </c>
      <c r="B9851" t="s">
        <v>7615</v>
      </c>
      <c r="C9851" s="4">
        <v>41701</v>
      </c>
      <c r="D9851" s="4">
        <v>41706</v>
      </c>
      <c r="E9851" t="s">
        <v>15</v>
      </c>
      <c r="F9851" t="s">
        <v>1141</v>
      </c>
      <c r="G9851" t="s">
        <v>17</v>
      </c>
      <c r="H9851">
        <v>10035</v>
      </c>
      <c r="I9851" t="s">
        <v>247</v>
      </c>
      <c r="J9851">
        <v>25.32</v>
      </c>
      <c r="K9851">
        <v>5</v>
      </c>
      <c r="L9851">
        <v>3.2282999999999999</v>
      </c>
      <c r="M9851">
        <v>0.2</v>
      </c>
      <c r="N9851">
        <v>9.1784999999999997</v>
      </c>
    </row>
    <row r="9852" spans="1:14" hidden="1">
      <c r="A9852">
        <v>7247</v>
      </c>
      <c r="B9852" t="s">
        <v>7616</v>
      </c>
      <c r="C9852" s="4">
        <v>41701</v>
      </c>
      <c r="D9852" s="4">
        <v>41706</v>
      </c>
      <c r="E9852" t="s">
        <v>15</v>
      </c>
      <c r="F9852" t="s">
        <v>2489</v>
      </c>
      <c r="G9852" t="s">
        <v>27</v>
      </c>
      <c r="H9852">
        <v>43229</v>
      </c>
      <c r="I9852" t="s">
        <v>2653</v>
      </c>
      <c r="J9852">
        <v>15.12</v>
      </c>
      <c r="K9852">
        <v>3</v>
      </c>
      <c r="L9852">
        <v>3.4020000000000001</v>
      </c>
      <c r="M9852">
        <v>0.2</v>
      </c>
      <c r="N9852">
        <v>4.9139999999999997</v>
      </c>
    </row>
    <row r="9853" spans="1:14" hidden="1">
      <c r="A9853">
        <v>7248</v>
      </c>
      <c r="B9853" t="s">
        <v>7616</v>
      </c>
      <c r="C9853" s="4">
        <v>41701</v>
      </c>
      <c r="D9853" s="4">
        <v>41706</v>
      </c>
      <c r="E9853" t="s">
        <v>15</v>
      </c>
      <c r="F9853" t="s">
        <v>2489</v>
      </c>
      <c r="G9853" t="s">
        <v>27</v>
      </c>
      <c r="H9853">
        <v>43229</v>
      </c>
      <c r="I9853" t="s">
        <v>585</v>
      </c>
      <c r="J9853">
        <v>302.45</v>
      </c>
      <c r="K9853">
        <v>5</v>
      </c>
      <c r="L9853">
        <v>100.4134</v>
      </c>
      <c r="M9853">
        <v>0.5</v>
      </c>
      <c r="N9853">
        <v>-199.61699999999999</v>
      </c>
    </row>
    <row r="9854" spans="1:14" hidden="1">
      <c r="A9854">
        <v>7249</v>
      </c>
      <c r="B9854" t="s">
        <v>7616</v>
      </c>
      <c r="C9854" s="4">
        <v>41701</v>
      </c>
      <c r="D9854" s="4">
        <v>41706</v>
      </c>
      <c r="E9854" t="s">
        <v>15</v>
      </c>
      <c r="F9854" t="s">
        <v>2489</v>
      </c>
      <c r="G9854" t="s">
        <v>27</v>
      </c>
      <c r="H9854">
        <v>43229</v>
      </c>
      <c r="I9854" t="s">
        <v>1204</v>
      </c>
      <c r="J9854">
        <v>44.671999999999997</v>
      </c>
      <c r="K9854">
        <v>8</v>
      </c>
      <c r="L9854">
        <v>6.8403999999999998</v>
      </c>
      <c r="M9854">
        <v>0.2</v>
      </c>
      <c r="N9854">
        <v>-10.0512</v>
      </c>
    </row>
    <row r="9855" spans="1:14" hidden="1">
      <c r="A9855">
        <v>7349</v>
      </c>
      <c r="B9855" t="s">
        <v>7617</v>
      </c>
      <c r="C9855" s="4">
        <v>41701</v>
      </c>
      <c r="D9855" s="4">
        <v>41705</v>
      </c>
      <c r="E9855" t="s">
        <v>15</v>
      </c>
      <c r="F9855" t="s">
        <v>5860</v>
      </c>
      <c r="G9855" t="s">
        <v>21</v>
      </c>
      <c r="H9855">
        <v>77095</v>
      </c>
      <c r="I9855" t="s">
        <v>748</v>
      </c>
      <c r="J9855">
        <v>176.77199999999999</v>
      </c>
      <c r="K9855">
        <v>3</v>
      </c>
      <c r="L9855">
        <v>212.12639999999999</v>
      </c>
      <c r="M9855">
        <v>0.8</v>
      </c>
      <c r="N9855">
        <v>-459.60719999999998</v>
      </c>
    </row>
    <row r="9856" spans="1:14" hidden="1">
      <c r="A9856">
        <v>8712</v>
      </c>
      <c r="B9856" t="s">
        <v>7618</v>
      </c>
      <c r="C9856" s="4">
        <v>41701</v>
      </c>
      <c r="D9856" s="4">
        <v>41705</v>
      </c>
      <c r="E9856" t="s">
        <v>15</v>
      </c>
      <c r="F9856" t="s">
        <v>1515</v>
      </c>
      <c r="G9856" t="s">
        <v>21</v>
      </c>
      <c r="H9856">
        <v>92037</v>
      </c>
      <c r="I9856" t="s">
        <v>724</v>
      </c>
      <c r="J9856">
        <v>626.35199999999998</v>
      </c>
      <c r="K9856">
        <v>3</v>
      </c>
      <c r="L9856">
        <v>216.61340000000001</v>
      </c>
      <c r="M9856">
        <v>0.2</v>
      </c>
      <c r="N9856">
        <v>-23.488200000000099</v>
      </c>
    </row>
    <row r="9857" spans="1:14" hidden="1">
      <c r="A9857">
        <v>6058</v>
      </c>
      <c r="B9857" t="s">
        <v>7619</v>
      </c>
      <c r="C9857" s="4">
        <v>41700</v>
      </c>
      <c r="D9857" s="4">
        <v>41706</v>
      </c>
      <c r="E9857" t="s">
        <v>15</v>
      </c>
      <c r="F9857" t="s">
        <v>2098</v>
      </c>
      <c r="G9857" t="s">
        <v>17</v>
      </c>
      <c r="H9857">
        <v>10009</v>
      </c>
      <c r="I9857" t="s">
        <v>3544</v>
      </c>
      <c r="J9857">
        <v>11.36</v>
      </c>
      <c r="K9857">
        <v>2</v>
      </c>
      <c r="L9857">
        <v>3.0104000000000002</v>
      </c>
      <c r="M9857">
        <v>0</v>
      </c>
      <c r="N9857">
        <v>5.3391999999999999</v>
      </c>
    </row>
    <row r="9858" spans="1:14" hidden="1">
      <c r="A9858">
        <v>6059</v>
      </c>
      <c r="B9858" t="s">
        <v>7619</v>
      </c>
      <c r="C9858" s="4">
        <v>41700</v>
      </c>
      <c r="D9858" s="4">
        <v>41706</v>
      </c>
      <c r="E9858" t="s">
        <v>15</v>
      </c>
      <c r="F9858" t="s">
        <v>2098</v>
      </c>
      <c r="G9858" t="s">
        <v>17</v>
      </c>
      <c r="H9858">
        <v>10009</v>
      </c>
      <c r="I9858" t="s">
        <v>5060</v>
      </c>
      <c r="J9858">
        <v>36.4</v>
      </c>
      <c r="K9858">
        <v>5</v>
      </c>
      <c r="L9858">
        <v>3.7856000000000001</v>
      </c>
      <c r="M9858">
        <v>0</v>
      </c>
      <c r="N9858">
        <v>17.472000000000001</v>
      </c>
    </row>
    <row r="9859" spans="1:14" hidden="1">
      <c r="A9859">
        <v>9946</v>
      </c>
      <c r="B9859" t="s">
        <v>7620</v>
      </c>
      <c r="C9859" s="4">
        <v>41700</v>
      </c>
      <c r="D9859" s="4">
        <v>41704</v>
      </c>
      <c r="E9859" t="s">
        <v>15</v>
      </c>
      <c r="F9859" t="s">
        <v>3006</v>
      </c>
      <c r="G9859" t="s">
        <v>27</v>
      </c>
      <c r="H9859">
        <v>19120</v>
      </c>
      <c r="I9859" t="s">
        <v>1510</v>
      </c>
      <c r="J9859">
        <v>3.4239999999999999</v>
      </c>
      <c r="K9859">
        <v>1</v>
      </c>
      <c r="L9859">
        <v>2.3540000000000001</v>
      </c>
      <c r="M9859">
        <v>0.2</v>
      </c>
      <c r="N9859">
        <v>1.07</v>
      </c>
    </row>
    <row r="9860" spans="1:14" hidden="1">
      <c r="A9860">
        <v>9947</v>
      </c>
      <c r="B9860" t="s">
        <v>7620</v>
      </c>
      <c r="C9860" s="4">
        <v>41700</v>
      </c>
      <c r="D9860" s="4">
        <v>41704</v>
      </c>
      <c r="E9860" t="s">
        <v>15</v>
      </c>
      <c r="F9860" t="s">
        <v>3006</v>
      </c>
      <c r="G9860" t="s">
        <v>27</v>
      </c>
      <c r="H9860">
        <v>19120</v>
      </c>
      <c r="I9860" t="s">
        <v>2467</v>
      </c>
      <c r="J9860">
        <v>151.19999999999999</v>
      </c>
      <c r="K9860">
        <v>3</v>
      </c>
      <c r="L9860">
        <v>39.69</v>
      </c>
      <c r="M9860">
        <v>0.2</v>
      </c>
      <c r="N9860">
        <v>32.130000000000003</v>
      </c>
    </row>
    <row r="9861" spans="1:14" hidden="1">
      <c r="A9861">
        <v>158</v>
      </c>
      <c r="B9861" t="s">
        <v>7621</v>
      </c>
      <c r="C9861" s="4">
        <v>41699</v>
      </c>
      <c r="D9861" s="4">
        <v>41704</v>
      </c>
      <c r="E9861" t="s">
        <v>52</v>
      </c>
      <c r="F9861" t="s">
        <v>425</v>
      </c>
      <c r="G9861" t="s">
        <v>21</v>
      </c>
      <c r="H9861">
        <v>98115</v>
      </c>
      <c r="I9861" t="s">
        <v>3584</v>
      </c>
      <c r="J9861">
        <v>457.56799999999998</v>
      </c>
      <c r="K9861">
        <v>2</v>
      </c>
      <c r="L9861">
        <v>203.04580000000001</v>
      </c>
      <c r="M9861">
        <v>0.2</v>
      </c>
      <c r="N9861">
        <v>51.476399999999899</v>
      </c>
    </row>
    <row r="9862" spans="1:14" hidden="1">
      <c r="A9862">
        <v>5714</v>
      </c>
      <c r="B9862" t="s">
        <v>7622</v>
      </c>
      <c r="C9862" s="4">
        <v>41699</v>
      </c>
      <c r="D9862" s="4">
        <v>41703</v>
      </c>
      <c r="E9862" t="s">
        <v>15</v>
      </c>
      <c r="F9862" t="s">
        <v>355</v>
      </c>
      <c r="G9862" t="s">
        <v>17</v>
      </c>
      <c r="H9862">
        <v>10035</v>
      </c>
      <c r="I9862" t="s">
        <v>3888</v>
      </c>
      <c r="J9862">
        <v>5.94</v>
      </c>
      <c r="K9862">
        <v>3</v>
      </c>
      <c r="L9862">
        <v>1.4454</v>
      </c>
      <c r="M9862">
        <v>0</v>
      </c>
      <c r="N9862">
        <v>1.6037999999999999</v>
      </c>
    </row>
    <row r="9863" spans="1:14" hidden="1">
      <c r="A9863">
        <v>6548</v>
      </c>
      <c r="B9863" t="s">
        <v>7623</v>
      </c>
      <c r="C9863" s="4">
        <v>41699</v>
      </c>
      <c r="D9863" s="4">
        <v>41703</v>
      </c>
      <c r="E9863" t="s">
        <v>15</v>
      </c>
      <c r="F9863" t="s">
        <v>358</v>
      </c>
      <c r="G9863" t="s">
        <v>17</v>
      </c>
      <c r="H9863">
        <v>60126</v>
      </c>
      <c r="I9863" t="s">
        <v>3203</v>
      </c>
      <c r="J9863">
        <v>634.11599999999999</v>
      </c>
      <c r="K9863">
        <v>6</v>
      </c>
      <c r="L9863">
        <v>134.37219999999999</v>
      </c>
      <c r="M9863">
        <v>0.3</v>
      </c>
      <c r="N9863">
        <v>-172.1172</v>
      </c>
    </row>
    <row r="9864" spans="1:14" hidden="1">
      <c r="A9864">
        <v>6549</v>
      </c>
      <c r="B9864" t="s">
        <v>7623</v>
      </c>
      <c r="C9864" s="4">
        <v>41699</v>
      </c>
      <c r="D9864" s="4">
        <v>41703</v>
      </c>
      <c r="E9864" t="s">
        <v>15</v>
      </c>
      <c r="F9864" t="s">
        <v>358</v>
      </c>
      <c r="G9864" t="s">
        <v>17</v>
      </c>
      <c r="H9864">
        <v>60126</v>
      </c>
      <c r="I9864" t="s">
        <v>4024</v>
      </c>
      <c r="J9864">
        <v>17.472000000000001</v>
      </c>
      <c r="K9864">
        <v>3</v>
      </c>
      <c r="L9864">
        <v>3.9312</v>
      </c>
      <c r="M9864">
        <v>0.2</v>
      </c>
      <c r="N9864">
        <v>5.6783999999999999</v>
      </c>
    </row>
    <row r="9865" spans="1:14" hidden="1">
      <c r="A9865">
        <v>7948</v>
      </c>
      <c r="B9865" t="s">
        <v>7624</v>
      </c>
      <c r="C9865" s="4">
        <v>41699</v>
      </c>
      <c r="D9865" s="4">
        <v>41703</v>
      </c>
      <c r="E9865" t="s">
        <v>15</v>
      </c>
      <c r="F9865" t="s">
        <v>863</v>
      </c>
      <c r="G9865" t="s">
        <v>21</v>
      </c>
      <c r="H9865">
        <v>79907</v>
      </c>
      <c r="I9865" t="s">
        <v>2996</v>
      </c>
      <c r="J9865">
        <v>18.84</v>
      </c>
      <c r="K9865">
        <v>5</v>
      </c>
      <c r="L9865">
        <v>4.4744999999999999</v>
      </c>
      <c r="M9865">
        <v>0.2</v>
      </c>
      <c r="N9865">
        <v>-3.5325000000000002</v>
      </c>
    </row>
    <row r="9866" spans="1:14" hidden="1">
      <c r="A9866">
        <v>7949</v>
      </c>
      <c r="B9866" t="s">
        <v>7624</v>
      </c>
      <c r="C9866" s="4">
        <v>41699</v>
      </c>
      <c r="D9866" s="4">
        <v>41703</v>
      </c>
      <c r="E9866" t="s">
        <v>15</v>
      </c>
      <c r="F9866" t="s">
        <v>863</v>
      </c>
      <c r="G9866" t="s">
        <v>21</v>
      </c>
      <c r="H9866">
        <v>79907</v>
      </c>
      <c r="I9866" t="s">
        <v>58</v>
      </c>
      <c r="J9866">
        <v>362.25</v>
      </c>
      <c r="K9866">
        <v>6</v>
      </c>
      <c r="L9866">
        <v>60.375</v>
      </c>
      <c r="M9866">
        <v>0.3</v>
      </c>
      <c r="N9866">
        <v>0</v>
      </c>
    </row>
    <row r="9867" spans="1:14" hidden="1">
      <c r="A9867">
        <v>7950</v>
      </c>
      <c r="B9867" t="s">
        <v>7624</v>
      </c>
      <c r="C9867" s="4">
        <v>41699</v>
      </c>
      <c r="D9867" s="4">
        <v>41703</v>
      </c>
      <c r="E9867" t="s">
        <v>15</v>
      </c>
      <c r="F9867" t="s">
        <v>863</v>
      </c>
      <c r="G9867" t="s">
        <v>21</v>
      </c>
      <c r="H9867">
        <v>79907</v>
      </c>
      <c r="I9867" t="s">
        <v>2371</v>
      </c>
      <c r="J9867">
        <v>63.552</v>
      </c>
      <c r="K9867">
        <v>6</v>
      </c>
      <c r="L9867">
        <v>16.4176</v>
      </c>
      <c r="M9867">
        <v>0.6</v>
      </c>
      <c r="N9867">
        <v>-34.953600000000002</v>
      </c>
    </row>
    <row r="9868" spans="1:14" hidden="1">
      <c r="A9868">
        <v>7951</v>
      </c>
      <c r="B9868" t="s">
        <v>7624</v>
      </c>
      <c r="C9868" s="4">
        <v>41699</v>
      </c>
      <c r="D9868" s="4">
        <v>41703</v>
      </c>
      <c r="E9868" t="s">
        <v>15</v>
      </c>
      <c r="F9868" t="s">
        <v>863</v>
      </c>
      <c r="G9868" t="s">
        <v>21</v>
      </c>
      <c r="H9868">
        <v>79907</v>
      </c>
      <c r="I9868" t="s">
        <v>5050</v>
      </c>
      <c r="J9868">
        <v>129.55199999999999</v>
      </c>
      <c r="K9868">
        <v>3</v>
      </c>
      <c r="L9868">
        <v>50.741199999999999</v>
      </c>
      <c r="M9868">
        <v>0.2</v>
      </c>
      <c r="N9868">
        <v>-22.671600000000002</v>
      </c>
    </row>
    <row r="9869" spans="1:14" hidden="1">
      <c r="A9869">
        <v>8310</v>
      </c>
      <c r="B9869" t="s">
        <v>7625</v>
      </c>
      <c r="C9869" s="4">
        <v>41699</v>
      </c>
      <c r="D9869" s="4">
        <v>41705</v>
      </c>
      <c r="E9869" t="s">
        <v>15</v>
      </c>
      <c r="F9869" t="s">
        <v>761</v>
      </c>
      <c r="G9869" t="s">
        <v>21</v>
      </c>
      <c r="H9869">
        <v>77036</v>
      </c>
      <c r="I9869" t="s">
        <v>2889</v>
      </c>
      <c r="J9869">
        <v>137.352</v>
      </c>
      <c r="K9869">
        <v>3</v>
      </c>
      <c r="L9869">
        <v>42.922499999999999</v>
      </c>
      <c r="M9869">
        <v>0.2</v>
      </c>
      <c r="N9869">
        <v>8.5844999999999896</v>
      </c>
    </row>
    <row r="9870" spans="1:14" hidden="1">
      <c r="A9870">
        <v>8311</v>
      </c>
      <c r="B9870" t="s">
        <v>7625</v>
      </c>
      <c r="C9870" s="4">
        <v>41699</v>
      </c>
      <c r="D9870" s="4">
        <v>41705</v>
      </c>
      <c r="E9870" t="s">
        <v>15</v>
      </c>
      <c r="F9870" t="s">
        <v>761</v>
      </c>
      <c r="G9870" t="s">
        <v>21</v>
      </c>
      <c r="H9870">
        <v>77036</v>
      </c>
      <c r="I9870" t="s">
        <v>7060</v>
      </c>
      <c r="J9870">
        <v>376.50900000000001</v>
      </c>
      <c r="K9870">
        <v>3</v>
      </c>
      <c r="L9870">
        <v>139.84620000000001</v>
      </c>
      <c r="M9870">
        <v>0.3</v>
      </c>
      <c r="N9870">
        <v>-43.029600000000002</v>
      </c>
    </row>
    <row r="9871" spans="1:14" hidden="1">
      <c r="A9871">
        <v>9464</v>
      </c>
      <c r="B9871" t="s">
        <v>7626</v>
      </c>
      <c r="C9871" s="4">
        <v>41697</v>
      </c>
      <c r="D9871" s="4">
        <v>41701</v>
      </c>
      <c r="E9871" t="s">
        <v>38</v>
      </c>
      <c r="F9871" t="s">
        <v>747</v>
      </c>
      <c r="G9871" t="s">
        <v>21</v>
      </c>
      <c r="H9871">
        <v>43229</v>
      </c>
      <c r="I9871" t="s">
        <v>2574</v>
      </c>
      <c r="J9871">
        <v>19.456</v>
      </c>
      <c r="K9871">
        <v>4</v>
      </c>
      <c r="L9871">
        <v>4.0128000000000004</v>
      </c>
      <c r="M9871">
        <v>0.2</v>
      </c>
      <c r="N9871">
        <v>3.4047999999999998</v>
      </c>
    </row>
    <row r="9872" spans="1:14" hidden="1">
      <c r="A9872">
        <v>5512</v>
      </c>
      <c r="B9872" t="s">
        <v>7627</v>
      </c>
      <c r="C9872" s="4">
        <v>41694</v>
      </c>
      <c r="D9872" s="4">
        <v>41700</v>
      </c>
      <c r="E9872" t="s">
        <v>15</v>
      </c>
      <c r="F9872" t="s">
        <v>148</v>
      </c>
      <c r="G9872" t="s">
        <v>21</v>
      </c>
      <c r="H9872">
        <v>97504</v>
      </c>
      <c r="I9872" t="s">
        <v>2930</v>
      </c>
      <c r="J9872">
        <v>32.896000000000001</v>
      </c>
      <c r="K9872">
        <v>4</v>
      </c>
      <c r="L9872">
        <v>5.4484000000000004</v>
      </c>
      <c r="M9872">
        <v>0.2</v>
      </c>
      <c r="N9872">
        <v>11.102399999999999</v>
      </c>
    </row>
    <row r="9873" spans="1:14" hidden="1">
      <c r="A9873">
        <v>5513</v>
      </c>
      <c r="B9873" t="s">
        <v>7627</v>
      </c>
      <c r="C9873" s="4">
        <v>41694</v>
      </c>
      <c r="D9873" s="4">
        <v>41700</v>
      </c>
      <c r="E9873" t="s">
        <v>15</v>
      </c>
      <c r="F9873" t="s">
        <v>148</v>
      </c>
      <c r="G9873" t="s">
        <v>21</v>
      </c>
      <c r="H9873">
        <v>97504</v>
      </c>
      <c r="I9873" t="s">
        <v>1867</v>
      </c>
      <c r="J9873">
        <v>22.776</v>
      </c>
      <c r="K9873">
        <v>3</v>
      </c>
      <c r="L9873">
        <v>5.0297000000000001</v>
      </c>
      <c r="M9873">
        <v>0.2</v>
      </c>
      <c r="N9873">
        <v>7.6868999999999996</v>
      </c>
    </row>
    <row r="9874" spans="1:14" hidden="1">
      <c r="A9874">
        <v>6530</v>
      </c>
      <c r="B9874" t="s">
        <v>7628</v>
      </c>
      <c r="C9874" s="4">
        <v>41693</v>
      </c>
      <c r="D9874" s="4">
        <v>41697</v>
      </c>
      <c r="E9874" t="s">
        <v>15</v>
      </c>
      <c r="F9874" t="s">
        <v>2410</v>
      </c>
      <c r="G9874" t="s">
        <v>17</v>
      </c>
      <c r="H9874">
        <v>79907</v>
      </c>
      <c r="I9874" t="s">
        <v>5465</v>
      </c>
      <c r="J9874">
        <v>6.9359999999999999</v>
      </c>
      <c r="K9874">
        <v>3</v>
      </c>
      <c r="L9874">
        <v>1.5317000000000001</v>
      </c>
      <c r="M9874">
        <v>0.2</v>
      </c>
      <c r="N9874">
        <v>2.3409</v>
      </c>
    </row>
    <row r="9875" spans="1:14" hidden="1">
      <c r="A9875">
        <v>6531</v>
      </c>
      <c r="B9875" t="s">
        <v>7628</v>
      </c>
      <c r="C9875" s="4">
        <v>41693</v>
      </c>
      <c r="D9875" s="4">
        <v>41697</v>
      </c>
      <c r="E9875" t="s">
        <v>15</v>
      </c>
      <c r="F9875" t="s">
        <v>2410</v>
      </c>
      <c r="G9875" t="s">
        <v>17</v>
      </c>
      <c r="H9875">
        <v>79907</v>
      </c>
      <c r="I9875" t="s">
        <v>356</v>
      </c>
      <c r="J9875">
        <v>4.4279999999999999</v>
      </c>
      <c r="K9875">
        <v>3</v>
      </c>
      <c r="L9875">
        <v>3.7637999999999998</v>
      </c>
      <c r="M9875">
        <v>0.8</v>
      </c>
      <c r="N9875">
        <v>-6.8634000000000004</v>
      </c>
    </row>
    <row r="9876" spans="1:14" hidden="1">
      <c r="A9876">
        <v>7611</v>
      </c>
      <c r="B9876" t="s">
        <v>7629</v>
      </c>
      <c r="C9876" s="4">
        <v>41692</v>
      </c>
      <c r="D9876" s="4">
        <v>41694</v>
      </c>
      <c r="E9876" t="s">
        <v>38</v>
      </c>
      <c r="F9876" t="s">
        <v>1628</v>
      </c>
      <c r="G9876" t="s">
        <v>21</v>
      </c>
      <c r="H9876">
        <v>92553</v>
      </c>
      <c r="I9876" t="s">
        <v>1425</v>
      </c>
      <c r="J9876">
        <v>19.440000000000001</v>
      </c>
      <c r="K9876">
        <v>3</v>
      </c>
      <c r="L9876">
        <v>3.3696000000000002</v>
      </c>
      <c r="M9876">
        <v>0</v>
      </c>
      <c r="N9876">
        <v>9.3312000000000008</v>
      </c>
    </row>
    <row r="9877" spans="1:14" hidden="1">
      <c r="A9877">
        <v>2883</v>
      </c>
      <c r="B9877" t="s">
        <v>7630</v>
      </c>
      <c r="C9877" s="4">
        <v>41691</v>
      </c>
      <c r="D9877" s="4">
        <v>41695</v>
      </c>
      <c r="E9877" t="s">
        <v>15</v>
      </c>
      <c r="F9877" t="s">
        <v>2191</v>
      </c>
      <c r="G9877" t="s">
        <v>21</v>
      </c>
      <c r="H9877">
        <v>60098</v>
      </c>
      <c r="I9877" t="s">
        <v>2025</v>
      </c>
      <c r="J9877">
        <v>8.85</v>
      </c>
      <c r="K9877">
        <v>5</v>
      </c>
      <c r="L9877">
        <v>4.5134999999999996</v>
      </c>
      <c r="M9877">
        <v>0.8</v>
      </c>
      <c r="N9877">
        <v>-13.717499999999999</v>
      </c>
    </row>
    <row r="9878" spans="1:14" hidden="1">
      <c r="A9878">
        <v>4521</v>
      </c>
      <c r="B9878" t="s">
        <v>7631</v>
      </c>
      <c r="C9878" s="4">
        <v>41690</v>
      </c>
      <c r="D9878" s="4">
        <v>41696</v>
      </c>
      <c r="E9878" t="s">
        <v>15</v>
      </c>
      <c r="F9878" t="s">
        <v>1112</v>
      </c>
      <c r="G9878" t="s">
        <v>27</v>
      </c>
      <c r="H9878">
        <v>47374</v>
      </c>
      <c r="I9878" t="s">
        <v>461</v>
      </c>
      <c r="J9878">
        <v>62.31</v>
      </c>
      <c r="K9878">
        <v>3</v>
      </c>
      <c r="L9878">
        <v>13.2928</v>
      </c>
      <c r="M9878">
        <v>0</v>
      </c>
      <c r="N9878">
        <v>22.4316</v>
      </c>
    </row>
    <row r="9879" spans="1:14" hidden="1">
      <c r="A9879">
        <v>4522</v>
      </c>
      <c r="B9879" t="s">
        <v>7631</v>
      </c>
      <c r="C9879" s="4">
        <v>41690</v>
      </c>
      <c r="D9879" s="4">
        <v>41696</v>
      </c>
      <c r="E9879" t="s">
        <v>15</v>
      </c>
      <c r="F9879" t="s">
        <v>1112</v>
      </c>
      <c r="G9879" t="s">
        <v>27</v>
      </c>
      <c r="H9879">
        <v>47374</v>
      </c>
      <c r="I9879" t="s">
        <v>2238</v>
      </c>
      <c r="J9879">
        <v>20.32</v>
      </c>
      <c r="K9879">
        <v>4</v>
      </c>
      <c r="L9879">
        <v>3.3527999999999998</v>
      </c>
      <c r="M9879">
        <v>0</v>
      </c>
      <c r="N9879">
        <v>6.9088000000000003</v>
      </c>
    </row>
    <row r="9880" spans="1:14" hidden="1">
      <c r="A9880">
        <v>8504</v>
      </c>
      <c r="B9880" t="s">
        <v>7632</v>
      </c>
      <c r="C9880" s="4">
        <v>41690</v>
      </c>
      <c r="D9880" s="4">
        <v>41694</v>
      </c>
      <c r="E9880" t="s">
        <v>15</v>
      </c>
      <c r="F9880" t="s">
        <v>3056</v>
      </c>
      <c r="G9880" t="s">
        <v>17</v>
      </c>
      <c r="H9880">
        <v>90049</v>
      </c>
      <c r="I9880" t="s">
        <v>4098</v>
      </c>
      <c r="J9880">
        <v>12.96</v>
      </c>
      <c r="K9880">
        <v>2</v>
      </c>
      <c r="L9880">
        <v>3.3696000000000002</v>
      </c>
      <c r="M9880">
        <v>0</v>
      </c>
      <c r="N9880">
        <v>6.2207999999999997</v>
      </c>
    </row>
    <row r="9881" spans="1:14" hidden="1">
      <c r="A9881">
        <v>6082</v>
      </c>
      <c r="B9881" t="s">
        <v>7633</v>
      </c>
      <c r="C9881" s="4">
        <v>41688</v>
      </c>
      <c r="D9881" s="4">
        <v>41688</v>
      </c>
      <c r="E9881" t="s">
        <v>98</v>
      </c>
      <c r="F9881" t="s">
        <v>3628</v>
      </c>
      <c r="G9881" t="s">
        <v>21</v>
      </c>
      <c r="H9881">
        <v>79424</v>
      </c>
      <c r="I9881" t="s">
        <v>2396</v>
      </c>
      <c r="J9881">
        <v>25.16</v>
      </c>
      <c r="K9881">
        <v>5</v>
      </c>
      <c r="L9881">
        <v>7.2964000000000002</v>
      </c>
      <c r="M9881">
        <v>0.6</v>
      </c>
      <c r="N9881">
        <v>-11.321999999999999</v>
      </c>
    </row>
    <row r="9882" spans="1:14" hidden="1">
      <c r="A9882">
        <v>8223</v>
      </c>
      <c r="B9882" t="s">
        <v>7634</v>
      </c>
      <c r="C9882" s="4">
        <v>41688</v>
      </c>
      <c r="D9882" s="4">
        <v>41694</v>
      </c>
      <c r="E9882" t="s">
        <v>15</v>
      </c>
      <c r="F9882" t="s">
        <v>4352</v>
      </c>
      <c r="G9882" t="s">
        <v>21</v>
      </c>
      <c r="H9882">
        <v>76017</v>
      </c>
      <c r="I9882" t="s">
        <v>2177</v>
      </c>
      <c r="J9882">
        <v>12.624000000000001</v>
      </c>
      <c r="K9882">
        <v>2</v>
      </c>
      <c r="L9882">
        <v>7.5743999999999998</v>
      </c>
      <c r="M9882">
        <v>0.2</v>
      </c>
      <c r="N9882">
        <v>-2.5247999999999999</v>
      </c>
    </row>
    <row r="9883" spans="1:14" hidden="1">
      <c r="A9883">
        <v>9516</v>
      </c>
      <c r="B9883" t="s">
        <v>7635</v>
      </c>
      <c r="C9883" s="4">
        <v>41687</v>
      </c>
      <c r="D9883" s="4">
        <v>41694</v>
      </c>
      <c r="E9883" t="s">
        <v>15</v>
      </c>
      <c r="F9883" t="s">
        <v>588</v>
      </c>
      <c r="G9883" t="s">
        <v>21</v>
      </c>
      <c r="H9883">
        <v>60653</v>
      </c>
      <c r="I9883" t="s">
        <v>3870</v>
      </c>
      <c r="J9883">
        <v>54.207999999999998</v>
      </c>
      <c r="K9883">
        <v>14</v>
      </c>
      <c r="L9883">
        <v>3.2427999999999999</v>
      </c>
      <c r="M9883">
        <v>0.2</v>
      </c>
      <c r="N9883">
        <v>8.8087999999999997</v>
      </c>
    </row>
    <row r="9884" spans="1:14" hidden="1">
      <c r="A9884">
        <v>1333</v>
      </c>
      <c r="B9884" t="s">
        <v>7636</v>
      </c>
      <c r="C9884" s="4">
        <v>41686</v>
      </c>
      <c r="D9884" s="4">
        <v>41691</v>
      </c>
      <c r="E9884" t="s">
        <v>15</v>
      </c>
      <c r="F9884" t="s">
        <v>947</v>
      </c>
      <c r="G9884" t="s">
        <v>21</v>
      </c>
      <c r="H9884">
        <v>75220</v>
      </c>
      <c r="I9884" t="s">
        <v>478</v>
      </c>
      <c r="J9884">
        <v>1.08</v>
      </c>
      <c r="K9884">
        <v>3</v>
      </c>
      <c r="L9884">
        <v>0.93600000000000005</v>
      </c>
      <c r="M9884">
        <v>0.8</v>
      </c>
      <c r="N9884">
        <v>-1.728</v>
      </c>
    </row>
    <row r="9885" spans="1:14" hidden="1">
      <c r="A9885">
        <v>1334</v>
      </c>
      <c r="B9885" t="s">
        <v>7636</v>
      </c>
      <c r="C9885" s="4">
        <v>41686</v>
      </c>
      <c r="D9885" s="4">
        <v>41691</v>
      </c>
      <c r="E9885" t="s">
        <v>15</v>
      </c>
      <c r="F9885" t="s">
        <v>947</v>
      </c>
      <c r="G9885" t="s">
        <v>21</v>
      </c>
      <c r="H9885">
        <v>75220</v>
      </c>
      <c r="I9885" t="s">
        <v>4145</v>
      </c>
      <c r="J9885">
        <v>7.96</v>
      </c>
      <c r="K9885">
        <v>2</v>
      </c>
      <c r="L9885">
        <v>10.945</v>
      </c>
      <c r="M9885">
        <v>0.8</v>
      </c>
      <c r="N9885">
        <v>-13.93</v>
      </c>
    </row>
    <row r="9886" spans="1:14" hidden="1">
      <c r="A9886">
        <v>7438</v>
      </c>
      <c r="B9886" t="s">
        <v>7637</v>
      </c>
      <c r="C9886" s="4">
        <v>41685</v>
      </c>
      <c r="D9886" s="4">
        <v>41689</v>
      </c>
      <c r="E9886" t="s">
        <v>15</v>
      </c>
      <c r="F9886" t="s">
        <v>1776</v>
      </c>
      <c r="G9886" t="s">
        <v>27</v>
      </c>
      <c r="H9886">
        <v>98105</v>
      </c>
      <c r="I9886" t="s">
        <v>1866</v>
      </c>
      <c r="J9886">
        <v>21.36</v>
      </c>
      <c r="K9886">
        <v>5</v>
      </c>
      <c r="L9886">
        <v>2.8302</v>
      </c>
      <c r="M9886">
        <v>0.2</v>
      </c>
      <c r="N9886">
        <v>7.2089999999999996</v>
      </c>
    </row>
    <row r="9887" spans="1:14" hidden="1">
      <c r="A9887">
        <v>5467</v>
      </c>
      <c r="B9887" t="s">
        <v>7638</v>
      </c>
      <c r="C9887" s="4">
        <v>41684</v>
      </c>
      <c r="D9887" s="4">
        <v>41689</v>
      </c>
      <c r="E9887" t="s">
        <v>52</v>
      </c>
      <c r="F9887" t="s">
        <v>2558</v>
      </c>
      <c r="G9887" t="s">
        <v>21</v>
      </c>
      <c r="H9887">
        <v>77095</v>
      </c>
      <c r="I9887" t="s">
        <v>5353</v>
      </c>
      <c r="J9887">
        <v>16.175999999999998</v>
      </c>
      <c r="K9887">
        <v>3</v>
      </c>
      <c r="L9887">
        <v>3.37</v>
      </c>
      <c r="M9887">
        <v>0.2</v>
      </c>
      <c r="N9887">
        <v>6.0659999999999998</v>
      </c>
    </row>
    <row r="9888" spans="1:14" hidden="1">
      <c r="A9888">
        <v>9762</v>
      </c>
      <c r="B9888" t="s">
        <v>7639</v>
      </c>
      <c r="C9888" s="4">
        <v>41684</v>
      </c>
      <c r="D9888" s="4">
        <v>41688</v>
      </c>
      <c r="E9888" t="s">
        <v>15</v>
      </c>
      <c r="F9888" t="s">
        <v>1699</v>
      </c>
      <c r="G9888" t="s">
        <v>27</v>
      </c>
      <c r="H9888">
        <v>98103</v>
      </c>
      <c r="I9888" t="s">
        <v>2799</v>
      </c>
      <c r="J9888">
        <v>239.97</v>
      </c>
      <c r="K9888">
        <v>3</v>
      </c>
      <c r="L9888">
        <v>51.193600000000004</v>
      </c>
      <c r="M9888">
        <v>0</v>
      </c>
      <c r="N9888">
        <v>86.389200000000002</v>
      </c>
    </row>
    <row r="9889" spans="1:14" hidden="1">
      <c r="A9889">
        <v>9763</v>
      </c>
      <c r="B9889" t="s">
        <v>7639</v>
      </c>
      <c r="C9889" s="4">
        <v>41684</v>
      </c>
      <c r="D9889" s="4">
        <v>41688</v>
      </c>
      <c r="E9889" t="s">
        <v>15</v>
      </c>
      <c r="F9889" t="s">
        <v>1699</v>
      </c>
      <c r="G9889" t="s">
        <v>27</v>
      </c>
      <c r="H9889">
        <v>98103</v>
      </c>
      <c r="I9889" t="s">
        <v>794</v>
      </c>
      <c r="J9889">
        <v>81.96</v>
      </c>
      <c r="K9889">
        <v>2</v>
      </c>
      <c r="L9889">
        <v>29.505600000000001</v>
      </c>
      <c r="M9889">
        <v>0</v>
      </c>
      <c r="N9889">
        <v>22.948799999999999</v>
      </c>
    </row>
    <row r="9890" spans="1:14" hidden="1">
      <c r="A9890">
        <v>9764</v>
      </c>
      <c r="B9890" t="s">
        <v>7639</v>
      </c>
      <c r="C9890" s="4">
        <v>41684</v>
      </c>
      <c r="D9890" s="4">
        <v>41688</v>
      </c>
      <c r="E9890" t="s">
        <v>15</v>
      </c>
      <c r="F9890" t="s">
        <v>1699</v>
      </c>
      <c r="G9890" t="s">
        <v>27</v>
      </c>
      <c r="H9890">
        <v>98103</v>
      </c>
      <c r="I9890" t="s">
        <v>2051</v>
      </c>
      <c r="J9890">
        <v>238.62</v>
      </c>
      <c r="K9890">
        <v>2</v>
      </c>
      <c r="L9890">
        <v>116.9238</v>
      </c>
      <c r="M9890">
        <v>0</v>
      </c>
      <c r="N9890">
        <v>4.7724000000000002</v>
      </c>
    </row>
    <row r="9891" spans="1:14" hidden="1">
      <c r="A9891">
        <v>457</v>
      </c>
      <c r="B9891" t="s">
        <v>7640</v>
      </c>
      <c r="C9891" s="4">
        <v>41682</v>
      </c>
      <c r="D9891" s="4">
        <v>41688</v>
      </c>
      <c r="E9891" t="s">
        <v>15</v>
      </c>
      <c r="F9891" t="s">
        <v>3883</v>
      </c>
      <c r="G9891" t="s">
        <v>21</v>
      </c>
      <c r="H9891">
        <v>94521</v>
      </c>
      <c r="I9891" t="s">
        <v>474</v>
      </c>
      <c r="J9891">
        <v>129.56800000000001</v>
      </c>
      <c r="K9891">
        <v>2</v>
      </c>
      <c r="L9891">
        <v>76.930999999999997</v>
      </c>
      <c r="M9891">
        <v>0.2</v>
      </c>
      <c r="N9891">
        <v>-24.294</v>
      </c>
    </row>
    <row r="9892" spans="1:14" hidden="1">
      <c r="A9892">
        <v>5631</v>
      </c>
      <c r="B9892" t="s">
        <v>7641</v>
      </c>
      <c r="C9892" s="4">
        <v>41681</v>
      </c>
      <c r="D9892" s="4">
        <v>41685</v>
      </c>
      <c r="E9892" t="s">
        <v>15</v>
      </c>
      <c r="F9892" t="s">
        <v>1851</v>
      </c>
      <c r="G9892" t="s">
        <v>21</v>
      </c>
      <c r="H9892">
        <v>23320</v>
      </c>
      <c r="I9892" t="s">
        <v>1458</v>
      </c>
      <c r="J9892">
        <v>234.45</v>
      </c>
      <c r="K9892">
        <v>3</v>
      </c>
      <c r="L9892">
        <v>43.764000000000003</v>
      </c>
      <c r="M9892">
        <v>0</v>
      </c>
      <c r="N9892">
        <v>103.158</v>
      </c>
    </row>
    <row r="9893" spans="1:14" hidden="1">
      <c r="A9893">
        <v>5632</v>
      </c>
      <c r="B9893" t="s">
        <v>7641</v>
      </c>
      <c r="C9893" s="4">
        <v>41681</v>
      </c>
      <c r="D9893" s="4">
        <v>41685</v>
      </c>
      <c r="E9893" t="s">
        <v>15</v>
      </c>
      <c r="F9893" t="s">
        <v>1851</v>
      </c>
      <c r="G9893" t="s">
        <v>21</v>
      </c>
      <c r="H9893">
        <v>23320</v>
      </c>
      <c r="I9893" t="s">
        <v>5067</v>
      </c>
      <c r="J9893">
        <v>1256.22</v>
      </c>
      <c r="K9893">
        <v>6</v>
      </c>
      <c r="L9893">
        <v>196.80779999999999</v>
      </c>
      <c r="M9893">
        <v>0</v>
      </c>
      <c r="N9893">
        <v>75.373199999999898</v>
      </c>
    </row>
    <row r="9894" spans="1:14" hidden="1">
      <c r="A9894">
        <v>5633</v>
      </c>
      <c r="B9894" t="s">
        <v>7641</v>
      </c>
      <c r="C9894" s="4">
        <v>41681</v>
      </c>
      <c r="D9894" s="4">
        <v>41685</v>
      </c>
      <c r="E9894" t="s">
        <v>15</v>
      </c>
      <c r="F9894" t="s">
        <v>1851</v>
      </c>
      <c r="G9894" t="s">
        <v>21</v>
      </c>
      <c r="H9894">
        <v>23320</v>
      </c>
      <c r="I9894" t="s">
        <v>297</v>
      </c>
      <c r="J9894">
        <v>17.46</v>
      </c>
      <c r="K9894">
        <v>2</v>
      </c>
      <c r="L9894">
        <v>4.6269</v>
      </c>
      <c r="M9894">
        <v>0</v>
      </c>
      <c r="N9894">
        <v>8.2062000000000008</v>
      </c>
    </row>
    <row r="9895" spans="1:14" hidden="1">
      <c r="A9895">
        <v>9255</v>
      </c>
      <c r="B9895" t="s">
        <v>7642</v>
      </c>
      <c r="C9895" s="4">
        <v>41681</v>
      </c>
      <c r="D9895" s="4">
        <v>41685</v>
      </c>
      <c r="E9895" t="s">
        <v>52</v>
      </c>
      <c r="F9895" t="s">
        <v>142</v>
      </c>
      <c r="G9895" t="s">
        <v>21</v>
      </c>
      <c r="H9895">
        <v>65203</v>
      </c>
      <c r="I9895" t="s">
        <v>123</v>
      </c>
      <c r="J9895">
        <v>60.89</v>
      </c>
      <c r="K9895">
        <v>1</v>
      </c>
      <c r="L9895">
        <v>45.667499999999997</v>
      </c>
      <c r="M9895">
        <v>0</v>
      </c>
      <c r="N9895">
        <v>15.2225</v>
      </c>
    </row>
    <row r="9896" spans="1:14" hidden="1">
      <c r="A9896">
        <v>9256</v>
      </c>
      <c r="B9896" t="s">
        <v>7642</v>
      </c>
      <c r="C9896" s="4">
        <v>41681</v>
      </c>
      <c r="D9896" s="4">
        <v>41685</v>
      </c>
      <c r="E9896" t="s">
        <v>52</v>
      </c>
      <c r="F9896" t="s">
        <v>142</v>
      </c>
      <c r="G9896" t="s">
        <v>21</v>
      </c>
      <c r="H9896">
        <v>65203</v>
      </c>
      <c r="I9896" t="s">
        <v>843</v>
      </c>
      <c r="J9896">
        <v>14.94</v>
      </c>
      <c r="K9896">
        <v>3</v>
      </c>
      <c r="L9896">
        <v>2.6892</v>
      </c>
      <c r="M9896">
        <v>0</v>
      </c>
      <c r="N9896">
        <v>6.8723999999999998</v>
      </c>
    </row>
    <row r="9897" spans="1:14" hidden="1">
      <c r="A9897">
        <v>9257</v>
      </c>
      <c r="B9897" t="s">
        <v>7642</v>
      </c>
      <c r="C9897" s="4">
        <v>41681</v>
      </c>
      <c r="D9897" s="4">
        <v>41685</v>
      </c>
      <c r="E9897" t="s">
        <v>52</v>
      </c>
      <c r="F9897" t="s">
        <v>142</v>
      </c>
      <c r="G9897" t="s">
        <v>21</v>
      </c>
      <c r="H9897">
        <v>65203</v>
      </c>
      <c r="I9897" t="s">
        <v>1380</v>
      </c>
      <c r="J9897">
        <v>9.64</v>
      </c>
      <c r="K9897">
        <v>2</v>
      </c>
      <c r="L9897">
        <v>2.6027999999999998</v>
      </c>
      <c r="M9897">
        <v>0</v>
      </c>
      <c r="N9897">
        <v>4.4344000000000001</v>
      </c>
    </row>
    <row r="9898" spans="1:14" hidden="1">
      <c r="A9898">
        <v>9258</v>
      </c>
      <c r="B9898" t="s">
        <v>7642</v>
      </c>
      <c r="C9898" s="4">
        <v>41681</v>
      </c>
      <c r="D9898" s="4">
        <v>41685</v>
      </c>
      <c r="E9898" t="s">
        <v>52</v>
      </c>
      <c r="F9898" t="s">
        <v>142</v>
      </c>
      <c r="G9898" t="s">
        <v>21</v>
      </c>
      <c r="H9898">
        <v>65203</v>
      </c>
      <c r="I9898" t="s">
        <v>426</v>
      </c>
      <c r="J9898">
        <v>332.94</v>
      </c>
      <c r="K9898">
        <v>3</v>
      </c>
      <c r="L9898">
        <v>93.223200000000006</v>
      </c>
      <c r="M9898">
        <v>0</v>
      </c>
      <c r="N9898">
        <v>53.270400000000002</v>
      </c>
    </row>
    <row r="9899" spans="1:14" hidden="1">
      <c r="A9899">
        <v>9259</v>
      </c>
      <c r="B9899" t="s">
        <v>7642</v>
      </c>
      <c r="C9899" s="4">
        <v>41681</v>
      </c>
      <c r="D9899" s="4">
        <v>41685</v>
      </c>
      <c r="E9899" t="s">
        <v>52</v>
      </c>
      <c r="F9899" t="s">
        <v>142</v>
      </c>
      <c r="G9899" t="s">
        <v>21</v>
      </c>
      <c r="H9899">
        <v>65203</v>
      </c>
      <c r="I9899" t="s">
        <v>2965</v>
      </c>
      <c r="J9899">
        <v>51.9</v>
      </c>
      <c r="K9899">
        <v>3</v>
      </c>
      <c r="L9899">
        <v>9.1690000000000005</v>
      </c>
      <c r="M9899">
        <v>0</v>
      </c>
      <c r="N9899">
        <v>24.393000000000001</v>
      </c>
    </row>
    <row r="9900" spans="1:14" hidden="1">
      <c r="A9900">
        <v>9260</v>
      </c>
      <c r="B9900" t="s">
        <v>7642</v>
      </c>
      <c r="C9900" s="4">
        <v>41681</v>
      </c>
      <c r="D9900" s="4">
        <v>41685</v>
      </c>
      <c r="E9900" t="s">
        <v>52</v>
      </c>
      <c r="F9900" t="s">
        <v>142</v>
      </c>
      <c r="G9900" t="s">
        <v>21</v>
      </c>
      <c r="H9900">
        <v>65203</v>
      </c>
      <c r="I9900" t="s">
        <v>1298</v>
      </c>
      <c r="J9900">
        <v>64.959999999999994</v>
      </c>
      <c r="K9900">
        <v>2</v>
      </c>
      <c r="L9900">
        <v>31.180800000000001</v>
      </c>
      <c r="M9900">
        <v>0</v>
      </c>
      <c r="N9900">
        <v>2.5983999999999998</v>
      </c>
    </row>
    <row r="9901" spans="1:14" hidden="1">
      <c r="A9901">
        <v>9267</v>
      </c>
      <c r="B9901" t="s">
        <v>7643</v>
      </c>
      <c r="C9901" s="4">
        <v>41678</v>
      </c>
      <c r="D9901" s="4">
        <v>41679</v>
      </c>
      <c r="E9901" t="s">
        <v>38</v>
      </c>
      <c r="F9901" t="s">
        <v>2795</v>
      </c>
      <c r="G9901" t="s">
        <v>17</v>
      </c>
      <c r="H9901">
        <v>89031</v>
      </c>
      <c r="I9901" t="s">
        <v>5716</v>
      </c>
      <c r="J9901">
        <v>14.56</v>
      </c>
      <c r="K9901">
        <v>2</v>
      </c>
      <c r="L9901">
        <v>4.5136000000000003</v>
      </c>
      <c r="M9901">
        <v>0</v>
      </c>
      <c r="N9901">
        <v>5.5327999999999999</v>
      </c>
    </row>
    <row r="9902" spans="1:14" hidden="1">
      <c r="A9902">
        <v>850</v>
      </c>
      <c r="B9902" t="s">
        <v>7644</v>
      </c>
      <c r="C9902" s="4">
        <v>41677</v>
      </c>
      <c r="D9902" s="4">
        <v>41682</v>
      </c>
      <c r="E9902" t="s">
        <v>15</v>
      </c>
      <c r="F9902" t="s">
        <v>1861</v>
      </c>
      <c r="G9902" t="s">
        <v>27</v>
      </c>
      <c r="H9902">
        <v>7036</v>
      </c>
      <c r="I9902" t="s">
        <v>5941</v>
      </c>
      <c r="J9902">
        <v>115.36</v>
      </c>
      <c r="K9902">
        <v>7</v>
      </c>
      <c r="L9902">
        <v>9.3935999999999993</v>
      </c>
      <c r="M9902">
        <v>0</v>
      </c>
      <c r="N9902">
        <v>49.604799999999997</v>
      </c>
    </row>
    <row r="9903" spans="1:14" hidden="1">
      <c r="A9903">
        <v>8736</v>
      </c>
      <c r="B9903" t="s">
        <v>7645</v>
      </c>
      <c r="C9903" s="4">
        <v>41677</v>
      </c>
      <c r="D9903" s="4">
        <v>41680</v>
      </c>
      <c r="E9903" t="s">
        <v>52</v>
      </c>
      <c r="F9903" t="s">
        <v>698</v>
      </c>
      <c r="G9903" t="s">
        <v>27</v>
      </c>
      <c r="H9903">
        <v>10024</v>
      </c>
      <c r="I9903" t="s">
        <v>3617</v>
      </c>
      <c r="J9903">
        <v>64.959999999999994</v>
      </c>
      <c r="K9903">
        <v>4</v>
      </c>
      <c r="L9903">
        <v>13.804</v>
      </c>
      <c r="M9903">
        <v>0</v>
      </c>
      <c r="N9903">
        <v>9.7439999999999998</v>
      </c>
    </row>
    <row r="9904" spans="1:14" hidden="1">
      <c r="A9904">
        <v>1998</v>
      </c>
      <c r="B9904" t="s">
        <v>7646</v>
      </c>
      <c r="C9904" s="4">
        <v>41676</v>
      </c>
      <c r="D9904" s="4">
        <v>41679</v>
      </c>
      <c r="E9904" t="s">
        <v>38</v>
      </c>
      <c r="F9904" t="s">
        <v>2959</v>
      </c>
      <c r="G9904" t="s">
        <v>27</v>
      </c>
      <c r="H9904">
        <v>23320</v>
      </c>
      <c r="I9904" t="s">
        <v>2749</v>
      </c>
      <c r="J9904">
        <v>15</v>
      </c>
      <c r="K9904">
        <v>4</v>
      </c>
      <c r="L9904">
        <v>1.95</v>
      </c>
      <c r="M9904">
        <v>0</v>
      </c>
      <c r="N9904">
        <v>7.2</v>
      </c>
    </row>
    <row r="9905" spans="1:14" hidden="1">
      <c r="A9905">
        <v>1999</v>
      </c>
      <c r="B9905" t="s">
        <v>7646</v>
      </c>
      <c r="C9905" s="4">
        <v>41676</v>
      </c>
      <c r="D9905" s="4">
        <v>41679</v>
      </c>
      <c r="E9905" t="s">
        <v>38</v>
      </c>
      <c r="F9905" t="s">
        <v>2959</v>
      </c>
      <c r="G9905" t="s">
        <v>27</v>
      </c>
      <c r="H9905">
        <v>23320</v>
      </c>
      <c r="I9905" t="s">
        <v>2683</v>
      </c>
      <c r="J9905">
        <v>161.61000000000001</v>
      </c>
      <c r="K9905">
        <v>1</v>
      </c>
      <c r="L9905">
        <v>119.59139999999999</v>
      </c>
      <c r="M9905">
        <v>0</v>
      </c>
      <c r="N9905">
        <v>42.018599999999999</v>
      </c>
    </row>
    <row r="9906" spans="1:14" hidden="1">
      <c r="A9906">
        <v>2000</v>
      </c>
      <c r="B9906" t="s">
        <v>7646</v>
      </c>
      <c r="C9906" s="4">
        <v>41676</v>
      </c>
      <c r="D9906" s="4">
        <v>41679</v>
      </c>
      <c r="E9906" t="s">
        <v>38</v>
      </c>
      <c r="F9906" t="s">
        <v>2959</v>
      </c>
      <c r="G9906" t="s">
        <v>27</v>
      </c>
      <c r="H9906">
        <v>23320</v>
      </c>
      <c r="I9906" t="s">
        <v>2118</v>
      </c>
      <c r="J9906">
        <v>144.94999999999999</v>
      </c>
      <c r="K9906">
        <v>5</v>
      </c>
      <c r="L9906">
        <v>20.582899999999999</v>
      </c>
      <c r="M9906">
        <v>0</v>
      </c>
      <c r="N9906">
        <v>42.035499999999999</v>
      </c>
    </row>
    <row r="9907" spans="1:14" hidden="1">
      <c r="A9907">
        <v>8981</v>
      </c>
      <c r="B9907" t="s">
        <v>7647</v>
      </c>
      <c r="C9907" s="4">
        <v>41676</v>
      </c>
      <c r="D9907" s="4">
        <v>41680</v>
      </c>
      <c r="E9907" t="s">
        <v>52</v>
      </c>
      <c r="F9907" t="s">
        <v>588</v>
      </c>
      <c r="G9907" t="s">
        <v>21</v>
      </c>
      <c r="H9907">
        <v>60441</v>
      </c>
      <c r="I9907" t="s">
        <v>918</v>
      </c>
      <c r="J9907">
        <v>8.952</v>
      </c>
      <c r="K9907">
        <v>2</v>
      </c>
      <c r="L9907">
        <v>11.8614</v>
      </c>
      <c r="M9907">
        <v>0.8</v>
      </c>
      <c r="N9907">
        <v>-14.770799999999999</v>
      </c>
    </row>
    <row r="9908" spans="1:14" hidden="1">
      <c r="A9908">
        <v>1544</v>
      </c>
      <c r="B9908" t="s">
        <v>7648</v>
      </c>
      <c r="C9908" s="4">
        <v>41674</v>
      </c>
      <c r="D9908" s="4">
        <v>41678</v>
      </c>
      <c r="E9908" t="s">
        <v>15</v>
      </c>
      <c r="F9908" t="s">
        <v>1393</v>
      </c>
      <c r="G9908" t="s">
        <v>17</v>
      </c>
      <c r="H9908">
        <v>92024</v>
      </c>
      <c r="I9908" t="s">
        <v>987</v>
      </c>
      <c r="J9908">
        <v>82.896000000000001</v>
      </c>
      <c r="K9908">
        <v>3</v>
      </c>
      <c r="L9908">
        <v>17.960799999999999</v>
      </c>
      <c r="M9908">
        <v>0.2</v>
      </c>
      <c r="N9908">
        <v>29.0136</v>
      </c>
    </row>
    <row r="9909" spans="1:14" hidden="1">
      <c r="A9909">
        <v>1545</v>
      </c>
      <c r="B9909" t="s">
        <v>7648</v>
      </c>
      <c r="C9909" s="4">
        <v>41674</v>
      </c>
      <c r="D9909" s="4">
        <v>41678</v>
      </c>
      <c r="E9909" t="s">
        <v>15</v>
      </c>
      <c r="F9909" t="s">
        <v>1393</v>
      </c>
      <c r="G9909" t="s">
        <v>17</v>
      </c>
      <c r="H9909">
        <v>92024</v>
      </c>
      <c r="I9909" t="s">
        <v>5055</v>
      </c>
      <c r="J9909">
        <v>34.24</v>
      </c>
      <c r="K9909">
        <v>4</v>
      </c>
      <c r="L9909">
        <v>4.5368000000000004</v>
      </c>
      <c r="M9909">
        <v>0</v>
      </c>
      <c r="N9909">
        <v>16.0928</v>
      </c>
    </row>
    <row r="9910" spans="1:14" hidden="1">
      <c r="A9910">
        <v>8585</v>
      </c>
      <c r="B9910" t="s">
        <v>7649</v>
      </c>
      <c r="C9910" s="4">
        <v>41674</v>
      </c>
      <c r="D9910" s="4">
        <v>41678</v>
      </c>
      <c r="E9910" t="s">
        <v>52</v>
      </c>
      <c r="F9910" t="s">
        <v>4011</v>
      </c>
      <c r="G9910" t="s">
        <v>27</v>
      </c>
      <c r="H9910">
        <v>92025</v>
      </c>
      <c r="I9910" t="s">
        <v>1957</v>
      </c>
      <c r="J9910">
        <v>17.248000000000001</v>
      </c>
      <c r="K9910">
        <v>2</v>
      </c>
      <c r="L9910">
        <v>5.6055999999999999</v>
      </c>
      <c r="M9910">
        <v>0.2</v>
      </c>
      <c r="N9910">
        <v>6.0368000000000004</v>
      </c>
    </row>
    <row r="9911" spans="1:14" hidden="1">
      <c r="A9911">
        <v>1518</v>
      </c>
      <c r="B9911" t="s">
        <v>7650</v>
      </c>
      <c r="C9911" s="4">
        <v>41673</v>
      </c>
      <c r="D9911" s="4">
        <v>41676</v>
      </c>
      <c r="E9911" t="s">
        <v>52</v>
      </c>
      <c r="F9911" t="s">
        <v>3108</v>
      </c>
      <c r="G9911" t="s">
        <v>21</v>
      </c>
      <c r="H9911">
        <v>98105</v>
      </c>
      <c r="I9911" t="s">
        <v>4066</v>
      </c>
      <c r="J9911">
        <v>83.84</v>
      </c>
      <c r="K9911">
        <v>2</v>
      </c>
      <c r="L9911">
        <v>28.295999999999999</v>
      </c>
      <c r="M9911">
        <v>0.2</v>
      </c>
      <c r="N9911">
        <v>27.248000000000001</v>
      </c>
    </row>
    <row r="9912" spans="1:14" hidden="1">
      <c r="A9912">
        <v>1519</v>
      </c>
      <c r="B9912" t="s">
        <v>7650</v>
      </c>
      <c r="C9912" s="4">
        <v>41673</v>
      </c>
      <c r="D9912" s="4">
        <v>41676</v>
      </c>
      <c r="E9912" t="s">
        <v>52</v>
      </c>
      <c r="F9912" t="s">
        <v>3108</v>
      </c>
      <c r="G9912" t="s">
        <v>21</v>
      </c>
      <c r="H9912">
        <v>98105</v>
      </c>
      <c r="I9912" t="s">
        <v>1426</v>
      </c>
      <c r="J9912">
        <v>13.272</v>
      </c>
      <c r="K9912">
        <v>3</v>
      </c>
      <c r="L9912">
        <v>2.9862000000000002</v>
      </c>
      <c r="M9912">
        <v>0.2</v>
      </c>
      <c r="N9912">
        <v>4.3133999999999997</v>
      </c>
    </row>
    <row r="9913" spans="1:14" hidden="1">
      <c r="A9913">
        <v>1704</v>
      </c>
      <c r="B9913" t="s">
        <v>7651</v>
      </c>
      <c r="C9913" s="4">
        <v>41672</v>
      </c>
      <c r="D9913" s="4">
        <v>41676</v>
      </c>
      <c r="E9913" t="s">
        <v>15</v>
      </c>
      <c r="F9913" t="s">
        <v>4200</v>
      </c>
      <c r="G9913" t="s">
        <v>17</v>
      </c>
      <c r="H9913">
        <v>92037</v>
      </c>
      <c r="I9913" t="s">
        <v>2442</v>
      </c>
      <c r="J9913">
        <v>12.35</v>
      </c>
      <c r="K9913">
        <v>5</v>
      </c>
      <c r="L9913">
        <v>1.3090999999999999</v>
      </c>
      <c r="M9913">
        <v>0</v>
      </c>
      <c r="N9913">
        <v>5.8045</v>
      </c>
    </row>
    <row r="9914" spans="1:14" hidden="1">
      <c r="A9914">
        <v>9138</v>
      </c>
      <c r="B9914" t="s">
        <v>7652</v>
      </c>
      <c r="C9914" s="4">
        <v>41672</v>
      </c>
      <c r="D9914" s="4">
        <v>41679</v>
      </c>
      <c r="E9914" t="s">
        <v>15</v>
      </c>
      <c r="F9914" t="s">
        <v>2806</v>
      </c>
      <c r="G9914" t="s">
        <v>21</v>
      </c>
      <c r="H9914">
        <v>33710</v>
      </c>
      <c r="I9914" t="s">
        <v>1297</v>
      </c>
      <c r="J9914">
        <v>18.335999999999999</v>
      </c>
      <c r="K9914">
        <v>2</v>
      </c>
      <c r="L9914">
        <v>15.28</v>
      </c>
      <c r="M9914">
        <v>0.7</v>
      </c>
      <c r="N9914">
        <v>-12.224</v>
      </c>
    </row>
    <row r="9915" spans="1:14" hidden="1">
      <c r="A9915">
        <v>9139</v>
      </c>
      <c r="B9915" t="s">
        <v>7652</v>
      </c>
      <c r="C9915" s="4">
        <v>41672</v>
      </c>
      <c r="D9915" s="4">
        <v>41679</v>
      </c>
      <c r="E9915" t="s">
        <v>15</v>
      </c>
      <c r="F9915" t="s">
        <v>2806</v>
      </c>
      <c r="G9915" t="s">
        <v>21</v>
      </c>
      <c r="H9915">
        <v>33710</v>
      </c>
      <c r="I9915" t="s">
        <v>133</v>
      </c>
      <c r="J9915">
        <v>180.96</v>
      </c>
      <c r="K9915">
        <v>5</v>
      </c>
      <c r="L9915">
        <v>33.477600000000002</v>
      </c>
      <c r="M9915">
        <v>0.2</v>
      </c>
      <c r="N9915">
        <v>13.571999999999999</v>
      </c>
    </row>
    <row r="9916" spans="1:14" hidden="1">
      <c r="A9916">
        <v>541</v>
      </c>
      <c r="B9916" t="s">
        <v>7653</v>
      </c>
      <c r="C9916" s="4">
        <v>41671</v>
      </c>
      <c r="D9916" s="4">
        <v>41673</v>
      </c>
      <c r="E9916" t="s">
        <v>38</v>
      </c>
      <c r="F9916" t="s">
        <v>953</v>
      </c>
      <c r="G9916" t="s">
        <v>21</v>
      </c>
      <c r="H9916">
        <v>54302</v>
      </c>
      <c r="I9916" t="s">
        <v>1458</v>
      </c>
      <c r="J9916">
        <v>468.9</v>
      </c>
      <c r="K9916">
        <v>6</v>
      </c>
      <c r="L9916">
        <v>43.764000000000003</v>
      </c>
      <c r="M9916">
        <v>0</v>
      </c>
      <c r="N9916">
        <v>206.316</v>
      </c>
    </row>
    <row r="9917" spans="1:14" hidden="1">
      <c r="A9917">
        <v>3366</v>
      </c>
      <c r="B9917" t="s">
        <v>7654</v>
      </c>
      <c r="C9917" s="4">
        <v>41670</v>
      </c>
      <c r="D9917" s="4">
        <v>41672</v>
      </c>
      <c r="E9917" t="s">
        <v>38</v>
      </c>
      <c r="F9917" t="s">
        <v>1447</v>
      </c>
      <c r="G9917" t="s">
        <v>21</v>
      </c>
      <c r="H9917">
        <v>92691</v>
      </c>
      <c r="I9917" t="s">
        <v>2955</v>
      </c>
      <c r="J9917">
        <v>290.666</v>
      </c>
      <c r="K9917">
        <v>2</v>
      </c>
      <c r="L9917">
        <v>143.6232</v>
      </c>
      <c r="M9917">
        <v>0.15</v>
      </c>
      <c r="N9917">
        <v>3.4195999999999902</v>
      </c>
    </row>
    <row r="9918" spans="1:14" hidden="1">
      <c r="A9918">
        <v>6388</v>
      </c>
      <c r="B9918" t="s">
        <v>7655</v>
      </c>
      <c r="C9918" s="4">
        <v>41669</v>
      </c>
      <c r="D9918" s="4">
        <v>41674</v>
      </c>
      <c r="E9918" t="s">
        <v>15</v>
      </c>
      <c r="F9918" t="s">
        <v>446</v>
      </c>
      <c r="G9918" t="s">
        <v>21</v>
      </c>
      <c r="H9918">
        <v>48234</v>
      </c>
      <c r="I9918" t="s">
        <v>1056</v>
      </c>
      <c r="J9918">
        <v>10.56</v>
      </c>
      <c r="K9918">
        <v>2</v>
      </c>
      <c r="L9918">
        <v>2.9039999999999999</v>
      </c>
      <c r="M9918">
        <v>0</v>
      </c>
      <c r="N9918">
        <v>4.7519999999999998</v>
      </c>
    </row>
    <row r="9919" spans="1:14" hidden="1">
      <c r="A9919">
        <v>6389</v>
      </c>
      <c r="B9919" t="s">
        <v>7655</v>
      </c>
      <c r="C9919" s="4">
        <v>41669</v>
      </c>
      <c r="D9919" s="4">
        <v>41674</v>
      </c>
      <c r="E9919" t="s">
        <v>15</v>
      </c>
      <c r="F9919" t="s">
        <v>446</v>
      </c>
      <c r="G9919" t="s">
        <v>21</v>
      </c>
      <c r="H9919">
        <v>48234</v>
      </c>
      <c r="I9919" t="s">
        <v>1259</v>
      </c>
      <c r="J9919">
        <v>229.94</v>
      </c>
      <c r="K9919">
        <v>2</v>
      </c>
      <c r="L9919">
        <v>111.5209</v>
      </c>
      <c r="M9919">
        <v>0</v>
      </c>
      <c r="N9919">
        <v>6.8982000000000001</v>
      </c>
    </row>
    <row r="9920" spans="1:14" hidden="1">
      <c r="A9920">
        <v>3084</v>
      </c>
      <c r="B9920" t="s">
        <v>7656</v>
      </c>
      <c r="C9920" s="4">
        <v>41667</v>
      </c>
      <c r="D9920" s="4">
        <v>41673</v>
      </c>
      <c r="E9920" t="s">
        <v>15</v>
      </c>
      <c r="F9920" t="s">
        <v>2379</v>
      </c>
      <c r="G9920" t="s">
        <v>21</v>
      </c>
      <c r="H9920">
        <v>10024</v>
      </c>
      <c r="I9920" t="s">
        <v>2160</v>
      </c>
      <c r="J9920">
        <v>3.9279999999999999</v>
      </c>
      <c r="K9920">
        <v>1</v>
      </c>
      <c r="L9920">
        <v>2.6023000000000001</v>
      </c>
      <c r="M9920">
        <v>0.2</v>
      </c>
      <c r="N9920">
        <v>1.3257000000000001</v>
      </c>
    </row>
    <row r="9921" spans="1:14" hidden="1">
      <c r="A9921">
        <v>3795</v>
      </c>
      <c r="B9921" t="s">
        <v>7657</v>
      </c>
      <c r="C9921" s="4">
        <v>41666</v>
      </c>
      <c r="D9921" s="4">
        <v>41672</v>
      </c>
      <c r="E9921" t="s">
        <v>15</v>
      </c>
      <c r="F9921" t="s">
        <v>3730</v>
      </c>
      <c r="G9921" t="s">
        <v>21</v>
      </c>
      <c r="H9921">
        <v>92037</v>
      </c>
      <c r="I9921" t="s">
        <v>2889</v>
      </c>
      <c r="J9921">
        <v>57.23</v>
      </c>
      <c r="K9921">
        <v>1</v>
      </c>
      <c r="L9921">
        <v>42.922499999999999</v>
      </c>
      <c r="M9921">
        <v>0</v>
      </c>
      <c r="N9921">
        <v>14.307499999999999</v>
      </c>
    </row>
    <row r="9922" spans="1:14" hidden="1">
      <c r="A9922">
        <v>3796</v>
      </c>
      <c r="B9922" t="s">
        <v>7657</v>
      </c>
      <c r="C9922" s="4">
        <v>41666</v>
      </c>
      <c r="D9922" s="4">
        <v>41672</v>
      </c>
      <c r="E9922" t="s">
        <v>15</v>
      </c>
      <c r="F9922" t="s">
        <v>3730</v>
      </c>
      <c r="G9922" t="s">
        <v>21</v>
      </c>
      <c r="H9922">
        <v>92037</v>
      </c>
      <c r="I9922" t="s">
        <v>1469</v>
      </c>
      <c r="J9922">
        <v>333</v>
      </c>
      <c r="K9922">
        <v>3</v>
      </c>
      <c r="L9922">
        <v>116.55</v>
      </c>
      <c r="M9922">
        <v>0.2</v>
      </c>
      <c r="N9922">
        <v>-16.649999999999999</v>
      </c>
    </row>
    <row r="9923" spans="1:14" hidden="1">
      <c r="A9923">
        <v>3797</v>
      </c>
      <c r="B9923" t="s">
        <v>7657</v>
      </c>
      <c r="C9923" s="4">
        <v>41666</v>
      </c>
      <c r="D9923" s="4">
        <v>41672</v>
      </c>
      <c r="E9923" t="s">
        <v>15</v>
      </c>
      <c r="F9923" t="s">
        <v>3730</v>
      </c>
      <c r="G9923" t="s">
        <v>21</v>
      </c>
      <c r="H9923">
        <v>92037</v>
      </c>
      <c r="I9923" t="s">
        <v>1693</v>
      </c>
      <c r="J9923">
        <v>36.44</v>
      </c>
      <c r="K9923">
        <v>4</v>
      </c>
      <c r="L9923">
        <v>6.1036999999999999</v>
      </c>
      <c r="M9923">
        <v>0</v>
      </c>
      <c r="N9923">
        <v>12.0252</v>
      </c>
    </row>
    <row r="9924" spans="1:14" hidden="1">
      <c r="A9924">
        <v>2579</v>
      </c>
      <c r="B9924" t="s">
        <v>7658</v>
      </c>
      <c r="C9924" s="4">
        <v>41665</v>
      </c>
      <c r="D9924" s="4">
        <v>41670</v>
      </c>
      <c r="E9924" t="s">
        <v>15</v>
      </c>
      <c r="F9924" t="s">
        <v>3086</v>
      </c>
      <c r="G9924" t="s">
        <v>17</v>
      </c>
      <c r="H9924">
        <v>22304</v>
      </c>
      <c r="I9924" t="s">
        <v>6315</v>
      </c>
      <c r="J9924">
        <v>62.82</v>
      </c>
      <c r="K9924">
        <v>3</v>
      </c>
      <c r="L9924">
        <v>10.679399999999999</v>
      </c>
      <c r="M9924">
        <v>0</v>
      </c>
      <c r="N9924">
        <v>30.7818</v>
      </c>
    </row>
    <row r="9925" spans="1:14" hidden="1">
      <c r="A9925">
        <v>2580</v>
      </c>
      <c r="B9925" t="s">
        <v>7658</v>
      </c>
      <c r="C9925" s="4">
        <v>41665</v>
      </c>
      <c r="D9925" s="4">
        <v>41670</v>
      </c>
      <c r="E9925" t="s">
        <v>15</v>
      </c>
      <c r="F9925" t="s">
        <v>3086</v>
      </c>
      <c r="G9925" t="s">
        <v>17</v>
      </c>
      <c r="H9925">
        <v>22304</v>
      </c>
      <c r="I9925" t="s">
        <v>4179</v>
      </c>
      <c r="J9925">
        <v>489.92</v>
      </c>
      <c r="K9925">
        <v>8</v>
      </c>
      <c r="L9925">
        <v>61.24</v>
      </c>
      <c r="M9925">
        <v>0</v>
      </c>
      <c r="N9925">
        <v>0</v>
      </c>
    </row>
    <row r="9926" spans="1:14" hidden="1">
      <c r="A9926">
        <v>2581</v>
      </c>
      <c r="B9926" t="s">
        <v>7658</v>
      </c>
      <c r="C9926" s="4">
        <v>41665</v>
      </c>
      <c r="D9926" s="4">
        <v>41670</v>
      </c>
      <c r="E9926" t="s">
        <v>15</v>
      </c>
      <c r="F9926" t="s">
        <v>3086</v>
      </c>
      <c r="G9926" t="s">
        <v>17</v>
      </c>
      <c r="H9926">
        <v>22304</v>
      </c>
      <c r="I9926" t="s">
        <v>2391</v>
      </c>
      <c r="J9926">
        <v>19.440000000000001</v>
      </c>
      <c r="K9926">
        <v>3</v>
      </c>
      <c r="L9926">
        <v>3.3696000000000002</v>
      </c>
      <c r="M9926">
        <v>0</v>
      </c>
      <c r="N9926">
        <v>9.3312000000000008</v>
      </c>
    </row>
    <row r="9927" spans="1:14" hidden="1">
      <c r="A9927">
        <v>2582</v>
      </c>
      <c r="B9927" t="s">
        <v>7658</v>
      </c>
      <c r="C9927" s="4">
        <v>41665</v>
      </c>
      <c r="D9927" s="4">
        <v>41670</v>
      </c>
      <c r="E9927" t="s">
        <v>15</v>
      </c>
      <c r="F9927" t="s">
        <v>3086</v>
      </c>
      <c r="G9927" t="s">
        <v>17</v>
      </c>
      <c r="H9927">
        <v>22304</v>
      </c>
      <c r="I9927" t="s">
        <v>640</v>
      </c>
      <c r="J9927">
        <v>16.68</v>
      </c>
      <c r="K9927">
        <v>2</v>
      </c>
      <c r="L9927">
        <v>4.17</v>
      </c>
      <c r="M9927">
        <v>0</v>
      </c>
      <c r="N9927">
        <v>8.34</v>
      </c>
    </row>
    <row r="9928" spans="1:14" hidden="1">
      <c r="A9928">
        <v>2583</v>
      </c>
      <c r="B9928" t="s">
        <v>7658</v>
      </c>
      <c r="C9928" s="4">
        <v>41665</v>
      </c>
      <c r="D9928" s="4">
        <v>41670</v>
      </c>
      <c r="E9928" t="s">
        <v>15</v>
      </c>
      <c r="F9928" t="s">
        <v>3086</v>
      </c>
      <c r="G9928" t="s">
        <v>17</v>
      </c>
      <c r="H9928">
        <v>22304</v>
      </c>
      <c r="I9928" t="s">
        <v>786</v>
      </c>
      <c r="J9928">
        <v>155.35</v>
      </c>
      <c r="K9928">
        <v>13</v>
      </c>
      <c r="L9928">
        <v>11.95</v>
      </c>
      <c r="M9928">
        <v>0</v>
      </c>
      <c r="N9928">
        <v>0</v>
      </c>
    </row>
    <row r="9929" spans="1:14" hidden="1">
      <c r="A9929">
        <v>2584</v>
      </c>
      <c r="B9929" t="s">
        <v>7658</v>
      </c>
      <c r="C9929" s="4">
        <v>41665</v>
      </c>
      <c r="D9929" s="4">
        <v>41670</v>
      </c>
      <c r="E9929" t="s">
        <v>15</v>
      </c>
      <c r="F9929" t="s">
        <v>3086</v>
      </c>
      <c r="G9929" t="s">
        <v>17</v>
      </c>
      <c r="H9929">
        <v>22304</v>
      </c>
      <c r="I9929" t="s">
        <v>1223</v>
      </c>
      <c r="J9929">
        <v>12.42</v>
      </c>
      <c r="K9929">
        <v>3</v>
      </c>
      <c r="L9929">
        <v>2.6496</v>
      </c>
      <c r="M9929">
        <v>0</v>
      </c>
      <c r="N9929">
        <v>4.4711999999999996</v>
      </c>
    </row>
    <row r="9930" spans="1:14" hidden="1">
      <c r="A9930">
        <v>2585</v>
      </c>
      <c r="B9930" t="s">
        <v>7658</v>
      </c>
      <c r="C9930" s="4">
        <v>41665</v>
      </c>
      <c r="D9930" s="4">
        <v>41670</v>
      </c>
      <c r="E9930" t="s">
        <v>15</v>
      </c>
      <c r="F9930" t="s">
        <v>3086</v>
      </c>
      <c r="G9930" t="s">
        <v>17</v>
      </c>
      <c r="H9930">
        <v>22304</v>
      </c>
      <c r="I9930" t="s">
        <v>277</v>
      </c>
      <c r="J9930">
        <v>187.98</v>
      </c>
      <c r="K9930">
        <v>2</v>
      </c>
      <c r="L9930">
        <v>67.672799999999995</v>
      </c>
      <c r="M9930">
        <v>0</v>
      </c>
      <c r="N9930">
        <v>52.634399999999999</v>
      </c>
    </row>
    <row r="9931" spans="1:14" hidden="1">
      <c r="A9931">
        <v>8150</v>
      </c>
      <c r="B9931" t="s">
        <v>7659</v>
      </c>
      <c r="C9931" s="4">
        <v>41665</v>
      </c>
      <c r="D9931" s="4">
        <v>41668</v>
      </c>
      <c r="E9931" t="s">
        <v>38</v>
      </c>
      <c r="F9931" t="s">
        <v>2053</v>
      </c>
      <c r="G9931" t="s">
        <v>27</v>
      </c>
      <c r="H9931">
        <v>57701</v>
      </c>
      <c r="I9931" t="s">
        <v>5813</v>
      </c>
      <c r="J9931">
        <v>10.68</v>
      </c>
      <c r="K9931">
        <v>2</v>
      </c>
      <c r="L9931">
        <v>2.8302</v>
      </c>
      <c r="M9931">
        <v>0</v>
      </c>
      <c r="N9931">
        <v>5.0195999999999996</v>
      </c>
    </row>
    <row r="9932" spans="1:14" hidden="1">
      <c r="A9932">
        <v>8151</v>
      </c>
      <c r="B9932" t="s">
        <v>7659</v>
      </c>
      <c r="C9932" s="4">
        <v>41665</v>
      </c>
      <c r="D9932" s="4">
        <v>41668</v>
      </c>
      <c r="E9932" t="s">
        <v>38</v>
      </c>
      <c r="F9932" t="s">
        <v>2053</v>
      </c>
      <c r="G9932" t="s">
        <v>27</v>
      </c>
      <c r="H9932">
        <v>57701</v>
      </c>
      <c r="I9932" t="s">
        <v>4907</v>
      </c>
      <c r="J9932">
        <v>141.96</v>
      </c>
      <c r="K9932">
        <v>2</v>
      </c>
      <c r="L9932">
        <v>51.105600000000003</v>
      </c>
      <c r="M9932">
        <v>0</v>
      </c>
      <c r="N9932">
        <v>39.748800000000003</v>
      </c>
    </row>
    <row r="9933" spans="1:14" hidden="1">
      <c r="A9933">
        <v>9156</v>
      </c>
      <c r="B9933" t="s">
        <v>7660</v>
      </c>
      <c r="C9933" s="4">
        <v>41662</v>
      </c>
      <c r="D9933" s="4">
        <v>41667</v>
      </c>
      <c r="E9933" t="s">
        <v>15</v>
      </c>
      <c r="F9933" t="s">
        <v>4289</v>
      </c>
      <c r="G9933" t="s">
        <v>21</v>
      </c>
      <c r="H9933">
        <v>89115</v>
      </c>
      <c r="I9933" t="s">
        <v>3437</v>
      </c>
      <c r="J9933">
        <v>40.08</v>
      </c>
      <c r="K9933">
        <v>6</v>
      </c>
      <c r="L9933">
        <v>3.4735999999999998</v>
      </c>
      <c r="M9933">
        <v>0</v>
      </c>
      <c r="N9933">
        <v>19.238399999999999</v>
      </c>
    </row>
    <row r="9934" spans="1:14" hidden="1">
      <c r="A9934">
        <v>9887</v>
      </c>
      <c r="B9934" t="s">
        <v>7661</v>
      </c>
      <c r="C9934" s="4">
        <v>41662</v>
      </c>
      <c r="D9934" s="4">
        <v>41666</v>
      </c>
      <c r="E9934" t="s">
        <v>15</v>
      </c>
      <c r="F9934" t="s">
        <v>2282</v>
      </c>
      <c r="G9934" t="s">
        <v>21</v>
      </c>
      <c r="H9934">
        <v>47905</v>
      </c>
      <c r="I9934" t="s">
        <v>4110</v>
      </c>
      <c r="J9934">
        <v>5.94</v>
      </c>
      <c r="K9934">
        <v>3</v>
      </c>
      <c r="L9934">
        <v>1.98</v>
      </c>
      <c r="M9934">
        <v>0</v>
      </c>
      <c r="N9934">
        <v>0</v>
      </c>
    </row>
    <row r="9935" spans="1:14" hidden="1">
      <c r="A9935">
        <v>9990</v>
      </c>
      <c r="B9935" t="s">
        <v>7662</v>
      </c>
      <c r="C9935" s="4">
        <v>41660</v>
      </c>
      <c r="D9935" s="4">
        <v>41662</v>
      </c>
      <c r="E9935" t="s">
        <v>52</v>
      </c>
      <c r="F9935" t="s">
        <v>3108</v>
      </c>
      <c r="G9935" t="s">
        <v>21</v>
      </c>
      <c r="H9935">
        <v>33180</v>
      </c>
      <c r="I9935" t="s">
        <v>4185</v>
      </c>
      <c r="J9935">
        <v>25.248000000000001</v>
      </c>
      <c r="K9935">
        <v>3</v>
      </c>
      <c r="L9935">
        <v>7.0484</v>
      </c>
      <c r="M9935">
        <v>0.2</v>
      </c>
      <c r="N9935">
        <v>4.1028000000000002</v>
      </c>
    </row>
    <row r="9936" spans="1:14" hidden="1">
      <c r="A9936">
        <v>1122</v>
      </c>
      <c r="B9936" t="s">
        <v>7663</v>
      </c>
      <c r="C9936" s="4">
        <v>41659</v>
      </c>
      <c r="D9936" s="4">
        <v>41665</v>
      </c>
      <c r="E9936" t="s">
        <v>15</v>
      </c>
      <c r="F9936" t="s">
        <v>1176</v>
      </c>
      <c r="G9936" t="s">
        <v>21</v>
      </c>
      <c r="H9936">
        <v>72401</v>
      </c>
      <c r="I9936" t="s">
        <v>4449</v>
      </c>
      <c r="J9936">
        <v>699.93</v>
      </c>
      <c r="K9936">
        <v>7</v>
      </c>
      <c r="L9936">
        <v>73.992599999999996</v>
      </c>
      <c r="M9936">
        <v>0</v>
      </c>
      <c r="N9936">
        <v>181.98179999999999</v>
      </c>
    </row>
    <row r="9937" spans="1:14" hidden="1">
      <c r="A9937">
        <v>1123</v>
      </c>
      <c r="B9937" t="s">
        <v>7663</v>
      </c>
      <c r="C9937" s="4">
        <v>41659</v>
      </c>
      <c r="D9937" s="4">
        <v>41665</v>
      </c>
      <c r="E9937" t="s">
        <v>15</v>
      </c>
      <c r="F9937" t="s">
        <v>1176</v>
      </c>
      <c r="G9937" t="s">
        <v>21</v>
      </c>
      <c r="H9937">
        <v>72401</v>
      </c>
      <c r="I9937" t="s">
        <v>3120</v>
      </c>
      <c r="J9937">
        <v>22.96</v>
      </c>
      <c r="K9937">
        <v>7</v>
      </c>
      <c r="L9937">
        <v>2.3288000000000002</v>
      </c>
      <c r="M9937">
        <v>0</v>
      </c>
      <c r="N9937">
        <v>6.6584000000000003</v>
      </c>
    </row>
    <row r="9938" spans="1:14" hidden="1">
      <c r="A9938">
        <v>1124</v>
      </c>
      <c r="B9938" t="s">
        <v>7663</v>
      </c>
      <c r="C9938" s="4">
        <v>41659</v>
      </c>
      <c r="D9938" s="4">
        <v>41665</v>
      </c>
      <c r="E9938" t="s">
        <v>15</v>
      </c>
      <c r="F9938" t="s">
        <v>1176</v>
      </c>
      <c r="G9938" t="s">
        <v>21</v>
      </c>
      <c r="H9938">
        <v>72401</v>
      </c>
      <c r="I9938" t="s">
        <v>6581</v>
      </c>
      <c r="J9938">
        <v>38.6</v>
      </c>
      <c r="K9938">
        <v>4</v>
      </c>
      <c r="L9938">
        <v>6.7549999999999999</v>
      </c>
      <c r="M9938">
        <v>0</v>
      </c>
      <c r="N9938">
        <v>11.58</v>
      </c>
    </row>
    <row r="9939" spans="1:14" hidden="1">
      <c r="A9939">
        <v>1125</v>
      </c>
      <c r="B9939" t="s">
        <v>7663</v>
      </c>
      <c r="C9939" s="4">
        <v>41659</v>
      </c>
      <c r="D9939" s="4">
        <v>41665</v>
      </c>
      <c r="E9939" t="s">
        <v>15</v>
      </c>
      <c r="F9939" t="s">
        <v>1176</v>
      </c>
      <c r="G9939" t="s">
        <v>21</v>
      </c>
      <c r="H9939">
        <v>72401</v>
      </c>
      <c r="I9939" t="s">
        <v>270</v>
      </c>
      <c r="J9939">
        <v>6.63</v>
      </c>
      <c r="K9939">
        <v>3</v>
      </c>
      <c r="L9939">
        <v>1.6133</v>
      </c>
      <c r="M9939">
        <v>0</v>
      </c>
      <c r="N9939">
        <v>1.7901</v>
      </c>
    </row>
    <row r="9940" spans="1:14" hidden="1">
      <c r="A9940">
        <v>1126</v>
      </c>
      <c r="B9940" t="s">
        <v>7663</v>
      </c>
      <c r="C9940" s="4">
        <v>41659</v>
      </c>
      <c r="D9940" s="4">
        <v>41665</v>
      </c>
      <c r="E9940" t="s">
        <v>15</v>
      </c>
      <c r="F9940" t="s">
        <v>1176</v>
      </c>
      <c r="G9940" t="s">
        <v>21</v>
      </c>
      <c r="H9940">
        <v>72401</v>
      </c>
      <c r="I9940" t="s">
        <v>2002</v>
      </c>
      <c r="J9940">
        <v>23.34</v>
      </c>
      <c r="K9940">
        <v>3</v>
      </c>
      <c r="L9940">
        <v>4.1234000000000002</v>
      </c>
      <c r="M9940">
        <v>0</v>
      </c>
      <c r="N9940">
        <v>10.969799999999999</v>
      </c>
    </row>
    <row r="9941" spans="1:14" hidden="1">
      <c r="A9941">
        <v>1127</v>
      </c>
      <c r="B9941" t="s">
        <v>7663</v>
      </c>
      <c r="C9941" s="4">
        <v>41659</v>
      </c>
      <c r="D9941" s="4">
        <v>41665</v>
      </c>
      <c r="E9941" t="s">
        <v>15</v>
      </c>
      <c r="F9941" t="s">
        <v>1176</v>
      </c>
      <c r="G9941" t="s">
        <v>21</v>
      </c>
      <c r="H9941">
        <v>72401</v>
      </c>
      <c r="I9941" t="s">
        <v>2525</v>
      </c>
      <c r="J9941">
        <v>1067.94</v>
      </c>
      <c r="K9941">
        <v>3</v>
      </c>
      <c r="L9941">
        <v>281.2242</v>
      </c>
      <c r="M9941">
        <v>0</v>
      </c>
      <c r="N9941">
        <v>224.26740000000001</v>
      </c>
    </row>
    <row r="9942" spans="1:14" hidden="1">
      <c r="A9942">
        <v>5737</v>
      </c>
      <c r="B9942" t="s">
        <v>7664</v>
      </c>
      <c r="C9942" s="4">
        <v>41659</v>
      </c>
      <c r="D9942" s="4">
        <v>41664</v>
      </c>
      <c r="E9942" t="s">
        <v>15</v>
      </c>
      <c r="F9942" t="s">
        <v>726</v>
      </c>
      <c r="G9942" t="s">
        <v>21</v>
      </c>
      <c r="H9942">
        <v>90049</v>
      </c>
      <c r="I9942" t="s">
        <v>583</v>
      </c>
      <c r="J9942">
        <v>19.36</v>
      </c>
      <c r="K9942">
        <v>2</v>
      </c>
      <c r="L9942">
        <v>5.0335999999999999</v>
      </c>
      <c r="M9942">
        <v>0</v>
      </c>
      <c r="N9942">
        <v>9.2927999999999997</v>
      </c>
    </row>
    <row r="9943" spans="1:14" hidden="1">
      <c r="A9943">
        <v>5738</v>
      </c>
      <c r="B9943" t="s">
        <v>7664</v>
      </c>
      <c r="C9943" s="4">
        <v>41659</v>
      </c>
      <c r="D9943" s="4">
        <v>41664</v>
      </c>
      <c r="E9943" t="s">
        <v>15</v>
      </c>
      <c r="F9943" t="s">
        <v>726</v>
      </c>
      <c r="G9943" t="s">
        <v>21</v>
      </c>
      <c r="H9943">
        <v>90049</v>
      </c>
      <c r="I9943" t="s">
        <v>6581</v>
      </c>
      <c r="J9943">
        <v>19.3</v>
      </c>
      <c r="K9943">
        <v>2</v>
      </c>
      <c r="L9943">
        <v>6.7549999999999999</v>
      </c>
      <c r="M9943">
        <v>0</v>
      </c>
      <c r="N9943">
        <v>5.79</v>
      </c>
    </row>
    <row r="9944" spans="1:14" hidden="1">
      <c r="A9944">
        <v>6327</v>
      </c>
      <c r="B9944" t="s">
        <v>7665</v>
      </c>
      <c r="C9944" s="4">
        <v>41659</v>
      </c>
      <c r="D9944" s="4">
        <v>41665</v>
      </c>
      <c r="E9944" t="s">
        <v>15</v>
      </c>
      <c r="F9944" t="s">
        <v>1171</v>
      </c>
      <c r="G9944" t="s">
        <v>21</v>
      </c>
      <c r="H9944">
        <v>48185</v>
      </c>
      <c r="I9944" t="s">
        <v>3912</v>
      </c>
      <c r="J9944">
        <v>13.98</v>
      </c>
      <c r="K9944">
        <v>1</v>
      </c>
      <c r="L9944">
        <v>9.9258000000000006</v>
      </c>
      <c r="M9944">
        <v>0</v>
      </c>
      <c r="N9944">
        <v>4.0541999999999998</v>
      </c>
    </row>
    <row r="9945" spans="1:14" hidden="1">
      <c r="A9945">
        <v>6328</v>
      </c>
      <c r="B9945" t="s">
        <v>7665</v>
      </c>
      <c r="C9945" s="4">
        <v>41659</v>
      </c>
      <c r="D9945" s="4">
        <v>41665</v>
      </c>
      <c r="E9945" t="s">
        <v>15</v>
      </c>
      <c r="F9945" t="s">
        <v>1171</v>
      </c>
      <c r="G9945" t="s">
        <v>21</v>
      </c>
      <c r="H9945">
        <v>48185</v>
      </c>
      <c r="I9945" t="s">
        <v>4893</v>
      </c>
      <c r="J9945">
        <v>272.94</v>
      </c>
      <c r="K9945">
        <v>3</v>
      </c>
      <c r="L9945">
        <v>80.972200000000001</v>
      </c>
      <c r="M9945">
        <v>0</v>
      </c>
      <c r="N9945">
        <v>30.023399999999999</v>
      </c>
    </row>
    <row r="9946" spans="1:14" hidden="1">
      <c r="A9946">
        <v>6329</v>
      </c>
      <c r="B9946" t="s">
        <v>7665</v>
      </c>
      <c r="C9946" s="4">
        <v>41659</v>
      </c>
      <c r="D9946" s="4">
        <v>41665</v>
      </c>
      <c r="E9946" t="s">
        <v>15</v>
      </c>
      <c r="F9946" t="s">
        <v>1171</v>
      </c>
      <c r="G9946" t="s">
        <v>21</v>
      </c>
      <c r="H9946">
        <v>48185</v>
      </c>
      <c r="I9946" t="s">
        <v>352</v>
      </c>
      <c r="J9946">
        <v>19.05</v>
      </c>
      <c r="K9946">
        <v>5</v>
      </c>
      <c r="L9946">
        <v>2.0192999999999999</v>
      </c>
      <c r="M9946">
        <v>0</v>
      </c>
      <c r="N9946">
        <v>8.9535</v>
      </c>
    </row>
    <row r="9947" spans="1:14" hidden="1">
      <c r="A9947">
        <v>6330</v>
      </c>
      <c r="B9947" t="s">
        <v>7665</v>
      </c>
      <c r="C9947" s="4">
        <v>41659</v>
      </c>
      <c r="D9947" s="4">
        <v>41665</v>
      </c>
      <c r="E9947" t="s">
        <v>15</v>
      </c>
      <c r="F9947" t="s">
        <v>1171</v>
      </c>
      <c r="G9947" t="s">
        <v>21</v>
      </c>
      <c r="H9947">
        <v>48185</v>
      </c>
      <c r="I9947" t="s">
        <v>1007</v>
      </c>
      <c r="J9947">
        <v>247.71600000000001</v>
      </c>
      <c r="K9947">
        <v>4</v>
      </c>
      <c r="L9947">
        <v>38.5336</v>
      </c>
      <c r="M9947">
        <v>0.1</v>
      </c>
      <c r="N9947">
        <v>93.581599999999995</v>
      </c>
    </row>
    <row r="9948" spans="1:14" hidden="1">
      <c r="A9948">
        <v>6331</v>
      </c>
      <c r="B9948" t="s">
        <v>7665</v>
      </c>
      <c r="C9948" s="4">
        <v>41659</v>
      </c>
      <c r="D9948" s="4">
        <v>41665</v>
      </c>
      <c r="E9948" t="s">
        <v>15</v>
      </c>
      <c r="F9948" t="s">
        <v>1171</v>
      </c>
      <c r="G9948" t="s">
        <v>21</v>
      </c>
      <c r="H9948">
        <v>48185</v>
      </c>
      <c r="I9948" t="s">
        <v>1003</v>
      </c>
      <c r="J9948">
        <v>66.58</v>
      </c>
      <c r="K9948">
        <v>2</v>
      </c>
      <c r="L9948">
        <v>25.3004</v>
      </c>
      <c r="M9948">
        <v>0</v>
      </c>
      <c r="N9948">
        <v>15.979200000000001</v>
      </c>
    </row>
    <row r="9949" spans="1:14" hidden="1">
      <c r="A9949">
        <v>6332</v>
      </c>
      <c r="B9949" t="s">
        <v>7665</v>
      </c>
      <c r="C9949" s="4">
        <v>41659</v>
      </c>
      <c r="D9949" s="4">
        <v>41665</v>
      </c>
      <c r="E9949" t="s">
        <v>15</v>
      </c>
      <c r="F9949" t="s">
        <v>1171</v>
      </c>
      <c r="G9949" t="s">
        <v>21</v>
      </c>
      <c r="H9949">
        <v>48185</v>
      </c>
      <c r="I9949" t="s">
        <v>3324</v>
      </c>
      <c r="J9949">
        <v>43.92</v>
      </c>
      <c r="K9949">
        <v>3</v>
      </c>
      <c r="L9949">
        <v>10.394399999999999</v>
      </c>
      <c r="M9949">
        <v>0</v>
      </c>
      <c r="N9949">
        <v>12.736800000000001</v>
      </c>
    </row>
    <row r="9950" spans="1:14" hidden="1">
      <c r="A9950">
        <v>6333</v>
      </c>
      <c r="B9950" t="s">
        <v>7665</v>
      </c>
      <c r="C9950" s="4">
        <v>41659</v>
      </c>
      <c r="D9950" s="4">
        <v>41665</v>
      </c>
      <c r="E9950" t="s">
        <v>15</v>
      </c>
      <c r="F9950" t="s">
        <v>1171</v>
      </c>
      <c r="G9950" t="s">
        <v>21</v>
      </c>
      <c r="H9950">
        <v>48185</v>
      </c>
      <c r="I9950" t="s">
        <v>2189</v>
      </c>
      <c r="J9950">
        <v>14.73</v>
      </c>
      <c r="K9950">
        <v>3</v>
      </c>
      <c r="L9950">
        <v>3.2896999999999998</v>
      </c>
      <c r="M9950">
        <v>0</v>
      </c>
      <c r="N9950">
        <v>4.8609</v>
      </c>
    </row>
    <row r="9951" spans="1:14" hidden="1">
      <c r="A9951">
        <v>6334</v>
      </c>
      <c r="B9951" t="s">
        <v>7665</v>
      </c>
      <c r="C9951" s="4">
        <v>41659</v>
      </c>
      <c r="D9951" s="4">
        <v>41665</v>
      </c>
      <c r="E9951" t="s">
        <v>15</v>
      </c>
      <c r="F9951" t="s">
        <v>1171</v>
      </c>
      <c r="G9951" t="s">
        <v>21</v>
      </c>
      <c r="H9951">
        <v>48185</v>
      </c>
      <c r="I9951" t="s">
        <v>676</v>
      </c>
      <c r="J9951">
        <v>29.7</v>
      </c>
      <c r="K9951">
        <v>5</v>
      </c>
      <c r="L9951">
        <v>3.2669999999999999</v>
      </c>
      <c r="M9951">
        <v>0</v>
      </c>
      <c r="N9951">
        <v>13.365</v>
      </c>
    </row>
    <row r="9952" spans="1:14" hidden="1">
      <c r="A9952">
        <v>7121</v>
      </c>
      <c r="B9952" t="s">
        <v>7666</v>
      </c>
      <c r="C9952" s="4">
        <v>41659</v>
      </c>
      <c r="D9952" s="4">
        <v>41665</v>
      </c>
      <c r="E9952" t="s">
        <v>15</v>
      </c>
      <c r="F9952" t="s">
        <v>1898</v>
      </c>
      <c r="G9952" t="s">
        <v>27</v>
      </c>
      <c r="H9952">
        <v>37167</v>
      </c>
      <c r="I9952" t="s">
        <v>2636</v>
      </c>
      <c r="J9952">
        <v>67.194000000000003</v>
      </c>
      <c r="K9952">
        <v>1</v>
      </c>
      <c r="L9952">
        <v>118.7094</v>
      </c>
      <c r="M9952">
        <v>0.7</v>
      </c>
      <c r="N9952">
        <v>-51.5154</v>
      </c>
    </row>
    <row r="9953" spans="1:14" hidden="1">
      <c r="A9953">
        <v>5463</v>
      </c>
      <c r="B9953" t="s">
        <v>7667</v>
      </c>
      <c r="C9953" s="4">
        <v>41658</v>
      </c>
      <c r="D9953" s="4">
        <v>41659</v>
      </c>
      <c r="E9953" t="s">
        <v>38</v>
      </c>
      <c r="F9953" t="s">
        <v>3269</v>
      </c>
      <c r="G9953" t="s">
        <v>21</v>
      </c>
      <c r="H9953">
        <v>85254</v>
      </c>
      <c r="I9953" t="s">
        <v>1957</v>
      </c>
      <c r="J9953">
        <v>32.340000000000003</v>
      </c>
      <c r="K9953">
        <v>10</v>
      </c>
      <c r="L9953">
        <v>5.6055999999999999</v>
      </c>
      <c r="M9953">
        <v>0.7</v>
      </c>
      <c r="N9953">
        <v>-23.716000000000001</v>
      </c>
    </row>
    <row r="9954" spans="1:14" hidden="1">
      <c r="A9954">
        <v>5464</v>
      </c>
      <c r="B9954" t="s">
        <v>7667</v>
      </c>
      <c r="C9954" s="4">
        <v>41658</v>
      </c>
      <c r="D9954" s="4">
        <v>41659</v>
      </c>
      <c r="E9954" t="s">
        <v>38</v>
      </c>
      <c r="F9954" t="s">
        <v>3269</v>
      </c>
      <c r="G9954" t="s">
        <v>21</v>
      </c>
      <c r="H9954">
        <v>85254</v>
      </c>
      <c r="I9954" t="s">
        <v>3310</v>
      </c>
      <c r="J9954">
        <v>56.064</v>
      </c>
      <c r="K9954">
        <v>4</v>
      </c>
      <c r="L9954">
        <v>9.1104000000000003</v>
      </c>
      <c r="M9954">
        <v>0.2</v>
      </c>
      <c r="N9954">
        <v>19.622399999999999</v>
      </c>
    </row>
    <row r="9955" spans="1:14" hidden="1">
      <c r="A9955">
        <v>5465</v>
      </c>
      <c r="B9955" t="s">
        <v>7667</v>
      </c>
      <c r="C9955" s="4">
        <v>41658</v>
      </c>
      <c r="D9955" s="4">
        <v>41659</v>
      </c>
      <c r="E9955" t="s">
        <v>38</v>
      </c>
      <c r="F9955" t="s">
        <v>3269</v>
      </c>
      <c r="G9955" t="s">
        <v>21</v>
      </c>
      <c r="H9955">
        <v>85254</v>
      </c>
      <c r="I9955" t="s">
        <v>3326</v>
      </c>
      <c r="J9955">
        <v>108.72</v>
      </c>
      <c r="K9955">
        <v>5</v>
      </c>
      <c r="L9955">
        <v>14.4054</v>
      </c>
      <c r="M9955">
        <v>0.2</v>
      </c>
      <c r="N9955">
        <v>36.692999999999998</v>
      </c>
    </row>
    <row r="9956" spans="1:14" hidden="1">
      <c r="A9956">
        <v>5466</v>
      </c>
      <c r="B9956" t="s">
        <v>7667</v>
      </c>
      <c r="C9956" s="4">
        <v>41658</v>
      </c>
      <c r="D9956" s="4">
        <v>41659</v>
      </c>
      <c r="E9956" t="s">
        <v>38</v>
      </c>
      <c r="F9956" t="s">
        <v>3269</v>
      </c>
      <c r="G9956" t="s">
        <v>21</v>
      </c>
      <c r="H9956">
        <v>85254</v>
      </c>
      <c r="I9956" t="s">
        <v>585</v>
      </c>
      <c r="J9956">
        <v>181.47</v>
      </c>
      <c r="K9956">
        <v>5</v>
      </c>
      <c r="L9956">
        <v>100.4134</v>
      </c>
      <c r="M9956">
        <v>0.7</v>
      </c>
      <c r="N9956">
        <v>-320.59699999999998</v>
      </c>
    </row>
    <row r="9957" spans="1:14" hidden="1">
      <c r="A9957">
        <v>5365</v>
      </c>
      <c r="B9957" t="s">
        <v>7668</v>
      </c>
      <c r="C9957" s="4">
        <v>41657</v>
      </c>
      <c r="D9957" s="4">
        <v>41660</v>
      </c>
      <c r="E9957" t="s">
        <v>52</v>
      </c>
      <c r="F9957" t="s">
        <v>1686</v>
      </c>
      <c r="G9957" t="s">
        <v>27</v>
      </c>
      <c r="H9957">
        <v>97477</v>
      </c>
      <c r="I9957" t="s">
        <v>3334</v>
      </c>
      <c r="J9957">
        <v>64.864000000000004</v>
      </c>
      <c r="K9957">
        <v>4</v>
      </c>
      <c r="L9957">
        <v>14.5944</v>
      </c>
      <c r="M9957">
        <v>0.2</v>
      </c>
      <c r="N9957">
        <v>6.4863999999999997</v>
      </c>
    </row>
    <row r="9958" spans="1:14" hidden="1">
      <c r="A9958">
        <v>971</v>
      </c>
      <c r="B9958" t="s">
        <v>7669</v>
      </c>
      <c r="C9958" s="4">
        <v>41655</v>
      </c>
      <c r="D9958" s="4">
        <v>41657</v>
      </c>
      <c r="E9958" t="s">
        <v>52</v>
      </c>
      <c r="F9958" t="s">
        <v>588</v>
      </c>
      <c r="G9958" t="s">
        <v>21</v>
      </c>
      <c r="H9958">
        <v>19134</v>
      </c>
      <c r="I9958" t="s">
        <v>2371</v>
      </c>
      <c r="J9958">
        <v>127.104</v>
      </c>
      <c r="K9958">
        <v>6</v>
      </c>
      <c r="L9958">
        <v>16.4176</v>
      </c>
      <c r="M9958">
        <v>0.2</v>
      </c>
      <c r="N9958">
        <v>28.598400000000002</v>
      </c>
    </row>
    <row r="9959" spans="1:14" hidden="1">
      <c r="A9959">
        <v>972</v>
      </c>
      <c r="B9959" t="s">
        <v>7669</v>
      </c>
      <c r="C9959" s="4">
        <v>41655</v>
      </c>
      <c r="D9959" s="4">
        <v>41657</v>
      </c>
      <c r="E9959" t="s">
        <v>52</v>
      </c>
      <c r="F9959" t="s">
        <v>588</v>
      </c>
      <c r="G9959" t="s">
        <v>21</v>
      </c>
      <c r="H9959">
        <v>19134</v>
      </c>
      <c r="I9959" t="s">
        <v>3429</v>
      </c>
      <c r="J9959">
        <v>124.2</v>
      </c>
      <c r="K9959">
        <v>3</v>
      </c>
      <c r="L9959">
        <v>51.75</v>
      </c>
      <c r="M9959">
        <v>0.4</v>
      </c>
      <c r="N9959">
        <v>-31.05</v>
      </c>
    </row>
    <row r="9960" spans="1:14" hidden="1">
      <c r="A9960">
        <v>973</v>
      </c>
      <c r="B9960" t="s">
        <v>7669</v>
      </c>
      <c r="C9960" s="4">
        <v>41655</v>
      </c>
      <c r="D9960" s="4">
        <v>41657</v>
      </c>
      <c r="E9960" t="s">
        <v>52</v>
      </c>
      <c r="F9960" t="s">
        <v>588</v>
      </c>
      <c r="G9960" t="s">
        <v>21</v>
      </c>
      <c r="H9960">
        <v>19134</v>
      </c>
      <c r="I9960" t="s">
        <v>3392</v>
      </c>
      <c r="J9960">
        <v>18.588000000000001</v>
      </c>
      <c r="K9960">
        <v>2</v>
      </c>
      <c r="L9960">
        <v>16.1096</v>
      </c>
      <c r="M9960">
        <v>0.7</v>
      </c>
      <c r="N9960">
        <v>-13.6312</v>
      </c>
    </row>
    <row r="9961" spans="1:14" hidden="1">
      <c r="A9961">
        <v>974</v>
      </c>
      <c r="B9961" t="s">
        <v>7669</v>
      </c>
      <c r="C9961" s="4">
        <v>41655</v>
      </c>
      <c r="D9961" s="4">
        <v>41657</v>
      </c>
      <c r="E9961" t="s">
        <v>52</v>
      </c>
      <c r="F9961" t="s">
        <v>588</v>
      </c>
      <c r="G9961" t="s">
        <v>21</v>
      </c>
      <c r="H9961">
        <v>19134</v>
      </c>
      <c r="I9961" t="s">
        <v>899</v>
      </c>
      <c r="J9961">
        <v>30.071999999999999</v>
      </c>
      <c r="K9961">
        <v>3</v>
      </c>
      <c r="L9961">
        <v>6.6409000000000002</v>
      </c>
      <c r="M9961">
        <v>0.2</v>
      </c>
      <c r="N9961">
        <v>10.1493</v>
      </c>
    </row>
    <row r="9962" spans="1:14" hidden="1">
      <c r="A9962">
        <v>1914</v>
      </c>
      <c r="B9962" t="s">
        <v>7670</v>
      </c>
      <c r="C9962" s="4">
        <v>41654</v>
      </c>
      <c r="D9962" s="4">
        <v>41656</v>
      </c>
      <c r="E9962" t="s">
        <v>38</v>
      </c>
      <c r="F9962" t="s">
        <v>4255</v>
      </c>
      <c r="G9962" t="s">
        <v>21</v>
      </c>
      <c r="H9962">
        <v>30076</v>
      </c>
      <c r="I9962" t="s">
        <v>2043</v>
      </c>
      <c r="J9962">
        <v>149.94999999999999</v>
      </c>
      <c r="K9962">
        <v>5</v>
      </c>
      <c r="L9962">
        <v>16.7944</v>
      </c>
      <c r="M9962">
        <v>0</v>
      </c>
      <c r="N9962">
        <v>65.977999999999994</v>
      </c>
    </row>
    <row r="9963" spans="1:14" hidden="1">
      <c r="A9963">
        <v>6475</v>
      </c>
      <c r="B9963" t="s">
        <v>7671</v>
      </c>
      <c r="C9963" s="4">
        <v>41653</v>
      </c>
      <c r="D9963" s="4">
        <v>41654</v>
      </c>
      <c r="E9963" t="s">
        <v>38</v>
      </c>
      <c r="F9963" t="s">
        <v>973</v>
      </c>
      <c r="G9963" t="s">
        <v>27</v>
      </c>
      <c r="H9963">
        <v>19140</v>
      </c>
      <c r="I9963" t="s">
        <v>3489</v>
      </c>
      <c r="J9963">
        <v>61.96</v>
      </c>
      <c r="K9963">
        <v>4</v>
      </c>
      <c r="L9963">
        <v>28.811399999999999</v>
      </c>
      <c r="M9963">
        <v>0.5</v>
      </c>
      <c r="N9963">
        <v>-53.285600000000002</v>
      </c>
    </row>
    <row r="9964" spans="1:14" hidden="1">
      <c r="A9964">
        <v>764</v>
      </c>
      <c r="B9964" t="s">
        <v>7672</v>
      </c>
      <c r="C9964" s="4">
        <v>41652</v>
      </c>
      <c r="D9964" s="4">
        <v>41654</v>
      </c>
      <c r="E9964" t="s">
        <v>52</v>
      </c>
      <c r="F9964" t="s">
        <v>698</v>
      </c>
      <c r="G9964" t="s">
        <v>27</v>
      </c>
      <c r="H9964">
        <v>71111</v>
      </c>
      <c r="I9964" t="s">
        <v>3544</v>
      </c>
      <c r="J9964">
        <v>11.36</v>
      </c>
      <c r="K9964">
        <v>2</v>
      </c>
      <c r="L9964">
        <v>3.0104000000000002</v>
      </c>
      <c r="M9964">
        <v>0</v>
      </c>
      <c r="N9964">
        <v>5.3391999999999999</v>
      </c>
    </row>
    <row r="9965" spans="1:14" hidden="1">
      <c r="A9965">
        <v>765</v>
      </c>
      <c r="B9965" t="s">
        <v>7672</v>
      </c>
      <c r="C9965" s="4">
        <v>41652</v>
      </c>
      <c r="D9965" s="4">
        <v>41654</v>
      </c>
      <c r="E9965" t="s">
        <v>52</v>
      </c>
      <c r="F9965" t="s">
        <v>698</v>
      </c>
      <c r="G9965" t="s">
        <v>27</v>
      </c>
      <c r="H9965">
        <v>71111</v>
      </c>
      <c r="I9965" t="s">
        <v>3532</v>
      </c>
      <c r="J9965">
        <v>50.94</v>
      </c>
      <c r="K9965">
        <v>3</v>
      </c>
      <c r="L9965">
        <v>8.49</v>
      </c>
      <c r="M9965">
        <v>0</v>
      </c>
      <c r="N9965">
        <v>25.47</v>
      </c>
    </row>
    <row r="9966" spans="1:14" hidden="1">
      <c r="A9966">
        <v>766</v>
      </c>
      <c r="B9966" t="s">
        <v>7672</v>
      </c>
      <c r="C9966" s="4">
        <v>41652</v>
      </c>
      <c r="D9966" s="4">
        <v>41654</v>
      </c>
      <c r="E9966" t="s">
        <v>52</v>
      </c>
      <c r="F9966" t="s">
        <v>698</v>
      </c>
      <c r="G9966" t="s">
        <v>27</v>
      </c>
      <c r="H9966">
        <v>71111</v>
      </c>
      <c r="I9966" t="s">
        <v>1188</v>
      </c>
      <c r="J9966">
        <v>646.74</v>
      </c>
      <c r="K9966">
        <v>6</v>
      </c>
      <c r="L9966">
        <v>64.674000000000007</v>
      </c>
      <c r="M9966">
        <v>0</v>
      </c>
      <c r="N9966">
        <v>258.69600000000003</v>
      </c>
    </row>
    <row r="9967" spans="1:14" hidden="1">
      <c r="A9967">
        <v>767</v>
      </c>
      <c r="B9967" t="s">
        <v>7672</v>
      </c>
      <c r="C9967" s="4">
        <v>41652</v>
      </c>
      <c r="D9967" s="4">
        <v>41654</v>
      </c>
      <c r="E9967" t="s">
        <v>52</v>
      </c>
      <c r="F9967" t="s">
        <v>698</v>
      </c>
      <c r="G9967" t="s">
        <v>27</v>
      </c>
      <c r="H9967">
        <v>71111</v>
      </c>
      <c r="I9967" t="s">
        <v>755</v>
      </c>
      <c r="J9967">
        <v>5.64</v>
      </c>
      <c r="K9967">
        <v>3</v>
      </c>
      <c r="L9967">
        <v>0.97760000000000002</v>
      </c>
      <c r="M9967">
        <v>0</v>
      </c>
      <c r="N9967">
        <v>2.7071999999999998</v>
      </c>
    </row>
    <row r="9968" spans="1:14" hidden="1">
      <c r="A9968">
        <v>768</v>
      </c>
      <c r="B9968" t="s">
        <v>7672</v>
      </c>
      <c r="C9968" s="4">
        <v>41652</v>
      </c>
      <c r="D9968" s="4">
        <v>41654</v>
      </c>
      <c r="E9968" t="s">
        <v>52</v>
      </c>
      <c r="F9968" t="s">
        <v>698</v>
      </c>
      <c r="G9968" t="s">
        <v>27</v>
      </c>
      <c r="H9968">
        <v>71111</v>
      </c>
      <c r="I9968" t="s">
        <v>2320</v>
      </c>
      <c r="J9968">
        <v>572.58000000000004</v>
      </c>
      <c r="K9968">
        <v>6</v>
      </c>
      <c r="L9968">
        <v>89.7042</v>
      </c>
      <c r="M9968">
        <v>0</v>
      </c>
      <c r="N9968">
        <v>34.354799999999997</v>
      </c>
    </row>
    <row r="9969" spans="1:14" hidden="1">
      <c r="A9969">
        <v>2979</v>
      </c>
      <c r="B9969" t="s">
        <v>7673</v>
      </c>
      <c r="C9969" s="4">
        <v>41652</v>
      </c>
      <c r="D9969" s="4">
        <v>41655</v>
      </c>
      <c r="E9969" t="s">
        <v>52</v>
      </c>
      <c r="F9969" t="s">
        <v>715</v>
      </c>
      <c r="G9969" t="s">
        <v>21</v>
      </c>
      <c r="H9969">
        <v>29464</v>
      </c>
      <c r="I9969" t="s">
        <v>1163</v>
      </c>
      <c r="J9969">
        <v>545.94000000000005</v>
      </c>
      <c r="K9969">
        <v>6</v>
      </c>
      <c r="L9969">
        <v>76.431600000000003</v>
      </c>
      <c r="M9969">
        <v>0</v>
      </c>
      <c r="N9969">
        <v>87.350399999999993</v>
      </c>
    </row>
    <row r="9970" spans="1:14" hidden="1">
      <c r="A9970">
        <v>4938</v>
      </c>
      <c r="B9970" t="s">
        <v>7674</v>
      </c>
      <c r="C9970" s="4">
        <v>41652</v>
      </c>
      <c r="D9970" s="4">
        <v>41657</v>
      </c>
      <c r="E9970" t="s">
        <v>15</v>
      </c>
      <c r="F9970" t="s">
        <v>2055</v>
      </c>
      <c r="G9970" t="s">
        <v>21</v>
      </c>
      <c r="H9970">
        <v>94109</v>
      </c>
      <c r="I9970" t="s">
        <v>3303</v>
      </c>
      <c r="J9970">
        <v>1325.85</v>
      </c>
      <c r="K9970">
        <v>5</v>
      </c>
      <c r="L9970">
        <v>217.43940000000001</v>
      </c>
      <c r="M9970">
        <v>0</v>
      </c>
      <c r="N9970">
        <v>238.65299999999999</v>
      </c>
    </row>
    <row r="9971" spans="1:14" hidden="1">
      <c r="A9971">
        <v>4939</v>
      </c>
      <c r="B9971" t="s">
        <v>7674</v>
      </c>
      <c r="C9971" s="4">
        <v>41652</v>
      </c>
      <c r="D9971" s="4">
        <v>41657</v>
      </c>
      <c r="E9971" t="s">
        <v>15</v>
      </c>
      <c r="F9971" t="s">
        <v>2055</v>
      </c>
      <c r="G9971" t="s">
        <v>21</v>
      </c>
      <c r="H9971">
        <v>94109</v>
      </c>
      <c r="I9971" t="s">
        <v>1635</v>
      </c>
      <c r="J9971">
        <v>333.99900000000002</v>
      </c>
      <c r="K9971">
        <v>3</v>
      </c>
      <c r="L9971">
        <v>110.0232</v>
      </c>
      <c r="M9971">
        <v>0.15</v>
      </c>
      <c r="N9971">
        <v>3.92940000000001</v>
      </c>
    </row>
    <row r="9972" spans="1:14" hidden="1">
      <c r="A9972">
        <v>4940</v>
      </c>
      <c r="B9972" t="s">
        <v>7674</v>
      </c>
      <c r="C9972" s="4">
        <v>41652</v>
      </c>
      <c r="D9972" s="4">
        <v>41657</v>
      </c>
      <c r="E9972" t="s">
        <v>15</v>
      </c>
      <c r="F9972" t="s">
        <v>2055</v>
      </c>
      <c r="G9972" t="s">
        <v>21</v>
      </c>
      <c r="H9972">
        <v>94109</v>
      </c>
      <c r="I9972" t="s">
        <v>1600</v>
      </c>
      <c r="J9972">
        <v>19.899999999999999</v>
      </c>
      <c r="K9972">
        <v>5</v>
      </c>
      <c r="L9972">
        <v>2.6665999999999999</v>
      </c>
      <c r="M9972">
        <v>0</v>
      </c>
      <c r="N9972">
        <v>6.5670000000000002</v>
      </c>
    </row>
    <row r="9973" spans="1:14" hidden="1">
      <c r="A9973">
        <v>9629</v>
      </c>
      <c r="B9973" t="s">
        <v>7675</v>
      </c>
      <c r="C9973" s="4">
        <v>41652</v>
      </c>
      <c r="D9973" s="4">
        <v>41657</v>
      </c>
      <c r="E9973" t="s">
        <v>15</v>
      </c>
      <c r="F9973" t="s">
        <v>197</v>
      </c>
      <c r="G9973" t="s">
        <v>21</v>
      </c>
      <c r="H9973">
        <v>43055</v>
      </c>
      <c r="I9973" t="s">
        <v>1541</v>
      </c>
      <c r="J9973">
        <v>37.408000000000001</v>
      </c>
      <c r="K9973">
        <v>7</v>
      </c>
      <c r="L9973">
        <v>3.4735999999999998</v>
      </c>
      <c r="M9973">
        <v>0.2</v>
      </c>
      <c r="N9973">
        <v>13.0928</v>
      </c>
    </row>
    <row r="9974" spans="1:14" hidden="1">
      <c r="A9974">
        <v>9630</v>
      </c>
      <c r="B9974" t="s">
        <v>7675</v>
      </c>
      <c r="C9974" s="4">
        <v>41652</v>
      </c>
      <c r="D9974" s="4">
        <v>41657</v>
      </c>
      <c r="E9974" t="s">
        <v>15</v>
      </c>
      <c r="F9974" t="s">
        <v>197</v>
      </c>
      <c r="G9974" t="s">
        <v>21</v>
      </c>
      <c r="H9974">
        <v>43055</v>
      </c>
      <c r="I9974" t="s">
        <v>511</v>
      </c>
      <c r="J9974">
        <v>3.4380000000000002</v>
      </c>
      <c r="K9974">
        <v>2</v>
      </c>
      <c r="L9974">
        <v>2.9796</v>
      </c>
      <c r="M9974">
        <v>0.7</v>
      </c>
      <c r="N9974">
        <v>-2.5211999999999999</v>
      </c>
    </row>
    <row r="9975" spans="1:14" hidden="1">
      <c r="A9975">
        <v>717</v>
      </c>
      <c r="B9975" t="s">
        <v>7676</v>
      </c>
      <c r="C9975" s="4">
        <v>41650</v>
      </c>
      <c r="D9975" s="4">
        <v>41653</v>
      </c>
      <c r="E9975" t="s">
        <v>38</v>
      </c>
      <c r="F9975" t="s">
        <v>2157</v>
      </c>
      <c r="G9975" t="s">
        <v>21</v>
      </c>
      <c r="H9975">
        <v>19901</v>
      </c>
      <c r="I9975" t="s">
        <v>2620</v>
      </c>
      <c r="J9975">
        <v>9.94</v>
      </c>
      <c r="K9975">
        <v>2</v>
      </c>
      <c r="L9975">
        <v>3.4293</v>
      </c>
      <c r="M9975">
        <v>0</v>
      </c>
      <c r="N9975">
        <v>3.0813999999999999</v>
      </c>
    </row>
    <row r="9976" spans="1:14" hidden="1">
      <c r="A9976">
        <v>866</v>
      </c>
      <c r="B9976" t="s">
        <v>7677</v>
      </c>
      <c r="C9976" s="4">
        <v>41649</v>
      </c>
      <c r="D9976" s="4">
        <v>41654</v>
      </c>
      <c r="E9976" t="s">
        <v>15</v>
      </c>
      <c r="F9976" t="s">
        <v>1782</v>
      </c>
      <c r="G9976" t="s">
        <v>27</v>
      </c>
      <c r="H9976">
        <v>22153</v>
      </c>
      <c r="I9976" t="s">
        <v>2872</v>
      </c>
      <c r="J9976">
        <v>2.89</v>
      </c>
      <c r="K9976">
        <v>1</v>
      </c>
      <c r="L9976">
        <v>1.5317000000000001</v>
      </c>
      <c r="M9976">
        <v>0</v>
      </c>
      <c r="N9976">
        <v>1.3583000000000001</v>
      </c>
    </row>
    <row r="9977" spans="1:14" hidden="1">
      <c r="A9977">
        <v>867</v>
      </c>
      <c r="B9977" t="s">
        <v>7677</v>
      </c>
      <c r="C9977" s="4">
        <v>41649</v>
      </c>
      <c r="D9977" s="4">
        <v>41654</v>
      </c>
      <c r="E9977" t="s">
        <v>15</v>
      </c>
      <c r="F9977" t="s">
        <v>1782</v>
      </c>
      <c r="G9977" t="s">
        <v>27</v>
      </c>
      <c r="H9977">
        <v>22153</v>
      </c>
      <c r="I9977" t="s">
        <v>4226</v>
      </c>
      <c r="J9977">
        <v>51.94</v>
      </c>
      <c r="K9977">
        <v>1</v>
      </c>
      <c r="L9977">
        <v>30.644600000000001</v>
      </c>
      <c r="M9977">
        <v>0</v>
      </c>
      <c r="N9977">
        <v>21.295400000000001</v>
      </c>
    </row>
    <row r="9978" spans="1:14" hidden="1">
      <c r="A9978">
        <v>593</v>
      </c>
      <c r="B9978" t="s">
        <v>7678</v>
      </c>
      <c r="C9978" s="4">
        <v>41648</v>
      </c>
      <c r="D9978" s="4">
        <v>41652</v>
      </c>
      <c r="E9978" t="s">
        <v>15</v>
      </c>
      <c r="F9978" t="s">
        <v>4533</v>
      </c>
      <c r="G9978" t="s">
        <v>21</v>
      </c>
      <c r="H9978">
        <v>78041</v>
      </c>
      <c r="I9978" t="s">
        <v>2668</v>
      </c>
      <c r="J9978">
        <v>9.3439999999999994</v>
      </c>
      <c r="K9978">
        <v>2</v>
      </c>
      <c r="L9978">
        <v>4.0880000000000001</v>
      </c>
      <c r="M9978">
        <v>0.2</v>
      </c>
      <c r="N9978">
        <v>1.1679999999999999</v>
      </c>
    </row>
    <row r="9979" spans="1:14" hidden="1">
      <c r="A9979">
        <v>594</v>
      </c>
      <c r="B9979" t="s">
        <v>7678</v>
      </c>
      <c r="C9979" s="4">
        <v>41648</v>
      </c>
      <c r="D9979" s="4">
        <v>41652</v>
      </c>
      <c r="E9979" t="s">
        <v>15</v>
      </c>
      <c r="F9979" t="s">
        <v>4533</v>
      </c>
      <c r="G9979" t="s">
        <v>21</v>
      </c>
      <c r="H9979">
        <v>78041</v>
      </c>
      <c r="I9979" t="s">
        <v>638</v>
      </c>
      <c r="J9979">
        <v>31.2</v>
      </c>
      <c r="K9979">
        <v>3</v>
      </c>
      <c r="L9979">
        <v>7.15</v>
      </c>
      <c r="M9979">
        <v>0.2</v>
      </c>
      <c r="N9979">
        <v>9.75</v>
      </c>
    </row>
    <row r="9980" spans="1:14" hidden="1">
      <c r="A9980">
        <v>7661</v>
      </c>
      <c r="B9980" t="s">
        <v>7679</v>
      </c>
      <c r="C9980" s="4">
        <v>41646</v>
      </c>
      <c r="D9980" s="4">
        <v>41651</v>
      </c>
      <c r="E9980" t="s">
        <v>15</v>
      </c>
      <c r="F9980" t="s">
        <v>3235</v>
      </c>
      <c r="G9980" t="s">
        <v>21</v>
      </c>
      <c r="H9980">
        <v>77340</v>
      </c>
      <c r="I9980" t="s">
        <v>1951</v>
      </c>
      <c r="J9980">
        <v>76.727999999999994</v>
      </c>
      <c r="K9980">
        <v>3</v>
      </c>
      <c r="L9980">
        <v>43.479199999999999</v>
      </c>
      <c r="M9980">
        <v>0.6</v>
      </c>
      <c r="N9980">
        <v>-53.709600000000002</v>
      </c>
    </row>
    <row r="9981" spans="1:14" hidden="1">
      <c r="A9981">
        <v>7662</v>
      </c>
      <c r="B9981" t="s">
        <v>7679</v>
      </c>
      <c r="C9981" s="4">
        <v>41646</v>
      </c>
      <c r="D9981" s="4">
        <v>41651</v>
      </c>
      <c r="E9981" t="s">
        <v>15</v>
      </c>
      <c r="F9981" t="s">
        <v>3235</v>
      </c>
      <c r="G9981" t="s">
        <v>21</v>
      </c>
      <c r="H9981">
        <v>77340</v>
      </c>
      <c r="I9981" t="s">
        <v>158</v>
      </c>
      <c r="J9981">
        <v>10.43</v>
      </c>
      <c r="K9981">
        <v>7</v>
      </c>
      <c r="L9981">
        <v>4.0975000000000001</v>
      </c>
      <c r="M9981">
        <v>0.8</v>
      </c>
      <c r="N9981">
        <v>-18.252500000000001</v>
      </c>
    </row>
    <row r="9982" spans="1:14" hidden="1">
      <c r="A9982">
        <v>5328</v>
      </c>
      <c r="B9982" t="s">
        <v>7680</v>
      </c>
      <c r="C9982" s="4">
        <v>41645</v>
      </c>
      <c r="D9982" s="4">
        <v>41647</v>
      </c>
      <c r="E9982" t="s">
        <v>52</v>
      </c>
      <c r="F9982" t="s">
        <v>5837</v>
      </c>
      <c r="G9982" t="s">
        <v>21</v>
      </c>
      <c r="H9982">
        <v>90049</v>
      </c>
      <c r="I9982" t="s">
        <v>514</v>
      </c>
      <c r="J9982">
        <v>19.440000000000001</v>
      </c>
      <c r="K9982">
        <v>3</v>
      </c>
      <c r="L9982">
        <v>3.3696000000000002</v>
      </c>
      <c r="M9982">
        <v>0</v>
      </c>
      <c r="N9982">
        <v>9.3312000000000008</v>
      </c>
    </row>
    <row r="9983" spans="1:14" hidden="1">
      <c r="A9983">
        <v>7181</v>
      </c>
      <c r="B9983" t="s">
        <v>7681</v>
      </c>
      <c r="C9983" s="4">
        <v>41645</v>
      </c>
      <c r="D9983" s="4">
        <v>41646</v>
      </c>
      <c r="E9983" t="s">
        <v>38</v>
      </c>
      <c r="F9983" t="s">
        <v>1533</v>
      </c>
      <c r="G9983" t="s">
        <v>27</v>
      </c>
      <c r="H9983">
        <v>30605</v>
      </c>
      <c r="I9983" t="s">
        <v>3073</v>
      </c>
      <c r="J9983">
        <v>12.78</v>
      </c>
      <c r="K9983">
        <v>3</v>
      </c>
      <c r="L9983">
        <v>2.5133999999999999</v>
      </c>
      <c r="M9983">
        <v>0</v>
      </c>
      <c r="N9983">
        <v>5.2397999999999998</v>
      </c>
    </row>
    <row r="9984" spans="1:14" hidden="1">
      <c r="A9984">
        <v>7475</v>
      </c>
      <c r="B9984" t="s">
        <v>7682</v>
      </c>
      <c r="C9984" s="4">
        <v>41645</v>
      </c>
      <c r="D9984" s="4">
        <v>41649</v>
      </c>
      <c r="E9984" t="s">
        <v>15</v>
      </c>
      <c r="F9984" t="s">
        <v>1147</v>
      </c>
      <c r="G9984" t="s">
        <v>17</v>
      </c>
      <c r="H9984">
        <v>42420</v>
      </c>
      <c r="I9984" t="s">
        <v>3584</v>
      </c>
      <c r="J9984">
        <v>2573.8200000000002</v>
      </c>
      <c r="K9984">
        <v>9</v>
      </c>
      <c r="L9984">
        <v>203.04580000000001</v>
      </c>
      <c r="M9984">
        <v>0</v>
      </c>
      <c r="N9984">
        <v>746.40779999999995</v>
      </c>
    </row>
    <row r="9985" spans="1:14" hidden="1">
      <c r="A9985">
        <v>7476</v>
      </c>
      <c r="B9985" t="s">
        <v>7682</v>
      </c>
      <c r="C9985" s="4">
        <v>41645</v>
      </c>
      <c r="D9985" s="4">
        <v>41649</v>
      </c>
      <c r="E9985" t="s">
        <v>15</v>
      </c>
      <c r="F9985" t="s">
        <v>1147</v>
      </c>
      <c r="G9985" t="s">
        <v>17</v>
      </c>
      <c r="H9985">
        <v>42420</v>
      </c>
      <c r="I9985" t="s">
        <v>29</v>
      </c>
      <c r="J9985">
        <v>609.98</v>
      </c>
      <c r="K9985">
        <v>2</v>
      </c>
      <c r="L9985">
        <v>167.74449999999999</v>
      </c>
      <c r="M9985">
        <v>0</v>
      </c>
      <c r="N9985">
        <v>274.49099999999999</v>
      </c>
    </row>
    <row r="9986" spans="1:14" hidden="1">
      <c r="A9986">
        <v>7477</v>
      </c>
      <c r="B9986" t="s">
        <v>7682</v>
      </c>
      <c r="C9986" s="4">
        <v>41645</v>
      </c>
      <c r="D9986" s="4">
        <v>41649</v>
      </c>
      <c r="E9986" t="s">
        <v>15</v>
      </c>
      <c r="F9986" t="s">
        <v>1147</v>
      </c>
      <c r="G9986" t="s">
        <v>17</v>
      </c>
      <c r="H9986">
        <v>42420</v>
      </c>
      <c r="I9986" t="s">
        <v>790</v>
      </c>
      <c r="J9986">
        <v>5.48</v>
      </c>
      <c r="K9986">
        <v>2</v>
      </c>
      <c r="L9986">
        <v>2.0002</v>
      </c>
      <c r="M9986">
        <v>0</v>
      </c>
      <c r="N9986">
        <v>1.4796</v>
      </c>
    </row>
    <row r="9987" spans="1:14" hidden="1">
      <c r="A9987">
        <v>7478</v>
      </c>
      <c r="B9987" t="s">
        <v>7682</v>
      </c>
      <c r="C9987" s="4">
        <v>41645</v>
      </c>
      <c r="D9987" s="4">
        <v>41649</v>
      </c>
      <c r="E9987" t="s">
        <v>15</v>
      </c>
      <c r="F9987" t="s">
        <v>1147</v>
      </c>
      <c r="G9987" t="s">
        <v>17</v>
      </c>
      <c r="H9987">
        <v>42420</v>
      </c>
      <c r="I9987" t="s">
        <v>795</v>
      </c>
      <c r="J9987">
        <v>391.98</v>
      </c>
      <c r="K9987">
        <v>2</v>
      </c>
      <c r="L9987">
        <v>139.15289999999999</v>
      </c>
      <c r="M9987">
        <v>0</v>
      </c>
      <c r="N9987">
        <v>113.6742</v>
      </c>
    </row>
    <row r="9988" spans="1:14" hidden="1">
      <c r="A9988">
        <v>7479</v>
      </c>
      <c r="B9988" t="s">
        <v>7682</v>
      </c>
      <c r="C9988" s="4">
        <v>41645</v>
      </c>
      <c r="D9988" s="4">
        <v>41649</v>
      </c>
      <c r="E9988" t="s">
        <v>15</v>
      </c>
      <c r="F9988" t="s">
        <v>1147</v>
      </c>
      <c r="G9988" t="s">
        <v>17</v>
      </c>
      <c r="H9988">
        <v>42420</v>
      </c>
      <c r="I9988" t="s">
        <v>3996</v>
      </c>
      <c r="J9988">
        <v>755.96</v>
      </c>
      <c r="K9988">
        <v>4</v>
      </c>
      <c r="L9988">
        <v>137.96270000000001</v>
      </c>
      <c r="M9988">
        <v>0</v>
      </c>
      <c r="N9988">
        <v>204.10919999999999</v>
      </c>
    </row>
    <row r="9989" spans="1:14" hidden="1">
      <c r="A9989">
        <v>7480</v>
      </c>
      <c r="B9989" t="s">
        <v>7682</v>
      </c>
      <c r="C9989" s="4">
        <v>41645</v>
      </c>
      <c r="D9989" s="4">
        <v>41649</v>
      </c>
      <c r="E9989" t="s">
        <v>15</v>
      </c>
      <c r="F9989" t="s">
        <v>1147</v>
      </c>
      <c r="G9989" t="s">
        <v>17</v>
      </c>
      <c r="H9989">
        <v>42420</v>
      </c>
      <c r="I9989" t="s">
        <v>4526</v>
      </c>
      <c r="J9989">
        <v>31.12</v>
      </c>
      <c r="K9989">
        <v>4</v>
      </c>
      <c r="L9989">
        <v>7.7022000000000004</v>
      </c>
      <c r="M9989">
        <v>0</v>
      </c>
      <c r="N9989">
        <v>0.31119999999999898</v>
      </c>
    </row>
    <row r="9990" spans="1:14" hidden="1">
      <c r="A9990">
        <v>7481</v>
      </c>
      <c r="B9990" t="s">
        <v>7682</v>
      </c>
      <c r="C9990" s="4">
        <v>41645</v>
      </c>
      <c r="D9990" s="4">
        <v>41649</v>
      </c>
      <c r="E9990" t="s">
        <v>15</v>
      </c>
      <c r="F9990" t="s">
        <v>1147</v>
      </c>
      <c r="G9990" t="s">
        <v>17</v>
      </c>
      <c r="H9990">
        <v>42420</v>
      </c>
      <c r="I9990" t="s">
        <v>4251</v>
      </c>
      <c r="J9990">
        <v>6.54</v>
      </c>
      <c r="K9990">
        <v>1</v>
      </c>
      <c r="L9990">
        <v>3.5316000000000001</v>
      </c>
      <c r="M9990">
        <v>0</v>
      </c>
      <c r="N9990">
        <v>3.0084</v>
      </c>
    </row>
    <row r="9991" spans="1:14" hidden="1">
      <c r="A9991">
        <v>1760</v>
      </c>
      <c r="B9991" t="s">
        <v>7683</v>
      </c>
      <c r="C9991" s="4">
        <v>41644</v>
      </c>
      <c r="D9991" s="4">
        <v>41651</v>
      </c>
      <c r="E9991" t="s">
        <v>15</v>
      </c>
      <c r="F9991" t="s">
        <v>1216</v>
      </c>
      <c r="G9991" t="s">
        <v>21</v>
      </c>
      <c r="H9991">
        <v>19143</v>
      </c>
      <c r="I9991" t="s">
        <v>1940</v>
      </c>
      <c r="J9991">
        <v>19.536000000000001</v>
      </c>
      <c r="K9991">
        <v>3</v>
      </c>
      <c r="L9991">
        <v>4.8840000000000003</v>
      </c>
      <c r="M9991">
        <v>0.2</v>
      </c>
      <c r="N9991">
        <v>4.8840000000000003</v>
      </c>
    </row>
    <row r="9992" spans="1:14" hidden="1">
      <c r="A9992">
        <v>740</v>
      </c>
      <c r="B9992" t="s">
        <v>7684</v>
      </c>
      <c r="C9992" s="4">
        <v>41643</v>
      </c>
      <c r="D9992" s="4">
        <v>41647</v>
      </c>
      <c r="E9992" t="s">
        <v>15</v>
      </c>
      <c r="F9992" t="s">
        <v>1907</v>
      </c>
      <c r="G9992" t="s">
        <v>17</v>
      </c>
      <c r="H9992">
        <v>60540</v>
      </c>
      <c r="I9992" t="s">
        <v>3025</v>
      </c>
      <c r="J9992">
        <v>11.784000000000001</v>
      </c>
      <c r="K9992">
        <v>3</v>
      </c>
      <c r="L9992">
        <v>2.5041000000000002</v>
      </c>
      <c r="M9992">
        <v>0.2</v>
      </c>
      <c r="N9992">
        <v>4.2717000000000001</v>
      </c>
    </row>
    <row r="9993" spans="1:14" hidden="1">
      <c r="A9993">
        <v>741</v>
      </c>
      <c r="B9993" t="s">
        <v>7684</v>
      </c>
      <c r="C9993" s="4">
        <v>41643</v>
      </c>
      <c r="D9993" s="4">
        <v>41647</v>
      </c>
      <c r="E9993" t="s">
        <v>15</v>
      </c>
      <c r="F9993" t="s">
        <v>1907</v>
      </c>
      <c r="G9993" t="s">
        <v>17</v>
      </c>
      <c r="H9993">
        <v>60540</v>
      </c>
      <c r="I9993" t="s">
        <v>1709</v>
      </c>
      <c r="J9993">
        <v>272.73599999999999</v>
      </c>
      <c r="K9993">
        <v>3</v>
      </c>
      <c r="L9993">
        <v>112.50360000000001</v>
      </c>
      <c r="M9993">
        <v>0.2</v>
      </c>
      <c r="N9993">
        <v>-64.774799999999999</v>
      </c>
    </row>
    <row r="9994" spans="1:14" hidden="1">
      <c r="A9994">
        <v>742</v>
      </c>
      <c r="B9994" t="s">
        <v>7684</v>
      </c>
      <c r="C9994" s="4">
        <v>41643</v>
      </c>
      <c r="D9994" s="4">
        <v>41647</v>
      </c>
      <c r="E9994" t="s">
        <v>15</v>
      </c>
      <c r="F9994" t="s">
        <v>1907</v>
      </c>
      <c r="G9994" t="s">
        <v>17</v>
      </c>
      <c r="H9994">
        <v>60540</v>
      </c>
      <c r="I9994" t="s">
        <v>2025</v>
      </c>
      <c r="J9994">
        <v>3.54</v>
      </c>
      <c r="K9994">
        <v>2</v>
      </c>
      <c r="L9994">
        <v>4.5134999999999996</v>
      </c>
      <c r="M9994">
        <v>0.8</v>
      </c>
      <c r="N9994">
        <v>-5.4870000000000001</v>
      </c>
    </row>
    <row r="9995" spans="1:14" hidden="1">
      <c r="A9995">
        <v>7981</v>
      </c>
      <c r="B9995" t="s">
        <v>7685</v>
      </c>
      <c r="C9995" s="4">
        <v>41642</v>
      </c>
      <c r="D9995" s="4">
        <v>41646</v>
      </c>
      <c r="E9995" t="s">
        <v>15</v>
      </c>
      <c r="F9995" t="s">
        <v>2567</v>
      </c>
      <c r="G9995" t="s">
        <v>21</v>
      </c>
      <c r="H9995">
        <v>77095</v>
      </c>
      <c r="I9995" t="s">
        <v>2930</v>
      </c>
      <c r="J9995">
        <v>16.448</v>
      </c>
      <c r="K9995">
        <v>2</v>
      </c>
      <c r="L9995">
        <v>5.4484000000000004</v>
      </c>
      <c r="M9995">
        <v>0.2</v>
      </c>
      <c r="N9995">
        <v>5.5511999999999997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AF26B-B5C7-4469-AC1F-C6165F671178}">
  <dimension ref="A1:L5010"/>
  <sheetViews>
    <sheetView workbookViewId="0">
      <selection activeCell="D2" sqref="D2"/>
    </sheetView>
  </sheetViews>
  <sheetFormatPr defaultRowHeight="15"/>
  <cols>
    <col min="1" max="1" width="15" bestFit="1" customWidth="1"/>
    <col min="2" max="2" width="11.85546875" bestFit="1" customWidth="1"/>
    <col min="3" max="3" width="11.140625" style="4" bestFit="1" customWidth="1"/>
    <col min="4" max="4" width="10.42578125" bestFit="1" customWidth="1"/>
    <col min="9" max="9" width="19.42578125" customWidth="1"/>
    <col min="10" max="10" width="14" customWidth="1"/>
    <col min="11" max="11" width="13.28515625" customWidth="1"/>
    <col min="12" max="12" width="12.5703125" customWidth="1"/>
  </cols>
  <sheetData>
    <row r="1" spans="1:12">
      <c r="A1" t="s">
        <v>1</v>
      </c>
      <c r="B1" t="s">
        <v>5</v>
      </c>
      <c r="C1" s="4" t="s">
        <v>10933</v>
      </c>
      <c r="D1" t="s">
        <v>10934</v>
      </c>
      <c r="I1" t="s">
        <v>1</v>
      </c>
      <c r="J1" t="s">
        <v>5</v>
      </c>
      <c r="K1" t="s">
        <v>10933</v>
      </c>
      <c r="L1" t="s">
        <v>10934</v>
      </c>
    </row>
    <row r="2" spans="1:12">
      <c r="A2" t="str" cm="1">
        <f t="array" ref="A2:A5010">_xlfn._xlws.SORT(_xlfn.UNIQUE(Orders[Order ID]))</f>
        <v>CA-2014-100006</v>
      </c>
      <c r="B2" t="str">
        <f>INDEX(Orders[Customer ID], MATCH(A2, Orders[Order ID],0))</f>
        <v>DK-13375</v>
      </c>
      <c r="C2" s="4">
        <f>INDEX(Orders[Order Date], MATCH(A2, Orders[Order ID],0))</f>
        <v>41889</v>
      </c>
      <c r="D2">
        <f>SUMIF(Orders[Order ID], A2, Orders[Sales])</f>
        <v>377.97</v>
      </c>
      <c r="I2" t="s">
        <v>7185</v>
      </c>
      <c r="J2" t="s">
        <v>468</v>
      </c>
      <c r="K2">
        <v>41889</v>
      </c>
      <c r="L2">
        <v>377.97</v>
      </c>
    </row>
    <row r="3" spans="1:12">
      <c r="A3" t="str">
        <v>CA-2014-100090</v>
      </c>
      <c r="B3" t="str">
        <f>INDEX(Orders[Customer ID], MATCH(A3, Orders[Order ID],0))</f>
        <v>EB-13705</v>
      </c>
      <c r="C3" s="4">
        <f>INDEX(Orders[Order Date], MATCH(A3, Orders[Order ID],0))</f>
        <v>41828</v>
      </c>
      <c r="D3">
        <f>SUMIF(Orders[Order ID], A3, Orders[Sales])</f>
        <v>699.19200000000001</v>
      </c>
      <c r="I3" t="s">
        <v>7334</v>
      </c>
      <c r="J3" t="s">
        <v>1283</v>
      </c>
      <c r="K3">
        <v>41828</v>
      </c>
      <c r="L3">
        <v>699.19200000000001</v>
      </c>
    </row>
    <row r="4" spans="1:12">
      <c r="A4" t="str">
        <v>CA-2014-100293</v>
      </c>
      <c r="B4" t="str">
        <f>INDEX(Orders[Customer ID], MATCH(A4, Orders[Order ID],0))</f>
        <v>NF-18475</v>
      </c>
      <c r="C4" s="4">
        <f>INDEX(Orders[Order Date], MATCH(A4, Orders[Order ID],0))</f>
        <v>41712</v>
      </c>
      <c r="D4">
        <f>SUMIF(Orders[Order ID], A4, Orders[Sales])</f>
        <v>91.055999999999997</v>
      </c>
      <c r="I4" t="s">
        <v>7601</v>
      </c>
      <c r="J4" t="s">
        <v>4925</v>
      </c>
      <c r="K4">
        <v>41712</v>
      </c>
      <c r="L4">
        <v>91.055999999999997</v>
      </c>
    </row>
    <row r="5" spans="1:12">
      <c r="A5" t="str">
        <v>CA-2014-100328</v>
      </c>
      <c r="B5" t="str">
        <f>INDEX(Orders[Customer ID], MATCH(A5, Orders[Order ID],0))</f>
        <v>JC-15340</v>
      </c>
      <c r="C5" s="4">
        <f>INDEX(Orders[Order Date], MATCH(A5, Orders[Order ID],0))</f>
        <v>41667</v>
      </c>
      <c r="D5">
        <f>SUMIF(Orders[Order ID], A5, Orders[Sales])</f>
        <v>3.9279999999999999</v>
      </c>
      <c r="I5" t="s">
        <v>7656</v>
      </c>
      <c r="J5" t="s">
        <v>2379</v>
      </c>
      <c r="K5">
        <v>41667</v>
      </c>
      <c r="L5">
        <v>3.9279999999999999</v>
      </c>
    </row>
    <row r="6" spans="1:12">
      <c r="A6" t="str">
        <v>CA-2014-100363</v>
      </c>
      <c r="B6" t="str">
        <f>INDEX(Orders[Customer ID], MATCH(A6, Orders[Order ID],0))</f>
        <v>JM-15655</v>
      </c>
      <c r="C6" s="4">
        <f>INDEX(Orders[Order Date], MATCH(A6, Orders[Order ID],0))</f>
        <v>41737</v>
      </c>
      <c r="D6">
        <f>SUMIF(Orders[Order ID], A6, Orders[Sales])</f>
        <v>21.375999999999998</v>
      </c>
      <c r="I6" t="s">
        <v>7523</v>
      </c>
      <c r="J6" t="s">
        <v>232</v>
      </c>
      <c r="K6">
        <v>41737</v>
      </c>
      <c r="L6">
        <v>21.375999999999998</v>
      </c>
    </row>
    <row r="7" spans="1:12">
      <c r="A7" t="str">
        <v>CA-2014-100391</v>
      </c>
      <c r="B7" t="str">
        <f>INDEX(Orders[Customer ID], MATCH(A7, Orders[Order ID],0))</f>
        <v>BW-11065</v>
      </c>
      <c r="C7" s="4">
        <f>INDEX(Orders[Order Date], MATCH(A7, Orders[Order ID],0))</f>
        <v>41784</v>
      </c>
      <c r="D7">
        <f>SUMIF(Orders[Order ID], A7, Orders[Sales])</f>
        <v>14.62</v>
      </c>
      <c r="I7" t="s">
        <v>7432</v>
      </c>
      <c r="J7" t="s">
        <v>3181</v>
      </c>
      <c r="K7">
        <v>41784</v>
      </c>
      <c r="L7">
        <v>14.62</v>
      </c>
    </row>
    <row r="8" spans="1:12">
      <c r="A8" t="str">
        <v>CA-2014-100678</v>
      </c>
      <c r="B8" t="str">
        <f>INDEX(Orders[Customer ID], MATCH(A8, Orders[Order ID],0))</f>
        <v>KM-16720</v>
      </c>
      <c r="C8" s="4">
        <f>INDEX(Orders[Order Date], MATCH(A8, Orders[Order ID],0))</f>
        <v>41747</v>
      </c>
      <c r="D8">
        <f>SUMIF(Orders[Order ID], A8, Orders[Sales])</f>
        <v>697.07399999999996</v>
      </c>
      <c r="I8" t="s">
        <v>7511</v>
      </c>
      <c r="J8" t="s">
        <v>793</v>
      </c>
      <c r="K8">
        <v>41747</v>
      </c>
      <c r="L8">
        <v>697.07399999999996</v>
      </c>
    </row>
    <row r="9" spans="1:12">
      <c r="A9" t="str">
        <v>CA-2014-100706</v>
      </c>
      <c r="B9" t="str">
        <f>INDEX(Orders[Customer ID], MATCH(A9, Orders[Order ID],0))</f>
        <v>LE-16810</v>
      </c>
      <c r="C9" s="4">
        <f>INDEX(Orders[Order Date], MATCH(A9, Orders[Order ID],0))</f>
        <v>41989</v>
      </c>
      <c r="D9">
        <f>SUMIF(Orders[Order ID], A9, Orders[Sales])</f>
        <v>129.44</v>
      </c>
      <c r="I9" t="s">
        <v>6755</v>
      </c>
      <c r="J9" t="s">
        <v>527</v>
      </c>
      <c r="K9">
        <v>41989</v>
      </c>
      <c r="L9">
        <v>129.44</v>
      </c>
    </row>
    <row r="10" spans="1:12">
      <c r="A10" t="str">
        <v>CA-2014-100762</v>
      </c>
      <c r="B10" t="str">
        <f>INDEX(Orders[Customer ID], MATCH(A10, Orders[Order ID],0))</f>
        <v>NG-18355</v>
      </c>
      <c r="C10" s="4">
        <f>INDEX(Orders[Order Date], MATCH(A10, Orders[Order ID],0))</f>
        <v>41967</v>
      </c>
      <c r="D10">
        <f>SUMIF(Orders[Order ID], A10, Orders[Sales])</f>
        <v>508.61999999999995</v>
      </c>
      <c r="I10" t="s">
        <v>6857</v>
      </c>
      <c r="J10" t="s">
        <v>1289</v>
      </c>
      <c r="K10">
        <v>41967</v>
      </c>
      <c r="L10">
        <v>508.61999999999995</v>
      </c>
    </row>
    <row r="11" spans="1:12">
      <c r="A11" t="str">
        <v>CA-2014-100860</v>
      </c>
      <c r="B11" t="str">
        <f>INDEX(Orders[Customer ID], MATCH(A11, Orders[Order ID],0))</f>
        <v>CS-12505</v>
      </c>
      <c r="C11" s="4">
        <f>INDEX(Orders[Order Date], MATCH(A11, Orders[Order ID],0))</f>
        <v>41724</v>
      </c>
      <c r="D11">
        <f>SUMIF(Orders[Order ID], A11, Orders[Sales])</f>
        <v>18.75</v>
      </c>
      <c r="I11" t="s">
        <v>7568</v>
      </c>
      <c r="J11" t="s">
        <v>1569</v>
      </c>
      <c r="K11">
        <v>41724</v>
      </c>
      <c r="L11">
        <v>18.75</v>
      </c>
    </row>
    <row r="12" spans="1:12">
      <c r="A12" t="str">
        <v>CA-2014-100867</v>
      </c>
      <c r="B12" t="str">
        <f>INDEX(Orders[Customer ID], MATCH(A12, Orders[Order ID],0))</f>
        <v>EH-14125</v>
      </c>
      <c r="C12" s="4">
        <f>INDEX(Orders[Order Date], MATCH(A12, Orders[Order ID],0))</f>
        <v>41931</v>
      </c>
      <c r="D12">
        <f>SUMIF(Orders[Order ID], A12, Orders[Sales])</f>
        <v>321.55200000000002</v>
      </c>
      <c r="I12" t="s">
        <v>7009</v>
      </c>
      <c r="J12" t="s">
        <v>2733</v>
      </c>
      <c r="K12">
        <v>41931</v>
      </c>
      <c r="L12">
        <v>321.55200000000002</v>
      </c>
    </row>
    <row r="13" spans="1:12">
      <c r="A13" t="str">
        <v>CA-2014-100881</v>
      </c>
      <c r="B13" t="str">
        <f>INDEX(Orders[Customer ID], MATCH(A13, Orders[Order ID],0))</f>
        <v>DR-12940</v>
      </c>
      <c r="C13" s="4">
        <f>INDEX(Orders[Order Date], MATCH(A13, Orders[Order ID],0))</f>
        <v>41726</v>
      </c>
      <c r="D13">
        <f>SUMIF(Orders[Order ID], A13, Orders[Sales])</f>
        <v>302.37599999999998</v>
      </c>
      <c r="I13" t="s">
        <v>7564</v>
      </c>
      <c r="J13" t="s">
        <v>1364</v>
      </c>
      <c r="K13">
        <v>41726</v>
      </c>
      <c r="L13">
        <v>302.37599999999998</v>
      </c>
    </row>
    <row r="14" spans="1:12">
      <c r="A14" t="str">
        <v>CA-2014-100895</v>
      </c>
      <c r="B14" t="str">
        <f>INDEX(Orders[Customer ID], MATCH(A14, Orders[Order ID],0))</f>
        <v>SV-20785</v>
      </c>
      <c r="C14" s="4">
        <f>INDEX(Orders[Order Date], MATCH(A14, Orders[Order ID],0))</f>
        <v>41792</v>
      </c>
      <c r="D14">
        <f>SUMIF(Orders[Order ID], A14, Orders[Sales])</f>
        <v>605.47</v>
      </c>
      <c r="I14" t="s">
        <v>7410</v>
      </c>
      <c r="J14" t="s">
        <v>3784</v>
      </c>
      <c r="K14">
        <v>41792</v>
      </c>
      <c r="L14">
        <v>605.47</v>
      </c>
    </row>
    <row r="15" spans="1:12">
      <c r="A15" t="str">
        <v>CA-2014-100916</v>
      </c>
      <c r="B15" t="str">
        <f>INDEX(Orders[Customer ID], MATCH(A15, Orders[Order ID],0))</f>
        <v>FH-14275</v>
      </c>
      <c r="C15" s="4">
        <f>INDEX(Orders[Order Date], MATCH(A15, Orders[Order ID],0))</f>
        <v>41933</v>
      </c>
      <c r="D15">
        <f>SUMIF(Orders[Order ID], A15, Orders[Sales])</f>
        <v>788.86</v>
      </c>
      <c r="I15" t="s">
        <v>7003</v>
      </c>
      <c r="J15" t="s">
        <v>1026</v>
      </c>
      <c r="K15">
        <v>41933</v>
      </c>
      <c r="L15">
        <v>788.86</v>
      </c>
    </row>
    <row r="16" spans="1:12">
      <c r="A16" t="str">
        <v>CA-2014-100972</v>
      </c>
      <c r="B16" t="str">
        <f>INDEX(Orders[Customer ID], MATCH(A16, Orders[Order ID],0))</f>
        <v>DB-13360</v>
      </c>
      <c r="C16" s="4">
        <f>INDEX(Orders[Order Date], MATCH(A16, Orders[Order ID],0))</f>
        <v>41962</v>
      </c>
      <c r="D16">
        <f>SUMIF(Orders[Order ID], A16, Orders[Sales])</f>
        <v>166.44</v>
      </c>
      <c r="I16" t="s">
        <v>6882</v>
      </c>
      <c r="J16" t="s">
        <v>3508</v>
      </c>
      <c r="K16">
        <v>41962</v>
      </c>
      <c r="L16">
        <v>166.44</v>
      </c>
    </row>
    <row r="17" spans="1:12">
      <c r="A17" t="str">
        <v>CA-2014-101147</v>
      </c>
      <c r="B17" t="str">
        <f>INDEX(Orders[Customer ID], MATCH(A17, Orders[Order ID],0))</f>
        <v>MC-17575</v>
      </c>
      <c r="C17" s="4">
        <f>INDEX(Orders[Order Date], MATCH(A17, Orders[Order ID],0))</f>
        <v>41975</v>
      </c>
      <c r="D17">
        <f>SUMIF(Orders[Order ID], A17, Orders[Sales])</f>
        <v>2.3940000000000001</v>
      </c>
      <c r="I17" t="s">
        <v>6812</v>
      </c>
      <c r="J17" t="s">
        <v>718</v>
      </c>
      <c r="K17">
        <v>41975</v>
      </c>
      <c r="L17">
        <v>2.3940000000000001</v>
      </c>
    </row>
    <row r="18" spans="1:12">
      <c r="A18" t="str">
        <v>CA-2014-101175</v>
      </c>
      <c r="B18" t="str">
        <f>INDEX(Orders[Customer ID], MATCH(A18, Orders[Order ID],0))</f>
        <v>DM-12955</v>
      </c>
      <c r="C18" s="4">
        <f>INDEX(Orders[Order Date], MATCH(A18, Orders[Order ID],0))</f>
        <v>41982</v>
      </c>
      <c r="D18">
        <f>SUMIF(Orders[Order ID], A18, Orders[Sales])</f>
        <v>100.70399999999999</v>
      </c>
      <c r="I18" t="s">
        <v>6781</v>
      </c>
      <c r="J18" t="s">
        <v>2403</v>
      </c>
      <c r="K18">
        <v>41982</v>
      </c>
      <c r="L18">
        <v>100.70399999999999</v>
      </c>
    </row>
    <row r="19" spans="1:12">
      <c r="A19" t="str">
        <v>CA-2014-101266</v>
      </c>
      <c r="B19" t="str">
        <f>INDEX(Orders[Customer ID], MATCH(A19, Orders[Order ID],0))</f>
        <v>MM-17920</v>
      </c>
      <c r="C19" s="4">
        <f>INDEX(Orders[Order Date], MATCH(A19, Orders[Order ID],0))</f>
        <v>41878</v>
      </c>
      <c r="D19">
        <f>SUMIF(Orders[Order ID], A19, Orders[Sales])</f>
        <v>13.36</v>
      </c>
      <c r="I19" t="s">
        <v>7214</v>
      </c>
      <c r="J19" t="s">
        <v>197</v>
      </c>
      <c r="K19">
        <v>41878</v>
      </c>
      <c r="L19">
        <v>13.36</v>
      </c>
    </row>
    <row r="20" spans="1:12">
      <c r="A20" t="str">
        <v>CA-2014-101364</v>
      </c>
      <c r="B20" t="str">
        <f>INDEX(Orders[Customer ID], MATCH(A20, Orders[Order ID],0))</f>
        <v>TW-21025</v>
      </c>
      <c r="C20" s="4">
        <f>INDEX(Orders[Order Date], MATCH(A20, Orders[Order ID],0))</f>
        <v>41995</v>
      </c>
      <c r="D20">
        <f>SUMIF(Orders[Order ID], A20, Orders[Sales])</f>
        <v>296.71199999999999</v>
      </c>
      <c r="I20" t="s">
        <v>6728</v>
      </c>
      <c r="J20" t="s">
        <v>1641</v>
      </c>
      <c r="K20">
        <v>41995</v>
      </c>
      <c r="L20">
        <v>296.71199999999999</v>
      </c>
    </row>
    <row r="21" spans="1:12">
      <c r="A21" t="str">
        <v>CA-2014-101392</v>
      </c>
      <c r="B21" t="str">
        <f>INDEX(Orders[Customer ID], MATCH(A21, Orders[Order ID],0))</f>
        <v>AS-10630</v>
      </c>
      <c r="C21" s="4">
        <f>INDEX(Orders[Order Date], MATCH(A21, Orders[Order ID],0))</f>
        <v>41980</v>
      </c>
      <c r="D21">
        <f>SUMIF(Orders[Order ID], A21, Orders[Sales])</f>
        <v>269.36</v>
      </c>
      <c r="I21" t="s">
        <v>6791</v>
      </c>
      <c r="J21" t="s">
        <v>1989</v>
      </c>
      <c r="K21">
        <v>41980</v>
      </c>
      <c r="L21">
        <v>269.36</v>
      </c>
    </row>
    <row r="22" spans="1:12">
      <c r="A22" t="str">
        <v>CA-2014-101427</v>
      </c>
      <c r="B22" t="str">
        <f>INDEX(Orders[Customer ID], MATCH(A22, Orders[Order ID],0))</f>
        <v>AY-10555</v>
      </c>
      <c r="C22" s="4">
        <f>INDEX(Orders[Order Date], MATCH(A22, Orders[Order ID],0))</f>
        <v>41999</v>
      </c>
      <c r="D22">
        <f>SUMIF(Orders[Order ID], A22, Orders[Sales])</f>
        <v>8.016</v>
      </c>
      <c r="I22" t="s">
        <v>6715</v>
      </c>
      <c r="J22" t="s">
        <v>377</v>
      </c>
      <c r="K22">
        <v>41999</v>
      </c>
      <c r="L22">
        <v>8.016</v>
      </c>
    </row>
    <row r="23" spans="1:12">
      <c r="A23" t="str">
        <v>CA-2014-101462</v>
      </c>
      <c r="B23" t="str">
        <f>INDEX(Orders[Customer ID], MATCH(A23, Orders[Order ID],0))</f>
        <v>BP-11230</v>
      </c>
      <c r="C23" s="4">
        <f>INDEX(Orders[Order Date], MATCH(A23, Orders[Order ID],0))</f>
        <v>41749</v>
      </c>
      <c r="D23">
        <f>SUMIF(Orders[Order ID], A23, Orders[Sales])</f>
        <v>59.92</v>
      </c>
      <c r="I23" t="s">
        <v>7507</v>
      </c>
      <c r="J23" t="s">
        <v>1045</v>
      </c>
      <c r="K23">
        <v>41749</v>
      </c>
      <c r="L23">
        <v>59.92</v>
      </c>
    </row>
    <row r="24" spans="1:12">
      <c r="A24" t="str">
        <v>CA-2014-101476</v>
      </c>
      <c r="B24" t="str">
        <f>INDEX(Orders[Customer ID], MATCH(A24, Orders[Order ID],0))</f>
        <v>SD-20485</v>
      </c>
      <c r="C24" s="4">
        <f>INDEX(Orders[Order Date], MATCH(A24, Orders[Order ID],0))</f>
        <v>41894</v>
      </c>
      <c r="D24">
        <f>SUMIF(Orders[Order ID], A24, Orders[Sales])</f>
        <v>69.989999999999995</v>
      </c>
      <c r="I24" t="s">
        <v>7155</v>
      </c>
      <c r="J24" t="s">
        <v>3086</v>
      </c>
      <c r="K24">
        <v>41894</v>
      </c>
      <c r="L24">
        <v>69.989999999999995</v>
      </c>
    </row>
    <row r="25" spans="1:12">
      <c r="A25" t="str">
        <v>CA-2014-101560</v>
      </c>
      <c r="B25" t="str">
        <f>INDEX(Orders[Customer ID], MATCH(A25, Orders[Order ID],0))</f>
        <v>CS-12250</v>
      </c>
      <c r="C25" s="4">
        <f>INDEX(Orders[Order Date], MATCH(A25, Orders[Order ID],0))</f>
        <v>41971</v>
      </c>
      <c r="D25">
        <f>SUMIF(Orders[Order ID], A25, Orders[Sales])</f>
        <v>542.34</v>
      </c>
      <c r="I25" t="s">
        <v>6831</v>
      </c>
      <c r="J25" t="s">
        <v>698</v>
      </c>
      <c r="K25">
        <v>41971</v>
      </c>
      <c r="L25">
        <v>542.34</v>
      </c>
    </row>
    <row r="26" spans="1:12">
      <c r="A26" t="str">
        <v>CA-2014-101602</v>
      </c>
      <c r="B26" t="str">
        <f>INDEX(Orders[Customer ID], MATCH(A26, Orders[Order ID],0))</f>
        <v>MC-18100</v>
      </c>
      <c r="C26" s="4">
        <f>INDEX(Orders[Order Date], MATCH(A26, Orders[Order ID],0))</f>
        <v>41988</v>
      </c>
      <c r="D26">
        <f>SUMIF(Orders[Order ID], A26, Orders[Sales])</f>
        <v>803.95999999999992</v>
      </c>
      <c r="I26" t="s">
        <v>6757</v>
      </c>
      <c r="J26" t="s">
        <v>1118</v>
      </c>
      <c r="K26">
        <v>41988</v>
      </c>
      <c r="L26">
        <v>803.95999999999992</v>
      </c>
    </row>
    <row r="27" spans="1:12">
      <c r="A27" t="str">
        <v>CA-2014-101770</v>
      </c>
      <c r="B27" t="str">
        <f>INDEX(Orders[Customer ID], MATCH(A27, Orders[Order ID],0))</f>
        <v>KB-16240</v>
      </c>
      <c r="C27" s="4">
        <f>INDEX(Orders[Order Date], MATCH(A27, Orders[Order ID],0))</f>
        <v>41729</v>
      </c>
      <c r="D27">
        <f>SUMIF(Orders[Order ID], A27, Orders[Sales])</f>
        <v>1.869</v>
      </c>
      <c r="I27" t="s">
        <v>7554</v>
      </c>
      <c r="J27" t="s">
        <v>112</v>
      </c>
      <c r="K27">
        <v>41729</v>
      </c>
      <c r="L27">
        <v>1.869</v>
      </c>
    </row>
    <row r="28" spans="1:12">
      <c r="A28" t="str">
        <v>CA-2014-101833</v>
      </c>
      <c r="B28" t="str">
        <f>INDEX(Orders[Customer ID], MATCH(A28, Orders[Order ID],0))</f>
        <v>FG-14260</v>
      </c>
      <c r="C28" s="4">
        <f>INDEX(Orders[Order Date], MATCH(A28, Orders[Order ID],0))</f>
        <v>41960</v>
      </c>
      <c r="D28">
        <f>SUMIF(Orders[Order ID], A28, Orders[Sales])</f>
        <v>34.44</v>
      </c>
      <c r="I28" t="s">
        <v>6904</v>
      </c>
      <c r="J28" t="s">
        <v>940</v>
      </c>
      <c r="K28">
        <v>41960</v>
      </c>
      <c r="L28">
        <v>34.44</v>
      </c>
    </row>
    <row r="29" spans="1:12">
      <c r="A29" t="str">
        <v>CA-2014-101931</v>
      </c>
      <c r="B29" t="str">
        <f>INDEX(Orders[Customer ID], MATCH(A29, Orders[Order ID],0))</f>
        <v>TS-21370</v>
      </c>
      <c r="C29" s="4">
        <f>INDEX(Orders[Order Date], MATCH(A29, Orders[Order ID],0))</f>
        <v>41940</v>
      </c>
      <c r="D29">
        <f>SUMIF(Orders[Order ID], A29, Orders[Sales])</f>
        <v>1252.6020000000001</v>
      </c>
      <c r="I29" t="s">
        <v>6989</v>
      </c>
      <c r="J29" t="s">
        <v>978</v>
      </c>
      <c r="K29">
        <v>41940</v>
      </c>
      <c r="L29">
        <v>1252.6020000000001</v>
      </c>
    </row>
    <row r="30" spans="1:12">
      <c r="A30" t="str">
        <v>CA-2014-102008</v>
      </c>
      <c r="B30" t="str">
        <f>INDEX(Orders[Customer ID], MATCH(A30, Orders[Order ID],0))</f>
        <v>RA-19915</v>
      </c>
      <c r="C30" s="4">
        <f>INDEX(Orders[Order Date], MATCH(A30, Orders[Order ID],0))</f>
        <v>41912</v>
      </c>
      <c r="D30">
        <f>SUMIF(Orders[Order ID], A30, Orders[Sales])</f>
        <v>48.94</v>
      </c>
      <c r="I30" t="s">
        <v>7067</v>
      </c>
      <c r="J30" t="s">
        <v>314</v>
      </c>
      <c r="K30">
        <v>41912</v>
      </c>
      <c r="L30">
        <v>48.94</v>
      </c>
    </row>
    <row r="31" spans="1:12">
      <c r="A31" t="str">
        <v>CA-2014-102085</v>
      </c>
      <c r="B31" t="str">
        <f>INDEX(Orders[Customer ID], MATCH(A31, Orders[Order ID],0))</f>
        <v>JD-16015</v>
      </c>
      <c r="C31" s="4">
        <f>INDEX(Orders[Order Date], MATCH(A31, Orders[Order ID],0))</f>
        <v>41916</v>
      </c>
      <c r="D31">
        <f>SUMIF(Orders[Order ID], A31, Orders[Sales])</f>
        <v>29.24</v>
      </c>
      <c r="I31" t="s">
        <v>7056</v>
      </c>
      <c r="J31" t="s">
        <v>2359</v>
      </c>
      <c r="K31">
        <v>41916</v>
      </c>
      <c r="L31">
        <v>29.24</v>
      </c>
    </row>
    <row r="32" spans="1:12">
      <c r="A32" t="str">
        <v>CA-2014-102274</v>
      </c>
      <c r="B32" t="str">
        <f>INDEX(Orders[Customer ID], MATCH(A32, Orders[Order ID],0))</f>
        <v>DH-13075</v>
      </c>
      <c r="C32" s="4">
        <f>INDEX(Orders[Order Date], MATCH(A32, Orders[Order ID],0))</f>
        <v>41964</v>
      </c>
      <c r="D32">
        <f>SUMIF(Orders[Order ID], A32, Orders[Sales])</f>
        <v>865.5</v>
      </c>
      <c r="I32" t="s">
        <v>6873</v>
      </c>
      <c r="J32" t="s">
        <v>3575</v>
      </c>
      <c r="K32">
        <v>41964</v>
      </c>
      <c r="L32">
        <v>865.5</v>
      </c>
    </row>
    <row r="33" spans="1:12">
      <c r="A33" t="str">
        <v>CA-2014-102295</v>
      </c>
      <c r="B33" t="str">
        <f>INDEX(Orders[Customer ID], MATCH(A33, Orders[Order ID],0))</f>
        <v>EH-13990</v>
      </c>
      <c r="C33" s="4">
        <f>INDEX(Orders[Order Date], MATCH(A33, Orders[Order ID],0))</f>
        <v>41967</v>
      </c>
      <c r="D33">
        <f>SUMIF(Orders[Order ID], A33, Orders[Sales])</f>
        <v>120.712</v>
      </c>
      <c r="I33" t="s">
        <v>6853</v>
      </c>
      <c r="J33" t="s">
        <v>4255</v>
      </c>
      <c r="K33">
        <v>41967</v>
      </c>
      <c r="L33">
        <v>120.712</v>
      </c>
    </row>
    <row r="34" spans="1:12">
      <c r="A34" t="str">
        <v>CA-2014-102330</v>
      </c>
      <c r="B34" t="str">
        <f>INDEX(Orders[Customer ID], MATCH(A34, Orders[Order ID],0))</f>
        <v>AI-10855</v>
      </c>
      <c r="C34" s="4">
        <f>INDEX(Orders[Order Date], MATCH(A34, Orders[Order ID],0))</f>
        <v>42002</v>
      </c>
      <c r="D34">
        <f>SUMIF(Orders[Order ID], A34, Orders[Sales])</f>
        <v>408.76800000000003</v>
      </c>
      <c r="I34" t="s">
        <v>6694</v>
      </c>
      <c r="J34" t="s">
        <v>361</v>
      </c>
      <c r="K34">
        <v>42002</v>
      </c>
      <c r="L34">
        <v>408.76800000000003</v>
      </c>
    </row>
    <row r="35" spans="1:12">
      <c r="A35" t="str">
        <v>CA-2014-102645</v>
      </c>
      <c r="B35" t="str">
        <f>INDEX(Orders[Customer ID], MATCH(A35, Orders[Order ID],0))</f>
        <v>IM-15055</v>
      </c>
      <c r="C35" s="4">
        <f>INDEX(Orders[Order Date], MATCH(A35, Orders[Order ID],0))</f>
        <v>41662</v>
      </c>
      <c r="D35">
        <f>SUMIF(Orders[Order ID], A35, Orders[Sales])</f>
        <v>40.08</v>
      </c>
      <c r="I35" t="s">
        <v>7660</v>
      </c>
      <c r="J35" t="s">
        <v>4289</v>
      </c>
      <c r="K35">
        <v>41662</v>
      </c>
      <c r="L35">
        <v>40.08</v>
      </c>
    </row>
    <row r="36" spans="1:12">
      <c r="A36" t="str">
        <v>CA-2014-102652</v>
      </c>
      <c r="B36" t="str">
        <f>INDEX(Orders[Customer ID], MATCH(A36, Orders[Order ID],0))</f>
        <v>AY-10555</v>
      </c>
      <c r="C36" s="4">
        <f>INDEX(Orders[Order Date], MATCH(A36, Orders[Order ID],0))</f>
        <v>41735</v>
      </c>
      <c r="D36">
        <f>SUMIF(Orders[Order ID], A36, Orders[Sales])</f>
        <v>199.98999999999998</v>
      </c>
      <c r="I36" t="s">
        <v>7534</v>
      </c>
      <c r="J36" t="s">
        <v>377</v>
      </c>
      <c r="K36">
        <v>41735</v>
      </c>
      <c r="L36">
        <v>199.98999999999998</v>
      </c>
    </row>
    <row r="37" spans="1:12">
      <c r="A37" t="str">
        <v>CA-2014-102673</v>
      </c>
      <c r="B37" t="str">
        <f>INDEX(Orders[Customer ID], MATCH(A37, Orders[Order ID],0))</f>
        <v>KH-16630</v>
      </c>
      <c r="C37" s="4">
        <f>INDEX(Orders[Order Date], MATCH(A37, Orders[Order ID],0))</f>
        <v>41944</v>
      </c>
      <c r="D37">
        <f>SUMIF(Orders[Order ID], A37, Orders[Sales])</f>
        <v>1044.44</v>
      </c>
      <c r="I37" t="s">
        <v>6975</v>
      </c>
      <c r="J37" t="s">
        <v>1543</v>
      </c>
      <c r="K37">
        <v>41944</v>
      </c>
      <c r="L37">
        <v>1044.44</v>
      </c>
    </row>
    <row r="38" spans="1:12">
      <c r="A38" t="str">
        <v>CA-2014-102869</v>
      </c>
      <c r="B38" t="str">
        <f>INDEX(Orders[Customer ID], MATCH(A38, Orders[Order ID],0))</f>
        <v>LC-17140</v>
      </c>
      <c r="C38" s="4">
        <f>INDEX(Orders[Order Date], MATCH(A38, Orders[Order ID],0))</f>
        <v>41891</v>
      </c>
      <c r="D38">
        <f>SUMIF(Orders[Order ID], A38, Orders[Sales])</f>
        <v>233.244</v>
      </c>
      <c r="I38" t="s">
        <v>7168</v>
      </c>
      <c r="J38" t="s">
        <v>349</v>
      </c>
      <c r="K38">
        <v>41891</v>
      </c>
      <c r="L38">
        <v>233.244</v>
      </c>
    </row>
    <row r="39" spans="1:12">
      <c r="A39" t="str">
        <v>CA-2014-102988</v>
      </c>
      <c r="B39" t="str">
        <f>INDEX(Orders[Customer ID], MATCH(A39, Orders[Order ID],0))</f>
        <v>GM-14695</v>
      </c>
      <c r="C39" s="4">
        <f>INDEX(Orders[Order Date], MATCH(A39, Orders[Order ID],0))</f>
        <v>41734</v>
      </c>
      <c r="D39">
        <f>SUMIF(Orders[Order ID], A39, Orders[Sales])</f>
        <v>4251.92</v>
      </c>
      <c r="I39" t="s">
        <v>7537</v>
      </c>
      <c r="J39" t="s">
        <v>2419</v>
      </c>
      <c r="K39">
        <v>41734</v>
      </c>
      <c r="L39">
        <v>4251.92</v>
      </c>
    </row>
    <row r="40" spans="1:12">
      <c r="A40" t="str">
        <v>CA-2014-103058</v>
      </c>
      <c r="B40" t="str">
        <f>INDEX(Orders[Customer ID], MATCH(A40, Orders[Order ID],0))</f>
        <v>AG-10270</v>
      </c>
      <c r="C40" s="4">
        <f>INDEX(Orders[Order Date], MATCH(A40, Orders[Order ID],0))</f>
        <v>41843</v>
      </c>
      <c r="D40">
        <f>SUMIF(Orders[Order ID], A40, Orders[Sales])</f>
        <v>99.98</v>
      </c>
      <c r="I40" t="s">
        <v>7295</v>
      </c>
      <c r="J40" t="s">
        <v>3578</v>
      </c>
      <c r="K40">
        <v>41843</v>
      </c>
      <c r="L40">
        <v>99.98</v>
      </c>
    </row>
    <row r="41" spans="1:12">
      <c r="A41" t="str">
        <v>CA-2014-103086</v>
      </c>
      <c r="B41" t="str">
        <f>INDEX(Orders[Customer ID], MATCH(A41, Orders[Order ID],0))</f>
        <v>EB-14170</v>
      </c>
      <c r="C41" s="4">
        <f>INDEX(Orders[Order Date], MATCH(A41, Orders[Order ID],0))</f>
        <v>41929</v>
      </c>
      <c r="D41">
        <f>SUMIF(Orders[Order ID], A41, Orders[Sales])</f>
        <v>5.3120000000000003</v>
      </c>
      <c r="I41" t="s">
        <v>7016</v>
      </c>
      <c r="J41" t="s">
        <v>1858</v>
      </c>
      <c r="K41">
        <v>41929</v>
      </c>
      <c r="L41">
        <v>5.3120000000000003</v>
      </c>
    </row>
    <row r="42" spans="1:12">
      <c r="A42" t="str">
        <v>CA-2014-103100</v>
      </c>
      <c r="B42" t="str">
        <f>INDEX(Orders[Customer ID], MATCH(A42, Orders[Order ID],0))</f>
        <v>AB-10105</v>
      </c>
      <c r="C42" s="4">
        <f>INDEX(Orders[Order Date], MATCH(A42, Orders[Order ID],0))</f>
        <v>41993</v>
      </c>
      <c r="D42">
        <f>SUMIF(Orders[Order ID], A42, Orders[Sales])</f>
        <v>1107.6600000000001</v>
      </c>
      <c r="I42" t="s">
        <v>6737</v>
      </c>
      <c r="J42" t="s">
        <v>1115</v>
      </c>
      <c r="K42">
        <v>41993</v>
      </c>
      <c r="L42">
        <v>1107.6600000000001</v>
      </c>
    </row>
    <row r="43" spans="1:12">
      <c r="A43" t="str">
        <v>CA-2014-103191</v>
      </c>
      <c r="B43" t="str">
        <f>INDEX(Orders[Customer ID], MATCH(A43, Orders[Order ID],0))</f>
        <v>VG-21805</v>
      </c>
      <c r="C43" s="4">
        <f>INDEX(Orders[Order Date], MATCH(A43, Orders[Order ID],0))</f>
        <v>41904</v>
      </c>
      <c r="D43">
        <f>SUMIF(Orders[Order ID], A43, Orders[Sales])</f>
        <v>331.536</v>
      </c>
      <c r="I43" t="s">
        <v>7104</v>
      </c>
      <c r="J43" t="s">
        <v>3639</v>
      </c>
      <c r="K43">
        <v>41904</v>
      </c>
      <c r="L43">
        <v>331.536</v>
      </c>
    </row>
    <row r="44" spans="1:12">
      <c r="A44" t="str">
        <v>CA-2014-103219</v>
      </c>
      <c r="B44" t="str">
        <f>INDEX(Orders[Customer ID], MATCH(A44, Orders[Order ID],0))</f>
        <v>BF-11215</v>
      </c>
      <c r="C44" s="4">
        <f>INDEX(Orders[Order Date], MATCH(A44, Orders[Order ID],0))</f>
        <v>41952</v>
      </c>
      <c r="D44">
        <f>SUMIF(Orders[Order ID], A44, Orders[Sales])</f>
        <v>56.52</v>
      </c>
      <c r="I44" t="s">
        <v>6936</v>
      </c>
      <c r="J44" t="s">
        <v>1657</v>
      </c>
      <c r="K44">
        <v>41952</v>
      </c>
      <c r="L44">
        <v>56.52</v>
      </c>
    </row>
    <row r="45" spans="1:12">
      <c r="A45" t="str">
        <v>CA-2014-103310</v>
      </c>
      <c r="B45" t="str">
        <f>INDEX(Orders[Customer ID], MATCH(A45, Orders[Order ID],0))</f>
        <v>GM-14680</v>
      </c>
      <c r="C45" s="4">
        <f>INDEX(Orders[Order Date], MATCH(A45, Orders[Order ID],0))</f>
        <v>41769</v>
      </c>
      <c r="D45">
        <f>SUMIF(Orders[Order ID], A45, Orders[Sales])</f>
        <v>1769.7840000000001</v>
      </c>
      <c r="I45" t="s">
        <v>7466</v>
      </c>
      <c r="J45" t="s">
        <v>2741</v>
      </c>
      <c r="K45">
        <v>41769</v>
      </c>
      <c r="L45">
        <v>1769.7840000000001</v>
      </c>
    </row>
    <row r="46" spans="1:12">
      <c r="A46" t="str">
        <v>CA-2014-103317</v>
      </c>
      <c r="B46" t="str">
        <f>INDEX(Orders[Customer ID], MATCH(A46, Orders[Order ID],0))</f>
        <v>DM-13525</v>
      </c>
      <c r="C46" s="4">
        <f>INDEX(Orders[Order Date], MATCH(A46, Orders[Order ID],0))</f>
        <v>41825</v>
      </c>
      <c r="D46">
        <f>SUMIF(Orders[Order ID], A46, Orders[Sales])</f>
        <v>242.54599999999999</v>
      </c>
      <c r="I46" t="s">
        <v>7342</v>
      </c>
      <c r="J46" t="s">
        <v>4731</v>
      </c>
      <c r="K46">
        <v>41825</v>
      </c>
      <c r="L46">
        <v>242.54599999999999</v>
      </c>
    </row>
    <row r="47" spans="1:12">
      <c r="A47" t="str">
        <v>CA-2014-103331</v>
      </c>
      <c r="B47" t="str">
        <f>INDEX(Orders[Customer ID], MATCH(A47, Orders[Order ID],0))</f>
        <v>KB-16315</v>
      </c>
      <c r="C47" s="4">
        <f>INDEX(Orders[Order Date], MATCH(A47, Orders[Order ID],0))</f>
        <v>41877</v>
      </c>
      <c r="D47">
        <f>SUMIF(Orders[Order ID], A47, Orders[Sales])</f>
        <v>31.4</v>
      </c>
      <c r="I47" t="s">
        <v>7216</v>
      </c>
      <c r="J47" t="s">
        <v>3696</v>
      </c>
      <c r="K47">
        <v>41877</v>
      </c>
      <c r="L47">
        <v>31.4</v>
      </c>
    </row>
    <row r="48" spans="1:12">
      <c r="A48" t="str">
        <v>CA-2014-103366</v>
      </c>
      <c r="B48" t="str">
        <f>INDEX(Orders[Customer ID], MATCH(A48, Orders[Order ID],0))</f>
        <v>EH-13990</v>
      </c>
      <c r="C48" s="4">
        <f>INDEX(Orders[Order Date], MATCH(A48, Orders[Order ID],0))</f>
        <v>41654</v>
      </c>
      <c r="D48">
        <f>SUMIF(Orders[Order ID], A48, Orders[Sales])</f>
        <v>149.94999999999999</v>
      </c>
      <c r="I48" t="s">
        <v>7670</v>
      </c>
      <c r="J48" t="s">
        <v>4255</v>
      </c>
      <c r="K48">
        <v>41654</v>
      </c>
      <c r="L48">
        <v>149.94999999999999</v>
      </c>
    </row>
    <row r="49" spans="1:12">
      <c r="A49" t="str">
        <v>CA-2014-103373</v>
      </c>
      <c r="B49" t="str">
        <f>INDEX(Orders[Customer ID], MATCH(A49, Orders[Order ID],0))</f>
        <v>BS-11755</v>
      </c>
      <c r="C49" s="4">
        <f>INDEX(Orders[Order Date], MATCH(A49, Orders[Order ID],0))</f>
        <v>41777</v>
      </c>
      <c r="D49">
        <f>SUMIF(Orders[Order ID], A49, Orders[Sales])</f>
        <v>779.79600000000005</v>
      </c>
      <c r="I49" t="s">
        <v>7446</v>
      </c>
      <c r="J49" t="s">
        <v>48</v>
      </c>
      <c r="K49">
        <v>41777</v>
      </c>
      <c r="L49">
        <v>779.79600000000005</v>
      </c>
    </row>
    <row r="50" spans="1:12">
      <c r="A50" t="str">
        <v>CA-2014-103401</v>
      </c>
      <c r="B50" t="str">
        <f>INDEX(Orders[Customer ID], MATCH(A50, Orders[Order ID],0))</f>
        <v>GR-14560</v>
      </c>
      <c r="C50" s="4">
        <f>INDEX(Orders[Order Date], MATCH(A50, Orders[Order ID],0))</f>
        <v>41964</v>
      </c>
      <c r="D50">
        <f>SUMIF(Orders[Order ID], A50, Orders[Sales])</f>
        <v>12.96</v>
      </c>
      <c r="I50" t="s">
        <v>6874</v>
      </c>
      <c r="J50" t="s">
        <v>6875</v>
      </c>
      <c r="K50">
        <v>41964</v>
      </c>
      <c r="L50">
        <v>12.96</v>
      </c>
    </row>
    <row r="51" spans="1:12">
      <c r="A51" t="str">
        <v>CA-2014-103429</v>
      </c>
      <c r="B51" t="str">
        <f>INDEX(Orders[Customer ID], MATCH(A51, Orders[Order ID],0))</f>
        <v>LW-16825</v>
      </c>
      <c r="C51" s="4">
        <f>INDEX(Orders[Order Date], MATCH(A51, Orders[Order ID],0))</f>
        <v>41789</v>
      </c>
      <c r="D51">
        <f>SUMIF(Orders[Order ID], A51, Orders[Sales])</f>
        <v>765.49400000000003</v>
      </c>
      <c r="I51" t="s">
        <v>7420</v>
      </c>
      <c r="J51" t="s">
        <v>1935</v>
      </c>
      <c r="K51">
        <v>41789</v>
      </c>
      <c r="L51">
        <v>765.49400000000003</v>
      </c>
    </row>
    <row r="52" spans="1:12">
      <c r="A52" t="str">
        <v>CA-2014-103492</v>
      </c>
      <c r="B52" t="str">
        <f>INDEX(Orders[Customer ID], MATCH(A52, Orders[Order ID],0))</f>
        <v>CM-12715</v>
      </c>
      <c r="C52" s="4">
        <f>INDEX(Orders[Order Date], MATCH(A52, Orders[Order ID],0))</f>
        <v>41922</v>
      </c>
      <c r="D52">
        <f>SUMIF(Orders[Order ID], A52, Orders[Sales])</f>
        <v>1488.7739999999999</v>
      </c>
      <c r="I52" t="s">
        <v>7039</v>
      </c>
      <c r="J52" t="s">
        <v>6607</v>
      </c>
      <c r="K52">
        <v>41922</v>
      </c>
      <c r="L52">
        <v>1488.7739999999999</v>
      </c>
    </row>
    <row r="53" spans="1:12">
      <c r="A53" t="str">
        <v>CA-2014-103527</v>
      </c>
      <c r="B53" t="str">
        <f>INDEX(Orders[Customer ID], MATCH(A53, Orders[Order ID],0))</f>
        <v>CC-12220</v>
      </c>
      <c r="C53" s="4">
        <f>INDEX(Orders[Order Date], MATCH(A53, Orders[Order ID],0))</f>
        <v>41891</v>
      </c>
      <c r="D53">
        <f>SUMIF(Orders[Order ID], A53, Orders[Sales])</f>
        <v>10.896000000000001</v>
      </c>
      <c r="I53" t="s">
        <v>7171</v>
      </c>
      <c r="J53" t="s">
        <v>499</v>
      </c>
      <c r="K53">
        <v>41891</v>
      </c>
      <c r="L53">
        <v>10.896000000000001</v>
      </c>
    </row>
    <row r="54" spans="1:12">
      <c r="A54" t="str">
        <v>CA-2014-103590</v>
      </c>
      <c r="B54" t="str">
        <f>INDEX(Orders[Customer ID], MATCH(A54, Orders[Order ID],0))</f>
        <v>JL-15505</v>
      </c>
      <c r="C54" s="4">
        <f>INDEX(Orders[Order Date], MATCH(A54, Orders[Order ID],0))</f>
        <v>41973</v>
      </c>
      <c r="D54">
        <f>SUMIF(Orders[Order ID], A54, Orders[Sales])</f>
        <v>62.28</v>
      </c>
      <c r="I54" t="s">
        <v>6821</v>
      </c>
      <c r="J54" t="s">
        <v>1350</v>
      </c>
      <c r="K54">
        <v>41973</v>
      </c>
      <c r="L54">
        <v>62.28</v>
      </c>
    </row>
    <row r="55" spans="1:12">
      <c r="A55" t="str">
        <v>CA-2014-103660</v>
      </c>
      <c r="B55" t="str">
        <f>INDEX(Orders[Customer ID], MATCH(A55, Orders[Order ID],0))</f>
        <v>MW-18220</v>
      </c>
      <c r="C55" s="4">
        <f>INDEX(Orders[Order Date], MATCH(A55, Orders[Order ID],0))</f>
        <v>41876</v>
      </c>
      <c r="D55">
        <f>SUMIF(Orders[Order ID], A55, Orders[Sales])</f>
        <v>1007.944</v>
      </c>
      <c r="I55" t="s">
        <v>7220</v>
      </c>
      <c r="J55" t="s">
        <v>438</v>
      </c>
      <c r="K55">
        <v>41876</v>
      </c>
      <c r="L55">
        <v>1007.944</v>
      </c>
    </row>
    <row r="56" spans="1:12">
      <c r="A56" t="str">
        <v>CA-2014-103702</v>
      </c>
      <c r="B56" t="str">
        <f>INDEX(Orders[Customer ID], MATCH(A56, Orders[Order ID],0))</f>
        <v>AF-10885</v>
      </c>
      <c r="C56" s="4">
        <f>INDEX(Orders[Order Date], MATCH(A56, Orders[Order ID],0))</f>
        <v>41894</v>
      </c>
      <c r="D56">
        <f>SUMIF(Orders[Order ID], A56, Orders[Sales])</f>
        <v>63.923999999999999</v>
      </c>
      <c r="I56" t="s">
        <v>7159</v>
      </c>
      <c r="J56" t="s">
        <v>4342</v>
      </c>
      <c r="K56">
        <v>41894</v>
      </c>
      <c r="L56">
        <v>63.923999999999999</v>
      </c>
    </row>
    <row r="57" spans="1:12">
      <c r="A57" t="str">
        <v>CA-2014-103744</v>
      </c>
      <c r="B57" t="str">
        <f>INDEX(Orders[Customer ID], MATCH(A57, Orders[Order ID],0))</f>
        <v>MG-17875</v>
      </c>
      <c r="C57" s="4">
        <f>INDEX(Orders[Order Date], MATCH(A57, Orders[Order ID],0))</f>
        <v>41693</v>
      </c>
      <c r="D57">
        <f>SUMIF(Orders[Order ID], A57, Orders[Sales])</f>
        <v>11.364000000000001</v>
      </c>
      <c r="I57" t="s">
        <v>7628</v>
      </c>
      <c r="J57" t="s">
        <v>2410</v>
      </c>
      <c r="K57">
        <v>41693</v>
      </c>
      <c r="L57">
        <v>11.364000000000001</v>
      </c>
    </row>
    <row r="58" spans="1:12">
      <c r="A58" t="str">
        <v>CA-2014-103800</v>
      </c>
      <c r="B58" t="str">
        <f>INDEX(Orders[Customer ID], MATCH(A58, Orders[Order ID],0))</f>
        <v>DP-13000</v>
      </c>
      <c r="C58" s="4">
        <f>INDEX(Orders[Order Date], MATCH(A58, Orders[Order ID],0))</f>
        <v>41642</v>
      </c>
      <c r="D58">
        <f>SUMIF(Orders[Order ID], A58, Orders[Sales])</f>
        <v>16.448</v>
      </c>
      <c r="I58" t="s">
        <v>7685</v>
      </c>
      <c r="J58" t="s">
        <v>2567</v>
      </c>
      <c r="K58">
        <v>41642</v>
      </c>
      <c r="L58">
        <v>16.448</v>
      </c>
    </row>
    <row r="59" spans="1:12">
      <c r="A59" t="str">
        <v>CA-2014-103807</v>
      </c>
      <c r="B59" t="str">
        <f>INDEX(Orders[Customer ID], MATCH(A59, Orders[Order ID],0))</f>
        <v>EM-13825</v>
      </c>
      <c r="C59" s="4">
        <f>INDEX(Orders[Order Date], MATCH(A59, Orders[Order ID],0))</f>
        <v>41975</v>
      </c>
      <c r="D59">
        <f>SUMIF(Orders[Order ID], A59, Orders[Sales])</f>
        <v>21.19</v>
      </c>
      <c r="I59" t="s">
        <v>6814</v>
      </c>
      <c r="J59" t="s">
        <v>1463</v>
      </c>
      <c r="K59">
        <v>41975</v>
      </c>
      <c r="L59">
        <v>21.19</v>
      </c>
    </row>
    <row r="60" spans="1:12">
      <c r="A60" t="str">
        <v>CA-2014-103849</v>
      </c>
      <c r="B60" t="str">
        <f>INDEX(Orders[Customer ID], MATCH(A60, Orders[Order ID],0))</f>
        <v>PG-18895</v>
      </c>
      <c r="C60" s="4">
        <f>INDEX(Orders[Order Date], MATCH(A60, Orders[Order ID],0))</f>
        <v>41770</v>
      </c>
      <c r="D60">
        <f>SUMIF(Orders[Order ID], A60, Orders[Sales])</f>
        <v>225.01599999999999</v>
      </c>
      <c r="I60" t="s">
        <v>7459</v>
      </c>
      <c r="J60" t="s">
        <v>1520</v>
      </c>
      <c r="K60">
        <v>41770</v>
      </c>
      <c r="L60">
        <v>225.01599999999999</v>
      </c>
    </row>
    <row r="61" spans="1:12">
      <c r="A61" t="str">
        <v>CA-2014-103940</v>
      </c>
      <c r="B61" t="str">
        <f>INDEX(Orders[Customer ID], MATCH(A61, Orders[Order ID],0))</f>
        <v>BN-11515</v>
      </c>
      <c r="C61" s="4">
        <f>INDEX(Orders[Order Date], MATCH(A61, Orders[Order ID],0))</f>
        <v>41899</v>
      </c>
      <c r="D61">
        <f>SUMIF(Orders[Order ID], A61, Orders[Sales])</f>
        <v>260.79000000000002</v>
      </c>
      <c r="I61" t="s">
        <v>7132</v>
      </c>
      <c r="J61" t="s">
        <v>269</v>
      </c>
      <c r="K61">
        <v>41899</v>
      </c>
      <c r="L61">
        <v>260.79000000000002</v>
      </c>
    </row>
    <row r="62" spans="1:12">
      <c r="A62" t="str">
        <v>CA-2014-103989</v>
      </c>
      <c r="B62" t="str">
        <f>INDEX(Orders[Customer ID], MATCH(A62, Orders[Order ID],0))</f>
        <v>MC-17605</v>
      </c>
      <c r="C62" s="4">
        <f>INDEX(Orders[Order Date], MATCH(A62, Orders[Order ID],0))</f>
        <v>41717</v>
      </c>
      <c r="D62">
        <f>SUMIF(Orders[Order ID], A62, Orders[Sales])</f>
        <v>590.76200000000006</v>
      </c>
      <c r="I62" t="s">
        <v>7582</v>
      </c>
      <c r="J62" t="s">
        <v>2354</v>
      </c>
      <c r="K62">
        <v>41717</v>
      </c>
      <c r="L62">
        <v>590.76200000000006</v>
      </c>
    </row>
    <row r="63" spans="1:12">
      <c r="A63" t="str">
        <v>CA-2014-104178</v>
      </c>
      <c r="B63" t="str">
        <f>INDEX(Orders[Customer ID], MATCH(A63, Orders[Order ID],0))</f>
        <v>JM-15265</v>
      </c>
      <c r="C63" s="4">
        <f>INDEX(Orders[Order Date], MATCH(A63, Orders[Order ID],0))</f>
        <v>41876</v>
      </c>
      <c r="D63">
        <f>SUMIF(Orders[Order ID], A63, Orders[Sales])</f>
        <v>176.14</v>
      </c>
      <c r="I63" t="s">
        <v>7219</v>
      </c>
      <c r="J63" t="s">
        <v>1021</v>
      </c>
      <c r="K63">
        <v>41876</v>
      </c>
      <c r="L63">
        <v>176.14</v>
      </c>
    </row>
    <row r="64" spans="1:12">
      <c r="A64" t="str">
        <v>CA-2014-104269</v>
      </c>
      <c r="B64" t="str">
        <f>INDEX(Orders[Customer ID], MATCH(A64, Orders[Order ID],0))</f>
        <v>DB-13060</v>
      </c>
      <c r="C64" s="4">
        <f>INDEX(Orders[Order Date], MATCH(A64, Orders[Order ID],0))</f>
        <v>41699</v>
      </c>
      <c r="D64">
        <f>SUMIF(Orders[Order ID], A64, Orders[Sales])</f>
        <v>457.56799999999998</v>
      </c>
      <c r="I64" t="s">
        <v>7621</v>
      </c>
      <c r="J64" t="s">
        <v>425</v>
      </c>
      <c r="K64">
        <v>41699</v>
      </c>
      <c r="L64">
        <v>457.56799999999998</v>
      </c>
    </row>
    <row r="65" spans="1:12">
      <c r="A65" t="str">
        <v>CA-2014-104283</v>
      </c>
      <c r="B65" t="str">
        <f>INDEX(Orders[Customer ID], MATCH(A65, Orders[Order ID],0))</f>
        <v>LM-17065</v>
      </c>
      <c r="C65" s="4">
        <f>INDEX(Orders[Order Date], MATCH(A65, Orders[Order ID],0))</f>
        <v>41817</v>
      </c>
      <c r="D65">
        <f>SUMIF(Orders[Order ID], A65, Orders[Sales])</f>
        <v>616.14</v>
      </c>
      <c r="I65" t="s">
        <v>7358</v>
      </c>
      <c r="J65" t="s">
        <v>4130</v>
      </c>
      <c r="K65">
        <v>41817</v>
      </c>
      <c r="L65">
        <v>616.14</v>
      </c>
    </row>
    <row r="66" spans="1:12">
      <c r="A66" t="str">
        <v>CA-2014-104402</v>
      </c>
      <c r="B66" t="str">
        <f>INDEX(Orders[Customer ID], MATCH(A66, Orders[Order ID],0))</f>
        <v>DB-13660</v>
      </c>
      <c r="C66" s="4">
        <f>INDEX(Orders[Order Date], MATCH(A66, Orders[Order ID],0))</f>
        <v>41807</v>
      </c>
      <c r="D66">
        <f>SUMIF(Orders[Order ID], A66, Orders[Sales])</f>
        <v>65.97</v>
      </c>
      <c r="I66" t="s">
        <v>7379</v>
      </c>
      <c r="J66" t="s">
        <v>325</v>
      </c>
      <c r="K66">
        <v>41807</v>
      </c>
      <c r="L66">
        <v>65.97</v>
      </c>
    </row>
    <row r="67" spans="1:12">
      <c r="A67" t="str">
        <v>CA-2014-104472</v>
      </c>
      <c r="B67" t="str">
        <f>INDEX(Orders[Customer ID], MATCH(A67, Orders[Order ID],0))</f>
        <v>CK-12325</v>
      </c>
      <c r="C67" s="4">
        <f>INDEX(Orders[Order Date], MATCH(A67, Orders[Order ID],0))</f>
        <v>41792</v>
      </c>
      <c r="D67">
        <f>SUMIF(Orders[Order ID], A67, Orders[Sales])</f>
        <v>133.12799999999999</v>
      </c>
      <c r="I67" t="s">
        <v>7409</v>
      </c>
      <c r="J67" t="s">
        <v>2506</v>
      </c>
      <c r="K67">
        <v>41792</v>
      </c>
      <c r="L67">
        <v>133.12799999999999</v>
      </c>
    </row>
    <row r="68" spans="1:12">
      <c r="A68" t="str">
        <v>CA-2014-104563</v>
      </c>
      <c r="B68" t="str">
        <f>INDEX(Orders[Customer ID], MATCH(A68, Orders[Order ID],0))</f>
        <v>CM-12715</v>
      </c>
      <c r="C68" s="4">
        <f>INDEX(Orders[Order Date], MATCH(A68, Orders[Order ID],0))</f>
        <v>41705</v>
      </c>
      <c r="D68">
        <f>SUMIF(Orders[Order ID], A68, Orders[Sales])</f>
        <v>1143.8220000000001</v>
      </c>
      <c r="I68" t="s">
        <v>7610</v>
      </c>
      <c r="J68" t="s">
        <v>6607</v>
      </c>
      <c r="K68">
        <v>41705</v>
      </c>
      <c r="L68">
        <v>1143.8220000000001</v>
      </c>
    </row>
    <row r="69" spans="1:12">
      <c r="A69" t="str">
        <v>CA-2014-104738</v>
      </c>
      <c r="B69" t="str">
        <f>INDEX(Orders[Customer ID], MATCH(A69, Orders[Order ID],0))</f>
        <v>SP-20620</v>
      </c>
      <c r="C69" s="4">
        <f>INDEX(Orders[Order Date], MATCH(A69, Orders[Order ID],0))</f>
        <v>42003</v>
      </c>
      <c r="D69">
        <f>SUMIF(Orders[Order ID], A69, Orders[Sales])</f>
        <v>609.61400000000003</v>
      </c>
      <c r="I69" t="s">
        <v>6683</v>
      </c>
      <c r="J69" t="s">
        <v>1266</v>
      </c>
      <c r="K69">
        <v>42003</v>
      </c>
      <c r="L69">
        <v>609.61400000000003</v>
      </c>
    </row>
    <row r="70" spans="1:12">
      <c r="A70" t="str">
        <v>CA-2014-104773</v>
      </c>
      <c r="B70" t="str">
        <f>INDEX(Orders[Customer ID], MATCH(A70, Orders[Order ID],0))</f>
        <v>TB-21175</v>
      </c>
      <c r="C70" s="4">
        <f>INDEX(Orders[Order Date], MATCH(A70, Orders[Order ID],0))</f>
        <v>41981</v>
      </c>
      <c r="D70">
        <f>SUMIF(Orders[Order ID], A70, Orders[Sales])</f>
        <v>60.415999999999997</v>
      </c>
      <c r="I70" t="s">
        <v>6785</v>
      </c>
      <c r="J70" t="s">
        <v>1556</v>
      </c>
      <c r="K70">
        <v>41981</v>
      </c>
      <c r="L70">
        <v>60.415999999999997</v>
      </c>
    </row>
    <row r="71" spans="1:12">
      <c r="A71" t="str">
        <v>CA-2014-104780</v>
      </c>
      <c r="B71" t="str">
        <f>INDEX(Orders[Customer ID], MATCH(A71, Orders[Order ID],0))</f>
        <v>BT-11530</v>
      </c>
      <c r="C71" s="4">
        <f>INDEX(Orders[Order Date], MATCH(A71, Orders[Order ID],0))</f>
        <v>41780</v>
      </c>
      <c r="D71">
        <f>SUMIF(Orders[Order ID], A71, Orders[Sales])</f>
        <v>31.84</v>
      </c>
      <c r="I71" t="s">
        <v>7439</v>
      </c>
      <c r="J71" t="s">
        <v>1982</v>
      </c>
      <c r="K71">
        <v>41780</v>
      </c>
      <c r="L71">
        <v>31.84</v>
      </c>
    </row>
    <row r="72" spans="1:12">
      <c r="A72" t="str">
        <v>CA-2014-104808</v>
      </c>
      <c r="B72" t="str">
        <f>INDEX(Orders[Customer ID], MATCH(A72, Orders[Order ID],0))</f>
        <v>MH-17440</v>
      </c>
      <c r="C72" s="4">
        <f>INDEX(Orders[Order Date], MATCH(A72, Orders[Order ID],0))</f>
        <v>41674</v>
      </c>
      <c r="D72">
        <f>SUMIF(Orders[Order ID], A72, Orders[Sales])</f>
        <v>17.248000000000001</v>
      </c>
      <c r="I72" t="s">
        <v>7649</v>
      </c>
      <c r="J72" t="s">
        <v>4011</v>
      </c>
      <c r="K72">
        <v>41674</v>
      </c>
      <c r="L72">
        <v>17.248000000000001</v>
      </c>
    </row>
    <row r="73" spans="1:12">
      <c r="A73" t="str">
        <v>CA-2014-104829</v>
      </c>
      <c r="B73" t="str">
        <f>INDEX(Orders[Customer ID], MATCH(A73, Orders[Order ID],0))</f>
        <v>JG-15805</v>
      </c>
      <c r="C73" s="4">
        <f>INDEX(Orders[Order Date], MATCH(A73, Orders[Order ID],0))</f>
        <v>41961</v>
      </c>
      <c r="D73">
        <f>SUMIF(Orders[Order ID], A73, Orders[Sales])</f>
        <v>21.98</v>
      </c>
      <c r="I73" t="s">
        <v>6893</v>
      </c>
      <c r="J73" t="s">
        <v>3243</v>
      </c>
      <c r="K73">
        <v>41961</v>
      </c>
      <c r="L73">
        <v>21.98</v>
      </c>
    </row>
    <row r="74" spans="1:12">
      <c r="A74" t="str">
        <v>CA-2014-104976</v>
      </c>
      <c r="B74" t="str">
        <f>INDEX(Orders[Customer ID], MATCH(A74, Orders[Order ID],0))</f>
        <v>CK-12760</v>
      </c>
      <c r="C74" s="4">
        <f>INDEX(Orders[Order Date], MATCH(A74, Orders[Order ID],0))</f>
        <v>41982</v>
      </c>
      <c r="D74">
        <f>SUMIF(Orders[Order ID], A74, Orders[Sales])</f>
        <v>34.68</v>
      </c>
      <c r="I74" t="s">
        <v>6780</v>
      </c>
      <c r="J74" t="s">
        <v>1861</v>
      </c>
      <c r="K74">
        <v>41982</v>
      </c>
      <c r="L74">
        <v>34.68</v>
      </c>
    </row>
    <row r="75" spans="1:12">
      <c r="A75" t="str">
        <v>CA-2014-105165</v>
      </c>
      <c r="B75" t="str">
        <f>INDEX(Orders[Customer ID], MATCH(A75, Orders[Order ID],0))</f>
        <v>SZ-20035</v>
      </c>
      <c r="C75" s="4">
        <f>INDEX(Orders[Order Date], MATCH(A75, Orders[Order ID],0))</f>
        <v>41889</v>
      </c>
      <c r="D75">
        <f>SUMIF(Orders[Order ID], A75, Orders[Sales])</f>
        <v>469.04299999999995</v>
      </c>
      <c r="I75" t="s">
        <v>7187</v>
      </c>
      <c r="J75" t="s">
        <v>951</v>
      </c>
      <c r="K75">
        <v>41889</v>
      </c>
      <c r="L75">
        <v>469.04299999999995</v>
      </c>
    </row>
    <row r="76" spans="1:12">
      <c r="A76" t="str">
        <v>CA-2014-105172</v>
      </c>
      <c r="B76" t="str">
        <f>INDEX(Orders[Customer ID], MATCH(A76, Orders[Order ID],0))</f>
        <v>PK-18910</v>
      </c>
      <c r="C76" s="4">
        <f>INDEX(Orders[Order Date], MATCH(A76, Orders[Order ID],0))</f>
        <v>41733</v>
      </c>
      <c r="D76">
        <f>SUMIF(Orders[Order ID], A76, Orders[Sales])</f>
        <v>18.899999999999999</v>
      </c>
      <c r="I76" t="s">
        <v>7541</v>
      </c>
      <c r="J76" t="s">
        <v>4751</v>
      </c>
      <c r="K76">
        <v>41733</v>
      </c>
      <c r="L76">
        <v>18.899999999999999</v>
      </c>
    </row>
    <row r="77" spans="1:12">
      <c r="A77" t="str">
        <v>CA-2014-105249</v>
      </c>
      <c r="B77" t="str">
        <f>INDEX(Orders[Customer ID], MATCH(A77, Orders[Order ID],0))</f>
        <v>DH-13675</v>
      </c>
      <c r="C77" s="4">
        <f>INDEX(Orders[Order Date], MATCH(A77, Orders[Order ID],0))</f>
        <v>41971</v>
      </c>
      <c r="D77">
        <f>SUMIF(Orders[Order ID], A77, Orders[Sales])</f>
        <v>460.09199999999998</v>
      </c>
      <c r="I77" t="s">
        <v>6832</v>
      </c>
      <c r="J77" t="s">
        <v>5832</v>
      </c>
      <c r="K77">
        <v>41971</v>
      </c>
      <c r="L77">
        <v>460.09199999999998</v>
      </c>
    </row>
    <row r="78" spans="1:12">
      <c r="A78" t="str">
        <v>CA-2014-105270</v>
      </c>
      <c r="B78" t="str">
        <f>INDEX(Orders[Customer ID], MATCH(A78, Orders[Order ID],0))</f>
        <v>AP-10915</v>
      </c>
      <c r="C78" s="4">
        <f>INDEX(Orders[Order Date], MATCH(A78, Orders[Order ID],0))</f>
        <v>41954</v>
      </c>
      <c r="D78">
        <f>SUMIF(Orders[Order ID], A78, Orders[Sales])</f>
        <v>143.12799999999999</v>
      </c>
      <c r="I78" t="s">
        <v>6927</v>
      </c>
      <c r="J78" t="s">
        <v>2101</v>
      </c>
      <c r="K78">
        <v>41954</v>
      </c>
      <c r="L78">
        <v>143.12799999999999</v>
      </c>
    </row>
    <row r="79" spans="1:12">
      <c r="A79" t="str">
        <v>CA-2014-105340</v>
      </c>
      <c r="B79" t="str">
        <f>INDEX(Orders[Customer ID], MATCH(A79, Orders[Order ID],0))</f>
        <v>EH-14185</v>
      </c>
      <c r="C79" s="4">
        <f>INDEX(Orders[Order Date], MATCH(A79, Orders[Order ID],0))</f>
        <v>41965</v>
      </c>
      <c r="D79">
        <f>SUMIF(Orders[Order ID], A79, Orders[Sales])</f>
        <v>6.9279999999999999</v>
      </c>
      <c r="I79" t="s">
        <v>6869</v>
      </c>
      <c r="J79" t="s">
        <v>2230</v>
      </c>
      <c r="K79">
        <v>41965</v>
      </c>
      <c r="L79">
        <v>6.9279999999999999</v>
      </c>
    </row>
    <row r="80" spans="1:12">
      <c r="A80" t="str">
        <v>CA-2014-105417</v>
      </c>
      <c r="B80" t="str">
        <f>INDEX(Orders[Customer ID], MATCH(A80, Orders[Order ID],0))</f>
        <v>VS-21820</v>
      </c>
      <c r="C80" s="4">
        <f>INDEX(Orders[Order Date], MATCH(A80, Orders[Order ID],0))</f>
        <v>41646</v>
      </c>
      <c r="D80">
        <f>SUMIF(Orders[Order ID], A80, Orders[Sales])</f>
        <v>87.157999999999987</v>
      </c>
      <c r="I80" t="s">
        <v>7679</v>
      </c>
      <c r="J80" t="s">
        <v>3235</v>
      </c>
      <c r="K80">
        <v>41646</v>
      </c>
      <c r="L80">
        <v>87.157999999999987</v>
      </c>
    </row>
    <row r="81" spans="1:12">
      <c r="A81" t="str">
        <v>CA-2014-105648</v>
      </c>
      <c r="B81" t="str">
        <f>INDEX(Orders[Customer ID], MATCH(A81, Orders[Order ID],0))</f>
        <v>EJ-14155</v>
      </c>
      <c r="C81" s="4">
        <f>INDEX(Orders[Order Date], MATCH(A81, Orders[Order ID],0))</f>
        <v>41701</v>
      </c>
      <c r="D81">
        <f>SUMIF(Orders[Order ID], A81, Orders[Sales])</f>
        <v>626.35199999999998</v>
      </c>
      <c r="I81" t="s">
        <v>7618</v>
      </c>
      <c r="J81" t="s">
        <v>1515</v>
      </c>
      <c r="K81">
        <v>41701</v>
      </c>
      <c r="L81">
        <v>626.35199999999998</v>
      </c>
    </row>
    <row r="82" spans="1:12">
      <c r="A82" t="str">
        <v>CA-2014-105872</v>
      </c>
      <c r="B82" t="str">
        <f>INDEX(Orders[Customer ID], MATCH(A82, Orders[Order ID],0))</f>
        <v>JG-15160</v>
      </c>
      <c r="C82" s="4">
        <f>INDEX(Orders[Order Date], MATCH(A82, Orders[Order ID],0))</f>
        <v>41789</v>
      </c>
      <c r="D82">
        <f>SUMIF(Orders[Order ID], A82, Orders[Sales])</f>
        <v>70.367999999999995</v>
      </c>
      <c r="I82" t="s">
        <v>7419</v>
      </c>
      <c r="J82" t="s">
        <v>34</v>
      </c>
      <c r="K82">
        <v>41789</v>
      </c>
      <c r="L82">
        <v>70.367999999999995</v>
      </c>
    </row>
    <row r="83" spans="1:12">
      <c r="A83" t="str">
        <v>CA-2014-105893</v>
      </c>
      <c r="B83" t="str">
        <f>INDEX(Orders[Customer ID], MATCH(A83, Orders[Order ID],0))</f>
        <v>PK-19075</v>
      </c>
      <c r="C83" s="4">
        <f>INDEX(Orders[Order Date], MATCH(A83, Orders[Order ID],0))</f>
        <v>41954</v>
      </c>
      <c r="D83">
        <f>SUMIF(Orders[Order ID], A83, Orders[Sales])</f>
        <v>665.88</v>
      </c>
      <c r="I83" t="s">
        <v>6924</v>
      </c>
      <c r="J83" t="s">
        <v>287</v>
      </c>
      <c r="K83">
        <v>41954</v>
      </c>
      <c r="L83">
        <v>665.88</v>
      </c>
    </row>
    <row r="84" spans="1:12">
      <c r="A84" t="str">
        <v>CA-2014-105984</v>
      </c>
      <c r="B84" t="str">
        <f>INDEX(Orders[Customer ID], MATCH(A84, Orders[Order ID],0))</f>
        <v>MY-18295</v>
      </c>
      <c r="C84" s="4">
        <f>INDEX(Orders[Order Date], MATCH(A84, Orders[Order ID],0))</f>
        <v>41967</v>
      </c>
      <c r="D84">
        <f>SUMIF(Orders[Order ID], A84, Orders[Sales])</f>
        <v>1661.028</v>
      </c>
      <c r="I84" t="s">
        <v>6854</v>
      </c>
      <c r="J84" t="s">
        <v>1741</v>
      </c>
      <c r="K84">
        <v>41967</v>
      </c>
      <c r="L84">
        <v>1661.028</v>
      </c>
    </row>
    <row r="85" spans="1:12">
      <c r="A85" t="str">
        <v>CA-2014-106054</v>
      </c>
      <c r="B85" t="str">
        <f>INDEX(Orders[Customer ID], MATCH(A85, Orders[Order ID],0))</f>
        <v>JO-15145</v>
      </c>
      <c r="C85" s="4">
        <f>INDEX(Orders[Order Date], MATCH(A85, Orders[Order ID],0))</f>
        <v>41645</v>
      </c>
      <c r="D85">
        <f>SUMIF(Orders[Order ID], A85, Orders[Sales])</f>
        <v>12.78</v>
      </c>
      <c r="I85" t="s">
        <v>7681</v>
      </c>
      <c r="J85" t="s">
        <v>1533</v>
      </c>
      <c r="K85">
        <v>41645</v>
      </c>
      <c r="L85">
        <v>12.78</v>
      </c>
    </row>
    <row r="86" spans="1:12">
      <c r="A86" t="str">
        <v>CA-2014-106229</v>
      </c>
      <c r="B86" t="str">
        <f>INDEX(Orders[Customer ID], MATCH(A86, Orders[Order ID],0))</f>
        <v>NR-18550</v>
      </c>
      <c r="C86" s="4">
        <f>INDEX(Orders[Order Date], MATCH(A86, Orders[Order ID],0))</f>
        <v>41797</v>
      </c>
      <c r="D86">
        <f>SUMIF(Orders[Order ID], A86, Orders[Sales])</f>
        <v>268.935</v>
      </c>
      <c r="I86" t="s">
        <v>7398</v>
      </c>
      <c r="J86" t="s">
        <v>3164</v>
      </c>
      <c r="K86">
        <v>41797</v>
      </c>
      <c r="L86">
        <v>268.935</v>
      </c>
    </row>
    <row r="87" spans="1:12">
      <c r="A87" t="str">
        <v>CA-2014-106264</v>
      </c>
      <c r="B87" t="str">
        <f>INDEX(Orders[Customer ID], MATCH(A87, Orders[Order ID],0))</f>
        <v>CK-12595</v>
      </c>
      <c r="C87" s="4">
        <f>INDEX(Orders[Order Date], MATCH(A87, Orders[Order ID],0))</f>
        <v>41999</v>
      </c>
      <c r="D87">
        <f>SUMIF(Orders[Order ID], A87, Orders[Sales])</f>
        <v>15.39</v>
      </c>
      <c r="I87" t="s">
        <v>6712</v>
      </c>
      <c r="J87" t="s">
        <v>1186</v>
      </c>
      <c r="K87">
        <v>41999</v>
      </c>
      <c r="L87">
        <v>15.39</v>
      </c>
    </row>
    <row r="88" spans="1:12">
      <c r="A88" t="str">
        <v>CA-2014-106376</v>
      </c>
      <c r="B88" t="str">
        <f>INDEX(Orders[Customer ID], MATCH(A88, Orders[Order ID],0))</f>
        <v>BS-11590</v>
      </c>
      <c r="C88" s="4">
        <f>INDEX(Orders[Order Date], MATCH(A88, Orders[Order ID],0))</f>
        <v>41978</v>
      </c>
      <c r="D88">
        <f>SUMIF(Orders[Order ID], A88, Orders[Sales])</f>
        <v>1280.992</v>
      </c>
      <c r="I88" t="s">
        <v>6798</v>
      </c>
      <c r="J88" t="s">
        <v>973</v>
      </c>
      <c r="K88">
        <v>41978</v>
      </c>
      <c r="L88">
        <v>1280.992</v>
      </c>
    </row>
    <row r="89" spans="1:12">
      <c r="A89" t="str">
        <v>CA-2014-106439</v>
      </c>
      <c r="B89" t="str">
        <f>INDEX(Orders[Customer ID], MATCH(A89, Orders[Order ID],0))</f>
        <v>GG-14650</v>
      </c>
      <c r="C89" s="4">
        <f>INDEX(Orders[Order Date], MATCH(A89, Orders[Order ID],0))</f>
        <v>41943</v>
      </c>
      <c r="D89">
        <f>SUMIF(Orders[Order ID], A89, Orders[Sales])</f>
        <v>1007.9359999999999</v>
      </c>
      <c r="I89" t="s">
        <v>6982</v>
      </c>
      <c r="J89" t="s">
        <v>1182</v>
      </c>
      <c r="K89">
        <v>41943</v>
      </c>
      <c r="L89">
        <v>1007.9359999999999</v>
      </c>
    </row>
    <row r="90" spans="1:12">
      <c r="A90" t="str">
        <v>CA-2014-106572</v>
      </c>
      <c r="B90" t="str">
        <f>INDEX(Orders[Customer ID], MATCH(A90, Orders[Order ID],0))</f>
        <v>NP-18700</v>
      </c>
      <c r="C90" s="4">
        <f>INDEX(Orders[Order Date], MATCH(A90, Orders[Order ID],0))</f>
        <v>41887</v>
      </c>
      <c r="D90">
        <f>SUMIF(Orders[Order ID], A90, Orders[Sales])</f>
        <v>264.32</v>
      </c>
      <c r="I90" t="s">
        <v>7192</v>
      </c>
      <c r="J90" t="s">
        <v>2655</v>
      </c>
      <c r="K90">
        <v>41887</v>
      </c>
      <c r="L90">
        <v>264.32</v>
      </c>
    </row>
    <row r="91" spans="1:12">
      <c r="A91" t="str">
        <v>CA-2014-106719</v>
      </c>
      <c r="B91" t="str">
        <f>INDEX(Orders[Customer ID], MATCH(A91, Orders[Order ID],0))</f>
        <v>RB-19645</v>
      </c>
      <c r="C91" s="4">
        <f>INDEX(Orders[Order Date], MATCH(A91, Orders[Order ID],0))</f>
        <v>41875</v>
      </c>
      <c r="D91">
        <f>SUMIF(Orders[Order ID], A91, Orders[Sales])</f>
        <v>8.2880000000000003</v>
      </c>
      <c r="I91" t="s">
        <v>7223</v>
      </c>
      <c r="J91" t="s">
        <v>5369</v>
      </c>
      <c r="K91">
        <v>41875</v>
      </c>
      <c r="L91">
        <v>8.2880000000000003</v>
      </c>
    </row>
    <row r="92" spans="1:12">
      <c r="A92" t="str">
        <v>CA-2014-106726</v>
      </c>
      <c r="B92" t="str">
        <f>INDEX(Orders[Customer ID], MATCH(A92, Orders[Order ID],0))</f>
        <v>RS-19765</v>
      </c>
      <c r="C92" s="4">
        <f>INDEX(Orders[Order Date], MATCH(A92, Orders[Order ID],0))</f>
        <v>41979</v>
      </c>
      <c r="D92">
        <f>SUMIF(Orders[Order ID], A92, Orders[Sales])</f>
        <v>1261.33</v>
      </c>
      <c r="I92" t="s">
        <v>6796</v>
      </c>
      <c r="J92" t="s">
        <v>981</v>
      </c>
      <c r="K92">
        <v>41979</v>
      </c>
      <c r="L92">
        <v>1261.33</v>
      </c>
    </row>
    <row r="93" spans="1:12">
      <c r="A93" t="str">
        <v>CA-2014-106803</v>
      </c>
      <c r="B93" t="str">
        <f>INDEX(Orders[Customer ID], MATCH(A93, Orders[Order ID],0))</f>
        <v>DC-13285</v>
      </c>
      <c r="C93" s="4">
        <f>INDEX(Orders[Order Date], MATCH(A93, Orders[Order ID],0))</f>
        <v>42002</v>
      </c>
      <c r="D93">
        <f>SUMIF(Orders[Order ID], A93, Orders[Sales])</f>
        <v>144.35999999999999</v>
      </c>
      <c r="I93" t="s">
        <v>6689</v>
      </c>
      <c r="J93" t="s">
        <v>630</v>
      </c>
      <c r="K93">
        <v>42002</v>
      </c>
      <c r="L93">
        <v>144.35999999999999</v>
      </c>
    </row>
    <row r="94" spans="1:12">
      <c r="A94" t="str">
        <v>CA-2014-106810</v>
      </c>
      <c r="B94" t="str">
        <f>INDEX(Orders[Customer ID], MATCH(A94, Orders[Order ID],0))</f>
        <v>AJ-10795</v>
      </c>
      <c r="C94" s="4">
        <f>INDEX(Orders[Order Date], MATCH(A94, Orders[Order ID],0))</f>
        <v>41773</v>
      </c>
      <c r="D94">
        <f>SUMIF(Orders[Order ID], A94, Orders[Sales])</f>
        <v>310.88</v>
      </c>
      <c r="I94" t="s">
        <v>7452</v>
      </c>
      <c r="J94" t="s">
        <v>2847</v>
      </c>
      <c r="K94">
        <v>41773</v>
      </c>
      <c r="L94">
        <v>310.88</v>
      </c>
    </row>
    <row r="95" spans="1:12">
      <c r="A95" t="str">
        <v>CA-2014-106971</v>
      </c>
      <c r="B95" t="str">
        <f>INDEX(Orders[Customer ID], MATCH(A95, Orders[Order ID],0))</f>
        <v>BM-11785</v>
      </c>
      <c r="C95" s="4">
        <f>INDEX(Orders[Order Date], MATCH(A95, Orders[Order ID],0))</f>
        <v>41884</v>
      </c>
      <c r="D95">
        <f>SUMIF(Orders[Order ID], A95, Orders[Sales])</f>
        <v>475.94400000000002</v>
      </c>
      <c r="I95" t="s">
        <v>7202</v>
      </c>
      <c r="J95" t="s">
        <v>3228</v>
      </c>
      <c r="K95">
        <v>41884</v>
      </c>
      <c r="L95">
        <v>475.94400000000002</v>
      </c>
    </row>
    <row r="96" spans="1:12">
      <c r="A96" t="str">
        <v>CA-2014-107139</v>
      </c>
      <c r="B96" t="str">
        <f>INDEX(Orders[Customer ID], MATCH(A96, Orders[Order ID],0))</f>
        <v>DP-13390</v>
      </c>
      <c r="C96" s="4">
        <f>INDEX(Orders[Order Date], MATCH(A96, Orders[Order ID],0))</f>
        <v>41825</v>
      </c>
      <c r="D96">
        <f>SUMIF(Orders[Order ID], A96, Orders[Sales])</f>
        <v>180.96</v>
      </c>
      <c r="I96" t="s">
        <v>7340</v>
      </c>
      <c r="J96" t="s">
        <v>3914</v>
      </c>
      <c r="K96">
        <v>41825</v>
      </c>
      <c r="L96">
        <v>180.96</v>
      </c>
    </row>
    <row r="97" spans="1:12">
      <c r="A97" t="str">
        <v>CA-2014-107153</v>
      </c>
      <c r="B97" t="str">
        <f>INDEX(Orders[Customer ID], MATCH(A97, Orders[Order ID],0))</f>
        <v>GZ-14545</v>
      </c>
      <c r="C97" s="4">
        <f>INDEX(Orders[Order Date], MATCH(A97, Orders[Order ID],0))</f>
        <v>41910</v>
      </c>
      <c r="D97">
        <f>SUMIF(Orders[Order ID], A97, Orders[Sales])</f>
        <v>46.26</v>
      </c>
      <c r="I97" t="s">
        <v>7079</v>
      </c>
      <c r="J97" t="s">
        <v>2775</v>
      </c>
      <c r="K97">
        <v>41910</v>
      </c>
      <c r="L97">
        <v>46.26</v>
      </c>
    </row>
    <row r="98" spans="1:12">
      <c r="A98" t="str">
        <v>CA-2014-107181</v>
      </c>
      <c r="B98" t="str">
        <f>INDEX(Orders[Customer ID], MATCH(A98, Orders[Order ID],0))</f>
        <v>DB-13270</v>
      </c>
      <c r="C98" s="4">
        <f>INDEX(Orders[Order Date], MATCH(A98, Orders[Order ID],0))</f>
        <v>41674</v>
      </c>
      <c r="D98">
        <f>SUMIF(Orders[Order ID], A98, Orders[Sales])</f>
        <v>117.136</v>
      </c>
      <c r="I98" t="s">
        <v>7648</v>
      </c>
      <c r="J98" t="s">
        <v>1393</v>
      </c>
      <c r="K98">
        <v>41674</v>
      </c>
      <c r="L98">
        <v>117.136</v>
      </c>
    </row>
    <row r="99" spans="1:12">
      <c r="A99" t="str">
        <v>CA-2014-107398</v>
      </c>
      <c r="B99" t="str">
        <f>INDEX(Orders[Customer ID], MATCH(A99, Orders[Order ID],0))</f>
        <v>BS-11590</v>
      </c>
      <c r="C99" s="4">
        <f>INDEX(Orders[Order Date], MATCH(A99, Orders[Order ID],0))</f>
        <v>41876</v>
      </c>
      <c r="D99">
        <f>SUMIF(Orders[Order ID], A99, Orders[Sales])</f>
        <v>30.246000000000002</v>
      </c>
      <c r="I99" t="s">
        <v>7222</v>
      </c>
      <c r="J99" t="s">
        <v>973</v>
      </c>
      <c r="K99">
        <v>41876</v>
      </c>
      <c r="L99">
        <v>30.246000000000002</v>
      </c>
    </row>
    <row r="100" spans="1:12">
      <c r="A100" t="str">
        <v>CA-2014-107454</v>
      </c>
      <c r="B100" t="str">
        <f>INDEX(Orders[Customer ID], MATCH(A100, Orders[Order ID],0))</f>
        <v>RD-19720</v>
      </c>
      <c r="C100" s="4">
        <f>INDEX(Orders[Order Date], MATCH(A100, Orders[Order ID],0))</f>
        <v>41945</v>
      </c>
      <c r="D100">
        <f>SUMIF(Orders[Order ID], A100, Orders[Sales])</f>
        <v>124.2</v>
      </c>
      <c r="I100" t="s">
        <v>6966</v>
      </c>
      <c r="J100" t="s">
        <v>573</v>
      </c>
      <c r="K100">
        <v>41945</v>
      </c>
      <c r="L100">
        <v>124.2</v>
      </c>
    </row>
    <row r="101" spans="1:12">
      <c r="A101" t="str">
        <v>CA-2014-107524</v>
      </c>
      <c r="B101" t="str">
        <f>INDEX(Orders[Customer ID], MATCH(A101, Orders[Order ID],0))</f>
        <v>KN-16705</v>
      </c>
      <c r="C101" s="4">
        <f>INDEX(Orders[Order Date], MATCH(A101, Orders[Order ID],0))</f>
        <v>41700</v>
      </c>
      <c r="D101">
        <f>SUMIF(Orders[Order ID], A101, Orders[Sales])</f>
        <v>47.76</v>
      </c>
      <c r="I101" t="s">
        <v>7619</v>
      </c>
      <c r="J101" t="s">
        <v>2098</v>
      </c>
      <c r="K101">
        <v>41700</v>
      </c>
      <c r="L101">
        <v>47.76</v>
      </c>
    </row>
    <row r="102" spans="1:12">
      <c r="A102" t="str">
        <v>CA-2014-107573</v>
      </c>
      <c r="B102" t="str">
        <f>INDEX(Orders[Customer ID], MATCH(A102, Orders[Order ID],0))</f>
        <v>PB-19150</v>
      </c>
      <c r="C102" s="4">
        <f>INDEX(Orders[Order Date], MATCH(A102, Orders[Order ID],0))</f>
        <v>41985</v>
      </c>
      <c r="D102">
        <f>SUMIF(Orders[Order ID], A102, Orders[Sales])</f>
        <v>23.472000000000001</v>
      </c>
      <c r="I102" t="s">
        <v>6777</v>
      </c>
      <c r="J102" t="s">
        <v>2079</v>
      </c>
      <c r="K102">
        <v>41985</v>
      </c>
      <c r="L102">
        <v>23.472000000000001</v>
      </c>
    </row>
    <row r="103" spans="1:12">
      <c r="A103" t="str">
        <v>CA-2014-107594</v>
      </c>
      <c r="B103" t="str">
        <f>INDEX(Orders[Customer ID], MATCH(A103, Orders[Order ID],0))</f>
        <v>EH-13945</v>
      </c>
      <c r="C103" s="4">
        <f>INDEX(Orders[Order Date], MATCH(A103, Orders[Order ID],0))</f>
        <v>41822</v>
      </c>
      <c r="D103">
        <f>SUMIF(Orders[Order ID], A103, Orders[Sales])</f>
        <v>79.56</v>
      </c>
      <c r="I103" t="s">
        <v>7345</v>
      </c>
      <c r="J103" t="s">
        <v>3216</v>
      </c>
      <c r="K103">
        <v>41822</v>
      </c>
      <c r="L103">
        <v>79.56</v>
      </c>
    </row>
    <row r="104" spans="1:12">
      <c r="A104" t="str">
        <v>CA-2014-107706</v>
      </c>
      <c r="B104" t="str">
        <f>INDEX(Orders[Customer ID], MATCH(A104, Orders[Order ID],0))</f>
        <v>ST-20530</v>
      </c>
      <c r="C104" s="4">
        <f>INDEX(Orders[Order Date], MATCH(A104, Orders[Order ID],0))</f>
        <v>41684</v>
      </c>
      <c r="D104">
        <f>SUMIF(Orders[Order ID], A104, Orders[Sales])</f>
        <v>16.175999999999998</v>
      </c>
      <c r="I104" t="s">
        <v>7638</v>
      </c>
      <c r="J104" t="s">
        <v>2558</v>
      </c>
      <c r="K104">
        <v>41684</v>
      </c>
      <c r="L104">
        <v>16.175999999999998</v>
      </c>
    </row>
    <row r="105" spans="1:12">
      <c r="A105" t="str">
        <v>CA-2014-107755</v>
      </c>
      <c r="B105" t="str">
        <f>INDEX(Orders[Customer ID], MATCH(A105, Orders[Order ID],0))</f>
        <v>CK-12760</v>
      </c>
      <c r="C105" s="4">
        <f>INDEX(Orders[Order Date], MATCH(A105, Orders[Order ID],0))</f>
        <v>41677</v>
      </c>
      <c r="D105">
        <f>SUMIF(Orders[Order ID], A105, Orders[Sales])</f>
        <v>115.36</v>
      </c>
      <c r="I105" t="s">
        <v>7644</v>
      </c>
      <c r="J105" t="s">
        <v>1861</v>
      </c>
      <c r="K105">
        <v>41677</v>
      </c>
      <c r="L105">
        <v>115.36</v>
      </c>
    </row>
    <row r="106" spans="1:12">
      <c r="A106" t="str">
        <v>CA-2014-107769</v>
      </c>
      <c r="B106" t="str">
        <f>INDEX(Orders[Customer ID], MATCH(A106, Orders[Order ID],0))</f>
        <v>BT-11395</v>
      </c>
      <c r="C106" s="4">
        <f>INDEX(Orders[Order Date], MATCH(A106, Orders[Order ID],0))</f>
        <v>41940</v>
      </c>
      <c r="D106">
        <f>SUMIF(Orders[Order ID], A106, Orders[Sales])</f>
        <v>257.98</v>
      </c>
      <c r="I106" t="s">
        <v>6990</v>
      </c>
      <c r="J106" t="s">
        <v>3732</v>
      </c>
      <c r="K106">
        <v>41940</v>
      </c>
      <c r="L106">
        <v>257.98</v>
      </c>
    </row>
    <row r="107" spans="1:12">
      <c r="A107" t="str">
        <v>CA-2014-107811</v>
      </c>
      <c r="B107" t="str">
        <f>INDEX(Orders[Customer ID], MATCH(A107, Orders[Order ID],0))</f>
        <v>LA-16780</v>
      </c>
      <c r="C107" s="4">
        <f>INDEX(Orders[Order Date], MATCH(A107, Orders[Order ID],0))</f>
        <v>41758</v>
      </c>
      <c r="D107">
        <f>SUMIF(Orders[Order ID], A107, Orders[Sales])</f>
        <v>661.50399999999991</v>
      </c>
      <c r="I107" t="s">
        <v>7489</v>
      </c>
      <c r="J107" t="s">
        <v>2759</v>
      </c>
      <c r="K107">
        <v>41758</v>
      </c>
      <c r="L107">
        <v>661.50399999999991</v>
      </c>
    </row>
    <row r="108" spans="1:12">
      <c r="A108" t="str">
        <v>CA-2014-107818</v>
      </c>
      <c r="B108" t="str">
        <f>INDEX(Orders[Customer ID], MATCH(A108, Orders[Order ID],0))</f>
        <v>MC-17275</v>
      </c>
      <c r="C108" s="4">
        <f>INDEX(Orders[Order Date], MATCH(A108, Orders[Order ID],0))</f>
        <v>41890</v>
      </c>
      <c r="D108">
        <f>SUMIF(Orders[Order ID], A108, Orders[Sales])</f>
        <v>1771.52</v>
      </c>
      <c r="I108" t="s">
        <v>7179</v>
      </c>
      <c r="J108" t="s">
        <v>1798</v>
      </c>
      <c r="K108">
        <v>41890</v>
      </c>
      <c r="L108">
        <v>1771.52</v>
      </c>
    </row>
    <row r="109" spans="1:12">
      <c r="A109" t="str">
        <v>CA-2014-107916</v>
      </c>
      <c r="B109" t="str">
        <f>INDEX(Orders[Customer ID], MATCH(A109, Orders[Order ID],0))</f>
        <v>JP-15460</v>
      </c>
      <c r="C109" s="4">
        <f>INDEX(Orders[Order Date], MATCH(A109, Orders[Order ID],0))</f>
        <v>41875</v>
      </c>
      <c r="D109">
        <f>SUMIF(Orders[Order ID], A109, Orders[Sales])</f>
        <v>25.951999999999998</v>
      </c>
      <c r="I109" t="s">
        <v>7224</v>
      </c>
      <c r="J109" t="s">
        <v>1039</v>
      </c>
      <c r="K109">
        <v>41875</v>
      </c>
      <c r="L109">
        <v>25.951999999999998</v>
      </c>
    </row>
    <row r="110" spans="1:12">
      <c r="A110" t="str">
        <v>CA-2014-108147</v>
      </c>
      <c r="B110" t="str">
        <f>INDEX(Orders[Customer ID], MATCH(A110, Orders[Order ID],0))</f>
        <v>RD-19480</v>
      </c>
      <c r="C110" s="4">
        <f>INDEX(Orders[Order Date], MATCH(A110, Orders[Order ID],0))</f>
        <v>41798</v>
      </c>
      <c r="D110">
        <f>SUMIF(Orders[Order ID], A110, Orders[Sales])</f>
        <v>1745.3600000000001</v>
      </c>
      <c r="I110" t="s">
        <v>7396</v>
      </c>
      <c r="J110" t="s">
        <v>1753</v>
      </c>
      <c r="K110">
        <v>41798</v>
      </c>
      <c r="L110">
        <v>1745.3600000000001</v>
      </c>
    </row>
    <row r="111" spans="1:12">
      <c r="A111" t="str">
        <v>CA-2014-108182</v>
      </c>
      <c r="B111" t="str">
        <f>INDEX(Orders[Customer ID], MATCH(A111, Orders[Order ID],0))</f>
        <v>DL-13315</v>
      </c>
      <c r="C111" s="4">
        <f>INDEX(Orders[Order Date], MATCH(A111, Orders[Order ID],0))</f>
        <v>41676</v>
      </c>
      <c r="D111">
        <f>SUMIF(Orders[Order ID], A111, Orders[Sales])</f>
        <v>8.952</v>
      </c>
      <c r="I111" t="s">
        <v>7647</v>
      </c>
      <c r="J111" t="s">
        <v>588</v>
      </c>
      <c r="K111">
        <v>41676</v>
      </c>
      <c r="L111">
        <v>8.952</v>
      </c>
    </row>
    <row r="112" spans="1:12">
      <c r="A112" t="str">
        <v>CA-2014-108189</v>
      </c>
      <c r="B112" t="str">
        <f>INDEX(Orders[Customer ID], MATCH(A112, Orders[Order ID],0))</f>
        <v>ES-14080</v>
      </c>
      <c r="C112" s="4">
        <f>INDEX(Orders[Order Date], MATCH(A112, Orders[Order ID],0))</f>
        <v>41914</v>
      </c>
      <c r="D112">
        <f>SUMIF(Orders[Order ID], A112, Orders[Sales])</f>
        <v>598.14399999999989</v>
      </c>
      <c r="I112" t="s">
        <v>7065</v>
      </c>
      <c r="J112" t="s">
        <v>789</v>
      </c>
      <c r="K112">
        <v>41914</v>
      </c>
      <c r="L112">
        <v>598.14399999999989</v>
      </c>
    </row>
    <row r="113" spans="1:12">
      <c r="A113" t="str">
        <v>CA-2014-108273</v>
      </c>
      <c r="B113" t="str">
        <f>INDEX(Orders[Customer ID], MATCH(A113, Orders[Order ID],0))</f>
        <v>EJ-13720</v>
      </c>
      <c r="C113" s="4">
        <f>INDEX(Orders[Order Date], MATCH(A113, Orders[Order ID],0))</f>
        <v>41989</v>
      </c>
      <c r="D113">
        <f>SUMIF(Orders[Order ID], A113, Orders[Sales])</f>
        <v>92.855999999999995</v>
      </c>
      <c r="I113" t="s">
        <v>6752</v>
      </c>
      <c r="J113" t="s">
        <v>3730</v>
      </c>
      <c r="K113">
        <v>41989</v>
      </c>
      <c r="L113">
        <v>92.855999999999995</v>
      </c>
    </row>
    <row r="114" spans="1:12">
      <c r="A114" t="str">
        <v>CA-2014-108609</v>
      </c>
      <c r="B114" t="str">
        <f>INDEX(Orders[Customer ID], MATCH(A114, Orders[Order ID],0))</f>
        <v>AJ-10780</v>
      </c>
      <c r="C114" s="4">
        <f>INDEX(Orders[Order Date], MATCH(A114, Orders[Order ID],0))</f>
        <v>41943</v>
      </c>
      <c r="D114">
        <f>SUMIF(Orders[Order ID], A114, Orders[Sales])</f>
        <v>1421.664</v>
      </c>
      <c r="I114" t="s">
        <v>6985</v>
      </c>
      <c r="J114" t="s">
        <v>1782</v>
      </c>
      <c r="K114">
        <v>41943</v>
      </c>
      <c r="L114">
        <v>1421.664</v>
      </c>
    </row>
    <row r="115" spans="1:12">
      <c r="A115" t="str">
        <v>CA-2014-108707</v>
      </c>
      <c r="B115" t="str">
        <f>INDEX(Orders[Customer ID], MATCH(A115, Orders[Order ID],0))</f>
        <v>DB-12910</v>
      </c>
      <c r="C115" s="4">
        <f>INDEX(Orders[Order Date], MATCH(A115, Orders[Order ID],0))</f>
        <v>41936</v>
      </c>
      <c r="D115">
        <f>SUMIF(Orders[Order ID], A115, Orders[Sales])</f>
        <v>10.368</v>
      </c>
      <c r="I115" t="s">
        <v>6995</v>
      </c>
      <c r="J115" t="s">
        <v>562</v>
      </c>
      <c r="K115">
        <v>41936</v>
      </c>
      <c r="L115">
        <v>10.368</v>
      </c>
    </row>
    <row r="116" spans="1:12">
      <c r="A116" t="str">
        <v>CA-2014-108861</v>
      </c>
      <c r="B116" t="str">
        <f>INDEX(Orders[Customer ID], MATCH(A116, Orders[Order ID],0))</f>
        <v>MM-17260</v>
      </c>
      <c r="C116" s="4">
        <f>INDEX(Orders[Order Date], MATCH(A116, Orders[Order ID],0))</f>
        <v>41787</v>
      </c>
      <c r="D116">
        <f>SUMIF(Orders[Order ID], A116, Orders[Sales])</f>
        <v>136.96</v>
      </c>
      <c r="I116" t="s">
        <v>7423</v>
      </c>
      <c r="J116" t="s">
        <v>2854</v>
      </c>
      <c r="K116">
        <v>41787</v>
      </c>
      <c r="L116">
        <v>136.96</v>
      </c>
    </row>
    <row r="117" spans="1:12">
      <c r="A117" t="str">
        <v>CA-2014-108903</v>
      </c>
      <c r="B117" t="str">
        <f>INDEX(Orders[Customer ID], MATCH(A117, Orders[Order ID],0))</f>
        <v>DO-13435</v>
      </c>
      <c r="C117" s="4">
        <f>INDEX(Orders[Order Date], MATCH(A117, Orders[Order ID],0))</f>
        <v>41915</v>
      </c>
      <c r="D117">
        <f>SUMIF(Orders[Order ID], A117, Orders[Sales])</f>
        <v>212.952</v>
      </c>
      <c r="I117" t="s">
        <v>7062</v>
      </c>
      <c r="J117" t="s">
        <v>2617</v>
      </c>
      <c r="K117">
        <v>41915</v>
      </c>
      <c r="L117">
        <v>212.952</v>
      </c>
    </row>
    <row r="118" spans="1:12">
      <c r="A118" t="str">
        <v>CA-2014-109043</v>
      </c>
      <c r="B118" t="str">
        <f>INDEX(Orders[Customer ID], MATCH(A118, Orders[Order ID],0))</f>
        <v>CS-12355</v>
      </c>
      <c r="C118" s="4">
        <f>INDEX(Orders[Order Date], MATCH(A118, Orders[Order ID],0))</f>
        <v>41866</v>
      </c>
      <c r="D118">
        <f>SUMIF(Orders[Order ID], A118, Orders[Sales])</f>
        <v>243.60000000000002</v>
      </c>
      <c r="I118" t="s">
        <v>7246</v>
      </c>
      <c r="J118" t="s">
        <v>169</v>
      </c>
      <c r="K118">
        <v>41866</v>
      </c>
      <c r="L118">
        <v>243.60000000000002</v>
      </c>
    </row>
    <row r="119" spans="1:12">
      <c r="A119" t="str">
        <v>CA-2014-109127</v>
      </c>
      <c r="B119" t="str">
        <f>INDEX(Orders[Customer ID], MATCH(A119, Orders[Order ID],0))</f>
        <v>JC-15775</v>
      </c>
      <c r="C119" s="4">
        <f>INDEX(Orders[Order Date], MATCH(A119, Orders[Order ID],0))</f>
        <v>41994</v>
      </c>
      <c r="D119">
        <f>SUMIF(Orders[Order ID], A119, Orders[Sales])</f>
        <v>17.28</v>
      </c>
      <c r="I119" t="s">
        <v>6731</v>
      </c>
      <c r="J119" t="s">
        <v>2782</v>
      </c>
      <c r="K119">
        <v>41994</v>
      </c>
      <c r="L119">
        <v>17.28</v>
      </c>
    </row>
    <row r="120" spans="1:12">
      <c r="A120" t="str">
        <v>CA-2014-109134</v>
      </c>
      <c r="B120" t="str">
        <f>INDEX(Orders[Customer ID], MATCH(A120, Orders[Order ID],0))</f>
        <v>DE-13255</v>
      </c>
      <c r="C120" s="4">
        <f>INDEX(Orders[Order Date], MATCH(A120, Orders[Order ID],0))</f>
        <v>41948</v>
      </c>
      <c r="D120">
        <f>SUMIF(Orders[Order ID], A120, Orders[Sales])</f>
        <v>20.04</v>
      </c>
      <c r="I120" t="s">
        <v>6946</v>
      </c>
      <c r="J120" t="s">
        <v>5534</v>
      </c>
      <c r="K120">
        <v>41948</v>
      </c>
      <c r="L120">
        <v>20.04</v>
      </c>
    </row>
    <row r="121" spans="1:12">
      <c r="A121" t="str">
        <v>CA-2014-109218</v>
      </c>
      <c r="B121" t="str">
        <f>INDEX(Orders[Customer ID], MATCH(A121, Orders[Order ID],0))</f>
        <v>AR-10825</v>
      </c>
      <c r="C121" s="4">
        <f>INDEX(Orders[Order Date], MATCH(A121, Orders[Order ID],0))</f>
        <v>41820</v>
      </c>
      <c r="D121">
        <f>SUMIF(Orders[Order ID], A121, Orders[Sales])</f>
        <v>32.4</v>
      </c>
      <c r="I121" t="s">
        <v>7350</v>
      </c>
      <c r="J121" t="s">
        <v>1566</v>
      </c>
      <c r="K121">
        <v>41820</v>
      </c>
      <c r="L121">
        <v>32.4</v>
      </c>
    </row>
    <row r="122" spans="1:12">
      <c r="A122" t="str">
        <v>CA-2014-109232</v>
      </c>
      <c r="B122" t="str">
        <f>INDEX(Orders[Customer ID], MATCH(A122, Orders[Order ID],0))</f>
        <v>ND-18370</v>
      </c>
      <c r="C122" s="4">
        <f>INDEX(Orders[Order Date], MATCH(A122, Orders[Order ID],0))</f>
        <v>41652</v>
      </c>
      <c r="D122">
        <f>SUMIF(Orders[Order ID], A122, Orders[Sales])</f>
        <v>545.94000000000005</v>
      </c>
      <c r="I122" t="s">
        <v>7673</v>
      </c>
      <c r="J122" t="s">
        <v>715</v>
      </c>
      <c r="K122">
        <v>41652</v>
      </c>
      <c r="L122">
        <v>545.94000000000005</v>
      </c>
    </row>
    <row r="123" spans="1:12">
      <c r="A123" t="str">
        <v>CA-2014-109302</v>
      </c>
      <c r="B123" t="str">
        <f>INDEX(Orders[Customer ID], MATCH(A123, Orders[Order ID],0))</f>
        <v>CS-12175</v>
      </c>
      <c r="C123" s="4">
        <f>INDEX(Orders[Order Date], MATCH(A123, Orders[Order ID],0))</f>
        <v>41863</v>
      </c>
      <c r="D123">
        <f>SUMIF(Orders[Order ID], A123, Orders[Sales])</f>
        <v>196.21</v>
      </c>
      <c r="I123" t="s">
        <v>7248</v>
      </c>
      <c r="J123" t="s">
        <v>3313</v>
      </c>
      <c r="K123">
        <v>41863</v>
      </c>
      <c r="L123">
        <v>196.21</v>
      </c>
    </row>
    <row r="124" spans="1:12">
      <c r="A124" t="str">
        <v>CA-2014-109491</v>
      </c>
      <c r="B124" t="str">
        <f>INDEX(Orders[Customer ID], MATCH(A124, Orders[Order ID],0))</f>
        <v>LC-16930</v>
      </c>
      <c r="C124" s="4">
        <f>INDEX(Orders[Order Date], MATCH(A124, Orders[Order ID],0))</f>
        <v>41690</v>
      </c>
      <c r="D124">
        <f>SUMIF(Orders[Order ID], A124, Orders[Sales])</f>
        <v>82.63</v>
      </c>
      <c r="I124" t="s">
        <v>7631</v>
      </c>
      <c r="J124" t="s">
        <v>1112</v>
      </c>
      <c r="K124">
        <v>41690</v>
      </c>
      <c r="L124">
        <v>82.63</v>
      </c>
    </row>
    <row r="125" spans="1:12">
      <c r="A125" t="str">
        <v>CA-2014-109680</v>
      </c>
      <c r="B125" t="str">
        <f>INDEX(Orders[Customer ID], MATCH(A125, Orders[Order ID],0))</f>
        <v>VP-21760</v>
      </c>
      <c r="C125" s="4">
        <f>INDEX(Orders[Order Date], MATCH(A125, Orders[Order ID],0))</f>
        <v>41918</v>
      </c>
      <c r="D125">
        <f>SUMIF(Orders[Order ID], A125, Orders[Sales])</f>
        <v>386.34</v>
      </c>
      <c r="I125" t="s">
        <v>7052</v>
      </c>
      <c r="J125" t="s">
        <v>1788</v>
      </c>
      <c r="K125">
        <v>41918</v>
      </c>
      <c r="L125">
        <v>386.34</v>
      </c>
    </row>
    <row r="126" spans="1:12">
      <c r="A126" t="str">
        <v>CA-2014-109855</v>
      </c>
      <c r="B126" t="str">
        <f>INDEX(Orders[Customer ID], MATCH(A126, Orders[Order ID],0))</f>
        <v>LH-16900</v>
      </c>
      <c r="C126" s="4">
        <f>INDEX(Orders[Order Date], MATCH(A126, Orders[Order ID],0))</f>
        <v>41883</v>
      </c>
      <c r="D126">
        <f>SUMIF(Orders[Order ID], A126, Orders[Sales])</f>
        <v>380.74400000000003</v>
      </c>
      <c r="I126" t="s">
        <v>7205</v>
      </c>
      <c r="J126" t="s">
        <v>556</v>
      </c>
      <c r="K126">
        <v>41883</v>
      </c>
      <c r="L126">
        <v>380.74400000000003</v>
      </c>
    </row>
    <row r="127" spans="1:12">
      <c r="A127" t="str">
        <v>CA-2014-109890</v>
      </c>
      <c r="B127" t="str">
        <f>INDEX(Orders[Customer ID], MATCH(A127, Orders[Order ID],0))</f>
        <v>PG-18820</v>
      </c>
      <c r="C127" s="4">
        <f>INDEX(Orders[Order Date], MATCH(A127, Orders[Order ID],0))</f>
        <v>41841</v>
      </c>
      <c r="D127">
        <f>SUMIF(Orders[Order ID], A127, Orders[Sales])</f>
        <v>35.979999999999997</v>
      </c>
      <c r="I127" t="s">
        <v>7304</v>
      </c>
      <c r="J127" t="s">
        <v>997</v>
      </c>
      <c r="K127">
        <v>41841</v>
      </c>
      <c r="L127">
        <v>35.979999999999997</v>
      </c>
    </row>
    <row r="128" spans="1:12">
      <c r="A128" t="str">
        <v>CA-2014-109897</v>
      </c>
      <c r="B128" t="str">
        <f>INDEX(Orders[Customer ID], MATCH(A128, Orders[Order ID],0))</f>
        <v>BW-11200</v>
      </c>
      <c r="C128" s="4">
        <f>INDEX(Orders[Order Date], MATCH(A128, Orders[Order ID],0))</f>
        <v>41863</v>
      </c>
      <c r="D128">
        <f>SUMIF(Orders[Order ID], A128, Orders[Sales])</f>
        <v>891.77600000000007</v>
      </c>
      <c r="I128" t="s">
        <v>7249</v>
      </c>
      <c r="J128" t="s">
        <v>3119</v>
      </c>
      <c r="K128">
        <v>41863</v>
      </c>
      <c r="L128">
        <v>891.77600000000007</v>
      </c>
    </row>
    <row r="129" spans="1:12">
      <c r="A129" t="str">
        <v>CA-2014-109904</v>
      </c>
      <c r="B129" t="str">
        <f>INDEX(Orders[Customer ID], MATCH(A129, Orders[Order ID],0))</f>
        <v>BF-10975</v>
      </c>
      <c r="C129" s="4">
        <f>INDEX(Orders[Order Date], MATCH(A129, Orders[Order ID],0))</f>
        <v>41834</v>
      </c>
      <c r="D129">
        <f>SUMIF(Orders[Order ID], A129, Orders[Sales])</f>
        <v>17.940000000000001</v>
      </c>
      <c r="I129" t="s">
        <v>7319</v>
      </c>
      <c r="J129" t="s">
        <v>1985</v>
      </c>
      <c r="K129">
        <v>41834</v>
      </c>
      <c r="L129">
        <v>17.940000000000001</v>
      </c>
    </row>
    <row r="130" spans="1:12">
      <c r="A130" t="str">
        <v>CA-2014-109918</v>
      </c>
      <c r="B130" t="str">
        <f>INDEX(Orders[Customer ID], MATCH(A130, Orders[Order ID],0))</f>
        <v>LR-17035</v>
      </c>
      <c r="C130" s="4">
        <f>INDEX(Orders[Order Date], MATCH(A130, Orders[Order ID],0))</f>
        <v>41889</v>
      </c>
      <c r="D130">
        <f>SUMIF(Orders[Order ID], A130, Orders[Sales])</f>
        <v>131.84</v>
      </c>
      <c r="I130" t="s">
        <v>7189</v>
      </c>
      <c r="J130" t="s">
        <v>2608</v>
      </c>
      <c r="K130">
        <v>41889</v>
      </c>
      <c r="L130">
        <v>131.84</v>
      </c>
    </row>
    <row r="131" spans="1:12">
      <c r="A131" t="str">
        <v>CA-2014-109932</v>
      </c>
      <c r="B131" t="str">
        <f>INDEX(Orders[Customer ID], MATCH(A131, Orders[Order ID],0))</f>
        <v>VP-21760</v>
      </c>
      <c r="C131" s="4">
        <f>INDEX(Orders[Order Date], MATCH(A131, Orders[Order ID],0))</f>
        <v>41982</v>
      </c>
      <c r="D131">
        <f>SUMIF(Orders[Order ID], A131, Orders[Sales])</f>
        <v>247.78399999999999</v>
      </c>
      <c r="I131" t="s">
        <v>6782</v>
      </c>
      <c r="J131" t="s">
        <v>1788</v>
      </c>
      <c r="K131">
        <v>41982</v>
      </c>
      <c r="L131">
        <v>247.78399999999999</v>
      </c>
    </row>
    <row r="132" spans="1:12">
      <c r="A132" t="str">
        <v>CA-2014-110030</v>
      </c>
      <c r="B132" t="str">
        <f>INDEX(Orders[Customer ID], MATCH(A132, Orders[Order ID],0))</f>
        <v>LF-17185</v>
      </c>
      <c r="C132" s="4">
        <f>INDEX(Orders[Order Date], MATCH(A132, Orders[Order ID],0))</f>
        <v>41979</v>
      </c>
      <c r="D132">
        <f>SUMIF(Orders[Order ID], A132, Orders[Sales])</f>
        <v>23.975999999999999</v>
      </c>
      <c r="I132" t="s">
        <v>6793</v>
      </c>
      <c r="J132" t="s">
        <v>592</v>
      </c>
      <c r="K132">
        <v>41979</v>
      </c>
      <c r="L132">
        <v>23.975999999999999</v>
      </c>
    </row>
    <row r="133" spans="1:12">
      <c r="A133" t="str">
        <v>CA-2014-110065</v>
      </c>
      <c r="B133" t="str">
        <f>INDEX(Orders[Customer ID], MATCH(A133, Orders[Order ID],0))</f>
        <v>SP-20650</v>
      </c>
      <c r="C133" s="4">
        <f>INDEX(Orders[Order Date], MATCH(A133, Orders[Order ID],0))</f>
        <v>41856</v>
      </c>
      <c r="D133">
        <f>SUMIF(Orders[Order ID], A133, Orders[Sales])</f>
        <v>151.95000000000002</v>
      </c>
      <c r="I133" t="s">
        <v>7270</v>
      </c>
      <c r="J133" t="s">
        <v>4090</v>
      </c>
      <c r="K133">
        <v>41856</v>
      </c>
      <c r="L133">
        <v>151.95000000000002</v>
      </c>
    </row>
    <row r="134" spans="1:12">
      <c r="A134" t="str">
        <v>CA-2014-110072</v>
      </c>
      <c r="B134" t="str">
        <f>INDEX(Orders[Customer ID], MATCH(A134, Orders[Order ID],0))</f>
        <v>MG-17680</v>
      </c>
      <c r="C134" s="4">
        <f>INDEX(Orders[Order Date], MATCH(A134, Orders[Order ID],0))</f>
        <v>41934</v>
      </c>
      <c r="D134">
        <f>SUMIF(Orders[Order ID], A134, Orders[Sales])</f>
        <v>93.888000000000005</v>
      </c>
      <c r="I134" t="s">
        <v>6998</v>
      </c>
      <c r="J134" t="s">
        <v>1993</v>
      </c>
      <c r="K134">
        <v>41934</v>
      </c>
      <c r="L134">
        <v>93.888000000000005</v>
      </c>
    </row>
    <row r="135" spans="1:12">
      <c r="A135" t="str">
        <v>CA-2014-110100</v>
      </c>
      <c r="B135" t="str">
        <f>INDEX(Orders[Customer ID], MATCH(A135, Orders[Order ID],0))</f>
        <v>LC-16885</v>
      </c>
      <c r="C135" s="4">
        <f>INDEX(Orders[Order Date], MATCH(A135, Orders[Order ID],0))</f>
        <v>41754</v>
      </c>
      <c r="D135">
        <f>SUMIF(Orders[Order ID], A135, Orders[Sales])</f>
        <v>302.37599999999998</v>
      </c>
      <c r="I135" t="s">
        <v>7498</v>
      </c>
      <c r="J135" t="s">
        <v>422</v>
      </c>
      <c r="K135">
        <v>41754</v>
      </c>
      <c r="L135">
        <v>302.37599999999998</v>
      </c>
    </row>
    <row r="136" spans="1:12">
      <c r="A136" t="str">
        <v>CA-2014-110184</v>
      </c>
      <c r="B136" t="str">
        <f>INDEX(Orders[Customer ID], MATCH(A136, Orders[Order ID],0))</f>
        <v>BF-11170</v>
      </c>
      <c r="C136" s="4">
        <f>INDEX(Orders[Order Date], MATCH(A136, Orders[Order ID],0))</f>
        <v>41832</v>
      </c>
      <c r="D136">
        <f>SUMIF(Orders[Order ID], A136, Orders[Sales])</f>
        <v>505.68600000000004</v>
      </c>
      <c r="I136" t="s">
        <v>7322</v>
      </c>
      <c r="J136" t="s">
        <v>431</v>
      </c>
      <c r="K136">
        <v>41832</v>
      </c>
      <c r="L136">
        <v>505.68600000000004</v>
      </c>
    </row>
    <row r="137" spans="1:12">
      <c r="A137" t="str">
        <v>CA-2014-110219</v>
      </c>
      <c r="B137" t="str">
        <f>INDEX(Orders[Customer ID], MATCH(A137, Orders[Order ID],0))</f>
        <v>EB-13870</v>
      </c>
      <c r="C137" s="4">
        <f>INDEX(Orders[Order Date], MATCH(A137, Orders[Order ID],0))</f>
        <v>41764</v>
      </c>
      <c r="D137">
        <f>SUMIF(Orders[Order ID], A137, Orders[Sales])</f>
        <v>127.869</v>
      </c>
      <c r="I137" t="s">
        <v>7474</v>
      </c>
      <c r="J137" t="s">
        <v>2145</v>
      </c>
      <c r="K137">
        <v>41764</v>
      </c>
      <c r="L137">
        <v>127.869</v>
      </c>
    </row>
    <row r="138" spans="1:12">
      <c r="A138" t="str">
        <v>CA-2014-110352</v>
      </c>
      <c r="B138" t="str">
        <f>INDEX(Orders[Customer ID], MATCH(A138, Orders[Order ID],0))</f>
        <v>ED-13885</v>
      </c>
      <c r="C138" s="4">
        <f>INDEX(Orders[Order Date], MATCH(A138, Orders[Order ID],0))</f>
        <v>41966</v>
      </c>
      <c r="D138">
        <f>SUMIF(Orders[Order ID], A138, Orders[Sales])</f>
        <v>23.68</v>
      </c>
      <c r="I138" t="s">
        <v>6861</v>
      </c>
      <c r="J138" t="s">
        <v>2639</v>
      </c>
      <c r="K138">
        <v>41966</v>
      </c>
      <c r="L138">
        <v>23.68</v>
      </c>
    </row>
    <row r="139" spans="1:12">
      <c r="A139" t="str">
        <v>CA-2014-110408</v>
      </c>
      <c r="B139" t="str">
        <f>INDEX(Orders[Customer ID], MATCH(A139, Orders[Order ID],0))</f>
        <v>AS-10225</v>
      </c>
      <c r="C139" s="4">
        <f>INDEX(Orders[Order Date], MATCH(A139, Orders[Order ID],0))</f>
        <v>41930</v>
      </c>
      <c r="D139">
        <f>SUMIF(Orders[Order ID], A139, Orders[Sales])</f>
        <v>2216.8000000000002</v>
      </c>
      <c r="I139" t="s">
        <v>7010</v>
      </c>
      <c r="J139" t="s">
        <v>597</v>
      </c>
      <c r="K139">
        <v>41930</v>
      </c>
      <c r="L139">
        <v>2216.8000000000002</v>
      </c>
    </row>
    <row r="140" spans="1:12">
      <c r="A140" t="str">
        <v>CA-2014-110422</v>
      </c>
      <c r="B140" t="str">
        <f>INDEX(Orders[Customer ID], MATCH(A140, Orders[Order ID],0))</f>
        <v>TB-21400</v>
      </c>
      <c r="C140" s="4">
        <f>INDEX(Orders[Order Date], MATCH(A140, Orders[Order ID],0))</f>
        <v>41660</v>
      </c>
      <c r="D140">
        <f>SUMIF(Orders[Order ID], A140, Orders[Sales])</f>
        <v>25.248000000000001</v>
      </c>
      <c r="I140" t="s">
        <v>7662</v>
      </c>
      <c r="J140" t="s">
        <v>3108</v>
      </c>
      <c r="K140">
        <v>41660</v>
      </c>
      <c r="L140">
        <v>25.248000000000001</v>
      </c>
    </row>
    <row r="141" spans="1:12">
      <c r="A141" t="str">
        <v>CA-2014-110527</v>
      </c>
      <c r="B141" t="str">
        <f>INDEX(Orders[Customer ID], MATCH(A141, Orders[Order ID],0))</f>
        <v>ED-13885</v>
      </c>
      <c r="C141" s="4">
        <f>INDEX(Orders[Order Date], MATCH(A141, Orders[Order ID],0))</f>
        <v>41860</v>
      </c>
      <c r="D141">
        <f>SUMIF(Orders[Order ID], A141, Orders[Sales])</f>
        <v>20.88</v>
      </c>
      <c r="I141" t="s">
        <v>7255</v>
      </c>
      <c r="J141" t="s">
        <v>2639</v>
      </c>
      <c r="K141">
        <v>41860</v>
      </c>
      <c r="L141">
        <v>20.88</v>
      </c>
    </row>
    <row r="142" spans="1:12">
      <c r="A142" t="str">
        <v>CA-2014-110555</v>
      </c>
      <c r="B142" t="str">
        <f>INDEX(Orders[Customer ID], MATCH(A142, Orders[Order ID],0))</f>
        <v>MM-18055</v>
      </c>
      <c r="C142" s="4">
        <f>INDEX(Orders[Order Date], MATCH(A142, Orders[Order ID],0))</f>
        <v>41740</v>
      </c>
      <c r="D142">
        <f>SUMIF(Orders[Order ID], A142, Orders[Sales])</f>
        <v>410.10399999999998</v>
      </c>
      <c r="I142" t="s">
        <v>7522</v>
      </c>
      <c r="J142" t="s">
        <v>1593</v>
      </c>
      <c r="K142">
        <v>41740</v>
      </c>
      <c r="L142">
        <v>410.10399999999998</v>
      </c>
    </row>
    <row r="143" spans="1:12">
      <c r="A143" t="str">
        <v>CA-2014-110611</v>
      </c>
      <c r="B143" t="str">
        <f>INDEX(Orders[Customer ID], MATCH(A143, Orders[Order ID],0))</f>
        <v>JD-16015</v>
      </c>
      <c r="C143" s="4">
        <f>INDEX(Orders[Order Date], MATCH(A143, Orders[Order ID],0))</f>
        <v>41918</v>
      </c>
      <c r="D143">
        <f>SUMIF(Orders[Order ID], A143, Orders[Sales])</f>
        <v>83.92</v>
      </c>
      <c r="I143" t="s">
        <v>7051</v>
      </c>
      <c r="J143" t="s">
        <v>2359</v>
      </c>
      <c r="K143">
        <v>41918</v>
      </c>
      <c r="L143">
        <v>83.92</v>
      </c>
    </row>
    <row r="144" spans="1:12">
      <c r="A144" t="str">
        <v>CA-2014-110639</v>
      </c>
      <c r="B144" t="str">
        <f>INDEX(Orders[Customer ID], MATCH(A144, Orders[Order ID],0))</f>
        <v>RH-19495</v>
      </c>
      <c r="C144" s="4">
        <f>INDEX(Orders[Order Date], MATCH(A144, Orders[Order ID],0))</f>
        <v>41874</v>
      </c>
      <c r="D144">
        <f>SUMIF(Orders[Order ID], A144, Orders[Sales])</f>
        <v>71.84</v>
      </c>
      <c r="I144" t="s">
        <v>7226</v>
      </c>
      <c r="J144" t="s">
        <v>890</v>
      </c>
      <c r="K144">
        <v>41874</v>
      </c>
      <c r="L144">
        <v>71.84</v>
      </c>
    </row>
    <row r="145" spans="1:12">
      <c r="A145" t="str">
        <v>CA-2014-110786</v>
      </c>
      <c r="B145" t="str">
        <f>INDEX(Orders[Customer ID], MATCH(A145, Orders[Order ID],0))</f>
        <v>AJ-10795</v>
      </c>
      <c r="C145" s="4">
        <f>INDEX(Orders[Order Date], MATCH(A145, Orders[Order ID],0))</f>
        <v>42002</v>
      </c>
      <c r="D145">
        <f>SUMIF(Orders[Order ID], A145, Orders[Sales])</f>
        <v>1365.6299999999999</v>
      </c>
      <c r="I145" t="s">
        <v>6690</v>
      </c>
      <c r="J145" t="s">
        <v>2847</v>
      </c>
      <c r="K145">
        <v>42002</v>
      </c>
      <c r="L145">
        <v>1365.6299999999999</v>
      </c>
    </row>
    <row r="146" spans="1:12">
      <c r="A146" t="str">
        <v>CA-2014-110849</v>
      </c>
      <c r="B146" t="str">
        <f>INDEX(Orders[Customer ID], MATCH(A146, Orders[Order ID],0))</f>
        <v>JL-15835</v>
      </c>
      <c r="C146" s="4">
        <f>INDEX(Orders[Order Date], MATCH(A146, Orders[Order ID],0))</f>
        <v>41747</v>
      </c>
      <c r="D146">
        <f>SUMIF(Orders[Order ID], A146, Orders[Sales])</f>
        <v>323.45800000000003</v>
      </c>
      <c r="I146" t="s">
        <v>7510</v>
      </c>
      <c r="J146" t="s">
        <v>565</v>
      </c>
      <c r="K146">
        <v>41747</v>
      </c>
      <c r="L146">
        <v>323.45800000000003</v>
      </c>
    </row>
    <row r="147" spans="1:12">
      <c r="A147" t="str">
        <v>CA-2014-111003</v>
      </c>
      <c r="B147" t="str">
        <f>INDEX(Orders[Customer ID], MATCH(A147, Orders[Order ID],0))</f>
        <v>CR-12625</v>
      </c>
      <c r="C147" s="4">
        <f>INDEX(Orders[Order Date], MATCH(A147, Orders[Order ID],0))</f>
        <v>41791</v>
      </c>
      <c r="D147">
        <f>SUMIF(Orders[Order ID], A147, Orders[Sales])</f>
        <v>334.68</v>
      </c>
      <c r="I147" t="s">
        <v>7413</v>
      </c>
      <c r="J147" t="s">
        <v>4661</v>
      </c>
      <c r="K147">
        <v>41791</v>
      </c>
      <c r="L147">
        <v>334.68</v>
      </c>
    </row>
    <row r="148" spans="1:12">
      <c r="A148" t="str">
        <v>CA-2014-111059</v>
      </c>
      <c r="B148" t="str">
        <f>INDEX(Orders[Customer ID], MATCH(A148, Orders[Order ID],0))</f>
        <v>TB-21400</v>
      </c>
      <c r="C148" s="4">
        <f>INDEX(Orders[Order Date], MATCH(A148, Orders[Order ID],0))</f>
        <v>41673</v>
      </c>
      <c r="D148">
        <f>SUMIF(Orders[Order ID], A148, Orders[Sales])</f>
        <v>97.112000000000009</v>
      </c>
      <c r="I148" t="s">
        <v>7650</v>
      </c>
      <c r="J148" t="s">
        <v>3108</v>
      </c>
      <c r="K148">
        <v>41673</v>
      </c>
      <c r="L148">
        <v>97.112000000000009</v>
      </c>
    </row>
    <row r="149" spans="1:12">
      <c r="A149" t="str">
        <v>CA-2014-111150</v>
      </c>
      <c r="B149" t="str">
        <f>INDEX(Orders[Customer ID], MATCH(A149, Orders[Order ID],0))</f>
        <v>RW-19630</v>
      </c>
      <c r="C149" s="4">
        <f>INDEX(Orders[Order Date], MATCH(A149, Orders[Order ID],0))</f>
        <v>42004</v>
      </c>
      <c r="D149">
        <f>SUMIF(Orders[Order ID], A149, Orders[Sales])</f>
        <v>77.210000000000008</v>
      </c>
      <c r="I149" t="s">
        <v>6676</v>
      </c>
      <c r="J149" t="s">
        <v>1945</v>
      </c>
      <c r="K149">
        <v>42004</v>
      </c>
      <c r="L149">
        <v>77.210000000000008</v>
      </c>
    </row>
    <row r="150" spans="1:12">
      <c r="A150" t="str">
        <v>CA-2014-111157</v>
      </c>
      <c r="B150" t="str">
        <f>INDEX(Orders[Customer ID], MATCH(A150, Orders[Order ID],0))</f>
        <v>NH-18610</v>
      </c>
      <c r="C150" s="4">
        <f>INDEX(Orders[Order Date], MATCH(A150, Orders[Order ID],0))</f>
        <v>41700</v>
      </c>
      <c r="D150">
        <f>SUMIF(Orders[Order ID], A150, Orders[Sales])</f>
        <v>154.624</v>
      </c>
      <c r="I150" t="s">
        <v>7620</v>
      </c>
      <c r="J150" t="s">
        <v>3006</v>
      </c>
      <c r="K150">
        <v>41700</v>
      </c>
      <c r="L150">
        <v>154.624</v>
      </c>
    </row>
    <row r="151" spans="1:12">
      <c r="A151" t="str">
        <v>CA-2014-111192</v>
      </c>
      <c r="B151" t="str">
        <f>INDEX(Orders[Customer ID], MATCH(A151, Orders[Order ID],0))</f>
        <v>TS-21430</v>
      </c>
      <c r="C151" s="4">
        <f>INDEX(Orders[Order Date], MATCH(A151, Orders[Order ID],0))</f>
        <v>41850</v>
      </c>
      <c r="D151">
        <f>SUMIF(Orders[Order ID], A151, Orders[Sales])</f>
        <v>1367.84</v>
      </c>
      <c r="I151" t="s">
        <v>7281</v>
      </c>
      <c r="J151" t="s">
        <v>2878</v>
      </c>
      <c r="K151">
        <v>41850</v>
      </c>
      <c r="L151">
        <v>1367.84</v>
      </c>
    </row>
    <row r="152" spans="1:12">
      <c r="A152" t="str">
        <v>CA-2014-111360</v>
      </c>
      <c r="B152" t="str">
        <f>INDEX(Orders[Customer ID], MATCH(A152, Orders[Order ID],0))</f>
        <v>AT-10435</v>
      </c>
      <c r="C152" s="4">
        <f>INDEX(Orders[Order Date], MATCH(A152, Orders[Order ID],0))</f>
        <v>41967</v>
      </c>
      <c r="D152">
        <f>SUMIF(Orders[Order ID], A152, Orders[Sales])</f>
        <v>5.742</v>
      </c>
      <c r="I152" t="s">
        <v>6859</v>
      </c>
      <c r="J152" t="s">
        <v>551</v>
      </c>
      <c r="K152">
        <v>41967</v>
      </c>
      <c r="L152">
        <v>5.742</v>
      </c>
    </row>
    <row r="153" spans="1:12">
      <c r="A153" t="str">
        <v>CA-2014-111451</v>
      </c>
      <c r="B153" t="str">
        <f>INDEX(Orders[Customer ID], MATCH(A153, Orders[Order ID],0))</f>
        <v>KL-16555</v>
      </c>
      <c r="C153" s="4">
        <f>INDEX(Orders[Order Date], MATCH(A153, Orders[Order ID],0))</f>
        <v>41999</v>
      </c>
      <c r="D153">
        <f>SUMIF(Orders[Order ID], A153, Orders[Sales])</f>
        <v>855.27200000000005</v>
      </c>
      <c r="I153" t="s">
        <v>6710</v>
      </c>
      <c r="J153" t="s">
        <v>418</v>
      </c>
      <c r="K153">
        <v>41999</v>
      </c>
      <c r="L153">
        <v>855.27200000000005</v>
      </c>
    </row>
    <row r="154" spans="1:12">
      <c r="A154" t="str">
        <v>CA-2014-111500</v>
      </c>
      <c r="B154" t="str">
        <f>INDEX(Orders[Customer ID], MATCH(A154, Orders[Order ID],0))</f>
        <v>DJ-13510</v>
      </c>
      <c r="C154" s="4">
        <f>INDEX(Orders[Order Date], MATCH(A154, Orders[Order ID],0))</f>
        <v>41868</v>
      </c>
      <c r="D154">
        <f>SUMIF(Orders[Order ID], A154, Orders[Sales])</f>
        <v>484.78999999999996</v>
      </c>
      <c r="I154" t="s">
        <v>7242</v>
      </c>
      <c r="J154" t="s">
        <v>1318</v>
      </c>
      <c r="K154">
        <v>41868</v>
      </c>
      <c r="L154">
        <v>484.78999999999996</v>
      </c>
    </row>
    <row r="155" spans="1:12">
      <c r="A155" t="str">
        <v>CA-2014-111773</v>
      </c>
      <c r="B155" t="str">
        <f>INDEX(Orders[Customer ID], MATCH(A155, Orders[Order ID],0))</f>
        <v>JK-15625</v>
      </c>
      <c r="C155" s="4">
        <f>INDEX(Orders[Order Date], MATCH(A155, Orders[Order ID],0))</f>
        <v>41819</v>
      </c>
      <c r="D155">
        <f>SUMIF(Orders[Order ID], A155, Orders[Sales])</f>
        <v>13.92</v>
      </c>
      <c r="I155" t="s">
        <v>7355</v>
      </c>
      <c r="J155" t="s">
        <v>1606</v>
      </c>
      <c r="K155">
        <v>41819</v>
      </c>
      <c r="L155">
        <v>13.92</v>
      </c>
    </row>
    <row r="156" spans="1:12">
      <c r="A156" t="str">
        <v>CA-2014-111857</v>
      </c>
      <c r="B156" t="str">
        <f>INDEX(Orders[Customer ID], MATCH(A156, Orders[Order ID],0))</f>
        <v>NM-18445</v>
      </c>
      <c r="C156" s="4">
        <f>INDEX(Orders[Order Date], MATCH(A156, Orders[Order ID],0))</f>
        <v>41752</v>
      </c>
      <c r="D156">
        <f>SUMIF(Orders[Order ID], A156, Orders[Sales])</f>
        <v>48.91</v>
      </c>
      <c r="I156" t="s">
        <v>7502</v>
      </c>
      <c r="J156" t="s">
        <v>2795</v>
      </c>
      <c r="K156">
        <v>41752</v>
      </c>
      <c r="L156">
        <v>48.91</v>
      </c>
    </row>
    <row r="157" spans="1:12">
      <c r="A157" t="str">
        <v>CA-2014-111871</v>
      </c>
      <c r="B157" t="str">
        <f>INDEX(Orders[Customer ID], MATCH(A157, Orders[Order ID],0))</f>
        <v>EK-13795</v>
      </c>
      <c r="C157" s="4">
        <f>INDEX(Orders[Order Date], MATCH(A157, Orders[Order ID],0))</f>
        <v>41716</v>
      </c>
      <c r="D157">
        <f>SUMIF(Orders[Order ID], A157, Orders[Sales])</f>
        <v>1198.33</v>
      </c>
      <c r="I157" t="s">
        <v>7586</v>
      </c>
      <c r="J157" t="s">
        <v>1206</v>
      </c>
      <c r="K157">
        <v>41716</v>
      </c>
      <c r="L157">
        <v>1198.33</v>
      </c>
    </row>
    <row r="158" spans="1:12">
      <c r="A158" t="str">
        <v>CA-2014-111899</v>
      </c>
      <c r="B158" t="str">
        <f>INDEX(Orders[Customer ID], MATCH(A158, Orders[Order ID],0))</f>
        <v>NC-18340</v>
      </c>
      <c r="C158" s="4">
        <f>INDEX(Orders[Order Date], MATCH(A158, Orders[Order ID],0))</f>
        <v>41763</v>
      </c>
      <c r="D158">
        <f>SUMIF(Orders[Order ID], A158, Orders[Sales])</f>
        <v>43.312000000000005</v>
      </c>
      <c r="I158" t="s">
        <v>7479</v>
      </c>
      <c r="J158" t="s">
        <v>3246</v>
      </c>
      <c r="K158">
        <v>41763</v>
      </c>
      <c r="L158">
        <v>43.312000000000005</v>
      </c>
    </row>
    <row r="159" spans="1:12">
      <c r="A159" t="str">
        <v>CA-2014-111934</v>
      </c>
      <c r="B159" t="str">
        <f>INDEX(Orders[Customer ID], MATCH(A159, Orders[Order ID],0))</f>
        <v>GD-14590</v>
      </c>
      <c r="C159" s="4">
        <f>INDEX(Orders[Order Date], MATCH(A159, Orders[Order ID],0))</f>
        <v>41764</v>
      </c>
      <c r="D159">
        <f>SUMIF(Orders[Order ID], A159, Orders[Sales])</f>
        <v>47.32</v>
      </c>
      <c r="I159" t="s">
        <v>7476</v>
      </c>
      <c r="J159" t="s">
        <v>139</v>
      </c>
      <c r="K159">
        <v>41764</v>
      </c>
      <c r="L159">
        <v>47.32</v>
      </c>
    </row>
    <row r="160" spans="1:12">
      <c r="A160" t="str">
        <v>CA-2014-111962</v>
      </c>
      <c r="B160" t="str">
        <f>INDEX(Orders[Customer ID], MATCH(A160, Orders[Order ID],0))</f>
        <v>EB-14170</v>
      </c>
      <c r="C160" s="4">
        <f>INDEX(Orders[Order Date], MATCH(A160, Orders[Order ID],0))</f>
        <v>41911</v>
      </c>
      <c r="D160">
        <f>SUMIF(Orders[Order ID], A160, Orders[Sales])</f>
        <v>817.798</v>
      </c>
      <c r="I160" t="s">
        <v>7078</v>
      </c>
      <c r="J160" t="s">
        <v>1858</v>
      </c>
      <c r="K160">
        <v>41911</v>
      </c>
      <c r="L160">
        <v>817.798</v>
      </c>
    </row>
    <row r="161" spans="1:12">
      <c r="A161" t="str">
        <v>CA-2014-112158</v>
      </c>
      <c r="B161" t="str">
        <f>INDEX(Orders[Customer ID], MATCH(A161, Orders[Order ID],0))</f>
        <v>DP-13165</v>
      </c>
      <c r="C161" s="4">
        <f>INDEX(Orders[Order Date], MATCH(A161, Orders[Order ID],0))</f>
        <v>41975</v>
      </c>
      <c r="D161">
        <f>SUMIF(Orders[Order ID], A161, Orders[Sales])</f>
        <v>1050.5999999999999</v>
      </c>
      <c r="I161" t="s">
        <v>6809</v>
      </c>
      <c r="J161" t="s">
        <v>5975</v>
      </c>
      <c r="K161">
        <v>41975</v>
      </c>
      <c r="L161">
        <v>1050.5999999999999</v>
      </c>
    </row>
    <row r="162" spans="1:12">
      <c r="A162" t="str">
        <v>CA-2014-112291</v>
      </c>
      <c r="B162" t="str">
        <f>INDEX(Orders[Customer ID], MATCH(A162, Orders[Order ID],0))</f>
        <v>KE-16420</v>
      </c>
      <c r="C162" s="4">
        <f>INDEX(Orders[Order Date], MATCH(A162, Orders[Order ID],0))</f>
        <v>41732</v>
      </c>
      <c r="D162">
        <f>SUMIF(Orders[Order ID], A162, Orders[Sales])</f>
        <v>233.45</v>
      </c>
      <c r="I162" t="s">
        <v>7545</v>
      </c>
      <c r="J162" t="s">
        <v>705</v>
      </c>
      <c r="K162">
        <v>41732</v>
      </c>
      <c r="L162">
        <v>233.45</v>
      </c>
    </row>
    <row r="163" spans="1:12">
      <c r="A163" t="str">
        <v>CA-2014-112326</v>
      </c>
      <c r="B163" t="str">
        <f>INDEX(Orders[Customer ID], MATCH(A163, Orders[Order ID],0))</f>
        <v>PO-19195</v>
      </c>
      <c r="C163" s="4">
        <f>INDEX(Orders[Order Date], MATCH(A163, Orders[Order ID],0))</f>
        <v>41643</v>
      </c>
      <c r="D163">
        <f>SUMIF(Orders[Order ID], A163, Orders[Sales])</f>
        <v>288.06</v>
      </c>
      <c r="I163" t="s">
        <v>7684</v>
      </c>
      <c r="J163" t="s">
        <v>1907</v>
      </c>
      <c r="K163">
        <v>41643</v>
      </c>
      <c r="L163">
        <v>288.06</v>
      </c>
    </row>
    <row r="164" spans="1:12">
      <c r="A164" t="str">
        <v>CA-2014-112403</v>
      </c>
      <c r="B164" t="str">
        <f>INDEX(Orders[Customer ID], MATCH(A164, Orders[Order ID],0))</f>
        <v>JO-15280</v>
      </c>
      <c r="C164" s="4">
        <f>INDEX(Orders[Order Date], MATCH(A164, Orders[Order ID],0))</f>
        <v>41729</v>
      </c>
      <c r="D164">
        <f>SUMIF(Orders[Order ID], A164, Orders[Sales])</f>
        <v>0.85199999999999998</v>
      </c>
      <c r="I164" t="s">
        <v>7552</v>
      </c>
      <c r="J164" t="s">
        <v>1998</v>
      </c>
      <c r="K164">
        <v>41729</v>
      </c>
      <c r="L164">
        <v>0.85199999999999998</v>
      </c>
    </row>
    <row r="165" spans="1:12">
      <c r="A165" t="str">
        <v>CA-2014-112718</v>
      </c>
      <c r="B165" t="str">
        <f>INDEX(Orders[Customer ID], MATCH(A165, Orders[Order ID],0))</f>
        <v>KN-16450</v>
      </c>
      <c r="C165" s="4">
        <f>INDEX(Orders[Order Date], MATCH(A165, Orders[Order ID],0))</f>
        <v>41989</v>
      </c>
      <c r="D165">
        <f>SUMIF(Orders[Order ID], A165, Orders[Sales])</f>
        <v>1.167</v>
      </c>
      <c r="I165" t="s">
        <v>6749</v>
      </c>
      <c r="J165" t="s">
        <v>1391</v>
      </c>
      <c r="K165">
        <v>41989</v>
      </c>
      <c r="L165">
        <v>1.167</v>
      </c>
    </row>
    <row r="166" spans="1:12">
      <c r="A166" t="str">
        <v>CA-2014-112837</v>
      </c>
      <c r="B166" t="str">
        <f>INDEX(Orders[Customer ID], MATCH(A166, Orders[Order ID],0))</f>
        <v>LW-17125</v>
      </c>
      <c r="C166" s="4">
        <f>INDEX(Orders[Order Date], MATCH(A166, Orders[Order ID],0))</f>
        <v>41893</v>
      </c>
      <c r="D166">
        <f>SUMIF(Orders[Order ID], A166, Orders[Sales])</f>
        <v>127.95</v>
      </c>
      <c r="I166" t="s">
        <v>7162</v>
      </c>
      <c r="J166" t="s">
        <v>3138</v>
      </c>
      <c r="K166">
        <v>41893</v>
      </c>
      <c r="L166">
        <v>127.95</v>
      </c>
    </row>
    <row r="167" spans="1:12">
      <c r="A167" t="str">
        <v>CA-2014-112851</v>
      </c>
      <c r="B167" t="str">
        <f>INDEX(Orders[Customer ID], MATCH(A167, Orders[Order ID],0))</f>
        <v>NR-18550</v>
      </c>
      <c r="C167" s="4">
        <f>INDEX(Orders[Order Date], MATCH(A167, Orders[Order ID],0))</f>
        <v>41899</v>
      </c>
      <c r="D167">
        <f>SUMIF(Orders[Order ID], A167, Orders[Sales])</f>
        <v>182.94</v>
      </c>
      <c r="I167" t="s">
        <v>7133</v>
      </c>
      <c r="J167" t="s">
        <v>3164</v>
      </c>
      <c r="K167">
        <v>41899</v>
      </c>
      <c r="L167">
        <v>182.94</v>
      </c>
    </row>
    <row r="168" spans="1:12">
      <c r="A168" t="str">
        <v>CA-2014-113047</v>
      </c>
      <c r="B168" t="str">
        <f>INDEX(Orders[Customer ID], MATCH(A168, Orders[Order ID],0))</f>
        <v>AP-10915</v>
      </c>
      <c r="C168" s="4">
        <f>INDEX(Orders[Order Date], MATCH(A168, Orders[Order ID],0))</f>
        <v>41936</v>
      </c>
      <c r="D168">
        <f>SUMIF(Orders[Order ID], A168, Orders[Sales])</f>
        <v>11.85</v>
      </c>
      <c r="I168" t="s">
        <v>6997</v>
      </c>
      <c r="J168" t="s">
        <v>2101</v>
      </c>
      <c r="K168">
        <v>41936</v>
      </c>
      <c r="L168">
        <v>11.85</v>
      </c>
    </row>
    <row r="169" spans="1:12">
      <c r="A169" t="str">
        <v>CA-2014-113166</v>
      </c>
      <c r="B169" t="str">
        <f>INDEX(Orders[Customer ID], MATCH(A169, Orders[Order ID],0))</f>
        <v>LF-17185</v>
      </c>
      <c r="C169" s="4">
        <f>INDEX(Orders[Order Date], MATCH(A169, Orders[Order ID],0))</f>
        <v>41997</v>
      </c>
      <c r="D169">
        <f>SUMIF(Orders[Order ID], A169, Orders[Sales])</f>
        <v>9.5679999999999996</v>
      </c>
      <c r="I169" t="s">
        <v>6716</v>
      </c>
      <c r="J169" t="s">
        <v>592</v>
      </c>
      <c r="K169">
        <v>41997</v>
      </c>
      <c r="L169">
        <v>9.5679999999999996</v>
      </c>
    </row>
    <row r="170" spans="1:12">
      <c r="A170" t="str">
        <v>CA-2014-113257</v>
      </c>
      <c r="B170" t="str">
        <f>INDEX(Orders[Customer ID], MATCH(A170, Orders[Order ID],0))</f>
        <v>SC-20305</v>
      </c>
      <c r="C170" s="4">
        <f>INDEX(Orders[Order Date], MATCH(A170, Orders[Order ID],0))</f>
        <v>41989</v>
      </c>
      <c r="D170">
        <f>SUMIF(Orders[Order ID], A170, Orders[Sales])</f>
        <v>328.59200000000004</v>
      </c>
      <c r="I170" t="s">
        <v>6756</v>
      </c>
      <c r="J170" t="s">
        <v>842</v>
      </c>
      <c r="K170">
        <v>41989</v>
      </c>
      <c r="L170">
        <v>328.59200000000004</v>
      </c>
    </row>
    <row r="171" spans="1:12">
      <c r="A171" t="str">
        <v>CA-2014-113271</v>
      </c>
      <c r="B171" t="str">
        <f>INDEX(Orders[Customer ID], MATCH(A171, Orders[Order ID],0))</f>
        <v>DS-13030</v>
      </c>
      <c r="C171" s="4">
        <f>INDEX(Orders[Order Date], MATCH(A171, Orders[Order ID],0))</f>
        <v>41829</v>
      </c>
      <c r="D171">
        <f>SUMIF(Orders[Order ID], A171, Orders[Sales])</f>
        <v>172.09700000000001</v>
      </c>
      <c r="I171" t="s">
        <v>7332</v>
      </c>
      <c r="J171" t="s">
        <v>2017</v>
      </c>
      <c r="K171">
        <v>41829</v>
      </c>
      <c r="L171">
        <v>172.09700000000001</v>
      </c>
    </row>
    <row r="172" spans="1:12">
      <c r="A172" t="str">
        <v>CA-2014-113320</v>
      </c>
      <c r="B172" t="str">
        <f>INDEX(Orders[Customer ID], MATCH(A172, Orders[Order ID],0))</f>
        <v>LH-17155</v>
      </c>
      <c r="C172" s="4">
        <f>INDEX(Orders[Order Date], MATCH(A172, Orders[Order ID],0))</f>
        <v>41985</v>
      </c>
      <c r="D172">
        <f>SUMIF(Orders[Order ID], A172, Orders[Sales])</f>
        <v>30.72</v>
      </c>
      <c r="I172" t="s">
        <v>6776</v>
      </c>
      <c r="J172" t="s">
        <v>4071</v>
      </c>
      <c r="K172">
        <v>41985</v>
      </c>
      <c r="L172">
        <v>30.72</v>
      </c>
    </row>
    <row r="173" spans="1:12">
      <c r="A173" t="str">
        <v>CA-2014-113362</v>
      </c>
      <c r="B173" t="str">
        <f>INDEX(Orders[Customer ID], MATCH(A173, Orders[Order ID],0))</f>
        <v>AJ-10960</v>
      </c>
      <c r="C173" s="4">
        <f>INDEX(Orders[Order Date], MATCH(A173, Orders[Order ID],0))</f>
        <v>41896</v>
      </c>
      <c r="D173">
        <f>SUMIF(Orders[Order ID], A173, Orders[Sales])</f>
        <v>460.21999999999997</v>
      </c>
      <c r="I173" t="s">
        <v>7140</v>
      </c>
      <c r="J173" t="s">
        <v>1773</v>
      </c>
      <c r="K173">
        <v>41896</v>
      </c>
      <c r="L173">
        <v>460.21999999999997</v>
      </c>
    </row>
    <row r="174" spans="1:12">
      <c r="A174" t="str">
        <v>CA-2014-113383</v>
      </c>
      <c r="B174" t="str">
        <f>INDEX(Orders[Customer ID], MATCH(A174, Orders[Order ID],0))</f>
        <v>SF-20065</v>
      </c>
      <c r="C174" s="4">
        <f>INDEX(Orders[Order Date], MATCH(A174, Orders[Order ID],0))</f>
        <v>41892</v>
      </c>
      <c r="D174">
        <f>SUMIF(Orders[Order ID], A174, Orders[Sales])</f>
        <v>336.82</v>
      </c>
      <c r="I174" t="s">
        <v>7165</v>
      </c>
      <c r="J174" t="s">
        <v>1581</v>
      </c>
      <c r="K174">
        <v>41892</v>
      </c>
      <c r="L174">
        <v>336.82</v>
      </c>
    </row>
    <row r="175" spans="1:12">
      <c r="A175" t="str">
        <v>CA-2014-113579</v>
      </c>
      <c r="B175" t="str">
        <f>INDEX(Orders[Customer ID], MATCH(A175, Orders[Order ID],0))</f>
        <v>KD-16345</v>
      </c>
      <c r="C175" s="4">
        <f>INDEX(Orders[Order Date], MATCH(A175, Orders[Order ID],0))</f>
        <v>41986</v>
      </c>
      <c r="D175">
        <f>SUMIF(Orders[Order ID], A175, Orders[Sales])</f>
        <v>90.24</v>
      </c>
      <c r="I175" t="s">
        <v>6766</v>
      </c>
      <c r="J175" t="s">
        <v>1100</v>
      </c>
      <c r="K175">
        <v>41986</v>
      </c>
      <c r="L175">
        <v>90.24</v>
      </c>
    </row>
    <row r="176" spans="1:12">
      <c r="A176" t="str">
        <v>CA-2014-113768</v>
      </c>
      <c r="B176" t="str">
        <f>INDEX(Orders[Customer ID], MATCH(A176, Orders[Order ID],0))</f>
        <v>AH-10030</v>
      </c>
      <c r="C176" s="4">
        <f>INDEX(Orders[Order Date], MATCH(A176, Orders[Order ID],0))</f>
        <v>41772</v>
      </c>
      <c r="D176">
        <f>SUMIF(Orders[Order ID], A176, Orders[Sales])</f>
        <v>287.45600000000002</v>
      </c>
      <c r="I176" t="s">
        <v>7456</v>
      </c>
      <c r="J176" t="s">
        <v>332</v>
      </c>
      <c r="K176">
        <v>41772</v>
      </c>
      <c r="L176">
        <v>287.45600000000002</v>
      </c>
    </row>
    <row r="177" spans="1:12">
      <c r="A177" t="str">
        <v>CA-2014-113859</v>
      </c>
      <c r="B177" t="str">
        <f>INDEX(Orders[Customer ID], MATCH(A177, Orders[Order ID],0))</f>
        <v>BC-11125</v>
      </c>
      <c r="C177" s="4">
        <f>INDEX(Orders[Order Date], MATCH(A177, Orders[Order ID],0))</f>
        <v>41895</v>
      </c>
      <c r="D177">
        <f>SUMIF(Orders[Order ID], A177, Orders[Sales])</f>
        <v>340.11599999999999</v>
      </c>
      <c r="I177" t="s">
        <v>7152</v>
      </c>
      <c r="J177" t="s">
        <v>3104</v>
      </c>
      <c r="K177">
        <v>41895</v>
      </c>
      <c r="L177">
        <v>340.11599999999999</v>
      </c>
    </row>
    <row r="178" spans="1:12">
      <c r="A178" t="str">
        <v>CA-2014-113880</v>
      </c>
      <c r="B178" t="str">
        <f>INDEX(Orders[Customer ID], MATCH(A178, Orders[Order ID],0))</f>
        <v>VF-21715</v>
      </c>
      <c r="C178" s="4">
        <f>INDEX(Orders[Order Date], MATCH(A178, Orders[Order ID],0))</f>
        <v>41699</v>
      </c>
      <c r="D178">
        <f>SUMIF(Orders[Order ID], A178, Orders[Sales])</f>
        <v>651.58799999999997</v>
      </c>
      <c r="I178" t="s">
        <v>7623</v>
      </c>
      <c r="J178" t="s">
        <v>358</v>
      </c>
      <c r="K178">
        <v>41699</v>
      </c>
      <c r="L178">
        <v>651.58799999999997</v>
      </c>
    </row>
    <row r="179" spans="1:12">
      <c r="A179" t="str">
        <v>CA-2014-113887</v>
      </c>
      <c r="B179" t="str">
        <f>INDEX(Orders[Customer ID], MATCH(A179, Orders[Order ID],0))</f>
        <v>TH-21550</v>
      </c>
      <c r="C179" s="4">
        <f>INDEX(Orders[Order Date], MATCH(A179, Orders[Order ID],0))</f>
        <v>41734</v>
      </c>
      <c r="D179">
        <f>SUMIF(Orders[Order ID], A179, Orders[Sales])</f>
        <v>55.48</v>
      </c>
      <c r="I179" t="s">
        <v>7536</v>
      </c>
      <c r="J179" t="s">
        <v>1756</v>
      </c>
      <c r="K179">
        <v>41734</v>
      </c>
      <c r="L179">
        <v>55.48</v>
      </c>
    </row>
    <row r="180" spans="1:12">
      <c r="A180" t="str">
        <v>CA-2014-113929</v>
      </c>
      <c r="B180" t="str">
        <f>INDEX(Orders[Customer ID], MATCH(A180, Orders[Order ID],0))</f>
        <v>CK-12205</v>
      </c>
      <c r="C180" s="4">
        <f>INDEX(Orders[Order Date], MATCH(A180, Orders[Order ID],0))</f>
        <v>41806</v>
      </c>
      <c r="D180">
        <f>SUMIF(Orders[Order ID], A180, Orders[Sales])</f>
        <v>115.952</v>
      </c>
      <c r="I180" t="s">
        <v>7383</v>
      </c>
      <c r="J180" t="s">
        <v>1063</v>
      </c>
      <c r="K180">
        <v>41806</v>
      </c>
      <c r="L180">
        <v>115.952</v>
      </c>
    </row>
    <row r="181" spans="1:12">
      <c r="A181" t="str">
        <v>CA-2014-113964</v>
      </c>
      <c r="B181" t="str">
        <f>INDEX(Orders[Customer ID], MATCH(A181, Orders[Order ID],0))</f>
        <v>JP-16135</v>
      </c>
      <c r="C181" s="4">
        <f>INDEX(Orders[Order Date], MATCH(A181, Orders[Order ID],0))</f>
        <v>41905</v>
      </c>
      <c r="D181">
        <f>SUMIF(Orders[Order ID], A181, Orders[Sales])</f>
        <v>18.463999999999999</v>
      </c>
      <c r="I181" t="s">
        <v>7101</v>
      </c>
      <c r="J181" t="s">
        <v>2174</v>
      </c>
      <c r="K181">
        <v>41905</v>
      </c>
      <c r="L181">
        <v>18.463999999999999</v>
      </c>
    </row>
    <row r="182" spans="1:12">
      <c r="A182" t="str">
        <v>CA-2014-114125</v>
      </c>
      <c r="B182" t="str">
        <f>INDEX(Orders[Customer ID], MATCH(A182, Orders[Order ID],0))</f>
        <v>GH-14410</v>
      </c>
      <c r="C182" s="4">
        <f>INDEX(Orders[Order Date], MATCH(A182, Orders[Order ID],0))</f>
        <v>41829</v>
      </c>
      <c r="D182">
        <f>SUMIF(Orders[Order ID], A182, Orders[Sales])</f>
        <v>68.704000000000008</v>
      </c>
      <c r="I182" t="s">
        <v>7331</v>
      </c>
      <c r="J182" t="s">
        <v>1785</v>
      </c>
      <c r="K182">
        <v>41829</v>
      </c>
      <c r="L182">
        <v>68.704000000000008</v>
      </c>
    </row>
    <row r="183" spans="1:12">
      <c r="A183" t="str">
        <v>CA-2014-114181</v>
      </c>
      <c r="B183" t="str">
        <f>INDEX(Orders[Customer ID], MATCH(A183, Orders[Order ID],0))</f>
        <v>AF-10885</v>
      </c>
      <c r="C183" s="4">
        <f>INDEX(Orders[Order Date], MATCH(A183, Orders[Order ID],0))</f>
        <v>41769</v>
      </c>
      <c r="D183">
        <f>SUMIF(Orders[Order ID], A183, Orders[Sales])</f>
        <v>372.28499999999997</v>
      </c>
      <c r="I183" t="s">
        <v>7465</v>
      </c>
      <c r="J183" t="s">
        <v>4342</v>
      </c>
      <c r="K183">
        <v>41769</v>
      </c>
      <c r="L183">
        <v>372.28499999999997</v>
      </c>
    </row>
    <row r="184" spans="1:12">
      <c r="A184" t="str">
        <v>CA-2014-114195</v>
      </c>
      <c r="B184" t="str">
        <f>INDEX(Orders[Customer ID], MATCH(A184, Orders[Order ID],0))</f>
        <v>EA-14035</v>
      </c>
      <c r="C184" s="4">
        <f>INDEX(Orders[Order Date], MATCH(A184, Orders[Order ID],0))</f>
        <v>41944</v>
      </c>
      <c r="D184">
        <f>SUMIF(Orders[Order ID], A184, Orders[Sales])</f>
        <v>94.263999999999996</v>
      </c>
      <c r="I184" t="s">
        <v>6981</v>
      </c>
      <c r="J184" t="s">
        <v>2730</v>
      </c>
      <c r="K184">
        <v>41944</v>
      </c>
      <c r="L184">
        <v>94.263999999999996</v>
      </c>
    </row>
    <row r="185" spans="1:12">
      <c r="A185" t="str">
        <v>CA-2014-114251</v>
      </c>
      <c r="B185" t="str">
        <f>INDEX(Orders[Customer ID], MATCH(A185, Orders[Order ID],0))</f>
        <v>MD-17350</v>
      </c>
      <c r="C185" s="4">
        <f>INDEX(Orders[Order Date], MATCH(A185, Orders[Order ID],0))</f>
        <v>41948</v>
      </c>
      <c r="D185">
        <f>SUMIF(Orders[Order ID], A185, Orders[Sales])</f>
        <v>1476.8339999999998</v>
      </c>
      <c r="I185" t="s">
        <v>6948</v>
      </c>
      <c r="J185" t="s">
        <v>2428</v>
      </c>
      <c r="K185">
        <v>41948</v>
      </c>
      <c r="L185">
        <v>1476.8339999999998</v>
      </c>
    </row>
    <row r="186" spans="1:12">
      <c r="A186" t="str">
        <v>CA-2014-114314</v>
      </c>
      <c r="B186" t="str">
        <f>INDEX(Orders[Customer ID], MATCH(A186, Orders[Order ID],0))</f>
        <v>DB-13555</v>
      </c>
      <c r="C186" s="4">
        <f>INDEX(Orders[Order Date], MATCH(A186, Orders[Order ID],0))</f>
        <v>41923</v>
      </c>
      <c r="D186">
        <f>SUMIF(Orders[Order ID], A186, Orders[Sales])</f>
        <v>16.23</v>
      </c>
      <c r="I186" t="s">
        <v>7035</v>
      </c>
      <c r="J186" t="s">
        <v>2274</v>
      </c>
      <c r="K186">
        <v>41923</v>
      </c>
      <c r="L186">
        <v>16.23</v>
      </c>
    </row>
    <row r="187" spans="1:12">
      <c r="A187" t="str">
        <v>CA-2014-114321</v>
      </c>
      <c r="B187" t="str">
        <f>INDEX(Orders[Customer ID], MATCH(A187, Orders[Order ID],0))</f>
        <v>NC-18535</v>
      </c>
      <c r="C187" s="4">
        <f>INDEX(Orders[Order Date], MATCH(A187, Orders[Order ID],0))</f>
        <v>41871</v>
      </c>
      <c r="D187">
        <f>SUMIF(Orders[Order ID], A187, Orders[Sales])</f>
        <v>1417.35</v>
      </c>
      <c r="I187" t="s">
        <v>7234</v>
      </c>
      <c r="J187" t="s">
        <v>187</v>
      </c>
      <c r="K187">
        <v>41871</v>
      </c>
      <c r="L187">
        <v>1417.35</v>
      </c>
    </row>
    <row r="188" spans="1:12">
      <c r="A188" t="str">
        <v>CA-2014-114335</v>
      </c>
      <c r="B188" t="str">
        <f>INDEX(Orders[Customer ID], MATCH(A188, Orders[Order ID],0))</f>
        <v>XP-21865</v>
      </c>
      <c r="C188" s="4">
        <f>INDEX(Orders[Order Date], MATCH(A188, Orders[Order ID],0))</f>
        <v>41910</v>
      </c>
      <c r="D188">
        <f>SUMIF(Orders[Order ID], A188, Orders[Sales])</f>
        <v>337.08800000000002</v>
      </c>
      <c r="I188" t="s">
        <v>7081</v>
      </c>
      <c r="J188" t="s">
        <v>1171</v>
      </c>
      <c r="K188">
        <v>41910</v>
      </c>
      <c r="L188">
        <v>337.08800000000002</v>
      </c>
    </row>
    <row r="189" spans="1:12">
      <c r="A189" t="str">
        <v>CA-2014-114433</v>
      </c>
      <c r="B189" t="str">
        <f>INDEX(Orders[Customer ID], MATCH(A189, Orders[Order ID],0))</f>
        <v>NP-18325</v>
      </c>
      <c r="C189" s="4">
        <f>INDEX(Orders[Order Date], MATCH(A189, Orders[Order ID],0))</f>
        <v>41772</v>
      </c>
      <c r="D189">
        <f>SUMIF(Orders[Order ID], A189, Orders[Sales])</f>
        <v>149.97</v>
      </c>
      <c r="I189" t="s">
        <v>7455</v>
      </c>
      <c r="J189" t="s">
        <v>650</v>
      </c>
      <c r="K189">
        <v>41772</v>
      </c>
      <c r="L189">
        <v>149.97</v>
      </c>
    </row>
    <row r="190" spans="1:12">
      <c r="A190" t="str">
        <v>CA-2014-114510</v>
      </c>
      <c r="B190" t="str">
        <f>INDEX(Orders[Customer ID], MATCH(A190, Orders[Order ID],0))</f>
        <v>JF-15295</v>
      </c>
      <c r="C190" s="4">
        <f>INDEX(Orders[Order Date], MATCH(A190, Orders[Order ID],0))</f>
        <v>41712</v>
      </c>
      <c r="D190">
        <f>SUMIF(Orders[Order ID], A190, Orders[Sales])</f>
        <v>280.27600000000001</v>
      </c>
      <c r="I190" t="s">
        <v>7599</v>
      </c>
      <c r="J190" t="s">
        <v>3261</v>
      </c>
      <c r="K190">
        <v>41712</v>
      </c>
      <c r="L190">
        <v>280.27600000000001</v>
      </c>
    </row>
    <row r="191" spans="1:12">
      <c r="A191" t="str">
        <v>CA-2014-114517</v>
      </c>
      <c r="B191" t="str">
        <f>INDEX(Orders[Customer ID], MATCH(A191, Orders[Order ID],0))</f>
        <v>TH-21235</v>
      </c>
      <c r="C191" s="4">
        <f>INDEX(Orders[Order Date], MATCH(A191, Orders[Order ID],0))</f>
        <v>41996</v>
      </c>
      <c r="D191">
        <f>SUMIF(Orders[Order ID], A191, Orders[Sales])</f>
        <v>109.83600000000001</v>
      </c>
      <c r="I191" t="s">
        <v>6722</v>
      </c>
      <c r="J191" t="s">
        <v>2435</v>
      </c>
      <c r="K191">
        <v>41996</v>
      </c>
      <c r="L191">
        <v>109.83600000000001</v>
      </c>
    </row>
    <row r="192" spans="1:12">
      <c r="A192" t="str">
        <v>CA-2014-114643</v>
      </c>
      <c r="B192" t="str">
        <f>INDEX(Orders[Customer ID], MATCH(A192, Orders[Order ID],0))</f>
        <v>FM-14215</v>
      </c>
      <c r="C192" s="4">
        <f>INDEX(Orders[Order Date], MATCH(A192, Orders[Order ID],0))</f>
        <v>41803</v>
      </c>
      <c r="D192">
        <f>SUMIF(Orders[Order ID], A192, Orders[Sales])</f>
        <v>14.52</v>
      </c>
      <c r="I192" t="s">
        <v>7387</v>
      </c>
      <c r="J192" t="s">
        <v>194</v>
      </c>
      <c r="K192">
        <v>41803</v>
      </c>
      <c r="L192">
        <v>14.52</v>
      </c>
    </row>
    <row r="193" spans="1:12">
      <c r="A193" t="str">
        <v>CA-2014-114790</v>
      </c>
      <c r="B193" t="str">
        <f>INDEX(Orders[Customer ID], MATCH(A193, Orders[Order ID],0))</f>
        <v>FM-14215</v>
      </c>
      <c r="C193" s="4">
        <f>INDEX(Orders[Order Date], MATCH(A193, Orders[Order ID],0))</f>
        <v>41709</v>
      </c>
      <c r="D193">
        <f>SUMIF(Orders[Order ID], A193, Orders[Sales])</f>
        <v>782.63000000000011</v>
      </c>
      <c r="I193" t="s">
        <v>7604</v>
      </c>
      <c r="J193" t="s">
        <v>194</v>
      </c>
      <c r="K193">
        <v>41709</v>
      </c>
      <c r="L193">
        <v>782.63000000000011</v>
      </c>
    </row>
    <row r="194" spans="1:12">
      <c r="A194" t="str">
        <v>CA-2014-115049</v>
      </c>
      <c r="B194" t="str">
        <f>INDEX(Orders[Customer ID], MATCH(A194, Orders[Order ID],0))</f>
        <v>MM-17920</v>
      </c>
      <c r="C194" s="4">
        <f>INDEX(Orders[Order Date], MATCH(A194, Orders[Order ID],0))</f>
        <v>41908</v>
      </c>
      <c r="D194">
        <f>SUMIF(Orders[Order ID], A194, Orders[Sales])</f>
        <v>153.82400000000001</v>
      </c>
      <c r="I194" t="s">
        <v>7091</v>
      </c>
      <c r="J194" t="s">
        <v>197</v>
      </c>
      <c r="K194">
        <v>41908</v>
      </c>
      <c r="L194">
        <v>153.82400000000001</v>
      </c>
    </row>
    <row r="195" spans="1:12">
      <c r="A195" t="str">
        <v>CA-2014-115056</v>
      </c>
      <c r="B195" t="str">
        <f>INDEX(Orders[Customer ID], MATCH(A195, Orders[Order ID],0))</f>
        <v>AR-10510</v>
      </c>
      <c r="C195" s="4">
        <f>INDEX(Orders[Order Date], MATCH(A195, Orders[Order ID],0))</f>
        <v>41761</v>
      </c>
      <c r="D195">
        <f>SUMIF(Orders[Order ID], A195, Orders[Sales])</f>
        <v>26.135999999999999</v>
      </c>
      <c r="I195" t="s">
        <v>7483</v>
      </c>
      <c r="J195" t="s">
        <v>383</v>
      </c>
      <c r="K195">
        <v>41761</v>
      </c>
      <c r="L195">
        <v>26.135999999999999</v>
      </c>
    </row>
    <row r="196" spans="1:12">
      <c r="A196" t="str">
        <v>CA-2014-115084</v>
      </c>
      <c r="B196" t="str">
        <f>INDEX(Orders[Customer ID], MATCH(A196, Orders[Order ID],0))</f>
        <v>LS-17200</v>
      </c>
      <c r="C196" s="4">
        <f>INDEX(Orders[Order Date], MATCH(A196, Orders[Order ID],0))</f>
        <v>41930</v>
      </c>
      <c r="D196">
        <f>SUMIF(Orders[Order ID], A196, Orders[Sales])</f>
        <v>605.34</v>
      </c>
      <c r="I196" t="s">
        <v>7013</v>
      </c>
      <c r="J196" t="s">
        <v>2046</v>
      </c>
      <c r="K196">
        <v>41930</v>
      </c>
      <c r="L196">
        <v>605.34</v>
      </c>
    </row>
    <row r="197" spans="1:12">
      <c r="A197" t="str">
        <v>CA-2014-115133</v>
      </c>
      <c r="B197" t="str">
        <f>INDEX(Orders[Customer ID], MATCH(A197, Orders[Order ID],0))</f>
        <v>DA-13450</v>
      </c>
      <c r="C197" s="4">
        <f>INDEX(Orders[Order Date], MATCH(A197, Orders[Order ID],0))</f>
        <v>41908</v>
      </c>
      <c r="D197">
        <f>SUMIF(Orders[Order ID], A197, Orders[Sales])</f>
        <v>52.752000000000002</v>
      </c>
      <c r="I197" t="s">
        <v>7090</v>
      </c>
      <c r="J197" t="s">
        <v>3902</v>
      </c>
      <c r="K197">
        <v>41908</v>
      </c>
      <c r="L197">
        <v>52.752000000000002</v>
      </c>
    </row>
    <row r="198" spans="1:12">
      <c r="A198" t="str">
        <v>CA-2014-115161</v>
      </c>
      <c r="B198" t="str">
        <f>INDEX(Orders[Customer ID], MATCH(A198, Orders[Order ID],0))</f>
        <v>LC-17050</v>
      </c>
      <c r="C198" s="4">
        <f>INDEX(Orders[Order Date], MATCH(A198, Orders[Order ID],0))</f>
        <v>41670</v>
      </c>
      <c r="D198">
        <f>SUMIF(Orders[Order ID], A198, Orders[Sales])</f>
        <v>290.666</v>
      </c>
      <c r="I198" t="s">
        <v>7654</v>
      </c>
      <c r="J198" t="s">
        <v>1447</v>
      </c>
      <c r="K198">
        <v>41670</v>
      </c>
      <c r="L198">
        <v>290.666</v>
      </c>
    </row>
    <row r="199" spans="1:12">
      <c r="A199" t="str">
        <v>CA-2014-115259</v>
      </c>
      <c r="B199" t="str">
        <f>INDEX(Orders[Customer ID], MATCH(A199, Orders[Order ID],0))</f>
        <v>RC-19960</v>
      </c>
      <c r="C199" s="4">
        <f>INDEX(Orders[Order Date], MATCH(A199, Orders[Order ID],0))</f>
        <v>41876</v>
      </c>
      <c r="D199">
        <f>SUMIF(Orders[Order ID], A199, Orders[Sales])</f>
        <v>199.256</v>
      </c>
      <c r="I199" t="s">
        <v>7218</v>
      </c>
      <c r="J199" t="s">
        <v>2290</v>
      </c>
      <c r="K199">
        <v>41876</v>
      </c>
      <c r="L199">
        <v>199.256</v>
      </c>
    </row>
    <row r="200" spans="1:12">
      <c r="A200" t="str">
        <v>CA-2014-115336</v>
      </c>
      <c r="B200" t="str">
        <f>INDEX(Orders[Customer ID], MATCH(A200, Orders[Order ID],0))</f>
        <v>AB-10600</v>
      </c>
      <c r="C200" s="4">
        <f>INDEX(Orders[Order Date], MATCH(A200, Orders[Order ID],0))</f>
        <v>41961</v>
      </c>
      <c r="D200">
        <f>SUMIF(Orders[Order ID], A200, Orders[Sales])</f>
        <v>14.48</v>
      </c>
      <c r="I200" t="s">
        <v>6890</v>
      </c>
      <c r="J200" t="s">
        <v>1353</v>
      </c>
      <c r="K200">
        <v>41961</v>
      </c>
      <c r="L200">
        <v>14.48</v>
      </c>
    </row>
    <row r="201" spans="1:12">
      <c r="A201" t="str">
        <v>CA-2014-115357</v>
      </c>
      <c r="B201" t="str">
        <f>INDEX(Orders[Customer ID], MATCH(A201, Orders[Order ID],0))</f>
        <v>RF-19735</v>
      </c>
      <c r="C201" s="4">
        <f>INDEX(Orders[Order Date], MATCH(A201, Orders[Order ID],0))</f>
        <v>41857</v>
      </c>
      <c r="D201">
        <f>SUMIF(Orders[Order ID], A201, Orders[Sales])</f>
        <v>62.91</v>
      </c>
      <c r="I201" t="s">
        <v>7265</v>
      </c>
      <c r="J201" t="s">
        <v>1938</v>
      </c>
      <c r="K201">
        <v>41857</v>
      </c>
      <c r="L201">
        <v>62.91</v>
      </c>
    </row>
    <row r="202" spans="1:12">
      <c r="A202" t="str">
        <v>CA-2014-115791</v>
      </c>
      <c r="B202" t="str">
        <f>INDEX(Orders[Customer ID], MATCH(A202, Orders[Order ID],0))</f>
        <v>DL-13315</v>
      </c>
      <c r="C202" s="4">
        <f>INDEX(Orders[Order Date], MATCH(A202, Orders[Order ID],0))</f>
        <v>41655</v>
      </c>
      <c r="D202">
        <f>SUMIF(Orders[Order ID], A202, Orders[Sales])</f>
        <v>299.964</v>
      </c>
      <c r="I202" t="s">
        <v>7669</v>
      </c>
      <c r="J202" t="s">
        <v>588</v>
      </c>
      <c r="K202">
        <v>41655</v>
      </c>
      <c r="L202">
        <v>299.964</v>
      </c>
    </row>
    <row r="203" spans="1:12">
      <c r="A203" t="str">
        <v>CA-2014-115812</v>
      </c>
      <c r="B203" t="str">
        <f>INDEX(Orders[Customer ID], MATCH(A203, Orders[Order ID],0))</f>
        <v>BH-11710</v>
      </c>
      <c r="C203" s="4">
        <f>INDEX(Orders[Order Date], MATCH(A203, Orders[Order ID],0))</f>
        <v>41799</v>
      </c>
      <c r="D203">
        <f>SUMIF(Orders[Order ID], A203, Orders[Sales])</f>
        <v>3714.3040000000001</v>
      </c>
      <c r="I203" t="s">
        <v>7389</v>
      </c>
      <c r="J203" t="s">
        <v>636</v>
      </c>
      <c r="K203">
        <v>41799</v>
      </c>
      <c r="L203">
        <v>3714.3040000000001</v>
      </c>
    </row>
    <row r="204" spans="1:12">
      <c r="A204" t="str">
        <v>CA-2014-115889</v>
      </c>
      <c r="B204" t="str">
        <f>INDEX(Orders[Customer ID], MATCH(A204, Orders[Order ID],0))</f>
        <v>SH-20395</v>
      </c>
      <c r="C204" s="4">
        <f>INDEX(Orders[Order Date], MATCH(A204, Orders[Order ID],0))</f>
        <v>41945</v>
      </c>
      <c r="D204">
        <f>SUMIF(Orders[Order ID], A204, Orders[Sales])</f>
        <v>409.30400000000003</v>
      </c>
      <c r="I204" t="s">
        <v>6970</v>
      </c>
      <c r="J204" t="s">
        <v>627</v>
      </c>
      <c r="K204">
        <v>41945</v>
      </c>
      <c r="L204">
        <v>409.30400000000003</v>
      </c>
    </row>
    <row r="205" spans="1:12">
      <c r="A205" t="str">
        <v>CA-2014-115973</v>
      </c>
      <c r="B205" t="str">
        <f>INDEX(Orders[Customer ID], MATCH(A205, Orders[Order ID],0))</f>
        <v>NG-18430</v>
      </c>
      <c r="C205" s="4">
        <f>INDEX(Orders[Order Date], MATCH(A205, Orders[Order ID],0))</f>
        <v>41967</v>
      </c>
      <c r="D205">
        <f>SUMIF(Orders[Order ID], A205, Orders[Sales])</f>
        <v>2.6240000000000001</v>
      </c>
      <c r="I205" t="s">
        <v>6849</v>
      </c>
      <c r="J205" t="s">
        <v>1285</v>
      </c>
      <c r="K205">
        <v>41967</v>
      </c>
      <c r="L205">
        <v>2.6240000000000001</v>
      </c>
    </row>
    <row r="206" spans="1:12">
      <c r="A206" t="str">
        <v>CA-2014-115980</v>
      </c>
      <c r="B206" t="str">
        <f>INDEX(Orders[Customer ID], MATCH(A206, Orders[Order ID],0))</f>
        <v>VW-21775</v>
      </c>
      <c r="C206" s="4">
        <f>INDEX(Orders[Order Date], MATCH(A206, Orders[Order ID],0))</f>
        <v>41835</v>
      </c>
      <c r="D206">
        <f>SUMIF(Orders[Order ID], A206, Orders[Sales])</f>
        <v>9.51</v>
      </c>
      <c r="I206" t="s">
        <v>7314</v>
      </c>
      <c r="J206" t="s">
        <v>741</v>
      </c>
      <c r="K206">
        <v>41835</v>
      </c>
      <c r="L206">
        <v>9.51</v>
      </c>
    </row>
    <row r="207" spans="1:12">
      <c r="A207" t="str">
        <v>CA-2014-116190</v>
      </c>
      <c r="B207" t="str">
        <f>INDEX(Orders[Customer ID], MATCH(A207, Orders[Order ID],0))</f>
        <v>SG-20470</v>
      </c>
      <c r="C207" s="4">
        <f>INDEX(Orders[Order Date], MATCH(A207, Orders[Order ID],0))</f>
        <v>41846</v>
      </c>
      <c r="D207">
        <f>SUMIF(Orders[Order ID], A207, Orders[Sales])</f>
        <v>256.47999999999996</v>
      </c>
      <c r="I207" t="s">
        <v>7290</v>
      </c>
      <c r="J207" t="s">
        <v>2945</v>
      </c>
      <c r="K207">
        <v>41846</v>
      </c>
      <c r="L207">
        <v>256.47999999999996</v>
      </c>
    </row>
    <row r="208" spans="1:12">
      <c r="A208" t="str">
        <v>CA-2014-116239</v>
      </c>
      <c r="B208" t="str">
        <f>INDEX(Orders[Customer ID], MATCH(A208, Orders[Order ID],0))</f>
        <v>CL-12565</v>
      </c>
      <c r="C208" s="4">
        <f>INDEX(Orders[Order Date], MATCH(A208, Orders[Order ID],0))</f>
        <v>41702</v>
      </c>
      <c r="D208">
        <f>SUMIF(Orders[Order ID], A208, Orders[Sales])</f>
        <v>354.9</v>
      </c>
      <c r="I208" t="s">
        <v>7612</v>
      </c>
      <c r="J208" t="s">
        <v>3620</v>
      </c>
      <c r="K208">
        <v>41702</v>
      </c>
      <c r="L208">
        <v>354.9</v>
      </c>
    </row>
    <row r="209" spans="1:12">
      <c r="A209" t="str">
        <v>CA-2014-116246</v>
      </c>
      <c r="B209" t="str">
        <f>INDEX(Orders[Customer ID], MATCH(A209, Orders[Order ID],0))</f>
        <v>LW-17215</v>
      </c>
      <c r="C209" s="4">
        <f>INDEX(Orders[Order Date], MATCH(A209, Orders[Order ID],0))</f>
        <v>41894</v>
      </c>
      <c r="D209">
        <f>SUMIF(Orders[Order ID], A209, Orders[Sales])</f>
        <v>3785.2919999999999</v>
      </c>
      <c r="I209" t="s">
        <v>7161</v>
      </c>
      <c r="J209" t="s">
        <v>575</v>
      </c>
      <c r="K209">
        <v>41894</v>
      </c>
      <c r="L209">
        <v>3785.2919999999999</v>
      </c>
    </row>
    <row r="210" spans="1:12">
      <c r="A210" t="str">
        <v>CA-2014-116407</v>
      </c>
      <c r="B210" t="str">
        <f>INDEX(Orders[Customer ID], MATCH(A210, Orders[Order ID],0))</f>
        <v>JF-15190</v>
      </c>
      <c r="C210" s="4">
        <f>INDEX(Orders[Order Date], MATCH(A210, Orders[Order ID],0))</f>
        <v>41958</v>
      </c>
      <c r="D210">
        <f>SUMIF(Orders[Order ID], A210, Orders[Sales])</f>
        <v>362.17599999999999</v>
      </c>
      <c r="I210" t="s">
        <v>6910</v>
      </c>
      <c r="J210" t="s">
        <v>1655</v>
      </c>
      <c r="K210">
        <v>41958</v>
      </c>
      <c r="L210">
        <v>362.17599999999999</v>
      </c>
    </row>
    <row r="211" spans="1:12">
      <c r="A211" t="str">
        <v>CA-2014-116568</v>
      </c>
      <c r="B211" t="str">
        <f>INDEX(Orders[Customer ID], MATCH(A211, Orders[Order ID],0))</f>
        <v>BM-11785</v>
      </c>
      <c r="C211" s="4">
        <f>INDEX(Orders[Order Date], MATCH(A211, Orders[Order ID],0))</f>
        <v>41987</v>
      </c>
      <c r="D211">
        <f>SUMIF(Orders[Order ID], A211, Orders[Sales])</f>
        <v>186.304</v>
      </c>
      <c r="I211" t="s">
        <v>6762</v>
      </c>
      <c r="J211" t="s">
        <v>3228</v>
      </c>
      <c r="K211">
        <v>41987</v>
      </c>
      <c r="L211">
        <v>186.304</v>
      </c>
    </row>
    <row r="212" spans="1:12">
      <c r="A212" t="str">
        <v>CA-2014-116666</v>
      </c>
      <c r="B212" t="str">
        <f>INDEX(Orders[Customer ID], MATCH(A212, Orders[Order ID],0))</f>
        <v>KT-16480</v>
      </c>
      <c r="C212" s="4">
        <f>INDEX(Orders[Order Date], MATCH(A212, Orders[Order ID],0))</f>
        <v>41767</v>
      </c>
      <c r="D212">
        <f>SUMIF(Orders[Order ID], A212, Orders[Sales])</f>
        <v>1799.97</v>
      </c>
      <c r="I212" t="s">
        <v>7469</v>
      </c>
      <c r="J212" t="s">
        <v>2143</v>
      </c>
      <c r="K212">
        <v>41767</v>
      </c>
      <c r="L212">
        <v>1799.97</v>
      </c>
    </row>
    <row r="213" spans="1:12">
      <c r="A213" t="str">
        <v>CA-2014-116673</v>
      </c>
      <c r="B213" t="str">
        <f>INDEX(Orders[Customer ID], MATCH(A213, Orders[Order ID],0))</f>
        <v>JO-15280</v>
      </c>
      <c r="C213" s="4">
        <f>INDEX(Orders[Order Date], MATCH(A213, Orders[Order ID],0))</f>
        <v>41988</v>
      </c>
      <c r="D213">
        <f>SUMIF(Orders[Order ID], A213, Orders[Sales])</f>
        <v>6.16</v>
      </c>
      <c r="I213" t="s">
        <v>6758</v>
      </c>
      <c r="J213" t="s">
        <v>1998</v>
      </c>
      <c r="K213">
        <v>41988</v>
      </c>
      <c r="L213">
        <v>6.16</v>
      </c>
    </row>
    <row r="214" spans="1:12">
      <c r="A214" t="str">
        <v>CA-2014-116757</v>
      </c>
      <c r="B214" t="str">
        <f>INDEX(Orders[Customer ID], MATCH(A214, Orders[Order ID],0))</f>
        <v>MS-17980</v>
      </c>
      <c r="C214" s="4">
        <f>INDEX(Orders[Order Date], MATCH(A214, Orders[Order ID],0))</f>
        <v>41820</v>
      </c>
      <c r="D214">
        <f>SUMIF(Orders[Order ID], A214, Orders[Sales])</f>
        <v>47.231999999999999</v>
      </c>
      <c r="I214" t="s">
        <v>7351</v>
      </c>
      <c r="J214" t="s">
        <v>680</v>
      </c>
      <c r="K214">
        <v>41820</v>
      </c>
      <c r="L214">
        <v>47.231999999999999</v>
      </c>
    </row>
    <row r="215" spans="1:12">
      <c r="A215" t="str">
        <v>CA-2014-116785</v>
      </c>
      <c r="B215" t="str">
        <f>INDEX(Orders[Customer ID], MATCH(A215, Orders[Order ID],0))</f>
        <v>MH-17290</v>
      </c>
      <c r="C215" s="4">
        <f>INDEX(Orders[Order Date], MATCH(A215, Orders[Order ID],0))</f>
        <v>41755</v>
      </c>
      <c r="D215">
        <f>SUMIF(Orders[Order ID], A215, Orders[Sales])</f>
        <v>34</v>
      </c>
      <c r="I215" t="s">
        <v>7496</v>
      </c>
      <c r="J215" t="s">
        <v>2499</v>
      </c>
      <c r="K215">
        <v>41755</v>
      </c>
      <c r="L215">
        <v>34</v>
      </c>
    </row>
    <row r="216" spans="1:12">
      <c r="A216" t="str">
        <v>CA-2014-116834</v>
      </c>
      <c r="B216" t="str">
        <f>INDEX(Orders[Customer ID], MATCH(A216, Orders[Order ID],0))</f>
        <v>Dp-13240</v>
      </c>
      <c r="C216" s="4">
        <f>INDEX(Orders[Order Date], MATCH(A216, Orders[Order ID],0))</f>
        <v>41923</v>
      </c>
      <c r="D216">
        <f>SUMIF(Orders[Order ID], A216, Orders[Sales])</f>
        <v>408.47</v>
      </c>
      <c r="I216" t="s">
        <v>7033</v>
      </c>
      <c r="J216" t="s">
        <v>1885</v>
      </c>
      <c r="K216">
        <v>41923</v>
      </c>
      <c r="L216">
        <v>408.47</v>
      </c>
    </row>
    <row r="217" spans="1:12">
      <c r="A217" t="str">
        <v>CA-2014-116904</v>
      </c>
      <c r="B217" t="str">
        <f>INDEX(Orders[Customer ID], MATCH(A217, Orders[Order ID],0))</f>
        <v>SC-20095</v>
      </c>
      <c r="C217" s="4">
        <f>INDEX(Orders[Order Date], MATCH(A217, Orders[Order ID],0))</f>
        <v>41905</v>
      </c>
      <c r="D217">
        <f>SUMIF(Orders[Order ID], A217, Orders[Sales])</f>
        <v>9900.19</v>
      </c>
      <c r="I217" t="s">
        <v>7097</v>
      </c>
      <c r="J217" t="s">
        <v>3883</v>
      </c>
      <c r="K217">
        <v>41905</v>
      </c>
      <c r="L217">
        <v>9900.19</v>
      </c>
    </row>
    <row r="218" spans="1:12">
      <c r="A218" t="str">
        <v>CA-2014-116932</v>
      </c>
      <c r="B218" t="str">
        <f>INDEX(Orders[Customer ID], MATCH(A218, Orders[Order ID],0))</f>
        <v>ME-18010</v>
      </c>
      <c r="C218" s="4">
        <f>INDEX(Orders[Order Date], MATCH(A218, Orders[Order ID],0))</f>
        <v>41841</v>
      </c>
      <c r="D218">
        <f>SUMIF(Orders[Order ID], A218, Orders[Sales])</f>
        <v>1173.616</v>
      </c>
      <c r="I218" t="s">
        <v>7301</v>
      </c>
      <c r="J218" t="s">
        <v>2009</v>
      </c>
      <c r="K218">
        <v>41841</v>
      </c>
      <c r="L218">
        <v>1173.616</v>
      </c>
    </row>
    <row r="219" spans="1:12">
      <c r="A219" t="str">
        <v>CA-2014-117016</v>
      </c>
      <c r="B219" t="str">
        <f>INDEX(Orders[Customer ID], MATCH(A219, Orders[Order ID],0))</f>
        <v>SC-20095</v>
      </c>
      <c r="C219" s="4">
        <f>INDEX(Orders[Order Date], MATCH(A219, Orders[Order ID],0))</f>
        <v>41702</v>
      </c>
      <c r="D219">
        <f>SUMIF(Orders[Order ID], A219, Orders[Sales])</f>
        <v>15.552</v>
      </c>
      <c r="I219" t="s">
        <v>7613</v>
      </c>
      <c r="J219" t="s">
        <v>3883</v>
      </c>
      <c r="K219">
        <v>41702</v>
      </c>
      <c r="L219">
        <v>15.552</v>
      </c>
    </row>
    <row r="220" spans="1:12">
      <c r="A220" t="str">
        <v>CA-2014-117317</v>
      </c>
      <c r="B220" t="str">
        <f>INDEX(Orders[Customer ID], MATCH(A220, Orders[Order ID],0))</f>
        <v>JF-15490</v>
      </c>
      <c r="C220" s="4">
        <f>INDEX(Orders[Order Date], MATCH(A220, Orders[Order ID],0))</f>
        <v>41931</v>
      </c>
      <c r="D220">
        <f>SUMIF(Orders[Order ID], A220, Orders[Sales])</f>
        <v>13.44</v>
      </c>
      <c r="I220" t="s">
        <v>7007</v>
      </c>
      <c r="J220" t="s">
        <v>2514</v>
      </c>
      <c r="K220">
        <v>41931</v>
      </c>
      <c r="L220">
        <v>13.44</v>
      </c>
    </row>
    <row r="221" spans="1:12">
      <c r="A221" t="str">
        <v>CA-2014-117345</v>
      </c>
      <c r="B221" t="str">
        <f>INDEX(Orders[Customer ID], MATCH(A221, Orders[Order ID],0))</f>
        <v>BF-10975</v>
      </c>
      <c r="C221" s="4">
        <f>INDEX(Orders[Order Date], MATCH(A221, Orders[Order ID],0))</f>
        <v>41852</v>
      </c>
      <c r="D221">
        <f>SUMIF(Orders[Order ID], A221, Orders[Sales])</f>
        <v>202.89600000000002</v>
      </c>
      <c r="I221" t="s">
        <v>7278</v>
      </c>
      <c r="J221" t="s">
        <v>1985</v>
      </c>
      <c r="K221">
        <v>41852</v>
      </c>
      <c r="L221">
        <v>202.89600000000002</v>
      </c>
    </row>
    <row r="222" spans="1:12">
      <c r="A222" t="str">
        <v>CA-2014-117429</v>
      </c>
      <c r="B222" t="str">
        <f>INDEX(Orders[Customer ID], MATCH(A222, Orders[Order ID],0))</f>
        <v>MR-17545</v>
      </c>
      <c r="C222" s="4">
        <f>INDEX(Orders[Order Date], MATCH(A222, Orders[Order ID],0))</f>
        <v>41919</v>
      </c>
      <c r="D222">
        <f>SUMIF(Orders[Order ID], A222, Orders[Sales])</f>
        <v>129.91999999999999</v>
      </c>
      <c r="I222" t="s">
        <v>7047</v>
      </c>
      <c r="J222" t="s">
        <v>2545</v>
      </c>
      <c r="K222">
        <v>41919</v>
      </c>
      <c r="L222">
        <v>129.91999999999999</v>
      </c>
    </row>
    <row r="223" spans="1:12">
      <c r="A223" t="str">
        <v>CA-2014-117464</v>
      </c>
      <c r="B223" t="str">
        <f>INDEX(Orders[Customer ID], MATCH(A223, Orders[Order ID],0))</f>
        <v>NP-18325</v>
      </c>
      <c r="C223" s="4">
        <f>INDEX(Orders[Order Date], MATCH(A223, Orders[Order ID],0))</f>
        <v>41842</v>
      </c>
      <c r="D223">
        <f>SUMIF(Orders[Order ID], A223, Orders[Sales])</f>
        <v>1136.0920000000001</v>
      </c>
      <c r="I223" t="s">
        <v>7298</v>
      </c>
      <c r="J223" t="s">
        <v>650</v>
      </c>
      <c r="K223">
        <v>41842</v>
      </c>
      <c r="L223">
        <v>1136.0920000000001</v>
      </c>
    </row>
    <row r="224" spans="1:12">
      <c r="A224" t="str">
        <v>CA-2014-117478</v>
      </c>
      <c r="B224" t="str">
        <f>INDEX(Orders[Customer ID], MATCH(A224, Orders[Order ID],0))</f>
        <v>LH-16750</v>
      </c>
      <c r="C224" s="4">
        <f>INDEX(Orders[Order Date], MATCH(A224, Orders[Order ID],0))</f>
        <v>41903</v>
      </c>
      <c r="D224">
        <f>SUMIF(Orders[Order ID], A224, Orders[Sales])</f>
        <v>6.57</v>
      </c>
      <c r="I224" t="s">
        <v>7112</v>
      </c>
      <c r="J224" t="s">
        <v>2722</v>
      </c>
      <c r="K224">
        <v>41903</v>
      </c>
      <c r="L224">
        <v>6.57</v>
      </c>
    </row>
    <row r="225" spans="1:12">
      <c r="A225" t="str">
        <v>CA-2014-117639</v>
      </c>
      <c r="B225" t="str">
        <f>INDEX(Orders[Customer ID], MATCH(A225, Orders[Order ID],0))</f>
        <v>MW-18235</v>
      </c>
      <c r="C225" s="4">
        <f>INDEX(Orders[Order Date], MATCH(A225, Orders[Order ID],0))</f>
        <v>41780</v>
      </c>
      <c r="D225">
        <f>SUMIF(Orders[Order ID], A225, Orders[Sales])</f>
        <v>3333.8999999999996</v>
      </c>
      <c r="I225" t="s">
        <v>7438</v>
      </c>
      <c r="J225" t="s">
        <v>1200</v>
      </c>
      <c r="K225">
        <v>41780</v>
      </c>
      <c r="L225">
        <v>3333.8999999999996</v>
      </c>
    </row>
    <row r="226" spans="1:12">
      <c r="A226" t="str">
        <v>CA-2014-117709</v>
      </c>
      <c r="B226" t="str">
        <f>INDEX(Orders[Customer ID], MATCH(A226, Orders[Order ID],0))</f>
        <v>PM-18940</v>
      </c>
      <c r="C226" s="4">
        <f>INDEX(Orders[Order Date], MATCH(A226, Orders[Order ID],0))</f>
        <v>41763</v>
      </c>
      <c r="D226">
        <f>SUMIF(Orders[Order ID], A226, Orders[Sales])</f>
        <v>46.8</v>
      </c>
      <c r="I226" t="s">
        <v>7477</v>
      </c>
      <c r="J226" t="s">
        <v>4092</v>
      </c>
      <c r="K226">
        <v>41763</v>
      </c>
      <c r="L226">
        <v>46.8</v>
      </c>
    </row>
    <row r="227" spans="1:12">
      <c r="A227" t="str">
        <v>CA-2014-117765</v>
      </c>
      <c r="B227" t="str">
        <f>INDEX(Orders[Customer ID], MATCH(A227, Orders[Order ID],0))</f>
        <v>RB-19465</v>
      </c>
      <c r="C227" s="4">
        <f>INDEX(Orders[Order Date], MATCH(A227, Orders[Order ID],0))</f>
        <v>41889</v>
      </c>
      <c r="D227">
        <f>SUMIF(Orders[Order ID], A227, Orders[Sales])</f>
        <v>643.78</v>
      </c>
      <c r="I227" t="s">
        <v>7188</v>
      </c>
      <c r="J227" t="s">
        <v>290</v>
      </c>
      <c r="K227">
        <v>41889</v>
      </c>
      <c r="L227">
        <v>643.78</v>
      </c>
    </row>
    <row r="228" spans="1:12">
      <c r="A228" t="str">
        <v>CA-2014-118192</v>
      </c>
      <c r="B228" t="str">
        <f>INDEX(Orders[Customer ID], MATCH(A228, Orders[Order ID],0))</f>
        <v>MM-17920</v>
      </c>
      <c r="C228" s="4">
        <f>INDEX(Orders[Order Date], MATCH(A228, Orders[Order ID],0))</f>
        <v>41652</v>
      </c>
      <c r="D228">
        <f>SUMIF(Orders[Order ID], A228, Orders[Sales])</f>
        <v>40.846000000000004</v>
      </c>
      <c r="I228" t="s">
        <v>7675</v>
      </c>
      <c r="J228" t="s">
        <v>197</v>
      </c>
      <c r="K228">
        <v>41652</v>
      </c>
      <c r="L228">
        <v>40.846000000000004</v>
      </c>
    </row>
    <row r="229" spans="1:12">
      <c r="A229" t="str">
        <v>CA-2014-118276</v>
      </c>
      <c r="B229" t="str">
        <f>INDEX(Orders[Customer ID], MATCH(A229, Orders[Order ID],0))</f>
        <v>MG-17890</v>
      </c>
      <c r="C229" s="4">
        <f>INDEX(Orders[Order Date], MATCH(A229, Orders[Order ID],0))</f>
        <v>42002</v>
      </c>
      <c r="D229">
        <f>SUMIF(Orders[Order ID], A229, Orders[Sales])</f>
        <v>8.7360000000000007</v>
      </c>
      <c r="I229" t="s">
        <v>6693</v>
      </c>
      <c r="J229" t="s">
        <v>2131</v>
      </c>
      <c r="K229">
        <v>42002</v>
      </c>
      <c r="L229">
        <v>8.7360000000000007</v>
      </c>
    </row>
    <row r="230" spans="1:12">
      <c r="A230" t="str">
        <v>CA-2014-118304</v>
      </c>
      <c r="B230" t="str">
        <f>INDEX(Orders[Customer ID], MATCH(A230, Orders[Order ID],0))</f>
        <v>KH-16360</v>
      </c>
      <c r="C230" s="4">
        <f>INDEX(Orders[Order Date], MATCH(A230, Orders[Order ID],0))</f>
        <v>41758</v>
      </c>
      <c r="D230">
        <f>SUMIF(Orders[Order ID], A230, Orders[Sales])</f>
        <v>19.98</v>
      </c>
      <c r="I230" t="s">
        <v>7490</v>
      </c>
      <c r="J230" t="s">
        <v>53</v>
      </c>
      <c r="K230">
        <v>41758</v>
      </c>
      <c r="L230">
        <v>19.98</v>
      </c>
    </row>
    <row r="231" spans="1:12">
      <c r="A231" t="str">
        <v>CA-2014-118339</v>
      </c>
      <c r="B231" t="str">
        <f>INDEX(Orders[Customer ID], MATCH(A231, Orders[Order ID],0))</f>
        <v>BN-11515</v>
      </c>
      <c r="C231" s="4">
        <f>INDEX(Orders[Order Date], MATCH(A231, Orders[Order ID],0))</f>
        <v>41715</v>
      </c>
      <c r="D231">
        <f>SUMIF(Orders[Order ID], A231, Orders[Sales])</f>
        <v>249.92000000000002</v>
      </c>
      <c r="I231" t="s">
        <v>7588</v>
      </c>
      <c r="J231" t="s">
        <v>269</v>
      </c>
      <c r="K231">
        <v>41715</v>
      </c>
      <c r="L231">
        <v>249.92000000000002</v>
      </c>
    </row>
    <row r="232" spans="1:12">
      <c r="A232" t="str">
        <v>CA-2014-118962</v>
      </c>
      <c r="B232" t="str">
        <f>INDEX(Orders[Customer ID], MATCH(A232, Orders[Order ID],0))</f>
        <v>CS-12130</v>
      </c>
      <c r="C232" s="4">
        <f>INDEX(Orders[Order Date], MATCH(A232, Orders[Order ID],0))</f>
        <v>41856</v>
      </c>
      <c r="D232">
        <f>SUMIF(Orders[Order ID], A232, Orders[Sales])</f>
        <v>472.04399999999998</v>
      </c>
      <c r="I232" t="s">
        <v>7267</v>
      </c>
      <c r="J232" t="s">
        <v>4791</v>
      </c>
      <c r="K232">
        <v>41856</v>
      </c>
      <c r="L232">
        <v>472.04399999999998</v>
      </c>
    </row>
    <row r="233" spans="1:12">
      <c r="A233" t="str">
        <v>CA-2014-118976</v>
      </c>
      <c r="B233" t="str">
        <f>INDEX(Orders[Customer ID], MATCH(A233, Orders[Order ID],0))</f>
        <v>MY-18295</v>
      </c>
      <c r="C233" s="4">
        <f>INDEX(Orders[Order Date], MATCH(A233, Orders[Order ID],0))</f>
        <v>41757</v>
      </c>
      <c r="D233">
        <f>SUMIF(Orders[Order ID], A233, Orders[Sales])</f>
        <v>526.96</v>
      </c>
      <c r="I233" t="s">
        <v>7491</v>
      </c>
      <c r="J233" t="s">
        <v>1741</v>
      </c>
      <c r="K233">
        <v>41757</v>
      </c>
      <c r="L233">
        <v>526.96</v>
      </c>
    </row>
    <row r="234" spans="1:12">
      <c r="A234" t="str">
        <v>CA-2014-119032</v>
      </c>
      <c r="B234" t="str">
        <f>INDEX(Orders[Customer ID], MATCH(A234, Orders[Order ID],0))</f>
        <v>MS-17770</v>
      </c>
      <c r="C234" s="4">
        <f>INDEX(Orders[Order Date], MATCH(A234, Orders[Order ID],0))</f>
        <v>41970</v>
      </c>
      <c r="D234">
        <f>SUMIF(Orders[Order ID], A234, Orders[Sales])</f>
        <v>3.76</v>
      </c>
      <c r="I234" t="s">
        <v>6836</v>
      </c>
      <c r="J234" t="s">
        <v>2530</v>
      </c>
      <c r="K234">
        <v>41970</v>
      </c>
      <c r="L234">
        <v>3.76</v>
      </c>
    </row>
    <row r="235" spans="1:12">
      <c r="A235" t="str">
        <v>CA-2014-119144</v>
      </c>
      <c r="B235" t="str">
        <f>INDEX(Orders[Customer ID], MATCH(A235, Orders[Order ID],0))</f>
        <v>JD-16150</v>
      </c>
      <c r="C235" s="4">
        <f>INDEX(Orders[Order Date], MATCH(A235, Orders[Order ID],0))</f>
        <v>41959</v>
      </c>
      <c r="D235">
        <f>SUMIF(Orders[Order ID], A235, Orders[Sales])</f>
        <v>730.85249999999996</v>
      </c>
      <c r="I235" t="s">
        <v>6909</v>
      </c>
      <c r="J235" t="s">
        <v>1122</v>
      </c>
      <c r="K235">
        <v>41959</v>
      </c>
      <c r="L235">
        <v>730.85249999999996</v>
      </c>
    </row>
    <row r="236" spans="1:12">
      <c r="A236" t="str">
        <v>CA-2014-119151</v>
      </c>
      <c r="B236" t="str">
        <f>INDEX(Orders[Customer ID], MATCH(A236, Orders[Order ID],0))</f>
        <v>MP-18175</v>
      </c>
      <c r="C236" s="4">
        <f>INDEX(Orders[Order Date], MATCH(A236, Orders[Order ID],0))</f>
        <v>41968</v>
      </c>
      <c r="D236">
        <f>SUMIF(Orders[Order ID], A236, Orders[Sales])</f>
        <v>1393.8720000000001</v>
      </c>
      <c r="I236" t="s">
        <v>6846</v>
      </c>
      <c r="J236" t="s">
        <v>410</v>
      </c>
      <c r="K236">
        <v>41968</v>
      </c>
      <c r="L236">
        <v>1393.8720000000001</v>
      </c>
    </row>
    <row r="237" spans="1:12">
      <c r="A237" t="str">
        <v>CA-2014-119172</v>
      </c>
      <c r="B237" t="str">
        <f>INDEX(Orders[Customer ID], MATCH(A237, Orders[Order ID],0))</f>
        <v>HD-14785</v>
      </c>
      <c r="C237" s="4">
        <f>INDEX(Orders[Order Date], MATCH(A237, Orders[Order ID],0))</f>
        <v>41770</v>
      </c>
      <c r="D237">
        <f>SUMIF(Orders[Order ID], A237, Orders[Sales])</f>
        <v>122.05199999999999</v>
      </c>
      <c r="I237" t="s">
        <v>7463</v>
      </c>
      <c r="J237" t="s">
        <v>5789</v>
      </c>
      <c r="K237">
        <v>41770</v>
      </c>
      <c r="L237">
        <v>122.05199999999999</v>
      </c>
    </row>
    <row r="238" spans="1:12">
      <c r="A238" t="str">
        <v>CA-2014-119375</v>
      </c>
      <c r="B238" t="str">
        <f>INDEX(Orders[Customer ID], MATCH(A238, Orders[Order ID],0))</f>
        <v>YC-21895</v>
      </c>
      <c r="C238" s="4">
        <f>INDEX(Orders[Order Date], MATCH(A238, Orders[Order ID],0))</f>
        <v>41960</v>
      </c>
      <c r="D238">
        <f>SUMIF(Orders[Order ID], A238, Orders[Sales])</f>
        <v>3116.49</v>
      </c>
      <c r="I238" t="s">
        <v>6899</v>
      </c>
      <c r="J238" t="s">
        <v>109</v>
      </c>
      <c r="K238">
        <v>41960</v>
      </c>
      <c r="L238">
        <v>3116.49</v>
      </c>
    </row>
    <row r="239" spans="1:12">
      <c r="A239" t="str">
        <v>CA-2014-119466</v>
      </c>
      <c r="B239" t="str">
        <f>INDEX(Orders[Customer ID], MATCH(A239, Orders[Order ID],0))</f>
        <v>SP-20860</v>
      </c>
      <c r="C239" s="4">
        <f>INDEX(Orders[Order Date], MATCH(A239, Orders[Order ID],0))</f>
        <v>41988</v>
      </c>
      <c r="D239">
        <f>SUMIF(Orders[Order ID], A239, Orders[Sales])</f>
        <v>8.5440000000000005</v>
      </c>
      <c r="I239" t="s">
        <v>6759</v>
      </c>
      <c r="J239" t="s">
        <v>1841</v>
      </c>
      <c r="K239">
        <v>41988</v>
      </c>
      <c r="L239">
        <v>8.5440000000000005</v>
      </c>
    </row>
    <row r="240" spans="1:12">
      <c r="A240" t="str">
        <v>CA-2014-119529</v>
      </c>
      <c r="B240" t="str">
        <f>INDEX(Orders[Customer ID], MATCH(A240, Orders[Order ID],0))</f>
        <v>DM-13345</v>
      </c>
      <c r="C240" s="4">
        <f>INDEX(Orders[Order Date], MATCH(A240, Orders[Order ID],0))</f>
        <v>41946</v>
      </c>
      <c r="D240">
        <f>SUMIF(Orders[Order ID], A240, Orders[Sales])</f>
        <v>5.76</v>
      </c>
      <c r="I240" t="s">
        <v>6963</v>
      </c>
      <c r="J240" t="s">
        <v>600</v>
      </c>
      <c r="K240">
        <v>41946</v>
      </c>
      <c r="L240">
        <v>5.76</v>
      </c>
    </row>
    <row r="241" spans="1:12">
      <c r="A241" t="str">
        <v>CA-2014-119977</v>
      </c>
      <c r="B241" t="str">
        <f>INDEX(Orders[Customer ID], MATCH(A241, Orders[Order ID],0))</f>
        <v>DN-13690</v>
      </c>
      <c r="C241" s="4">
        <f>INDEX(Orders[Order Date], MATCH(A241, Orders[Order ID],0))</f>
        <v>41920</v>
      </c>
      <c r="D241">
        <f>SUMIF(Orders[Order ID], A241, Orders[Sales])</f>
        <v>123.92</v>
      </c>
      <c r="I241" t="s">
        <v>7046</v>
      </c>
      <c r="J241" t="s">
        <v>3221</v>
      </c>
      <c r="K241">
        <v>41920</v>
      </c>
      <c r="L241">
        <v>123.92</v>
      </c>
    </row>
    <row r="242" spans="1:12">
      <c r="A242" t="str">
        <v>CA-2014-120096</v>
      </c>
      <c r="B242" t="str">
        <f>INDEX(Orders[Customer ID], MATCH(A242, Orders[Order ID],0))</f>
        <v>KE-16420</v>
      </c>
      <c r="C242" s="4">
        <f>INDEX(Orders[Order Date], MATCH(A242, Orders[Order ID],0))</f>
        <v>41824</v>
      </c>
      <c r="D242">
        <f>SUMIF(Orders[Order ID], A242, Orders[Sales])</f>
        <v>209.96800000000002</v>
      </c>
      <c r="I242" t="s">
        <v>7343</v>
      </c>
      <c r="J242" t="s">
        <v>705</v>
      </c>
      <c r="K242">
        <v>41824</v>
      </c>
      <c r="L242">
        <v>209.96800000000002</v>
      </c>
    </row>
    <row r="243" spans="1:12">
      <c r="A243" t="str">
        <v>CA-2014-120243</v>
      </c>
      <c r="B243" t="str">
        <f>INDEX(Orders[Customer ID], MATCH(A243, Orders[Order ID],0))</f>
        <v>AT-10435</v>
      </c>
      <c r="C243" s="4">
        <f>INDEX(Orders[Order Date], MATCH(A243, Orders[Order ID],0))</f>
        <v>42000</v>
      </c>
      <c r="D243">
        <f>SUMIF(Orders[Order ID], A243, Orders[Sales])</f>
        <v>11.56</v>
      </c>
      <c r="I243" t="s">
        <v>6700</v>
      </c>
      <c r="J243" t="s">
        <v>551</v>
      </c>
      <c r="K243">
        <v>42000</v>
      </c>
      <c r="L243">
        <v>11.56</v>
      </c>
    </row>
    <row r="244" spans="1:12">
      <c r="A244" t="str">
        <v>CA-2014-120278</v>
      </c>
      <c r="B244" t="str">
        <f>INDEX(Orders[Customer ID], MATCH(A244, Orders[Order ID],0))</f>
        <v>MS-17365</v>
      </c>
      <c r="C244" s="4">
        <f>INDEX(Orders[Order Date], MATCH(A244, Orders[Order ID],0))</f>
        <v>41950</v>
      </c>
      <c r="D244">
        <f>SUMIF(Orders[Order ID], A244, Orders[Sales])</f>
        <v>317.47999999999996</v>
      </c>
      <c r="I244" t="s">
        <v>6942</v>
      </c>
      <c r="J244" t="s">
        <v>3546</v>
      </c>
      <c r="K244">
        <v>41950</v>
      </c>
      <c r="L244">
        <v>317.47999999999996</v>
      </c>
    </row>
    <row r="245" spans="1:12">
      <c r="A245" t="str">
        <v>CA-2014-120411</v>
      </c>
      <c r="B245" t="str">
        <f>INDEX(Orders[Customer ID], MATCH(A245, Orders[Order ID],0))</f>
        <v>SB-20185</v>
      </c>
      <c r="C245" s="4">
        <f>INDEX(Orders[Order Date], MATCH(A245, Orders[Order ID],0))</f>
        <v>41902</v>
      </c>
      <c r="D245">
        <f>SUMIF(Orders[Order ID], A245, Orders[Sales])</f>
        <v>504.55</v>
      </c>
      <c r="I245" t="s">
        <v>7119</v>
      </c>
      <c r="J245" t="s">
        <v>3001</v>
      </c>
      <c r="K245">
        <v>41902</v>
      </c>
      <c r="L245">
        <v>504.55</v>
      </c>
    </row>
    <row r="246" spans="1:12">
      <c r="A246" t="str">
        <v>CA-2014-120432</v>
      </c>
      <c r="B246" t="str">
        <f>INDEX(Orders[Customer ID], MATCH(A246, Orders[Order ID],0))</f>
        <v>DW-13585</v>
      </c>
      <c r="C246" s="4">
        <f>INDEX(Orders[Order Date], MATCH(A246, Orders[Order ID],0))</f>
        <v>41875</v>
      </c>
      <c r="D246">
        <f>SUMIF(Orders[Order ID], A246, Orders[Sales])</f>
        <v>25.5</v>
      </c>
      <c r="I246" t="s">
        <v>7225</v>
      </c>
      <c r="J246" t="s">
        <v>3372</v>
      </c>
      <c r="K246">
        <v>41875</v>
      </c>
      <c r="L246">
        <v>25.5</v>
      </c>
    </row>
    <row r="247" spans="1:12">
      <c r="A247" t="str">
        <v>CA-2014-120474</v>
      </c>
      <c r="B247" t="str">
        <f>INDEX(Orders[Customer ID], MATCH(A247, Orders[Order ID],0))</f>
        <v>RP-19390</v>
      </c>
      <c r="C247" s="4">
        <f>INDEX(Orders[Order Date], MATCH(A247, Orders[Order ID],0))</f>
        <v>41974</v>
      </c>
      <c r="D247">
        <f>SUMIF(Orders[Order ID], A247, Orders[Sales])</f>
        <v>2854.48</v>
      </c>
      <c r="I247" t="s">
        <v>6815</v>
      </c>
      <c r="J247" t="s">
        <v>916</v>
      </c>
      <c r="K247">
        <v>41974</v>
      </c>
      <c r="L247">
        <v>2854.48</v>
      </c>
    </row>
    <row r="248" spans="1:12">
      <c r="A248" t="str">
        <v>CA-2014-120544</v>
      </c>
      <c r="B248" t="str">
        <f>INDEX(Orders[Customer ID], MATCH(A248, Orders[Order ID],0))</f>
        <v>SS-20140</v>
      </c>
      <c r="C248" s="4">
        <f>INDEX(Orders[Order Date], MATCH(A248, Orders[Order ID],0))</f>
        <v>41966</v>
      </c>
      <c r="D248">
        <f>SUMIF(Orders[Order ID], A248, Orders[Sales])</f>
        <v>46.088000000000001</v>
      </c>
      <c r="I248" t="s">
        <v>6862</v>
      </c>
      <c r="J248" t="s">
        <v>402</v>
      </c>
      <c r="K248">
        <v>41966</v>
      </c>
      <c r="L248">
        <v>46.088000000000001</v>
      </c>
    </row>
    <row r="249" spans="1:12">
      <c r="A249" t="str">
        <v>CA-2014-120670</v>
      </c>
      <c r="B249" t="str">
        <f>INDEX(Orders[Customer ID], MATCH(A249, Orders[Order ID],0))</f>
        <v>JK-16120</v>
      </c>
      <c r="C249" s="4">
        <f>INDEX(Orders[Order Date], MATCH(A249, Orders[Order ID],0))</f>
        <v>41945</v>
      </c>
      <c r="D249">
        <f>SUMIF(Orders[Order ID], A249, Orders[Sales])</f>
        <v>799.92</v>
      </c>
      <c r="I249" t="s">
        <v>6969</v>
      </c>
      <c r="J249" t="s">
        <v>2447</v>
      </c>
      <c r="K249">
        <v>41945</v>
      </c>
      <c r="L249">
        <v>799.92</v>
      </c>
    </row>
    <row r="250" spans="1:12">
      <c r="A250" t="str">
        <v>CA-2014-120768</v>
      </c>
      <c r="B250" t="str">
        <f>INDEX(Orders[Customer ID], MATCH(A250, Orders[Order ID],0))</f>
        <v>IM-15070</v>
      </c>
      <c r="C250" s="4">
        <f>INDEX(Orders[Order Date], MATCH(A250, Orders[Order ID],0))</f>
        <v>41992</v>
      </c>
      <c r="D250">
        <f>SUMIF(Orders[Order ID], A250, Orders[Sales])</f>
        <v>1979.8899999999999</v>
      </c>
      <c r="I250" t="s">
        <v>6743</v>
      </c>
      <c r="J250" t="s">
        <v>4112</v>
      </c>
      <c r="K250">
        <v>41992</v>
      </c>
      <c r="L250">
        <v>1979.8899999999999</v>
      </c>
    </row>
    <row r="251" spans="1:12">
      <c r="A251" t="str">
        <v>CA-2014-120775</v>
      </c>
      <c r="B251" t="str">
        <f>INDEX(Orders[Customer ID], MATCH(A251, Orders[Order ID],0))</f>
        <v>RD-19930</v>
      </c>
      <c r="C251" s="4">
        <f>INDEX(Orders[Order Date], MATCH(A251, Orders[Order ID],0))</f>
        <v>41915</v>
      </c>
      <c r="D251">
        <f>SUMIF(Orders[Order ID], A251, Orders[Sales])</f>
        <v>57.907999999999987</v>
      </c>
      <c r="I251" t="s">
        <v>7063</v>
      </c>
      <c r="J251" t="s">
        <v>1161</v>
      </c>
      <c r="K251">
        <v>41915</v>
      </c>
      <c r="L251">
        <v>57.907999999999987</v>
      </c>
    </row>
    <row r="252" spans="1:12">
      <c r="A252" t="str">
        <v>CA-2014-120838</v>
      </c>
      <c r="B252" t="str">
        <f>INDEX(Orders[Customer ID], MATCH(A252, Orders[Order ID],0))</f>
        <v>PO-18865</v>
      </c>
      <c r="C252" s="4">
        <f>INDEX(Orders[Order Date], MATCH(A252, Orders[Order ID],0))</f>
        <v>41721</v>
      </c>
      <c r="D252">
        <f>SUMIF(Orders[Order ID], A252, Orders[Sales])</f>
        <v>935.15199999999993</v>
      </c>
      <c r="I252" t="s">
        <v>7573</v>
      </c>
      <c r="J252" t="s">
        <v>20</v>
      </c>
      <c r="K252">
        <v>41721</v>
      </c>
      <c r="L252">
        <v>935.15199999999993</v>
      </c>
    </row>
    <row r="253" spans="1:12">
      <c r="A253" t="str">
        <v>CA-2014-120852</v>
      </c>
      <c r="B253" t="str">
        <f>INDEX(Orders[Customer ID], MATCH(A253, Orders[Order ID],0))</f>
        <v>WB-21850</v>
      </c>
      <c r="C253" s="4">
        <f>INDEX(Orders[Order Date], MATCH(A253, Orders[Order ID],0))</f>
        <v>41993</v>
      </c>
      <c r="D253">
        <f>SUMIF(Orders[Order ID], A253, Orders[Sales])</f>
        <v>84.872</v>
      </c>
      <c r="I253" t="s">
        <v>6740</v>
      </c>
      <c r="J253" t="s">
        <v>519</v>
      </c>
      <c r="K253">
        <v>41993</v>
      </c>
      <c r="L253">
        <v>84.872</v>
      </c>
    </row>
    <row r="254" spans="1:12">
      <c r="A254" t="str">
        <v>CA-2014-120887</v>
      </c>
      <c r="B254" t="str">
        <f>INDEX(Orders[Customer ID], MATCH(A254, Orders[Order ID],0))</f>
        <v>TS-21205</v>
      </c>
      <c r="C254" s="4">
        <f>INDEX(Orders[Order Date], MATCH(A254, Orders[Order ID],0))</f>
        <v>41909</v>
      </c>
      <c r="D254">
        <f>SUMIF(Orders[Order ID], A254, Orders[Sales])</f>
        <v>87.54</v>
      </c>
      <c r="I254" t="s">
        <v>7082</v>
      </c>
      <c r="J254" t="s">
        <v>3080</v>
      </c>
      <c r="K254">
        <v>41909</v>
      </c>
      <c r="L254">
        <v>87.54</v>
      </c>
    </row>
    <row r="255" spans="1:12">
      <c r="A255" t="str">
        <v>CA-2014-120950</v>
      </c>
      <c r="B255" t="str">
        <f>INDEX(Orders[Customer ID], MATCH(A255, Orders[Order ID],0))</f>
        <v>GA-14515</v>
      </c>
      <c r="C255" s="4">
        <f>INDEX(Orders[Order Date], MATCH(A255, Orders[Order ID],0))</f>
        <v>41949</v>
      </c>
      <c r="D255">
        <f>SUMIF(Orders[Order ID], A255, Orders[Sales])</f>
        <v>43.68</v>
      </c>
      <c r="I255" t="s">
        <v>6945</v>
      </c>
      <c r="J255" t="s">
        <v>2714</v>
      </c>
      <c r="K255">
        <v>41949</v>
      </c>
      <c r="L255">
        <v>43.68</v>
      </c>
    </row>
    <row r="256" spans="1:12">
      <c r="A256" t="str">
        <v>CA-2014-121006</v>
      </c>
      <c r="B256" t="str">
        <f>INDEX(Orders[Customer ID], MATCH(A256, Orders[Order ID],0))</f>
        <v>SC-20020</v>
      </c>
      <c r="C256" s="4">
        <f>INDEX(Orders[Order Date], MATCH(A256, Orders[Order ID],0))</f>
        <v>41953</v>
      </c>
      <c r="D256">
        <f>SUMIF(Orders[Order ID], A256, Orders[Sales])</f>
        <v>1194.8699999999999</v>
      </c>
      <c r="I256" t="s">
        <v>6934</v>
      </c>
      <c r="J256" t="s">
        <v>5860</v>
      </c>
      <c r="K256">
        <v>41953</v>
      </c>
      <c r="L256">
        <v>1194.8699999999999</v>
      </c>
    </row>
    <row r="257" spans="1:12">
      <c r="A257" t="str">
        <v>CA-2014-121167</v>
      </c>
      <c r="B257" t="str">
        <f>INDEX(Orders[Customer ID], MATCH(A257, Orders[Order ID],0))</f>
        <v>MO-17500</v>
      </c>
      <c r="C257" s="4">
        <f>INDEX(Orders[Order Date], MATCH(A257, Orders[Order ID],0))</f>
        <v>41971</v>
      </c>
      <c r="D257">
        <f>SUMIF(Orders[Order ID], A257, Orders[Sales])</f>
        <v>17.248000000000001</v>
      </c>
      <c r="I257" t="s">
        <v>6830</v>
      </c>
      <c r="J257" t="s">
        <v>1764</v>
      </c>
      <c r="K257">
        <v>41971</v>
      </c>
      <c r="L257">
        <v>17.248000000000001</v>
      </c>
    </row>
    <row r="258" spans="1:12">
      <c r="A258" t="str">
        <v>CA-2014-121286</v>
      </c>
      <c r="B258" t="str">
        <f>INDEX(Orders[Customer ID], MATCH(A258, Orders[Order ID],0))</f>
        <v>ON-18715</v>
      </c>
      <c r="C258" s="4">
        <f>INDEX(Orders[Order Date], MATCH(A258, Orders[Order ID],0))</f>
        <v>41947</v>
      </c>
      <c r="D258">
        <f>SUMIF(Orders[Order ID], A258, Orders[Sales])</f>
        <v>66.616</v>
      </c>
      <c r="I258" t="s">
        <v>6952</v>
      </c>
      <c r="J258" t="s">
        <v>4295</v>
      </c>
      <c r="K258">
        <v>41947</v>
      </c>
      <c r="L258">
        <v>66.616</v>
      </c>
    </row>
    <row r="259" spans="1:12">
      <c r="A259" t="str">
        <v>CA-2014-121573</v>
      </c>
      <c r="B259" t="str">
        <f>INDEX(Orders[Customer ID], MATCH(A259, Orders[Order ID],0))</f>
        <v>SG-20605</v>
      </c>
      <c r="C259" s="4">
        <f>INDEX(Orders[Order Date], MATCH(A259, Orders[Order ID],0))</f>
        <v>41946</v>
      </c>
      <c r="D259">
        <f>SUMIF(Orders[Order ID], A259, Orders[Sales])</f>
        <v>840.71199999999999</v>
      </c>
      <c r="I259" t="s">
        <v>6959</v>
      </c>
      <c r="J259" t="s">
        <v>2282</v>
      </c>
      <c r="K259">
        <v>41946</v>
      </c>
      <c r="L259">
        <v>840.71199999999999</v>
      </c>
    </row>
    <row r="260" spans="1:12">
      <c r="A260" t="str">
        <v>CA-2014-121629</v>
      </c>
      <c r="B260" t="str">
        <f>INDEX(Orders[Customer ID], MATCH(A260, Orders[Order ID],0))</f>
        <v>BT-11680</v>
      </c>
      <c r="C260" s="4">
        <f>INDEX(Orders[Order Date], MATCH(A260, Orders[Order ID],0))</f>
        <v>41971</v>
      </c>
      <c r="D260">
        <f>SUMIF(Orders[Order ID], A260, Orders[Sales])</f>
        <v>998.85</v>
      </c>
      <c r="I260" t="s">
        <v>6834</v>
      </c>
      <c r="J260" t="s">
        <v>503</v>
      </c>
      <c r="K260">
        <v>41971</v>
      </c>
      <c r="L260">
        <v>998.85</v>
      </c>
    </row>
    <row r="261" spans="1:12">
      <c r="A261" t="str">
        <v>CA-2014-121664</v>
      </c>
      <c r="B261" t="str">
        <f>INDEX(Orders[Customer ID], MATCH(A261, Orders[Order ID],0))</f>
        <v>HP-14815</v>
      </c>
      <c r="C261" s="4">
        <f>INDEX(Orders[Order Date], MATCH(A261, Orders[Order ID],0))</f>
        <v>41765</v>
      </c>
      <c r="D261">
        <f>SUMIF(Orders[Order ID], A261, Orders[Sales])</f>
        <v>140.73599999999999</v>
      </c>
      <c r="I261" t="s">
        <v>7471</v>
      </c>
      <c r="J261" t="s">
        <v>847</v>
      </c>
      <c r="K261">
        <v>41765</v>
      </c>
      <c r="L261">
        <v>140.73599999999999</v>
      </c>
    </row>
    <row r="262" spans="1:12">
      <c r="A262" t="str">
        <v>CA-2014-121727</v>
      </c>
      <c r="B262" t="str">
        <f>INDEX(Orders[Customer ID], MATCH(A262, Orders[Order ID],0))</f>
        <v>JK-15625</v>
      </c>
      <c r="C262" s="4">
        <f>INDEX(Orders[Order Date], MATCH(A262, Orders[Order ID],0))</f>
        <v>41870</v>
      </c>
      <c r="D262">
        <f>SUMIF(Orders[Order ID], A262, Orders[Sales])</f>
        <v>10.72</v>
      </c>
      <c r="I262" t="s">
        <v>7235</v>
      </c>
      <c r="J262" t="s">
        <v>1606</v>
      </c>
      <c r="K262">
        <v>41870</v>
      </c>
      <c r="L262">
        <v>10.72</v>
      </c>
    </row>
    <row r="263" spans="1:12">
      <c r="A263" t="str">
        <v>CA-2014-121762</v>
      </c>
      <c r="B263" t="str">
        <f>INDEX(Orders[Customer ID], MATCH(A263, Orders[Order ID],0))</f>
        <v>ML-17395</v>
      </c>
      <c r="C263" s="4">
        <f>INDEX(Orders[Order Date], MATCH(A263, Orders[Order ID],0))</f>
        <v>41684</v>
      </c>
      <c r="D263">
        <f>SUMIF(Orders[Order ID], A263, Orders[Sales])</f>
        <v>560.54999999999995</v>
      </c>
      <c r="I263" t="s">
        <v>7639</v>
      </c>
      <c r="J263" t="s">
        <v>1699</v>
      </c>
      <c r="K263">
        <v>41684</v>
      </c>
      <c r="L263">
        <v>560.54999999999995</v>
      </c>
    </row>
    <row r="264" spans="1:12">
      <c r="A264" t="str">
        <v>CA-2014-121769</v>
      </c>
      <c r="B264" t="str">
        <f>INDEX(Orders[Customer ID], MATCH(A264, Orders[Order ID],0))</f>
        <v>JS-15880</v>
      </c>
      <c r="C264" s="4">
        <f>INDEX(Orders[Order Date], MATCH(A264, Orders[Order ID],0))</f>
        <v>41737</v>
      </c>
      <c r="D264">
        <f>SUMIF(Orders[Order ID], A264, Orders[Sales])</f>
        <v>172.11</v>
      </c>
      <c r="I264" t="s">
        <v>7527</v>
      </c>
      <c r="J264" t="s">
        <v>4971</v>
      </c>
      <c r="K264">
        <v>41737</v>
      </c>
      <c r="L264">
        <v>172.11</v>
      </c>
    </row>
    <row r="265" spans="1:12">
      <c r="A265" t="str">
        <v>CA-2014-122070</v>
      </c>
      <c r="B265" t="str">
        <f>INDEX(Orders[Customer ID], MATCH(A265, Orders[Order ID],0))</f>
        <v>AH-10030</v>
      </c>
      <c r="C265" s="4">
        <f>INDEX(Orders[Order Date], MATCH(A265, Orders[Order ID],0))</f>
        <v>41751</v>
      </c>
      <c r="D265">
        <f>SUMIF(Orders[Order ID], A265, Orders[Sales])</f>
        <v>257.75200000000001</v>
      </c>
      <c r="I265" t="s">
        <v>7503</v>
      </c>
      <c r="J265" t="s">
        <v>332</v>
      </c>
      <c r="K265">
        <v>41751</v>
      </c>
      <c r="L265">
        <v>257.75200000000001</v>
      </c>
    </row>
    <row r="266" spans="1:12">
      <c r="A266" t="str">
        <v>CA-2014-122217</v>
      </c>
      <c r="B266" t="str">
        <f>INDEX(Orders[Customer ID], MATCH(A266, Orders[Order ID],0))</f>
        <v>HP-14815</v>
      </c>
      <c r="C266" s="4">
        <f>INDEX(Orders[Order Date], MATCH(A266, Orders[Order ID],0))</f>
        <v>41967</v>
      </c>
      <c r="D266">
        <f>SUMIF(Orders[Order ID], A266, Orders[Sales])</f>
        <v>111.15</v>
      </c>
      <c r="I266" t="s">
        <v>6858</v>
      </c>
      <c r="J266" t="s">
        <v>847</v>
      </c>
      <c r="K266">
        <v>41967</v>
      </c>
      <c r="L266">
        <v>111.15</v>
      </c>
    </row>
    <row r="267" spans="1:12">
      <c r="A267" t="str">
        <v>CA-2014-122336</v>
      </c>
      <c r="B267" t="str">
        <f>INDEX(Orders[Customer ID], MATCH(A267, Orders[Order ID],0))</f>
        <v>JD-15895</v>
      </c>
      <c r="C267" s="4">
        <f>INDEX(Orders[Order Date], MATCH(A267, Orders[Order ID],0))</f>
        <v>41742</v>
      </c>
      <c r="D267">
        <f>SUMIF(Orders[Order ID], A267, Orders[Sales])</f>
        <v>630.74599999999998</v>
      </c>
      <c r="I267" t="s">
        <v>7514</v>
      </c>
      <c r="J267" t="s">
        <v>4165</v>
      </c>
      <c r="K267">
        <v>41742</v>
      </c>
      <c r="L267">
        <v>630.74599999999998</v>
      </c>
    </row>
    <row r="268" spans="1:12">
      <c r="A268" t="str">
        <v>CA-2014-122567</v>
      </c>
      <c r="B268" t="str">
        <f>INDEX(Orders[Customer ID], MATCH(A268, Orders[Order ID],0))</f>
        <v>MN-17935</v>
      </c>
      <c r="C268" s="4">
        <f>INDEX(Orders[Order Date], MATCH(A268, Orders[Order ID],0))</f>
        <v>41686</v>
      </c>
      <c r="D268">
        <f>SUMIF(Orders[Order ID], A268, Orders[Sales])</f>
        <v>9.0399999999999991</v>
      </c>
      <c r="I268" t="s">
        <v>7636</v>
      </c>
      <c r="J268" t="s">
        <v>947</v>
      </c>
      <c r="K268">
        <v>41686</v>
      </c>
      <c r="L268">
        <v>9.0399999999999991</v>
      </c>
    </row>
    <row r="269" spans="1:12">
      <c r="A269" t="str">
        <v>CA-2014-122588</v>
      </c>
      <c r="B269" t="str">
        <f>INDEX(Orders[Customer ID], MATCH(A269, Orders[Order ID],0))</f>
        <v>AR-10540</v>
      </c>
      <c r="C269" s="4">
        <f>INDEX(Orders[Order Date], MATCH(A269, Orders[Order ID],0))</f>
        <v>41968</v>
      </c>
      <c r="D269">
        <f>SUMIF(Orders[Order ID], A269, Orders[Sales])</f>
        <v>52.96</v>
      </c>
      <c r="I269" t="s">
        <v>6845</v>
      </c>
      <c r="J269" t="s">
        <v>157</v>
      </c>
      <c r="K269">
        <v>41968</v>
      </c>
      <c r="L269">
        <v>52.96</v>
      </c>
    </row>
    <row r="270" spans="1:12">
      <c r="A270" t="str">
        <v>CA-2014-122609</v>
      </c>
      <c r="B270" t="str">
        <f>INDEX(Orders[Customer ID], MATCH(A270, Orders[Order ID],0))</f>
        <v>DP-13000</v>
      </c>
      <c r="C270" s="4">
        <f>INDEX(Orders[Order Date], MATCH(A270, Orders[Order ID],0))</f>
        <v>41955</v>
      </c>
      <c r="D270">
        <f>SUMIF(Orders[Order ID], A270, Orders[Sales])</f>
        <v>153.11199999999999</v>
      </c>
      <c r="I270" t="s">
        <v>6923</v>
      </c>
      <c r="J270" t="s">
        <v>2567</v>
      </c>
      <c r="K270">
        <v>41955</v>
      </c>
      <c r="L270">
        <v>153.11199999999999</v>
      </c>
    </row>
    <row r="271" spans="1:12">
      <c r="A271" t="str">
        <v>CA-2014-122679</v>
      </c>
      <c r="B271" t="str">
        <f>INDEX(Orders[Customer ID], MATCH(A271, Orders[Order ID],0))</f>
        <v>AB-10255</v>
      </c>
      <c r="C271" s="4">
        <f>INDEX(Orders[Order Date], MATCH(A271, Orders[Order ID],0))</f>
        <v>41842</v>
      </c>
      <c r="D271">
        <f>SUMIF(Orders[Order ID], A271, Orders[Sales])</f>
        <v>19.68</v>
      </c>
      <c r="I271" t="s">
        <v>7299</v>
      </c>
      <c r="J271" t="s">
        <v>2844</v>
      </c>
      <c r="K271">
        <v>41842</v>
      </c>
      <c r="L271">
        <v>19.68</v>
      </c>
    </row>
    <row r="272" spans="1:12">
      <c r="A272" t="str">
        <v>CA-2014-122749</v>
      </c>
      <c r="B272" t="str">
        <f>INDEX(Orders[Customer ID], MATCH(A272, Orders[Order ID],0))</f>
        <v>NG-18430</v>
      </c>
      <c r="C272" s="4">
        <f>INDEX(Orders[Order Date], MATCH(A272, Orders[Order ID],0))</f>
        <v>41976</v>
      </c>
      <c r="D272">
        <f>SUMIF(Orders[Order ID], A272, Orders[Sales])</f>
        <v>479.96</v>
      </c>
      <c r="I272" t="s">
        <v>6807</v>
      </c>
      <c r="J272" t="s">
        <v>1285</v>
      </c>
      <c r="K272">
        <v>41976</v>
      </c>
      <c r="L272">
        <v>479.96</v>
      </c>
    </row>
    <row r="273" spans="1:12">
      <c r="A273" t="str">
        <v>CA-2014-122882</v>
      </c>
      <c r="B273" t="str">
        <f>INDEX(Orders[Customer ID], MATCH(A273, Orders[Order ID],0))</f>
        <v>SB-20290</v>
      </c>
      <c r="C273" s="4">
        <f>INDEX(Orders[Order Date], MATCH(A273, Orders[Order ID],0))</f>
        <v>41889</v>
      </c>
      <c r="D273">
        <f>SUMIF(Orders[Order ID], A273, Orders[Sales])</f>
        <v>539.07400000000007</v>
      </c>
      <c r="I273" t="s">
        <v>7183</v>
      </c>
      <c r="J273" t="s">
        <v>1250</v>
      </c>
      <c r="K273">
        <v>41889</v>
      </c>
      <c r="L273">
        <v>539.07400000000007</v>
      </c>
    </row>
    <row r="274" spans="1:12">
      <c r="A274" t="str">
        <v>CA-2014-122931</v>
      </c>
      <c r="B274" t="str">
        <f>INDEX(Orders[Customer ID], MATCH(A274, Orders[Order ID],0))</f>
        <v>SM-20950</v>
      </c>
      <c r="C274" s="4">
        <f>INDEX(Orders[Order Date], MATCH(A274, Orders[Order ID],0))</f>
        <v>41911</v>
      </c>
      <c r="D274">
        <f>SUMIF(Orders[Order ID], A274, Orders[Sales])</f>
        <v>2358.672</v>
      </c>
      <c r="I274" t="s">
        <v>7074</v>
      </c>
      <c r="J274" t="s">
        <v>656</v>
      </c>
      <c r="K274">
        <v>41911</v>
      </c>
      <c r="L274">
        <v>2358.672</v>
      </c>
    </row>
    <row r="275" spans="1:12">
      <c r="A275" t="str">
        <v>CA-2014-123064</v>
      </c>
      <c r="B275" t="str">
        <f>INDEX(Orders[Customer ID], MATCH(A275, Orders[Order ID],0))</f>
        <v>RA-19915</v>
      </c>
      <c r="C275" s="4">
        <f>INDEX(Orders[Order Date], MATCH(A275, Orders[Order ID],0))</f>
        <v>41820</v>
      </c>
      <c r="D275">
        <f>SUMIF(Orders[Order ID], A275, Orders[Sales])</f>
        <v>5.2480000000000002</v>
      </c>
      <c r="I275" t="s">
        <v>7349</v>
      </c>
      <c r="J275" t="s">
        <v>314</v>
      </c>
      <c r="K275">
        <v>41820</v>
      </c>
      <c r="L275">
        <v>5.2480000000000002</v>
      </c>
    </row>
    <row r="276" spans="1:12">
      <c r="A276" t="str">
        <v>CA-2014-123127</v>
      </c>
      <c r="B276" t="str">
        <f>INDEX(Orders[Customer ID], MATCH(A276, Orders[Order ID],0))</f>
        <v>SP-20620</v>
      </c>
      <c r="C276" s="4">
        <f>INDEX(Orders[Order Date], MATCH(A276, Orders[Order ID],0))</f>
        <v>41890</v>
      </c>
      <c r="D276">
        <f>SUMIF(Orders[Order ID], A276, Orders[Sales])</f>
        <v>16.78</v>
      </c>
      <c r="I276" t="s">
        <v>7178</v>
      </c>
      <c r="J276" t="s">
        <v>1266</v>
      </c>
      <c r="K276">
        <v>41890</v>
      </c>
      <c r="L276">
        <v>16.78</v>
      </c>
    </row>
    <row r="277" spans="1:12">
      <c r="A277" t="str">
        <v>CA-2014-123225</v>
      </c>
      <c r="B277" t="str">
        <f>INDEX(Orders[Customer ID], MATCH(A277, Orders[Order ID],0))</f>
        <v>MN-17935</v>
      </c>
      <c r="C277" s="4">
        <f>INDEX(Orders[Order Date], MATCH(A277, Orders[Order ID],0))</f>
        <v>41831</v>
      </c>
      <c r="D277">
        <f>SUMIF(Orders[Order ID], A277, Orders[Sales])</f>
        <v>586.33600000000001</v>
      </c>
      <c r="I277" t="s">
        <v>7327</v>
      </c>
      <c r="J277" t="s">
        <v>947</v>
      </c>
      <c r="K277">
        <v>41831</v>
      </c>
      <c r="L277">
        <v>586.33600000000001</v>
      </c>
    </row>
    <row r="278" spans="1:12">
      <c r="A278" t="str">
        <v>CA-2014-123253</v>
      </c>
      <c r="B278" t="str">
        <f>INDEX(Orders[Customer ID], MATCH(A278, Orders[Order ID],0))</f>
        <v>DE-13255</v>
      </c>
      <c r="C278" s="4">
        <f>INDEX(Orders[Order Date], MATCH(A278, Orders[Order ID],0))</f>
        <v>41873</v>
      </c>
      <c r="D278">
        <f>SUMIF(Orders[Order ID], A278, Orders[Sales])</f>
        <v>3.9119999999999999</v>
      </c>
      <c r="I278" t="s">
        <v>7230</v>
      </c>
      <c r="J278" t="s">
        <v>5534</v>
      </c>
      <c r="K278">
        <v>41873</v>
      </c>
      <c r="L278">
        <v>3.9119999999999999</v>
      </c>
    </row>
    <row r="279" spans="1:12">
      <c r="A279" t="str">
        <v>CA-2014-123260</v>
      </c>
      <c r="B279" t="str">
        <f>INDEX(Orders[Customer ID], MATCH(A279, Orders[Order ID],0))</f>
        <v>FM-14290</v>
      </c>
      <c r="C279" s="4">
        <f>INDEX(Orders[Order Date], MATCH(A279, Orders[Order ID],0))</f>
        <v>41877</v>
      </c>
      <c r="D279">
        <f>SUMIF(Orders[Order ID], A279, Orders[Sales])</f>
        <v>176.8</v>
      </c>
      <c r="I279" t="s">
        <v>7215</v>
      </c>
      <c r="J279" t="s">
        <v>984</v>
      </c>
      <c r="K279">
        <v>41877</v>
      </c>
      <c r="L279">
        <v>176.8</v>
      </c>
    </row>
    <row r="280" spans="1:12">
      <c r="A280" t="str">
        <v>CA-2014-123295</v>
      </c>
      <c r="B280" t="str">
        <f>INDEX(Orders[Customer ID], MATCH(A280, Orders[Order ID],0))</f>
        <v>AH-10120</v>
      </c>
      <c r="C280" s="4">
        <f>INDEX(Orders[Order Date], MATCH(A280, Orders[Order ID],0))</f>
        <v>41838</v>
      </c>
      <c r="D280">
        <f>SUMIF(Orders[Order ID], A280, Orders[Sales])</f>
        <v>259.13600000000002</v>
      </c>
      <c r="I280" t="s">
        <v>7312</v>
      </c>
      <c r="J280" t="s">
        <v>1585</v>
      </c>
      <c r="K280">
        <v>41838</v>
      </c>
      <c r="L280">
        <v>259.13600000000002</v>
      </c>
    </row>
    <row r="281" spans="1:12">
      <c r="A281" t="str">
        <v>CA-2014-123316</v>
      </c>
      <c r="B281" t="str">
        <f>INDEX(Orders[Customer ID], MATCH(A281, Orders[Order ID],0))</f>
        <v>SP-20545</v>
      </c>
      <c r="C281" s="4">
        <f>INDEX(Orders[Order Date], MATCH(A281, Orders[Order ID],0))</f>
        <v>41925</v>
      </c>
      <c r="D281">
        <f>SUMIF(Orders[Order ID], A281, Orders[Sales])</f>
        <v>7.7519999999999998</v>
      </c>
      <c r="I281" t="s">
        <v>7028</v>
      </c>
      <c r="J281" t="s">
        <v>3803</v>
      </c>
      <c r="K281">
        <v>41925</v>
      </c>
      <c r="L281">
        <v>7.7519999999999998</v>
      </c>
    </row>
    <row r="282" spans="1:12">
      <c r="A282" t="str">
        <v>CA-2014-123323</v>
      </c>
      <c r="B282" t="str">
        <f>INDEX(Orders[Customer ID], MATCH(A282, Orders[Order ID],0))</f>
        <v>LH-16900</v>
      </c>
      <c r="C282" s="4">
        <f>INDEX(Orders[Order Date], MATCH(A282, Orders[Order ID],0))</f>
        <v>41950</v>
      </c>
      <c r="D282">
        <f>SUMIF(Orders[Order ID], A282, Orders[Sales])</f>
        <v>123.14400000000001</v>
      </c>
      <c r="I282" t="s">
        <v>6939</v>
      </c>
      <c r="J282" t="s">
        <v>556</v>
      </c>
      <c r="K282">
        <v>41950</v>
      </c>
      <c r="L282">
        <v>123.14400000000001</v>
      </c>
    </row>
    <row r="283" spans="1:12">
      <c r="A283" t="str">
        <v>CA-2014-123344</v>
      </c>
      <c r="B283" t="str">
        <f>INDEX(Orders[Customer ID], MATCH(A283, Orders[Order ID],0))</f>
        <v>JD-16060</v>
      </c>
      <c r="C283" s="4">
        <f>INDEX(Orders[Order Date], MATCH(A283, Orders[Order ID],0))</f>
        <v>41906</v>
      </c>
      <c r="D283">
        <f>SUMIF(Orders[Order ID], A283, Orders[Sales])</f>
        <v>211.96</v>
      </c>
      <c r="I283" t="s">
        <v>7094</v>
      </c>
      <c r="J283" t="s">
        <v>3712</v>
      </c>
      <c r="K283">
        <v>41906</v>
      </c>
      <c r="L283">
        <v>211.96</v>
      </c>
    </row>
    <row r="284" spans="1:12">
      <c r="A284" t="str">
        <v>CA-2014-123400</v>
      </c>
      <c r="B284" t="str">
        <f>INDEX(Orders[Customer ID], MATCH(A284, Orders[Order ID],0))</f>
        <v>EB-13930</v>
      </c>
      <c r="C284" s="4">
        <f>INDEX(Orders[Order Date], MATCH(A284, Orders[Order ID],0))</f>
        <v>41672</v>
      </c>
      <c r="D284">
        <f>SUMIF(Orders[Order ID], A284, Orders[Sales])</f>
        <v>199.29599999999999</v>
      </c>
      <c r="I284" t="s">
        <v>7652</v>
      </c>
      <c r="J284" t="s">
        <v>2806</v>
      </c>
      <c r="K284">
        <v>41672</v>
      </c>
      <c r="L284">
        <v>199.29599999999999</v>
      </c>
    </row>
    <row r="285" spans="1:12">
      <c r="A285" t="str">
        <v>CA-2014-123477</v>
      </c>
      <c r="B285" t="str">
        <f>INDEX(Orders[Customer ID], MATCH(A285, Orders[Order ID],0))</f>
        <v>DW-13195</v>
      </c>
      <c r="C285" s="4">
        <f>INDEX(Orders[Order Date], MATCH(A285, Orders[Order ID],0))</f>
        <v>41657</v>
      </c>
      <c r="D285">
        <f>SUMIF(Orders[Order ID], A285, Orders[Sales])</f>
        <v>64.864000000000004</v>
      </c>
      <c r="I285" t="s">
        <v>7668</v>
      </c>
      <c r="J285" t="s">
        <v>1686</v>
      </c>
      <c r="K285">
        <v>41657</v>
      </c>
      <c r="L285">
        <v>64.864000000000004</v>
      </c>
    </row>
    <row r="286" spans="1:12">
      <c r="A286" t="str">
        <v>CA-2014-123498</v>
      </c>
      <c r="B286" t="str">
        <f>INDEX(Orders[Customer ID], MATCH(A286, Orders[Order ID],0))</f>
        <v>TC-20980</v>
      </c>
      <c r="C286" s="4">
        <f>INDEX(Orders[Order Date], MATCH(A286, Orders[Order ID],0))</f>
        <v>41950</v>
      </c>
      <c r="D286">
        <f>SUMIF(Orders[Order ID], A286, Orders[Sales])</f>
        <v>100.398</v>
      </c>
      <c r="I286" t="s">
        <v>6938</v>
      </c>
      <c r="J286" t="s">
        <v>4194</v>
      </c>
      <c r="K286">
        <v>41950</v>
      </c>
      <c r="L286">
        <v>100.398</v>
      </c>
    </row>
    <row r="287" spans="1:12">
      <c r="A287" t="str">
        <v>CA-2014-123855</v>
      </c>
      <c r="B287" t="str">
        <f>INDEX(Orders[Customer ID], MATCH(A287, Orders[Order ID],0))</f>
        <v>MC-18100</v>
      </c>
      <c r="C287" s="4">
        <f>INDEX(Orders[Order Date], MATCH(A287, Orders[Order ID],0))</f>
        <v>41808</v>
      </c>
      <c r="D287">
        <f>SUMIF(Orders[Order ID], A287, Orders[Sales])</f>
        <v>139.80000000000001</v>
      </c>
      <c r="I287" t="s">
        <v>7378</v>
      </c>
      <c r="J287" t="s">
        <v>1118</v>
      </c>
      <c r="K287">
        <v>41808</v>
      </c>
      <c r="L287">
        <v>139.80000000000001</v>
      </c>
    </row>
    <row r="288" spans="1:12">
      <c r="A288" t="str">
        <v>CA-2014-123925</v>
      </c>
      <c r="B288" t="str">
        <f>INDEX(Orders[Customer ID], MATCH(A288, Orders[Order ID],0))</f>
        <v>RF-19840</v>
      </c>
      <c r="C288" s="4">
        <f>INDEX(Orders[Order Date], MATCH(A288, Orders[Order ID],0))</f>
        <v>41990</v>
      </c>
      <c r="D288">
        <f>SUMIF(Orders[Order ID], A288, Orders[Sales])</f>
        <v>40.049999999999997</v>
      </c>
      <c r="I288" t="s">
        <v>6747</v>
      </c>
      <c r="J288" t="s">
        <v>154</v>
      </c>
      <c r="K288">
        <v>41990</v>
      </c>
      <c r="L288">
        <v>40.049999999999997</v>
      </c>
    </row>
    <row r="289" spans="1:12">
      <c r="A289" t="str">
        <v>CA-2014-124023</v>
      </c>
      <c r="B289" t="str">
        <f>INDEX(Orders[Customer ID], MATCH(A289, Orders[Order ID],0))</f>
        <v>PJ-19015</v>
      </c>
      <c r="C289" s="4">
        <f>INDEX(Orders[Order Date], MATCH(A289, Orders[Order ID],0))</f>
        <v>41736</v>
      </c>
      <c r="D289">
        <f>SUMIF(Orders[Order ID], A289, Orders[Sales])</f>
        <v>8.9600000000000009</v>
      </c>
      <c r="I289" t="s">
        <v>7528</v>
      </c>
      <c r="J289" t="s">
        <v>2630</v>
      </c>
      <c r="K289">
        <v>41736</v>
      </c>
      <c r="L289">
        <v>8.9600000000000009</v>
      </c>
    </row>
    <row r="290" spans="1:12">
      <c r="A290" t="str">
        <v>CA-2014-124079</v>
      </c>
      <c r="B290" t="str">
        <f>INDEX(Orders[Customer ID], MATCH(A290, Orders[Order ID],0))</f>
        <v>RF-19345</v>
      </c>
      <c r="C290" s="4">
        <f>INDEX(Orders[Order Date], MATCH(A290, Orders[Order ID],0))</f>
        <v>41986</v>
      </c>
      <c r="D290">
        <f>SUMIF(Orders[Order ID], A290, Orders[Sales])</f>
        <v>93.173999999999992</v>
      </c>
      <c r="I290" t="s">
        <v>6770</v>
      </c>
      <c r="J290" t="s">
        <v>4122</v>
      </c>
      <c r="K290">
        <v>41986</v>
      </c>
      <c r="L290">
        <v>93.173999999999992</v>
      </c>
    </row>
    <row r="291" spans="1:12">
      <c r="A291" t="str">
        <v>CA-2014-124247</v>
      </c>
      <c r="B291" t="str">
        <f>INDEX(Orders[Customer ID], MATCH(A291, Orders[Order ID],0))</f>
        <v>SH-20635</v>
      </c>
      <c r="C291" s="4">
        <f>INDEX(Orders[Order Date], MATCH(A291, Orders[Order ID],0))</f>
        <v>41989</v>
      </c>
      <c r="D291">
        <f>SUMIF(Orders[Order ID], A291, Orders[Sales])</f>
        <v>1403.92</v>
      </c>
      <c r="I291" t="s">
        <v>6754</v>
      </c>
      <c r="J291" t="s">
        <v>5768</v>
      </c>
      <c r="K291">
        <v>41989</v>
      </c>
      <c r="L291">
        <v>1403.92</v>
      </c>
    </row>
    <row r="292" spans="1:12">
      <c r="A292" t="str">
        <v>CA-2014-124394</v>
      </c>
      <c r="B292" t="str">
        <f>INDEX(Orders[Customer ID], MATCH(A292, Orders[Order ID],0))</f>
        <v>TB-21520</v>
      </c>
      <c r="C292" s="4">
        <f>INDEX(Orders[Order Date], MATCH(A292, Orders[Order ID],0))</f>
        <v>41929</v>
      </c>
      <c r="D292">
        <f>SUMIF(Orders[Order ID], A292, Orders[Sales])</f>
        <v>130.756</v>
      </c>
      <c r="I292" t="s">
        <v>7015</v>
      </c>
      <c r="J292" t="s">
        <v>2264</v>
      </c>
      <c r="K292">
        <v>41929</v>
      </c>
      <c r="L292">
        <v>130.756</v>
      </c>
    </row>
    <row r="293" spans="1:12">
      <c r="A293" t="str">
        <v>CA-2014-124429</v>
      </c>
      <c r="B293" t="str">
        <f>INDEX(Orders[Customer ID], MATCH(A293, Orders[Order ID],0))</f>
        <v>MH-17785</v>
      </c>
      <c r="C293" s="4">
        <f>INDEX(Orders[Order Date], MATCH(A293, Orders[Order ID],0))</f>
        <v>41786</v>
      </c>
      <c r="D293">
        <f>SUMIF(Orders[Order ID], A293, Orders[Sales])</f>
        <v>926.44</v>
      </c>
      <c r="I293" t="s">
        <v>7424</v>
      </c>
      <c r="J293" t="s">
        <v>2116</v>
      </c>
      <c r="K293">
        <v>41786</v>
      </c>
      <c r="L293">
        <v>926.44</v>
      </c>
    </row>
    <row r="294" spans="1:12">
      <c r="A294" t="str">
        <v>CA-2014-124464</v>
      </c>
      <c r="B294" t="str">
        <f>INDEX(Orders[Customer ID], MATCH(A294, Orders[Order ID],0))</f>
        <v>SS-20515</v>
      </c>
      <c r="C294" s="4">
        <f>INDEX(Orders[Order Date], MATCH(A294, Orders[Order ID],0))</f>
        <v>41834</v>
      </c>
      <c r="D294">
        <f>SUMIF(Orders[Order ID], A294, Orders[Sales])</f>
        <v>39.479999999999997</v>
      </c>
      <c r="I294" t="s">
        <v>7318</v>
      </c>
      <c r="J294" t="s">
        <v>4810</v>
      </c>
      <c r="K294">
        <v>41834</v>
      </c>
      <c r="L294">
        <v>39.479999999999997</v>
      </c>
    </row>
    <row r="295" spans="1:12">
      <c r="A295" t="str">
        <v>CA-2014-124478</v>
      </c>
      <c r="B295" t="str">
        <f>INDEX(Orders[Customer ID], MATCH(A295, Orders[Order ID],0))</f>
        <v>MA-17560</v>
      </c>
      <c r="C295" s="4">
        <f>INDEX(Orders[Order Date], MATCH(A295, Orders[Order ID],0))</f>
        <v>41859</v>
      </c>
      <c r="D295">
        <f>SUMIF(Orders[Order ID], A295, Orders[Sales])</f>
        <v>1109.7249999999999</v>
      </c>
      <c r="I295" t="s">
        <v>7263</v>
      </c>
      <c r="J295" t="s">
        <v>1631</v>
      </c>
      <c r="K295">
        <v>41859</v>
      </c>
      <c r="L295">
        <v>1109.7249999999999</v>
      </c>
    </row>
    <row r="296" spans="1:12">
      <c r="A296" t="str">
        <v>CA-2014-124513</v>
      </c>
      <c r="B296" t="str">
        <f>INDEX(Orders[Customer ID], MATCH(A296, Orders[Order ID],0))</f>
        <v>SL-20155</v>
      </c>
      <c r="C296" s="4">
        <f>INDEX(Orders[Order Date], MATCH(A296, Orders[Order ID],0))</f>
        <v>41903</v>
      </c>
      <c r="D296">
        <f>SUMIF(Orders[Order ID], A296, Orders[Sales])</f>
        <v>66.03</v>
      </c>
      <c r="I296" t="s">
        <v>7113</v>
      </c>
      <c r="J296" t="s">
        <v>1703</v>
      </c>
      <c r="K296">
        <v>41903</v>
      </c>
      <c r="L296">
        <v>66.03</v>
      </c>
    </row>
    <row r="297" spans="1:12">
      <c r="A297" t="str">
        <v>CA-2014-124618</v>
      </c>
      <c r="B297" t="str">
        <f>INDEX(Orders[Customer ID], MATCH(A297, Orders[Order ID],0))</f>
        <v>CS-11860</v>
      </c>
      <c r="C297" s="4">
        <f>INDEX(Orders[Order Date], MATCH(A297, Orders[Order ID],0))</f>
        <v>41761</v>
      </c>
      <c r="D297">
        <f>SUMIF(Orders[Order ID], A297, Orders[Sales])</f>
        <v>479.98399999999998</v>
      </c>
      <c r="I297" t="s">
        <v>7484</v>
      </c>
      <c r="J297" t="s">
        <v>2819</v>
      </c>
      <c r="K297">
        <v>41761</v>
      </c>
      <c r="L297">
        <v>479.98399999999998</v>
      </c>
    </row>
    <row r="298" spans="1:12">
      <c r="A298" t="str">
        <v>CA-2014-124646</v>
      </c>
      <c r="B298" t="str">
        <f>INDEX(Orders[Customer ID], MATCH(A298, Orders[Order ID],0))</f>
        <v>DV-13465</v>
      </c>
      <c r="C298" s="4">
        <f>INDEX(Orders[Order Date], MATCH(A298, Orders[Order ID],0))</f>
        <v>41812</v>
      </c>
      <c r="D298">
        <f>SUMIF(Orders[Order ID], A298, Orders[Sales])</f>
        <v>663.75</v>
      </c>
      <c r="I298" t="s">
        <v>7365</v>
      </c>
      <c r="J298" t="s">
        <v>807</v>
      </c>
      <c r="K298">
        <v>41812</v>
      </c>
      <c r="L298">
        <v>663.75</v>
      </c>
    </row>
    <row r="299" spans="1:12">
      <c r="A299" t="str">
        <v>CA-2014-124688</v>
      </c>
      <c r="B299" t="str">
        <f>INDEX(Orders[Customer ID], MATCH(A299, Orders[Order ID],0))</f>
        <v>CC-12610</v>
      </c>
      <c r="C299" s="4">
        <f>INDEX(Orders[Order Date], MATCH(A299, Orders[Order ID],0))</f>
        <v>41878</v>
      </c>
      <c r="D299">
        <f>SUMIF(Orders[Order ID], A299, Orders[Sales])</f>
        <v>1812.0100000000002</v>
      </c>
      <c r="I299" t="s">
        <v>7213</v>
      </c>
      <c r="J299" t="s">
        <v>934</v>
      </c>
      <c r="K299">
        <v>41878</v>
      </c>
      <c r="L299">
        <v>1812.0100000000002</v>
      </c>
    </row>
    <row r="300" spans="1:12">
      <c r="A300" t="str">
        <v>CA-2014-124702</v>
      </c>
      <c r="B300" t="str">
        <f>INDEX(Orders[Customer ID], MATCH(A300, Orders[Order ID],0))</f>
        <v>MH-17785</v>
      </c>
      <c r="C300" s="4">
        <f>INDEX(Orders[Order Date], MATCH(A300, Orders[Order ID],0))</f>
        <v>41961</v>
      </c>
      <c r="D300">
        <f>SUMIF(Orders[Order ID], A300, Orders[Sales])</f>
        <v>867.74</v>
      </c>
      <c r="I300" t="s">
        <v>6897</v>
      </c>
      <c r="J300" t="s">
        <v>2116</v>
      </c>
      <c r="K300">
        <v>41961</v>
      </c>
      <c r="L300">
        <v>867.74</v>
      </c>
    </row>
    <row r="301" spans="1:12">
      <c r="A301" t="str">
        <v>CA-2014-124709</v>
      </c>
      <c r="B301" t="str">
        <f>INDEX(Orders[Customer ID], MATCH(A301, Orders[Order ID],0))</f>
        <v>GW-14605</v>
      </c>
      <c r="C301" s="4">
        <f>INDEX(Orders[Order Date], MATCH(A301, Orders[Order ID],0))</f>
        <v>41847</v>
      </c>
      <c r="D301">
        <f>SUMIF(Orders[Order ID], A301, Orders[Sales])</f>
        <v>238</v>
      </c>
      <c r="I301" t="s">
        <v>7283</v>
      </c>
      <c r="J301" t="s">
        <v>761</v>
      </c>
      <c r="K301">
        <v>41847</v>
      </c>
      <c r="L301">
        <v>238</v>
      </c>
    </row>
    <row r="302" spans="1:12">
      <c r="A302" t="str">
        <v>CA-2014-124723</v>
      </c>
      <c r="B302" t="str">
        <f>INDEX(Orders[Customer ID], MATCH(A302, Orders[Order ID],0))</f>
        <v>GZ-14470</v>
      </c>
      <c r="C302" s="4">
        <f>INDEX(Orders[Order Date], MATCH(A302, Orders[Order ID],0))</f>
        <v>41856</v>
      </c>
      <c r="D302">
        <f>SUMIF(Orders[Order ID], A302, Orders[Sales])</f>
        <v>489.23</v>
      </c>
      <c r="I302" t="s">
        <v>7271</v>
      </c>
      <c r="J302" t="s">
        <v>191</v>
      </c>
      <c r="K302">
        <v>41856</v>
      </c>
      <c r="L302">
        <v>489.23</v>
      </c>
    </row>
    <row r="303" spans="1:12">
      <c r="A303" t="str">
        <v>CA-2014-124730</v>
      </c>
      <c r="B303" t="str">
        <f>INDEX(Orders[Customer ID], MATCH(A303, Orders[Order ID],0))</f>
        <v>LS-17245</v>
      </c>
      <c r="C303" s="4">
        <f>INDEX(Orders[Order Date], MATCH(A303, Orders[Order ID],0))</f>
        <v>41969</v>
      </c>
      <c r="D303">
        <f>SUMIF(Orders[Order ID], A303, Orders[Sales])</f>
        <v>414.63</v>
      </c>
      <c r="I303" t="s">
        <v>6841</v>
      </c>
      <c r="J303" t="s">
        <v>924</v>
      </c>
      <c r="K303">
        <v>41969</v>
      </c>
      <c r="L303">
        <v>414.63</v>
      </c>
    </row>
    <row r="304" spans="1:12">
      <c r="A304" t="str">
        <v>CA-2014-124737</v>
      </c>
      <c r="B304" t="str">
        <f>INDEX(Orders[Customer ID], MATCH(A304, Orders[Order ID],0))</f>
        <v>AP-10915</v>
      </c>
      <c r="C304" s="4">
        <f>INDEX(Orders[Order Date], MATCH(A304, Orders[Order ID],0))</f>
        <v>41874</v>
      </c>
      <c r="D304">
        <f>SUMIF(Orders[Order ID], A304, Orders[Sales])</f>
        <v>424.37599999999998</v>
      </c>
      <c r="I304" t="s">
        <v>7228</v>
      </c>
      <c r="J304" t="s">
        <v>2101</v>
      </c>
      <c r="K304">
        <v>41874</v>
      </c>
      <c r="L304">
        <v>424.37599999999998</v>
      </c>
    </row>
    <row r="305" spans="1:12">
      <c r="A305" t="str">
        <v>CA-2014-124807</v>
      </c>
      <c r="B305" t="str">
        <f>INDEX(Orders[Customer ID], MATCH(A305, Orders[Order ID],0))</f>
        <v>ME-17725</v>
      </c>
      <c r="C305" s="4">
        <f>INDEX(Orders[Order Date], MATCH(A305, Orders[Order ID],0))</f>
        <v>41832</v>
      </c>
      <c r="D305">
        <f>SUMIF(Orders[Order ID], A305, Orders[Sales])</f>
        <v>59.695999999999998</v>
      </c>
      <c r="I305" t="s">
        <v>7324</v>
      </c>
      <c r="J305" t="s">
        <v>772</v>
      </c>
      <c r="K305">
        <v>41832</v>
      </c>
      <c r="L305">
        <v>59.695999999999998</v>
      </c>
    </row>
    <row r="306" spans="1:12">
      <c r="A306" t="str">
        <v>CA-2014-124856</v>
      </c>
      <c r="B306" t="str">
        <f>INDEX(Orders[Customer ID], MATCH(A306, Orders[Order ID],0))</f>
        <v>LD-17005</v>
      </c>
      <c r="C306" s="4">
        <f>INDEX(Orders[Order Date], MATCH(A306, Orders[Order ID],0))</f>
        <v>41911</v>
      </c>
      <c r="D306">
        <f>SUMIF(Orders[Order ID], A306, Orders[Sales])</f>
        <v>1609.32</v>
      </c>
      <c r="I306" t="s">
        <v>7077</v>
      </c>
      <c r="J306" t="s">
        <v>4330</v>
      </c>
      <c r="K306">
        <v>41911</v>
      </c>
      <c r="L306">
        <v>1609.32</v>
      </c>
    </row>
    <row r="307" spans="1:12">
      <c r="A307" t="str">
        <v>CA-2014-125136</v>
      </c>
      <c r="B307" t="str">
        <f>INDEX(Orders[Customer ID], MATCH(A307, Orders[Order ID],0))</f>
        <v>KD-16495</v>
      </c>
      <c r="C307" s="4">
        <f>INDEX(Orders[Order Date], MATCH(A307, Orders[Order ID],0))</f>
        <v>41910</v>
      </c>
      <c r="D307">
        <f>SUMIF(Orders[Order ID], A307, Orders[Sales])</f>
        <v>106.944</v>
      </c>
      <c r="I307" t="s">
        <v>7080</v>
      </c>
      <c r="J307" t="s">
        <v>2347</v>
      </c>
      <c r="K307">
        <v>41910</v>
      </c>
      <c r="L307">
        <v>106.944</v>
      </c>
    </row>
    <row r="308" spans="1:12">
      <c r="A308" t="str">
        <v>CA-2014-125150</v>
      </c>
      <c r="B308" t="str">
        <f>INDEX(Orders[Customer ID], MATCH(A308, Orders[Order ID],0))</f>
        <v>PW-19030</v>
      </c>
      <c r="C308" s="4">
        <f>INDEX(Orders[Order Date], MATCH(A308, Orders[Order ID],0))</f>
        <v>41775</v>
      </c>
      <c r="D308">
        <f>SUMIF(Orders[Order ID], A308, Orders[Sales])</f>
        <v>232.88</v>
      </c>
      <c r="I308" t="s">
        <v>7450</v>
      </c>
      <c r="J308" t="s">
        <v>1237</v>
      </c>
      <c r="K308">
        <v>41775</v>
      </c>
      <c r="L308">
        <v>232.88</v>
      </c>
    </row>
    <row r="309" spans="1:12">
      <c r="A309" t="str">
        <v>CA-2014-125171</v>
      </c>
      <c r="B309" t="str">
        <f>INDEX(Orders[Customer ID], MATCH(A309, Orders[Order ID],0))</f>
        <v>AG-10390</v>
      </c>
      <c r="C309" s="4">
        <f>INDEX(Orders[Order Date], MATCH(A309, Orders[Order ID],0))</f>
        <v>41885</v>
      </c>
      <c r="D309">
        <f>SUMIF(Orders[Order ID], A309, Orders[Sales])</f>
        <v>14.4</v>
      </c>
      <c r="I309" t="s">
        <v>7194</v>
      </c>
      <c r="J309" t="s">
        <v>2398</v>
      </c>
      <c r="K309">
        <v>41885</v>
      </c>
      <c r="L309">
        <v>14.4</v>
      </c>
    </row>
    <row r="310" spans="1:12">
      <c r="A310" t="str">
        <v>CA-2014-125514</v>
      </c>
      <c r="B310" t="str">
        <f>INDEX(Orders[Customer ID], MATCH(A310, Orders[Order ID],0))</f>
        <v>BM-11650</v>
      </c>
      <c r="C310" s="4">
        <f>INDEX(Orders[Order Date], MATCH(A310, Orders[Order ID],0))</f>
        <v>41903</v>
      </c>
      <c r="D310">
        <f>SUMIF(Orders[Order ID], A310, Orders[Sales])</f>
        <v>68.710000000000008</v>
      </c>
      <c r="I310" t="s">
        <v>7108</v>
      </c>
      <c r="J310" t="s">
        <v>901</v>
      </c>
      <c r="K310">
        <v>41903</v>
      </c>
      <c r="L310">
        <v>68.710000000000008</v>
      </c>
    </row>
    <row r="311" spans="1:12">
      <c r="A311" t="str">
        <v>CA-2014-125542</v>
      </c>
      <c r="B311" t="str">
        <f>INDEX(Orders[Customer ID], MATCH(A311, Orders[Order ID],0))</f>
        <v>NB-18655</v>
      </c>
      <c r="C311" s="4">
        <f>INDEX(Orders[Order Date], MATCH(A311, Orders[Order ID],0))</f>
        <v>41978</v>
      </c>
      <c r="D311">
        <f>SUMIF(Orders[Order ID], A311, Orders[Sales])</f>
        <v>521.22399999999993</v>
      </c>
      <c r="I311" t="s">
        <v>6802</v>
      </c>
      <c r="J311" t="s">
        <v>480</v>
      </c>
      <c r="K311">
        <v>41978</v>
      </c>
      <c r="L311">
        <v>521.22399999999993</v>
      </c>
    </row>
    <row r="312" spans="1:12">
      <c r="A312" t="str">
        <v>CA-2014-125556</v>
      </c>
      <c r="B312" t="str">
        <f>INDEX(Orders[Customer ID], MATCH(A312, Orders[Order ID],0))</f>
        <v>ML-17410</v>
      </c>
      <c r="C312" s="4">
        <f>INDEX(Orders[Order Date], MATCH(A312, Orders[Order ID],0))</f>
        <v>41957</v>
      </c>
      <c r="D312">
        <f>SUMIF(Orders[Order ID], A312, Orders[Sales])</f>
        <v>876.7299999999999</v>
      </c>
      <c r="I312" t="s">
        <v>6914</v>
      </c>
      <c r="J312" t="s">
        <v>1432</v>
      </c>
      <c r="K312">
        <v>41957</v>
      </c>
      <c r="L312">
        <v>876.7299999999999</v>
      </c>
    </row>
    <row r="313" spans="1:12">
      <c r="A313" t="str">
        <v>CA-2014-125612</v>
      </c>
      <c r="B313" t="str">
        <f>INDEX(Orders[Customer ID], MATCH(A313, Orders[Order ID],0))</f>
        <v>BK-11260</v>
      </c>
      <c r="C313" s="4">
        <f>INDEX(Orders[Order Date], MATCH(A313, Orders[Order ID],0))</f>
        <v>41854</v>
      </c>
      <c r="D313">
        <f>SUMIF(Orders[Order ID], A313, Orders[Sales])</f>
        <v>163.62</v>
      </c>
      <c r="I313" t="s">
        <v>7275</v>
      </c>
      <c r="J313" t="s">
        <v>1810</v>
      </c>
      <c r="K313">
        <v>41854</v>
      </c>
      <c r="L313">
        <v>163.62</v>
      </c>
    </row>
    <row r="314" spans="1:12">
      <c r="A314" t="str">
        <v>CA-2014-125682</v>
      </c>
      <c r="B314" t="str">
        <f>INDEX(Orders[Customer ID], MATCH(A314, Orders[Order ID],0))</f>
        <v>RB-19645</v>
      </c>
      <c r="C314" s="4">
        <f>INDEX(Orders[Order Date], MATCH(A314, Orders[Order ID],0))</f>
        <v>41965</v>
      </c>
      <c r="D314">
        <f>SUMIF(Orders[Order ID], A314, Orders[Sales])</f>
        <v>9.9600000000000009</v>
      </c>
      <c r="I314" t="s">
        <v>6872</v>
      </c>
      <c r="J314" t="s">
        <v>5369</v>
      </c>
      <c r="K314">
        <v>41965</v>
      </c>
      <c r="L314">
        <v>9.9600000000000009</v>
      </c>
    </row>
    <row r="315" spans="1:12">
      <c r="A315" t="str">
        <v>CA-2014-125731</v>
      </c>
      <c r="B315" t="str">
        <f>INDEX(Orders[Customer ID], MATCH(A315, Orders[Order ID],0))</f>
        <v>CL-12565</v>
      </c>
      <c r="C315" s="4">
        <f>INDEX(Orders[Order Date], MATCH(A315, Orders[Order ID],0))</f>
        <v>41892</v>
      </c>
      <c r="D315">
        <f>SUMIF(Orders[Order ID], A315, Orders[Sales])</f>
        <v>1508.768</v>
      </c>
      <c r="I315" t="s">
        <v>7164</v>
      </c>
      <c r="J315" t="s">
        <v>3620</v>
      </c>
      <c r="K315">
        <v>41892</v>
      </c>
      <c r="L315">
        <v>1508.768</v>
      </c>
    </row>
    <row r="316" spans="1:12">
      <c r="A316" t="str">
        <v>CA-2014-125759</v>
      </c>
      <c r="B316" t="str">
        <f>INDEX(Orders[Customer ID], MATCH(A316, Orders[Order ID],0))</f>
        <v>NM-18445</v>
      </c>
      <c r="C316" s="4">
        <f>INDEX(Orders[Order Date], MATCH(A316, Orders[Order ID],0))</f>
        <v>41678</v>
      </c>
      <c r="D316">
        <f>SUMIF(Orders[Order ID], A316, Orders[Sales])</f>
        <v>14.56</v>
      </c>
      <c r="I316" t="s">
        <v>7643</v>
      </c>
      <c r="J316" t="s">
        <v>2795</v>
      </c>
      <c r="K316">
        <v>41678</v>
      </c>
      <c r="L316">
        <v>14.56</v>
      </c>
    </row>
    <row r="317" spans="1:12">
      <c r="A317" t="str">
        <v>CA-2014-125829</v>
      </c>
      <c r="B317" t="str">
        <f>INDEX(Orders[Customer ID], MATCH(A317, Orders[Order ID],0))</f>
        <v>WB-21850</v>
      </c>
      <c r="C317" s="4">
        <f>INDEX(Orders[Order Date], MATCH(A317, Orders[Order ID],0))</f>
        <v>41947</v>
      </c>
      <c r="D317">
        <f>SUMIF(Orders[Order ID], A317, Orders[Sales])</f>
        <v>1729.4160000000002</v>
      </c>
      <c r="I317" t="s">
        <v>6954</v>
      </c>
      <c r="J317" t="s">
        <v>519</v>
      </c>
      <c r="K317">
        <v>41947</v>
      </c>
      <c r="L317">
        <v>1729.4160000000002</v>
      </c>
    </row>
    <row r="318" spans="1:12">
      <c r="A318" t="str">
        <v>CA-2014-125997</v>
      </c>
      <c r="B318" t="str">
        <f>INDEX(Orders[Customer ID], MATCH(A318, Orders[Order ID],0))</f>
        <v>MW-18220</v>
      </c>
      <c r="C318" s="4">
        <f>INDEX(Orders[Order Date], MATCH(A318, Orders[Order ID],0))</f>
        <v>41902</v>
      </c>
      <c r="D318">
        <f>SUMIF(Orders[Order ID], A318, Orders[Sales])</f>
        <v>3519.37</v>
      </c>
      <c r="I318" t="s">
        <v>7121</v>
      </c>
      <c r="J318" t="s">
        <v>438</v>
      </c>
      <c r="K318">
        <v>41902</v>
      </c>
      <c r="L318">
        <v>3519.37</v>
      </c>
    </row>
    <row r="319" spans="1:12">
      <c r="A319" t="str">
        <v>CA-2014-126032</v>
      </c>
      <c r="B319" t="str">
        <f>INDEX(Orders[Customer ID], MATCH(A319, Orders[Order ID],0))</f>
        <v>BS-11665</v>
      </c>
      <c r="C319" s="4">
        <f>INDEX(Orders[Order Date], MATCH(A319, Orders[Order ID],0))</f>
        <v>41813</v>
      </c>
      <c r="D319">
        <f>SUMIF(Orders[Order ID], A319, Orders[Sales])</f>
        <v>86.376000000000005</v>
      </c>
      <c r="I319" t="s">
        <v>7362</v>
      </c>
      <c r="J319" t="s">
        <v>5148</v>
      </c>
      <c r="K319">
        <v>41813</v>
      </c>
      <c r="L319">
        <v>86.376000000000005</v>
      </c>
    </row>
    <row r="320" spans="1:12">
      <c r="A320" t="str">
        <v>CA-2014-126193</v>
      </c>
      <c r="B320" t="str">
        <f>INDEX(Orders[Customer ID], MATCH(A320, Orders[Order ID],0))</f>
        <v>SS-20410</v>
      </c>
      <c r="C320" s="4">
        <f>INDEX(Orders[Order Date], MATCH(A320, Orders[Order ID],0))</f>
        <v>41889</v>
      </c>
      <c r="D320">
        <f>SUMIF(Orders[Order ID], A320, Orders[Sales])</f>
        <v>321.97800000000001</v>
      </c>
      <c r="I320" t="s">
        <v>7190</v>
      </c>
      <c r="J320" t="s">
        <v>2309</v>
      </c>
      <c r="K320">
        <v>41889</v>
      </c>
      <c r="L320">
        <v>321.97800000000001</v>
      </c>
    </row>
    <row r="321" spans="1:12">
      <c r="A321" t="str">
        <v>CA-2014-126200</v>
      </c>
      <c r="B321" t="str">
        <f>INDEX(Orders[Customer ID], MATCH(A321, Orders[Order ID],0))</f>
        <v>JE-15715</v>
      </c>
      <c r="C321" s="4">
        <f>INDEX(Orders[Order Date], MATCH(A321, Orders[Order ID],0))</f>
        <v>41876</v>
      </c>
      <c r="D321">
        <f>SUMIF(Orders[Order ID], A321, Orders[Sales])</f>
        <v>38.064</v>
      </c>
      <c r="I321" t="s">
        <v>7221</v>
      </c>
      <c r="J321" t="s">
        <v>1244</v>
      </c>
      <c r="K321">
        <v>41876</v>
      </c>
      <c r="L321">
        <v>38.064</v>
      </c>
    </row>
    <row r="322" spans="1:12">
      <c r="A322" t="str">
        <v>CA-2014-126277</v>
      </c>
      <c r="B322" t="str">
        <f>INDEX(Orders[Customer ID], MATCH(A322, Orders[Order ID],0))</f>
        <v>LH-16900</v>
      </c>
      <c r="C322" s="4">
        <f>INDEX(Orders[Order Date], MATCH(A322, Orders[Order ID],0))</f>
        <v>41895</v>
      </c>
      <c r="D322">
        <f>SUMIF(Orders[Order ID], A322, Orders[Sales])</f>
        <v>2.5019999999999998</v>
      </c>
      <c r="I322" t="s">
        <v>7153</v>
      </c>
      <c r="J322" t="s">
        <v>556</v>
      </c>
      <c r="K322">
        <v>41895</v>
      </c>
      <c r="L322">
        <v>2.5019999999999998</v>
      </c>
    </row>
    <row r="323" spans="1:12">
      <c r="A323" t="str">
        <v>CA-2014-126333</v>
      </c>
      <c r="B323" t="str">
        <f>INDEX(Orders[Customer ID], MATCH(A323, Orders[Order ID],0))</f>
        <v>ME-18010</v>
      </c>
      <c r="C323" s="4">
        <f>INDEX(Orders[Order Date], MATCH(A323, Orders[Order ID],0))</f>
        <v>41996</v>
      </c>
      <c r="D323">
        <f>SUMIF(Orders[Order ID], A323, Orders[Sales])</f>
        <v>5.1840000000000002</v>
      </c>
      <c r="I323" t="s">
        <v>6723</v>
      </c>
      <c r="J323" t="s">
        <v>2009</v>
      </c>
      <c r="K323">
        <v>41996</v>
      </c>
      <c r="L323">
        <v>5.1840000000000002</v>
      </c>
    </row>
    <row r="324" spans="1:12">
      <c r="A324" t="str">
        <v>CA-2014-126361</v>
      </c>
      <c r="B324" t="str">
        <f>INDEX(Orders[Customer ID], MATCH(A324, Orders[Order ID],0))</f>
        <v>VD-21670</v>
      </c>
      <c r="C324" s="4">
        <f>INDEX(Orders[Order Date], MATCH(A324, Orders[Order ID],0))</f>
        <v>41855</v>
      </c>
      <c r="D324">
        <f>SUMIF(Orders[Order ID], A324, Orders[Sales])</f>
        <v>2126.0340000000001</v>
      </c>
      <c r="I324" t="s">
        <v>7272</v>
      </c>
      <c r="J324" t="s">
        <v>5141</v>
      </c>
      <c r="K324">
        <v>41855</v>
      </c>
      <c r="L324">
        <v>2126.0340000000001</v>
      </c>
    </row>
    <row r="325" spans="1:12">
      <c r="A325" t="str">
        <v>CA-2014-126403</v>
      </c>
      <c r="B325" t="str">
        <f>INDEX(Orders[Customer ID], MATCH(A325, Orders[Order ID],0))</f>
        <v>RR-19525</v>
      </c>
      <c r="C325" s="4">
        <f>INDEX(Orders[Order Date], MATCH(A325, Orders[Order ID],0))</f>
        <v>41891</v>
      </c>
      <c r="D325">
        <f>SUMIF(Orders[Order ID], A325, Orders[Sales])</f>
        <v>2304.37</v>
      </c>
      <c r="I325" t="s">
        <v>7167</v>
      </c>
      <c r="J325" t="s">
        <v>2869</v>
      </c>
      <c r="K325">
        <v>41891</v>
      </c>
      <c r="L325">
        <v>2304.37</v>
      </c>
    </row>
    <row r="326" spans="1:12">
      <c r="A326" t="str">
        <v>CA-2014-126480</v>
      </c>
      <c r="B326" t="str">
        <f>INDEX(Orders[Customer ID], MATCH(A326, Orders[Order ID],0))</f>
        <v>HG-14965</v>
      </c>
      <c r="C326" s="4">
        <f>INDEX(Orders[Order Date], MATCH(A326, Orders[Order ID],0))</f>
        <v>41902</v>
      </c>
      <c r="D326">
        <f>SUMIF(Orders[Order ID], A326, Orders[Sales])</f>
        <v>8.56</v>
      </c>
      <c r="I326" t="s">
        <v>7120</v>
      </c>
      <c r="J326" t="s">
        <v>633</v>
      </c>
      <c r="K326">
        <v>41902</v>
      </c>
      <c r="L326">
        <v>8.56</v>
      </c>
    </row>
    <row r="327" spans="1:12">
      <c r="A327" t="str">
        <v>CA-2014-126522</v>
      </c>
      <c r="B327" t="str">
        <f>INDEX(Orders[Customer ID], MATCH(A327, Orders[Order ID],0))</f>
        <v>LT-16765</v>
      </c>
      <c r="C327" s="4">
        <f>INDEX(Orders[Order Date], MATCH(A327, Orders[Order ID],0))</f>
        <v>41883</v>
      </c>
      <c r="D327">
        <f>SUMIF(Orders[Order ID], A327, Orders[Sales])</f>
        <v>53.94</v>
      </c>
      <c r="I327" t="s">
        <v>7203</v>
      </c>
      <c r="J327" t="s">
        <v>695</v>
      </c>
      <c r="K327">
        <v>41883</v>
      </c>
      <c r="L327">
        <v>53.94</v>
      </c>
    </row>
    <row r="328" spans="1:12">
      <c r="A328" t="str">
        <v>CA-2014-126683</v>
      </c>
      <c r="B328" t="str">
        <f>INDEX(Orders[Customer ID], MATCH(A328, Orders[Order ID],0))</f>
        <v>PP-18955</v>
      </c>
      <c r="C328" s="4">
        <f>INDEX(Orders[Order Date], MATCH(A328, Orders[Order ID],0))</f>
        <v>41911</v>
      </c>
      <c r="D328">
        <f>SUMIF(Orders[Order ID], A328, Orders[Sales])</f>
        <v>2354.98</v>
      </c>
      <c r="I328" t="s">
        <v>7076</v>
      </c>
      <c r="J328" t="s">
        <v>2076</v>
      </c>
      <c r="K328">
        <v>41911</v>
      </c>
      <c r="L328">
        <v>2354.98</v>
      </c>
    </row>
    <row r="329" spans="1:12">
      <c r="A329" t="str">
        <v>CA-2014-126760</v>
      </c>
      <c r="B329" t="str">
        <f>INDEX(Orders[Customer ID], MATCH(A329, Orders[Order ID],0))</f>
        <v>KM-16720</v>
      </c>
      <c r="C329" s="4">
        <f>INDEX(Orders[Order Date], MATCH(A329, Orders[Order ID],0))</f>
        <v>41846</v>
      </c>
      <c r="D329">
        <f>SUMIF(Orders[Order ID], A329, Orders[Sales])</f>
        <v>1891.316</v>
      </c>
      <c r="I329" t="s">
        <v>7287</v>
      </c>
      <c r="J329" t="s">
        <v>793</v>
      </c>
      <c r="K329">
        <v>41846</v>
      </c>
      <c r="L329">
        <v>1891.316</v>
      </c>
    </row>
    <row r="330" spans="1:12">
      <c r="A330" t="str">
        <v>CA-2014-126802</v>
      </c>
      <c r="B330" t="str">
        <f>INDEX(Orders[Customer ID], MATCH(A330, Orders[Order ID],0))</f>
        <v>ZC-21910</v>
      </c>
      <c r="C330" s="4">
        <f>INDEX(Orders[Order Date], MATCH(A330, Orders[Order ID],0))</f>
        <v>42002</v>
      </c>
      <c r="D330">
        <f>SUMIF(Orders[Order ID], A330, Orders[Sales])</f>
        <v>38.975999999999999</v>
      </c>
      <c r="I330" t="s">
        <v>6692</v>
      </c>
      <c r="J330" t="s">
        <v>1420</v>
      </c>
      <c r="K330">
        <v>42002</v>
      </c>
      <c r="L330">
        <v>38.975999999999999</v>
      </c>
    </row>
    <row r="331" spans="1:12">
      <c r="A331" t="str">
        <v>CA-2014-126907</v>
      </c>
      <c r="B331" t="str">
        <f>INDEX(Orders[Customer ID], MATCH(A331, Orders[Order ID],0))</f>
        <v>SM-20950</v>
      </c>
      <c r="C331" s="4">
        <f>INDEX(Orders[Order Date], MATCH(A331, Orders[Order ID],0))</f>
        <v>41944</v>
      </c>
      <c r="D331">
        <f>SUMIF(Orders[Order ID], A331, Orders[Sales])</f>
        <v>15.696</v>
      </c>
      <c r="I331" t="s">
        <v>6976</v>
      </c>
      <c r="J331" t="s">
        <v>656</v>
      </c>
      <c r="K331">
        <v>41944</v>
      </c>
      <c r="L331">
        <v>15.696</v>
      </c>
    </row>
    <row r="332" spans="1:12">
      <c r="A332" t="str">
        <v>CA-2014-126963</v>
      </c>
      <c r="B332" t="str">
        <f>INDEX(Orders[Customer ID], MATCH(A332, Orders[Order ID],0))</f>
        <v>PS-18760</v>
      </c>
      <c r="C332" s="4">
        <f>INDEX(Orders[Order Date], MATCH(A332, Orders[Order ID],0))</f>
        <v>41805</v>
      </c>
      <c r="D332">
        <f>SUMIF(Orders[Order ID], A332, Orders[Sales])</f>
        <v>36.543999999999997</v>
      </c>
      <c r="I332" t="s">
        <v>7385</v>
      </c>
      <c r="J332" t="s">
        <v>2271</v>
      </c>
      <c r="K332">
        <v>41805</v>
      </c>
      <c r="L332">
        <v>36.543999999999997</v>
      </c>
    </row>
    <row r="333" spans="1:12">
      <c r="A333" t="str">
        <v>CA-2014-127012</v>
      </c>
      <c r="B333" t="str">
        <f>INDEX(Orders[Customer ID], MATCH(A333, Orders[Order ID],0))</f>
        <v>GM-14680</v>
      </c>
      <c r="C333" s="4">
        <f>INDEX(Orders[Order Date], MATCH(A333, Orders[Order ID],0))</f>
        <v>41862</v>
      </c>
      <c r="D333">
        <f>SUMIF(Orders[Order ID], A333, Orders[Sales])</f>
        <v>76.28</v>
      </c>
      <c r="I333" t="s">
        <v>7252</v>
      </c>
      <c r="J333" t="s">
        <v>2741</v>
      </c>
      <c r="K333">
        <v>41862</v>
      </c>
      <c r="L333">
        <v>76.28</v>
      </c>
    </row>
    <row r="334" spans="1:12">
      <c r="A334" t="str">
        <v>CA-2014-127131</v>
      </c>
      <c r="B334" t="str">
        <f>INDEX(Orders[Customer ID], MATCH(A334, Orders[Order ID],0))</f>
        <v>HR-14830</v>
      </c>
      <c r="C334" s="4">
        <f>INDEX(Orders[Order Date], MATCH(A334, Orders[Order ID],0))</f>
        <v>41967</v>
      </c>
      <c r="D334">
        <f>SUMIF(Orders[Order ID], A334, Orders[Sales])</f>
        <v>721.476</v>
      </c>
      <c r="I334" t="s">
        <v>6851</v>
      </c>
      <c r="J334" t="s">
        <v>2788</v>
      </c>
      <c r="K334">
        <v>41967</v>
      </c>
      <c r="L334">
        <v>721.476</v>
      </c>
    </row>
    <row r="335" spans="1:12">
      <c r="A335" t="str">
        <v>CA-2014-127159</v>
      </c>
      <c r="B335" t="str">
        <f>INDEX(Orders[Customer ID], MATCH(A335, Orders[Order ID],0))</f>
        <v>HL-15040</v>
      </c>
      <c r="C335" s="4">
        <f>INDEX(Orders[Order Date], MATCH(A335, Orders[Order ID],0))</f>
        <v>41771</v>
      </c>
      <c r="D335">
        <f>SUMIF(Orders[Order ID], A335, Orders[Sales])</f>
        <v>34.79</v>
      </c>
      <c r="I335" t="s">
        <v>7457</v>
      </c>
      <c r="J335" t="s">
        <v>1176</v>
      </c>
      <c r="K335">
        <v>41771</v>
      </c>
      <c r="L335">
        <v>34.79</v>
      </c>
    </row>
    <row r="336" spans="1:12">
      <c r="A336" t="str">
        <v>CA-2014-127166</v>
      </c>
      <c r="B336" t="str">
        <f>INDEX(Orders[Customer ID], MATCH(A336, Orders[Order ID],0))</f>
        <v>KH-16360</v>
      </c>
      <c r="C336" s="4">
        <f>INDEX(Orders[Order Date], MATCH(A336, Orders[Order ID],0))</f>
        <v>41780</v>
      </c>
      <c r="D336">
        <f>SUMIF(Orders[Order ID], A336, Orders[Sales])</f>
        <v>186.90800000000002</v>
      </c>
      <c r="I336" t="s">
        <v>7441</v>
      </c>
      <c r="J336" t="s">
        <v>53</v>
      </c>
      <c r="K336">
        <v>41780</v>
      </c>
      <c r="L336">
        <v>186.90800000000002</v>
      </c>
    </row>
    <row r="337" spans="1:12">
      <c r="A337" t="str">
        <v>CA-2014-127187</v>
      </c>
      <c r="B337" t="str">
        <f>INDEX(Orders[Customer ID], MATCH(A337, Orders[Order ID],0))</f>
        <v>CP-12085</v>
      </c>
      <c r="C337" s="4">
        <f>INDEX(Orders[Order Date], MATCH(A337, Orders[Order ID],0))</f>
        <v>41977</v>
      </c>
      <c r="D337">
        <f>SUMIF(Orders[Order ID], A337, Orders[Sales])</f>
        <v>129.97999999999999</v>
      </c>
      <c r="I337" t="s">
        <v>6806</v>
      </c>
      <c r="J337" t="s">
        <v>1863</v>
      </c>
      <c r="K337">
        <v>41977</v>
      </c>
      <c r="L337">
        <v>129.97999999999999</v>
      </c>
    </row>
    <row r="338" spans="1:12">
      <c r="A338" t="str">
        <v>CA-2014-127299</v>
      </c>
      <c r="B338" t="str">
        <f>INDEX(Orders[Customer ID], MATCH(A338, Orders[Order ID],0))</f>
        <v>JL-15835</v>
      </c>
      <c r="C338" s="4">
        <f>INDEX(Orders[Order Date], MATCH(A338, Orders[Order ID],0))</f>
        <v>41901</v>
      </c>
      <c r="D338">
        <f>SUMIF(Orders[Order ID], A338, Orders[Sales])</f>
        <v>2692.3290000000002</v>
      </c>
      <c r="I338" t="s">
        <v>7125</v>
      </c>
      <c r="J338" t="s">
        <v>565</v>
      </c>
      <c r="K338">
        <v>41901</v>
      </c>
      <c r="L338">
        <v>2692.3290000000002</v>
      </c>
    </row>
    <row r="339" spans="1:12">
      <c r="A339" t="str">
        <v>CA-2014-127383</v>
      </c>
      <c r="B339" t="str">
        <f>INDEX(Orders[Customer ID], MATCH(A339, Orders[Order ID],0))</f>
        <v>CM-11815</v>
      </c>
      <c r="C339" s="4">
        <f>INDEX(Orders[Order Date], MATCH(A339, Orders[Order ID],0))</f>
        <v>42004</v>
      </c>
      <c r="D339">
        <f>SUMIF(Orders[Order ID], A339, Orders[Sales])</f>
        <v>49.567999999999998</v>
      </c>
      <c r="I339" t="s">
        <v>6678</v>
      </c>
      <c r="J339" t="s">
        <v>2598</v>
      </c>
      <c r="K339">
        <v>42004</v>
      </c>
      <c r="L339">
        <v>49.567999999999998</v>
      </c>
    </row>
    <row r="340" spans="1:12">
      <c r="A340" t="str">
        <v>CA-2014-127446</v>
      </c>
      <c r="B340" t="str">
        <f>INDEX(Orders[Customer ID], MATCH(A340, Orders[Order ID],0))</f>
        <v>MC-17590</v>
      </c>
      <c r="C340" s="4">
        <f>INDEX(Orders[Order Date], MATCH(A340, Orders[Order ID],0))</f>
        <v>41968</v>
      </c>
      <c r="D340">
        <f>SUMIF(Orders[Order ID], A340, Orders[Sales])</f>
        <v>1273.6229999999998</v>
      </c>
      <c r="I340" t="s">
        <v>6844</v>
      </c>
      <c r="J340" t="s">
        <v>1377</v>
      </c>
      <c r="K340">
        <v>41968</v>
      </c>
      <c r="L340">
        <v>1273.6229999999998</v>
      </c>
    </row>
    <row r="341" spans="1:12">
      <c r="A341" t="str">
        <v>CA-2014-127488</v>
      </c>
      <c r="B341" t="str">
        <f>INDEX(Orders[Customer ID], MATCH(A341, Orders[Order ID],0))</f>
        <v>MS-17365</v>
      </c>
      <c r="C341" s="4">
        <f>INDEX(Orders[Order Date], MATCH(A341, Orders[Order ID],0))</f>
        <v>41904</v>
      </c>
      <c r="D341">
        <f>SUMIF(Orders[Order ID], A341, Orders[Sales])</f>
        <v>4.6079999999999997</v>
      </c>
      <c r="I341" t="s">
        <v>7103</v>
      </c>
      <c r="J341" t="s">
        <v>3546</v>
      </c>
      <c r="K341">
        <v>41904</v>
      </c>
      <c r="L341">
        <v>4.6079999999999997</v>
      </c>
    </row>
    <row r="342" spans="1:12">
      <c r="A342" t="str">
        <v>CA-2014-127523</v>
      </c>
      <c r="B342" t="str">
        <f>INDEX(Orders[Customer ID], MATCH(A342, Orders[Order ID],0))</f>
        <v>BG-11695</v>
      </c>
      <c r="C342" s="4">
        <f>INDEX(Orders[Order Date], MATCH(A342, Orders[Order ID],0))</f>
        <v>41770</v>
      </c>
      <c r="D342">
        <f>SUMIF(Orders[Order ID], A342, Orders[Sales])</f>
        <v>35.909999999999997</v>
      </c>
      <c r="I342" t="s">
        <v>7461</v>
      </c>
      <c r="J342" t="s">
        <v>1002</v>
      </c>
      <c r="K342">
        <v>41770</v>
      </c>
      <c r="L342">
        <v>35.909999999999997</v>
      </c>
    </row>
    <row r="343" spans="1:12">
      <c r="A343" t="str">
        <v>CA-2014-127558</v>
      </c>
      <c r="B343" t="str">
        <f>INDEX(Orders[Customer ID], MATCH(A343, Orders[Order ID],0))</f>
        <v>SS-20410</v>
      </c>
      <c r="C343" s="4">
        <f>INDEX(Orders[Order Date], MATCH(A343, Orders[Order ID],0))</f>
        <v>41958</v>
      </c>
      <c r="D343">
        <f>SUMIF(Orders[Order ID], A343, Orders[Sales])</f>
        <v>803.04000000000008</v>
      </c>
      <c r="I343" t="s">
        <v>6912</v>
      </c>
      <c r="J343" t="s">
        <v>2309</v>
      </c>
      <c r="K343">
        <v>41958</v>
      </c>
      <c r="L343">
        <v>803.04000000000008</v>
      </c>
    </row>
    <row r="344" spans="1:12">
      <c r="A344" t="str">
        <v>CA-2014-127586</v>
      </c>
      <c r="B344" t="str">
        <f>INDEX(Orders[Customer ID], MATCH(A344, Orders[Order ID],0))</f>
        <v>CS-12400</v>
      </c>
      <c r="C344" s="4">
        <f>INDEX(Orders[Order Date], MATCH(A344, Orders[Order ID],0))</f>
        <v>41908</v>
      </c>
      <c r="D344">
        <f>SUMIF(Orders[Order ID], A344, Orders[Sales])</f>
        <v>310.12</v>
      </c>
      <c r="I344" t="s">
        <v>7087</v>
      </c>
      <c r="J344" t="s">
        <v>90</v>
      </c>
      <c r="K344">
        <v>41908</v>
      </c>
      <c r="L344">
        <v>310.12</v>
      </c>
    </row>
    <row r="345" spans="1:12">
      <c r="A345" t="str">
        <v>CA-2014-127614</v>
      </c>
      <c r="B345" t="str">
        <f>INDEX(Orders[Customer ID], MATCH(A345, Orders[Order ID],0))</f>
        <v>NF-18385</v>
      </c>
      <c r="C345" s="4">
        <f>INDEX(Orders[Order Date], MATCH(A345, Orders[Order ID],0))</f>
        <v>41681</v>
      </c>
      <c r="D345">
        <f>SUMIF(Orders[Order ID], A345, Orders[Sales])</f>
        <v>1508.13</v>
      </c>
      <c r="I345" t="s">
        <v>7641</v>
      </c>
      <c r="J345" t="s">
        <v>1851</v>
      </c>
      <c r="K345">
        <v>41681</v>
      </c>
      <c r="L345">
        <v>1508.13</v>
      </c>
    </row>
    <row r="346" spans="1:12">
      <c r="A346" t="str">
        <v>CA-2014-127691</v>
      </c>
      <c r="B346" t="str">
        <f>INDEX(Orders[Customer ID], MATCH(A346, Orders[Order ID],0))</f>
        <v>EM-14065</v>
      </c>
      <c r="C346" s="4">
        <f>INDEX(Orders[Order Date], MATCH(A346, Orders[Order ID],0))</f>
        <v>41842</v>
      </c>
      <c r="D346">
        <f>SUMIF(Orders[Order ID], A346, Orders[Sales])</f>
        <v>165.94</v>
      </c>
      <c r="I346" t="s">
        <v>7297</v>
      </c>
      <c r="J346" t="s">
        <v>1270</v>
      </c>
      <c r="K346">
        <v>41842</v>
      </c>
      <c r="L346">
        <v>165.94</v>
      </c>
    </row>
    <row r="347" spans="1:12">
      <c r="A347" t="str">
        <v>CA-2014-127859</v>
      </c>
      <c r="B347" t="str">
        <f>INDEX(Orders[Customer ID], MATCH(A347, Orders[Order ID],0))</f>
        <v>QJ-19255</v>
      </c>
      <c r="C347" s="4">
        <f>INDEX(Orders[Order Date], MATCH(A347, Orders[Order ID],0))</f>
        <v>41715</v>
      </c>
      <c r="D347">
        <f>SUMIF(Orders[Order ID], A347, Orders[Sales])</f>
        <v>126.624</v>
      </c>
      <c r="I347" t="s">
        <v>7594</v>
      </c>
      <c r="J347" t="s">
        <v>653</v>
      </c>
      <c r="K347">
        <v>41715</v>
      </c>
      <c r="L347">
        <v>126.624</v>
      </c>
    </row>
    <row r="348" spans="1:12">
      <c r="A348" t="str">
        <v>CA-2014-127866</v>
      </c>
      <c r="B348" t="str">
        <f>INDEX(Orders[Customer ID], MATCH(A348, Orders[Order ID],0))</f>
        <v>JD-15895</v>
      </c>
      <c r="C348" s="4">
        <f>INDEX(Orders[Order Date], MATCH(A348, Orders[Order ID],0))</f>
        <v>41840</v>
      </c>
      <c r="D348">
        <f>SUMIF(Orders[Order ID], A348, Orders[Sales])</f>
        <v>602.42999999999995</v>
      </c>
      <c r="I348" t="s">
        <v>7309</v>
      </c>
      <c r="J348" t="s">
        <v>4165</v>
      </c>
      <c r="K348">
        <v>41840</v>
      </c>
      <c r="L348">
        <v>602.42999999999995</v>
      </c>
    </row>
    <row r="349" spans="1:12">
      <c r="A349" t="str">
        <v>CA-2014-127936</v>
      </c>
      <c r="B349" t="str">
        <f>INDEX(Orders[Customer ID], MATCH(A349, Orders[Order ID],0))</f>
        <v>CL-12565</v>
      </c>
      <c r="C349" s="4">
        <f>INDEX(Orders[Order Date], MATCH(A349, Orders[Order ID],0))</f>
        <v>41884</v>
      </c>
      <c r="D349">
        <f>SUMIF(Orders[Order ID], A349, Orders[Sales])</f>
        <v>21.24</v>
      </c>
      <c r="I349" t="s">
        <v>7197</v>
      </c>
      <c r="J349" t="s">
        <v>3620</v>
      </c>
      <c r="K349">
        <v>41884</v>
      </c>
      <c r="L349">
        <v>21.24</v>
      </c>
    </row>
    <row r="350" spans="1:12">
      <c r="A350" t="str">
        <v>CA-2014-127964</v>
      </c>
      <c r="B350" t="str">
        <f>INDEX(Orders[Customer ID], MATCH(A350, Orders[Order ID],0))</f>
        <v>AP-10720</v>
      </c>
      <c r="C350" s="4">
        <f>INDEX(Orders[Order Date], MATCH(A350, Orders[Order ID],0))</f>
        <v>41701</v>
      </c>
      <c r="D350">
        <f>SUMIF(Orders[Order ID], A350, Orders[Sales])</f>
        <v>161.07</v>
      </c>
      <c r="I350" t="s">
        <v>7615</v>
      </c>
      <c r="J350" t="s">
        <v>1141</v>
      </c>
      <c r="K350">
        <v>41701</v>
      </c>
      <c r="L350">
        <v>161.07</v>
      </c>
    </row>
    <row r="351" spans="1:12">
      <c r="A351" t="str">
        <v>CA-2014-128055</v>
      </c>
      <c r="B351" t="str">
        <f>INDEX(Orders[Customer ID], MATCH(A351, Orders[Order ID],0))</f>
        <v>AA-10315</v>
      </c>
      <c r="C351" s="4">
        <f>INDEX(Orders[Order Date], MATCH(A351, Orders[Order ID],0))</f>
        <v>41729</v>
      </c>
      <c r="D351">
        <f>SUMIF(Orders[Order ID], A351, Orders[Sales])</f>
        <v>726.548</v>
      </c>
      <c r="I351" t="s">
        <v>7551</v>
      </c>
      <c r="J351" t="s">
        <v>2964</v>
      </c>
      <c r="K351">
        <v>41729</v>
      </c>
      <c r="L351">
        <v>726.548</v>
      </c>
    </row>
    <row r="352" spans="1:12">
      <c r="A352" t="str">
        <v>CA-2014-128062</v>
      </c>
      <c r="B352" t="str">
        <f>INDEX(Orders[Customer ID], MATCH(A352, Orders[Order ID],0))</f>
        <v>AD-10180</v>
      </c>
      <c r="C352" s="4">
        <f>INDEX(Orders[Order Date], MATCH(A352, Orders[Order ID],0))</f>
        <v>41962</v>
      </c>
      <c r="D352">
        <f>SUMIF(Orders[Order ID], A352, Orders[Sales])</f>
        <v>5.88</v>
      </c>
      <c r="I352" t="s">
        <v>6885</v>
      </c>
      <c r="J352" t="s">
        <v>823</v>
      </c>
      <c r="K352">
        <v>41962</v>
      </c>
      <c r="L352">
        <v>5.88</v>
      </c>
    </row>
    <row r="353" spans="1:12">
      <c r="A353" t="str">
        <v>CA-2014-128146</v>
      </c>
      <c r="B353" t="str">
        <f>INDEX(Orders[Customer ID], MATCH(A353, Orders[Order ID],0))</f>
        <v>DB-13060</v>
      </c>
      <c r="C353" s="4">
        <f>INDEX(Orders[Order Date], MATCH(A353, Orders[Order ID],0))</f>
        <v>41811</v>
      </c>
      <c r="D353">
        <f>SUMIF(Orders[Order ID], A353, Orders[Sales])</f>
        <v>1326.69</v>
      </c>
      <c r="I353" t="s">
        <v>7369</v>
      </c>
      <c r="J353" t="s">
        <v>425</v>
      </c>
      <c r="K353">
        <v>41811</v>
      </c>
      <c r="L353">
        <v>1326.69</v>
      </c>
    </row>
    <row r="354" spans="1:12">
      <c r="A354" t="str">
        <v>CA-2014-128209</v>
      </c>
      <c r="B354" t="str">
        <f>INDEX(Orders[Customer ID], MATCH(A354, Orders[Order ID],0))</f>
        <v>GT-14710</v>
      </c>
      <c r="C354" s="4">
        <f>INDEX(Orders[Order Date], MATCH(A354, Orders[Order ID],0))</f>
        <v>41960</v>
      </c>
      <c r="D354">
        <f>SUMIF(Orders[Order ID], A354, Orders[Sales])</f>
        <v>6160.616</v>
      </c>
      <c r="I354" t="s">
        <v>6903</v>
      </c>
      <c r="J354" t="s">
        <v>975</v>
      </c>
      <c r="K354">
        <v>41960</v>
      </c>
      <c r="L354">
        <v>6160.616</v>
      </c>
    </row>
    <row r="355" spans="1:12">
      <c r="A355" t="str">
        <v>CA-2014-128237</v>
      </c>
      <c r="B355" t="str">
        <f>INDEX(Orders[Customer ID], MATCH(A355, Orders[Order ID],0))</f>
        <v>CA-12265</v>
      </c>
      <c r="C355" s="4">
        <f>INDEX(Orders[Order Date], MATCH(A355, Orders[Order ID],0))</f>
        <v>41723</v>
      </c>
      <c r="D355">
        <f>SUMIF(Orders[Order ID], A355, Orders[Sales])</f>
        <v>92.36</v>
      </c>
      <c r="I355" t="s">
        <v>7570</v>
      </c>
      <c r="J355" t="s">
        <v>1485</v>
      </c>
      <c r="K355">
        <v>41723</v>
      </c>
      <c r="L355">
        <v>92.36</v>
      </c>
    </row>
    <row r="356" spans="1:12">
      <c r="A356" t="str">
        <v>CA-2014-128524</v>
      </c>
      <c r="B356" t="str">
        <f>INDEX(Orders[Customer ID], MATCH(A356, Orders[Order ID],0))</f>
        <v>MZ-17515</v>
      </c>
      <c r="C356" s="4">
        <f>INDEX(Orders[Order Date], MATCH(A356, Orders[Order ID],0))</f>
        <v>41954</v>
      </c>
      <c r="D356">
        <f>SUMIF(Orders[Order ID], A356, Orders[Sales])</f>
        <v>2158.694</v>
      </c>
      <c r="I356" t="s">
        <v>6930</v>
      </c>
      <c r="J356" t="s">
        <v>3614</v>
      </c>
      <c r="K356">
        <v>41954</v>
      </c>
      <c r="L356">
        <v>2158.694</v>
      </c>
    </row>
    <row r="357" spans="1:12">
      <c r="A357" t="str">
        <v>CA-2014-128538</v>
      </c>
      <c r="B357" t="str">
        <f>INDEX(Orders[Customer ID], MATCH(A357, Orders[Order ID],0))</f>
        <v>AS-10240</v>
      </c>
      <c r="C357" s="4">
        <f>INDEX(Orders[Order Date], MATCH(A357, Orders[Order ID],0))</f>
        <v>41923</v>
      </c>
      <c r="D357">
        <f>SUMIF(Orders[Order ID], A357, Orders[Sales])</f>
        <v>7.64</v>
      </c>
      <c r="I357" t="s">
        <v>7036</v>
      </c>
      <c r="J357" t="s">
        <v>3020</v>
      </c>
      <c r="K357">
        <v>41923</v>
      </c>
      <c r="L357">
        <v>7.64</v>
      </c>
    </row>
    <row r="358" spans="1:12">
      <c r="A358" t="str">
        <v>CA-2014-128622</v>
      </c>
      <c r="B358" t="str">
        <f>INDEX(Orders[Customer ID], MATCH(A358, Orders[Order ID],0))</f>
        <v>SC-20260</v>
      </c>
      <c r="C358" s="4">
        <f>INDEX(Orders[Order Date], MATCH(A358, Orders[Order ID],0))</f>
        <v>41958</v>
      </c>
      <c r="D358">
        <f>SUMIF(Orders[Order ID], A358, Orders[Sales])</f>
        <v>10.95</v>
      </c>
      <c r="I358" t="s">
        <v>6913</v>
      </c>
      <c r="J358" t="s">
        <v>2993</v>
      </c>
      <c r="K358">
        <v>41958</v>
      </c>
      <c r="L358">
        <v>10.95</v>
      </c>
    </row>
    <row r="359" spans="1:12">
      <c r="A359" t="str">
        <v>CA-2014-128839</v>
      </c>
      <c r="B359" t="str">
        <f>INDEX(Orders[Customer ID], MATCH(A359, Orders[Order ID],0))</f>
        <v>TT-21070</v>
      </c>
      <c r="C359" s="4">
        <f>INDEX(Orders[Order Date], MATCH(A359, Orders[Order ID],0))</f>
        <v>41890</v>
      </c>
      <c r="D359">
        <f>SUMIF(Orders[Order ID], A359, Orders[Sales])</f>
        <v>254.97</v>
      </c>
      <c r="I359" t="s">
        <v>7177</v>
      </c>
      <c r="J359" t="s">
        <v>880</v>
      </c>
      <c r="K359">
        <v>41890</v>
      </c>
      <c r="L359">
        <v>254.97</v>
      </c>
    </row>
    <row r="360" spans="1:12">
      <c r="A360" t="str">
        <v>CA-2014-128846</v>
      </c>
      <c r="B360" t="str">
        <f>INDEX(Orders[Customer ID], MATCH(A360, Orders[Order ID],0))</f>
        <v>RS-19765</v>
      </c>
      <c r="C360" s="4">
        <f>INDEX(Orders[Order Date], MATCH(A360, Orders[Order ID],0))</f>
        <v>41736</v>
      </c>
      <c r="D360">
        <f>SUMIF(Orders[Order ID], A360, Orders[Sales])</f>
        <v>752.92000000000007</v>
      </c>
      <c r="I360" t="s">
        <v>7529</v>
      </c>
      <c r="J360" t="s">
        <v>981</v>
      </c>
      <c r="K360">
        <v>41736</v>
      </c>
      <c r="L360">
        <v>752.92000000000007</v>
      </c>
    </row>
    <row r="361" spans="1:12">
      <c r="A361" t="str">
        <v>CA-2014-128888</v>
      </c>
      <c r="B361" t="str">
        <f>INDEX(Orders[Customer ID], MATCH(A361, Orders[Order ID],0))</f>
        <v>PB-19105</v>
      </c>
      <c r="C361" s="4">
        <f>INDEX(Orders[Order Date], MATCH(A361, Orders[Order ID],0))</f>
        <v>41958</v>
      </c>
      <c r="D361">
        <f>SUMIF(Orders[Order ID], A361, Orders[Sales])</f>
        <v>604.65599999999995</v>
      </c>
      <c r="I361" t="s">
        <v>6911</v>
      </c>
      <c r="J361" t="s">
        <v>1525</v>
      </c>
      <c r="K361">
        <v>41958</v>
      </c>
      <c r="L361">
        <v>604.65599999999995</v>
      </c>
    </row>
    <row r="362" spans="1:12">
      <c r="A362" t="str">
        <v>CA-2014-128986</v>
      </c>
      <c r="B362" t="str">
        <f>INDEX(Orders[Customer ID], MATCH(A362, Orders[Order ID],0))</f>
        <v>GH-14410</v>
      </c>
      <c r="C362" s="4">
        <f>INDEX(Orders[Order Date], MATCH(A362, Orders[Order ID],0))</f>
        <v>41854</v>
      </c>
      <c r="D362">
        <f>SUMIF(Orders[Order ID], A362, Orders[Sales])</f>
        <v>93.024000000000001</v>
      </c>
      <c r="I362" t="s">
        <v>7276</v>
      </c>
      <c r="J362" t="s">
        <v>1785</v>
      </c>
      <c r="K362">
        <v>41854</v>
      </c>
      <c r="L362">
        <v>93.024000000000001</v>
      </c>
    </row>
    <row r="363" spans="1:12">
      <c r="A363" t="str">
        <v>CA-2014-129091</v>
      </c>
      <c r="B363" t="str">
        <f>INDEX(Orders[Customer ID], MATCH(A363, Orders[Order ID],0))</f>
        <v>RA-19885</v>
      </c>
      <c r="C363" s="4">
        <f>INDEX(Orders[Order Date], MATCH(A363, Orders[Order ID],0))</f>
        <v>41965</v>
      </c>
      <c r="D363">
        <f>SUMIF(Orders[Order ID], A363, Orders[Sales])</f>
        <v>1022.61</v>
      </c>
      <c r="I363" t="s">
        <v>6867</v>
      </c>
      <c r="J363" t="s">
        <v>1193</v>
      </c>
      <c r="K363">
        <v>41965</v>
      </c>
      <c r="L363">
        <v>1022.61</v>
      </c>
    </row>
    <row r="364" spans="1:12">
      <c r="A364" t="str">
        <v>CA-2014-129147</v>
      </c>
      <c r="B364" t="str">
        <f>INDEX(Orders[Customer ID], MATCH(A364, Orders[Order ID],0))</f>
        <v>LC-17050</v>
      </c>
      <c r="C364" s="4">
        <f>INDEX(Orders[Order Date], MATCH(A364, Orders[Order ID],0))</f>
        <v>41945</v>
      </c>
      <c r="D364">
        <f>SUMIF(Orders[Order ID], A364, Orders[Sales])</f>
        <v>609.43799999999999</v>
      </c>
      <c r="I364" t="s">
        <v>6968</v>
      </c>
      <c r="J364" t="s">
        <v>1447</v>
      </c>
      <c r="K364">
        <v>41945</v>
      </c>
      <c r="L364">
        <v>609.43799999999999</v>
      </c>
    </row>
    <row r="365" spans="1:12">
      <c r="A365" t="str">
        <v>CA-2014-129168</v>
      </c>
      <c r="B365" t="str">
        <f>INDEX(Orders[Customer ID], MATCH(A365, Orders[Order ID],0))</f>
        <v>KB-16585</v>
      </c>
      <c r="C365" s="4">
        <f>INDEX(Orders[Order Date], MATCH(A365, Orders[Order ID],0))</f>
        <v>41868</v>
      </c>
      <c r="D365">
        <f>SUMIF(Orders[Order ID], A365, Orders[Sales])</f>
        <v>15.552</v>
      </c>
      <c r="I365" t="s">
        <v>7241</v>
      </c>
      <c r="J365" t="s">
        <v>3293</v>
      </c>
      <c r="K365">
        <v>41868</v>
      </c>
      <c r="L365">
        <v>15.552</v>
      </c>
    </row>
    <row r="366" spans="1:12">
      <c r="A366" t="str">
        <v>CA-2014-129189</v>
      </c>
      <c r="B366" t="str">
        <f>INDEX(Orders[Customer ID], MATCH(A366, Orders[Order ID],0))</f>
        <v>HM-14860</v>
      </c>
      <c r="C366" s="4">
        <f>INDEX(Orders[Order Date], MATCH(A366, Orders[Order ID],0))</f>
        <v>41841</v>
      </c>
      <c r="D366">
        <f>SUMIF(Orders[Order ID], A366, Orders[Sales])</f>
        <v>751.88599999999997</v>
      </c>
      <c r="I366" t="s">
        <v>7302</v>
      </c>
      <c r="J366" t="s">
        <v>73</v>
      </c>
      <c r="K366">
        <v>41841</v>
      </c>
      <c r="L366">
        <v>751.88599999999997</v>
      </c>
    </row>
    <row r="367" spans="1:12">
      <c r="A367" t="str">
        <v>CA-2014-129364</v>
      </c>
      <c r="B367" t="str">
        <f>INDEX(Orders[Customer ID], MATCH(A367, Orders[Order ID],0))</f>
        <v>TB-21250</v>
      </c>
      <c r="C367" s="4">
        <f>INDEX(Orders[Order Date], MATCH(A367, Orders[Order ID],0))</f>
        <v>41981</v>
      </c>
      <c r="D367">
        <f>SUMIF(Orders[Order ID], A367, Orders[Sales])</f>
        <v>265.78399999999999</v>
      </c>
      <c r="I367" t="s">
        <v>6786</v>
      </c>
      <c r="J367" t="s">
        <v>3886</v>
      </c>
      <c r="K367">
        <v>41981</v>
      </c>
      <c r="L367">
        <v>265.78399999999999</v>
      </c>
    </row>
    <row r="368" spans="1:12">
      <c r="A368" t="str">
        <v>CA-2014-129574</v>
      </c>
      <c r="B368" t="str">
        <f>INDEX(Orders[Customer ID], MATCH(A368, Orders[Order ID],0))</f>
        <v>Dp-13240</v>
      </c>
      <c r="C368" s="4">
        <f>INDEX(Orders[Order Date], MATCH(A368, Orders[Order ID],0))</f>
        <v>41785</v>
      </c>
      <c r="D368">
        <f>SUMIF(Orders[Order ID], A368, Orders[Sales])</f>
        <v>48.4</v>
      </c>
      <c r="I368" t="s">
        <v>7429</v>
      </c>
      <c r="J368" t="s">
        <v>1885</v>
      </c>
      <c r="K368">
        <v>41785</v>
      </c>
      <c r="L368">
        <v>48.4</v>
      </c>
    </row>
    <row r="369" spans="1:12">
      <c r="A369" t="str">
        <v>CA-2014-129819</v>
      </c>
      <c r="B369" t="str">
        <f>INDEX(Orders[Customer ID], MATCH(A369, Orders[Order ID],0))</f>
        <v>KC-16675</v>
      </c>
      <c r="C369" s="4">
        <f>INDEX(Orders[Order Date], MATCH(A369, Orders[Order ID],0))</f>
        <v>41986</v>
      </c>
      <c r="D369">
        <f>SUMIF(Orders[Order ID], A369, Orders[Sales])</f>
        <v>12.39</v>
      </c>
      <c r="I369" t="s">
        <v>6772</v>
      </c>
      <c r="J369" t="s">
        <v>1501</v>
      </c>
      <c r="K369">
        <v>41986</v>
      </c>
      <c r="L369">
        <v>12.39</v>
      </c>
    </row>
    <row r="370" spans="1:12">
      <c r="A370" t="str">
        <v>CA-2014-129924</v>
      </c>
      <c r="B370" t="str">
        <f>INDEX(Orders[Customer ID], MATCH(A370, Orders[Order ID],0))</f>
        <v>AC-10420</v>
      </c>
      <c r="C370" s="4">
        <f>INDEX(Orders[Order Date], MATCH(A370, Orders[Order ID],0))</f>
        <v>41832</v>
      </c>
      <c r="D370">
        <f>SUMIF(Orders[Order ID], A370, Orders[Sales])</f>
        <v>706.06399999999996</v>
      </c>
      <c r="I370" t="s">
        <v>7321</v>
      </c>
      <c r="J370" t="s">
        <v>3308</v>
      </c>
      <c r="K370">
        <v>41832</v>
      </c>
      <c r="L370">
        <v>706.06399999999996</v>
      </c>
    </row>
    <row r="371" spans="1:12">
      <c r="A371" t="str">
        <v>CA-2014-129938</v>
      </c>
      <c r="B371" t="str">
        <f>INDEX(Orders[Customer ID], MATCH(A371, Orders[Order ID],0))</f>
        <v>EB-13705</v>
      </c>
      <c r="C371" s="4">
        <f>INDEX(Orders[Order Date], MATCH(A371, Orders[Order ID],0))</f>
        <v>41988</v>
      </c>
      <c r="D371">
        <f>SUMIF(Orders[Order ID], A371, Orders[Sales])</f>
        <v>445.80200000000002</v>
      </c>
      <c r="I371" t="s">
        <v>6760</v>
      </c>
      <c r="J371" t="s">
        <v>1283</v>
      </c>
      <c r="K371">
        <v>41988</v>
      </c>
      <c r="L371">
        <v>445.80200000000002</v>
      </c>
    </row>
    <row r="372" spans="1:12">
      <c r="A372" t="str">
        <v>CA-2014-130092</v>
      </c>
      <c r="B372" t="str">
        <f>INDEX(Orders[Customer ID], MATCH(A372, Orders[Order ID],0))</f>
        <v>SV-20365</v>
      </c>
      <c r="C372" s="4">
        <f>INDEX(Orders[Order Date], MATCH(A372, Orders[Order ID],0))</f>
        <v>41650</v>
      </c>
      <c r="D372">
        <f>SUMIF(Orders[Order ID], A372, Orders[Sales])</f>
        <v>9.94</v>
      </c>
      <c r="I372" t="s">
        <v>7676</v>
      </c>
      <c r="J372" t="s">
        <v>2157</v>
      </c>
      <c r="K372">
        <v>41650</v>
      </c>
      <c r="L372">
        <v>9.94</v>
      </c>
    </row>
    <row r="373" spans="1:12">
      <c r="A373" t="str">
        <v>CA-2014-130155</v>
      </c>
      <c r="B373" t="str">
        <f>INDEX(Orders[Customer ID], MATCH(A373, Orders[Order ID],0))</f>
        <v>TD-20995</v>
      </c>
      <c r="C373" s="4">
        <f>INDEX(Orders[Order Date], MATCH(A373, Orders[Order ID],0))</f>
        <v>41778</v>
      </c>
      <c r="D373">
        <f>SUMIF(Orders[Order ID], A373, Orders[Sales])</f>
        <v>34.200000000000003</v>
      </c>
      <c r="I373" t="s">
        <v>7445</v>
      </c>
      <c r="J373" t="s">
        <v>1024</v>
      </c>
      <c r="K373">
        <v>41778</v>
      </c>
      <c r="L373">
        <v>34.200000000000003</v>
      </c>
    </row>
    <row r="374" spans="1:12">
      <c r="A374" t="str">
        <v>CA-2014-130274</v>
      </c>
      <c r="B374" t="str">
        <f>INDEX(Orders[Customer ID], MATCH(A374, Orders[Order ID],0))</f>
        <v>JS-15940</v>
      </c>
      <c r="C374" s="4">
        <f>INDEX(Orders[Order Date], MATCH(A374, Orders[Order ID],0))</f>
        <v>41762</v>
      </c>
      <c r="D374">
        <f>SUMIF(Orders[Order ID], A374, Orders[Sales])</f>
        <v>21.56</v>
      </c>
      <c r="I374" t="s">
        <v>7481</v>
      </c>
      <c r="J374" t="s">
        <v>4605</v>
      </c>
      <c r="K374">
        <v>41762</v>
      </c>
      <c r="L374">
        <v>21.56</v>
      </c>
    </row>
    <row r="375" spans="1:12">
      <c r="A375" t="str">
        <v>CA-2014-130421</v>
      </c>
      <c r="B375" t="str">
        <f>INDEX(Orders[Customer ID], MATCH(A375, Orders[Order ID],0))</f>
        <v>SC-20020</v>
      </c>
      <c r="C375" s="4">
        <f>INDEX(Orders[Order Date], MATCH(A375, Orders[Order ID],0))</f>
        <v>41701</v>
      </c>
      <c r="D375">
        <f>SUMIF(Orders[Order ID], A375, Orders[Sales])</f>
        <v>176.77199999999999</v>
      </c>
      <c r="I375" t="s">
        <v>7617</v>
      </c>
      <c r="J375" t="s">
        <v>5860</v>
      </c>
      <c r="K375">
        <v>41701</v>
      </c>
      <c r="L375">
        <v>176.77199999999999</v>
      </c>
    </row>
    <row r="376" spans="1:12">
      <c r="A376" t="str">
        <v>CA-2014-130428</v>
      </c>
      <c r="B376" t="str">
        <f>INDEX(Orders[Customer ID], MATCH(A376, Orders[Order ID],0))</f>
        <v>TG-21640</v>
      </c>
      <c r="C376" s="4">
        <f>INDEX(Orders[Order Date], MATCH(A376, Orders[Order ID],0))</f>
        <v>41729</v>
      </c>
      <c r="D376">
        <f>SUMIF(Orders[Order ID], A376, Orders[Sales])</f>
        <v>1142.165</v>
      </c>
      <c r="I376" t="s">
        <v>7555</v>
      </c>
      <c r="J376" t="s">
        <v>2400</v>
      </c>
      <c r="K376">
        <v>41729</v>
      </c>
      <c r="L376">
        <v>1142.165</v>
      </c>
    </row>
    <row r="377" spans="1:12">
      <c r="A377" t="str">
        <v>CA-2014-130449</v>
      </c>
      <c r="B377" t="str">
        <f>INDEX(Orders[Customer ID], MATCH(A377, Orders[Order ID],0))</f>
        <v>VP-21760</v>
      </c>
      <c r="C377" s="4">
        <f>INDEX(Orders[Order Date], MATCH(A377, Orders[Order ID],0))</f>
        <v>41888</v>
      </c>
      <c r="D377">
        <f>SUMIF(Orders[Order ID], A377, Orders[Sales])</f>
        <v>100.36</v>
      </c>
      <c r="I377" t="s">
        <v>7191</v>
      </c>
      <c r="J377" t="s">
        <v>1788</v>
      </c>
      <c r="K377">
        <v>41888</v>
      </c>
      <c r="L377">
        <v>100.36</v>
      </c>
    </row>
    <row r="378" spans="1:12">
      <c r="A378" t="str">
        <v>CA-2014-130575</v>
      </c>
      <c r="B378" t="str">
        <f>INDEX(Orders[Customer ID], MATCH(A378, Orders[Order ID],0))</f>
        <v>CS-11845</v>
      </c>
      <c r="C378" s="4">
        <f>INDEX(Orders[Order Date], MATCH(A378, Orders[Order ID],0))</f>
        <v>41987</v>
      </c>
      <c r="D378">
        <f>SUMIF(Orders[Order ID], A378, Orders[Sales])</f>
        <v>9.2639999999999993</v>
      </c>
      <c r="I378" t="s">
        <v>6765</v>
      </c>
      <c r="J378" t="s">
        <v>1978</v>
      </c>
      <c r="K378">
        <v>41987</v>
      </c>
      <c r="L378">
        <v>9.2639999999999993</v>
      </c>
    </row>
    <row r="379" spans="1:12">
      <c r="A379" t="str">
        <v>CA-2014-130624</v>
      </c>
      <c r="B379" t="str">
        <f>INDEX(Orders[Customer ID], MATCH(A379, Orders[Order ID],0))</f>
        <v>TB-21280</v>
      </c>
      <c r="C379" s="4">
        <f>INDEX(Orders[Order Date], MATCH(A379, Orders[Order ID],0))</f>
        <v>41811</v>
      </c>
      <c r="D379">
        <f>SUMIF(Orders[Order ID], A379, Orders[Sales])</f>
        <v>697.32</v>
      </c>
      <c r="I379" t="s">
        <v>7374</v>
      </c>
      <c r="J379" t="s">
        <v>5152</v>
      </c>
      <c r="K379">
        <v>41811</v>
      </c>
      <c r="L379">
        <v>697.32</v>
      </c>
    </row>
    <row r="380" spans="1:12">
      <c r="A380" t="str">
        <v>CA-2014-130673</v>
      </c>
      <c r="B380" t="str">
        <f>INDEX(Orders[Customer ID], MATCH(A380, Orders[Order ID],0))</f>
        <v>MC-17590</v>
      </c>
      <c r="C380" s="4">
        <f>INDEX(Orders[Order Date], MATCH(A380, Orders[Order ID],0))</f>
        <v>41779</v>
      </c>
      <c r="D380">
        <f>SUMIF(Orders[Order ID], A380, Orders[Sales])</f>
        <v>108.44399999999999</v>
      </c>
      <c r="I380" t="s">
        <v>7443</v>
      </c>
      <c r="J380" t="s">
        <v>1377</v>
      </c>
      <c r="K380">
        <v>41779</v>
      </c>
      <c r="L380">
        <v>108.44399999999999</v>
      </c>
    </row>
    <row r="381" spans="1:12">
      <c r="A381" t="str">
        <v>CA-2014-130729</v>
      </c>
      <c r="B381" t="str">
        <f>INDEX(Orders[Customer ID], MATCH(A381, Orders[Order ID],0))</f>
        <v>AA-10375</v>
      </c>
      <c r="C381" s="4">
        <f>INDEX(Orders[Order Date], MATCH(A381, Orders[Order ID],0))</f>
        <v>41936</v>
      </c>
      <c r="D381">
        <f>SUMIF(Orders[Order ID], A381, Orders[Sales])</f>
        <v>34.271999999999998</v>
      </c>
      <c r="I381" t="s">
        <v>6996</v>
      </c>
      <c r="J381" t="s">
        <v>463</v>
      </c>
      <c r="K381">
        <v>41936</v>
      </c>
      <c r="L381">
        <v>34.271999999999998</v>
      </c>
    </row>
    <row r="382" spans="1:12">
      <c r="A382" t="str">
        <v>CA-2014-130813</v>
      </c>
      <c r="B382" t="str">
        <f>INDEX(Orders[Customer ID], MATCH(A382, Orders[Order ID],0))</f>
        <v>LS-17230</v>
      </c>
      <c r="C382" s="4">
        <f>INDEX(Orders[Order Date], MATCH(A382, Orders[Order ID],0))</f>
        <v>41645</v>
      </c>
      <c r="D382">
        <f>SUMIF(Orders[Order ID], A382, Orders[Sales])</f>
        <v>19.440000000000001</v>
      </c>
      <c r="I382" t="s">
        <v>7680</v>
      </c>
      <c r="J382" t="s">
        <v>5837</v>
      </c>
      <c r="K382">
        <v>41645</v>
      </c>
      <c r="L382">
        <v>19.440000000000001</v>
      </c>
    </row>
    <row r="383" spans="1:12">
      <c r="A383" t="str">
        <v>CA-2014-130869</v>
      </c>
      <c r="B383" t="str">
        <f>INDEX(Orders[Customer ID], MATCH(A383, Orders[Order ID],0))</f>
        <v>CB-12025</v>
      </c>
      <c r="C383" s="4">
        <f>INDEX(Orders[Order Date], MATCH(A383, Orders[Order ID],0))</f>
        <v>41960</v>
      </c>
      <c r="D383">
        <f>SUMIF(Orders[Order ID], A383, Orders[Sales])</f>
        <v>7.08</v>
      </c>
      <c r="I383" t="s">
        <v>6902</v>
      </c>
      <c r="J383" t="s">
        <v>1273</v>
      </c>
      <c r="K383">
        <v>41960</v>
      </c>
      <c r="L383">
        <v>7.08</v>
      </c>
    </row>
    <row r="384" spans="1:12">
      <c r="A384" t="str">
        <v>CA-2014-130918</v>
      </c>
      <c r="B384" t="str">
        <f>INDEX(Orders[Customer ID], MATCH(A384, Orders[Order ID],0))</f>
        <v>JP-15520</v>
      </c>
      <c r="C384" s="4">
        <f>INDEX(Orders[Order Date], MATCH(A384, Orders[Order ID],0))</f>
        <v>41873</v>
      </c>
      <c r="D384">
        <f>SUMIF(Orders[Order ID], A384, Orders[Sales])</f>
        <v>7.6319999999999997</v>
      </c>
      <c r="I384" t="s">
        <v>7231</v>
      </c>
      <c r="J384" t="s">
        <v>223</v>
      </c>
      <c r="K384">
        <v>41873</v>
      </c>
      <c r="L384">
        <v>7.6319999999999997</v>
      </c>
    </row>
    <row r="385" spans="1:12">
      <c r="A385" t="str">
        <v>CA-2014-130960</v>
      </c>
      <c r="B385" t="str">
        <f>INDEX(Orders[Customer ID], MATCH(A385, Orders[Order ID],0))</f>
        <v>KB-16600</v>
      </c>
      <c r="C385" s="4">
        <f>INDEX(Orders[Order Date], MATCH(A385, Orders[Order ID],0))</f>
        <v>42003</v>
      </c>
      <c r="D385">
        <f>SUMIF(Orders[Order ID], A385, Orders[Sales])</f>
        <v>9.84</v>
      </c>
      <c r="I385" t="s">
        <v>6682</v>
      </c>
      <c r="J385" t="s">
        <v>42</v>
      </c>
      <c r="K385">
        <v>42003</v>
      </c>
      <c r="L385">
        <v>9.84</v>
      </c>
    </row>
    <row r="386" spans="1:12">
      <c r="A386" t="str">
        <v>CA-2014-131002</v>
      </c>
      <c r="B386" t="str">
        <f>INDEX(Orders[Customer ID], MATCH(A386, Orders[Order ID],0))</f>
        <v>TB-21400</v>
      </c>
      <c r="C386" s="4">
        <f>INDEX(Orders[Order Date], MATCH(A386, Orders[Order ID],0))</f>
        <v>41889</v>
      </c>
      <c r="D386">
        <f>SUMIF(Orders[Order ID], A386, Orders[Sales])</f>
        <v>1040.19</v>
      </c>
      <c r="I386" t="s">
        <v>7184</v>
      </c>
      <c r="J386" t="s">
        <v>3108</v>
      </c>
      <c r="K386">
        <v>41889</v>
      </c>
      <c r="L386">
        <v>1040.19</v>
      </c>
    </row>
    <row r="387" spans="1:12">
      <c r="A387" t="str">
        <v>CA-2014-131009</v>
      </c>
      <c r="B387" t="str">
        <f>INDEX(Orders[Customer ID], MATCH(A387, Orders[Order ID],0))</f>
        <v>SC-20380</v>
      </c>
      <c r="C387" s="4">
        <f>INDEX(Orders[Order Date], MATCH(A387, Orders[Order ID],0))</f>
        <v>41699</v>
      </c>
      <c r="D387">
        <f>SUMIF(Orders[Order ID], A387, Orders[Sales])</f>
        <v>574.19399999999996</v>
      </c>
      <c r="I387" t="s">
        <v>7624</v>
      </c>
      <c r="J387" t="s">
        <v>863</v>
      </c>
      <c r="K387">
        <v>41699</v>
      </c>
      <c r="L387">
        <v>574.19399999999996</v>
      </c>
    </row>
    <row r="388" spans="1:12">
      <c r="A388" t="str">
        <v>CA-2014-131051</v>
      </c>
      <c r="B388" t="str">
        <f>INDEX(Orders[Customer ID], MATCH(A388, Orders[Order ID],0))</f>
        <v>TR-21325</v>
      </c>
      <c r="C388" s="4">
        <f>INDEX(Orders[Order Date], MATCH(A388, Orders[Order ID],0))</f>
        <v>41974</v>
      </c>
      <c r="D388">
        <f>SUMIF(Orders[Order ID], A388, Orders[Sales])</f>
        <v>58.2</v>
      </c>
      <c r="I388" t="s">
        <v>6816</v>
      </c>
      <c r="J388" t="s">
        <v>3024</v>
      </c>
      <c r="K388">
        <v>41974</v>
      </c>
      <c r="L388">
        <v>58.2</v>
      </c>
    </row>
    <row r="389" spans="1:12">
      <c r="A389" t="str">
        <v>CA-2014-131247</v>
      </c>
      <c r="B389" t="str">
        <f>INDEX(Orders[Customer ID], MATCH(A389, Orders[Order ID],0))</f>
        <v>GA-14725</v>
      </c>
      <c r="C389" s="4">
        <f>INDEX(Orders[Order Date], MATCH(A389, Orders[Order ID],0))</f>
        <v>41728</v>
      </c>
      <c r="D389">
        <f>SUMIF(Orders[Order ID], A389, Orders[Sales])</f>
        <v>205.666</v>
      </c>
      <c r="I389" t="s">
        <v>7559</v>
      </c>
      <c r="J389" t="s">
        <v>142</v>
      </c>
      <c r="K389">
        <v>41728</v>
      </c>
      <c r="L389">
        <v>205.666</v>
      </c>
    </row>
    <row r="390" spans="1:12">
      <c r="A390" t="str">
        <v>CA-2014-131310</v>
      </c>
      <c r="B390" t="str">
        <f>INDEX(Orders[Customer ID], MATCH(A390, Orders[Order ID],0))</f>
        <v>CL-12565</v>
      </c>
      <c r="C390" s="4">
        <f>INDEX(Orders[Order Date], MATCH(A390, Orders[Order ID],0))</f>
        <v>41832</v>
      </c>
      <c r="D390">
        <f>SUMIF(Orders[Order ID], A390, Orders[Sales])</f>
        <v>134.4</v>
      </c>
      <c r="I390" t="s">
        <v>7323</v>
      </c>
      <c r="J390" t="s">
        <v>3620</v>
      </c>
      <c r="K390">
        <v>41832</v>
      </c>
      <c r="L390">
        <v>134.4</v>
      </c>
    </row>
    <row r="391" spans="1:12">
      <c r="A391" t="str">
        <v>CA-2014-131387</v>
      </c>
      <c r="B391" t="str">
        <f>INDEX(Orders[Customer ID], MATCH(A391, Orders[Order ID],0))</f>
        <v>AI-10855</v>
      </c>
      <c r="C391" s="4">
        <f>INDEX(Orders[Order Date], MATCH(A391, Orders[Order ID],0))</f>
        <v>41757</v>
      </c>
      <c r="D391">
        <f>SUMIF(Orders[Order ID], A391, Orders[Sales])</f>
        <v>1679.96</v>
      </c>
      <c r="I391" t="s">
        <v>7493</v>
      </c>
      <c r="J391" t="s">
        <v>361</v>
      </c>
      <c r="K391">
        <v>41757</v>
      </c>
      <c r="L391">
        <v>1679.96</v>
      </c>
    </row>
    <row r="392" spans="1:12">
      <c r="A392" t="str">
        <v>CA-2014-131450</v>
      </c>
      <c r="B392" t="str">
        <f>INDEX(Orders[Customer ID], MATCH(A392, Orders[Order ID],0))</f>
        <v>LR-16915</v>
      </c>
      <c r="C392" s="4">
        <f>INDEX(Orders[Order Date], MATCH(A392, Orders[Order ID],0))</f>
        <v>41859</v>
      </c>
      <c r="D392">
        <f>SUMIF(Orders[Order ID], A392, Orders[Sales])</f>
        <v>2049.8159999999998</v>
      </c>
      <c r="I392" t="s">
        <v>7260</v>
      </c>
      <c r="J392" t="s">
        <v>692</v>
      </c>
      <c r="K392">
        <v>41859</v>
      </c>
      <c r="L392">
        <v>2049.8159999999998</v>
      </c>
    </row>
    <row r="393" spans="1:12">
      <c r="A393" t="str">
        <v>CA-2014-131527</v>
      </c>
      <c r="B393" t="str">
        <f>INDEX(Orders[Customer ID], MATCH(A393, Orders[Order ID],0))</f>
        <v>TB-21280</v>
      </c>
      <c r="C393" s="4">
        <f>INDEX(Orders[Order Date], MATCH(A393, Orders[Order ID],0))</f>
        <v>41974</v>
      </c>
      <c r="D393">
        <f>SUMIF(Orders[Order ID], A393, Orders[Sales])</f>
        <v>95.968000000000004</v>
      </c>
      <c r="I393" t="s">
        <v>6817</v>
      </c>
      <c r="J393" t="s">
        <v>5152</v>
      </c>
      <c r="K393">
        <v>41974</v>
      </c>
      <c r="L393">
        <v>95.968000000000004</v>
      </c>
    </row>
    <row r="394" spans="1:12">
      <c r="A394" t="str">
        <v>CA-2014-131541</v>
      </c>
      <c r="B394" t="str">
        <f>INDEX(Orders[Customer ID], MATCH(A394, Orders[Order ID],0))</f>
        <v>CK-12205</v>
      </c>
      <c r="C394" s="4">
        <f>INDEX(Orders[Order Date], MATCH(A394, Orders[Order ID],0))</f>
        <v>41848</v>
      </c>
      <c r="D394">
        <f>SUMIF(Orders[Order ID], A394, Orders[Sales])</f>
        <v>193.15199999999999</v>
      </c>
      <c r="I394" t="s">
        <v>7282</v>
      </c>
      <c r="J394" t="s">
        <v>1063</v>
      </c>
      <c r="K394">
        <v>41848</v>
      </c>
      <c r="L394">
        <v>193.15199999999999</v>
      </c>
    </row>
    <row r="395" spans="1:12">
      <c r="A395" t="str">
        <v>CA-2014-131800</v>
      </c>
      <c r="B395" t="str">
        <f>INDEX(Orders[Customer ID], MATCH(A395, Orders[Order ID],0))</f>
        <v>AJ-10960</v>
      </c>
      <c r="C395" s="4">
        <f>INDEX(Orders[Order Date], MATCH(A395, Orders[Order ID],0))</f>
        <v>42003</v>
      </c>
      <c r="D395">
        <f>SUMIF(Orders[Order ID], A395, Orders[Sales])</f>
        <v>158.38800000000001</v>
      </c>
      <c r="I395" t="s">
        <v>6687</v>
      </c>
      <c r="J395" t="s">
        <v>1773</v>
      </c>
      <c r="K395">
        <v>42003</v>
      </c>
      <c r="L395">
        <v>158.38800000000001</v>
      </c>
    </row>
    <row r="396" spans="1:12">
      <c r="A396" t="str">
        <v>CA-2014-131905</v>
      </c>
      <c r="B396" t="str">
        <f>INDEX(Orders[Customer ID], MATCH(A396, Orders[Order ID],0))</f>
        <v>ND-18460</v>
      </c>
      <c r="C396" s="4">
        <f>INDEX(Orders[Order Date], MATCH(A396, Orders[Order ID],0))</f>
        <v>41676</v>
      </c>
      <c r="D396">
        <f>SUMIF(Orders[Order ID], A396, Orders[Sales])</f>
        <v>321.56</v>
      </c>
      <c r="I396" t="s">
        <v>7646</v>
      </c>
      <c r="J396" t="s">
        <v>2959</v>
      </c>
      <c r="K396">
        <v>41676</v>
      </c>
      <c r="L396">
        <v>321.56</v>
      </c>
    </row>
    <row r="397" spans="1:12">
      <c r="A397" t="str">
        <v>CA-2014-131926</v>
      </c>
      <c r="B397" t="str">
        <f>INDEX(Orders[Customer ID], MATCH(A397, Orders[Order ID],0))</f>
        <v>DW-13480</v>
      </c>
      <c r="C397" s="4">
        <f>INDEX(Orders[Order Date], MATCH(A397, Orders[Order ID],0))</f>
        <v>41791</v>
      </c>
      <c r="D397">
        <f>SUMIF(Orders[Order ID], A397, Orders[Sales])</f>
        <v>3745.63</v>
      </c>
      <c r="I397" t="s">
        <v>7412</v>
      </c>
      <c r="J397" t="s">
        <v>3214</v>
      </c>
      <c r="K397">
        <v>41791</v>
      </c>
      <c r="L397">
        <v>3745.63</v>
      </c>
    </row>
    <row r="398" spans="1:12">
      <c r="A398" t="str">
        <v>CA-2014-131947</v>
      </c>
      <c r="B398" t="str">
        <f>INDEX(Orders[Customer ID], MATCH(A398, Orders[Order ID],0))</f>
        <v>JA-15970</v>
      </c>
      <c r="C398" s="4">
        <f>INDEX(Orders[Order Date], MATCH(A398, Orders[Order ID],0))</f>
        <v>41899</v>
      </c>
      <c r="D398">
        <f>SUMIF(Orders[Order ID], A398, Orders[Sales])</f>
        <v>318.29300000000001</v>
      </c>
      <c r="I398" t="s">
        <v>7134</v>
      </c>
      <c r="J398" t="s">
        <v>2001</v>
      </c>
      <c r="K398">
        <v>41899</v>
      </c>
      <c r="L398">
        <v>318.29300000000001</v>
      </c>
    </row>
    <row r="399" spans="1:12">
      <c r="A399" t="str">
        <v>CA-2014-132010</v>
      </c>
      <c r="B399" t="str">
        <f>INDEX(Orders[Customer ID], MATCH(A399, Orders[Order ID],0))</f>
        <v>MA-17995</v>
      </c>
      <c r="C399" s="4">
        <f>INDEX(Orders[Order Date], MATCH(A399, Orders[Order ID],0))</f>
        <v>41925</v>
      </c>
      <c r="D399">
        <f>SUMIF(Orders[Order ID], A399, Orders[Sales])</f>
        <v>389.74</v>
      </c>
      <c r="I399" t="s">
        <v>7029</v>
      </c>
      <c r="J399" t="s">
        <v>2975</v>
      </c>
      <c r="K399">
        <v>41925</v>
      </c>
      <c r="L399">
        <v>389.74</v>
      </c>
    </row>
    <row r="400" spans="1:12">
      <c r="A400" t="str">
        <v>CA-2014-132227</v>
      </c>
      <c r="B400" t="str">
        <f>INDEX(Orders[Customer ID], MATCH(A400, Orders[Order ID],0))</f>
        <v>SZ-20035</v>
      </c>
      <c r="C400" s="4">
        <f>INDEX(Orders[Order Date], MATCH(A400, Orders[Order ID],0))</f>
        <v>41947</v>
      </c>
      <c r="D400">
        <f>SUMIF(Orders[Order ID], A400, Orders[Sales])</f>
        <v>52.064</v>
      </c>
      <c r="I400" t="s">
        <v>6956</v>
      </c>
      <c r="J400" t="s">
        <v>951</v>
      </c>
      <c r="K400">
        <v>41947</v>
      </c>
      <c r="L400">
        <v>52.064</v>
      </c>
    </row>
    <row r="401" spans="1:12">
      <c r="A401" t="str">
        <v>CA-2014-132451</v>
      </c>
      <c r="B401" t="str">
        <f>INDEX(Orders[Customer ID], MATCH(A401, Orders[Order ID],0))</f>
        <v>KF-16285</v>
      </c>
      <c r="C401" s="4">
        <f>INDEX(Orders[Order Date], MATCH(A401, Orders[Order ID],0))</f>
        <v>41908</v>
      </c>
      <c r="D401">
        <f>SUMIF(Orders[Order ID], A401, Orders[Sales])</f>
        <v>604.99200000000008</v>
      </c>
      <c r="I401" t="s">
        <v>7088</v>
      </c>
      <c r="J401" t="s">
        <v>2082</v>
      </c>
      <c r="K401">
        <v>41908</v>
      </c>
      <c r="L401">
        <v>604.99200000000008</v>
      </c>
    </row>
    <row r="402" spans="1:12">
      <c r="A402" t="str">
        <v>CA-2014-132500</v>
      </c>
      <c r="B402" t="str">
        <f>INDEX(Orders[Customer ID], MATCH(A402, Orders[Order ID],0))</f>
        <v>GZ-14470</v>
      </c>
      <c r="C402" s="4">
        <f>INDEX(Orders[Order Date], MATCH(A402, Orders[Order ID],0))</f>
        <v>41890</v>
      </c>
      <c r="D402">
        <f>SUMIF(Orders[Order ID], A402, Orders[Sales])</f>
        <v>49.98</v>
      </c>
      <c r="I402" t="s">
        <v>7173</v>
      </c>
      <c r="J402" t="s">
        <v>191</v>
      </c>
      <c r="K402">
        <v>41890</v>
      </c>
      <c r="L402">
        <v>49.98</v>
      </c>
    </row>
    <row r="403" spans="1:12">
      <c r="A403" t="str">
        <v>CA-2014-132542</v>
      </c>
      <c r="B403" t="str">
        <f>INDEX(Orders[Customer ID], MATCH(A403, Orders[Order ID],0))</f>
        <v>AM-10360</v>
      </c>
      <c r="C403" s="4">
        <f>INDEX(Orders[Order Date], MATCH(A403, Orders[Order ID],0))</f>
        <v>41918</v>
      </c>
      <c r="D403">
        <f>SUMIF(Orders[Order ID], A403, Orders[Sales])</f>
        <v>15.36</v>
      </c>
      <c r="I403" t="s">
        <v>7050</v>
      </c>
      <c r="J403" t="s">
        <v>754</v>
      </c>
      <c r="K403">
        <v>41918</v>
      </c>
      <c r="L403">
        <v>15.36</v>
      </c>
    </row>
    <row r="404" spans="1:12">
      <c r="A404" t="str">
        <v>CA-2014-132612</v>
      </c>
      <c r="B404" t="str">
        <f>INDEX(Orders[Customer ID], MATCH(A404, Orders[Order ID],0))</f>
        <v>FO-14305</v>
      </c>
      <c r="C404" s="4">
        <f>INDEX(Orders[Order Date], MATCH(A404, Orders[Order ID],0))</f>
        <v>41799</v>
      </c>
      <c r="D404">
        <f>SUMIF(Orders[Order ID], A404, Orders[Sales])</f>
        <v>1441.3</v>
      </c>
      <c r="I404" t="s">
        <v>7392</v>
      </c>
      <c r="J404" t="s">
        <v>1043</v>
      </c>
      <c r="K404">
        <v>41799</v>
      </c>
      <c r="L404">
        <v>1441.3</v>
      </c>
    </row>
    <row r="405" spans="1:12">
      <c r="A405" t="str">
        <v>CA-2014-132787</v>
      </c>
      <c r="B405" t="str">
        <f>INDEX(Orders[Customer ID], MATCH(A405, Orders[Order ID],0))</f>
        <v>MC-18130</v>
      </c>
      <c r="C405" s="4">
        <f>INDEX(Orders[Order Date], MATCH(A405, Orders[Order ID],0))</f>
        <v>41901</v>
      </c>
      <c r="D405">
        <f>SUMIF(Orders[Order ID], A405, Orders[Sales])</f>
        <v>92.52</v>
      </c>
      <c r="I405" t="s">
        <v>7127</v>
      </c>
      <c r="J405" t="s">
        <v>3966</v>
      </c>
      <c r="K405">
        <v>41901</v>
      </c>
      <c r="L405">
        <v>92.52</v>
      </c>
    </row>
    <row r="406" spans="1:12">
      <c r="A406" t="str">
        <v>CA-2014-132801</v>
      </c>
      <c r="B406" t="str">
        <f>INDEX(Orders[Customer ID], MATCH(A406, Orders[Order ID],0))</f>
        <v>JG-15805</v>
      </c>
      <c r="C406" s="4">
        <f>INDEX(Orders[Order Date], MATCH(A406, Orders[Order ID],0))</f>
        <v>41919</v>
      </c>
      <c r="D406">
        <f>SUMIF(Orders[Order ID], A406, Orders[Sales])</f>
        <v>107.44</v>
      </c>
      <c r="I406" t="s">
        <v>7048</v>
      </c>
      <c r="J406" t="s">
        <v>3243</v>
      </c>
      <c r="K406">
        <v>41919</v>
      </c>
      <c r="L406">
        <v>107.44</v>
      </c>
    </row>
    <row r="407" spans="1:12">
      <c r="A407" t="str">
        <v>CA-2014-132864</v>
      </c>
      <c r="B407" t="str">
        <f>INDEX(Orders[Customer ID], MATCH(A407, Orders[Order ID],0))</f>
        <v>KN-16390</v>
      </c>
      <c r="C407" s="4">
        <f>INDEX(Orders[Order Date], MATCH(A407, Orders[Order ID],0))</f>
        <v>41975</v>
      </c>
      <c r="D407">
        <f>SUMIF(Orders[Order ID], A407, Orders[Sales])</f>
        <v>119.8</v>
      </c>
      <c r="I407" t="s">
        <v>6811</v>
      </c>
      <c r="J407" t="s">
        <v>457</v>
      </c>
      <c r="K407">
        <v>41975</v>
      </c>
      <c r="L407">
        <v>119.8</v>
      </c>
    </row>
    <row r="408" spans="1:12">
      <c r="A408" t="str">
        <v>CA-2014-132913</v>
      </c>
      <c r="B408" t="str">
        <f>INDEX(Orders[Customer ID], MATCH(A408, Orders[Order ID],0))</f>
        <v>AS-10090</v>
      </c>
      <c r="C408" s="4">
        <f>INDEX(Orders[Order Date], MATCH(A408, Orders[Order ID],0))</f>
        <v>41997</v>
      </c>
      <c r="D408">
        <f>SUMIF(Orders[Order ID], A408, Orders[Sales])</f>
        <v>13.97</v>
      </c>
      <c r="I408" t="s">
        <v>6720</v>
      </c>
      <c r="J408" t="s">
        <v>744</v>
      </c>
      <c r="K408">
        <v>41997</v>
      </c>
      <c r="L408">
        <v>13.97</v>
      </c>
    </row>
    <row r="409" spans="1:12">
      <c r="A409" t="str">
        <v>CA-2014-132962</v>
      </c>
      <c r="B409" t="str">
        <f>INDEX(Orders[Customer ID], MATCH(A409, Orders[Order ID],0))</f>
        <v>JM-15535</v>
      </c>
      <c r="C409" s="4">
        <f>INDEX(Orders[Order Date], MATCH(A409, Orders[Order ID],0))</f>
        <v>41895</v>
      </c>
      <c r="D409">
        <f>SUMIF(Orders[Order ID], A409, Orders[Sales])</f>
        <v>267.55200000000002</v>
      </c>
      <c r="I409" t="s">
        <v>7147</v>
      </c>
      <c r="J409" t="s">
        <v>2169</v>
      </c>
      <c r="K409">
        <v>41895</v>
      </c>
      <c r="L409">
        <v>267.55200000000002</v>
      </c>
    </row>
    <row r="410" spans="1:12">
      <c r="A410" t="str">
        <v>CA-2014-132983</v>
      </c>
      <c r="B410" t="str">
        <f>INDEX(Orders[Customer ID], MATCH(A410, Orders[Order ID],0))</f>
        <v>DS-13180</v>
      </c>
      <c r="C410" s="4">
        <f>INDEX(Orders[Order Date], MATCH(A410, Orders[Order ID],0))</f>
        <v>41757</v>
      </c>
      <c r="D410">
        <f>SUMIF(Orders[Order ID], A410, Orders[Sales])</f>
        <v>159.97999999999999</v>
      </c>
      <c r="I410" t="s">
        <v>7494</v>
      </c>
      <c r="J410" t="s">
        <v>623</v>
      </c>
      <c r="K410">
        <v>41757</v>
      </c>
      <c r="L410">
        <v>159.97999999999999</v>
      </c>
    </row>
    <row r="411" spans="1:12">
      <c r="A411" t="str">
        <v>CA-2014-133158</v>
      </c>
      <c r="B411" t="str">
        <f>INDEX(Orders[Customer ID], MATCH(A411, Orders[Order ID],0))</f>
        <v>DW-13195</v>
      </c>
      <c r="C411" s="4">
        <f>INDEX(Orders[Order Date], MATCH(A411, Orders[Order ID],0))</f>
        <v>41870</v>
      </c>
      <c r="D411">
        <f>SUMIF(Orders[Order ID], A411, Orders[Sales])</f>
        <v>358.69600000000003</v>
      </c>
      <c r="I411" t="s">
        <v>7239</v>
      </c>
      <c r="J411" t="s">
        <v>1686</v>
      </c>
      <c r="K411">
        <v>41870</v>
      </c>
      <c r="L411">
        <v>358.69600000000003</v>
      </c>
    </row>
    <row r="412" spans="1:12">
      <c r="A412" t="str">
        <v>CA-2014-133228</v>
      </c>
      <c r="B412" t="str">
        <f>INDEX(Orders[Customer ID], MATCH(A412, Orders[Order ID],0))</f>
        <v>MS-17710</v>
      </c>
      <c r="C412" s="4">
        <f>INDEX(Orders[Order Date], MATCH(A412, Orders[Order ID],0))</f>
        <v>41733</v>
      </c>
      <c r="D412">
        <f>SUMIF(Orders[Order ID], A412, Orders[Sales])</f>
        <v>84.83</v>
      </c>
      <c r="I412" t="s">
        <v>7542</v>
      </c>
      <c r="J412" t="s">
        <v>4320</v>
      </c>
      <c r="K412">
        <v>41733</v>
      </c>
      <c r="L412">
        <v>84.83</v>
      </c>
    </row>
    <row r="413" spans="1:12">
      <c r="A413" t="str">
        <v>CA-2014-133270</v>
      </c>
      <c r="B413" t="str">
        <f>INDEX(Orders[Customer ID], MATCH(A413, Orders[Order ID],0))</f>
        <v>BM-11785</v>
      </c>
      <c r="C413" s="4">
        <f>INDEX(Orders[Order Date], MATCH(A413, Orders[Order ID],0))</f>
        <v>41796</v>
      </c>
      <c r="D413">
        <f>SUMIF(Orders[Order ID], A413, Orders[Sales])</f>
        <v>13.36</v>
      </c>
      <c r="I413" t="s">
        <v>7399</v>
      </c>
      <c r="J413" t="s">
        <v>3228</v>
      </c>
      <c r="K413">
        <v>41796</v>
      </c>
      <c r="L413">
        <v>13.36</v>
      </c>
    </row>
    <row r="414" spans="1:12">
      <c r="A414" t="str">
        <v>CA-2014-133305</v>
      </c>
      <c r="B414" t="str">
        <f>INDEX(Orders[Customer ID], MATCH(A414, Orders[Order ID],0))</f>
        <v>MH-17455</v>
      </c>
      <c r="C414" s="4">
        <f>INDEX(Orders[Order Date], MATCH(A414, Orders[Order ID],0))</f>
        <v>41831</v>
      </c>
      <c r="D414">
        <f>SUMIF(Orders[Order ID], A414, Orders[Sales])</f>
        <v>67.400000000000006</v>
      </c>
      <c r="I414" t="s">
        <v>7328</v>
      </c>
      <c r="J414" t="s">
        <v>1903</v>
      </c>
      <c r="K414">
        <v>41831</v>
      </c>
      <c r="L414">
        <v>67.400000000000006</v>
      </c>
    </row>
    <row r="415" spans="1:12">
      <c r="A415" t="str">
        <v>CA-2014-133354</v>
      </c>
      <c r="B415" t="str">
        <f>INDEX(Orders[Customer ID], MATCH(A415, Orders[Order ID],0))</f>
        <v>SA-20830</v>
      </c>
      <c r="C415" s="4">
        <f>INDEX(Orders[Order Date], MATCH(A415, Orders[Order ID],0))</f>
        <v>41692</v>
      </c>
      <c r="D415">
        <f>SUMIF(Orders[Order ID], A415, Orders[Sales])</f>
        <v>19.440000000000001</v>
      </c>
      <c r="I415" t="s">
        <v>7629</v>
      </c>
      <c r="J415" t="s">
        <v>1628</v>
      </c>
      <c r="K415">
        <v>41692</v>
      </c>
      <c r="L415">
        <v>19.440000000000001</v>
      </c>
    </row>
    <row r="416" spans="1:12">
      <c r="A416" t="str">
        <v>CA-2014-133389</v>
      </c>
      <c r="B416" t="str">
        <f>INDEX(Orders[Customer ID], MATCH(A416, Orders[Order ID],0))</f>
        <v>TB-21280</v>
      </c>
      <c r="C416" s="4">
        <f>INDEX(Orders[Order Date], MATCH(A416, Orders[Order ID],0))</f>
        <v>41812</v>
      </c>
      <c r="D416">
        <f>SUMIF(Orders[Order ID], A416, Orders[Sales])</f>
        <v>8.2260000000000009</v>
      </c>
      <c r="I416" t="s">
        <v>7367</v>
      </c>
      <c r="J416" t="s">
        <v>5152</v>
      </c>
      <c r="K416">
        <v>41812</v>
      </c>
      <c r="L416">
        <v>8.2260000000000009</v>
      </c>
    </row>
    <row r="417" spans="1:12">
      <c r="A417" t="str">
        <v>CA-2014-133424</v>
      </c>
      <c r="B417" t="str">
        <f>INDEX(Orders[Customer ID], MATCH(A417, Orders[Order ID],0))</f>
        <v>Dl-13600</v>
      </c>
      <c r="C417" s="4">
        <f>INDEX(Orders[Order Date], MATCH(A417, Orders[Order ID],0))</f>
        <v>41728</v>
      </c>
      <c r="D417">
        <f>SUMIF(Orders[Order ID], A417, Orders[Sales])</f>
        <v>60.239999999999995</v>
      </c>
      <c r="I417" t="s">
        <v>7557</v>
      </c>
      <c r="J417" t="s">
        <v>2469</v>
      </c>
      <c r="K417">
        <v>41728</v>
      </c>
      <c r="L417">
        <v>60.239999999999995</v>
      </c>
    </row>
    <row r="418" spans="1:12">
      <c r="A418" t="str">
        <v>CA-2014-133543</v>
      </c>
      <c r="B418" t="str">
        <f>INDEX(Orders[Customer ID], MATCH(A418, Orders[Order ID],0))</f>
        <v>KM-16660</v>
      </c>
      <c r="C418" s="4">
        <f>INDEX(Orders[Order Date], MATCH(A418, Orders[Order ID],0))</f>
        <v>41995</v>
      </c>
      <c r="D418">
        <f>SUMIF(Orders[Order ID], A418, Orders[Sales])</f>
        <v>11.76</v>
      </c>
      <c r="I418" t="s">
        <v>6725</v>
      </c>
      <c r="J418" t="s">
        <v>405</v>
      </c>
      <c r="K418">
        <v>41995</v>
      </c>
      <c r="L418">
        <v>11.76</v>
      </c>
    </row>
    <row r="419" spans="1:12">
      <c r="A419" t="str">
        <v>CA-2014-133592</v>
      </c>
      <c r="B419" t="str">
        <f>INDEX(Orders[Customer ID], MATCH(A419, Orders[Order ID],0))</f>
        <v>KM-16375</v>
      </c>
      <c r="C419" s="4">
        <f>INDEX(Orders[Order Date], MATCH(A419, Orders[Order ID],0))</f>
        <v>42004</v>
      </c>
      <c r="D419">
        <f>SUMIF(Orders[Order ID], A419, Orders[Sales])</f>
        <v>2846.22</v>
      </c>
      <c r="I419" t="s">
        <v>6679</v>
      </c>
      <c r="J419" t="s">
        <v>1497</v>
      </c>
      <c r="K419">
        <v>42004</v>
      </c>
      <c r="L419">
        <v>2846.22</v>
      </c>
    </row>
    <row r="420" spans="1:12">
      <c r="A420" t="str">
        <v>CA-2014-133634</v>
      </c>
      <c r="B420" t="str">
        <f>INDEX(Orders[Customer ID], MATCH(A420, Orders[Order ID],0))</f>
        <v>SR-20740</v>
      </c>
      <c r="C420" s="4">
        <f>INDEX(Orders[Order Date], MATCH(A420, Orders[Order ID],0))</f>
        <v>41948</v>
      </c>
      <c r="D420">
        <f>SUMIF(Orders[Order ID], A420, Orders[Sales])</f>
        <v>47.79</v>
      </c>
      <c r="I420" t="s">
        <v>6947</v>
      </c>
      <c r="J420" t="s">
        <v>3056</v>
      </c>
      <c r="K420">
        <v>41948</v>
      </c>
      <c r="L420">
        <v>47.79</v>
      </c>
    </row>
    <row r="421" spans="1:12">
      <c r="A421" t="str">
        <v>CA-2014-133690</v>
      </c>
      <c r="B421" t="str">
        <f>INDEX(Orders[Customer ID], MATCH(A421, Orders[Order ID],0))</f>
        <v>BS-11755</v>
      </c>
      <c r="C421" s="4">
        <f>INDEX(Orders[Order Date], MATCH(A421, Orders[Order ID],0))</f>
        <v>41854</v>
      </c>
      <c r="D421">
        <f>SUMIF(Orders[Order ID], A421, Orders[Sales])</f>
        <v>221.35</v>
      </c>
      <c r="I421" t="s">
        <v>7274</v>
      </c>
      <c r="J421" t="s">
        <v>48</v>
      </c>
      <c r="K421">
        <v>41854</v>
      </c>
      <c r="L421">
        <v>221.35</v>
      </c>
    </row>
    <row r="422" spans="1:12">
      <c r="A422" t="str">
        <v>CA-2014-133704</v>
      </c>
      <c r="B422" t="str">
        <f>INDEX(Orders[Customer ID], MATCH(A422, Orders[Order ID],0))</f>
        <v>MA-17995</v>
      </c>
      <c r="C422" s="4">
        <f>INDEX(Orders[Order Date], MATCH(A422, Orders[Order ID],0))</f>
        <v>41902</v>
      </c>
      <c r="D422">
        <f>SUMIF(Orders[Order ID], A422, Orders[Sales])</f>
        <v>64.152000000000001</v>
      </c>
      <c r="I422" t="s">
        <v>7117</v>
      </c>
      <c r="J422" t="s">
        <v>2975</v>
      </c>
      <c r="K422">
        <v>41902</v>
      </c>
      <c r="L422">
        <v>64.152000000000001</v>
      </c>
    </row>
    <row r="423" spans="1:12">
      <c r="A423" t="str">
        <v>CA-2014-133753</v>
      </c>
      <c r="B423" t="str">
        <f>INDEX(Orders[Customer ID], MATCH(A423, Orders[Order ID],0))</f>
        <v>CW-11905</v>
      </c>
      <c r="C423" s="4">
        <f>INDEX(Orders[Order Date], MATCH(A423, Orders[Order ID],0))</f>
        <v>41799</v>
      </c>
      <c r="D423">
        <f>SUMIF(Orders[Order ID], A423, Orders[Sales])</f>
        <v>142.34399999999999</v>
      </c>
      <c r="I423" t="s">
        <v>7390</v>
      </c>
      <c r="J423" t="s">
        <v>611</v>
      </c>
      <c r="K423">
        <v>41799</v>
      </c>
      <c r="L423">
        <v>142.34399999999999</v>
      </c>
    </row>
    <row r="424" spans="1:12">
      <c r="A424" t="str">
        <v>CA-2014-133809</v>
      </c>
      <c r="B424" t="str">
        <f>INDEX(Orders[Customer ID], MATCH(A424, Orders[Order ID],0))</f>
        <v>MS-17530</v>
      </c>
      <c r="C424" s="4">
        <f>INDEX(Orders[Order Date], MATCH(A424, Orders[Order ID],0))</f>
        <v>41961</v>
      </c>
      <c r="D424">
        <f>SUMIF(Orders[Order ID], A424, Orders[Sales])</f>
        <v>21.396000000000001</v>
      </c>
      <c r="I424" t="s">
        <v>6891</v>
      </c>
      <c r="J424" t="s">
        <v>4461</v>
      </c>
      <c r="K424">
        <v>41961</v>
      </c>
      <c r="L424">
        <v>21.396000000000001</v>
      </c>
    </row>
    <row r="425" spans="1:12">
      <c r="A425" t="str">
        <v>CA-2014-133830</v>
      </c>
      <c r="B425" t="str">
        <f>INDEX(Orders[Customer ID], MATCH(A425, Orders[Order ID],0))</f>
        <v>RL-19615</v>
      </c>
      <c r="C425" s="4">
        <f>INDEX(Orders[Order Date], MATCH(A425, Orders[Order ID],0))</f>
        <v>41978</v>
      </c>
      <c r="D425">
        <f>SUMIF(Orders[Order ID], A425, Orders[Sales])</f>
        <v>90.58</v>
      </c>
      <c r="I425" t="s">
        <v>6804</v>
      </c>
      <c r="J425" t="s">
        <v>2517</v>
      </c>
      <c r="K425">
        <v>41978</v>
      </c>
      <c r="L425">
        <v>90.58</v>
      </c>
    </row>
    <row r="426" spans="1:12">
      <c r="A426" t="str">
        <v>CA-2014-133851</v>
      </c>
      <c r="B426" t="str">
        <f>INDEX(Orders[Customer ID], MATCH(A426, Orders[Order ID],0))</f>
        <v>CM-12445</v>
      </c>
      <c r="C426" s="4">
        <f>INDEX(Orders[Order Date], MATCH(A426, Orders[Order ID],0))</f>
        <v>41799</v>
      </c>
      <c r="D426">
        <f>SUMIF(Orders[Order ID], A426, Orders[Sales])</f>
        <v>30.46</v>
      </c>
      <c r="I426" t="s">
        <v>7391</v>
      </c>
      <c r="J426" t="s">
        <v>4482</v>
      </c>
      <c r="K426">
        <v>41799</v>
      </c>
      <c r="L426">
        <v>30.46</v>
      </c>
    </row>
    <row r="427" spans="1:12">
      <c r="A427" t="str">
        <v>CA-2014-133963</v>
      </c>
      <c r="B427" t="str">
        <f>INDEX(Orders[Customer ID], MATCH(A427, Orders[Order ID],0))</f>
        <v>GA-14515</v>
      </c>
      <c r="C427" s="4">
        <f>INDEX(Orders[Order Date], MATCH(A427, Orders[Order ID],0))</f>
        <v>41777</v>
      </c>
      <c r="D427">
        <f>SUMIF(Orders[Order ID], A427, Orders[Sales])</f>
        <v>3.984</v>
      </c>
      <c r="I427" t="s">
        <v>7448</v>
      </c>
      <c r="J427" t="s">
        <v>2714</v>
      </c>
      <c r="K427">
        <v>41777</v>
      </c>
      <c r="L427">
        <v>3.984</v>
      </c>
    </row>
    <row r="428" spans="1:12">
      <c r="A428" t="str">
        <v>CA-2014-134061</v>
      </c>
      <c r="B428" t="str">
        <f>INDEX(Orders[Customer ID], MATCH(A428, Orders[Order ID],0))</f>
        <v>LL-16840</v>
      </c>
      <c r="C428" s="4">
        <f>INDEX(Orders[Order Date], MATCH(A428, Orders[Order ID],0))</f>
        <v>41758</v>
      </c>
      <c r="D428">
        <f>SUMIF(Orders[Order ID], A428, Orders[Sales])</f>
        <v>17.46</v>
      </c>
      <c r="I428" t="s">
        <v>7487</v>
      </c>
      <c r="J428" t="s">
        <v>3420</v>
      </c>
      <c r="K428">
        <v>41758</v>
      </c>
      <c r="L428">
        <v>17.46</v>
      </c>
    </row>
    <row r="429" spans="1:12">
      <c r="A429" t="str">
        <v>CA-2014-134103</v>
      </c>
      <c r="B429" t="str">
        <f>INDEX(Orders[Customer ID], MATCH(A429, Orders[Order ID],0))</f>
        <v>MV-18190</v>
      </c>
      <c r="C429" s="4">
        <f>INDEX(Orders[Order Date], MATCH(A429, Orders[Order ID],0))</f>
        <v>41669</v>
      </c>
      <c r="D429">
        <f>SUMIF(Orders[Order ID], A429, Orders[Sales])</f>
        <v>240.5</v>
      </c>
      <c r="I429" t="s">
        <v>7655</v>
      </c>
      <c r="J429" t="s">
        <v>446</v>
      </c>
      <c r="K429">
        <v>41669</v>
      </c>
      <c r="L429">
        <v>240.5</v>
      </c>
    </row>
    <row r="430" spans="1:12">
      <c r="A430" t="str">
        <v>CA-2014-134215</v>
      </c>
      <c r="B430" t="str">
        <f>INDEX(Orders[Customer ID], MATCH(A430, Orders[Order ID],0))</f>
        <v>ML-17395</v>
      </c>
      <c r="C430" s="4">
        <f>INDEX(Orders[Order Date], MATCH(A430, Orders[Order ID],0))</f>
        <v>41855</v>
      </c>
      <c r="D430">
        <f>SUMIF(Orders[Order ID], A430, Orders[Sales])</f>
        <v>617.12</v>
      </c>
      <c r="I430" t="s">
        <v>7273</v>
      </c>
      <c r="J430" t="s">
        <v>1699</v>
      </c>
      <c r="K430">
        <v>41855</v>
      </c>
      <c r="L430">
        <v>617.12</v>
      </c>
    </row>
    <row r="431" spans="1:12">
      <c r="A431" t="str">
        <v>CA-2014-134278</v>
      </c>
      <c r="B431" t="str">
        <f>INDEX(Orders[Customer ID], MATCH(A431, Orders[Order ID],0))</f>
        <v>EP-13915</v>
      </c>
      <c r="C431" s="4">
        <f>INDEX(Orders[Order Date], MATCH(A431, Orders[Order ID],0))</f>
        <v>41826</v>
      </c>
      <c r="D431">
        <f>SUMIF(Orders[Order ID], A431, Orders[Sales])</f>
        <v>559.99199999999996</v>
      </c>
      <c r="I431" t="s">
        <v>7336</v>
      </c>
      <c r="J431" t="s">
        <v>328</v>
      </c>
      <c r="K431">
        <v>41826</v>
      </c>
      <c r="L431">
        <v>559.99199999999996</v>
      </c>
    </row>
    <row r="432" spans="1:12">
      <c r="A432" t="str">
        <v>CA-2014-134313</v>
      </c>
      <c r="B432" t="str">
        <f>INDEX(Orders[Customer ID], MATCH(A432, Orders[Order ID],0))</f>
        <v>RA-19915</v>
      </c>
      <c r="C432" s="4">
        <f>INDEX(Orders[Order Date], MATCH(A432, Orders[Order ID],0))</f>
        <v>41944</v>
      </c>
      <c r="D432">
        <f>SUMIF(Orders[Order ID], A432, Orders[Sales])</f>
        <v>2027.144</v>
      </c>
      <c r="I432" t="s">
        <v>6973</v>
      </c>
      <c r="J432" t="s">
        <v>314</v>
      </c>
      <c r="K432">
        <v>41944</v>
      </c>
      <c r="L432">
        <v>2027.144</v>
      </c>
    </row>
    <row r="433" spans="1:12">
      <c r="A433" t="str">
        <v>CA-2014-134551</v>
      </c>
      <c r="B433" t="str">
        <f>INDEX(Orders[Customer ID], MATCH(A433, Orders[Order ID],0))</f>
        <v>TS-21505</v>
      </c>
      <c r="C433" s="4">
        <f>INDEX(Orders[Order Date], MATCH(A433, Orders[Order ID],0))</f>
        <v>41993</v>
      </c>
      <c r="D433">
        <f>SUMIF(Orders[Order ID], A433, Orders[Sales])</f>
        <v>732.31200000000001</v>
      </c>
      <c r="I433" t="s">
        <v>6734</v>
      </c>
      <c r="J433" t="s">
        <v>309</v>
      </c>
      <c r="K433">
        <v>41993</v>
      </c>
      <c r="L433">
        <v>732.31200000000001</v>
      </c>
    </row>
    <row r="434" spans="1:12">
      <c r="A434" t="str">
        <v>CA-2014-134572</v>
      </c>
      <c r="B434" t="str">
        <f>INDEX(Orders[Customer ID], MATCH(A434, Orders[Order ID],0))</f>
        <v>SV-20365</v>
      </c>
      <c r="C434" s="4">
        <f>INDEX(Orders[Order Date], MATCH(A434, Orders[Order ID],0))</f>
        <v>41749</v>
      </c>
      <c r="D434">
        <f>SUMIF(Orders[Order ID], A434, Orders[Sales])</f>
        <v>1190.53</v>
      </c>
      <c r="I434" t="s">
        <v>7506</v>
      </c>
      <c r="J434" t="s">
        <v>2157</v>
      </c>
      <c r="K434">
        <v>41749</v>
      </c>
      <c r="L434">
        <v>1190.53</v>
      </c>
    </row>
    <row r="435" spans="1:12">
      <c r="A435" t="str">
        <v>CA-2014-134621</v>
      </c>
      <c r="B435" t="str">
        <f>INDEX(Orders[Customer ID], MATCH(A435, Orders[Order ID],0))</f>
        <v>DP-13390</v>
      </c>
      <c r="C435" s="4">
        <f>INDEX(Orders[Order Date], MATCH(A435, Orders[Order ID],0))</f>
        <v>41994</v>
      </c>
      <c r="D435">
        <f>SUMIF(Orders[Order ID], A435, Orders[Sales])</f>
        <v>18.239999999999998</v>
      </c>
      <c r="I435" t="s">
        <v>6730</v>
      </c>
      <c r="J435" t="s">
        <v>3914</v>
      </c>
      <c r="K435">
        <v>41994</v>
      </c>
      <c r="L435">
        <v>18.239999999999998</v>
      </c>
    </row>
    <row r="436" spans="1:12">
      <c r="A436" t="str">
        <v>CA-2014-134677</v>
      </c>
      <c r="B436" t="str">
        <f>INDEX(Orders[Customer ID], MATCH(A436, Orders[Order ID],0))</f>
        <v>XP-21865</v>
      </c>
      <c r="C436" s="4">
        <f>INDEX(Orders[Order Date], MATCH(A436, Orders[Order ID],0))</f>
        <v>41918</v>
      </c>
      <c r="D436">
        <f>SUMIF(Orders[Order ID], A436, Orders[Sales])</f>
        <v>9.09</v>
      </c>
      <c r="I436" t="s">
        <v>7049</v>
      </c>
      <c r="J436" t="s">
        <v>1171</v>
      </c>
      <c r="K436">
        <v>41918</v>
      </c>
      <c r="L436">
        <v>9.09</v>
      </c>
    </row>
    <row r="437" spans="1:12">
      <c r="A437" t="str">
        <v>CA-2014-134726</v>
      </c>
      <c r="B437" t="str">
        <f>INDEX(Orders[Customer ID], MATCH(A437, Orders[Order ID],0))</f>
        <v>SW-20755</v>
      </c>
      <c r="C437" s="4">
        <f>INDEX(Orders[Order Date], MATCH(A437, Orders[Order ID],0))</f>
        <v>41945</v>
      </c>
      <c r="D437">
        <f>SUMIF(Orders[Order ID], A437, Orders[Sales])</f>
        <v>94.731999999999999</v>
      </c>
      <c r="I437" t="s">
        <v>6971</v>
      </c>
      <c r="J437" t="s">
        <v>4964</v>
      </c>
      <c r="K437">
        <v>41945</v>
      </c>
      <c r="L437">
        <v>94.731999999999999</v>
      </c>
    </row>
    <row r="438" spans="1:12">
      <c r="A438" t="str">
        <v>CA-2014-135090</v>
      </c>
      <c r="B438" t="str">
        <f>INDEX(Orders[Customer ID], MATCH(A438, Orders[Order ID],0))</f>
        <v>SP-20920</v>
      </c>
      <c r="C438" s="4">
        <f>INDEX(Orders[Order Date], MATCH(A438, Orders[Order ID],0))</f>
        <v>41965</v>
      </c>
      <c r="D438">
        <f>SUMIF(Orders[Order ID], A438, Orders[Sales])</f>
        <v>53.82</v>
      </c>
      <c r="I438" t="s">
        <v>6871</v>
      </c>
      <c r="J438" t="s">
        <v>1714</v>
      </c>
      <c r="K438">
        <v>41965</v>
      </c>
      <c r="L438">
        <v>53.82</v>
      </c>
    </row>
    <row r="439" spans="1:12">
      <c r="A439" t="str">
        <v>CA-2014-135405</v>
      </c>
      <c r="B439" t="str">
        <f>INDEX(Orders[Customer ID], MATCH(A439, Orders[Order ID],0))</f>
        <v>MS-17830</v>
      </c>
      <c r="C439" s="4">
        <f>INDEX(Orders[Order Date], MATCH(A439, Orders[Order ID],0))</f>
        <v>41648</v>
      </c>
      <c r="D439">
        <f>SUMIF(Orders[Order ID], A439, Orders[Sales])</f>
        <v>40.543999999999997</v>
      </c>
      <c r="I439" t="s">
        <v>7678</v>
      </c>
      <c r="J439" t="s">
        <v>4533</v>
      </c>
      <c r="K439">
        <v>41648</v>
      </c>
      <c r="L439">
        <v>40.543999999999997</v>
      </c>
    </row>
    <row r="440" spans="1:12">
      <c r="A440" t="str">
        <v>CA-2014-135608</v>
      </c>
      <c r="B440" t="str">
        <f>INDEX(Orders[Customer ID], MATCH(A440, Orders[Order ID],0))</f>
        <v>JK-15625</v>
      </c>
      <c r="C440" s="4">
        <f>INDEX(Orders[Order Date], MATCH(A440, Orders[Order ID],0))</f>
        <v>41981</v>
      </c>
      <c r="D440">
        <f>SUMIF(Orders[Order ID], A440, Orders[Sales])</f>
        <v>649.59999999999991</v>
      </c>
      <c r="I440" t="s">
        <v>6787</v>
      </c>
      <c r="J440" t="s">
        <v>1606</v>
      </c>
      <c r="K440">
        <v>41981</v>
      </c>
      <c r="L440">
        <v>649.59999999999991</v>
      </c>
    </row>
    <row r="441" spans="1:12">
      <c r="A441" t="str">
        <v>CA-2014-135657</v>
      </c>
      <c r="B441" t="str">
        <f>INDEX(Orders[Customer ID], MATCH(A441, Orders[Order ID],0))</f>
        <v>SC-20725</v>
      </c>
      <c r="C441" s="4">
        <f>INDEX(Orders[Order Date], MATCH(A441, Orders[Order ID],0))</f>
        <v>41793</v>
      </c>
      <c r="D441">
        <f>SUMIF(Orders[Order ID], A441, Orders[Sales])</f>
        <v>515.88</v>
      </c>
      <c r="I441" t="s">
        <v>7406</v>
      </c>
      <c r="J441" t="s">
        <v>2985</v>
      </c>
      <c r="K441">
        <v>41793</v>
      </c>
      <c r="L441">
        <v>515.88</v>
      </c>
    </row>
    <row r="442" spans="1:12">
      <c r="A442" t="str">
        <v>CA-2014-135699</v>
      </c>
      <c r="B442" t="str">
        <f>INDEX(Orders[Customer ID], MATCH(A442, Orders[Order ID],0))</f>
        <v>HH-15010</v>
      </c>
      <c r="C442" s="4">
        <f>INDEX(Orders[Order Date], MATCH(A442, Orders[Order ID],0))</f>
        <v>41880</v>
      </c>
      <c r="D442">
        <f>SUMIF(Orders[Order ID], A442, Orders[Sales])</f>
        <v>123.28</v>
      </c>
      <c r="I442" t="s">
        <v>7208</v>
      </c>
      <c r="J442" t="s">
        <v>1759</v>
      </c>
      <c r="K442">
        <v>41880</v>
      </c>
      <c r="L442">
        <v>123.28</v>
      </c>
    </row>
    <row r="443" spans="1:12">
      <c r="A443" t="str">
        <v>CA-2014-135755</v>
      </c>
      <c r="B443" t="str">
        <f>INDEX(Orders[Customer ID], MATCH(A443, Orders[Order ID],0))</f>
        <v>NC-18415</v>
      </c>
      <c r="C443" s="4">
        <f>INDEX(Orders[Order Date], MATCH(A443, Orders[Order ID],0))</f>
        <v>41762</v>
      </c>
      <c r="D443">
        <f>SUMIF(Orders[Order ID], A443, Orders[Sales])</f>
        <v>51.072000000000003</v>
      </c>
      <c r="I443" t="s">
        <v>7482</v>
      </c>
      <c r="J443" t="s">
        <v>1133</v>
      </c>
      <c r="K443">
        <v>41762</v>
      </c>
      <c r="L443">
        <v>51.072000000000003</v>
      </c>
    </row>
    <row r="444" spans="1:12">
      <c r="A444" t="str">
        <v>CA-2014-135993</v>
      </c>
      <c r="B444" t="str">
        <f>INDEX(Orders[Customer ID], MATCH(A444, Orders[Order ID],0))</f>
        <v>PJ-18835</v>
      </c>
      <c r="C444" s="4">
        <f>INDEX(Orders[Order Date], MATCH(A444, Orders[Order ID],0))</f>
        <v>41787</v>
      </c>
      <c r="D444">
        <f>SUMIF(Orders[Order ID], A444, Orders[Sales])</f>
        <v>85.00800000000001</v>
      </c>
      <c r="I444" t="s">
        <v>7422</v>
      </c>
      <c r="J444" t="s">
        <v>1059</v>
      </c>
      <c r="K444">
        <v>41787</v>
      </c>
      <c r="L444">
        <v>85.00800000000001</v>
      </c>
    </row>
    <row r="445" spans="1:12">
      <c r="A445" t="str">
        <v>CA-2014-136280</v>
      </c>
      <c r="B445" t="str">
        <f>INDEX(Orders[Customer ID], MATCH(A445, Orders[Order ID],0))</f>
        <v>Co-12640</v>
      </c>
      <c r="C445" s="4">
        <f>INDEX(Orders[Order Date], MATCH(A445, Orders[Order ID],0))</f>
        <v>41972</v>
      </c>
      <c r="D445">
        <f>SUMIF(Orders[Order ID], A445, Orders[Sales])</f>
        <v>5.04</v>
      </c>
      <c r="I445" t="s">
        <v>6825</v>
      </c>
      <c r="J445" t="s">
        <v>5011</v>
      </c>
      <c r="K445">
        <v>41972</v>
      </c>
      <c r="L445">
        <v>5.04</v>
      </c>
    </row>
    <row r="446" spans="1:12">
      <c r="A446" t="str">
        <v>CA-2014-136336</v>
      </c>
      <c r="B446" t="str">
        <f>INDEX(Orders[Customer ID], MATCH(A446, Orders[Order ID],0))</f>
        <v>DB-13555</v>
      </c>
      <c r="C446" s="4">
        <f>INDEX(Orders[Order Date], MATCH(A446, Orders[Order ID],0))</f>
        <v>41750</v>
      </c>
      <c r="D446">
        <f>SUMIF(Orders[Order ID], A446, Orders[Sales])</f>
        <v>828.84</v>
      </c>
      <c r="I446" t="s">
        <v>7505</v>
      </c>
      <c r="J446" t="s">
        <v>2274</v>
      </c>
      <c r="K446">
        <v>41750</v>
      </c>
      <c r="L446">
        <v>828.84</v>
      </c>
    </row>
    <row r="447" spans="1:12">
      <c r="A447" t="str">
        <v>CA-2014-136399</v>
      </c>
      <c r="B447" t="str">
        <f>INDEX(Orders[Customer ID], MATCH(A447, Orders[Order ID],0))</f>
        <v>CC-12100</v>
      </c>
      <c r="C447" s="4">
        <f>INDEX(Orders[Order Date], MATCH(A447, Orders[Order ID],0))</f>
        <v>41989</v>
      </c>
      <c r="D447">
        <f>SUMIF(Orders[Order ID], A447, Orders[Sales])</f>
        <v>1308.1959999999999</v>
      </c>
      <c r="I447" t="s">
        <v>6750</v>
      </c>
      <c r="J447" t="s">
        <v>4552</v>
      </c>
      <c r="K447">
        <v>41989</v>
      </c>
      <c r="L447">
        <v>1308.1959999999999</v>
      </c>
    </row>
    <row r="448" spans="1:12">
      <c r="A448" t="str">
        <v>CA-2014-136567</v>
      </c>
      <c r="B448" t="str">
        <f>INDEX(Orders[Customer ID], MATCH(A448, Orders[Order ID],0))</f>
        <v>PS-19045</v>
      </c>
      <c r="C448" s="4">
        <f>INDEX(Orders[Order Date], MATCH(A448, Orders[Order ID],0))</f>
        <v>41993</v>
      </c>
      <c r="D448">
        <f>SUMIF(Orders[Order ID], A448, Orders[Sales])</f>
        <v>2884.37</v>
      </c>
      <c r="I448" t="s">
        <v>6732</v>
      </c>
      <c r="J448" t="s">
        <v>3331</v>
      </c>
      <c r="K448">
        <v>41993</v>
      </c>
      <c r="L448">
        <v>2884.37</v>
      </c>
    </row>
    <row r="449" spans="1:12">
      <c r="A449" t="str">
        <v>CA-2014-136644</v>
      </c>
      <c r="B449" t="str">
        <f>INDEX(Orders[Customer ID], MATCH(A449, Orders[Order ID],0))</f>
        <v>SC-20575</v>
      </c>
      <c r="C449" s="4">
        <f>INDEX(Orders[Order Date], MATCH(A449, Orders[Order ID],0))</f>
        <v>41806</v>
      </c>
      <c r="D449">
        <f>SUMIF(Orders[Order ID], A449, Orders[Sales])</f>
        <v>647.84</v>
      </c>
      <c r="I449" t="s">
        <v>7382</v>
      </c>
      <c r="J449" t="s">
        <v>2011</v>
      </c>
      <c r="K449">
        <v>41806</v>
      </c>
      <c r="L449">
        <v>647.84</v>
      </c>
    </row>
    <row r="450" spans="1:12">
      <c r="A450" t="str">
        <v>CA-2014-136742</v>
      </c>
      <c r="B450" t="str">
        <f>INDEX(Orders[Customer ID], MATCH(A450, Orders[Order ID],0))</f>
        <v>GP-14740</v>
      </c>
      <c r="C450" s="4">
        <f>INDEX(Orders[Order Date], MATCH(A450, Orders[Order ID],0))</f>
        <v>41735</v>
      </c>
      <c r="D450">
        <f>SUMIF(Orders[Order ID], A450, Orders[Sales])</f>
        <v>44.91</v>
      </c>
      <c r="I450" t="s">
        <v>7531</v>
      </c>
      <c r="J450" t="s">
        <v>5765</v>
      </c>
      <c r="K450">
        <v>41735</v>
      </c>
      <c r="L450">
        <v>44.91</v>
      </c>
    </row>
    <row r="451" spans="1:12">
      <c r="A451" t="str">
        <v>CA-2014-136861</v>
      </c>
      <c r="B451" t="str">
        <f>INDEX(Orders[Customer ID], MATCH(A451, Orders[Order ID],0))</f>
        <v>PR-18880</v>
      </c>
      <c r="C451" s="4">
        <f>INDEX(Orders[Order Date], MATCH(A451, Orders[Order ID],0))</f>
        <v>41887</v>
      </c>
      <c r="D451">
        <f>SUMIF(Orders[Order ID], A451, Orders[Sales])</f>
        <v>31.984000000000002</v>
      </c>
      <c r="I451" t="s">
        <v>7193</v>
      </c>
      <c r="J451" t="s">
        <v>1005</v>
      </c>
      <c r="K451">
        <v>41887</v>
      </c>
      <c r="L451">
        <v>31.984000000000002</v>
      </c>
    </row>
    <row r="452" spans="1:12">
      <c r="A452" t="str">
        <v>CA-2014-137092</v>
      </c>
      <c r="B452" t="str">
        <f>INDEX(Orders[Customer ID], MATCH(A452, Orders[Order ID],0))</f>
        <v>LS-16975</v>
      </c>
      <c r="C452" s="4">
        <f>INDEX(Orders[Order Date], MATCH(A452, Orders[Order ID],0))</f>
        <v>41932</v>
      </c>
      <c r="D452">
        <f>SUMIF(Orders[Order ID], A452, Orders[Sales])</f>
        <v>862.202</v>
      </c>
      <c r="I452" t="s">
        <v>7006</v>
      </c>
      <c r="J452" t="s">
        <v>491</v>
      </c>
      <c r="K452">
        <v>41932</v>
      </c>
      <c r="L452">
        <v>862.202</v>
      </c>
    </row>
    <row r="453" spans="1:12">
      <c r="A453" t="str">
        <v>CA-2014-137274</v>
      </c>
      <c r="B453" t="str">
        <f>INDEX(Orders[Customer ID], MATCH(A453, Orders[Order ID],0))</f>
        <v>MG-18145</v>
      </c>
      <c r="C453" s="4">
        <f>INDEX(Orders[Order Date], MATCH(A453, Orders[Order ID],0))</f>
        <v>41727</v>
      </c>
      <c r="D453">
        <f>SUMIF(Orders[Order ID], A453, Orders[Sales])</f>
        <v>890.84100000000001</v>
      </c>
      <c r="I453" t="s">
        <v>7562</v>
      </c>
      <c r="J453" t="s">
        <v>1881</v>
      </c>
      <c r="K453">
        <v>41727</v>
      </c>
      <c r="L453">
        <v>890.84100000000001</v>
      </c>
    </row>
    <row r="454" spans="1:12">
      <c r="A454" t="str">
        <v>CA-2014-137351</v>
      </c>
      <c r="B454" t="str">
        <f>INDEX(Orders[Customer ID], MATCH(A454, Orders[Order ID],0))</f>
        <v>DB-13615</v>
      </c>
      <c r="C454" s="4">
        <f>INDEX(Orders[Order Date], MATCH(A454, Orders[Order ID],0))</f>
        <v>41912</v>
      </c>
      <c r="D454">
        <f>SUMIF(Orders[Order ID], A454, Orders[Sales])</f>
        <v>43.176000000000002</v>
      </c>
      <c r="I454" t="s">
        <v>7070</v>
      </c>
      <c r="J454" t="s">
        <v>907</v>
      </c>
      <c r="K454">
        <v>41912</v>
      </c>
      <c r="L454">
        <v>43.176000000000002</v>
      </c>
    </row>
    <row r="455" spans="1:12">
      <c r="A455" t="str">
        <v>CA-2014-137575</v>
      </c>
      <c r="B455" t="str">
        <f>INDEX(Orders[Customer ID], MATCH(A455, Orders[Order ID],0))</f>
        <v>TB-21625</v>
      </c>
      <c r="C455" s="4">
        <f>INDEX(Orders[Order Date], MATCH(A455, Orders[Order ID],0))</f>
        <v>41857</v>
      </c>
      <c r="D455">
        <f>SUMIF(Orders[Order ID], A455, Orders[Sales])</f>
        <v>199.98</v>
      </c>
      <c r="I455" t="s">
        <v>7266</v>
      </c>
      <c r="J455" t="s">
        <v>877</v>
      </c>
      <c r="K455">
        <v>41857</v>
      </c>
      <c r="L455">
        <v>199.98</v>
      </c>
    </row>
    <row r="456" spans="1:12">
      <c r="A456" t="str">
        <v>CA-2014-137589</v>
      </c>
      <c r="B456" t="str">
        <f>INDEX(Orders[Customer ID], MATCH(A456, Orders[Order ID],0))</f>
        <v>MS-17770</v>
      </c>
      <c r="C456" s="4">
        <f>INDEX(Orders[Order Date], MATCH(A456, Orders[Order ID],0))</f>
        <v>41946</v>
      </c>
      <c r="D456">
        <f>SUMIF(Orders[Order ID], A456, Orders[Sales])</f>
        <v>286.34399999999999</v>
      </c>
      <c r="I456" t="s">
        <v>6958</v>
      </c>
      <c r="J456" t="s">
        <v>2530</v>
      </c>
      <c r="K456">
        <v>41946</v>
      </c>
      <c r="L456">
        <v>286.34399999999999</v>
      </c>
    </row>
    <row r="457" spans="1:12">
      <c r="A457" t="str">
        <v>CA-2014-137911</v>
      </c>
      <c r="B457" t="str">
        <f>INDEX(Orders[Customer ID], MATCH(A457, Orders[Order ID],0))</f>
        <v>BP-11095</v>
      </c>
      <c r="C457" s="4">
        <f>INDEX(Orders[Order Date], MATCH(A457, Orders[Order ID],0))</f>
        <v>41921</v>
      </c>
      <c r="D457">
        <f>SUMIF(Orders[Order ID], A457, Orders[Sales])</f>
        <v>88.768000000000001</v>
      </c>
      <c r="I457" t="s">
        <v>7043</v>
      </c>
      <c r="J457" t="s">
        <v>441</v>
      </c>
      <c r="K457">
        <v>41921</v>
      </c>
      <c r="L457">
        <v>88.768000000000001</v>
      </c>
    </row>
    <row r="458" spans="1:12">
      <c r="A458" t="str">
        <v>CA-2014-138023</v>
      </c>
      <c r="B458" t="str">
        <f>INDEX(Orders[Customer ID], MATCH(A458, Orders[Order ID],0))</f>
        <v>KH-16510</v>
      </c>
      <c r="C458" s="4">
        <f>INDEX(Orders[Order Date], MATCH(A458, Orders[Order ID],0))</f>
        <v>41866</v>
      </c>
      <c r="D458">
        <f>SUMIF(Orders[Order ID], A458, Orders[Sales])</f>
        <v>30.96</v>
      </c>
      <c r="I458" t="s">
        <v>7244</v>
      </c>
      <c r="J458" t="s">
        <v>578</v>
      </c>
      <c r="K458">
        <v>41866</v>
      </c>
      <c r="L458">
        <v>30.96</v>
      </c>
    </row>
    <row r="459" spans="1:12">
      <c r="A459" t="str">
        <v>CA-2014-138072</v>
      </c>
      <c r="B459" t="str">
        <f>INDEX(Orders[Customer ID], MATCH(A459, Orders[Order ID],0))</f>
        <v>GA-14725</v>
      </c>
      <c r="C459" s="4">
        <f>INDEX(Orders[Order Date], MATCH(A459, Orders[Order ID],0))</f>
        <v>42003</v>
      </c>
      <c r="D459">
        <f>SUMIF(Orders[Order ID], A459, Orders[Sales])</f>
        <v>27.968</v>
      </c>
      <c r="I459" t="s">
        <v>6685</v>
      </c>
      <c r="J459" t="s">
        <v>142</v>
      </c>
      <c r="K459">
        <v>42003</v>
      </c>
      <c r="L459">
        <v>27.968</v>
      </c>
    </row>
    <row r="460" spans="1:12">
      <c r="A460" t="str">
        <v>CA-2014-138100</v>
      </c>
      <c r="B460" t="str">
        <f>INDEX(Orders[Customer ID], MATCH(A460, Orders[Order ID],0))</f>
        <v>AA-10315</v>
      </c>
      <c r="C460" s="4">
        <f>INDEX(Orders[Order Date], MATCH(A460, Orders[Order ID],0))</f>
        <v>41897</v>
      </c>
      <c r="D460">
        <f>SUMIF(Orders[Order ID], A460, Orders[Sales])</f>
        <v>29.5</v>
      </c>
      <c r="I460" t="s">
        <v>7138</v>
      </c>
      <c r="J460" t="s">
        <v>2964</v>
      </c>
      <c r="K460">
        <v>41897</v>
      </c>
      <c r="L460">
        <v>29.5</v>
      </c>
    </row>
    <row r="461" spans="1:12">
      <c r="A461" t="str">
        <v>CA-2014-138128</v>
      </c>
      <c r="B461" t="str">
        <f>INDEX(Orders[Customer ID], MATCH(A461, Orders[Order ID],0))</f>
        <v>FP-14320</v>
      </c>
      <c r="C461" s="4">
        <f>INDEX(Orders[Order Date], MATCH(A461, Orders[Order ID],0))</f>
        <v>41982</v>
      </c>
      <c r="D461">
        <f>SUMIF(Orders[Order ID], A461, Orders[Sales])</f>
        <v>1110.6480000000001</v>
      </c>
      <c r="I461" t="s">
        <v>6784</v>
      </c>
      <c r="J461" t="s">
        <v>620</v>
      </c>
      <c r="K461">
        <v>41982</v>
      </c>
      <c r="L461">
        <v>1110.6480000000001</v>
      </c>
    </row>
    <row r="462" spans="1:12">
      <c r="A462" t="str">
        <v>CA-2014-138177</v>
      </c>
      <c r="B462" t="str">
        <f>INDEX(Orders[Customer ID], MATCH(A462, Orders[Order ID],0))</f>
        <v>ND-18460</v>
      </c>
      <c r="C462" s="4">
        <f>INDEX(Orders[Order Date], MATCH(A462, Orders[Order ID],0))</f>
        <v>41901</v>
      </c>
      <c r="D462">
        <f>SUMIF(Orders[Order ID], A462, Orders[Sales])</f>
        <v>73.915000000000006</v>
      </c>
      <c r="I462" t="s">
        <v>7129</v>
      </c>
      <c r="J462" t="s">
        <v>2959</v>
      </c>
      <c r="K462">
        <v>41901</v>
      </c>
      <c r="L462">
        <v>73.915000000000006</v>
      </c>
    </row>
    <row r="463" spans="1:12">
      <c r="A463" t="str">
        <v>CA-2014-138198</v>
      </c>
      <c r="B463" t="str">
        <f>INDEX(Orders[Customer ID], MATCH(A463, Orders[Order ID],0))</f>
        <v>JL-15130</v>
      </c>
      <c r="C463" s="4">
        <f>INDEX(Orders[Order Date], MATCH(A463, Orders[Order ID],0))</f>
        <v>41838</v>
      </c>
      <c r="D463">
        <f>SUMIF(Orders[Order ID], A463, Orders[Sales])</f>
        <v>13.904</v>
      </c>
      <c r="I463" t="s">
        <v>7313</v>
      </c>
      <c r="J463" t="s">
        <v>262</v>
      </c>
      <c r="K463">
        <v>41838</v>
      </c>
      <c r="L463">
        <v>13.904</v>
      </c>
    </row>
    <row r="464" spans="1:12">
      <c r="A464" t="str">
        <v>CA-2014-138240</v>
      </c>
      <c r="B464" t="str">
        <f>INDEX(Orders[Customer ID], MATCH(A464, Orders[Order ID],0))</f>
        <v>SJ-20500</v>
      </c>
      <c r="C464" s="4">
        <f>INDEX(Orders[Order Date], MATCH(A464, Orders[Order ID],0))</f>
        <v>41921</v>
      </c>
      <c r="D464">
        <f>SUMIF(Orders[Order ID], A464, Orders[Sales])</f>
        <v>160.59199999999998</v>
      </c>
      <c r="I464" t="s">
        <v>7044</v>
      </c>
      <c r="J464" t="s">
        <v>3447</v>
      </c>
      <c r="K464">
        <v>41921</v>
      </c>
      <c r="L464">
        <v>160.59199999999998</v>
      </c>
    </row>
    <row r="465" spans="1:12">
      <c r="A465" t="str">
        <v>CA-2014-138296</v>
      </c>
      <c r="B465" t="str">
        <f>INDEX(Orders[Customer ID], MATCH(A465, Orders[Order ID],0))</f>
        <v>RC-19825</v>
      </c>
      <c r="C465" s="4">
        <f>INDEX(Orders[Order Date], MATCH(A465, Orders[Order ID],0))</f>
        <v>41978</v>
      </c>
      <c r="D465">
        <f>SUMIF(Orders[Order ID], A465, Orders[Sales])</f>
        <v>24.56</v>
      </c>
      <c r="I465" t="s">
        <v>6801</v>
      </c>
      <c r="J465" t="s">
        <v>3964</v>
      </c>
      <c r="K465">
        <v>41978</v>
      </c>
      <c r="L465">
        <v>24.56</v>
      </c>
    </row>
    <row r="466" spans="1:12">
      <c r="A466" t="str">
        <v>CA-2014-138317</v>
      </c>
      <c r="B466" t="str">
        <f>INDEX(Orders[Customer ID], MATCH(A466, Orders[Order ID],0))</f>
        <v>NW-18400</v>
      </c>
      <c r="C466" s="4">
        <f>INDEX(Orders[Order Date], MATCH(A466, Orders[Order ID],0))</f>
        <v>41811</v>
      </c>
      <c r="D466">
        <f>SUMIF(Orders[Order ID], A466, Orders[Sales])</f>
        <v>385.26100000000008</v>
      </c>
      <c r="I466" t="s">
        <v>7372</v>
      </c>
      <c r="J466" t="s">
        <v>2875</v>
      </c>
      <c r="K466">
        <v>41811</v>
      </c>
      <c r="L466">
        <v>385.26100000000008</v>
      </c>
    </row>
    <row r="467" spans="1:12">
      <c r="A467" t="str">
        <v>CA-2014-138359</v>
      </c>
      <c r="B467" t="str">
        <f>INDEX(Orders[Customer ID], MATCH(A467, Orders[Order ID],0))</f>
        <v>KH-16330</v>
      </c>
      <c r="C467" s="4">
        <f>INDEX(Orders[Order Date], MATCH(A467, Orders[Order ID],0))</f>
        <v>41730</v>
      </c>
      <c r="D467">
        <f>SUMIF(Orders[Order ID], A467, Orders[Sales])</f>
        <v>73.199999999999989</v>
      </c>
      <c r="I467" t="s">
        <v>7550</v>
      </c>
      <c r="J467" t="s">
        <v>1090</v>
      </c>
      <c r="K467">
        <v>41730</v>
      </c>
      <c r="L467">
        <v>73.199999999999989</v>
      </c>
    </row>
    <row r="468" spans="1:12">
      <c r="A468" t="str">
        <v>CA-2014-138436</v>
      </c>
      <c r="B468" t="str">
        <f>INDEX(Orders[Customer ID], MATCH(A468, Orders[Order ID],0))</f>
        <v>JD-15895</v>
      </c>
      <c r="C468" s="4">
        <f>INDEX(Orders[Order Date], MATCH(A468, Orders[Order ID],0))</f>
        <v>41724</v>
      </c>
      <c r="D468">
        <f>SUMIF(Orders[Order ID], A468, Orders[Sales])</f>
        <v>66.3</v>
      </c>
      <c r="I468" t="s">
        <v>7566</v>
      </c>
      <c r="J468" t="s">
        <v>4165</v>
      </c>
      <c r="K468">
        <v>41724</v>
      </c>
      <c r="L468">
        <v>66.3</v>
      </c>
    </row>
    <row r="469" spans="1:12">
      <c r="A469" t="str">
        <v>CA-2014-138450</v>
      </c>
      <c r="B469" t="str">
        <f>INDEX(Orders[Customer ID], MATCH(A469, Orders[Order ID],0))</f>
        <v>EH-13765</v>
      </c>
      <c r="C469" s="4">
        <f>INDEX(Orders[Order Date], MATCH(A469, Orders[Order ID],0))</f>
        <v>41930</v>
      </c>
      <c r="D469">
        <f>SUMIF(Orders[Order ID], A469, Orders[Sales])</f>
        <v>249.47200000000001</v>
      </c>
      <c r="I469" t="s">
        <v>7012</v>
      </c>
      <c r="J469" t="s">
        <v>2635</v>
      </c>
      <c r="K469">
        <v>41930</v>
      </c>
      <c r="L469">
        <v>249.47200000000001</v>
      </c>
    </row>
    <row r="470" spans="1:12">
      <c r="A470" t="str">
        <v>CA-2014-138513</v>
      </c>
      <c r="B470" t="str">
        <f>INDEX(Orders[Customer ID], MATCH(A470, Orders[Order ID],0))</f>
        <v>EH-13990</v>
      </c>
      <c r="C470" s="4">
        <f>INDEX(Orders[Order Date], MATCH(A470, Orders[Order ID],0))</f>
        <v>41782</v>
      </c>
      <c r="D470">
        <f>SUMIF(Orders[Order ID], A470, Orders[Sales])</f>
        <v>12.96</v>
      </c>
      <c r="I470" t="s">
        <v>7435</v>
      </c>
      <c r="J470" t="s">
        <v>4255</v>
      </c>
      <c r="K470">
        <v>41782</v>
      </c>
      <c r="L470">
        <v>12.96</v>
      </c>
    </row>
    <row r="471" spans="1:12">
      <c r="A471" t="str">
        <v>CA-2014-138527</v>
      </c>
      <c r="B471" t="str">
        <f>INDEX(Orders[Customer ID], MATCH(A471, Orders[Order ID],0))</f>
        <v>BN-11470</v>
      </c>
      <c r="C471" s="4">
        <f>INDEX(Orders[Order Date], MATCH(A471, Orders[Order ID],0))</f>
        <v>41894</v>
      </c>
      <c r="D471">
        <f>SUMIF(Orders[Order ID], A471, Orders[Sales])</f>
        <v>192.42400000000001</v>
      </c>
      <c r="I471" t="s">
        <v>7157</v>
      </c>
      <c r="J471" t="s">
        <v>642</v>
      </c>
      <c r="K471">
        <v>41894</v>
      </c>
      <c r="L471">
        <v>192.42400000000001</v>
      </c>
    </row>
    <row r="472" spans="1:12">
      <c r="A472" t="str">
        <v>CA-2014-138681</v>
      </c>
      <c r="B472" t="str">
        <f>INDEX(Orders[Customer ID], MATCH(A472, Orders[Order ID],0))</f>
        <v>CT-11995</v>
      </c>
      <c r="C472" s="4">
        <f>INDEX(Orders[Order Date], MATCH(A472, Orders[Order ID],0))</f>
        <v>41993</v>
      </c>
      <c r="D472">
        <f>SUMIF(Orders[Order ID], A472, Orders[Sales])</f>
        <v>596.66399999999999</v>
      </c>
      <c r="I472" t="s">
        <v>6739</v>
      </c>
      <c r="J472" t="s">
        <v>2039</v>
      </c>
      <c r="K472">
        <v>41993</v>
      </c>
      <c r="L472">
        <v>596.66399999999999</v>
      </c>
    </row>
    <row r="473" spans="1:12">
      <c r="A473" t="str">
        <v>CA-2014-138709</v>
      </c>
      <c r="B473" t="str">
        <f>INDEX(Orders[Customer ID], MATCH(A473, Orders[Order ID],0))</f>
        <v>MS-17770</v>
      </c>
      <c r="C473" s="4">
        <f>INDEX(Orders[Order Date], MATCH(A473, Orders[Order ID],0))</f>
        <v>41824</v>
      </c>
      <c r="D473">
        <f>SUMIF(Orders[Order ID], A473, Orders[Sales])</f>
        <v>37.44</v>
      </c>
      <c r="I473" t="s">
        <v>7344</v>
      </c>
      <c r="J473" t="s">
        <v>2530</v>
      </c>
      <c r="K473">
        <v>41824</v>
      </c>
      <c r="L473">
        <v>37.44</v>
      </c>
    </row>
    <row r="474" spans="1:12">
      <c r="A474" t="str">
        <v>CA-2014-138737</v>
      </c>
      <c r="B474" t="str">
        <f>INDEX(Orders[Customer ID], MATCH(A474, Orders[Order ID],0))</f>
        <v>FP-14320</v>
      </c>
      <c r="C474" s="4">
        <f>INDEX(Orders[Order Date], MATCH(A474, Orders[Order ID],0))</f>
        <v>41980</v>
      </c>
      <c r="D474">
        <f>SUMIF(Orders[Order ID], A474, Orders[Sales])</f>
        <v>8.64</v>
      </c>
      <c r="I474" t="s">
        <v>6790</v>
      </c>
      <c r="J474" t="s">
        <v>620</v>
      </c>
      <c r="K474">
        <v>41980</v>
      </c>
      <c r="L474">
        <v>8.64</v>
      </c>
    </row>
    <row r="475" spans="1:12">
      <c r="A475" t="str">
        <v>CA-2014-138940</v>
      </c>
      <c r="B475" t="str">
        <f>INDEX(Orders[Customer ID], MATCH(A475, Orders[Order ID],0))</f>
        <v>GM-14455</v>
      </c>
      <c r="C475" s="4">
        <f>INDEX(Orders[Order Date], MATCH(A475, Orders[Order ID],0))</f>
        <v>41740</v>
      </c>
      <c r="D475">
        <f>SUMIF(Orders[Order ID], A475, Orders[Sales])</f>
        <v>758.35199999999998</v>
      </c>
      <c r="I475" t="s">
        <v>7521</v>
      </c>
      <c r="J475" t="s">
        <v>414</v>
      </c>
      <c r="K475">
        <v>41740</v>
      </c>
      <c r="L475">
        <v>758.35199999999998</v>
      </c>
    </row>
    <row r="476" spans="1:12">
      <c r="A476" t="str">
        <v>CA-2014-139017</v>
      </c>
      <c r="B476" t="str">
        <f>INDEX(Orders[Customer ID], MATCH(A476, Orders[Order ID],0))</f>
        <v>RM-19375</v>
      </c>
      <c r="C476" s="4">
        <f>INDEX(Orders[Order Date], MATCH(A476, Orders[Order ID],0))</f>
        <v>41770</v>
      </c>
      <c r="D476">
        <f>SUMIF(Orders[Order ID], A476, Orders[Sales])</f>
        <v>46.863999999999997</v>
      </c>
      <c r="I476" t="s">
        <v>7460</v>
      </c>
      <c r="J476" t="s">
        <v>3877</v>
      </c>
      <c r="K476">
        <v>41770</v>
      </c>
      <c r="L476">
        <v>46.863999999999997</v>
      </c>
    </row>
    <row r="477" spans="1:12">
      <c r="A477" t="str">
        <v>CA-2014-139192</v>
      </c>
      <c r="B477" t="str">
        <f>INDEX(Orders[Customer ID], MATCH(A477, Orders[Order ID],0))</f>
        <v>LC-16885</v>
      </c>
      <c r="C477" s="4">
        <f>INDEX(Orders[Order Date], MATCH(A477, Orders[Order ID],0))</f>
        <v>41786</v>
      </c>
      <c r="D477">
        <f>SUMIF(Orders[Order ID], A477, Orders[Sales])</f>
        <v>1213.4939999999999</v>
      </c>
      <c r="I477" t="s">
        <v>7425</v>
      </c>
      <c r="J477" t="s">
        <v>422</v>
      </c>
      <c r="K477">
        <v>41786</v>
      </c>
      <c r="L477">
        <v>1213.4939999999999</v>
      </c>
    </row>
    <row r="478" spans="1:12">
      <c r="A478" t="str">
        <v>CA-2014-139283</v>
      </c>
      <c r="B478" t="str">
        <f>INDEX(Orders[Customer ID], MATCH(A478, Orders[Order ID],0))</f>
        <v>BT-11440</v>
      </c>
      <c r="C478" s="4">
        <f>INDEX(Orders[Order Date], MATCH(A478, Orders[Order ID],0))</f>
        <v>41966</v>
      </c>
      <c r="D478">
        <f>SUMIF(Orders[Order ID], A478, Orders[Sales])</f>
        <v>14.67</v>
      </c>
      <c r="I478" t="s">
        <v>6866</v>
      </c>
      <c r="J478" t="s">
        <v>5057</v>
      </c>
      <c r="K478">
        <v>41966</v>
      </c>
      <c r="L478">
        <v>14.67</v>
      </c>
    </row>
    <row r="479" spans="1:12">
      <c r="A479" t="str">
        <v>CA-2014-139423</v>
      </c>
      <c r="B479" t="str">
        <f>INDEX(Orders[Customer ID], MATCH(A479, Orders[Order ID],0))</f>
        <v>DG-13300</v>
      </c>
      <c r="C479" s="4">
        <f>INDEX(Orders[Order Date], MATCH(A479, Orders[Order ID],0))</f>
        <v>41944</v>
      </c>
      <c r="D479">
        <f>SUMIF(Orders[Order ID], A479, Orders[Sales])</f>
        <v>76.12</v>
      </c>
      <c r="I479" t="s">
        <v>6980</v>
      </c>
      <c r="J479" t="s">
        <v>893</v>
      </c>
      <c r="K479">
        <v>41944</v>
      </c>
      <c r="L479">
        <v>76.12</v>
      </c>
    </row>
    <row r="480" spans="1:12">
      <c r="A480" t="str">
        <v>CA-2014-139451</v>
      </c>
      <c r="B480" t="str">
        <f>INDEX(Orders[Customer ID], MATCH(A480, Orders[Order ID],0))</f>
        <v>DN-13690</v>
      </c>
      <c r="C480" s="4">
        <f>INDEX(Orders[Order Date], MATCH(A480, Orders[Order ID],0))</f>
        <v>41924</v>
      </c>
      <c r="D480">
        <f>SUMIF(Orders[Order ID], A480, Orders[Sales])</f>
        <v>36.29</v>
      </c>
      <c r="I480" t="s">
        <v>7030</v>
      </c>
      <c r="J480" t="s">
        <v>3221</v>
      </c>
      <c r="K480">
        <v>41924</v>
      </c>
      <c r="L480">
        <v>36.29</v>
      </c>
    </row>
    <row r="481" spans="1:12">
      <c r="A481" t="str">
        <v>CA-2014-139542</v>
      </c>
      <c r="B481" t="str">
        <f>INDEX(Orders[Customer ID], MATCH(A481, Orders[Order ID],0))</f>
        <v>EH-14185</v>
      </c>
      <c r="C481" s="4">
        <f>INDEX(Orders[Order Date], MATCH(A481, Orders[Order ID],0))</f>
        <v>41937</v>
      </c>
      <c r="D481">
        <f>SUMIF(Orders[Order ID], A481, Orders[Sales])</f>
        <v>54.474000000000004</v>
      </c>
      <c r="I481" t="s">
        <v>6994</v>
      </c>
      <c r="J481" t="s">
        <v>2230</v>
      </c>
      <c r="K481">
        <v>41937</v>
      </c>
      <c r="L481">
        <v>54.474000000000004</v>
      </c>
    </row>
    <row r="482" spans="1:12">
      <c r="A482" t="str">
        <v>CA-2014-139598</v>
      </c>
      <c r="B482" t="str">
        <f>INDEX(Orders[Customer ID], MATCH(A482, Orders[Order ID],0))</f>
        <v>MG-17695</v>
      </c>
      <c r="C482" s="4">
        <f>INDEX(Orders[Order Date], MATCH(A482, Orders[Order ID],0))</f>
        <v>41999</v>
      </c>
      <c r="D482">
        <f>SUMIF(Orders[Order ID], A482, Orders[Sales])</f>
        <v>361.608</v>
      </c>
      <c r="I482" t="s">
        <v>6713</v>
      </c>
      <c r="J482" t="s">
        <v>5039</v>
      </c>
      <c r="K482">
        <v>41999</v>
      </c>
      <c r="L482">
        <v>361.608</v>
      </c>
    </row>
    <row r="483" spans="1:12">
      <c r="A483" t="str">
        <v>CA-2014-139633</v>
      </c>
      <c r="B483" t="str">
        <f>INDEX(Orders[Customer ID], MATCH(A483, Orders[Order ID],0))</f>
        <v>EC-14050</v>
      </c>
      <c r="C483" s="4">
        <f>INDEX(Orders[Order Date], MATCH(A483, Orders[Order ID],0))</f>
        <v>41990</v>
      </c>
      <c r="D483">
        <f>SUMIF(Orders[Order ID], A483, Orders[Sales])</f>
        <v>5.484</v>
      </c>
      <c r="I483" t="s">
        <v>6748</v>
      </c>
      <c r="J483" t="s">
        <v>1408</v>
      </c>
      <c r="K483">
        <v>41990</v>
      </c>
      <c r="L483">
        <v>5.484</v>
      </c>
    </row>
    <row r="484" spans="1:12">
      <c r="A484" t="str">
        <v>CA-2014-139857</v>
      </c>
      <c r="B484" t="str">
        <f>INDEX(Orders[Customer ID], MATCH(A484, Orders[Order ID],0))</f>
        <v>CD-12790</v>
      </c>
      <c r="C484" s="4">
        <f>INDEX(Orders[Order Date], MATCH(A484, Orders[Order ID],0))</f>
        <v>41672</v>
      </c>
      <c r="D484">
        <f>SUMIF(Orders[Order ID], A484, Orders[Sales])</f>
        <v>12.35</v>
      </c>
      <c r="I484" t="s">
        <v>7651</v>
      </c>
      <c r="J484" t="s">
        <v>4200</v>
      </c>
      <c r="K484">
        <v>41672</v>
      </c>
      <c r="L484">
        <v>12.35</v>
      </c>
    </row>
    <row r="485" spans="1:12">
      <c r="A485" t="str">
        <v>CA-2014-139892</v>
      </c>
      <c r="B485" t="str">
        <f>INDEX(Orders[Customer ID], MATCH(A485, Orders[Order ID],0))</f>
        <v>BM-11140</v>
      </c>
      <c r="C485" s="4">
        <f>INDEX(Orders[Order Date], MATCH(A485, Orders[Order ID],0))</f>
        <v>41890</v>
      </c>
      <c r="D485">
        <f>SUMIF(Orders[Order ID], A485, Orders[Sales])</f>
        <v>10539.896000000001</v>
      </c>
      <c r="I485" t="s">
        <v>7172</v>
      </c>
      <c r="J485" t="s">
        <v>3743</v>
      </c>
      <c r="K485">
        <v>41890</v>
      </c>
      <c r="L485">
        <v>10539.896000000001</v>
      </c>
    </row>
    <row r="486" spans="1:12">
      <c r="A486" t="str">
        <v>CA-2014-140004</v>
      </c>
      <c r="B486" t="str">
        <f>INDEX(Orders[Customer ID], MATCH(A486, Orders[Order ID],0))</f>
        <v>CB-12025</v>
      </c>
      <c r="C486" s="4">
        <f>INDEX(Orders[Order Date], MATCH(A486, Orders[Order ID],0))</f>
        <v>41719</v>
      </c>
      <c r="D486">
        <f>SUMIF(Orders[Order ID], A486, Orders[Sales])</f>
        <v>13.456</v>
      </c>
      <c r="I486" t="s">
        <v>7578</v>
      </c>
      <c r="J486" t="s">
        <v>1273</v>
      </c>
      <c r="K486">
        <v>41719</v>
      </c>
      <c r="L486">
        <v>13.456</v>
      </c>
    </row>
    <row r="487" spans="1:12">
      <c r="A487" t="str">
        <v>CA-2014-140032</v>
      </c>
      <c r="B487" t="str">
        <f>INDEX(Orders[Customer ID], MATCH(A487, Orders[Order ID],0))</f>
        <v>TS-21340</v>
      </c>
      <c r="C487" s="4">
        <f>INDEX(Orders[Order Date], MATCH(A487, Orders[Order ID],0))</f>
        <v>41890</v>
      </c>
      <c r="D487">
        <f>SUMIF(Orders[Order ID], A487, Orders[Sales])</f>
        <v>8.6080000000000005</v>
      </c>
      <c r="I487" t="s">
        <v>7182</v>
      </c>
      <c r="J487" t="s">
        <v>3269</v>
      </c>
      <c r="K487">
        <v>41890</v>
      </c>
      <c r="L487">
        <v>8.6080000000000005</v>
      </c>
    </row>
    <row r="488" spans="1:12">
      <c r="A488" t="str">
        <v>CA-2014-140039</v>
      </c>
      <c r="B488" t="str">
        <f>INDEX(Orders[Customer ID], MATCH(A488, Orders[Order ID],0))</f>
        <v>ON-18715</v>
      </c>
      <c r="C488" s="4">
        <f>INDEX(Orders[Order Date], MATCH(A488, Orders[Order ID],0))</f>
        <v>41895</v>
      </c>
      <c r="D488">
        <f>SUMIF(Orders[Order ID], A488, Orders[Sales])</f>
        <v>79.400000000000006</v>
      </c>
      <c r="I488" t="s">
        <v>7150</v>
      </c>
      <c r="J488" t="s">
        <v>4295</v>
      </c>
      <c r="K488">
        <v>41895</v>
      </c>
      <c r="L488">
        <v>79.400000000000006</v>
      </c>
    </row>
    <row r="489" spans="1:12">
      <c r="A489" t="str">
        <v>CA-2014-140165</v>
      </c>
      <c r="B489" t="str">
        <f>INDEX(Orders[Customer ID], MATCH(A489, Orders[Order ID],0))</f>
        <v>EH-14005</v>
      </c>
      <c r="C489" s="4">
        <f>INDEX(Orders[Order Date], MATCH(A489, Orders[Order ID],0))</f>
        <v>41772</v>
      </c>
      <c r="D489">
        <f>SUMIF(Orders[Order ID], A489, Orders[Sales])</f>
        <v>405.45599999999996</v>
      </c>
      <c r="I489" t="s">
        <v>7454</v>
      </c>
      <c r="J489" t="s">
        <v>76</v>
      </c>
      <c r="K489">
        <v>41772</v>
      </c>
      <c r="L489">
        <v>405.45599999999996</v>
      </c>
    </row>
    <row r="490" spans="1:12">
      <c r="A490" t="str">
        <v>CA-2014-140228</v>
      </c>
      <c r="B490" t="str">
        <f>INDEX(Orders[Customer ID], MATCH(A490, Orders[Order ID],0))</f>
        <v>GB-14530</v>
      </c>
      <c r="C490" s="4">
        <f>INDEX(Orders[Order Date], MATCH(A490, Orders[Order ID],0))</f>
        <v>41757</v>
      </c>
      <c r="D490">
        <f>SUMIF(Orders[Order ID], A490, Orders[Sales])</f>
        <v>211.57600000000002</v>
      </c>
      <c r="I490" t="s">
        <v>7492</v>
      </c>
      <c r="J490" t="s">
        <v>1619</v>
      </c>
      <c r="K490">
        <v>41757</v>
      </c>
      <c r="L490">
        <v>211.57600000000002</v>
      </c>
    </row>
    <row r="491" spans="1:12">
      <c r="A491" t="str">
        <v>CA-2014-140396</v>
      </c>
      <c r="B491" t="str">
        <f>INDEX(Orders[Customer ID], MATCH(A491, Orders[Order ID],0))</f>
        <v>KH-16330</v>
      </c>
      <c r="C491" s="4">
        <f>INDEX(Orders[Order Date], MATCH(A491, Orders[Order ID],0))</f>
        <v>41963</v>
      </c>
      <c r="D491">
        <f>SUMIF(Orders[Order ID], A491, Orders[Sales])</f>
        <v>907.56000000000006</v>
      </c>
      <c r="I491" t="s">
        <v>6878</v>
      </c>
      <c r="J491" t="s">
        <v>1090</v>
      </c>
      <c r="K491">
        <v>41963</v>
      </c>
      <c r="L491">
        <v>907.56000000000006</v>
      </c>
    </row>
    <row r="492" spans="1:12">
      <c r="A492" t="str">
        <v>CA-2014-140403</v>
      </c>
      <c r="B492" t="str">
        <f>INDEX(Orders[Customer ID], MATCH(A492, Orders[Order ID],0))</f>
        <v>TN-21040</v>
      </c>
      <c r="C492" s="4">
        <f>INDEX(Orders[Order Date], MATCH(A492, Orders[Order ID],0))</f>
        <v>41922</v>
      </c>
      <c r="D492">
        <f>SUMIF(Orders[Order ID], A492, Orders[Sales])</f>
        <v>137.63200000000001</v>
      </c>
      <c r="I492" t="s">
        <v>7037</v>
      </c>
      <c r="J492" t="s">
        <v>1975</v>
      </c>
      <c r="K492">
        <v>41922</v>
      </c>
      <c r="L492">
        <v>137.63200000000001</v>
      </c>
    </row>
    <row r="493" spans="1:12">
      <c r="A493" t="str">
        <v>CA-2014-140473</v>
      </c>
      <c r="B493" t="str">
        <f>INDEX(Orders[Customer ID], MATCH(A493, Orders[Order ID],0))</f>
        <v>MC-17425</v>
      </c>
      <c r="C493" s="4">
        <f>INDEX(Orders[Order Date], MATCH(A493, Orders[Order ID],0))</f>
        <v>41789</v>
      </c>
      <c r="D493">
        <f>SUMIF(Orders[Order ID], A493, Orders[Sales])</f>
        <v>719.976</v>
      </c>
      <c r="I493" t="s">
        <v>7421</v>
      </c>
      <c r="J493" t="s">
        <v>4190</v>
      </c>
      <c r="K493">
        <v>41789</v>
      </c>
      <c r="L493">
        <v>719.976</v>
      </c>
    </row>
    <row r="494" spans="1:12">
      <c r="A494" t="str">
        <v>CA-2014-140487</v>
      </c>
      <c r="B494" t="str">
        <f>INDEX(Orders[Customer ID], MATCH(A494, Orders[Order ID],0))</f>
        <v>SR-20425</v>
      </c>
      <c r="C494" s="4">
        <f>INDEX(Orders[Order Date], MATCH(A494, Orders[Order ID],0))</f>
        <v>41804</v>
      </c>
      <c r="D494">
        <f>SUMIF(Orders[Order ID], A494, Orders[Sales])</f>
        <v>212.94</v>
      </c>
      <c r="I494" t="s">
        <v>7386</v>
      </c>
      <c r="J494" t="s">
        <v>250</v>
      </c>
      <c r="K494">
        <v>41804</v>
      </c>
      <c r="L494">
        <v>212.94</v>
      </c>
    </row>
    <row r="495" spans="1:12">
      <c r="A495" t="str">
        <v>CA-2014-140662</v>
      </c>
      <c r="B495" t="str">
        <f>INDEX(Orders[Customer ID], MATCH(A495, Orders[Order ID],0))</f>
        <v>TS-21205</v>
      </c>
      <c r="C495" s="4">
        <f>INDEX(Orders[Order Date], MATCH(A495, Orders[Order ID],0))</f>
        <v>41960</v>
      </c>
      <c r="D495">
        <f>SUMIF(Orders[Order ID], A495, Orders[Sales])</f>
        <v>1075.3700000000001</v>
      </c>
      <c r="I495" t="s">
        <v>6900</v>
      </c>
      <c r="J495" t="s">
        <v>3080</v>
      </c>
      <c r="K495">
        <v>41960</v>
      </c>
      <c r="L495">
        <v>1075.3700000000001</v>
      </c>
    </row>
    <row r="496" spans="1:12">
      <c r="A496" t="str">
        <v>CA-2014-140732</v>
      </c>
      <c r="B496" t="str">
        <f>INDEX(Orders[Customer ID], MATCH(A496, Orders[Order ID],0))</f>
        <v>MA-17560</v>
      </c>
      <c r="C496" s="4">
        <f>INDEX(Orders[Order Date], MATCH(A496, Orders[Order ID],0))</f>
        <v>41954</v>
      </c>
      <c r="D496">
        <f>SUMIF(Orders[Order ID], A496, Orders[Sales])</f>
        <v>707.62799999999993</v>
      </c>
      <c r="I496" t="s">
        <v>6929</v>
      </c>
      <c r="J496" t="s">
        <v>1631</v>
      </c>
      <c r="K496">
        <v>41954</v>
      </c>
      <c r="L496">
        <v>707.62799999999993</v>
      </c>
    </row>
    <row r="497" spans="1:12">
      <c r="A497" t="str">
        <v>CA-2014-140795</v>
      </c>
      <c r="B497" t="str">
        <f>INDEX(Orders[Customer ID], MATCH(A497, Orders[Order ID],0))</f>
        <v>BD-11500</v>
      </c>
      <c r="C497" s="4">
        <f>INDEX(Orders[Order Date], MATCH(A497, Orders[Order ID],0))</f>
        <v>41671</v>
      </c>
      <c r="D497">
        <f>SUMIF(Orders[Order ID], A497, Orders[Sales])</f>
        <v>468.9</v>
      </c>
      <c r="I497" t="s">
        <v>7653</v>
      </c>
      <c r="J497" t="s">
        <v>953</v>
      </c>
      <c r="K497">
        <v>41671</v>
      </c>
      <c r="L497">
        <v>468.9</v>
      </c>
    </row>
    <row r="498" spans="1:12">
      <c r="A498" t="str">
        <v>CA-2014-140816</v>
      </c>
      <c r="B498" t="str">
        <f>INDEX(Orders[Customer ID], MATCH(A498, Orders[Order ID],0))</f>
        <v>TC-21295</v>
      </c>
      <c r="C498" s="4">
        <f>INDEX(Orders[Order Date], MATCH(A498, Orders[Order ID],0))</f>
        <v>41993</v>
      </c>
      <c r="D498">
        <f>SUMIF(Orders[Order ID], A498, Orders[Sales])</f>
        <v>447.94400000000002</v>
      </c>
      <c r="I498" t="s">
        <v>6736</v>
      </c>
      <c r="J498" t="s">
        <v>712</v>
      </c>
      <c r="K498">
        <v>41993</v>
      </c>
      <c r="L498">
        <v>447.94400000000002</v>
      </c>
    </row>
    <row r="499" spans="1:12">
      <c r="A499" t="str">
        <v>CA-2014-140858</v>
      </c>
      <c r="B499" t="str">
        <f>INDEX(Orders[Customer ID], MATCH(A499, Orders[Order ID],0))</f>
        <v>CA-12775</v>
      </c>
      <c r="C499" s="4">
        <f>INDEX(Orders[Order Date], MATCH(A499, Orders[Order ID],0))</f>
        <v>41818</v>
      </c>
      <c r="D499">
        <f>SUMIF(Orders[Order ID], A499, Orders[Sales])</f>
        <v>1639.711</v>
      </c>
      <c r="I499" t="s">
        <v>7356</v>
      </c>
      <c r="J499" t="s">
        <v>2509</v>
      </c>
      <c r="K499">
        <v>41818</v>
      </c>
      <c r="L499">
        <v>1639.711</v>
      </c>
    </row>
    <row r="500" spans="1:12">
      <c r="A500" t="str">
        <v>CA-2014-140886</v>
      </c>
      <c r="B500" t="str">
        <f>INDEX(Orders[Customer ID], MATCH(A500, Orders[Order ID],0))</f>
        <v>KW-16570</v>
      </c>
      <c r="C500" s="4">
        <f>INDEX(Orders[Order Date], MATCH(A500, Orders[Order ID],0))</f>
        <v>41912</v>
      </c>
      <c r="D500">
        <f>SUMIF(Orders[Order ID], A500, Orders[Sales])</f>
        <v>69.215999999999994</v>
      </c>
      <c r="I500" t="s">
        <v>7069</v>
      </c>
      <c r="J500" t="s">
        <v>5816</v>
      </c>
      <c r="K500">
        <v>41912</v>
      </c>
      <c r="L500">
        <v>69.215999999999994</v>
      </c>
    </row>
    <row r="501" spans="1:12">
      <c r="A501" t="str">
        <v>CA-2014-141005</v>
      </c>
      <c r="B501" t="str">
        <f>INDEX(Orders[Customer ID], MATCH(A501, Orders[Order ID],0))</f>
        <v>CS-12355</v>
      </c>
      <c r="C501" s="4">
        <f>INDEX(Orders[Order Date], MATCH(A501, Orders[Order ID],0))</f>
        <v>41866</v>
      </c>
      <c r="D501">
        <f>SUMIF(Orders[Order ID], A501, Orders[Sales])</f>
        <v>62.94</v>
      </c>
      <c r="I501" t="s">
        <v>7245</v>
      </c>
      <c r="J501" t="s">
        <v>169</v>
      </c>
      <c r="K501">
        <v>41866</v>
      </c>
      <c r="L501">
        <v>62.94</v>
      </c>
    </row>
    <row r="502" spans="1:12">
      <c r="A502" t="str">
        <v>CA-2014-141110</v>
      </c>
      <c r="B502" t="str">
        <f>INDEX(Orders[Customer ID], MATCH(A502, Orders[Order ID],0))</f>
        <v>LS-17200</v>
      </c>
      <c r="C502" s="4">
        <f>INDEX(Orders[Order Date], MATCH(A502, Orders[Order ID],0))</f>
        <v>41969</v>
      </c>
      <c r="D502">
        <f>SUMIF(Orders[Order ID], A502, Orders[Sales])</f>
        <v>67.111999999999995</v>
      </c>
      <c r="I502" t="s">
        <v>6842</v>
      </c>
      <c r="J502" t="s">
        <v>2046</v>
      </c>
      <c r="K502">
        <v>41969</v>
      </c>
      <c r="L502">
        <v>67.111999999999995</v>
      </c>
    </row>
    <row r="503" spans="1:12">
      <c r="A503" t="str">
        <v>CA-2014-141152</v>
      </c>
      <c r="B503" t="str">
        <f>INDEX(Orders[Customer ID], MATCH(A503, Orders[Order ID],0))</f>
        <v>RF-19345</v>
      </c>
      <c r="C503" s="4">
        <f>INDEX(Orders[Order Date], MATCH(A503, Orders[Order ID],0))</f>
        <v>41898</v>
      </c>
      <c r="D503">
        <f>SUMIF(Orders[Order ID], A503, Orders[Sales])</f>
        <v>33.552</v>
      </c>
      <c r="I503" t="s">
        <v>7136</v>
      </c>
      <c r="J503" t="s">
        <v>4122</v>
      </c>
      <c r="K503">
        <v>41898</v>
      </c>
      <c r="L503">
        <v>33.552</v>
      </c>
    </row>
    <row r="504" spans="1:12">
      <c r="A504" t="str">
        <v>CA-2014-141173</v>
      </c>
      <c r="B504" t="str">
        <f>INDEX(Orders[Customer ID], MATCH(A504, Orders[Order ID],0))</f>
        <v>JC-16105</v>
      </c>
      <c r="C504" s="4">
        <f>INDEX(Orders[Order Date], MATCH(A504, Orders[Order ID],0))</f>
        <v>41961</v>
      </c>
      <c r="D504">
        <f>SUMIF(Orders[Order ID], A504, Orders[Sales])</f>
        <v>67.150000000000006</v>
      </c>
      <c r="I504" t="s">
        <v>6895</v>
      </c>
      <c r="J504" t="s">
        <v>1504</v>
      </c>
      <c r="K504">
        <v>41961</v>
      </c>
      <c r="L504">
        <v>67.150000000000006</v>
      </c>
    </row>
    <row r="505" spans="1:12">
      <c r="A505" t="str">
        <v>CA-2014-141278</v>
      </c>
      <c r="B505" t="str">
        <f>INDEX(Orders[Customer ID], MATCH(A505, Orders[Order ID],0))</f>
        <v>RM-19375</v>
      </c>
      <c r="C505" s="4">
        <f>INDEX(Orders[Order Date], MATCH(A505, Orders[Order ID],0))</f>
        <v>41811</v>
      </c>
      <c r="D505">
        <f>SUMIF(Orders[Order ID], A505, Orders[Sales])</f>
        <v>21.4</v>
      </c>
      <c r="I505" t="s">
        <v>7370</v>
      </c>
      <c r="J505" t="s">
        <v>3877</v>
      </c>
      <c r="K505">
        <v>41811</v>
      </c>
      <c r="L505">
        <v>21.4</v>
      </c>
    </row>
    <row r="506" spans="1:12">
      <c r="A506" t="str">
        <v>CA-2014-141299</v>
      </c>
      <c r="B506" t="str">
        <f>INDEX(Orders[Customer ID], MATCH(A506, Orders[Order ID],0))</f>
        <v>RB-19795</v>
      </c>
      <c r="C506" s="4">
        <f>INDEX(Orders[Order Date], MATCH(A506, Orders[Order ID],0))</f>
        <v>41793</v>
      </c>
      <c r="D506">
        <f>SUMIF(Orders[Order ID], A506, Orders[Sales])</f>
        <v>15.28</v>
      </c>
      <c r="I506" t="s">
        <v>7407</v>
      </c>
      <c r="J506" t="s">
        <v>884</v>
      </c>
      <c r="K506">
        <v>41793</v>
      </c>
      <c r="L506">
        <v>15.28</v>
      </c>
    </row>
    <row r="507" spans="1:12">
      <c r="A507" t="str">
        <v>CA-2014-141313</v>
      </c>
      <c r="B507" t="str">
        <f>INDEX(Orders[Customer ID], MATCH(A507, Orders[Order ID],0))</f>
        <v>AJ-10780</v>
      </c>
      <c r="C507" s="4">
        <f>INDEX(Orders[Order Date], MATCH(A507, Orders[Order ID],0))</f>
        <v>42001</v>
      </c>
      <c r="D507">
        <f>SUMIF(Orders[Order ID], A507, Orders[Sales])</f>
        <v>2583.1900000000005</v>
      </c>
      <c r="I507" t="s">
        <v>6698</v>
      </c>
      <c r="J507" t="s">
        <v>1782</v>
      </c>
      <c r="K507">
        <v>42001</v>
      </c>
      <c r="L507">
        <v>2583.1900000000005</v>
      </c>
    </row>
    <row r="508" spans="1:12">
      <c r="A508" t="str">
        <v>CA-2014-141355</v>
      </c>
      <c r="B508" t="str">
        <f>INDEX(Orders[Customer ID], MATCH(A508, Orders[Order ID],0))</f>
        <v>BF-11005</v>
      </c>
      <c r="C508" s="4">
        <f>INDEX(Orders[Order Date], MATCH(A508, Orders[Order ID],0))</f>
        <v>41907</v>
      </c>
      <c r="D508">
        <f>SUMIF(Orders[Order ID], A508, Orders[Sales])</f>
        <v>14.576000000000001</v>
      </c>
      <c r="I508" t="s">
        <v>7093</v>
      </c>
      <c r="J508" t="s">
        <v>1050</v>
      </c>
      <c r="K508">
        <v>41907</v>
      </c>
      <c r="L508">
        <v>14.576000000000001</v>
      </c>
    </row>
    <row r="509" spans="1:12">
      <c r="A509" t="str">
        <v>CA-2014-141607</v>
      </c>
      <c r="B509" t="str">
        <f>INDEX(Orders[Customer ID], MATCH(A509, Orders[Order ID],0))</f>
        <v>WB-21850</v>
      </c>
      <c r="C509" s="4">
        <f>INDEX(Orders[Order Date], MATCH(A509, Orders[Order ID],0))</f>
        <v>41985</v>
      </c>
      <c r="D509">
        <f>SUMIF(Orders[Order ID], A509, Orders[Sales])</f>
        <v>43.31</v>
      </c>
      <c r="I509" t="s">
        <v>6774</v>
      </c>
      <c r="J509" t="s">
        <v>519</v>
      </c>
      <c r="K509">
        <v>41985</v>
      </c>
      <c r="L509">
        <v>43.31</v>
      </c>
    </row>
    <row r="510" spans="1:12">
      <c r="A510" t="str">
        <v>CA-2014-141649</v>
      </c>
      <c r="B510" t="str">
        <f>INDEX(Orders[Customer ID], MATCH(A510, Orders[Order ID],0))</f>
        <v>DM-12955</v>
      </c>
      <c r="C510" s="4">
        <f>INDEX(Orders[Order Date], MATCH(A510, Orders[Order ID],0))</f>
        <v>41912</v>
      </c>
      <c r="D510">
        <f>SUMIF(Orders[Order ID], A510, Orders[Sales])</f>
        <v>795.40800000000002</v>
      </c>
      <c r="I510" t="s">
        <v>7072</v>
      </c>
      <c r="J510" t="s">
        <v>2403</v>
      </c>
      <c r="K510">
        <v>41912</v>
      </c>
      <c r="L510">
        <v>795.40800000000002</v>
      </c>
    </row>
    <row r="511" spans="1:12">
      <c r="A511" t="str">
        <v>CA-2014-141726</v>
      </c>
      <c r="B511" t="str">
        <f>INDEX(Orders[Customer ID], MATCH(A511, Orders[Order ID],0))</f>
        <v>CC-12145</v>
      </c>
      <c r="C511" s="4">
        <f>INDEX(Orders[Order Date], MATCH(A511, Orders[Order ID],0))</f>
        <v>41840</v>
      </c>
      <c r="D511">
        <f>SUMIF(Orders[Order ID], A511, Orders[Sales])</f>
        <v>176.494</v>
      </c>
      <c r="I511" t="s">
        <v>7307</v>
      </c>
      <c r="J511" t="s">
        <v>2256</v>
      </c>
      <c r="K511">
        <v>41840</v>
      </c>
      <c r="L511">
        <v>176.494</v>
      </c>
    </row>
    <row r="512" spans="1:12">
      <c r="A512" t="str">
        <v>CA-2014-141796</v>
      </c>
      <c r="B512" t="str">
        <f>INDEX(Orders[Customer ID], MATCH(A512, Orders[Order ID],0))</f>
        <v>JG-15160</v>
      </c>
      <c r="C512" s="4">
        <f>INDEX(Orders[Order Date], MATCH(A512, Orders[Order ID],0))</f>
        <v>41811</v>
      </c>
      <c r="D512">
        <f>SUMIF(Orders[Order ID], A512, Orders[Sales])</f>
        <v>1214.8499999999999</v>
      </c>
      <c r="I512" t="s">
        <v>7375</v>
      </c>
      <c r="J512" t="s">
        <v>34</v>
      </c>
      <c r="K512">
        <v>41811</v>
      </c>
      <c r="L512">
        <v>1214.8499999999999</v>
      </c>
    </row>
    <row r="513" spans="1:12">
      <c r="A513" t="str">
        <v>CA-2014-141817</v>
      </c>
      <c r="B513" t="str">
        <f>INDEX(Orders[Customer ID], MATCH(A513, Orders[Order ID],0))</f>
        <v>MB-18085</v>
      </c>
      <c r="C513" s="4">
        <f>INDEX(Orders[Order Date], MATCH(A513, Orders[Order ID],0))</f>
        <v>41644</v>
      </c>
      <c r="D513">
        <f>SUMIF(Orders[Order ID], A513, Orders[Sales])</f>
        <v>19.536000000000001</v>
      </c>
      <c r="I513" t="s">
        <v>7683</v>
      </c>
      <c r="J513" t="s">
        <v>1216</v>
      </c>
      <c r="K513">
        <v>41644</v>
      </c>
      <c r="L513">
        <v>19.536000000000001</v>
      </c>
    </row>
    <row r="514" spans="1:12">
      <c r="A514" t="str">
        <v>CA-2014-141838</v>
      </c>
      <c r="B514" t="str">
        <f>INDEX(Orders[Customer ID], MATCH(A514, Orders[Order ID],0))</f>
        <v>DK-12835</v>
      </c>
      <c r="C514" s="4">
        <f>INDEX(Orders[Order Date], MATCH(A514, Orders[Order ID],0))</f>
        <v>41724</v>
      </c>
      <c r="D514">
        <f>SUMIF(Orders[Order ID], A514, Orders[Sales])</f>
        <v>60.08</v>
      </c>
      <c r="I514" t="s">
        <v>7567</v>
      </c>
      <c r="J514" t="s">
        <v>533</v>
      </c>
      <c r="K514">
        <v>41724</v>
      </c>
      <c r="L514">
        <v>60.08</v>
      </c>
    </row>
    <row r="515" spans="1:12">
      <c r="A515" t="str">
        <v>CA-2014-141901</v>
      </c>
      <c r="B515" t="str">
        <f>INDEX(Orders[Customer ID], MATCH(A515, Orders[Order ID],0))</f>
        <v>GM-14500</v>
      </c>
      <c r="C515" s="4">
        <f>INDEX(Orders[Order Date], MATCH(A515, Orders[Order ID],0))</f>
        <v>41860</v>
      </c>
      <c r="D515">
        <f>SUMIF(Orders[Order ID], A515, Orders[Sales])</f>
        <v>5.98</v>
      </c>
      <c r="I515" t="s">
        <v>7258</v>
      </c>
      <c r="J515" t="s">
        <v>2258</v>
      </c>
      <c r="K515">
        <v>41860</v>
      </c>
      <c r="L515">
        <v>5.98</v>
      </c>
    </row>
    <row r="516" spans="1:12">
      <c r="A516" t="str">
        <v>CA-2014-142048</v>
      </c>
      <c r="B516" t="str">
        <f>INDEX(Orders[Customer ID], MATCH(A516, Orders[Order ID],0))</f>
        <v>JE-15745</v>
      </c>
      <c r="C516" s="4">
        <f>INDEX(Orders[Order Date], MATCH(A516, Orders[Order ID],0))</f>
        <v>41812</v>
      </c>
      <c r="D516">
        <f>SUMIF(Orders[Order ID], A516, Orders[Sales])</f>
        <v>196.75200000000001</v>
      </c>
      <c r="I516" t="s">
        <v>7364</v>
      </c>
      <c r="J516" t="s">
        <v>1383</v>
      </c>
      <c r="K516">
        <v>41812</v>
      </c>
      <c r="L516">
        <v>196.75200000000001</v>
      </c>
    </row>
    <row r="517" spans="1:12">
      <c r="A517" t="str">
        <v>CA-2014-142314</v>
      </c>
      <c r="B517" t="str">
        <f>INDEX(Orders[Customer ID], MATCH(A517, Orders[Order ID],0))</f>
        <v>SF-20200</v>
      </c>
      <c r="C517" s="4">
        <f>INDEX(Orders[Order Date], MATCH(A517, Orders[Order ID],0))</f>
        <v>41996</v>
      </c>
      <c r="D517">
        <f>SUMIF(Orders[Order ID], A517, Orders[Sales])</f>
        <v>207.24</v>
      </c>
      <c r="I517" t="s">
        <v>6721</v>
      </c>
      <c r="J517" t="s">
        <v>1578</v>
      </c>
      <c r="K517">
        <v>41996</v>
      </c>
      <c r="L517">
        <v>207.24</v>
      </c>
    </row>
    <row r="518" spans="1:12">
      <c r="A518" t="str">
        <v>CA-2014-142510</v>
      </c>
      <c r="B518" t="str">
        <f>INDEX(Orders[Customer ID], MATCH(A518, Orders[Order ID],0))</f>
        <v>NP-18700</v>
      </c>
      <c r="C518" s="4">
        <f>INDEX(Orders[Order Date], MATCH(A518, Orders[Order ID],0))</f>
        <v>41995</v>
      </c>
      <c r="D518">
        <f>SUMIF(Orders[Order ID], A518, Orders[Sales])</f>
        <v>274.096</v>
      </c>
      <c r="I518" t="s">
        <v>6727</v>
      </c>
      <c r="J518" t="s">
        <v>2655</v>
      </c>
      <c r="K518">
        <v>41995</v>
      </c>
      <c r="L518">
        <v>274.096</v>
      </c>
    </row>
    <row r="519" spans="1:12">
      <c r="A519" t="str">
        <v>CA-2014-142587</v>
      </c>
      <c r="B519" t="str">
        <f>INDEX(Orders[Customer ID], MATCH(A519, Orders[Order ID],0))</f>
        <v>TB-21520</v>
      </c>
      <c r="C519" s="4">
        <f>INDEX(Orders[Order Date], MATCH(A519, Orders[Order ID],0))</f>
        <v>41933</v>
      </c>
      <c r="D519">
        <f>SUMIF(Orders[Order ID], A519, Orders[Sales])</f>
        <v>531.38199999999995</v>
      </c>
      <c r="I519" t="s">
        <v>7001</v>
      </c>
      <c r="J519" t="s">
        <v>2264</v>
      </c>
      <c r="K519">
        <v>41933</v>
      </c>
      <c r="L519">
        <v>531.38199999999995</v>
      </c>
    </row>
    <row r="520" spans="1:12">
      <c r="A520" t="str">
        <v>CA-2014-142727</v>
      </c>
      <c r="B520" t="str">
        <f>INDEX(Orders[Customer ID], MATCH(A520, Orders[Order ID],0))</f>
        <v>HG-14845</v>
      </c>
      <c r="C520" s="4">
        <f>INDEX(Orders[Order Date], MATCH(A520, Orders[Order ID],0))</f>
        <v>41758</v>
      </c>
      <c r="D520">
        <f>SUMIF(Orders[Order ID], A520, Orders[Sales])</f>
        <v>69.900000000000006</v>
      </c>
      <c r="I520" t="s">
        <v>7488</v>
      </c>
      <c r="J520" t="s">
        <v>1451</v>
      </c>
      <c r="K520">
        <v>41758</v>
      </c>
      <c r="L520">
        <v>69.900000000000006</v>
      </c>
    </row>
    <row r="521" spans="1:12">
      <c r="A521" t="str">
        <v>CA-2014-142769</v>
      </c>
      <c r="B521" t="str">
        <f>INDEX(Orders[Customer ID], MATCH(A521, Orders[Order ID],0))</f>
        <v>RP-19390</v>
      </c>
      <c r="C521" s="4">
        <f>INDEX(Orders[Order Date], MATCH(A521, Orders[Order ID],0))</f>
        <v>41895</v>
      </c>
      <c r="D521">
        <f>SUMIF(Orders[Order ID], A521, Orders[Sales])</f>
        <v>561.7299999999999</v>
      </c>
      <c r="I521" t="s">
        <v>7154</v>
      </c>
      <c r="J521" t="s">
        <v>916</v>
      </c>
      <c r="K521">
        <v>41895</v>
      </c>
      <c r="L521">
        <v>561.7299999999999</v>
      </c>
    </row>
    <row r="522" spans="1:12">
      <c r="A522" t="str">
        <v>CA-2014-142839</v>
      </c>
      <c r="B522" t="str">
        <f>INDEX(Orders[Customer ID], MATCH(A522, Orders[Order ID],0))</f>
        <v>TS-21610</v>
      </c>
      <c r="C522" s="4">
        <f>INDEX(Orders[Order Date], MATCH(A522, Orders[Order ID],0))</f>
        <v>41867</v>
      </c>
      <c r="D522">
        <f>SUMIF(Orders[Order ID], A522, Orders[Sales])</f>
        <v>853.09199999999998</v>
      </c>
      <c r="I522" t="s">
        <v>7243</v>
      </c>
      <c r="J522" t="s">
        <v>1453</v>
      </c>
      <c r="K522">
        <v>41867</v>
      </c>
      <c r="L522">
        <v>853.09199999999998</v>
      </c>
    </row>
    <row r="523" spans="1:12">
      <c r="A523" t="str">
        <v>CA-2014-142951</v>
      </c>
      <c r="B523" t="str">
        <f>INDEX(Orders[Customer ID], MATCH(A523, Orders[Order ID],0))</f>
        <v>JG-15115</v>
      </c>
      <c r="C523" s="4">
        <f>INDEX(Orders[Order Date], MATCH(A523, Orders[Order ID],0))</f>
        <v>41920</v>
      </c>
      <c r="D523">
        <f>SUMIF(Orders[Order ID], A523, Orders[Sales])</f>
        <v>23.472000000000001</v>
      </c>
      <c r="I523" t="s">
        <v>7045</v>
      </c>
      <c r="J523" t="s">
        <v>5725</v>
      </c>
      <c r="K523">
        <v>41920</v>
      </c>
      <c r="L523">
        <v>23.472000000000001</v>
      </c>
    </row>
    <row r="524" spans="1:12">
      <c r="A524" t="str">
        <v>CA-2014-142965</v>
      </c>
      <c r="B524" t="str">
        <f>INDEX(Orders[Customer ID], MATCH(A524, Orders[Order ID],0))</f>
        <v>SW-20245</v>
      </c>
      <c r="C524" s="4">
        <f>INDEX(Orders[Order Date], MATCH(A524, Orders[Order ID],0))</f>
        <v>41840</v>
      </c>
      <c r="D524">
        <f>SUMIF(Orders[Order ID], A524, Orders[Sales])</f>
        <v>53.344000000000001</v>
      </c>
      <c r="I524" t="s">
        <v>7306</v>
      </c>
      <c r="J524" t="s">
        <v>1855</v>
      </c>
      <c r="K524">
        <v>41840</v>
      </c>
      <c r="L524">
        <v>53.344000000000001</v>
      </c>
    </row>
    <row r="525" spans="1:12">
      <c r="A525" t="str">
        <v>CA-2014-142979</v>
      </c>
      <c r="B525" t="str">
        <f>INDEX(Orders[Customer ID], MATCH(A525, Orders[Order ID],0))</f>
        <v>EH-13765</v>
      </c>
      <c r="C525" s="4">
        <f>INDEX(Orders[Order Date], MATCH(A525, Orders[Order ID],0))</f>
        <v>41741</v>
      </c>
      <c r="D525">
        <f>SUMIF(Orders[Order ID], A525, Orders[Sales])</f>
        <v>39.68</v>
      </c>
      <c r="I525" t="s">
        <v>7518</v>
      </c>
      <c r="J525" t="s">
        <v>2635</v>
      </c>
      <c r="K525">
        <v>41741</v>
      </c>
      <c r="L525">
        <v>39.68</v>
      </c>
    </row>
    <row r="526" spans="1:12">
      <c r="A526" t="str">
        <v>CA-2014-143168</v>
      </c>
      <c r="B526" t="str">
        <f>INDEX(Orders[Customer ID], MATCH(A526, Orders[Order ID],0))</f>
        <v>IG-15085</v>
      </c>
      <c r="C526" s="4">
        <f>INDEX(Orders[Order Date], MATCH(A526, Orders[Order ID],0))</f>
        <v>41930</v>
      </c>
      <c r="D526">
        <f>SUMIF(Orders[Order ID], A526, Orders[Sales])</f>
        <v>63.304000000000002</v>
      </c>
      <c r="I526" t="s">
        <v>7014</v>
      </c>
      <c r="J526" t="s">
        <v>1728</v>
      </c>
      <c r="K526">
        <v>41930</v>
      </c>
      <c r="L526">
        <v>63.304000000000002</v>
      </c>
    </row>
    <row r="527" spans="1:12">
      <c r="A527" t="str">
        <v>CA-2014-143182</v>
      </c>
      <c r="B527" t="str">
        <f>INDEX(Orders[Customer ID], MATCH(A527, Orders[Order ID],0))</f>
        <v>DL-12865</v>
      </c>
      <c r="C527" s="4">
        <f>INDEX(Orders[Order Date], MATCH(A527, Orders[Order ID],0))</f>
        <v>41927</v>
      </c>
      <c r="D527">
        <f>SUMIF(Orders[Order ID], A527, Orders[Sales])</f>
        <v>15.384</v>
      </c>
      <c r="I527" t="s">
        <v>7019</v>
      </c>
      <c r="J527" t="s">
        <v>2150</v>
      </c>
      <c r="K527">
        <v>41927</v>
      </c>
      <c r="L527">
        <v>15.384</v>
      </c>
    </row>
    <row r="528" spans="1:12">
      <c r="A528" t="str">
        <v>CA-2014-143210</v>
      </c>
      <c r="B528" t="str">
        <f>INDEX(Orders[Customer ID], MATCH(A528, Orders[Order ID],0))</f>
        <v>AA-10645</v>
      </c>
      <c r="C528" s="4">
        <f>INDEX(Orders[Order Date], MATCH(A528, Orders[Order ID],0))</f>
        <v>41974</v>
      </c>
      <c r="D528">
        <f>SUMIF(Orders[Order ID], A528, Orders[Sales])</f>
        <v>327.56</v>
      </c>
      <c r="I528" t="s">
        <v>6820</v>
      </c>
      <c r="J528" t="s">
        <v>1466</v>
      </c>
      <c r="K528">
        <v>41974</v>
      </c>
      <c r="L528">
        <v>327.56</v>
      </c>
    </row>
    <row r="529" spans="1:12">
      <c r="A529" t="str">
        <v>CA-2014-143336</v>
      </c>
      <c r="B529" t="str">
        <f>INDEX(Orders[Customer ID], MATCH(A529, Orders[Order ID],0))</f>
        <v>ZD-21925</v>
      </c>
      <c r="C529" s="4">
        <f>INDEX(Orders[Order Date], MATCH(A529, Orders[Order ID],0))</f>
        <v>41878</v>
      </c>
      <c r="D529">
        <f>SUMIF(Orders[Order ID], A529, Orders[Sales])</f>
        <v>244.76</v>
      </c>
      <c r="I529" t="s">
        <v>7211</v>
      </c>
      <c r="J529" t="s">
        <v>3111</v>
      </c>
      <c r="K529">
        <v>41878</v>
      </c>
      <c r="L529">
        <v>244.76</v>
      </c>
    </row>
    <row r="530" spans="1:12">
      <c r="A530" t="str">
        <v>CA-2014-143371</v>
      </c>
      <c r="B530" t="str">
        <f>INDEX(Orders[Customer ID], MATCH(A530, Orders[Order ID],0))</f>
        <v>MD-17350</v>
      </c>
      <c r="C530" s="4">
        <f>INDEX(Orders[Order Date], MATCH(A530, Orders[Order ID],0))</f>
        <v>42001</v>
      </c>
      <c r="D530">
        <f>SUMIF(Orders[Order ID], A530, Orders[Sales])</f>
        <v>1049.97</v>
      </c>
      <c r="I530" t="s">
        <v>6699</v>
      </c>
      <c r="J530" t="s">
        <v>2428</v>
      </c>
      <c r="K530">
        <v>42001</v>
      </c>
      <c r="L530">
        <v>1049.97</v>
      </c>
    </row>
    <row r="531" spans="1:12">
      <c r="A531" t="str">
        <v>CA-2014-143385</v>
      </c>
      <c r="B531" t="str">
        <f>INDEX(Orders[Customer ID], MATCH(A531, Orders[Order ID],0))</f>
        <v>SJ-20500</v>
      </c>
      <c r="C531" s="4">
        <f>INDEX(Orders[Order Date], MATCH(A531, Orders[Order ID],0))</f>
        <v>41882</v>
      </c>
      <c r="D531">
        <f>SUMIF(Orders[Order ID], A531, Orders[Sales])</f>
        <v>92.52</v>
      </c>
      <c r="I531" t="s">
        <v>7206</v>
      </c>
      <c r="J531" t="s">
        <v>3447</v>
      </c>
      <c r="K531">
        <v>41882</v>
      </c>
      <c r="L531">
        <v>92.52</v>
      </c>
    </row>
    <row r="532" spans="1:12">
      <c r="A532" t="str">
        <v>CA-2014-143413</v>
      </c>
      <c r="B532" t="str">
        <f>INDEX(Orders[Customer ID], MATCH(A532, Orders[Order ID],0))</f>
        <v>RP-19390</v>
      </c>
      <c r="C532" s="4">
        <f>INDEX(Orders[Order Date], MATCH(A532, Orders[Order ID],0))</f>
        <v>41783</v>
      </c>
      <c r="D532">
        <f>SUMIF(Orders[Order ID], A532, Orders[Sales])</f>
        <v>116.28</v>
      </c>
      <c r="I532" t="s">
        <v>7433</v>
      </c>
      <c r="J532" t="s">
        <v>916</v>
      </c>
      <c r="K532">
        <v>41783</v>
      </c>
      <c r="L532">
        <v>116.28</v>
      </c>
    </row>
    <row r="533" spans="1:12">
      <c r="A533" t="str">
        <v>CA-2014-143637</v>
      </c>
      <c r="B533" t="str">
        <f>INDEX(Orders[Customer ID], MATCH(A533, Orders[Order ID],0))</f>
        <v>MS-17710</v>
      </c>
      <c r="C533" s="4">
        <f>INDEX(Orders[Order Date], MATCH(A533, Orders[Order ID],0))</f>
        <v>41722</v>
      </c>
      <c r="D533">
        <f>SUMIF(Orders[Order ID], A533, Orders[Sales])</f>
        <v>40.479999999999997</v>
      </c>
      <c r="I533" t="s">
        <v>7572</v>
      </c>
      <c r="J533" t="s">
        <v>4320</v>
      </c>
      <c r="K533">
        <v>41722</v>
      </c>
      <c r="L533">
        <v>40.479999999999997</v>
      </c>
    </row>
    <row r="534" spans="1:12">
      <c r="A534" t="str">
        <v>CA-2014-143840</v>
      </c>
      <c r="B534" t="str">
        <f>INDEX(Orders[Customer ID], MATCH(A534, Orders[Order ID],0))</f>
        <v>EH-14185</v>
      </c>
      <c r="C534" s="4">
        <f>INDEX(Orders[Order Date], MATCH(A534, Orders[Order ID],0))</f>
        <v>41781</v>
      </c>
      <c r="D534">
        <f>SUMIF(Orders[Order ID], A534, Orders[Sales])</f>
        <v>180.93</v>
      </c>
      <c r="I534" t="s">
        <v>7437</v>
      </c>
      <c r="J534" t="s">
        <v>2230</v>
      </c>
      <c r="K534">
        <v>41781</v>
      </c>
      <c r="L534">
        <v>180.93</v>
      </c>
    </row>
    <row r="535" spans="1:12">
      <c r="A535" t="str">
        <v>CA-2014-143903</v>
      </c>
      <c r="B535" t="str">
        <f>INDEX(Orders[Customer ID], MATCH(A535, Orders[Order ID],0))</f>
        <v>KM-16375</v>
      </c>
      <c r="C535" s="4">
        <f>INDEX(Orders[Order Date], MATCH(A535, Orders[Order ID],0))</f>
        <v>41840</v>
      </c>
      <c r="D535">
        <f>SUMIF(Orders[Order ID], A535, Orders[Sales])</f>
        <v>1340.9759999999999</v>
      </c>
      <c r="I535" t="s">
        <v>7305</v>
      </c>
      <c r="J535" t="s">
        <v>1497</v>
      </c>
      <c r="K535">
        <v>41840</v>
      </c>
      <c r="L535">
        <v>1340.9759999999999</v>
      </c>
    </row>
    <row r="536" spans="1:12">
      <c r="A536" t="str">
        <v>CA-2014-143917</v>
      </c>
      <c r="B536" t="str">
        <f>INDEX(Orders[Customer ID], MATCH(A536, Orders[Order ID],0))</f>
        <v>KL-16645</v>
      </c>
      <c r="C536" s="4">
        <f>INDEX(Orders[Order Date], MATCH(A536, Orders[Order ID],0))</f>
        <v>41845</v>
      </c>
      <c r="D536">
        <f>SUMIF(Orders[Order ID], A536, Orders[Sales])</f>
        <v>8319.2899999999991</v>
      </c>
      <c r="I536" t="s">
        <v>7292</v>
      </c>
      <c r="J536" t="s">
        <v>1278</v>
      </c>
      <c r="K536">
        <v>41845</v>
      </c>
      <c r="L536">
        <v>8319.2899999999991</v>
      </c>
    </row>
    <row r="537" spans="1:12">
      <c r="A537" t="str">
        <v>CA-2014-144029</v>
      </c>
      <c r="B537" t="str">
        <f>INDEX(Orders[Customer ID], MATCH(A537, Orders[Order ID],0))</f>
        <v>MM-18055</v>
      </c>
      <c r="C537" s="4">
        <f>INDEX(Orders[Order Date], MATCH(A537, Orders[Order ID],0))</f>
        <v>41785</v>
      </c>
      <c r="D537">
        <f>SUMIF(Orders[Order ID], A537, Orders[Sales])</f>
        <v>475.78799999999995</v>
      </c>
      <c r="I537" t="s">
        <v>7430</v>
      </c>
      <c r="J537" t="s">
        <v>1593</v>
      </c>
      <c r="K537">
        <v>41785</v>
      </c>
      <c r="L537">
        <v>475.78799999999995</v>
      </c>
    </row>
    <row r="538" spans="1:12">
      <c r="A538" t="str">
        <v>CA-2014-144071</v>
      </c>
      <c r="B538" t="str">
        <f>INDEX(Orders[Customer ID], MATCH(A538, Orders[Order ID],0))</f>
        <v>DJ-13420</v>
      </c>
      <c r="C538" s="4">
        <f>INDEX(Orders[Order Date], MATCH(A538, Orders[Order ID],0))</f>
        <v>41981</v>
      </c>
      <c r="D538">
        <f>SUMIF(Orders[Order ID], A538, Orders[Sales])</f>
        <v>119.32</v>
      </c>
      <c r="I538" t="s">
        <v>6788</v>
      </c>
      <c r="J538" t="s">
        <v>5339</v>
      </c>
      <c r="K538">
        <v>41981</v>
      </c>
      <c r="L538">
        <v>119.32</v>
      </c>
    </row>
    <row r="539" spans="1:12">
      <c r="A539" t="str">
        <v>CA-2014-144281</v>
      </c>
      <c r="B539" t="str">
        <f>INDEX(Orders[Customer ID], MATCH(A539, Orders[Order ID],0))</f>
        <v>HK-14890</v>
      </c>
      <c r="C539" s="4">
        <f>INDEX(Orders[Order Date], MATCH(A539, Orders[Order ID],0))</f>
        <v>41800</v>
      </c>
      <c r="D539">
        <f>SUMIF(Orders[Order ID], A539, Orders[Sales])</f>
        <v>491.55</v>
      </c>
      <c r="I539" t="s">
        <v>7388</v>
      </c>
      <c r="J539" t="s">
        <v>2726</v>
      </c>
      <c r="K539">
        <v>41800</v>
      </c>
      <c r="L539">
        <v>491.55</v>
      </c>
    </row>
    <row r="540" spans="1:12">
      <c r="A540" t="str">
        <v>CA-2014-144407</v>
      </c>
      <c r="B540" t="str">
        <f>INDEX(Orders[Customer ID], MATCH(A540, Orders[Order ID],0))</f>
        <v>MS-17365</v>
      </c>
      <c r="C540" s="4">
        <f>INDEX(Orders[Order Date], MATCH(A540, Orders[Order ID],0))</f>
        <v>41891</v>
      </c>
      <c r="D540">
        <f>SUMIF(Orders[Order ID], A540, Orders[Sales])</f>
        <v>103.6</v>
      </c>
      <c r="I540" t="s">
        <v>7166</v>
      </c>
      <c r="J540" t="s">
        <v>3546</v>
      </c>
      <c r="K540">
        <v>41891</v>
      </c>
      <c r="L540">
        <v>103.6</v>
      </c>
    </row>
    <row r="541" spans="1:12">
      <c r="A541" t="str">
        <v>CA-2014-144414</v>
      </c>
      <c r="B541" t="str">
        <f>INDEX(Orders[Customer ID], MATCH(A541, Orders[Order ID],0))</f>
        <v>GH-14425</v>
      </c>
      <c r="C541" s="4">
        <f>INDEX(Orders[Order Date], MATCH(A541, Orders[Order ID],0))</f>
        <v>41807</v>
      </c>
      <c r="D541">
        <f>SUMIF(Orders[Order ID], A541, Orders[Sales])</f>
        <v>3290.5160000000001</v>
      </c>
      <c r="I541" t="s">
        <v>7380</v>
      </c>
      <c r="J541" t="s">
        <v>1370</v>
      </c>
      <c r="K541">
        <v>41807</v>
      </c>
      <c r="L541">
        <v>3290.5160000000001</v>
      </c>
    </row>
    <row r="542" spans="1:12">
      <c r="A542" t="str">
        <v>CA-2014-144624</v>
      </c>
      <c r="B542" t="str">
        <f>INDEX(Orders[Customer ID], MATCH(A542, Orders[Order ID],0))</f>
        <v>JM-15865</v>
      </c>
      <c r="C542" s="4">
        <f>INDEX(Orders[Order Date], MATCH(A542, Orders[Order ID],0))</f>
        <v>41962</v>
      </c>
      <c r="D542">
        <f>SUMIF(Orders[Order ID], A542, Orders[Sales])</f>
        <v>4548.8100000000004</v>
      </c>
      <c r="I542" t="s">
        <v>6880</v>
      </c>
      <c r="J542" t="s">
        <v>2288</v>
      </c>
      <c r="K542">
        <v>41962</v>
      </c>
      <c r="L542">
        <v>4548.8100000000004</v>
      </c>
    </row>
    <row r="543" spans="1:12">
      <c r="A543" t="str">
        <v>CA-2014-144666</v>
      </c>
      <c r="B543" t="str">
        <f>INDEX(Orders[Customer ID], MATCH(A543, Orders[Order ID],0))</f>
        <v>JP-15520</v>
      </c>
      <c r="C543" s="4">
        <f>INDEX(Orders[Order Date], MATCH(A543, Orders[Order ID],0))</f>
        <v>41952</v>
      </c>
      <c r="D543">
        <f>SUMIF(Orders[Order ID], A543, Orders[Sales])</f>
        <v>1517.5740000000001</v>
      </c>
      <c r="I543" t="s">
        <v>6935</v>
      </c>
      <c r="J543" t="s">
        <v>223</v>
      </c>
      <c r="K543">
        <v>41952</v>
      </c>
      <c r="L543">
        <v>1517.5740000000001</v>
      </c>
    </row>
    <row r="544" spans="1:12">
      <c r="A544" t="str">
        <v>CA-2014-144974</v>
      </c>
      <c r="B544" t="str">
        <f>INDEX(Orders[Customer ID], MATCH(A544, Orders[Order ID],0))</f>
        <v>CM-12715</v>
      </c>
      <c r="C544" s="4">
        <f>INDEX(Orders[Order Date], MATCH(A544, Orders[Order ID],0))</f>
        <v>41908</v>
      </c>
      <c r="D544">
        <f>SUMIF(Orders[Order ID], A544, Orders[Sales])</f>
        <v>68.53</v>
      </c>
      <c r="I544" t="s">
        <v>7089</v>
      </c>
      <c r="J544" t="s">
        <v>6607</v>
      </c>
      <c r="K544">
        <v>41908</v>
      </c>
      <c r="L544">
        <v>68.53</v>
      </c>
    </row>
    <row r="545" spans="1:12">
      <c r="A545" t="str">
        <v>CA-2014-145212</v>
      </c>
      <c r="B545" t="str">
        <f>INDEX(Orders[Customer ID], MATCH(A545, Orders[Order ID],0))</f>
        <v>DC-12850</v>
      </c>
      <c r="C545" s="4">
        <f>INDEX(Orders[Order Date], MATCH(A545, Orders[Order ID],0))</f>
        <v>41895</v>
      </c>
      <c r="D545">
        <f>SUMIF(Orders[Order ID], A545, Orders[Sales])</f>
        <v>5.46</v>
      </c>
      <c r="I545" t="s">
        <v>7149</v>
      </c>
      <c r="J545" t="s">
        <v>1036</v>
      </c>
      <c r="K545">
        <v>41895</v>
      </c>
      <c r="L545">
        <v>5.46</v>
      </c>
    </row>
    <row r="546" spans="1:12">
      <c r="A546" t="str">
        <v>CA-2014-145254</v>
      </c>
      <c r="B546" t="str">
        <f>INDEX(Orders[Customer ID], MATCH(A546, Orders[Order ID],0))</f>
        <v>NC-18535</v>
      </c>
      <c r="C546" s="4">
        <f>INDEX(Orders[Order Date], MATCH(A546, Orders[Order ID],0))</f>
        <v>41843</v>
      </c>
      <c r="D546">
        <f>SUMIF(Orders[Order ID], A546, Orders[Sales])</f>
        <v>992.82799999999997</v>
      </c>
      <c r="I546" t="s">
        <v>7296</v>
      </c>
      <c r="J546" t="s">
        <v>187</v>
      </c>
      <c r="K546">
        <v>41843</v>
      </c>
      <c r="L546">
        <v>992.82799999999997</v>
      </c>
    </row>
    <row r="547" spans="1:12">
      <c r="A547" t="str">
        <v>CA-2014-145317</v>
      </c>
      <c r="B547" t="str">
        <f>INDEX(Orders[Customer ID], MATCH(A547, Orders[Order ID],0))</f>
        <v>SM-20320</v>
      </c>
      <c r="C547" s="4">
        <f>INDEX(Orders[Order Date], MATCH(A547, Orders[Order ID],0))</f>
        <v>41716</v>
      </c>
      <c r="D547">
        <f>SUMIF(Orders[Order ID], A547, Orders[Sales])</f>
        <v>23661.227999999999</v>
      </c>
      <c r="I547" t="s">
        <v>7583</v>
      </c>
      <c r="J547" t="s">
        <v>1829</v>
      </c>
      <c r="K547">
        <v>41716</v>
      </c>
      <c r="L547">
        <v>23661.227999999999</v>
      </c>
    </row>
    <row r="548" spans="1:12">
      <c r="A548" t="str">
        <v>CA-2014-145387</v>
      </c>
      <c r="B548" t="str">
        <f>INDEX(Orders[Customer ID], MATCH(A548, Orders[Order ID],0))</f>
        <v>AM-10705</v>
      </c>
      <c r="C548" s="4">
        <f>INDEX(Orders[Order Date], MATCH(A548, Orders[Order ID],0))</f>
        <v>41943</v>
      </c>
      <c r="D548">
        <f>SUMIF(Orders[Order ID], A548, Orders[Sales])</f>
        <v>2116.5060000000003</v>
      </c>
      <c r="I548" t="s">
        <v>6983</v>
      </c>
      <c r="J548" t="s">
        <v>2813</v>
      </c>
      <c r="K548">
        <v>41943</v>
      </c>
      <c r="L548">
        <v>2116.5060000000003</v>
      </c>
    </row>
    <row r="549" spans="1:12">
      <c r="A549" t="str">
        <v>CA-2014-145541</v>
      </c>
      <c r="B549" t="str">
        <f>INDEX(Orders[Customer ID], MATCH(A549, Orders[Order ID],0))</f>
        <v>TB-21400</v>
      </c>
      <c r="C549" s="4">
        <f>INDEX(Orders[Order Date], MATCH(A549, Orders[Order ID],0))</f>
        <v>41987</v>
      </c>
      <c r="D549">
        <f>SUMIF(Orders[Order ID], A549, Orders[Sales])</f>
        <v>6999.96</v>
      </c>
      <c r="I549" t="s">
        <v>6764</v>
      </c>
      <c r="J549" t="s">
        <v>3108</v>
      </c>
      <c r="K549">
        <v>41987</v>
      </c>
      <c r="L549">
        <v>6999.96</v>
      </c>
    </row>
    <row r="550" spans="1:12">
      <c r="A550" t="str">
        <v>CA-2014-145576</v>
      </c>
      <c r="B550" t="str">
        <f>INDEX(Orders[Customer ID], MATCH(A550, Orders[Order ID],0))</f>
        <v>CA-12775</v>
      </c>
      <c r="C550" s="4">
        <f>INDEX(Orders[Order Date], MATCH(A550, Orders[Order ID],0))</f>
        <v>41896</v>
      </c>
      <c r="D550">
        <f>SUMIF(Orders[Order ID], A550, Orders[Sales])</f>
        <v>26.128</v>
      </c>
      <c r="I550" t="s">
        <v>7141</v>
      </c>
      <c r="J550" t="s">
        <v>2509</v>
      </c>
      <c r="K550">
        <v>41896</v>
      </c>
      <c r="L550">
        <v>26.128</v>
      </c>
    </row>
    <row r="551" spans="1:12">
      <c r="A551" t="str">
        <v>CA-2014-145800</v>
      </c>
      <c r="B551" t="str">
        <f>INDEX(Orders[Customer ID], MATCH(A551, Orders[Order ID],0))</f>
        <v>SS-20410</v>
      </c>
      <c r="C551" s="4">
        <f>INDEX(Orders[Order Date], MATCH(A551, Orders[Order ID],0))</f>
        <v>41789</v>
      </c>
      <c r="D551">
        <f>SUMIF(Orders[Order ID], A551, Orders[Sales])</f>
        <v>355.45499999999998</v>
      </c>
      <c r="I551" t="s">
        <v>7418</v>
      </c>
      <c r="J551" t="s">
        <v>2309</v>
      </c>
      <c r="K551">
        <v>41789</v>
      </c>
      <c r="L551">
        <v>355.45499999999998</v>
      </c>
    </row>
    <row r="552" spans="1:12">
      <c r="A552" t="str">
        <v>CA-2014-145926</v>
      </c>
      <c r="B552" t="str">
        <f>INDEX(Orders[Customer ID], MATCH(A552, Orders[Order ID],0))</f>
        <v>MP-17470</v>
      </c>
      <c r="C552" s="4">
        <f>INDEX(Orders[Order Date], MATCH(A552, Orders[Order ID],0))</f>
        <v>41960</v>
      </c>
      <c r="D552">
        <f>SUMIF(Orders[Order ID], A552, Orders[Sales])</f>
        <v>479.9</v>
      </c>
      <c r="I552" t="s">
        <v>6898</v>
      </c>
      <c r="J552" t="s">
        <v>5536</v>
      </c>
      <c r="K552">
        <v>41960</v>
      </c>
      <c r="L552">
        <v>479.9</v>
      </c>
    </row>
    <row r="553" spans="1:12">
      <c r="A553" t="str">
        <v>CA-2014-146283</v>
      </c>
      <c r="B553" t="str">
        <f>INDEX(Orders[Customer ID], MATCH(A553, Orders[Order ID],0))</f>
        <v>KT-16465</v>
      </c>
      <c r="C553" s="4">
        <f>INDEX(Orders[Order Date], MATCH(A553, Orders[Order ID],0))</f>
        <v>41890</v>
      </c>
      <c r="D553">
        <f>SUMIF(Orders[Order ID], A553, Orders[Sales])</f>
        <v>1166.7160000000001</v>
      </c>
      <c r="I553" t="s">
        <v>7180</v>
      </c>
      <c r="J553" t="s">
        <v>4132</v>
      </c>
      <c r="K553">
        <v>41890</v>
      </c>
      <c r="L553">
        <v>1166.7160000000001</v>
      </c>
    </row>
    <row r="554" spans="1:12">
      <c r="A554" t="str">
        <v>CA-2014-146500</v>
      </c>
      <c r="B554" t="str">
        <f>INDEX(Orders[Customer ID], MATCH(A554, Orders[Order ID],0))</f>
        <v>AT-10735</v>
      </c>
      <c r="C554" s="4">
        <f>INDEX(Orders[Order Date], MATCH(A554, Orders[Order ID],0))</f>
        <v>41881</v>
      </c>
      <c r="D554">
        <f>SUMIF(Orders[Order ID], A554, Orders[Sales])</f>
        <v>121.24</v>
      </c>
      <c r="I554" t="s">
        <v>7207</v>
      </c>
      <c r="J554" t="s">
        <v>370</v>
      </c>
      <c r="K554">
        <v>41881</v>
      </c>
      <c r="L554">
        <v>121.24</v>
      </c>
    </row>
    <row r="555" spans="1:12">
      <c r="A555" t="str">
        <v>CA-2014-146528</v>
      </c>
      <c r="B555" t="str">
        <f>INDEX(Orders[Customer ID], MATCH(A555, Orders[Order ID],0))</f>
        <v>VF-21715</v>
      </c>
      <c r="C555" s="4">
        <f>INDEX(Orders[Order Date], MATCH(A555, Orders[Order ID],0))</f>
        <v>41845</v>
      </c>
      <c r="D555">
        <f>SUMIF(Orders[Order ID], A555, Orders[Sales])</f>
        <v>22</v>
      </c>
      <c r="I555" t="s">
        <v>7293</v>
      </c>
      <c r="J555" t="s">
        <v>358</v>
      </c>
      <c r="K555">
        <v>41845</v>
      </c>
      <c r="L555">
        <v>22</v>
      </c>
    </row>
    <row r="556" spans="1:12">
      <c r="A556" t="str">
        <v>CA-2014-146591</v>
      </c>
      <c r="B556" t="str">
        <f>INDEX(Orders[Customer ID], MATCH(A556, Orders[Order ID],0))</f>
        <v>TS-21340</v>
      </c>
      <c r="C556" s="4">
        <f>INDEX(Orders[Order Date], MATCH(A556, Orders[Order ID],0))</f>
        <v>41658</v>
      </c>
      <c r="D556">
        <f>SUMIF(Orders[Order ID], A556, Orders[Sales])</f>
        <v>378.59399999999999</v>
      </c>
      <c r="I556" t="s">
        <v>7667</v>
      </c>
      <c r="J556" t="s">
        <v>3269</v>
      </c>
      <c r="K556">
        <v>41658</v>
      </c>
      <c r="L556">
        <v>378.59399999999999</v>
      </c>
    </row>
    <row r="557" spans="1:12">
      <c r="A557" t="str">
        <v>CA-2014-146640</v>
      </c>
      <c r="B557" t="str">
        <f>INDEX(Orders[Customer ID], MATCH(A557, Orders[Order ID],0))</f>
        <v>HA-14905</v>
      </c>
      <c r="C557" s="4">
        <f>INDEX(Orders[Order Date], MATCH(A557, Orders[Order ID],0))</f>
        <v>41820</v>
      </c>
      <c r="D557">
        <f>SUMIF(Orders[Order ID], A557, Orders[Sales])</f>
        <v>334.76799999999997</v>
      </c>
      <c r="I557" t="s">
        <v>7348</v>
      </c>
      <c r="J557" t="s">
        <v>1695</v>
      </c>
      <c r="K557">
        <v>41820</v>
      </c>
      <c r="L557">
        <v>334.76799999999997</v>
      </c>
    </row>
    <row r="558" spans="1:12">
      <c r="A558" t="str">
        <v>CA-2014-146703</v>
      </c>
      <c r="B558" t="str">
        <f>INDEX(Orders[Customer ID], MATCH(A558, Orders[Order ID],0))</f>
        <v>PO-18865</v>
      </c>
      <c r="C558" s="4">
        <f>INDEX(Orders[Order Date], MATCH(A558, Orders[Order ID],0))</f>
        <v>41932</v>
      </c>
      <c r="D558">
        <f>SUMIF(Orders[Order ID], A558, Orders[Sales])</f>
        <v>211.96</v>
      </c>
      <c r="I558" t="s">
        <v>7004</v>
      </c>
      <c r="J558" t="s">
        <v>20</v>
      </c>
      <c r="K558">
        <v>41932</v>
      </c>
      <c r="L558">
        <v>211.96</v>
      </c>
    </row>
    <row r="559" spans="1:12">
      <c r="A559" t="str">
        <v>CA-2014-146731</v>
      </c>
      <c r="B559" t="str">
        <f>INDEX(Orders[Customer ID], MATCH(A559, Orders[Order ID],0))</f>
        <v>AT-10735</v>
      </c>
      <c r="C559" s="4">
        <f>INDEX(Orders[Order Date], MATCH(A559, Orders[Order ID],0))</f>
        <v>41946</v>
      </c>
      <c r="D559">
        <f>SUMIF(Orders[Order ID], A559, Orders[Sales])</f>
        <v>147.34399999999999</v>
      </c>
      <c r="I559" t="s">
        <v>6961</v>
      </c>
      <c r="J559" t="s">
        <v>370</v>
      </c>
      <c r="K559">
        <v>41946</v>
      </c>
      <c r="L559">
        <v>147.34399999999999</v>
      </c>
    </row>
    <row r="560" spans="1:12">
      <c r="A560" t="str">
        <v>CA-2014-146815</v>
      </c>
      <c r="B560" t="str">
        <f>INDEX(Orders[Customer ID], MATCH(A560, Orders[Order ID],0))</f>
        <v>PP-18955</v>
      </c>
      <c r="C560" s="4">
        <f>INDEX(Orders[Order Date], MATCH(A560, Orders[Order ID],0))</f>
        <v>41890</v>
      </c>
      <c r="D560">
        <f>SUMIF(Orders[Order ID], A560, Orders[Sales])</f>
        <v>176.28400000000002</v>
      </c>
      <c r="I560" t="s">
        <v>7181</v>
      </c>
      <c r="J560" t="s">
        <v>2076</v>
      </c>
      <c r="K560">
        <v>41890</v>
      </c>
      <c r="L560">
        <v>176.28400000000002</v>
      </c>
    </row>
    <row r="561" spans="1:12">
      <c r="A561" t="str">
        <v>CA-2014-146843</v>
      </c>
      <c r="B561" t="str">
        <f>INDEX(Orders[Customer ID], MATCH(A561, Orders[Order ID],0))</f>
        <v>PB-19150</v>
      </c>
      <c r="C561" s="4">
        <f>INDEX(Orders[Order Date], MATCH(A561, Orders[Order ID],0))</f>
        <v>41973</v>
      </c>
      <c r="D561">
        <f>SUMIF(Orders[Order ID], A561, Orders[Sales])</f>
        <v>150.232</v>
      </c>
      <c r="I561" t="s">
        <v>6824</v>
      </c>
      <c r="J561" t="s">
        <v>2079</v>
      </c>
      <c r="K561">
        <v>41973</v>
      </c>
      <c r="L561">
        <v>150.232</v>
      </c>
    </row>
    <row r="562" spans="1:12">
      <c r="A562" t="str">
        <v>CA-2014-146864</v>
      </c>
      <c r="B562" t="str">
        <f>INDEX(Orders[Customer ID], MATCH(A562, Orders[Order ID],0))</f>
        <v>BT-11530</v>
      </c>
      <c r="C562" s="4">
        <f>INDEX(Orders[Order Date], MATCH(A562, Orders[Order ID],0))</f>
        <v>41995</v>
      </c>
      <c r="D562">
        <f>SUMIF(Orders[Order ID], A562, Orders[Sales])</f>
        <v>216.4</v>
      </c>
      <c r="I562" t="s">
        <v>6726</v>
      </c>
      <c r="J562" t="s">
        <v>1982</v>
      </c>
      <c r="K562">
        <v>41995</v>
      </c>
      <c r="L562">
        <v>216.4</v>
      </c>
    </row>
    <row r="563" spans="1:12">
      <c r="A563" t="str">
        <v>CA-2014-146885</v>
      </c>
      <c r="B563" t="str">
        <f>INDEX(Orders[Customer ID], MATCH(A563, Orders[Order ID],0))</f>
        <v>EB-13840</v>
      </c>
      <c r="C563" s="4">
        <f>INDEX(Orders[Order Date], MATCH(A563, Orders[Order ID],0))</f>
        <v>41789</v>
      </c>
      <c r="D563">
        <f>SUMIF(Orders[Order ID], A563, Orders[Sales])</f>
        <v>13.62</v>
      </c>
      <c r="I563" t="s">
        <v>7417</v>
      </c>
      <c r="J563" t="s">
        <v>1965</v>
      </c>
      <c r="K563">
        <v>41789</v>
      </c>
      <c r="L563">
        <v>13.62</v>
      </c>
    </row>
    <row r="564" spans="1:12">
      <c r="A564" t="str">
        <v>CA-2014-146969</v>
      </c>
      <c r="B564" t="str">
        <f>INDEX(Orders[Customer ID], MATCH(A564, Orders[Order ID],0))</f>
        <v>AP-10915</v>
      </c>
      <c r="C564" s="4">
        <f>INDEX(Orders[Order Date], MATCH(A564, Orders[Order ID],0))</f>
        <v>41911</v>
      </c>
      <c r="D564">
        <f>SUMIF(Orders[Order ID], A564, Orders[Sales])</f>
        <v>968.3</v>
      </c>
      <c r="I564" t="s">
        <v>7073</v>
      </c>
      <c r="J564" t="s">
        <v>2101</v>
      </c>
      <c r="K564">
        <v>41911</v>
      </c>
      <c r="L564">
        <v>968.3</v>
      </c>
    </row>
    <row r="565" spans="1:12">
      <c r="A565" t="str">
        <v>CA-2014-146990</v>
      </c>
      <c r="B565" t="str">
        <f>INDEX(Orders[Customer ID], MATCH(A565, Orders[Order ID],0))</f>
        <v>BP-11095</v>
      </c>
      <c r="C565" s="4">
        <f>INDEX(Orders[Order Date], MATCH(A565, Orders[Order ID],0))</f>
        <v>41950</v>
      </c>
      <c r="D565">
        <f>SUMIF(Orders[Order ID], A565, Orders[Sales])</f>
        <v>36.1</v>
      </c>
      <c r="I565" t="s">
        <v>6943</v>
      </c>
      <c r="J565" t="s">
        <v>441</v>
      </c>
      <c r="K565">
        <v>41950</v>
      </c>
      <c r="L565">
        <v>36.1</v>
      </c>
    </row>
    <row r="566" spans="1:12">
      <c r="A566" t="str">
        <v>CA-2014-146997</v>
      </c>
      <c r="B566" t="str">
        <f>INDEX(Orders[Customer ID], MATCH(A566, Orders[Order ID],0))</f>
        <v>SG-20605</v>
      </c>
      <c r="C566" s="4">
        <f>INDEX(Orders[Order Date], MATCH(A566, Orders[Order ID],0))</f>
        <v>41662</v>
      </c>
      <c r="D566">
        <f>SUMIF(Orders[Order ID], A566, Orders[Sales])</f>
        <v>5.94</v>
      </c>
      <c r="I566" t="s">
        <v>7661</v>
      </c>
      <c r="J566" t="s">
        <v>2282</v>
      </c>
      <c r="K566">
        <v>41662</v>
      </c>
      <c r="L566">
        <v>5.94</v>
      </c>
    </row>
    <row r="567" spans="1:12">
      <c r="A567" t="str">
        <v>CA-2014-147235</v>
      </c>
      <c r="B567" t="str">
        <f>INDEX(Orders[Customer ID], MATCH(A567, Orders[Order ID],0))</f>
        <v>CD-11920</v>
      </c>
      <c r="C567" s="4">
        <f>INDEX(Orders[Order Date], MATCH(A567, Orders[Order ID],0))</f>
        <v>41722</v>
      </c>
      <c r="D567">
        <f>SUMIF(Orders[Order ID], A567, Orders[Sales])</f>
        <v>24.9</v>
      </c>
      <c r="I567" t="s">
        <v>7571</v>
      </c>
      <c r="J567" t="s">
        <v>1080</v>
      </c>
      <c r="K567">
        <v>41722</v>
      </c>
      <c r="L567">
        <v>24.9</v>
      </c>
    </row>
    <row r="568" spans="1:12">
      <c r="A568" t="str">
        <v>CA-2014-147298</v>
      </c>
      <c r="B568" t="str">
        <f>INDEX(Orders[Customer ID], MATCH(A568, Orders[Order ID],0))</f>
        <v>AG-10300</v>
      </c>
      <c r="C568" s="4">
        <f>INDEX(Orders[Order Date], MATCH(A568, Orders[Order ID],0))</f>
        <v>41755</v>
      </c>
      <c r="D568">
        <f>SUMIF(Orders[Order ID], A568, Orders[Sales])</f>
        <v>248.56800000000001</v>
      </c>
      <c r="I568" t="s">
        <v>7495</v>
      </c>
      <c r="J568" t="s">
        <v>2455</v>
      </c>
      <c r="K568">
        <v>41755</v>
      </c>
      <c r="L568">
        <v>248.56800000000001</v>
      </c>
    </row>
    <row r="569" spans="1:12">
      <c r="A569" t="str">
        <v>CA-2014-147543</v>
      </c>
      <c r="B569" t="str">
        <f>INDEX(Orders[Customer ID], MATCH(A569, Orders[Order ID],0))</f>
        <v>BC-11125</v>
      </c>
      <c r="C569" s="4">
        <f>INDEX(Orders[Order Date], MATCH(A569, Orders[Order ID],0))</f>
        <v>41826</v>
      </c>
      <c r="D569">
        <f>SUMIF(Orders[Order ID], A569, Orders[Sales])</f>
        <v>478.48</v>
      </c>
      <c r="I569" t="s">
        <v>7337</v>
      </c>
      <c r="J569" t="s">
        <v>3104</v>
      </c>
      <c r="K569">
        <v>41826</v>
      </c>
      <c r="L569">
        <v>478.48</v>
      </c>
    </row>
    <row r="570" spans="1:12">
      <c r="A570" t="str">
        <v>CA-2014-147900</v>
      </c>
      <c r="B570" t="str">
        <f>INDEX(Orders[Customer ID], MATCH(A570, Orders[Order ID],0))</f>
        <v>JK-15640</v>
      </c>
      <c r="C570" s="4">
        <f>INDEX(Orders[Order Date], MATCH(A570, Orders[Order ID],0))</f>
        <v>41905</v>
      </c>
      <c r="D570">
        <f>SUMIF(Orders[Order ID], A570, Orders[Sales])</f>
        <v>28.8</v>
      </c>
      <c r="I570" t="s">
        <v>7098</v>
      </c>
      <c r="J570" t="s">
        <v>2932</v>
      </c>
      <c r="K570">
        <v>41905</v>
      </c>
      <c r="L570">
        <v>28.8</v>
      </c>
    </row>
    <row r="571" spans="1:12">
      <c r="A571" t="str">
        <v>CA-2014-147914</v>
      </c>
      <c r="B571" t="str">
        <f>INDEX(Orders[Customer ID], MATCH(A571, Orders[Order ID],0))</f>
        <v>MP-17470</v>
      </c>
      <c r="C571" s="4">
        <f>INDEX(Orders[Order Date], MATCH(A571, Orders[Order ID],0))</f>
        <v>41794</v>
      </c>
      <c r="D571">
        <f>SUMIF(Orders[Order ID], A571, Orders[Sales])</f>
        <v>16.224</v>
      </c>
      <c r="I571" t="s">
        <v>7404</v>
      </c>
      <c r="J571" t="s">
        <v>5536</v>
      </c>
      <c r="K571">
        <v>41794</v>
      </c>
      <c r="L571">
        <v>16.224</v>
      </c>
    </row>
    <row r="572" spans="1:12">
      <c r="A572" t="str">
        <v>CA-2014-148040</v>
      </c>
      <c r="B572" t="str">
        <f>INDEX(Orders[Customer ID], MATCH(A572, Orders[Order ID],0))</f>
        <v>BF-11275</v>
      </c>
      <c r="C572" s="4">
        <f>INDEX(Orders[Order Date], MATCH(A572, Orders[Order ID],0))</f>
        <v>41720</v>
      </c>
      <c r="D572">
        <f>SUMIF(Orders[Order ID], A572, Orders[Sales])</f>
        <v>388.70399999999995</v>
      </c>
      <c r="I572" t="s">
        <v>7576</v>
      </c>
      <c r="J572" t="s">
        <v>1522</v>
      </c>
      <c r="K572">
        <v>41720</v>
      </c>
      <c r="L572">
        <v>388.70399999999995</v>
      </c>
    </row>
    <row r="573" spans="1:12">
      <c r="A573" t="str">
        <v>CA-2014-148285</v>
      </c>
      <c r="B573" t="str">
        <f>INDEX(Orders[Customer ID], MATCH(A573, Orders[Order ID],0))</f>
        <v>RD-19810</v>
      </c>
      <c r="C573" s="4">
        <f>INDEX(Orders[Order Date], MATCH(A573, Orders[Order ID],0))</f>
        <v>41939</v>
      </c>
      <c r="D573">
        <f>SUMIF(Orders[Order ID], A573, Orders[Sales])</f>
        <v>22.32</v>
      </c>
      <c r="I573" t="s">
        <v>6991</v>
      </c>
      <c r="J573" t="s">
        <v>386</v>
      </c>
      <c r="K573">
        <v>41939</v>
      </c>
      <c r="L573">
        <v>22.32</v>
      </c>
    </row>
    <row r="574" spans="1:12">
      <c r="A574" t="str">
        <v>CA-2014-148369</v>
      </c>
      <c r="B574" t="str">
        <f>INDEX(Orders[Customer ID], MATCH(A574, Orders[Order ID],0))</f>
        <v>TH-21115</v>
      </c>
      <c r="C574" s="4">
        <f>INDEX(Orders[Order Date], MATCH(A574, Orders[Order ID],0))</f>
        <v>41905</v>
      </c>
      <c r="D574">
        <f>SUMIF(Orders[Order ID], A574, Orders[Sales])</f>
        <v>11.12</v>
      </c>
      <c r="I574" t="s">
        <v>7100</v>
      </c>
      <c r="J574" t="s">
        <v>1561</v>
      </c>
      <c r="K574">
        <v>41905</v>
      </c>
      <c r="L574">
        <v>11.12</v>
      </c>
    </row>
    <row r="575" spans="1:12">
      <c r="A575" t="str">
        <v>CA-2014-148383</v>
      </c>
      <c r="B575" t="str">
        <f>INDEX(Orders[Customer ID], MATCH(A575, Orders[Order ID],0))</f>
        <v>RP-19390</v>
      </c>
      <c r="C575" s="4">
        <f>INDEX(Orders[Order Date], MATCH(A575, Orders[Order ID],0))</f>
        <v>42000</v>
      </c>
      <c r="D575">
        <f>SUMIF(Orders[Order ID], A575, Orders[Sales])</f>
        <v>946.76400000000001</v>
      </c>
      <c r="I575" t="s">
        <v>6708</v>
      </c>
      <c r="J575" t="s">
        <v>916</v>
      </c>
      <c r="K575">
        <v>42000</v>
      </c>
      <c r="L575">
        <v>946.76400000000001</v>
      </c>
    </row>
    <row r="576" spans="1:12">
      <c r="A576" t="str">
        <v>CA-2014-148425</v>
      </c>
      <c r="B576" t="str">
        <f>INDEX(Orders[Customer ID], MATCH(A576, Orders[Order ID],0))</f>
        <v>RF-19345</v>
      </c>
      <c r="C576" s="4">
        <f>INDEX(Orders[Order Date], MATCH(A576, Orders[Order ID],0))</f>
        <v>41973</v>
      </c>
      <c r="D576">
        <f>SUMIF(Orders[Order ID], A576, Orders[Sales])</f>
        <v>6.6420000000000003</v>
      </c>
      <c r="I576" t="s">
        <v>6823</v>
      </c>
      <c r="J576" t="s">
        <v>4122</v>
      </c>
      <c r="K576">
        <v>41973</v>
      </c>
      <c r="L576">
        <v>6.6420000000000003</v>
      </c>
    </row>
    <row r="577" spans="1:12">
      <c r="A577" t="str">
        <v>CA-2014-148488</v>
      </c>
      <c r="B577" t="str">
        <f>INDEX(Orders[Customer ID], MATCH(A577, Orders[Order ID],0))</f>
        <v>SM-20005</v>
      </c>
      <c r="C577" s="4">
        <f>INDEX(Orders[Order Date], MATCH(A577, Orders[Order ID],0))</f>
        <v>41983</v>
      </c>
      <c r="D577">
        <f>SUMIF(Orders[Order ID], A577, Orders[Sales])</f>
        <v>117.70399999999999</v>
      </c>
      <c r="I577" t="s">
        <v>6778</v>
      </c>
      <c r="J577" t="s">
        <v>4401</v>
      </c>
      <c r="K577">
        <v>41983</v>
      </c>
      <c r="L577">
        <v>117.70399999999999</v>
      </c>
    </row>
    <row r="578" spans="1:12">
      <c r="A578" t="str">
        <v>CA-2014-148586</v>
      </c>
      <c r="B578" t="str">
        <f>INDEX(Orders[Customer ID], MATCH(A578, Orders[Order ID],0))</f>
        <v>AZ-10750</v>
      </c>
      <c r="C578" s="4">
        <f>INDEX(Orders[Order Date], MATCH(A578, Orders[Order ID],0))</f>
        <v>41723</v>
      </c>
      <c r="D578">
        <f>SUMIF(Orders[Order ID], A578, Orders[Sales])</f>
        <v>366.786</v>
      </c>
      <c r="I578" t="s">
        <v>7569</v>
      </c>
      <c r="J578" t="s">
        <v>2803</v>
      </c>
      <c r="K578">
        <v>41723</v>
      </c>
      <c r="L578">
        <v>366.786</v>
      </c>
    </row>
    <row r="579" spans="1:12">
      <c r="A579" t="str">
        <v>CA-2014-148614</v>
      </c>
      <c r="B579" t="str">
        <f>INDEX(Orders[Customer ID], MATCH(A579, Orders[Order ID],0))</f>
        <v>MV-17485</v>
      </c>
      <c r="C579" s="4">
        <f>INDEX(Orders[Order Date], MATCH(A579, Orders[Order ID],0))</f>
        <v>41659</v>
      </c>
      <c r="D579">
        <f>SUMIF(Orders[Order ID], A579, Orders[Sales])</f>
        <v>38.659999999999997</v>
      </c>
      <c r="I579" t="s">
        <v>7664</v>
      </c>
      <c r="J579" t="s">
        <v>726</v>
      </c>
      <c r="K579">
        <v>41659</v>
      </c>
      <c r="L579">
        <v>38.659999999999997</v>
      </c>
    </row>
    <row r="580" spans="1:12">
      <c r="A580" t="str">
        <v>CA-2014-148761</v>
      </c>
      <c r="B580" t="str">
        <f>INDEX(Orders[Customer ID], MATCH(A580, Orders[Order ID],0))</f>
        <v>PA-19060</v>
      </c>
      <c r="C580" s="4">
        <f>INDEX(Orders[Order Date], MATCH(A580, Orders[Order ID],0))</f>
        <v>41776</v>
      </c>
      <c r="D580">
        <f>SUMIF(Orders[Order ID], A580, Orders[Sales])</f>
        <v>91.68</v>
      </c>
      <c r="I580" t="s">
        <v>7449</v>
      </c>
      <c r="J580" t="s">
        <v>2201</v>
      </c>
      <c r="K580">
        <v>41776</v>
      </c>
      <c r="L580">
        <v>91.68</v>
      </c>
    </row>
    <row r="581" spans="1:12">
      <c r="A581" t="str">
        <v>CA-2014-148782</v>
      </c>
      <c r="B581" t="str">
        <f>INDEX(Orders[Customer ID], MATCH(A581, Orders[Order ID],0))</f>
        <v>PO-18850</v>
      </c>
      <c r="C581" s="4">
        <f>INDEX(Orders[Order Date], MATCH(A581, Orders[Order ID],0))</f>
        <v>41945</v>
      </c>
      <c r="D581">
        <f>SUMIF(Orders[Order ID], A581, Orders[Sales])</f>
        <v>88.775999999999996</v>
      </c>
      <c r="I581" t="s">
        <v>6967</v>
      </c>
      <c r="J581" t="s">
        <v>103</v>
      </c>
      <c r="K581">
        <v>41945</v>
      </c>
      <c r="L581">
        <v>88.775999999999996</v>
      </c>
    </row>
    <row r="582" spans="1:12">
      <c r="A582" t="str">
        <v>CA-2014-148915</v>
      </c>
      <c r="B582" t="str">
        <f>INDEX(Orders[Customer ID], MATCH(A582, Orders[Order ID],0))</f>
        <v>ND-18370</v>
      </c>
      <c r="C582" s="4">
        <f>INDEX(Orders[Order Date], MATCH(A582, Orders[Order ID],0))</f>
        <v>41944</v>
      </c>
      <c r="D582">
        <f>SUMIF(Orders[Order ID], A582, Orders[Sales])</f>
        <v>599.89599999999996</v>
      </c>
      <c r="I582" t="s">
        <v>6974</v>
      </c>
      <c r="J582" t="s">
        <v>715</v>
      </c>
      <c r="K582">
        <v>41944</v>
      </c>
      <c r="L582">
        <v>599.89599999999996</v>
      </c>
    </row>
    <row r="583" spans="1:12">
      <c r="A583" t="str">
        <v>CA-2014-148950</v>
      </c>
      <c r="B583" t="str">
        <f>INDEX(Orders[Customer ID], MATCH(A583, Orders[Order ID],0))</f>
        <v>JD-16015</v>
      </c>
      <c r="C583" s="4">
        <f>INDEX(Orders[Order Date], MATCH(A583, Orders[Order ID],0))</f>
        <v>41987</v>
      </c>
      <c r="D583">
        <f>SUMIF(Orders[Order ID], A583, Orders[Sales])</f>
        <v>43.015999999999998</v>
      </c>
      <c r="I583" t="s">
        <v>6761</v>
      </c>
      <c r="J583" t="s">
        <v>2359</v>
      </c>
      <c r="K583">
        <v>41987</v>
      </c>
      <c r="L583">
        <v>43.015999999999998</v>
      </c>
    </row>
    <row r="584" spans="1:12">
      <c r="A584" t="str">
        <v>CA-2014-149020</v>
      </c>
      <c r="B584" t="str">
        <f>INDEX(Orders[Customer ID], MATCH(A584, Orders[Order ID],0))</f>
        <v>AJ-10780</v>
      </c>
      <c r="C584" s="4">
        <f>INDEX(Orders[Order Date], MATCH(A584, Orders[Order ID],0))</f>
        <v>41649</v>
      </c>
      <c r="D584">
        <f>SUMIF(Orders[Order ID], A584, Orders[Sales])</f>
        <v>54.83</v>
      </c>
      <c r="I584" t="s">
        <v>7677</v>
      </c>
      <c r="J584" t="s">
        <v>1782</v>
      </c>
      <c r="K584">
        <v>41649</v>
      </c>
      <c r="L584">
        <v>54.83</v>
      </c>
    </row>
    <row r="585" spans="1:12">
      <c r="A585" t="str">
        <v>CA-2014-149055</v>
      </c>
      <c r="B585" t="str">
        <f>INDEX(Orders[Customer ID], MATCH(A585, Orders[Order ID],0))</f>
        <v>PB-19210</v>
      </c>
      <c r="C585" s="4">
        <f>INDEX(Orders[Order Date], MATCH(A585, Orders[Order ID],0))</f>
        <v>41966</v>
      </c>
      <c r="D585">
        <f>SUMIF(Orders[Order ID], A585, Orders[Sales])</f>
        <v>62.808</v>
      </c>
      <c r="I585" t="s">
        <v>6863</v>
      </c>
      <c r="J585" t="s">
        <v>5477</v>
      </c>
      <c r="K585">
        <v>41966</v>
      </c>
      <c r="L585">
        <v>62.808</v>
      </c>
    </row>
    <row r="586" spans="1:12">
      <c r="A586" t="str">
        <v>CA-2014-149104</v>
      </c>
      <c r="B586" t="str">
        <f>INDEX(Orders[Customer ID], MATCH(A586, Orders[Order ID],0))</f>
        <v>RD-19900</v>
      </c>
      <c r="C586" s="4">
        <f>INDEX(Orders[Order Date], MATCH(A586, Orders[Order ID],0))</f>
        <v>41734</v>
      </c>
      <c r="D586">
        <f>SUMIF(Orders[Order ID], A586, Orders[Sales])</f>
        <v>770.61</v>
      </c>
      <c r="I586" t="s">
        <v>7539</v>
      </c>
      <c r="J586" t="s">
        <v>2382</v>
      </c>
      <c r="K586">
        <v>41734</v>
      </c>
      <c r="L586">
        <v>770.61</v>
      </c>
    </row>
    <row r="587" spans="1:12">
      <c r="A587" t="str">
        <v>CA-2014-149244</v>
      </c>
      <c r="B587" t="str">
        <f>INDEX(Orders[Customer ID], MATCH(A587, Orders[Order ID],0))</f>
        <v>MS-17530</v>
      </c>
      <c r="C587" s="4">
        <f>INDEX(Orders[Order Date], MATCH(A587, Orders[Order ID],0))</f>
        <v>41947</v>
      </c>
      <c r="D587">
        <f>SUMIF(Orders[Order ID], A587, Orders[Sales])</f>
        <v>35.340000000000003</v>
      </c>
      <c r="I587" t="s">
        <v>6953</v>
      </c>
      <c r="J587" t="s">
        <v>4461</v>
      </c>
      <c r="K587">
        <v>41947</v>
      </c>
      <c r="L587">
        <v>35.340000000000003</v>
      </c>
    </row>
    <row r="588" spans="1:12">
      <c r="A588" t="str">
        <v>CA-2014-149524</v>
      </c>
      <c r="B588" t="str">
        <f>INDEX(Orders[Customer ID], MATCH(A588, Orders[Order ID],0))</f>
        <v>BS-11590</v>
      </c>
      <c r="C588" s="4">
        <f>INDEX(Orders[Order Date], MATCH(A588, Orders[Order ID],0))</f>
        <v>41653</v>
      </c>
      <c r="D588">
        <f>SUMIF(Orders[Order ID], A588, Orders[Sales])</f>
        <v>61.96</v>
      </c>
      <c r="I588" t="s">
        <v>7671</v>
      </c>
      <c r="J588" t="s">
        <v>973</v>
      </c>
      <c r="K588">
        <v>41653</v>
      </c>
      <c r="L588">
        <v>61.96</v>
      </c>
    </row>
    <row r="589" spans="1:12">
      <c r="A589" t="str">
        <v>CA-2014-149538</v>
      </c>
      <c r="B589" t="str">
        <f>INDEX(Orders[Customer ID], MATCH(A589, Orders[Order ID],0))</f>
        <v>KB-16585</v>
      </c>
      <c r="C589" s="4">
        <f>INDEX(Orders[Order Date], MATCH(A589, Orders[Order ID],0))</f>
        <v>41733</v>
      </c>
      <c r="D589">
        <f>SUMIF(Orders[Order ID], A589, Orders[Sales])</f>
        <v>364.93</v>
      </c>
      <c r="I589" t="s">
        <v>7544</v>
      </c>
      <c r="J589" t="s">
        <v>3293</v>
      </c>
      <c r="K589">
        <v>41733</v>
      </c>
      <c r="L589">
        <v>364.93</v>
      </c>
    </row>
    <row r="590" spans="1:12">
      <c r="A590" t="str">
        <v>CA-2014-149594</v>
      </c>
      <c r="B590" t="str">
        <f>INDEX(Orders[Customer ID], MATCH(A590, Orders[Order ID],0))</f>
        <v>MF-18250</v>
      </c>
      <c r="C590" s="4">
        <f>INDEX(Orders[Order Date], MATCH(A590, Orders[Order ID],0))</f>
        <v>41897</v>
      </c>
      <c r="D590">
        <f>SUMIF(Orders[Order ID], A590, Orders[Sales])</f>
        <v>103.93600000000001</v>
      </c>
      <c r="I590" t="s">
        <v>7137</v>
      </c>
      <c r="J590" t="s">
        <v>206</v>
      </c>
      <c r="K590">
        <v>41897</v>
      </c>
      <c r="L590">
        <v>103.93600000000001</v>
      </c>
    </row>
    <row r="591" spans="1:12">
      <c r="A591" t="str">
        <v>CA-2014-149643</v>
      </c>
      <c r="B591" t="str">
        <f>INDEX(Orders[Customer ID], MATCH(A591, Orders[Order ID],0))</f>
        <v>RH-19510</v>
      </c>
      <c r="C591" s="4">
        <f>INDEX(Orders[Order Date], MATCH(A591, Orders[Order ID],0))</f>
        <v>41959</v>
      </c>
      <c r="D591">
        <f>SUMIF(Orders[Order ID], A591, Orders[Sales])</f>
        <v>273.95999999999998</v>
      </c>
      <c r="I591" t="s">
        <v>6905</v>
      </c>
      <c r="J591" t="s">
        <v>4626</v>
      </c>
      <c r="K591">
        <v>41959</v>
      </c>
      <c r="L591">
        <v>273.95999999999998</v>
      </c>
    </row>
    <row r="592" spans="1:12">
      <c r="A592" t="str">
        <v>CA-2014-149958</v>
      </c>
      <c r="B592" t="str">
        <f>INDEX(Orders[Customer ID], MATCH(A592, Orders[Order ID],0))</f>
        <v>AS-10240</v>
      </c>
      <c r="C592" s="4">
        <f>INDEX(Orders[Order Date], MATCH(A592, Orders[Order ID],0))</f>
        <v>41713</v>
      </c>
      <c r="D592">
        <f>SUMIF(Orders[Order ID], A592, Orders[Sales])</f>
        <v>370.78199999999998</v>
      </c>
      <c r="I592" t="s">
        <v>7596</v>
      </c>
      <c r="J592" t="s">
        <v>3020</v>
      </c>
      <c r="K592">
        <v>41713</v>
      </c>
      <c r="L592">
        <v>370.78199999999998</v>
      </c>
    </row>
    <row r="593" spans="1:12">
      <c r="A593" t="str">
        <v>CA-2014-150203</v>
      </c>
      <c r="B593" t="str">
        <f>INDEX(Orders[Customer ID], MATCH(A593, Orders[Order ID],0))</f>
        <v>JB-15925</v>
      </c>
      <c r="C593" s="4">
        <f>INDEX(Orders[Order Date], MATCH(A593, Orders[Order ID],0))</f>
        <v>41978</v>
      </c>
      <c r="D593">
        <f>SUMIF(Orders[Order ID], A593, Orders[Sales])</f>
        <v>250.26</v>
      </c>
      <c r="I593" t="s">
        <v>6805</v>
      </c>
      <c r="J593" t="s">
        <v>5588</v>
      </c>
      <c r="K593">
        <v>41978</v>
      </c>
      <c r="L593">
        <v>250.26</v>
      </c>
    </row>
    <row r="594" spans="1:12">
      <c r="A594" t="str">
        <v>CA-2014-150245</v>
      </c>
      <c r="B594" t="str">
        <f>INDEX(Orders[Customer ID], MATCH(A594, Orders[Order ID],0))</f>
        <v>PC-18745</v>
      </c>
      <c r="C594" s="4">
        <f>INDEX(Orders[Order Date], MATCH(A594, Orders[Order ID],0))</f>
        <v>42004</v>
      </c>
      <c r="D594">
        <f>SUMIF(Orders[Order ID], A594, Orders[Sales])</f>
        <v>1573.4880000000001</v>
      </c>
      <c r="I594" t="s">
        <v>6675</v>
      </c>
      <c r="J594" t="s">
        <v>79</v>
      </c>
      <c r="K594">
        <v>42004</v>
      </c>
      <c r="L594">
        <v>1573.4880000000001</v>
      </c>
    </row>
    <row r="595" spans="1:12">
      <c r="A595" t="str">
        <v>CA-2014-150301</v>
      </c>
      <c r="B595" t="str">
        <f>INDEX(Orders[Customer ID], MATCH(A595, Orders[Order ID],0))</f>
        <v>MH-18025</v>
      </c>
      <c r="C595" s="4">
        <f>INDEX(Orders[Order Date], MATCH(A595, Orders[Order ID],0))</f>
        <v>41828</v>
      </c>
      <c r="D595">
        <f>SUMIF(Orders[Order ID], A595, Orders[Sales])</f>
        <v>63.881999999999998</v>
      </c>
      <c r="I595" t="s">
        <v>7333</v>
      </c>
      <c r="J595" t="s">
        <v>1343</v>
      </c>
      <c r="K595">
        <v>41828</v>
      </c>
      <c r="L595">
        <v>63.881999999999998</v>
      </c>
    </row>
    <row r="596" spans="1:12">
      <c r="A596" t="str">
        <v>CA-2014-150329</v>
      </c>
      <c r="B596" t="str">
        <f>INDEX(Orders[Customer ID], MATCH(A596, Orders[Order ID],0))</f>
        <v>SD-20485</v>
      </c>
      <c r="C596" s="4">
        <f>INDEX(Orders[Order Date], MATCH(A596, Orders[Order ID],0))</f>
        <v>41922</v>
      </c>
      <c r="D596">
        <f>SUMIF(Orders[Order ID], A596, Orders[Sales])</f>
        <v>46.872</v>
      </c>
      <c r="I596" t="s">
        <v>7038</v>
      </c>
      <c r="J596" t="s">
        <v>3086</v>
      </c>
      <c r="K596">
        <v>41922</v>
      </c>
      <c r="L596">
        <v>46.872</v>
      </c>
    </row>
    <row r="597" spans="1:12">
      <c r="A597" t="str">
        <v>CA-2014-150490</v>
      </c>
      <c r="B597" t="str">
        <f>INDEX(Orders[Customer ID], MATCH(A597, Orders[Order ID],0))</f>
        <v>SS-20590</v>
      </c>
      <c r="C597" s="4">
        <f>INDEX(Orders[Order Date], MATCH(A597, Orders[Order ID],0))</f>
        <v>41856</v>
      </c>
      <c r="D597">
        <f>SUMIF(Orders[Order ID], A597, Orders[Sales])</f>
        <v>78.12</v>
      </c>
      <c r="I597" t="s">
        <v>7268</v>
      </c>
      <c r="J597" t="s">
        <v>4451</v>
      </c>
      <c r="K597">
        <v>41856</v>
      </c>
      <c r="L597">
        <v>78.12</v>
      </c>
    </row>
    <row r="598" spans="1:12">
      <c r="A598" t="str">
        <v>CA-2014-150518</v>
      </c>
      <c r="B598" t="str">
        <f>INDEX(Orders[Customer ID], MATCH(A598, Orders[Order ID],0))</f>
        <v>MW-18220</v>
      </c>
      <c r="C598" s="4">
        <f>INDEX(Orders[Order Date], MATCH(A598, Orders[Order ID],0))</f>
        <v>41962</v>
      </c>
      <c r="D598">
        <f>SUMIF(Orders[Order ID], A598, Orders[Sales])</f>
        <v>503.13</v>
      </c>
      <c r="I598" t="s">
        <v>6884</v>
      </c>
      <c r="J598" t="s">
        <v>438</v>
      </c>
      <c r="K598">
        <v>41962</v>
      </c>
      <c r="L598">
        <v>503.13</v>
      </c>
    </row>
    <row r="599" spans="1:12">
      <c r="A599" t="str">
        <v>CA-2014-150581</v>
      </c>
      <c r="B599" t="str">
        <f>INDEX(Orders[Customer ID], MATCH(A599, Orders[Order ID],0))</f>
        <v>NM-18445</v>
      </c>
      <c r="C599" s="4">
        <f>INDEX(Orders[Order Date], MATCH(A599, Orders[Order ID],0))</f>
        <v>41737</v>
      </c>
      <c r="D599">
        <f>SUMIF(Orders[Order ID], A599, Orders[Sales])</f>
        <v>499.55199999999996</v>
      </c>
      <c r="I599" t="s">
        <v>7526</v>
      </c>
      <c r="J599" t="s">
        <v>2795</v>
      </c>
      <c r="K599">
        <v>41737</v>
      </c>
      <c r="L599">
        <v>499.55199999999996</v>
      </c>
    </row>
    <row r="600" spans="1:12">
      <c r="A600" t="str">
        <v>CA-2014-150798</v>
      </c>
      <c r="B600" t="str">
        <f>INDEX(Orders[Customer ID], MATCH(A600, Orders[Order ID],0))</f>
        <v>JK-15730</v>
      </c>
      <c r="C600" s="4">
        <f>INDEX(Orders[Order Date], MATCH(A600, Orders[Order ID],0))</f>
        <v>41974</v>
      </c>
      <c r="D600">
        <f>SUMIF(Orders[Order ID], A600, Orders[Sales])</f>
        <v>1614.1240000000003</v>
      </c>
      <c r="I600" t="s">
        <v>6818</v>
      </c>
      <c r="J600" t="s">
        <v>1888</v>
      </c>
      <c r="K600">
        <v>41974</v>
      </c>
      <c r="L600">
        <v>1614.1240000000003</v>
      </c>
    </row>
    <row r="601" spans="1:12">
      <c r="A601" t="str">
        <v>CA-2014-151001</v>
      </c>
      <c r="B601" t="str">
        <f>INDEX(Orders[Customer ID], MATCH(A601, Orders[Order ID],0))</f>
        <v>JG-15805</v>
      </c>
      <c r="C601" s="4">
        <f>INDEX(Orders[Order Date], MATCH(A601, Orders[Order ID],0))</f>
        <v>41734</v>
      </c>
      <c r="D601">
        <f>SUMIF(Orders[Order ID], A601, Orders[Sales])</f>
        <v>101.72799999999999</v>
      </c>
      <c r="I601" t="s">
        <v>7538</v>
      </c>
      <c r="J601" t="s">
        <v>3243</v>
      </c>
      <c r="K601">
        <v>41734</v>
      </c>
      <c r="L601">
        <v>101.72799999999999</v>
      </c>
    </row>
    <row r="602" spans="1:12">
      <c r="A602" t="str">
        <v>CA-2014-151078</v>
      </c>
      <c r="B602" t="str">
        <f>INDEX(Orders[Customer ID], MATCH(A602, Orders[Order ID],0))</f>
        <v>RF-19840</v>
      </c>
      <c r="C602" s="4">
        <f>INDEX(Orders[Order Date], MATCH(A602, Orders[Order ID],0))</f>
        <v>41955</v>
      </c>
      <c r="D602">
        <f>SUMIF(Orders[Order ID], A602, Orders[Sales])</f>
        <v>49.631999999999998</v>
      </c>
      <c r="I602" t="s">
        <v>6919</v>
      </c>
      <c r="J602" t="s">
        <v>154</v>
      </c>
      <c r="K602">
        <v>41955</v>
      </c>
      <c r="L602">
        <v>49.631999999999998</v>
      </c>
    </row>
    <row r="603" spans="1:12">
      <c r="A603" t="str">
        <v>CA-2014-151162</v>
      </c>
      <c r="B603" t="str">
        <f>INDEX(Orders[Customer ID], MATCH(A603, Orders[Order ID],0))</f>
        <v>EA-14035</v>
      </c>
      <c r="C603" s="4">
        <f>INDEX(Orders[Order Date], MATCH(A603, Orders[Order ID],0))</f>
        <v>41978</v>
      </c>
      <c r="D603">
        <f>SUMIF(Orders[Order ID], A603, Orders[Sales])</f>
        <v>362.46600000000001</v>
      </c>
      <c r="I603" t="s">
        <v>6803</v>
      </c>
      <c r="J603" t="s">
        <v>2730</v>
      </c>
      <c r="K603">
        <v>41978</v>
      </c>
      <c r="L603">
        <v>362.46600000000001</v>
      </c>
    </row>
    <row r="604" spans="1:12">
      <c r="A604" t="str">
        <v>CA-2014-151295</v>
      </c>
      <c r="B604" t="str">
        <f>INDEX(Orders[Customer ID], MATCH(A604, Orders[Order ID],0))</f>
        <v>JA-15970</v>
      </c>
      <c r="C604" s="4">
        <f>INDEX(Orders[Order Date], MATCH(A604, Orders[Order ID],0))</f>
        <v>41955</v>
      </c>
      <c r="D604">
        <f>SUMIF(Orders[Order ID], A604, Orders[Sales])</f>
        <v>641.024</v>
      </c>
      <c r="I604" t="s">
        <v>6920</v>
      </c>
      <c r="J604" t="s">
        <v>2001</v>
      </c>
      <c r="K604">
        <v>41955</v>
      </c>
      <c r="L604">
        <v>641.024</v>
      </c>
    </row>
    <row r="605" spans="1:12">
      <c r="A605" t="str">
        <v>CA-2014-151330</v>
      </c>
      <c r="B605" t="str">
        <f>INDEX(Orders[Customer ID], MATCH(A605, Orders[Order ID],0))</f>
        <v>TC-21295</v>
      </c>
      <c r="C605" s="4">
        <f>INDEX(Orders[Order Date], MATCH(A605, Orders[Order ID],0))</f>
        <v>41926</v>
      </c>
      <c r="D605">
        <f>SUMIF(Orders[Order ID], A605, Orders[Sales])</f>
        <v>1885.27</v>
      </c>
      <c r="I605" t="s">
        <v>7025</v>
      </c>
      <c r="J605" t="s">
        <v>712</v>
      </c>
      <c r="K605">
        <v>41926</v>
      </c>
      <c r="L605">
        <v>1885.27</v>
      </c>
    </row>
    <row r="606" spans="1:12">
      <c r="A606" t="str">
        <v>CA-2014-151379</v>
      </c>
      <c r="B606" t="str">
        <f>INDEX(Orders[Customer ID], MATCH(A606, Orders[Order ID],0))</f>
        <v>SC-20695</v>
      </c>
      <c r="C606" s="4">
        <f>INDEX(Orders[Order Date], MATCH(A606, Orders[Order ID],0))</f>
        <v>41989</v>
      </c>
      <c r="D606">
        <f>SUMIF(Orders[Order ID], A606, Orders[Sales])</f>
        <v>114.2</v>
      </c>
      <c r="I606" t="s">
        <v>6753</v>
      </c>
      <c r="J606" t="s">
        <v>1962</v>
      </c>
      <c r="K606">
        <v>41989</v>
      </c>
      <c r="L606">
        <v>114.2</v>
      </c>
    </row>
    <row r="607" spans="1:12">
      <c r="A607" t="str">
        <v>CA-2014-151554</v>
      </c>
      <c r="B607" t="str">
        <f>INDEX(Orders[Customer ID], MATCH(A607, Orders[Order ID],0))</f>
        <v>CM-11815</v>
      </c>
      <c r="C607" s="4">
        <f>INDEX(Orders[Order Date], MATCH(A607, Orders[Order ID],0))</f>
        <v>41957</v>
      </c>
      <c r="D607">
        <f>SUMIF(Orders[Order ID], A607, Orders[Sales])</f>
        <v>20.736000000000001</v>
      </c>
      <c r="I607" t="s">
        <v>6916</v>
      </c>
      <c r="J607" t="s">
        <v>2598</v>
      </c>
      <c r="K607">
        <v>41957</v>
      </c>
      <c r="L607">
        <v>20.736000000000001</v>
      </c>
    </row>
    <row r="608" spans="1:12">
      <c r="A608" t="str">
        <v>CA-2014-151708</v>
      </c>
      <c r="B608" t="str">
        <f>INDEX(Orders[Customer ID], MATCH(A608, Orders[Order ID],0))</f>
        <v>MB-17305</v>
      </c>
      <c r="C608" s="4">
        <f>INDEX(Orders[Order Date], MATCH(A608, Orders[Order ID],0))</f>
        <v>41859</v>
      </c>
      <c r="D608">
        <f>SUMIF(Orders[Order ID], A608, Orders[Sales])</f>
        <v>217.352</v>
      </c>
      <c r="I608" t="s">
        <v>7261</v>
      </c>
      <c r="J608" t="s">
        <v>1313</v>
      </c>
      <c r="K608">
        <v>41859</v>
      </c>
      <c r="L608">
        <v>217.352</v>
      </c>
    </row>
    <row r="609" spans="1:12">
      <c r="A609" t="str">
        <v>CA-2014-151792</v>
      </c>
      <c r="B609" t="str">
        <f>INDEX(Orders[Customer ID], MATCH(A609, Orders[Order ID],0))</f>
        <v>CV-12295</v>
      </c>
      <c r="C609" s="4">
        <f>INDEX(Orders[Order Date], MATCH(A609, Orders[Order ID],0))</f>
        <v>41884</v>
      </c>
      <c r="D609">
        <f>SUMIF(Orders[Order ID], A609, Orders[Sales])</f>
        <v>239.976</v>
      </c>
      <c r="I609" t="s">
        <v>7199</v>
      </c>
      <c r="J609" t="s">
        <v>3458</v>
      </c>
      <c r="K609">
        <v>41884</v>
      </c>
      <c r="L609">
        <v>239.976</v>
      </c>
    </row>
    <row r="610" spans="1:12">
      <c r="A610" t="str">
        <v>CA-2014-151897</v>
      </c>
      <c r="B610" t="str">
        <f>INDEX(Orders[Customer ID], MATCH(A610, Orders[Order ID],0))</f>
        <v>VT-21700</v>
      </c>
      <c r="C610" s="4">
        <f>INDEX(Orders[Order Date], MATCH(A610, Orders[Order ID],0))</f>
        <v>41796</v>
      </c>
      <c r="D610">
        <f>SUMIF(Orders[Order ID], A610, Orders[Sales])</f>
        <v>100.24</v>
      </c>
      <c r="I610" t="s">
        <v>7402</v>
      </c>
      <c r="J610" t="s">
        <v>6515</v>
      </c>
      <c r="K610">
        <v>41796</v>
      </c>
      <c r="L610">
        <v>100.24</v>
      </c>
    </row>
    <row r="611" spans="1:12">
      <c r="A611" t="str">
        <v>CA-2014-151946</v>
      </c>
      <c r="B611" t="str">
        <f>INDEX(Orders[Customer ID], MATCH(A611, Orders[Order ID],0))</f>
        <v>BT-11440</v>
      </c>
      <c r="C611" s="4">
        <f>INDEX(Orders[Order Date], MATCH(A611, Orders[Order ID],0))</f>
        <v>41794</v>
      </c>
      <c r="D611">
        <f>SUMIF(Orders[Order ID], A611, Orders[Sales])</f>
        <v>440.04799999999994</v>
      </c>
      <c r="I611" t="s">
        <v>7405</v>
      </c>
      <c r="J611" t="s">
        <v>5057</v>
      </c>
      <c r="K611">
        <v>41794</v>
      </c>
      <c r="L611">
        <v>440.04799999999994</v>
      </c>
    </row>
    <row r="612" spans="1:12">
      <c r="A612" t="str">
        <v>CA-2014-151953</v>
      </c>
      <c r="B612" t="str">
        <f>INDEX(Orders[Customer ID], MATCH(A612, Orders[Order ID],0))</f>
        <v>DB-13555</v>
      </c>
      <c r="C612" s="4">
        <f>INDEX(Orders[Order Date], MATCH(A612, Orders[Order ID],0))</f>
        <v>41902</v>
      </c>
      <c r="D612">
        <f>SUMIF(Orders[Order ID], A612, Orders[Sales])</f>
        <v>2.8159999999999998</v>
      </c>
      <c r="I612" t="s">
        <v>7116</v>
      </c>
      <c r="J612" t="s">
        <v>2274</v>
      </c>
      <c r="K612">
        <v>41902</v>
      </c>
      <c r="L612">
        <v>2.8159999999999998</v>
      </c>
    </row>
    <row r="613" spans="1:12">
      <c r="A613" t="str">
        <v>CA-2014-151967</v>
      </c>
      <c r="B613" t="str">
        <f>INDEX(Orders[Customer ID], MATCH(A613, Orders[Order ID],0))</f>
        <v>NB-18580</v>
      </c>
      <c r="C613" s="4">
        <f>INDEX(Orders[Order Date], MATCH(A613, Orders[Order ID],0))</f>
        <v>41934</v>
      </c>
      <c r="D613">
        <f>SUMIF(Orders[Order ID], A613, Orders[Sales])</f>
        <v>129.91999999999999</v>
      </c>
      <c r="I613" t="s">
        <v>6999</v>
      </c>
      <c r="J613" t="s">
        <v>7000</v>
      </c>
      <c r="K613">
        <v>41934</v>
      </c>
      <c r="L613">
        <v>129.91999999999999</v>
      </c>
    </row>
    <row r="614" spans="1:12">
      <c r="A614" t="str">
        <v>CA-2014-151995</v>
      </c>
      <c r="B614" t="str">
        <f>INDEX(Orders[Customer ID], MATCH(A614, Orders[Order ID],0))</f>
        <v>ZC-21910</v>
      </c>
      <c r="C614" s="4">
        <f>INDEX(Orders[Order Date], MATCH(A614, Orders[Order ID],0))</f>
        <v>41925</v>
      </c>
      <c r="D614">
        <f>SUMIF(Orders[Order ID], A614, Orders[Sales])</f>
        <v>1549.77</v>
      </c>
      <c r="I614" t="s">
        <v>7026</v>
      </c>
      <c r="J614" t="s">
        <v>1420</v>
      </c>
      <c r="K614">
        <v>41925</v>
      </c>
      <c r="L614">
        <v>1549.77</v>
      </c>
    </row>
    <row r="615" spans="1:12">
      <c r="A615" t="str">
        <v>CA-2014-152100</v>
      </c>
      <c r="B615" t="str">
        <f>INDEX(Orders[Customer ID], MATCH(A615, Orders[Order ID],0))</f>
        <v>VW-21775</v>
      </c>
      <c r="C615" s="4">
        <f>INDEX(Orders[Order Date], MATCH(A615, Orders[Order ID],0))</f>
        <v>41770</v>
      </c>
      <c r="D615">
        <f>SUMIF(Orders[Order ID], A615, Orders[Sales])</f>
        <v>1212.96</v>
      </c>
      <c r="I615" t="s">
        <v>7462</v>
      </c>
      <c r="J615" t="s">
        <v>741</v>
      </c>
      <c r="K615">
        <v>41770</v>
      </c>
      <c r="L615">
        <v>1212.96</v>
      </c>
    </row>
    <row r="616" spans="1:12">
      <c r="A616" t="str">
        <v>CA-2014-152233</v>
      </c>
      <c r="B616" t="str">
        <f>INDEX(Orders[Customer ID], MATCH(A616, Orders[Order ID],0))</f>
        <v>KH-16510</v>
      </c>
      <c r="C616" s="4">
        <f>INDEX(Orders[Order Date], MATCH(A616, Orders[Order ID],0))</f>
        <v>41917</v>
      </c>
      <c r="D616">
        <f>SUMIF(Orders[Order ID], A616, Orders[Sales])</f>
        <v>99.98</v>
      </c>
      <c r="I616" t="s">
        <v>7054</v>
      </c>
      <c r="J616" t="s">
        <v>578</v>
      </c>
      <c r="K616">
        <v>41917</v>
      </c>
      <c r="L616">
        <v>99.98</v>
      </c>
    </row>
    <row r="617" spans="1:12">
      <c r="A617" t="str">
        <v>CA-2014-152254</v>
      </c>
      <c r="B617" t="str">
        <f>INDEX(Orders[Customer ID], MATCH(A617, Orders[Order ID],0))</f>
        <v>BD-11620</v>
      </c>
      <c r="C617" s="4">
        <f>INDEX(Orders[Order Date], MATCH(A617, Orders[Order ID],0))</f>
        <v>41820</v>
      </c>
      <c r="D617">
        <f>SUMIF(Orders[Order ID], A617, Orders[Sales])</f>
        <v>310.68799999999999</v>
      </c>
      <c r="I617" t="s">
        <v>7353</v>
      </c>
      <c r="J617" t="s">
        <v>1689</v>
      </c>
      <c r="K617">
        <v>41820</v>
      </c>
      <c r="L617">
        <v>310.68799999999999</v>
      </c>
    </row>
    <row r="618" spans="1:12">
      <c r="A618" t="str">
        <v>CA-2014-152268</v>
      </c>
      <c r="B618" t="str">
        <f>INDEX(Orders[Customer ID], MATCH(A618, Orders[Order ID],0))</f>
        <v>SC-20095</v>
      </c>
      <c r="C618" s="4">
        <f>INDEX(Orders[Order Date], MATCH(A618, Orders[Order ID],0))</f>
        <v>41884</v>
      </c>
      <c r="D618">
        <f>SUMIF(Orders[Order ID], A618, Orders[Sales])</f>
        <v>1793.98</v>
      </c>
      <c r="I618" t="s">
        <v>7201</v>
      </c>
      <c r="J618" t="s">
        <v>3883</v>
      </c>
      <c r="K618">
        <v>41884</v>
      </c>
      <c r="L618">
        <v>1793.98</v>
      </c>
    </row>
    <row r="619" spans="1:12">
      <c r="A619" t="str">
        <v>CA-2014-152296</v>
      </c>
      <c r="B619" t="str">
        <f>INDEX(Orders[Customer ID], MATCH(A619, Orders[Order ID],0))</f>
        <v>IL-15100</v>
      </c>
      <c r="C619" s="4">
        <f>INDEX(Orders[Order Date], MATCH(A619, Orders[Order ID],0))</f>
        <v>41852</v>
      </c>
      <c r="D619">
        <f>SUMIF(Orders[Order ID], A619, Orders[Sales])</f>
        <v>19.751999999999999</v>
      </c>
      <c r="I619" t="s">
        <v>7279</v>
      </c>
      <c r="J619" t="s">
        <v>2682</v>
      </c>
      <c r="K619">
        <v>41852</v>
      </c>
      <c r="L619">
        <v>19.751999999999999</v>
      </c>
    </row>
    <row r="620" spans="1:12">
      <c r="A620" t="str">
        <v>CA-2014-152345</v>
      </c>
      <c r="B620" t="str">
        <f>INDEX(Orders[Customer ID], MATCH(A620, Orders[Order ID],0))</f>
        <v>ST-20530</v>
      </c>
      <c r="C620" s="4">
        <f>INDEX(Orders[Order Date], MATCH(A620, Orders[Order ID],0))</f>
        <v>42002</v>
      </c>
      <c r="D620">
        <f>SUMIF(Orders[Order ID], A620, Orders[Sales])</f>
        <v>57.265999999999998</v>
      </c>
      <c r="I620" t="s">
        <v>6691</v>
      </c>
      <c r="J620" t="s">
        <v>2558</v>
      </c>
      <c r="K620">
        <v>42002</v>
      </c>
      <c r="L620">
        <v>57.265999999999998</v>
      </c>
    </row>
    <row r="621" spans="1:12">
      <c r="A621" t="str">
        <v>CA-2014-152422</v>
      </c>
      <c r="B621" t="str">
        <f>INDEX(Orders[Customer ID], MATCH(A621, Orders[Order ID],0))</f>
        <v>BD-11635</v>
      </c>
      <c r="C621" s="4">
        <f>INDEX(Orders[Order Date], MATCH(A621, Orders[Order ID],0))</f>
        <v>41917</v>
      </c>
      <c r="D621">
        <f>SUMIF(Orders[Order ID], A621, Orders[Sales])</f>
        <v>91.92</v>
      </c>
      <c r="I621" t="s">
        <v>7053</v>
      </c>
      <c r="J621" t="s">
        <v>281</v>
      </c>
      <c r="K621">
        <v>41917</v>
      </c>
      <c r="L621">
        <v>91.92</v>
      </c>
    </row>
    <row r="622" spans="1:12">
      <c r="A622" t="str">
        <v>CA-2014-152443</v>
      </c>
      <c r="B622" t="str">
        <f>INDEX(Orders[Customer ID], MATCH(A622, Orders[Order ID],0))</f>
        <v>FG-14260</v>
      </c>
      <c r="C622" s="4">
        <f>INDEX(Orders[Order Date], MATCH(A622, Orders[Order ID],0))</f>
        <v>41780</v>
      </c>
      <c r="D622">
        <f>SUMIF(Orders[Order ID], A622, Orders[Sales])</f>
        <v>711.68000000000006</v>
      </c>
      <c r="I622" t="s">
        <v>7440</v>
      </c>
      <c r="J622" t="s">
        <v>940</v>
      </c>
      <c r="K622">
        <v>41780</v>
      </c>
      <c r="L622">
        <v>711.68000000000006</v>
      </c>
    </row>
    <row r="623" spans="1:12">
      <c r="A623" t="str">
        <v>CA-2014-152562</v>
      </c>
      <c r="B623" t="str">
        <f>INDEX(Orders[Customer ID], MATCH(A623, Orders[Order ID],0))</f>
        <v>JO-15145</v>
      </c>
      <c r="C623" s="4">
        <f>INDEX(Orders[Order Date], MATCH(A623, Orders[Order ID],0))</f>
        <v>41944</v>
      </c>
      <c r="D623">
        <f>SUMIF(Orders[Order ID], A623, Orders[Sales])</f>
        <v>75.16</v>
      </c>
      <c r="I623" t="s">
        <v>6977</v>
      </c>
      <c r="J623" t="s">
        <v>1533</v>
      </c>
      <c r="K623">
        <v>41944</v>
      </c>
      <c r="L623">
        <v>75.16</v>
      </c>
    </row>
    <row r="624" spans="1:12">
      <c r="A624" t="str">
        <v>CA-2014-152618</v>
      </c>
      <c r="B624" t="str">
        <f>INDEX(Orders[Customer ID], MATCH(A624, Orders[Order ID],0))</f>
        <v>RB-19465</v>
      </c>
      <c r="C624" s="4">
        <f>INDEX(Orders[Order Date], MATCH(A624, Orders[Order ID],0))</f>
        <v>41712</v>
      </c>
      <c r="D624">
        <f>SUMIF(Orders[Order ID], A624, Orders[Sales])</f>
        <v>583.35799999999995</v>
      </c>
      <c r="I624" t="s">
        <v>7600</v>
      </c>
      <c r="J624" t="s">
        <v>290</v>
      </c>
      <c r="K624">
        <v>41712</v>
      </c>
      <c r="L624">
        <v>583.35799999999995</v>
      </c>
    </row>
    <row r="625" spans="1:12">
      <c r="A625" t="str">
        <v>CA-2014-152849</v>
      </c>
      <c r="B625" t="str">
        <f>INDEX(Orders[Customer ID], MATCH(A625, Orders[Order ID],0))</f>
        <v>DW-13195</v>
      </c>
      <c r="C625" s="4">
        <f>INDEX(Orders[Order Date], MATCH(A625, Orders[Order ID],0))</f>
        <v>41825</v>
      </c>
      <c r="D625">
        <f>SUMIF(Orders[Order ID], A625, Orders[Sales])</f>
        <v>4.3680000000000003</v>
      </c>
      <c r="I625" t="s">
        <v>7341</v>
      </c>
      <c r="J625" t="s">
        <v>1686</v>
      </c>
      <c r="K625">
        <v>41825</v>
      </c>
      <c r="L625">
        <v>4.3680000000000003</v>
      </c>
    </row>
    <row r="626" spans="1:12">
      <c r="A626" t="str">
        <v>CA-2014-152905</v>
      </c>
      <c r="B626" t="str">
        <f>INDEX(Orders[Customer ID], MATCH(A626, Orders[Order ID],0))</f>
        <v>AB-10015</v>
      </c>
      <c r="C626" s="4">
        <f>INDEX(Orders[Order Date], MATCH(A626, Orders[Order ID],0))</f>
        <v>41688</v>
      </c>
      <c r="D626">
        <f>SUMIF(Orders[Order ID], A626, Orders[Sales])</f>
        <v>12.624000000000001</v>
      </c>
      <c r="I626" t="s">
        <v>7634</v>
      </c>
      <c r="J626" t="s">
        <v>4352</v>
      </c>
      <c r="K626">
        <v>41688</v>
      </c>
      <c r="L626">
        <v>12.624000000000001</v>
      </c>
    </row>
    <row r="627" spans="1:12">
      <c r="A627" t="str">
        <v>CA-2014-153087</v>
      </c>
      <c r="B627" t="str">
        <f>INDEX(Orders[Customer ID], MATCH(A627, Orders[Order ID],0))</f>
        <v>TC-20980</v>
      </c>
      <c r="C627" s="4">
        <f>INDEX(Orders[Order Date], MATCH(A627, Orders[Order ID],0))</f>
        <v>42000</v>
      </c>
      <c r="D627">
        <f>SUMIF(Orders[Order ID], A627, Orders[Sales])</f>
        <v>521.91999999999996</v>
      </c>
      <c r="I627" t="s">
        <v>6705</v>
      </c>
      <c r="J627" t="s">
        <v>4194</v>
      </c>
      <c r="K627">
        <v>42000</v>
      </c>
      <c r="L627">
        <v>521.91999999999996</v>
      </c>
    </row>
    <row r="628" spans="1:12">
      <c r="A628" t="str">
        <v>CA-2014-153150</v>
      </c>
      <c r="B628" t="str">
        <f>INDEX(Orders[Customer ID], MATCH(A628, Orders[Order ID],0))</f>
        <v>Dl-13600</v>
      </c>
      <c r="C628" s="4">
        <f>INDEX(Orders[Order Date], MATCH(A628, Orders[Order ID],0))</f>
        <v>41821</v>
      </c>
      <c r="D628">
        <f>SUMIF(Orders[Order ID], A628, Orders[Sales])</f>
        <v>19.920000000000002</v>
      </c>
      <c r="I628" t="s">
        <v>7346</v>
      </c>
      <c r="J628" t="s">
        <v>2469</v>
      </c>
      <c r="K628">
        <v>41821</v>
      </c>
      <c r="L628">
        <v>19.920000000000002</v>
      </c>
    </row>
    <row r="629" spans="1:12">
      <c r="A629" t="str">
        <v>CA-2014-153479</v>
      </c>
      <c r="B629" t="str">
        <f>INDEX(Orders[Customer ID], MATCH(A629, Orders[Order ID],0))</f>
        <v>DF-13135</v>
      </c>
      <c r="C629" s="4">
        <f>INDEX(Orders[Order Date], MATCH(A629, Orders[Order ID],0))</f>
        <v>41916</v>
      </c>
      <c r="D629">
        <f>SUMIF(Orders[Order ID], A629, Orders[Sales])</f>
        <v>110.098</v>
      </c>
      <c r="I629" t="s">
        <v>7055</v>
      </c>
      <c r="J629" t="s">
        <v>5507</v>
      </c>
      <c r="K629">
        <v>41916</v>
      </c>
      <c r="L629">
        <v>110.098</v>
      </c>
    </row>
    <row r="630" spans="1:12">
      <c r="A630" t="str">
        <v>CA-2014-153619</v>
      </c>
      <c r="B630" t="str">
        <f>INDEX(Orders[Customer ID], MATCH(A630, Orders[Order ID],0))</f>
        <v>TC-21535</v>
      </c>
      <c r="C630" s="4">
        <f>INDEX(Orders[Order Date], MATCH(A630, Orders[Order ID],0))</f>
        <v>41946</v>
      </c>
      <c r="D630">
        <f>SUMIF(Orders[Order ID], A630, Orders[Sales])</f>
        <v>6.72</v>
      </c>
      <c r="I630" t="s">
        <v>6965</v>
      </c>
      <c r="J630" t="s">
        <v>106</v>
      </c>
      <c r="K630">
        <v>41946</v>
      </c>
      <c r="L630">
        <v>6.72</v>
      </c>
    </row>
    <row r="631" spans="1:12">
      <c r="A631" t="str">
        <v>CA-2014-153808</v>
      </c>
      <c r="B631" t="str">
        <f>INDEX(Orders[Customer ID], MATCH(A631, Orders[Order ID],0))</f>
        <v>FH-14275</v>
      </c>
      <c r="C631" s="4">
        <f>INDEX(Orders[Order Date], MATCH(A631, Orders[Order ID],0))</f>
        <v>41735</v>
      </c>
      <c r="D631">
        <f>SUMIF(Orders[Order ID], A631, Orders[Sales])</f>
        <v>436.48800000000006</v>
      </c>
      <c r="I631" t="s">
        <v>7535</v>
      </c>
      <c r="J631" t="s">
        <v>1026</v>
      </c>
      <c r="K631">
        <v>41735</v>
      </c>
      <c r="L631">
        <v>436.48800000000006</v>
      </c>
    </row>
    <row r="632" spans="1:12">
      <c r="A632" t="str">
        <v>CA-2014-153850</v>
      </c>
      <c r="B632" t="str">
        <f>INDEX(Orders[Customer ID], MATCH(A632, Orders[Order ID],0))</f>
        <v>TH-21100</v>
      </c>
      <c r="C632" s="4">
        <f>INDEX(Orders[Order Date], MATCH(A632, Orders[Order ID],0))</f>
        <v>41967</v>
      </c>
      <c r="D632">
        <f>SUMIF(Orders[Order ID], A632, Orders[Sales])</f>
        <v>1537.5439999999999</v>
      </c>
      <c r="I632" t="s">
        <v>6856</v>
      </c>
      <c r="J632" t="s">
        <v>3867</v>
      </c>
      <c r="K632">
        <v>41967</v>
      </c>
      <c r="L632">
        <v>1537.5439999999999</v>
      </c>
    </row>
    <row r="633" spans="1:12">
      <c r="A633" t="str">
        <v>CA-2014-153913</v>
      </c>
      <c r="B633" t="str">
        <f>INDEX(Orders[Customer ID], MATCH(A633, Orders[Order ID],0))</f>
        <v>KB-16585</v>
      </c>
      <c r="C633" s="4">
        <f>INDEX(Orders[Order Date], MATCH(A633, Orders[Order ID],0))</f>
        <v>41989</v>
      </c>
      <c r="D633">
        <f>SUMIF(Orders[Order ID], A633, Orders[Sales])</f>
        <v>1015.816</v>
      </c>
      <c r="I633" t="s">
        <v>6751</v>
      </c>
      <c r="J633" t="s">
        <v>3293</v>
      </c>
      <c r="K633">
        <v>41989</v>
      </c>
      <c r="L633">
        <v>1015.816</v>
      </c>
    </row>
    <row r="634" spans="1:12">
      <c r="A634" t="str">
        <v>CA-2014-153927</v>
      </c>
      <c r="B634" t="str">
        <f>INDEX(Orders[Customer ID], MATCH(A634, Orders[Order ID],0))</f>
        <v>LL-16840</v>
      </c>
      <c r="C634" s="4">
        <f>INDEX(Orders[Order Date], MATCH(A634, Orders[Order ID],0))</f>
        <v>41863</v>
      </c>
      <c r="D634">
        <f>SUMIF(Orders[Order ID], A634, Orders[Sales])</f>
        <v>286.65000000000003</v>
      </c>
      <c r="I634" t="s">
        <v>7251</v>
      </c>
      <c r="J634" t="s">
        <v>3420</v>
      </c>
      <c r="K634">
        <v>41863</v>
      </c>
      <c r="L634">
        <v>286.65000000000003</v>
      </c>
    </row>
    <row r="635" spans="1:12">
      <c r="A635" t="str">
        <v>CA-2014-153969</v>
      </c>
      <c r="B635" t="str">
        <f>INDEX(Orders[Customer ID], MATCH(A635, Orders[Order ID],0))</f>
        <v>HF-14995</v>
      </c>
      <c r="C635" s="4">
        <f>INDEX(Orders[Order Date], MATCH(A635, Orders[Order ID],0))</f>
        <v>41903</v>
      </c>
      <c r="D635">
        <f>SUMIF(Orders[Order ID], A635, Orders[Sales])</f>
        <v>451.28400000000005</v>
      </c>
      <c r="I635" t="s">
        <v>7109</v>
      </c>
      <c r="J635" t="s">
        <v>538</v>
      </c>
      <c r="K635">
        <v>41903</v>
      </c>
      <c r="L635">
        <v>451.28400000000005</v>
      </c>
    </row>
    <row r="636" spans="1:12">
      <c r="A636" t="str">
        <v>CA-2014-153976</v>
      </c>
      <c r="B636" t="str">
        <f>INDEX(Orders[Customer ID], MATCH(A636, Orders[Order ID],0))</f>
        <v>BP-11290</v>
      </c>
      <c r="C636" s="4">
        <f>INDEX(Orders[Order Date], MATCH(A636, Orders[Order ID],0))</f>
        <v>41915</v>
      </c>
      <c r="D636">
        <f>SUMIF(Orders[Order ID], A636, Orders[Sales])</f>
        <v>258.279</v>
      </c>
      <c r="I636" t="s">
        <v>7058</v>
      </c>
      <c r="J636" t="s">
        <v>340</v>
      </c>
      <c r="K636">
        <v>41915</v>
      </c>
      <c r="L636">
        <v>258.279</v>
      </c>
    </row>
    <row r="637" spans="1:12">
      <c r="A637" t="str">
        <v>CA-2014-153983</v>
      </c>
      <c r="B637" t="str">
        <f>INDEX(Orders[Customer ID], MATCH(A637, Orders[Order ID],0))</f>
        <v>AH-10210</v>
      </c>
      <c r="C637" s="4">
        <f>INDEX(Orders[Order Date], MATCH(A637, Orders[Order ID],0))</f>
        <v>41972</v>
      </c>
      <c r="D637">
        <f>SUMIF(Orders[Order ID], A637, Orders[Sales])</f>
        <v>606.31999999999994</v>
      </c>
      <c r="I637" t="s">
        <v>6827</v>
      </c>
      <c r="J637" t="s">
        <v>160</v>
      </c>
      <c r="K637">
        <v>41972</v>
      </c>
      <c r="L637">
        <v>606.31999999999994</v>
      </c>
    </row>
    <row r="638" spans="1:12">
      <c r="A638" t="str">
        <v>CA-2014-154095</v>
      </c>
      <c r="B638" t="str">
        <f>INDEX(Orders[Customer ID], MATCH(A638, Orders[Order ID],0))</f>
        <v>ON-18715</v>
      </c>
      <c r="C638" s="4">
        <f>INDEX(Orders[Order Date], MATCH(A638, Orders[Order ID],0))</f>
        <v>41975</v>
      </c>
      <c r="D638">
        <f>SUMIF(Orders[Order ID], A638, Orders[Sales])</f>
        <v>463.04</v>
      </c>
      <c r="I638" t="s">
        <v>6813</v>
      </c>
      <c r="J638" t="s">
        <v>4295</v>
      </c>
      <c r="K638">
        <v>41975</v>
      </c>
      <c r="L638">
        <v>463.04</v>
      </c>
    </row>
    <row r="639" spans="1:12">
      <c r="A639" t="str">
        <v>CA-2014-154158</v>
      </c>
      <c r="B639" t="str">
        <f>INDEX(Orders[Customer ID], MATCH(A639, Orders[Order ID],0))</f>
        <v>CC-12670</v>
      </c>
      <c r="C639" s="4">
        <f>INDEX(Orders[Order Date], MATCH(A639, Orders[Order ID],0))</f>
        <v>41996</v>
      </c>
      <c r="D639">
        <f>SUMIF(Orders[Order ID], A639, Orders[Sales])</f>
        <v>619.84800000000007</v>
      </c>
      <c r="I639" t="s">
        <v>6724</v>
      </c>
      <c r="J639" t="s">
        <v>803</v>
      </c>
      <c r="K639">
        <v>41996</v>
      </c>
      <c r="L639">
        <v>619.84800000000007</v>
      </c>
    </row>
    <row r="640" spans="1:12">
      <c r="A640" t="str">
        <v>CA-2014-154165</v>
      </c>
      <c r="B640" t="str">
        <f>INDEX(Orders[Customer ID], MATCH(A640, Orders[Order ID],0))</f>
        <v>DL-13315</v>
      </c>
      <c r="C640" s="4">
        <f>INDEX(Orders[Order Date], MATCH(A640, Orders[Order ID],0))</f>
        <v>41687</v>
      </c>
      <c r="D640">
        <f>SUMIF(Orders[Order ID], A640, Orders[Sales])</f>
        <v>54.207999999999998</v>
      </c>
      <c r="I640" t="s">
        <v>7635</v>
      </c>
      <c r="J640" t="s">
        <v>588</v>
      </c>
      <c r="K640">
        <v>41687</v>
      </c>
      <c r="L640">
        <v>54.207999999999998</v>
      </c>
    </row>
    <row r="641" spans="1:12">
      <c r="A641" t="str">
        <v>CA-2014-154186</v>
      </c>
      <c r="B641" t="str">
        <f>INDEX(Orders[Customer ID], MATCH(A641, Orders[Order ID],0))</f>
        <v>RA-19285</v>
      </c>
      <c r="C641" s="4">
        <f>INDEX(Orders[Order Date], MATCH(A641, Orders[Order ID],0))</f>
        <v>41986</v>
      </c>
      <c r="D641">
        <f>SUMIF(Orders[Order ID], A641, Orders[Sales])</f>
        <v>2.92</v>
      </c>
      <c r="I641" t="s">
        <v>6768</v>
      </c>
      <c r="J641" t="s">
        <v>118</v>
      </c>
      <c r="K641">
        <v>41986</v>
      </c>
      <c r="L641">
        <v>2.92</v>
      </c>
    </row>
    <row r="642" spans="1:12">
      <c r="A642" t="str">
        <v>CA-2014-154592</v>
      </c>
      <c r="B642" t="str">
        <f>INDEX(Orders[Customer ID], MATCH(A642, Orders[Order ID],0))</f>
        <v>EH-14005</v>
      </c>
      <c r="C642" s="4">
        <f>INDEX(Orders[Order Date], MATCH(A642, Orders[Order ID],0))</f>
        <v>41980</v>
      </c>
      <c r="D642">
        <f>SUMIF(Orders[Order ID], A642, Orders[Sales])</f>
        <v>164.88</v>
      </c>
      <c r="I642" t="s">
        <v>6792</v>
      </c>
      <c r="J642" t="s">
        <v>76</v>
      </c>
      <c r="K642">
        <v>41980</v>
      </c>
      <c r="L642">
        <v>164.88</v>
      </c>
    </row>
    <row r="643" spans="1:12">
      <c r="A643" t="str">
        <v>CA-2014-154599</v>
      </c>
      <c r="B643" t="str">
        <f>INDEX(Orders[Customer ID], MATCH(A643, Orders[Order ID],0))</f>
        <v>KN-16450</v>
      </c>
      <c r="C643" s="4">
        <f>INDEX(Orders[Order Date], MATCH(A643, Orders[Order ID],0))</f>
        <v>41741</v>
      </c>
      <c r="D643">
        <f>SUMIF(Orders[Order ID], A643, Orders[Sales])</f>
        <v>1840.0429999999999</v>
      </c>
      <c r="I643" t="s">
        <v>7516</v>
      </c>
      <c r="J643" t="s">
        <v>1391</v>
      </c>
      <c r="K643">
        <v>41741</v>
      </c>
      <c r="L643">
        <v>1840.0429999999999</v>
      </c>
    </row>
    <row r="644" spans="1:12">
      <c r="A644" t="str">
        <v>CA-2014-154627</v>
      </c>
      <c r="B644" t="str">
        <f>INDEX(Orders[Customer ID], MATCH(A644, Orders[Order ID],0))</f>
        <v>SA-20830</v>
      </c>
      <c r="C644" s="4">
        <f>INDEX(Orders[Order Date], MATCH(A644, Orders[Order ID],0))</f>
        <v>41941</v>
      </c>
      <c r="D644">
        <f>SUMIF(Orders[Order ID], A644, Orders[Sales])</f>
        <v>2735.9520000000002</v>
      </c>
      <c r="I644" t="s">
        <v>6987</v>
      </c>
      <c r="J644" t="s">
        <v>1628</v>
      </c>
      <c r="K644">
        <v>41941</v>
      </c>
      <c r="L644">
        <v>2735.9520000000002</v>
      </c>
    </row>
    <row r="645" spans="1:12">
      <c r="A645" t="str">
        <v>CA-2014-154641</v>
      </c>
      <c r="B645" t="str">
        <f>INDEX(Orders[Customer ID], MATCH(A645, Orders[Order ID],0))</f>
        <v>KL-16645</v>
      </c>
      <c r="C645" s="4">
        <f>INDEX(Orders[Order Date], MATCH(A645, Orders[Order ID],0))</f>
        <v>41862</v>
      </c>
      <c r="D645">
        <f>SUMIF(Orders[Order ID], A645, Orders[Sales])</f>
        <v>375.34</v>
      </c>
      <c r="I645" t="s">
        <v>7253</v>
      </c>
      <c r="J645" t="s">
        <v>1278</v>
      </c>
      <c r="K645">
        <v>41862</v>
      </c>
      <c r="L645">
        <v>375.34</v>
      </c>
    </row>
    <row r="646" spans="1:12">
      <c r="A646" t="str">
        <v>CA-2014-154669</v>
      </c>
      <c r="B646" t="str">
        <f>INDEX(Orders[Customer ID], MATCH(A646, Orders[Order ID],0))</f>
        <v>TM-21010</v>
      </c>
      <c r="C646" s="4">
        <f>INDEX(Orders[Order Date], MATCH(A646, Orders[Order ID],0))</f>
        <v>41859</v>
      </c>
      <c r="D646">
        <f>SUMIF(Orders[Order ID], A646, Orders[Sales])</f>
        <v>423.28</v>
      </c>
      <c r="I646" t="s">
        <v>7262</v>
      </c>
      <c r="J646" t="s">
        <v>2191</v>
      </c>
      <c r="K646">
        <v>41859</v>
      </c>
      <c r="L646">
        <v>423.28</v>
      </c>
    </row>
    <row r="647" spans="1:12">
      <c r="A647" t="str">
        <v>CA-2014-154781</v>
      </c>
      <c r="B647" t="str">
        <f>INDEX(Orders[Customer ID], MATCH(A647, Orders[Order ID],0))</f>
        <v>SC-20680</v>
      </c>
      <c r="C647" s="4">
        <f>INDEX(Orders[Order Date], MATCH(A647, Orders[Order ID],0))</f>
        <v>41964</v>
      </c>
      <c r="D647">
        <f>SUMIF(Orders[Order ID], A647, Orders[Sales])</f>
        <v>101.57</v>
      </c>
      <c r="I647" t="s">
        <v>6877</v>
      </c>
      <c r="J647" t="s">
        <v>2565</v>
      </c>
      <c r="K647">
        <v>41964</v>
      </c>
      <c r="L647">
        <v>101.57</v>
      </c>
    </row>
    <row r="648" spans="1:12">
      <c r="A648" t="str">
        <v>CA-2014-154837</v>
      </c>
      <c r="B648" t="str">
        <f>INDEX(Orders[Customer ID], MATCH(A648, Orders[Order ID],0))</f>
        <v>RB-19645</v>
      </c>
      <c r="C648" s="4">
        <f>INDEX(Orders[Order Date], MATCH(A648, Orders[Order ID],0))</f>
        <v>41874</v>
      </c>
      <c r="D648">
        <f>SUMIF(Orders[Order ID], A648, Orders[Sales])</f>
        <v>49.567999999999998</v>
      </c>
      <c r="I648" t="s">
        <v>7227</v>
      </c>
      <c r="J648" t="s">
        <v>5369</v>
      </c>
      <c r="K648">
        <v>41874</v>
      </c>
      <c r="L648">
        <v>49.567999999999998</v>
      </c>
    </row>
    <row r="649" spans="1:12">
      <c r="A649" t="str">
        <v>CA-2014-154893</v>
      </c>
      <c r="B649" t="str">
        <f>INDEX(Orders[Customer ID], MATCH(A649, Orders[Order ID],0))</f>
        <v>GM-14440</v>
      </c>
      <c r="C649" s="4">
        <f>INDEX(Orders[Order Date], MATCH(A649, Orders[Order ID],0))</f>
        <v>41994</v>
      </c>
      <c r="D649">
        <f>SUMIF(Orders[Order ID], A649, Orders[Sales])</f>
        <v>1897.92</v>
      </c>
      <c r="I649" t="s">
        <v>6729</v>
      </c>
      <c r="J649" t="s">
        <v>1877</v>
      </c>
      <c r="K649">
        <v>41994</v>
      </c>
      <c r="L649">
        <v>1897.92</v>
      </c>
    </row>
    <row r="650" spans="1:12">
      <c r="A650" t="str">
        <v>CA-2014-154963</v>
      </c>
      <c r="B650" t="str">
        <f>INDEX(Orders[Customer ID], MATCH(A650, Orders[Order ID],0))</f>
        <v>AA-10645</v>
      </c>
      <c r="C650" s="4">
        <f>INDEX(Orders[Order Date], MATCH(A650, Orders[Order ID],0))</f>
        <v>41812</v>
      </c>
      <c r="D650">
        <f>SUMIF(Orders[Order ID], A650, Orders[Sales])</f>
        <v>1106.77</v>
      </c>
      <c r="I650" t="s">
        <v>7366</v>
      </c>
      <c r="J650" t="s">
        <v>1466</v>
      </c>
      <c r="K650">
        <v>41812</v>
      </c>
      <c r="L650">
        <v>1106.77</v>
      </c>
    </row>
    <row r="651" spans="1:12">
      <c r="A651" t="str">
        <v>CA-2014-155208</v>
      </c>
      <c r="B651" t="str">
        <f>INDEX(Orders[Customer ID], MATCH(A651, Orders[Order ID],0))</f>
        <v>SP-20650</v>
      </c>
      <c r="C651" s="4">
        <f>INDEX(Orders[Order Date], MATCH(A651, Orders[Order ID],0))</f>
        <v>41745</v>
      </c>
      <c r="D651">
        <f>SUMIF(Orders[Order ID], A651, Orders[Sales])</f>
        <v>39.072000000000003</v>
      </c>
      <c r="I651" t="s">
        <v>7512</v>
      </c>
      <c r="J651" t="s">
        <v>4090</v>
      </c>
      <c r="K651">
        <v>41745</v>
      </c>
      <c r="L651">
        <v>39.072000000000003</v>
      </c>
    </row>
    <row r="652" spans="1:12">
      <c r="A652" t="str">
        <v>CA-2014-155264</v>
      </c>
      <c r="B652" t="str">
        <f>INDEX(Orders[Customer ID], MATCH(A652, Orders[Order ID],0))</f>
        <v>RP-19270</v>
      </c>
      <c r="C652" s="4">
        <f>INDEX(Orders[Order Date], MATCH(A652, Orders[Order ID],0))</f>
        <v>41931</v>
      </c>
      <c r="D652">
        <f>SUMIF(Orders[Order ID], A652, Orders[Sales])</f>
        <v>306.11199999999997</v>
      </c>
      <c r="I652" t="s">
        <v>7008</v>
      </c>
      <c r="J652" t="s">
        <v>4830</v>
      </c>
      <c r="K652">
        <v>41931</v>
      </c>
      <c r="L652">
        <v>306.11199999999997</v>
      </c>
    </row>
    <row r="653" spans="1:12">
      <c r="A653" t="str">
        <v>CA-2014-155271</v>
      </c>
      <c r="B653" t="str">
        <f>INDEX(Orders[Customer ID], MATCH(A653, Orders[Order ID],0))</f>
        <v>AA-10480</v>
      </c>
      <c r="C653" s="4">
        <f>INDEX(Orders[Order Date], MATCH(A653, Orders[Order ID],0))</f>
        <v>41763</v>
      </c>
      <c r="D653">
        <f>SUMIF(Orders[Order ID], A653, Orders[Sales])</f>
        <v>27.46</v>
      </c>
      <c r="I653" t="s">
        <v>7478</v>
      </c>
      <c r="J653" t="s">
        <v>3474</v>
      </c>
      <c r="K653">
        <v>41763</v>
      </c>
      <c r="L653">
        <v>27.46</v>
      </c>
    </row>
    <row r="654" spans="1:12">
      <c r="A654" t="str">
        <v>CA-2014-155390</v>
      </c>
      <c r="B654" t="str">
        <f>INDEX(Orders[Customer ID], MATCH(A654, Orders[Order ID],0))</f>
        <v>BG-11035</v>
      </c>
      <c r="C654" s="4">
        <f>INDEX(Orders[Order Date], MATCH(A654, Orders[Order ID],0))</f>
        <v>41979</v>
      </c>
      <c r="D654">
        <f>SUMIF(Orders[Order ID], A654, Orders[Sales])</f>
        <v>42.207999999999998</v>
      </c>
      <c r="I654" t="s">
        <v>6797</v>
      </c>
      <c r="J654" t="s">
        <v>778</v>
      </c>
      <c r="K654">
        <v>41979</v>
      </c>
      <c r="L654">
        <v>42.207999999999998</v>
      </c>
    </row>
    <row r="655" spans="1:12">
      <c r="A655" t="str">
        <v>CA-2014-155593</v>
      </c>
      <c r="B655" t="str">
        <f>INDEX(Orders[Customer ID], MATCH(A655, Orders[Order ID],0))</f>
        <v>RP-19390</v>
      </c>
      <c r="C655" s="4">
        <f>INDEX(Orders[Order Date], MATCH(A655, Orders[Order ID],0))</f>
        <v>41946</v>
      </c>
      <c r="D655">
        <f>SUMIF(Orders[Order ID], A655, Orders[Sales])</f>
        <v>11.64</v>
      </c>
      <c r="I655" t="s">
        <v>6960</v>
      </c>
      <c r="J655" t="s">
        <v>916</v>
      </c>
      <c r="K655">
        <v>41946</v>
      </c>
      <c r="L655">
        <v>11.64</v>
      </c>
    </row>
    <row r="656" spans="1:12">
      <c r="A656" t="str">
        <v>CA-2014-155796</v>
      </c>
      <c r="B656" t="str">
        <f>INDEX(Orders[Customer ID], MATCH(A656, Orders[Order ID],0))</f>
        <v>TS-21430</v>
      </c>
      <c r="C656" s="4">
        <f>INDEX(Orders[Order Date], MATCH(A656, Orders[Order ID],0))</f>
        <v>41954</v>
      </c>
      <c r="D656">
        <f>SUMIF(Orders[Order ID], A656, Orders[Sales])</f>
        <v>545.928</v>
      </c>
      <c r="I656" t="s">
        <v>6928</v>
      </c>
      <c r="J656" t="s">
        <v>2878</v>
      </c>
      <c r="K656">
        <v>41954</v>
      </c>
      <c r="L656">
        <v>545.928</v>
      </c>
    </row>
    <row r="657" spans="1:12">
      <c r="A657" t="str">
        <v>CA-2014-155852</v>
      </c>
      <c r="B657" t="str">
        <f>INDEX(Orders[Customer ID], MATCH(A657, Orders[Order ID],0))</f>
        <v>AJ-10945</v>
      </c>
      <c r="C657" s="4">
        <f>INDEX(Orders[Order Date], MATCH(A657, Orders[Order ID],0))</f>
        <v>41701</v>
      </c>
      <c r="D657">
        <f>SUMIF(Orders[Order ID], A657, Orders[Sales])</f>
        <v>19.456</v>
      </c>
      <c r="I657" t="s">
        <v>7614</v>
      </c>
      <c r="J657" t="s">
        <v>1905</v>
      </c>
      <c r="K657">
        <v>41701</v>
      </c>
      <c r="L657">
        <v>19.456</v>
      </c>
    </row>
    <row r="658" spans="1:12">
      <c r="A658" t="str">
        <v>CA-2014-155887</v>
      </c>
      <c r="B658" t="str">
        <f>INDEX(Orders[Customer ID], MATCH(A658, Orders[Order ID],0))</f>
        <v>KT-16480</v>
      </c>
      <c r="C658" s="4">
        <f>INDEX(Orders[Order Date], MATCH(A658, Orders[Order ID],0))</f>
        <v>41771</v>
      </c>
      <c r="D658">
        <f>SUMIF(Orders[Order ID], A658, Orders[Sales])</f>
        <v>700.05600000000004</v>
      </c>
      <c r="I658" t="s">
        <v>7458</v>
      </c>
      <c r="J658" t="s">
        <v>2143</v>
      </c>
      <c r="K658">
        <v>41771</v>
      </c>
      <c r="L658">
        <v>700.05600000000004</v>
      </c>
    </row>
    <row r="659" spans="1:12">
      <c r="A659" t="str">
        <v>CA-2014-156006</v>
      </c>
      <c r="B659" t="str">
        <f>INDEX(Orders[Customer ID], MATCH(A659, Orders[Order ID],0))</f>
        <v>TM-21010</v>
      </c>
      <c r="C659" s="4">
        <f>INDEX(Orders[Order Date], MATCH(A659, Orders[Order ID],0))</f>
        <v>41759</v>
      </c>
      <c r="D659">
        <f>SUMIF(Orders[Order ID], A659, Orders[Sales])</f>
        <v>47.79</v>
      </c>
      <c r="I659" t="s">
        <v>7485</v>
      </c>
      <c r="J659" t="s">
        <v>2191</v>
      </c>
      <c r="K659">
        <v>41759</v>
      </c>
      <c r="L659">
        <v>47.79</v>
      </c>
    </row>
    <row r="660" spans="1:12">
      <c r="A660" t="str">
        <v>CA-2014-156160</v>
      </c>
      <c r="B660" t="str">
        <f>INDEX(Orders[Customer ID], MATCH(A660, Orders[Order ID],0))</f>
        <v>AS-10090</v>
      </c>
      <c r="C660" s="4">
        <f>INDEX(Orders[Order Date], MATCH(A660, Orders[Order ID],0))</f>
        <v>41904</v>
      </c>
      <c r="D660">
        <f>SUMIF(Orders[Order ID], A660, Orders[Sales])</f>
        <v>693.99199999999996</v>
      </c>
      <c r="I660" t="s">
        <v>7106</v>
      </c>
      <c r="J660" t="s">
        <v>744</v>
      </c>
      <c r="K660">
        <v>41904</v>
      </c>
      <c r="L660">
        <v>693.99199999999996</v>
      </c>
    </row>
    <row r="661" spans="1:12">
      <c r="A661" t="str">
        <v>CA-2014-156244</v>
      </c>
      <c r="B661" t="str">
        <f>INDEX(Orders[Customer ID], MATCH(A661, Orders[Order ID],0))</f>
        <v>DH-13675</v>
      </c>
      <c r="C661" s="4">
        <f>INDEX(Orders[Order Date], MATCH(A661, Orders[Order ID],0))</f>
        <v>41863</v>
      </c>
      <c r="D661">
        <f>SUMIF(Orders[Order ID], A661, Orders[Sales])</f>
        <v>457.74400000000003</v>
      </c>
      <c r="I661" t="s">
        <v>7250</v>
      </c>
      <c r="J661" t="s">
        <v>5832</v>
      </c>
      <c r="K661">
        <v>41863</v>
      </c>
      <c r="L661">
        <v>457.74400000000003</v>
      </c>
    </row>
    <row r="662" spans="1:12">
      <c r="A662" t="str">
        <v>CA-2014-156314</v>
      </c>
      <c r="B662" t="str">
        <f>INDEX(Orders[Customer ID], MATCH(A662, Orders[Order ID],0))</f>
        <v>RP-19390</v>
      </c>
      <c r="C662" s="4">
        <f>INDEX(Orders[Order Date], MATCH(A662, Orders[Order ID],0))</f>
        <v>41997</v>
      </c>
      <c r="D662">
        <f>SUMIF(Orders[Order ID], A662, Orders[Sales])</f>
        <v>30.36</v>
      </c>
      <c r="I662" t="s">
        <v>6717</v>
      </c>
      <c r="J662" t="s">
        <v>916</v>
      </c>
      <c r="K662">
        <v>41997</v>
      </c>
      <c r="L662">
        <v>30.36</v>
      </c>
    </row>
    <row r="663" spans="1:12">
      <c r="A663" t="str">
        <v>CA-2014-156342</v>
      </c>
      <c r="B663" t="str">
        <f>INDEX(Orders[Customer ID], MATCH(A663, Orders[Order ID],0))</f>
        <v>JF-15415</v>
      </c>
      <c r="C663" s="4">
        <f>INDEX(Orders[Order Date], MATCH(A663, Orders[Order ID],0))</f>
        <v>41807</v>
      </c>
      <c r="D663">
        <f>SUMIF(Orders[Order ID], A663, Orders[Sales])</f>
        <v>62.015999999999998</v>
      </c>
      <c r="I663" t="s">
        <v>7381</v>
      </c>
      <c r="J663" t="s">
        <v>63</v>
      </c>
      <c r="K663">
        <v>41807</v>
      </c>
      <c r="L663">
        <v>62.015999999999998</v>
      </c>
    </row>
    <row r="664" spans="1:12">
      <c r="A664" t="str">
        <v>CA-2014-156349</v>
      </c>
      <c r="B664" t="str">
        <f>INDEX(Orders[Customer ID], MATCH(A664, Orders[Order ID],0))</f>
        <v>ML-17395</v>
      </c>
      <c r="C664" s="4">
        <f>INDEX(Orders[Order Date], MATCH(A664, Orders[Order ID],0))</f>
        <v>41785</v>
      </c>
      <c r="D664">
        <f>SUMIF(Orders[Order ID], A664, Orders[Sales])</f>
        <v>576.23400000000004</v>
      </c>
      <c r="I664" t="s">
        <v>7427</v>
      </c>
      <c r="J664" t="s">
        <v>1699</v>
      </c>
      <c r="K664">
        <v>41785</v>
      </c>
      <c r="L664">
        <v>576.23400000000004</v>
      </c>
    </row>
    <row r="665" spans="1:12">
      <c r="A665" t="str">
        <v>CA-2014-156433</v>
      </c>
      <c r="B665" t="str">
        <f>INDEX(Orders[Customer ID], MATCH(A665, Orders[Order ID],0))</f>
        <v>ES-14020</v>
      </c>
      <c r="C665" s="4">
        <f>INDEX(Orders[Order Date], MATCH(A665, Orders[Order ID],0))</f>
        <v>41902</v>
      </c>
      <c r="D665">
        <f>SUMIF(Orders[Order ID], A665, Orders[Sales])</f>
        <v>31.68</v>
      </c>
      <c r="I665" t="s">
        <v>7115</v>
      </c>
      <c r="J665" t="s">
        <v>1084</v>
      </c>
      <c r="K665">
        <v>41902</v>
      </c>
      <c r="L665">
        <v>31.68</v>
      </c>
    </row>
    <row r="666" spans="1:12">
      <c r="A666" t="str">
        <v>CA-2014-156545</v>
      </c>
      <c r="B666" t="str">
        <f>INDEX(Orders[Customer ID], MATCH(A666, Orders[Order ID],0))</f>
        <v>JS-16030</v>
      </c>
      <c r="C666" s="4">
        <f>INDEX(Orders[Order Date], MATCH(A666, Orders[Order ID],0))</f>
        <v>41697</v>
      </c>
      <c r="D666">
        <f>SUMIF(Orders[Order ID], A666, Orders[Sales])</f>
        <v>19.456</v>
      </c>
      <c r="I666" t="s">
        <v>7626</v>
      </c>
      <c r="J666" t="s">
        <v>747</v>
      </c>
      <c r="K666">
        <v>41697</v>
      </c>
      <c r="L666">
        <v>19.456</v>
      </c>
    </row>
    <row r="667" spans="1:12">
      <c r="A667" t="str">
        <v>CA-2014-156587</v>
      </c>
      <c r="B667" t="str">
        <f>INDEX(Orders[Customer ID], MATCH(A667, Orders[Order ID],0))</f>
        <v>AB-10015</v>
      </c>
      <c r="C667" s="4">
        <f>INDEX(Orders[Order Date], MATCH(A667, Orders[Order ID],0))</f>
        <v>41705</v>
      </c>
      <c r="D667">
        <f>SUMIF(Orders[Order ID], A667, Orders[Sales])</f>
        <v>309.59199999999998</v>
      </c>
      <c r="I667" t="s">
        <v>7608</v>
      </c>
      <c r="J667" t="s">
        <v>4352</v>
      </c>
      <c r="K667">
        <v>41705</v>
      </c>
      <c r="L667">
        <v>309.59199999999998</v>
      </c>
    </row>
    <row r="668" spans="1:12">
      <c r="A668" t="str">
        <v>CA-2014-156594</v>
      </c>
      <c r="B668" t="str">
        <f>INDEX(Orders[Customer ID], MATCH(A668, Orders[Order ID],0))</f>
        <v>MC-17845</v>
      </c>
      <c r="C668" s="4">
        <f>INDEX(Orders[Order Date], MATCH(A668, Orders[Order ID],0))</f>
        <v>41993</v>
      </c>
      <c r="D668">
        <f>SUMIF(Orders[Order ID], A668, Orders[Sales])</f>
        <v>694.53399999999999</v>
      </c>
      <c r="I668" t="s">
        <v>6735</v>
      </c>
      <c r="J668" t="s">
        <v>39</v>
      </c>
      <c r="K668">
        <v>41993</v>
      </c>
      <c r="L668">
        <v>694.53399999999999</v>
      </c>
    </row>
    <row r="669" spans="1:12">
      <c r="A669" t="str">
        <v>CA-2014-156601</v>
      </c>
      <c r="B669" t="str">
        <f>INDEX(Orders[Customer ID], MATCH(A669, Orders[Order ID],0))</f>
        <v>FA-14230</v>
      </c>
      <c r="C669" s="4">
        <f>INDEX(Orders[Order Date], MATCH(A669, Orders[Order ID],0))</f>
        <v>41901</v>
      </c>
      <c r="D669">
        <f>SUMIF(Orders[Order ID], A669, Orders[Sales])</f>
        <v>7.16</v>
      </c>
      <c r="I669" t="s">
        <v>7124</v>
      </c>
      <c r="J669" t="s">
        <v>2073</v>
      </c>
      <c r="K669">
        <v>41901</v>
      </c>
      <c r="L669">
        <v>7.16</v>
      </c>
    </row>
    <row r="670" spans="1:12">
      <c r="A670" t="str">
        <v>CA-2014-156790</v>
      </c>
      <c r="B670" t="str">
        <f>INDEX(Orders[Customer ID], MATCH(A670, Orders[Order ID],0))</f>
        <v>VG-21790</v>
      </c>
      <c r="C670" s="4">
        <f>INDEX(Orders[Order Date], MATCH(A670, Orders[Order ID],0))</f>
        <v>41859</v>
      </c>
      <c r="D670">
        <f>SUMIF(Orders[Order ID], A670, Orders[Sales])</f>
        <v>155.45599999999999</v>
      </c>
      <c r="I670" t="s">
        <v>7264</v>
      </c>
      <c r="J670" t="s">
        <v>2764</v>
      </c>
      <c r="K670">
        <v>41859</v>
      </c>
      <c r="L670">
        <v>155.45599999999999</v>
      </c>
    </row>
    <row r="671" spans="1:12">
      <c r="A671" t="str">
        <v>CA-2014-156993</v>
      </c>
      <c r="B671" t="str">
        <f>INDEX(Orders[Customer ID], MATCH(A671, Orders[Order ID],0))</f>
        <v>RW-19630</v>
      </c>
      <c r="C671" s="4">
        <f>INDEX(Orders[Order Date], MATCH(A671, Orders[Order ID],0))</f>
        <v>41818</v>
      </c>
      <c r="D671">
        <f>SUMIF(Orders[Order ID], A671, Orders[Sales])</f>
        <v>6.08</v>
      </c>
      <c r="I671" t="s">
        <v>7357</v>
      </c>
      <c r="J671" t="s">
        <v>1945</v>
      </c>
      <c r="K671">
        <v>41818</v>
      </c>
      <c r="L671">
        <v>6.08</v>
      </c>
    </row>
    <row r="672" spans="1:12">
      <c r="A672" t="str">
        <v>CA-2014-157147</v>
      </c>
      <c r="B672" t="str">
        <f>INDEX(Orders[Customer ID], MATCH(A672, Orders[Order ID],0))</f>
        <v>BD-11605</v>
      </c>
      <c r="C672" s="4">
        <f>INDEX(Orders[Order Date], MATCH(A672, Orders[Order ID],0))</f>
        <v>41652</v>
      </c>
      <c r="D672">
        <f>SUMIF(Orders[Order ID], A672, Orders[Sales])</f>
        <v>1679.749</v>
      </c>
      <c r="I672" t="s">
        <v>7674</v>
      </c>
      <c r="J672" t="s">
        <v>2055</v>
      </c>
      <c r="K672">
        <v>41652</v>
      </c>
      <c r="L672">
        <v>1679.749</v>
      </c>
    </row>
    <row r="673" spans="1:12">
      <c r="A673" t="str">
        <v>CA-2014-157546</v>
      </c>
      <c r="B673" t="str">
        <f>INDEX(Orders[Customer ID], MATCH(A673, Orders[Order ID],0))</f>
        <v>RD-19720</v>
      </c>
      <c r="C673" s="4">
        <f>INDEX(Orders[Order Date], MATCH(A673, Orders[Order ID],0))</f>
        <v>41840</v>
      </c>
      <c r="D673">
        <f>SUMIF(Orders[Order ID], A673, Orders[Sales])</f>
        <v>112.542</v>
      </c>
      <c r="I673" t="s">
        <v>7308</v>
      </c>
      <c r="J673" t="s">
        <v>573</v>
      </c>
      <c r="K673">
        <v>41840</v>
      </c>
      <c r="L673">
        <v>112.542</v>
      </c>
    </row>
    <row r="674" spans="1:12">
      <c r="A674" t="str">
        <v>CA-2014-157609</v>
      </c>
      <c r="B674" t="str">
        <f>INDEX(Orders[Customer ID], MATCH(A674, Orders[Order ID],0))</f>
        <v>KN-16705</v>
      </c>
      <c r="C674" s="4">
        <f>INDEX(Orders[Order Date], MATCH(A674, Orders[Order ID],0))</f>
        <v>41714</v>
      </c>
      <c r="D674">
        <f>SUMIF(Orders[Order ID], A674, Orders[Sales])</f>
        <v>471.92</v>
      </c>
      <c r="I674" t="s">
        <v>7595</v>
      </c>
      <c r="J674" t="s">
        <v>2098</v>
      </c>
      <c r="K674">
        <v>41714</v>
      </c>
      <c r="L674">
        <v>471.92</v>
      </c>
    </row>
    <row r="675" spans="1:12">
      <c r="A675" t="str">
        <v>CA-2014-157623</v>
      </c>
      <c r="B675" t="str">
        <f>INDEX(Orders[Customer ID], MATCH(A675, Orders[Order ID],0))</f>
        <v>DK-13225</v>
      </c>
      <c r="C675" s="4">
        <f>INDEX(Orders[Order Date], MATCH(A675, Orders[Order ID],0))</f>
        <v>41712</v>
      </c>
      <c r="D675">
        <f>SUMIF(Orders[Order ID], A675, Orders[Sales])</f>
        <v>13.940000000000001</v>
      </c>
      <c r="I675" t="s">
        <v>7597</v>
      </c>
      <c r="J675" t="s">
        <v>295</v>
      </c>
      <c r="K675">
        <v>41712</v>
      </c>
      <c r="L675">
        <v>13.940000000000001</v>
      </c>
    </row>
    <row r="676" spans="1:12">
      <c r="A676" t="str">
        <v>CA-2014-157644</v>
      </c>
      <c r="B676" t="str">
        <f>INDEX(Orders[Customer ID], MATCH(A676, Orders[Order ID],0))</f>
        <v>AH-10030</v>
      </c>
      <c r="C676" s="4">
        <f>INDEX(Orders[Order Date], MATCH(A676, Orders[Order ID],0))</f>
        <v>42004</v>
      </c>
      <c r="D676">
        <f>SUMIF(Orders[Order ID], A676, Orders[Sales])</f>
        <v>53.67</v>
      </c>
      <c r="I676" t="s">
        <v>6681</v>
      </c>
      <c r="J676" t="s">
        <v>332</v>
      </c>
      <c r="K676">
        <v>42004</v>
      </c>
      <c r="L676">
        <v>53.67</v>
      </c>
    </row>
    <row r="677" spans="1:12">
      <c r="A677" t="str">
        <v>CA-2014-157721</v>
      </c>
      <c r="B677" t="str">
        <f>INDEX(Orders[Customer ID], MATCH(A677, Orders[Order ID],0))</f>
        <v>JM-16195</v>
      </c>
      <c r="C677" s="4">
        <f>INDEX(Orders[Order Date], MATCH(A677, Orders[Order ID],0))</f>
        <v>41884</v>
      </c>
      <c r="D677">
        <f>SUMIF(Orders[Order ID], A677, Orders[Sales])</f>
        <v>90.609999999999985</v>
      </c>
      <c r="I677" t="s">
        <v>7196</v>
      </c>
      <c r="J677" t="s">
        <v>1531</v>
      </c>
      <c r="K677">
        <v>41884</v>
      </c>
      <c r="L677">
        <v>90.609999999999985</v>
      </c>
    </row>
    <row r="678" spans="1:12">
      <c r="A678" t="str">
        <v>CA-2014-157784</v>
      </c>
      <c r="B678" t="str">
        <f>INDEX(Orders[Customer ID], MATCH(A678, Orders[Order ID],0))</f>
        <v>MC-17845</v>
      </c>
      <c r="C678" s="4">
        <f>INDEX(Orders[Order Date], MATCH(A678, Orders[Order ID],0))</f>
        <v>41825</v>
      </c>
      <c r="D678">
        <f>SUMIF(Orders[Order ID], A678, Orders[Sales])</f>
        <v>514.03000000000009</v>
      </c>
      <c r="I678" t="s">
        <v>7338</v>
      </c>
      <c r="J678" t="s">
        <v>39</v>
      </c>
      <c r="K678">
        <v>41825</v>
      </c>
      <c r="L678">
        <v>514.03000000000009</v>
      </c>
    </row>
    <row r="679" spans="1:12">
      <c r="A679" t="str">
        <v>CA-2014-157882</v>
      </c>
      <c r="B679" t="str">
        <f>INDEX(Orders[Customer ID], MATCH(A679, Orders[Order ID],0))</f>
        <v>AR-10405</v>
      </c>
      <c r="C679" s="4">
        <f>INDEX(Orders[Order Date], MATCH(A679, Orders[Order ID],0))</f>
        <v>41915</v>
      </c>
      <c r="D679">
        <f>SUMIF(Orders[Order ID], A679, Orders[Sales])</f>
        <v>265.78399999999999</v>
      </c>
      <c r="I679" t="s">
        <v>7059</v>
      </c>
      <c r="J679" t="s">
        <v>2543</v>
      </c>
      <c r="K679">
        <v>41915</v>
      </c>
      <c r="L679">
        <v>265.78399999999999</v>
      </c>
    </row>
    <row r="680" spans="1:12">
      <c r="A680" t="str">
        <v>CA-2014-157924</v>
      </c>
      <c r="B680" t="str">
        <f>INDEX(Orders[Customer ID], MATCH(A680, Orders[Order ID],0))</f>
        <v>HA-14920</v>
      </c>
      <c r="C680" s="4">
        <f>INDEX(Orders[Order Date], MATCH(A680, Orders[Order ID],0))</f>
        <v>41923</v>
      </c>
      <c r="D680">
        <f>SUMIF(Orders[Order ID], A680, Orders[Sales])</f>
        <v>465.488</v>
      </c>
      <c r="I680" t="s">
        <v>7034</v>
      </c>
      <c r="J680" t="s">
        <v>489</v>
      </c>
      <c r="K680">
        <v>41923</v>
      </c>
      <c r="L680">
        <v>465.488</v>
      </c>
    </row>
    <row r="681" spans="1:12">
      <c r="A681" t="str">
        <v>CA-2014-158029</v>
      </c>
      <c r="B681" t="str">
        <f>INDEX(Orders[Customer ID], MATCH(A681, Orders[Order ID],0))</f>
        <v>HF-14995</v>
      </c>
      <c r="C681" s="4">
        <f>INDEX(Orders[Order Date], MATCH(A681, Orders[Order ID],0))</f>
        <v>41785</v>
      </c>
      <c r="D681">
        <f>SUMIF(Orders[Order ID], A681, Orders[Sales])</f>
        <v>225.29599999999999</v>
      </c>
      <c r="I681" t="s">
        <v>7428</v>
      </c>
      <c r="J681" t="s">
        <v>538</v>
      </c>
      <c r="K681">
        <v>41785</v>
      </c>
      <c r="L681">
        <v>225.29599999999999</v>
      </c>
    </row>
    <row r="682" spans="1:12">
      <c r="A682" t="str">
        <v>CA-2014-158064</v>
      </c>
      <c r="B682" t="str">
        <f>INDEX(Orders[Customer ID], MATCH(A682, Orders[Order ID],0))</f>
        <v>AA-10375</v>
      </c>
      <c r="C682" s="4">
        <f>INDEX(Orders[Order Date], MATCH(A682, Orders[Order ID],0))</f>
        <v>41750</v>
      </c>
      <c r="D682">
        <f>SUMIF(Orders[Order ID], A682, Orders[Sales])</f>
        <v>16.52</v>
      </c>
      <c r="I682" t="s">
        <v>7504</v>
      </c>
      <c r="J682" t="s">
        <v>463</v>
      </c>
      <c r="K682">
        <v>41750</v>
      </c>
      <c r="L682">
        <v>16.52</v>
      </c>
    </row>
    <row r="683" spans="1:12">
      <c r="A683" t="str">
        <v>CA-2014-158225</v>
      </c>
      <c r="B683" t="str">
        <f>INDEX(Orders[Customer ID], MATCH(A683, Orders[Order ID],0))</f>
        <v>SE-20110</v>
      </c>
      <c r="C683" s="4">
        <f>INDEX(Orders[Order Date], MATCH(A683, Orders[Order ID],0))</f>
        <v>41904</v>
      </c>
      <c r="D683">
        <f>SUMIF(Orders[Order ID], A683, Orders[Sales])</f>
        <v>210.13</v>
      </c>
      <c r="I683" t="s">
        <v>7105</v>
      </c>
      <c r="J683" t="s">
        <v>284</v>
      </c>
      <c r="K683">
        <v>41904</v>
      </c>
      <c r="L683">
        <v>210.13</v>
      </c>
    </row>
    <row r="684" spans="1:12">
      <c r="A684" t="str">
        <v>CA-2014-158274</v>
      </c>
      <c r="B684" t="str">
        <f>INDEX(Orders[Customer ID], MATCH(A684, Orders[Order ID],0))</f>
        <v>RM-19675</v>
      </c>
      <c r="C684" s="4">
        <f>INDEX(Orders[Order Date], MATCH(A684, Orders[Order ID],0))</f>
        <v>41962</v>
      </c>
      <c r="D684">
        <f>SUMIF(Orders[Order ID], A684, Orders[Sales])</f>
        <v>682.91</v>
      </c>
      <c r="I684" t="s">
        <v>6879</v>
      </c>
      <c r="J684" t="s">
        <v>173</v>
      </c>
      <c r="K684">
        <v>41962</v>
      </c>
      <c r="L684">
        <v>682.91</v>
      </c>
    </row>
    <row r="685" spans="1:12">
      <c r="A685" t="str">
        <v>CA-2014-158281</v>
      </c>
      <c r="B685" t="str">
        <f>INDEX(Orders[Customer ID], MATCH(A685, Orders[Order ID],0))</f>
        <v>AG-10525</v>
      </c>
      <c r="C685" s="4">
        <f>INDEX(Orders[Order Date], MATCH(A685, Orders[Order ID],0))</f>
        <v>41884</v>
      </c>
      <c r="D685">
        <f>SUMIF(Orders[Order ID], A685, Orders[Sales])</f>
        <v>559.71</v>
      </c>
      <c r="I685" t="s">
        <v>7200</v>
      </c>
      <c r="J685" t="s">
        <v>6131</v>
      </c>
      <c r="K685">
        <v>41884</v>
      </c>
      <c r="L685">
        <v>559.71</v>
      </c>
    </row>
    <row r="686" spans="1:12">
      <c r="A686" t="str">
        <v>CA-2014-158337</v>
      </c>
      <c r="B686" t="str">
        <f>INDEX(Orders[Customer ID], MATCH(A686, Orders[Order ID],0))</f>
        <v>KA-16525</v>
      </c>
      <c r="C686" s="4">
        <f>INDEX(Orders[Order Date], MATCH(A686, Orders[Order ID],0))</f>
        <v>41709</v>
      </c>
      <c r="D686">
        <f>SUMIF(Orders[Order ID], A686, Orders[Sales])</f>
        <v>108.92</v>
      </c>
      <c r="I686" t="s">
        <v>7603</v>
      </c>
      <c r="J686" t="s">
        <v>992</v>
      </c>
      <c r="K686">
        <v>41709</v>
      </c>
      <c r="L686">
        <v>108.92</v>
      </c>
    </row>
    <row r="687" spans="1:12">
      <c r="A687" t="str">
        <v>CA-2014-158372</v>
      </c>
      <c r="B687" t="str">
        <f>INDEX(Orders[Customer ID], MATCH(A687, Orders[Order ID],0))</f>
        <v>RD-19900</v>
      </c>
      <c r="C687" s="4">
        <f>INDEX(Orders[Order Date], MATCH(A687, Orders[Order ID],0))</f>
        <v>41953</v>
      </c>
      <c r="D687">
        <f>SUMIF(Orders[Order ID], A687, Orders[Sales])</f>
        <v>807.68600000000004</v>
      </c>
      <c r="I687" t="s">
        <v>6933</v>
      </c>
      <c r="J687" t="s">
        <v>2382</v>
      </c>
      <c r="K687">
        <v>41953</v>
      </c>
      <c r="L687">
        <v>807.68600000000004</v>
      </c>
    </row>
    <row r="688" spans="1:12">
      <c r="A688" t="str">
        <v>CA-2014-158442</v>
      </c>
      <c r="B688" t="str">
        <f>INDEX(Orders[Customer ID], MATCH(A688, Orders[Order ID],0))</f>
        <v>AZ-10750</v>
      </c>
      <c r="C688" s="4">
        <f>INDEX(Orders[Order Date], MATCH(A688, Orders[Order ID],0))</f>
        <v>41715</v>
      </c>
      <c r="D688">
        <f>SUMIF(Orders[Order ID], A688, Orders[Sales])</f>
        <v>25.184000000000001</v>
      </c>
      <c r="I688" t="s">
        <v>7592</v>
      </c>
      <c r="J688" t="s">
        <v>2803</v>
      </c>
      <c r="K688">
        <v>41715</v>
      </c>
      <c r="L688">
        <v>25.184000000000001</v>
      </c>
    </row>
    <row r="689" spans="1:12">
      <c r="A689" t="str">
        <v>CA-2014-158470</v>
      </c>
      <c r="B689" t="str">
        <f>INDEX(Orders[Customer ID], MATCH(A689, Orders[Order ID],0))</f>
        <v>AG-10390</v>
      </c>
      <c r="C689" s="4">
        <f>INDEX(Orders[Order Date], MATCH(A689, Orders[Order ID],0))</f>
        <v>41748</v>
      </c>
      <c r="D689">
        <f>SUMIF(Orders[Order ID], A689, Orders[Sales])</f>
        <v>129.32999999999998</v>
      </c>
      <c r="I689" t="s">
        <v>7509</v>
      </c>
      <c r="J689" t="s">
        <v>2398</v>
      </c>
      <c r="K689">
        <v>41748</v>
      </c>
      <c r="L689">
        <v>129.32999999999998</v>
      </c>
    </row>
    <row r="690" spans="1:12">
      <c r="A690" t="str">
        <v>CA-2014-158540</v>
      </c>
      <c r="B690" t="str">
        <f>INDEX(Orders[Customer ID], MATCH(A690, Orders[Order ID],0))</f>
        <v>VG-21790</v>
      </c>
      <c r="C690" s="4">
        <f>INDEX(Orders[Order Date], MATCH(A690, Orders[Order ID],0))</f>
        <v>41967</v>
      </c>
      <c r="D690">
        <f>SUMIF(Orders[Order ID], A690, Orders[Sales])</f>
        <v>151.72</v>
      </c>
      <c r="I690" t="s">
        <v>6850</v>
      </c>
      <c r="J690" t="s">
        <v>2764</v>
      </c>
      <c r="K690">
        <v>41967</v>
      </c>
      <c r="L690">
        <v>151.72</v>
      </c>
    </row>
    <row r="691" spans="1:12">
      <c r="A691" t="str">
        <v>CA-2014-158771</v>
      </c>
      <c r="B691" t="str">
        <f>INDEX(Orders[Customer ID], MATCH(A691, Orders[Order ID],0))</f>
        <v>SB-20290</v>
      </c>
      <c r="C691" s="4">
        <f>INDEX(Orders[Order Date], MATCH(A691, Orders[Order ID],0))</f>
        <v>41768</v>
      </c>
      <c r="D691">
        <f>SUMIF(Orders[Order ID], A691, Orders[Sales])</f>
        <v>158.70999999999998</v>
      </c>
      <c r="I691" t="s">
        <v>7468</v>
      </c>
      <c r="J691" t="s">
        <v>1250</v>
      </c>
      <c r="K691">
        <v>41768</v>
      </c>
      <c r="L691">
        <v>158.70999999999998</v>
      </c>
    </row>
    <row r="692" spans="1:12">
      <c r="A692" t="str">
        <v>CA-2014-159121</v>
      </c>
      <c r="B692" t="str">
        <f>INDEX(Orders[Customer ID], MATCH(A692, Orders[Order ID],0))</f>
        <v>JO-15145</v>
      </c>
      <c r="C692" s="4">
        <f>INDEX(Orders[Order Date], MATCH(A692, Orders[Order ID],0))</f>
        <v>41846</v>
      </c>
      <c r="D692">
        <f>SUMIF(Orders[Order ID], A692, Orders[Sales])</f>
        <v>111.93</v>
      </c>
      <c r="I692" t="s">
        <v>7289</v>
      </c>
      <c r="J692" t="s">
        <v>1533</v>
      </c>
      <c r="K692">
        <v>41846</v>
      </c>
      <c r="L692">
        <v>111.93</v>
      </c>
    </row>
    <row r="693" spans="1:12">
      <c r="A693" t="str">
        <v>CA-2014-159184</v>
      </c>
      <c r="B693" t="str">
        <f>INDEX(Orders[Customer ID], MATCH(A693, Orders[Order ID],0))</f>
        <v>JC-15775</v>
      </c>
      <c r="C693" s="4">
        <f>INDEX(Orders[Order Date], MATCH(A693, Orders[Order ID],0))</f>
        <v>41896</v>
      </c>
      <c r="D693">
        <f>SUMIF(Orders[Order ID], A693, Orders[Sales])</f>
        <v>149.56</v>
      </c>
      <c r="I693" t="s">
        <v>7143</v>
      </c>
      <c r="J693" t="s">
        <v>2782</v>
      </c>
      <c r="K693">
        <v>41896</v>
      </c>
      <c r="L693">
        <v>149.56</v>
      </c>
    </row>
    <row r="694" spans="1:12">
      <c r="A694" t="str">
        <v>CA-2014-159310</v>
      </c>
      <c r="B694" t="str">
        <f>INDEX(Orders[Customer ID], MATCH(A694, Orders[Order ID],0))</f>
        <v>SC-20725</v>
      </c>
      <c r="C694" s="4">
        <f>INDEX(Orders[Order Date], MATCH(A694, Orders[Order ID],0))</f>
        <v>41950</v>
      </c>
      <c r="D694">
        <f>SUMIF(Orders[Order ID], A694, Orders[Sales])</f>
        <v>725.33199999999999</v>
      </c>
      <c r="I694" t="s">
        <v>6940</v>
      </c>
      <c r="J694" t="s">
        <v>2985</v>
      </c>
      <c r="K694">
        <v>41950</v>
      </c>
      <c r="L694">
        <v>725.33199999999999</v>
      </c>
    </row>
    <row r="695" spans="1:12">
      <c r="A695" t="str">
        <v>CA-2014-159338</v>
      </c>
      <c r="B695" t="str">
        <f>INDEX(Orders[Customer ID], MATCH(A695, Orders[Order ID],0))</f>
        <v>NS-18640</v>
      </c>
      <c r="C695" s="4">
        <f>INDEX(Orders[Order Date], MATCH(A695, Orders[Order ID],0))</f>
        <v>41815</v>
      </c>
      <c r="D695">
        <f>SUMIF(Orders[Order ID], A695, Orders[Sales])</f>
        <v>447.84</v>
      </c>
      <c r="I695" t="s">
        <v>7359</v>
      </c>
      <c r="J695" t="s">
        <v>2885</v>
      </c>
      <c r="K695">
        <v>41815</v>
      </c>
      <c r="L695">
        <v>447.84</v>
      </c>
    </row>
    <row r="696" spans="1:12">
      <c r="A696" t="str">
        <v>CA-2014-159478</v>
      </c>
      <c r="B696" t="str">
        <f>INDEX(Orders[Customer ID], MATCH(A696, Orders[Order ID],0))</f>
        <v>MH-17785</v>
      </c>
      <c r="C696" s="4">
        <f>INDEX(Orders[Order Date], MATCH(A696, Orders[Order ID],0))</f>
        <v>41912</v>
      </c>
      <c r="D696">
        <f>SUMIF(Orders[Order ID], A696, Orders[Sales])</f>
        <v>15.24</v>
      </c>
      <c r="I696" t="s">
        <v>7071</v>
      </c>
      <c r="J696" t="s">
        <v>2116</v>
      </c>
      <c r="K696">
        <v>41912</v>
      </c>
      <c r="L696">
        <v>15.24</v>
      </c>
    </row>
    <row r="697" spans="1:12">
      <c r="A697" t="str">
        <v>CA-2014-159520</v>
      </c>
      <c r="B697" t="str">
        <f>INDEX(Orders[Customer ID], MATCH(A697, Orders[Order ID],0))</f>
        <v>GT-14635</v>
      </c>
      <c r="C697" s="4">
        <f>INDEX(Orders[Order Date], MATCH(A697, Orders[Order ID],0))</f>
        <v>41796</v>
      </c>
      <c r="D697">
        <f>SUMIF(Orders[Order ID], A697, Orders[Sales])</f>
        <v>1158.4480000000001</v>
      </c>
      <c r="I697" t="s">
        <v>7400</v>
      </c>
      <c r="J697" t="s">
        <v>1476</v>
      </c>
      <c r="K697">
        <v>41796</v>
      </c>
      <c r="L697">
        <v>1158.4480000000001</v>
      </c>
    </row>
    <row r="698" spans="1:12">
      <c r="A698" t="str">
        <v>CA-2014-159625</v>
      </c>
      <c r="B698" t="str">
        <f>INDEX(Orders[Customer ID], MATCH(A698, Orders[Order ID],0))</f>
        <v>SM-20005</v>
      </c>
      <c r="C698" s="4">
        <f>INDEX(Orders[Order Date], MATCH(A698, Orders[Order ID],0))</f>
        <v>41966</v>
      </c>
      <c r="D698">
        <f>SUMIF(Orders[Order ID], A698, Orders[Sales])</f>
        <v>23.472000000000001</v>
      </c>
      <c r="I698" t="s">
        <v>6864</v>
      </c>
      <c r="J698" t="s">
        <v>4401</v>
      </c>
      <c r="K698">
        <v>41966</v>
      </c>
      <c r="L698">
        <v>23.472000000000001</v>
      </c>
    </row>
    <row r="699" spans="1:12">
      <c r="A699" t="str">
        <v>CA-2014-159681</v>
      </c>
      <c r="B699" t="str">
        <f>INDEX(Orders[Customer ID], MATCH(A699, Orders[Order ID],0))</f>
        <v>PO-18850</v>
      </c>
      <c r="C699" s="4">
        <f>INDEX(Orders[Order Date], MATCH(A699, Orders[Order ID],0))</f>
        <v>41980</v>
      </c>
      <c r="D699">
        <f>SUMIF(Orders[Order ID], A699, Orders[Sales])</f>
        <v>105.52</v>
      </c>
      <c r="I699" t="s">
        <v>6789</v>
      </c>
      <c r="J699" t="s">
        <v>103</v>
      </c>
      <c r="K699">
        <v>41980</v>
      </c>
      <c r="L699">
        <v>105.52</v>
      </c>
    </row>
    <row r="700" spans="1:12">
      <c r="A700" t="str">
        <v>CA-2014-159709</v>
      </c>
      <c r="B700" t="str">
        <f>INDEX(Orders[Customer ID], MATCH(A700, Orders[Order ID],0))</f>
        <v>AI-10855</v>
      </c>
      <c r="C700" s="4">
        <f>INDEX(Orders[Order Date], MATCH(A700, Orders[Order ID],0))</f>
        <v>41769</v>
      </c>
      <c r="D700">
        <f>SUMIF(Orders[Order ID], A700, Orders[Sales])</f>
        <v>201.73</v>
      </c>
      <c r="I700" t="s">
        <v>7464</v>
      </c>
      <c r="J700" t="s">
        <v>361</v>
      </c>
      <c r="K700">
        <v>41769</v>
      </c>
      <c r="L700">
        <v>201.73</v>
      </c>
    </row>
    <row r="701" spans="1:12">
      <c r="A701" t="str">
        <v>CA-2014-159800</v>
      </c>
      <c r="B701" t="str">
        <f>INDEX(Orders[Customer ID], MATCH(A701, Orders[Order ID],0))</f>
        <v>SG-20470</v>
      </c>
      <c r="C701" s="4">
        <f>INDEX(Orders[Order Date], MATCH(A701, Orders[Order ID],0))</f>
        <v>41971</v>
      </c>
      <c r="D701">
        <f>SUMIF(Orders[Order ID], A701, Orders[Sales])</f>
        <v>183.61</v>
      </c>
      <c r="I701" t="s">
        <v>6833</v>
      </c>
      <c r="J701" t="s">
        <v>2945</v>
      </c>
      <c r="K701">
        <v>41971</v>
      </c>
      <c r="L701">
        <v>183.61</v>
      </c>
    </row>
    <row r="702" spans="1:12">
      <c r="A702" t="str">
        <v>CA-2014-159814</v>
      </c>
      <c r="B702" t="str">
        <f>INDEX(Orders[Customer ID], MATCH(A702, Orders[Order ID],0))</f>
        <v>LP-17080</v>
      </c>
      <c r="C702" s="4">
        <f>INDEX(Orders[Order Date], MATCH(A702, Orders[Order ID],0))</f>
        <v>41814</v>
      </c>
      <c r="D702">
        <f>SUMIF(Orders[Order ID], A702, Orders[Sales])</f>
        <v>4.2720000000000002</v>
      </c>
      <c r="I702" t="s">
        <v>7361</v>
      </c>
      <c r="J702" t="s">
        <v>1068</v>
      </c>
      <c r="K702">
        <v>41814</v>
      </c>
      <c r="L702">
        <v>4.2720000000000002</v>
      </c>
    </row>
    <row r="703" spans="1:12">
      <c r="A703" t="str">
        <v>CA-2014-159835</v>
      </c>
      <c r="B703" t="str">
        <f>INDEX(Orders[Customer ID], MATCH(A703, Orders[Order ID],0))</f>
        <v>RB-19330</v>
      </c>
      <c r="C703" s="4">
        <f>INDEX(Orders[Order Date], MATCH(A703, Orders[Order ID],0))</f>
        <v>41960</v>
      </c>
      <c r="D703">
        <f>SUMIF(Orders[Order ID], A703, Orders[Sales])</f>
        <v>670.37799999999993</v>
      </c>
      <c r="I703" t="s">
        <v>6901</v>
      </c>
      <c r="J703" t="s">
        <v>1673</v>
      </c>
      <c r="K703">
        <v>41960</v>
      </c>
      <c r="L703">
        <v>670.37799999999993</v>
      </c>
    </row>
    <row r="704" spans="1:12">
      <c r="A704" t="str">
        <v>CA-2014-159849</v>
      </c>
      <c r="B704" t="str">
        <f>INDEX(Orders[Customer ID], MATCH(A704, Orders[Order ID],0))</f>
        <v>JK-15640</v>
      </c>
      <c r="C704" s="4">
        <f>INDEX(Orders[Order Date], MATCH(A704, Orders[Order ID],0))</f>
        <v>41901</v>
      </c>
      <c r="D704">
        <f>SUMIF(Orders[Order ID], A704, Orders[Sales])</f>
        <v>5.67</v>
      </c>
      <c r="I704" t="s">
        <v>7128</v>
      </c>
      <c r="J704" t="s">
        <v>2932</v>
      </c>
      <c r="K704">
        <v>41901</v>
      </c>
      <c r="L704">
        <v>5.67</v>
      </c>
    </row>
    <row r="705" spans="1:12">
      <c r="A705" t="str">
        <v>CA-2014-160066</v>
      </c>
      <c r="B705" t="str">
        <f>INDEX(Orders[Customer ID], MATCH(A705, Orders[Order ID],0))</f>
        <v>AH-10075</v>
      </c>
      <c r="C705" s="4">
        <f>INDEX(Orders[Order Date], MATCH(A705, Orders[Order ID],0))</f>
        <v>41959</v>
      </c>
      <c r="D705">
        <f>SUMIF(Orders[Order ID], A705, Orders[Sales])</f>
        <v>5.22</v>
      </c>
      <c r="I705" t="s">
        <v>6907</v>
      </c>
      <c r="J705" t="s">
        <v>931</v>
      </c>
      <c r="K705">
        <v>41959</v>
      </c>
      <c r="L705">
        <v>5.22</v>
      </c>
    </row>
    <row r="706" spans="1:12">
      <c r="A706" t="str">
        <v>CA-2014-160094</v>
      </c>
      <c r="B706" t="str">
        <f>INDEX(Orders[Customer ID], MATCH(A706, Orders[Order ID],0))</f>
        <v>JM-16195</v>
      </c>
      <c r="C706" s="4">
        <f>INDEX(Orders[Order Date], MATCH(A706, Orders[Order ID],0))</f>
        <v>41759</v>
      </c>
      <c r="D706">
        <f>SUMIF(Orders[Order ID], A706, Orders[Sales])</f>
        <v>1000.95</v>
      </c>
      <c r="I706" t="s">
        <v>7486</v>
      </c>
      <c r="J706" t="s">
        <v>1531</v>
      </c>
      <c r="K706">
        <v>41759</v>
      </c>
      <c r="L706">
        <v>1000.95</v>
      </c>
    </row>
    <row r="707" spans="1:12">
      <c r="A707" t="str">
        <v>CA-2014-160157</v>
      </c>
      <c r="B707" t="str">
        <f>INDEX(Orders[Customer ID], MATCH(A707, Orders[Order ID],0))</f>
        <v>MH-17455</v>
      </c>
      <c r="C707" s="4">
        <f>INDEX(Orders[Order Date], MATCH(A707, Orders[Order ID],0))</f>
        <v>41993</v>
      </c>
      <c r="D707">
        <f>SUMIF(Orders[Order ID], A707, Orders[Sales])</f>
        <v>190.84800000000001</v>
      </c>
      <c r="I707" t="s">
        <v>6738</v>
      </c>
      <c r="J707" t="s">
        <v>1903</v>
      </c>
      <c r="K707">
        <v>41993</v>
      </c>
      <c r="L707">
        <v>190.84800000000001</v>
      </c>
    </row>
    <row r="708" spans="1:12">
      <c r="A708" t="str">
        <v>CA-2014-160262</v>
      </c>
      <c r="B708" t="str">
        <f>INDEX(Orders[Customer ID], MATCH(A708, Orders[Order ID],0))</f>
        <v>TS-21205</v>
      </c>
      <c r="C708" s="4">
        <f>INDEX(Orders[Order Date], MATCH(A708, Orders[Order ID],0))</f>
        <v>41799</v>
      </c>
      <c r="D708">
        <f>SUMIF(Orders[Order ID], A708, Orders[Sales])</f>
        <v>134.6</v>
      </c>
      <c r="I708" t="s">
        <v>7393</v>
      </c>
      <c r="J708" t="s">
        <v>3080</v>
      </c>
      <c r="K708">
        <v>41799</v>
      </c>
      <c r="L708">
        <v>134.6</v>
      </c>
    </row>
    <row r="709" spans="1:12">
      <c r="A709" t="str">
        <v>CA-2014-160276</v>
      </c>
      <c r="B709" t="str">
        <f>INDEX(Orders[Customer ID], MATCH(A709, Orders[Order ID],0))</f>
        <v>AH-10690</v>
      </c>
      <c r="C709" s="4">
        <f>INDEX(Orders[Order Date], MATCH(A709, Orders[Order ID],0))</f>
        <v>41731</v>
      </c>
      <c r="D709">
        <f>SUMIF(Orders[Order ID], A709, Orders[Sales])</f>
        <v>177.68</v>
      </c>
      <c r="I709" t="s">
        <v>7548</v>
      </c>
      <c r="J709" t="s">
        <v>4293</v>
      </c>
      <c r="K709">
        <v>41731</v>
      </c>
      <c r="L709">
        <v>177.68</v>
      </c>
    </row>
    <row r="710" spans="1:12">
      <c r="A710" t="str">
        <v>CA-2014-160738</v>
      </c>
      <c r="B710" t="str">
        <f>INDEX(Orders[Customer ID], MATCH(A710, Orders[Order ID],0))</f>
        <v>KH-16330</v>
      </c>
      <c r="C710" s="4">
        <f>INDEX(Orders[Order Date], MATCH(A710, Orders[Order ID],0))</f>
        <v>41764</v>
      </c>
      <c r="D710">
        <f>SUMIF(Orders[Order ID], A710, Orders[Sales])</f>
        <v>45.247999999999998</v>
      </c>
      <c r="I710" t="s">
        <v>7475</v>
      </c>
      <c r="J710" t="s">
        <v>1090</v>
      </c>
      <c r="K710">
        <v>41764</v>
      </c>
      <c r="L710">
        <v>45.247999999999998</v>
      </c>
    </row>
    <row r="711" spans="1:12">
      <c r="A711" t="str">
        <v>CA-2014-160766</v>
      </c>
      <c r="B711" t="str">
        <f>INDEX(Orders[Customer ID], MATCH(A711, Orders[Order ID],0))</f>
        <v>DM-13015</v>
      </c>
      <c r="C711" s="4">
        <f>INDEX(Orders[Order Date], MATCH(A711, Orders[Order ID],0))</f>
        <v>41896</v>
      </c>
      <c r="D711">
        <f>SUMIF(Orders[Order ID], A711, Orders[Sales])</f>
        <v>4283.7919999999995</v>
      </c>
      <c r="I711" t="s">
        <v>7144</v>
      </c>
      <c r="J711" t="s">
        <v>1513</v>
      </c>
      <c r="K711">
        <v>41896</v>
      </c>
      <c r="L711">
        <v>4283.7919999999995</v>
      </c>
    </row>
    <row r="712" spans="1:12">
      <c r="A712" t="str">
        <v>CA-2014-160773</v>
      </c>
      <c r="B712" t="str">
        <f>INDEX(Orders[Customer ID], MATCH(A712, Orders[Order ID],0))</f>
        <v>LW-16825</v>
      </c>
      <c r="C712" s="4">
        <f>INDEX(Orders[Order Date], MATCH(A712, Orders[Order ID],0))</f>
        <v>41821</v>
      </c>
      <c r="D712">
        <f>SUMIF(Orders[Order ID], A712, Orders[Sales])</f>
        <v>581.10399999999993</v>
      </c>
      <c r="I712" t="s">
        <v>7347</v>
      </c>
      <c r="J712" t="s">
        <v>1935</v>
      </c>
      <c r="K712">
        <v>41821</v>
      </c>
      <c r="L712">
        <v>581.10399999999993</v>
      </c>
    </row>
    <row r="713" spans="1:12">
      <c r="A713" t="str">
        <v>CA-2014-161032</v>
      </c>
      <c r="B713" t="str">
        <f>INDEX(Orders[Customer ID], MATCH(A713, Orders[Order ID],0))</f>
        <v>MK-17905</v>
      </c>
      <c r="C713" s="4">
        <f>INDEX(Orders[Order Date], MATCH(A713, Orders[Order ID],0))</f>
        <v>41961</v>
      </c>
      <c r="D713">
        <f>SUMIF(Orders[Order ID], A713, Orders[Sales])</f>
        <v>392.94</v>
      </c>
      <c r="I713" t="s">
        <v>6896</v>
      </c>
      <c r="J713" t="s">
        <v>751</v>
      </c>
      <c r="K713">
        <v>41961</v>
      </c>
      <c r="L713">
        <v>392.94</v>
      </c>
    </row>
    <row r="714" spans="1:12">
      <c r="A714" t="str">
        <v>CA-2014-161249</v>
      </c>
      <c r="B714" t="str">
        <f>INDEX(Orders[Customer ID], MATCH(A714, Orders[Order ID],0))</f>
        <v>RD-19720</v>
      </c>
      <c r="C714" s="4">
        <f>INDEX(Orders[Order Date], MATCH(A714, Orders[Order ID],0))</f>
        <v>41860</v>
      </c>
      <c r="D714">
        <f>SUMIF(Orders[Order ID], A714, Orders[Sales])</f>
        <v>13.809000000000001</v>
      </c>
      <c r="I714" t="s">
        <v>7259</v>
      </c>
      <c r="J714" t="s">
        <v>573</v>
      </c>
      <c r="K714">
        <v>41860</v>
      </c>
      <c r="L714">
        <v>13.809000000000001</v>
      </c>
    </row>
    <row r="715" spans="1:12">
      <c r="A715" t="str">
        <v>CA-2014-161508</v>
      </c>
      <c r="B715" t="str">
        <f>INDEX(Orders[Customer ID], MATCH(A715, Orders[Order ID],0))</f>
        <v>PV-18985</v>
      </c>
      <c r="C715" s="4">
        <f>INDEX(Orders[Order Date], MATCH(A715, Orders[Order ID],0))</f>
        <v>41832</v>
      </c>
      <c r="D715">
        <f>SUMIF(Orders[Order ID], A715, Orders[Sales])</f>
        <v>554.16600000000005</v>
      </c>
      <c r="I715" t="s">
        <v>7325</v>
      </c>
      <c r="J715" t="s">
        <v>1949</v>
      </c>
      <c r="K715">
        <v>41832</v>
      </c>
      <c r="L715">
        <v>554.16600000000005</v>
      </c>
    </row>
    <row r="716" spans="1:12">
      <c r="A716" t="str">
        <v>CA-2014-161634</v>
      </c>
      <c r="B716" t="str">
        <f>INDEX(Orders[Customer ID], MATCH(A716, Orders[Order ID],0))</f>
        <v>CC-12220</v>
      </c>
      <c r="C716" s="4">
        <f>INDEX(Orders[Order Date], MATCH(A716, Orders[Order ID],0))</f>
        <v>41957</v>
      </c>
      <c r="D716">
        <f>SUMIF(Orders[Order ID], A716, Orders[Sales])</f>
        <v>32.4</v>
      </c>
      <c r="I716" t="s">
        <v>6918</v>
      </c>
      <c r="J716" t="s">
        <v>499</v>
      </c>
      <c r="K716">
        <v>41957</v>
      </c>
      <c r="L716">
        <v>32.4</v>
      </c>
    </row>
    <row r="717" spans="1:12">
      <c r="A717" t="str">
        <v>CA-2014-162089</v>
      </c>
      <c r="B717" t="str">
        <f>INDEX(Orders[Customer ID], MATCH(A717, Orders[Order ID],0))</f>
        <v>MP-17470</v>
      </c>
      <c r="C717" s="4">
        <f>INDEX(Orders[Order Date], MATCH(A717, Orders[Order ID],0))</f>
        <v>41728</v>
      </c>
      <c r="D717">
        <f>SUMIF(Orders[Order ID], A717, Orders[Sales])</f>
        <v>714.96600000000001</v>
      </c>
      <c r="I717" t="s">
        <v>7560</v>
      </c>
      <c r="J717" t="s">
        <v>5536</v>
      </c>
      <c r="K717">
        <v>41728</v>
      </c>
      <c r="L717">
        <v>714.96600000000001</v>
      </c>
    </row>
    <row r="718" spans="1:12">
      <c r="A718" t="str">
        <v>CA-2014-162278</v>
      </c>
      <c r="B718" t="str">
        <f>INDEX(Orders[Customer ID], MATCH(A718, Orders[Order ID],0))</f>
        <v>AH-10585</v>
      </c>
      <c r="C718" s="4">
        <f>INDEX(Orders[Order Date], MATCH(A718, Orders[Order ID],0))</f>
        <v>41938</v>
      </c>
      <c r="D718">
        <f>SUMIF(Orders[Order ID], A718, Orders[Sales])</f>
        <v>447.88</v>
      </c>
      <c r="I718" t="s">
        <v>6992</v>
      </c>
      <c r="J718" t="s">
        <v>548</v>
      </c>
      <c r="K718">
        <v>41938</v>
      </c>
      <c r="L718">
        <v>447.88</v>
      </c>
    </row>
    <row r="719" spans="1:12">
      <c r="A719" t="str">
        <v>CA-2014-162362</v>
      </c>
      <c r="B719" t="str">
        <f>INDEX(Orders[Customer ID], MATCH(A719, Orders[Order ID],0))</f>
        <v>JL-15505</v>
      </c>
      <c r="C719" s="4">
        <f>INDEX(Orders[Order Date], MATCH(A719, Orders[Order ID],0))</f>
        <v>41957</v>
      </c>
      <c r="D719">
        <f>SUMIF(Orders[Order ID], A719, Orders[Sales])</f>
        <v>24.240000000000002</v>
      </c>
      <c r="I719" t="s">
        <v>6915</v>
      </c>
      <c r="J719" t="s">
        <v>1350</v>
      </c>
      <c r="K719">
        <v>41957</v>
      </c>
      <c r="L719">
        <v>24.240000000000002</v>
      </c>
    </row>
    <row r="720" spans="1:12">
      <c r="A720" t="str">
        <v>CA-2014-162684</v>
      </c>
      <c r="B720" t="str">
        <f>INDEX(Orders[Customer ID], MATCH(A720, Orders[Order ID],0))</f>
        <v>AS-10630</v>
      </c>
      <c r="C720" s="4">
        <f>INDEX(Orders[Order Date], MATCH(A720, Orders[Order ID],0))</f>
        <v>41852</v>
      </c>
      <c r="D720">
        <f>SUMIF(Orders[Order ID], A720, Orders[Sales])</f>
        <v>5.68</v>
      </c>
      <c r="I720" t="s">
        <v>7280</v>
      </c>
      <c r="J720" t="s">
        <v>1989</v>
      </c>
      <c r="K720">
        <v>41852</v>
      </c>
      <c r="L720">
        <v>5.68</v>
      </c>
    </row>
    <row r="721" spans="1:12">
      <c r="A721" t="str">
        <v>CA-2014-162775</v>
      </c>
      <c r="B721" t="str">
        <f>INDEX(Orders[Customer ID], MATCH(A721, Orders[Order ID],0))</f>
        <v>CS-12250</v>
      </c>
      <c r="C721" s="4">
        <f>INDEX(Orders[Order Date], MATCH(A721, Orders[Order ID],0))</f>
        <v>41652</v>
      </c>
      <c r="D721">
        <f>SUMIF(Orders[Order ID], A721, Orders[Sales])</f>
        <v>1287.26</v>
      </c>
      <c r="I721" t="s">
        <v>7672</v>
      </c>
      <c r="J721" t="s">
        <v>698</v>
      </c>
      <c r="K721">
        <v>41652</v>
      </c>
      <c r="L721">
        <v>1287.26</v>
      </c>
    </row>
    <row r="722" spans="1:12">
      <c r="A722" t="str">
        <v>CA-2014-162866</v>
      </c>
      <c r="B722" t="str">
        <f>INDEX(Orders[Customer ID], MATCH(A722, Orders[Order ID],0))</f>
        <v>Co-12640</v>
      </c>
      <c r="C722" s="4">
        <f>INDEX(Orders[Order Date], MATCH(A722, Orders[Order ID],0))</f>
        <v>42000</v>
      </c>
      <c r="D722">
        <f>SUMIF(Orders[Order ID], A722, Orders[Sales])</f>
        <v>62.967999999999996</v>
      </c>
      <c r="I722" t="s">
        <v>6701</v>
      </c>
      <c r="J722" t="s">
        <v>5011</v>
      </c>
      <c r="K722">
        <v>42000</v>
      </c>
      <c r="L722">
        <v>62.967999999999996</v>
      </c>
    </row>
    <row r="723" spans="1:12">
      <c r="A723" t="str">
        <v>CA-2014-162992</v>
      </c>
      <c r="B723" t="str">
        <f>INDEX(Orders[Customer ID], MATCH(A723, Orders[Order ID],0))</f>
        <v>BP-11095</v>
      </c>
      <c r="C723" s="4">
        <f>INDEX(Orders[Order Date], MATCH(A723, Orders[Order ID],0))</f>
        <v>41992</v>
      </c>
      <c r="D723">
        <f>SUMIF(Orders[Order ID], A723, Orders[Sales])</f>
        <v>832.13799999999992</v>
      </c>
      <c r="I723" t="s">
        <v>6744</v>
      </c>
      <c r="J723" t="s">
        <v>441</v>
      </c>
      <c r="K723">
        <v>41992</v>
      </c>
      <c r="L723">
        <v>832.13799999999992</v>
      </c>
    </row>
    <row r="724" spans="1:12">
      <c r="A724" t="str">
        <v>CA-2014-163013</v>
      </c>
      <c r="B724" t="str">
        <f>INDEX(Orders[Customer ID], MATCH(A724, Orders[Order ID],0))</f>
        <v>BF-11080</v>
      </c>
      <c r="C724" s="4">
        <f>INDEX(Orders[Order Date], MATCH(A724, Orders[Order ID],0))</f>
        <v>41971</v>
      </c>
      <c r="D724">
        <f>SUMIF(Orders[Order ID], A724, Orders[Sales])</f>
        <v>14.67</v>
      </c>
      <c r="I724" t="s">
        <v>6829</v>
      </c>
      <c r="J724" t="s">
        <v>671</v>
      </c>
      <c r="K724">
        <v>41971</v>
      </c>
      <c r="L724">
        <v>14.67</v>
      </c>
    </row>
    <row r="725" spans="1:12">
      <c r="A725" t="str">
        <v>CA-2014-163034</v>
      </c>
      <c r="B725" t="str">
        <f>INDEX(Orders[Customer ID], MATCH(A725, Orders[Order ID],0))</f>
        <v>DK-12985</v>
      </c>
      <c r="C725" s="4">
        <f>INDEX(Orders[Order Date], MATCH(A725, Orders[Order ID],0))</f>
        <v>41967</v>
      </c>
      <c r="D725">
        <f>SUMIF(Orders[Order ID], A725, Orders[Sales])</f>
        <v>646.20000000000005</v>
      </c>
      <c r="I725" t="s">
        <v>6855</v>
      </c>
      <c r="J725" t="s">
        <v>201</v>
      </c>
      <c r="K725">
        <v>41967</v>
      </c>
      <c r="L725">
        <v>646.20000000000005</v>
      </c>
    </row>
    <row r="726" spans="1:12">
      <c r="A726" t="str">
        <v>CA-2014-163223</v>
      </c>
      <c r="B726" t="str">
        <f>INDEX(Orders[Customer ID], MATCH(A726, Orders[Order ID],0))</f>
        <v>KH-16690</v>
      </c>
      <c r="C726" s="4">
        <f>INDEX(Orders[Order Date], MATCH(A726, Orders[Order ID],0))</f>
        <v>41719</v>
      </c>
      <c r="D726">
        <f>SUMIF(Orders[Order ID], A726, Orders[Sales])</f>
        <v>3769.56</v>
      </c>
      <c r="I726" t="s">
        <v>7580</v>
      </c>
      <c r="J726" t="s">
        <v>60</v>
      </c>
      <c r="K726">
        <v>41719</v>
      </c>
      <c r="L726">
        <v>3769.56</v>
      </c>
    </row>
    <row r="727" spans="1:12">
      <c r="A727" t="str">
        <v>CA-2014-163293</v>
      </c>
      <c r="B727" t="str">
        <f>INDEX(Orders[Customer ID], MATCH(A727, Orders[Order ID],0))</f>
        <v>KC-16255</v>
      </c>
      <c r="C727" s="4">
        <f>INDEX(Orders[Order Date], MATCH(A727, Orders[Order ID],0))</f>
        <v>41890</v>
      </c>
      <c r="D727">
        <f>SUMIF(Orders[Order ID], A727, Orders[Sales])</f>
        <v>116.85</v>
      </c>
      <c r="I727" t="s">
        <v>7175</v>
      </c>
      <c r="J727" t="s">
        <v>4280</v>
      </c>
      <c r="K727">
        <v>41890</v>
      </c>
      <c r="L727">
        <v>116.85</v>
      </c>
    </row>
    <row r="728" spans="1:12">
      <c r="A728" t="str">
        <v>CA-2014-163412</v>
      </c>
      <c r="B728" t="str">
        <f>INDEX(Orders[Customer ID], MATCH(A728, Orders[Order ID],0))</f>
        <v>SM-20950</v>
      </c>
      <c r="C728" s="4">
        <f>INDEX(Orders[Order Date], MATCH(A728, Orders[Order ID],0))</f>
        <v>41993</v>
      </c>
      <c r="D728">
        <f>SUMIF(Orders[Order ID], A728, Orders[Sales])</f>
        <v>192.18600000000001</v>
      </c>
      <c r="I728" t="s">
        <v>6741</v>
      </c>
      <c r="J728" t="s">
        <v>656</v>
      </c>
      <c r="K728">
        <v>41993</v>
      </c>
      <c r="L728">
        <v>192.18600000000001</v>
      </c>
    </row>
    <row r="729" spans="1:12">
      <c r="A729" t="str">
        <v>CA-2014-163419</v>
      </c>
      <c r="B729" t="str">
        <f>INDEX(Orders[Customer ID], MATCH(A729, Orders[Order ID],0))</f>
        <v>TZ-21580</v>
      </c>
      <c r="C729" s="4">
        <f>INDEX(Orders[Order Date], MATCH(A729, Orders[Order ID],0))</f>
        <v>41954</v>
      </c>
      <c r="D729">
        <f>SUMIF(Orders[Order ID], A729, Orders[Sales])</f>
        <v>1167.296</v>
      </c>
      <c r="I729" t="s">
        <v>6925</v>
      </c>
      <c r="J729" t="s">
        <v>964</v>
      </c>
      <c r="K729">
        <v>41954</v>
      </c>
      <c r="L729">
        <v>1167.296</v>
      </c>
    </row>
    <row r="730" spans="1:12">
      <c r="A730" t="str">
        <v>CA-2014-163447</v>
      </c>
      <c r="B730" t="str">
        <f>INDEX(Orders[Customer ID], MATCH(A730, Orders[Order ID],0))</f>
        <v>TB-21190</v>
      </c>
      <c r="C730" s="4">
        <f>INDEX(Orders[Order Date], MATCH(A730, Orders[Order ID],0))</f>
        <v>42000</v>
      </c>
      <c r="D730">
        <f>SUMIF(Orders[Order ID], A730, Orders[Sales])</f>
        <v>767.21400000000006</v>
      </c>
      <c r="I730" t="s">
        <v>6703</v>
      </c>
      <c r="J730" t="s">
        <v>1346</v>
      </c>
      <c r="K730">
        <v>42000</v>
      </c>
      <c r="L730">
        <v>767.21400000000006</v>
      </c>
    </row>
    <row r="731" spans="1:12">
      <c r="A731" t="str">
        <v>CA-2014-163468</v>
      </c>
      <c r="B731" t="str">
        <f>INDEX(Orders[Customer ID], MATCH(A731, Orders[Order ID],0))</f>
        <v>JK-15730</v>
      </c>
      <c r="C731" s="4">
        <f>INDEX(Orders[Order Date], MATCH(A731, Orders[Order ID],0))</f>
        <v>41961</v>
      </c>
      <c r="D731">
        <f>SUMIF(Orders[Order ID], A731, Orders[Sales])</f>
        <v>1109.3720000000001</v>
      </c>
      <c r="I731" t="s">
        <v>6894</v>
      </c>
      <c r="J731" t="s">
        <v>1888</v>
      </c>
      <c r="K731">
        <v>41961</v>
      </c>
      <c r="L731">
        <v>1109.3720000000001</v>
      </c>
    </row>
    <row r="732" spans="1:12">
      <c r="A732" t="str">
        <v>CA-2014-163552</v>
      </c>
      <c r="B732" t="str">
        <f>INDEX(Orders[Customer ID], MATCH(A732, Orders[Order ID],0))</f>
        <v>LA-16780</v>
      </c>
      <c r="C732" s="4">
        <f>INDEX(Orders[Order Date], MATCH(A732, Orders[Order ID],0))</f>
        <v>41831</v>
      </c>
      <c r="D732">
        <f>SUMIF(Orders[Order ID], A732, Orders[Sales])</f>
        <v>1368.6200000000001</v>
      </c>
      <c r="I732" t="s">
        <v>7326</v>
      </c>
      <c r="J732" t="s">
        <v>2759</v>
      </c>
      <c r="K732">
        <v>41831</v>
      </c>
      <c r="L732">
        <v>1368.6200000000001</v>
      </c>
    </row>
    <row r="733" spans="1:12">
      <c r="A733" t="str">
        <v>CA-2014-163559</v>
      </c>
      <c r="B733" t="str">
        <f>INDEX(Orders[Customer ID], MATCH(A733, Orders[Order ID],0))</f>
        <v>ST-20530</v>
      </c>
      <c r="C733" s="4">
        <f>INDEX(Orders[Order Date], MATCH(A733, Orders[Order ID],0))</f>
        <v>41905</v>
      </c>
      <c r="D733">
        <f>SUMIF(Orders[Order ID], A733, Orders[Sales])</f>
        <v>139.44</v>
      </c>
      <c r="I733" t="s">
        <v>7096</v>
      </c>
      <c r="J733" t="s">
        <v>2558</v>
      </c>
      <c r="K733">
        <v>41905</v>
      </c>
      <c r="L733">
        <v>139.44</v>
      </c>
    </row>
    <row r="734" spans="1:12">
      <c r="A734" t="str">
        <v>CA-2014-163650</v>
      </c>
      <c r="B734" t="str">
        <f>INDEX(Orders[Customer ID], MATCH(A734, Orders[Order ID],0))</f>
        <v>TT-21220</v>
      </c>
      <c r="C734" s="4">
        <f>INDEX(Orders[Order Date], MATCH(A734, Orders[Order ID],0))</f>
        <v>41905</v>
      </c>
      <c r="D734">
        <f>SUMIF(Orders[Order ID], A734, Orders[Sales])</f>
        <v>44.34</v>
      </c>
      <c r="I734" t="s">
        <v>7102</v>
      </c>
      <c r="J734" t="s">
        <v>2957</v>
      </c>
      <c r="K734">
        <v>41905</v>
      </c>
      <c r="L734">
        <v>44.34</v>
      </c>
    </row>
    <row r="735" spans="1:12">
      <c r="A735" t="str">
        <v>CA-2014-163748</v>
      </c>
      <c r="B735" t="str">
        <f>INDEX(Orders[Customer ID], MATCH(A735, Orders[Order ID],0))</f>
        <v>HG-15025</v>
      </c>
      <c r="C735" s="4">
        <f>INDEX(Orders[Order Date], MATCH(A735, Orders[Order ID],0))</f>
        <v>41926</v>
      </c>
      <c r="D735">
        <f>SUMIF(Orders[Order ID], A735, Orders[Sales])</f>
        <v>2003.1200000000001</v>
      </c>
      <c r="I735" t="s">
        <v>7023</v>
      </c>
      <c r="J735" t="s">
        <v>163</v>
      </c>
      <c r="K735">
        <v>41926</v>
      </c>
      <c r="L735">
        <v>2003.1200000000001</v>
      </c>
    </row>
    <row r="736" spans="1:12">
      <c r="A736" t="str">
        <v>CA-2014-163867</v>
      </c>
      <c r="B736" t="str">
        <f>INDEX(Orders[Customer ID], MATCH(A736, Orders[Order ID],0))</f>
        <v>RE-19450</v>
      </c>
      <c r="C736" s="4">
        <f>INDEX(Orders[Order Date], MATCH(A736, Orders[Order ID],0))</f>
        <v>41793</v>
      </c>
      <c r="D736">
        <f>SUMIF(Orders[Order ID], A736, Orders[Sales])</f>
        <v>210.17599999999999</v>
      </c>
      <c r="I736" t="s">
        <v>7408</v>
      </c>
      <c r="J736" t="s">
        <v>3726</v>
      </c>
      <c r="K736">
        <v>41793</v>
      </c>
      <c r="L736">
        <v>210.17599999999999</v>
      </c>
    </row>
    <row r="737" spans="1:12">
      <c r="A737" t="str">
        <v>CA-2014-164182</v>
      </c>
      <c r="B737" t="str">
        <f>INDEX(Orders[Customer ID], MATCH(A737, Orders[Order ID],0))</f>
        <v>ST-20530</v>
      </c>
      <c r="C737" s="4">
        <f>INDEX(Orders[Order Date], MATCH(A737, Orders[Order ID],0))</f>
        <v>41834</v>
      </c>
      <c r="D737">
        <f>SUMIF(Orders[Order ID], A737, Orders[Sales])</f>
        <v>111.05000000000001</v>
      </c>
      <c r="I737" t="s">
        <v>7317</v>
      </c>
      <c r="J737" t="s">
        <v>2558</v>
      </c>
      <c r="K737">
        <v>41834</v>
      </c>
      <c r="L737">
        <v>111.05000000000001</v>
      </c>
    </row>
    <row r="738" spans="1:12">
      <c r="A738" t="str">
        <v>CA-2014-164210</v>
      </c>
      <c r="B738" t="str">
        <f>INDEX(Orders[Customer ID], MATCH(A738, Orders[Order ID],0))</f>
        <v>PW-19240</v>
      </c>
      <c r="C738" s="4">
        <f>INDEX(Orders[Order Date], MATCH(A738, Orders[Order ID],0))</f>
        <v>41961</v>
      </c>
      <c r="D738">
        <f>SUMIF(Orders[Order ID], A738, Orders[Sales])</f>
        <v>181.78799999999998</v>
      </c>
      <c r="I738" t="s">
        <v>6886</v>
      </c>
      <c r="J738" t="s">
        <v>4609</v>
      </c>
      <c r="K738">
        <v>41961</v>
      </c>
      <c r="L738">
        <v>181.78799999999998</v>
      </c>
    </row>
    <row r="739" spans="1:12">
      <c r="A739" t="str">
        <v>CA-2014-164224</v>
      </c>
      <c r="B739" t="str">
        <f>INDEX(Orders[Customer ID], MATCH(A739, Orders[Order ID],0))</f>
        <v>TT-21070</v>
      </c>
      <c r="C739" s="4">
        <f>INDEX(Orders[Order Date], MATCH(A739, Orders[Order ID],0))</f>
        <v>41777</v>
      </c>
      <c r="D739">
        <f>SUMIF(Orders[Order ID], A739, Orders[Sales])</f>
        <v>165.16800000000001</v>
      </c>
      <c r="I739" t="s">
        <v>7447</v>
      </c>
      <c r="J739" t="s">
        <v>880</v>
      </c>
      <c r="K739">
        <v>41777</v>
      </c>
      <c r="L739">
        <v>165.16800000000001</v>
      </c>
    </row>
    <row r="740" spans="1:12">
      <c r="A740" t="str">
        <v>CA-2014-164259</v>
      </c>
      <c r="B740" t="str">
        <f>INDEX(Orders[Customer ID], MATCH(A740, Orders[Order ID],0))</f>
        <v>SP-20860</v>
      </c>
      <c r="C740" s="4">
        <f>INDEX(Orders[Order Date], MATCH(A740, Orders[Order ID],0))</f>
        <v>42001</v>
      </c>
      <c r="D740">
        <f>SUMIF(Orders[Order ID], A740, Orders[Sales])</f>
        <v>99.135999999999996</v>
      </c>
      <c r="I740" t="s">
        <v>6697</v>
      </c>
      <c r="J740" t="s">
        <v>1841</v>
      </c>
      <c r="K740">
        <v>42001</v>
      </c>
      <c r="L740">
        <v>99.135999999999996</v>
      </c>
    </row>
    <row r="741" spans="1:12">
      <c r="A741" t="str">
        <v>CA-2014-164315</v>
      </c>
      <c r="B741" t="str">
        <f>INDEX(Orders[Customer ID], MATCH(A741, Orders[Order ID],0))</f>
        <v>RD-19585</v>
      </c>
      <c r="C741" s="4">
        <f>INDEX(Orders[Order Date], MATCH(A741, Orders[Order ID],0))</f>
        <v>41731</v>
      </c>
      <c r="D741">
        <f>SUMIF(Orders[Order ID], A741, Orders[Sales])</f>
        <v>1220.67</v>
      </c>
      <c r="I741" t="s">
        <v>7546</v>
      </c>
      <c r="J741" t="s">
        <v>2924</v>
      </c>
      <c r="K741">
        <v>41731</v>
      </c>
      <c r="L741">
        <v>1220.67</v>
      </c>
    </row>
    <row r="742" spans="1:12">
      <c r="A742" t="str">
        <v>CA-2014-164385</v>
      </c>
      <c r="B742" t="str">
        <f>INDEX(Orders[Customer ID], MATCH(A742, Orders[Order ID],0))</f>
        <v>NB-18580</v>
      </c>
      <c r="C742" s="4">
        <f>INDEX(Orders[Order Date], MATCH(A742, Orders[Order ID],0))</f>
        <v>41908</v>
      </c>
      <c r="D742">
        <f>SUMIF(Orders[Order ID], A742, Orders[Sales])</f>
        <v>143.952</v>
      </c>
      <c r="I742" t="s">
        <v>7086</v>
      </c>
      <c r="J742" t="s">
        <v>7000</v>
      </c>
      <c r="K742">
        <v>41908</v>
      </c>
      <c r="L742">
        <v>143.952</v>
      </c>
    </row>
    <row r="743" spans="1:12">
      <c r="A743" t="str">
        <v>CA-2014-164469</v>
      </c>
      <c r="B743" t="str">
        <f>INDEX(Orders[Customer ID], MATCH(A743, Orders[Order ID],0))</f>
        <v>GK-14620</v>
      </c>
      <c r="C743" s="4">
        <f>INDEX(Orders[Order Date], MATCH(A743, Orders[Order ID],0))</f>
        <v>41815</v>
      </c>
      <c r="D743">
        <f>SUMIF(Orders[Order ID], A743, Orders[Sales])</f>
        <v>344.91999999999996</v>
      </c>
      <c r="I743" t="s">
        <v>7360</v>
      </c>
      <c r="J743" t="s">
        <v>2349</v>
      </c>
      <c r="K743">
        <v>41815</v>
      </c>
      <c r="L743">
        <v>344.91999999999996</v>
      </c>
    </row>
    <row r="744" spans="1:12">
      <c r="A744" t="str">
        <v>CA-2014-164721</v>
      </c>
      <c r="B744" t="str">
        <f>INDEX(Orders[Customer ID], MATCH(A744, Orders[Order ID],0))</f>
        <v>LW-16825</v>
      </c>
      <c r="C744" s="4">
        <f>INDEX(Orders[Order Date], MATCH(A744, Orders[Order ID],0))</f>
        <v>41968</v>
      </c>
      <c r="D744">
        <f>SUMIF(Orders[Order ID], A744, Orders[Sales])</f>
        <v>371.52</v>
      </c>
      <c r="I744" t="s">
        <v>6843</v>
      </c>
      <c r="J744" t="s">
        <v>1935</v>
      </c>
      <c r="K744">
        <v>41968</v>
      </c>
      <c r="L744">
        <v>371.52</v>
      </c>
    </row>
    <row r="745" spans="1:12">
      <c r="A745" t="str">
        <v>CA-2014-164742</v>
      </c>
      <c r="B745" t="str">
        <f>INDEX(Orders[Customer ID], MATCH(A745, Orders[Order ID],0))</f>
        <v>ML-17395</v>
      </c>
      <c r="C745" s="4">
        <f>INDEX(Orders[Order Date], MATCH(A745, Orders[Order ID],0))</f>
        <v>41925</v>
      </c>
      <c r="D745">
        <f>SUMIF(Orders[Order ID], A745, Orders[Sales])</f>
        <v>264.92</v>
      </c>
      <c r="I745" t="s">
        <v>7027</v>
      </c>
      <c r="J745" t="s">
        <v>1699</v>
      </c>
      <c r="K745">
        <v>41925</v>
      </c>
      <c r="L745">
        <v>264.92</v>
      </c>
    </row>
    <row r="746" spans="1:12">
      <c r="A746" t="str">
        <v>CA-2014-164749</v>
      </c>
      <c r="B746" t="str">
        <f>INDEX(Orders[Customer ID], MATCH(A746, Orders[Order ID],0))</f>
        <v>BG-11740</v>
      </c>
      <c r="C746" s="4">
        <f>INDEX(Orders[Order Date], MATCH(A746, Orders[Order ID],0))</f>
        <v>41721</v>
      </c>
      <c r="D746">
        <f>SUMIF(Orders[Order ID], A746, Orders[Sales])</f>
        <v>9.9120000000000008</v>
      </c>
      <c r="I746" t="s">
        <v>7574</v>
      </c>
      <c r="J746" t="s">
        <v>1536</v>
      </c>
      <c r="K746">
        <v>41721</v>
      </c>
      <c r="L746">
        <v>9.9120000000000008</v>
      </c>
    </row>
    <row r="747" spans="1:12">
      <c r="A747" t="str">
        <v>CA-2014-164861</v>
      </c>
      <c r="B747" t="str">
        <f>INDEX(Orders[Customer ID], MATCH(A747, Orders[Order ID],0))</f>
        <v>MC-17635</v>
      </c>
      <c r="C747" s="4">
        <f>INDEX(Orders[Order Date], MATCH(A747, Orders[Order ID],0))</f>
        <v>41976</v>
      </c>
      <c r="D747">
        <f>SUMIF(Orders[Order ID], A747, Orders[Sales])</f>
        <v>25.92</v>
      </c>
      <c r="I747" t="s">
        <v>6808</v>
      </c>
      <c r="J747" t="s">
        <v>3010</v>
      </c>
      <c r="K747">
        <v>41976</v>
      </c>
      <c r="L747">
        <v>25.92</v>
      </c>
    </row>
    <row r="748" spans="1:12">
      <c r="A748" t="str">
        <v>CA-2014-164903</v>
      </c>
      <c r="B748" t="str">
        <f>INDEX(Orders[Customer ID], MATCH(A748, Orders[Order ID],0))</f>
        <v>SR-20740</v>
      </c>
      <c r="C748" s="4">
        <f>INDEX(Orders[Order Date], MATCH(A748, Orders[Order ID],0))</f>
        <v>41690</v>
      </c>
      <c r="D748">
        <f>SUMIF(Orders[Order ID], A748, Orders[Sales])</f>
        <v>12.96</v>
      </c>
      <c r="I748" t="s">
        <v>7632</v>
      </c>
      <c r="J748" t="s">
        <v>3056</v>
      </c>
      <c r="K748">
        <v>41690</v>
      </c>
      <c r="L748">
        <v>12.96</v>
      </c>
    </row>
    <row r="749" spans="1:12">
      <c r="A749" t="str">
        <v>CA-2014-164910</v>
      </c>
      <c r="B749" t="str">
        <f>INDEX(Orders[Customer ID], MATCH(A749, Orders[Order ID],0))</f>
        <v>DM-13345</v>
      </c>
      <c r="C749" s="4">
        <f>INDEX(Orders[Order Date], MATCH(A749, Orders[Order ID],0))</f>
        <v>41955</v>
      </c>
      <c r="D749">
        <f>SUMIF(Orders[Order ID], A749, Orders[Sales])</f>
        <v>7.8719999999999999</v>
      </c>
      <c r="I749" t="s">
        <v>6921</v>
      </c>
      <c r="J749" t="s">
        <v>600</v>
      </c>
      <c r="K749">
        <v>41955</v>
      </c>
      <c r="L749">
        <v>7.8719999999999999</v>
      </c>
    </row>
    <row r="750" spans="1:12">
      <c r="A750" t="str">
        <v>CA-2014-164973</v>
      </c>
      <c r="B750" t="str">
        <f>INDEX(Orders[Customer ID], MATCH(A750, Orders[Order ID],0))</f>
        <v>NM-18445</v>
      </c>
      <c r="C750" s="4">
        <f>INDEX(Orders[Order Date], MATCH(A750, Orders[Order ID],0))</f>
        <v>41947</v>
      </c>
      <c r="D750">
        <f>SUMIF(Orders[Order ID], A750, Orders[Sales])</f>
        <v>4807.3719999999994</v>
      </c>
      <c r="I750" t="s">
        <v>6950</v>
      </c>
      <c r="J750" t="s">
        <v>2795</v>
      </c>
      <c r="K750">
        <v>41947</v>
      </c>
      <c r="L750">
        <v>4807.3719999999994</v>
      </c>
    </row>
    <row r="751" spans="1:12">
      <c r="A751" t="str">
        <v>CA-2014-165309</v>
      </c>
      <c r="B751" t="str">
        <f>INDEX(Orders[Customer ID], MATCH(A751, Orders[Order ID],0))</f>
        <v>KD-16270</v>
      </c>
      <c r="C751" s="4">
        <f>INDEX(Orders[Order Date], MATCH(A751, Orders[Order ID],0))</f>
        <v>41954</v>
      </c>
      <c r="D751">
        <f>SUMIF(Orders[Order ID], A751, Orders[Sales])</f>
        <v>1639.4960000000001</v>
      </c>
      <c r="I751" t="s">
        <v>6926</v>
      </c>
      <c r="J751" t="s">
        <v>4762</v>
      </c>
      <c r="K751">
        <v>41954</v>
      </c>
      <c r="L751">
        <v>1639.4960000000001</v>
      </c>
    </row>
    <row r="752" spans="1:12">
      <c r="A752" t="str">
        <v>CA-2014-165379</v>
      </c>
      <c r="B752" t="str">
        <f>INDEX(Orders[Customer ID], MATCH(A752, Orders[Order ID],0))</f>
        <v>BM-11650</v>
      </c>
      <c r="C752" s="4">
        <f>INDEX(Orders[Order Date], MATCH(A752, Orders[Order ID],0))</f>
        <v>41829</v>
      </c>
      <c r="D752">
        <f>SUMIF(Orders[Order ID], A752, Orders[Sales])</f>
        <v>24.72</v>
      </c>
      <c r="I752" t="s">
        <v>7330</v>
      </c>
      <c r="J752" t="s">
        <v>901</v>
      </c>
      <c r="K752">
        <v>41829</v>
      </c>
      <c r="L752">
        <v>24.72</v>
      </c>
    </row>
    <row r="753" spans="1:12">
      <c r="A753" t="str">
        <v>CA-2014-165393</v>
      </c>
      <c r="B753" t="str">
        <f>INDEX(Orders[Customer ID], MATCH(A753, Orders[Order ID],0))</f>
        <v>NC-18415</v>
      </c>
      <c r="C753" s="4">
        <f>INDEX(Orders[Order Date], MATCH(A753, Orders[Order ID],0))</f>
        <v>42000</v>
      </c>
      <c r="D753">
        <f>SUMIF(Orders[Order ID], A753, Orders[Sales])</f>
        <v>4.984</v>
      </c>
      <c r="I753" t="s">
        <v>6706</v>
      </c>
      <c r="J753" t="s">
        <v>1133</v>
      </c>
      <c r="K753">
        <v>42000</v>
      </c>
      <c r="L753">
        <v>4.984</v>
      </c>
    </row>
    <row r="754" spans="1:12">
      <c r="A754" t="str">
        <v>CA-2014-165428</v>
      </c>
      <c r="B754" t="str">
        <f>INDEX(Orders[Customer ID], MATCH(A754, Orders[Order ID],0))</f>
        <v>JL-15130</v>
      </c>
      <c r="C754" s="4">
        <f>INDEX(Orders[Order Date], MATCH(A754, Orders[Order ID],0))</f>
        <v>41883</v>
      </c>
      <c r="D754">
        <f>SUMIF(Orders[Order ID], A754, Orders[Sales])</f>
        <v>34.752000000000002</v>
      </c>
      <c r="I754" t="s">
        <v>7204</v>
      </c>
      <c r="J754" t="s">
        <v>262</v>
      </c>
      <c r="K754">
        <v>41883</v>
      </c>
      <c r="L754">
        <v>34.752000000000002</v>
      </c>
    </row>
    <row r="755" spans="1:12">
      <c r="A755" t="str">
        <v>CA-2014-165477</v>
      </c>
      <c r="B755" t="str">
        <f>INDEX(Orders[Customer ID], MATCH(A755, Orders[Order ID],0))</f>
        <v>RE-19405</v>
      </c>
      <c r="C755" s="4">
        <f>INDEX(Orders[Order Date], MATCH(A755, Orders[Order ID],0))</f>
        <v>42002</v>
      </c>
      <c r="D755">
        <f>SUMIF(Orders[Order ID], A755, Orders[Sales])</f>
        <v>48.36</v>
      </c>
      <c r="I755" t="s">
        <v>6695</v>
      </c>
      <c r="J755" t="s">
        <v>6696</v>
      </c>
      <c r="K755">
        <v>42002</v>
      </c>
      <c r="L755">
        <v>48.36</v>
      </c>
    </row>
    <row r="756" spans="1:12">
      <c r="A756" t="str">
        <v>CA-2014-165540</v>
      </c>
      <c r="B756" t="str">
        <f>INDEX(Orders[Customer ID], MATCH(A756, Orders[Order ID],0))</f>
        <v>TM-21010</v>
      </c>
      <c r="C756" s="4">
        <f>INDEX(Orders[Order Date], MATCH(A756, Orders[Order ID],0))</f>
        <v>41691</v>
      </c>
      <c r="D756">
        <f>SUMIF(Orders[Order ID], A756, Orders[Sales])</f>
        <v>8.85</v>
      </c>
      <c r="I756" t="s">
        <v>7630</v>
      </c>
      <c r="J756" t="s">
        <v>2191</v>
      </c>
      <c r="K756">
        <v>41691</v>
      </c>
      <c r="L756">
        <v>8.85</v>
      </c>
    </row>
    <row r="757" spans="1:12">
      <c r="A757" t="str">
        <v>CA-2014-165568</v>
      </c>
      <c r="B757" t="str">
        <f>INDEX(Orders[Customer ID], MATCH(A757, Orders[Order ID],0))</f>
        <v>BF-11020</v>
      </c>
      <c r="C757" s="4">
        <f>INDEX(Orders[Order Date], MATCH(A757, Orders[Order ID],0))</f>
        <v>41685</v>
      </c>
      <c r="D757">
        <f>SUMIF(Orders[Order ID], A757, Orders[Sales])</f>
        <v>21.36</v>
      </c>
      <c r="I757" t="s">
        <v>7637</v>
      </c>
      <c r="J757" t="s">
        <v>1776</v>
      </c>
      <c r="K757">
        <v>41685</v>
      </c>
      <c r="L757">
        <v>21.36</v>
      </c>
    </row>
    <row r="758" spans="1:12">
      <c r="A758" t="str">
        <v>CA-2014-165764</v>
      </c>
      <c r="B758" t="str">
        <f>INDEX(Orders[Customer ID], MATCH(A758, Orders[Order ID],0))</f>
        <v>SH-20395</v>
      </c>
      <c r="C758" s="4">
        <f>INDEX(Orders[Order Date], MATCH(A758, Orders[Order ID],0))</f>
        <v>41946</v>
      </c>
      <c r="D758">
        <f>SUMIF(Orders[Order ID], A758, Orders[Sales])</f>
        <v>1395.673</v>
      </c>
      <c r="I758" t="s">
        <v>6962</v>
      </c>
      <c r="J758" t="s">
        <v>627</v>
      </c>
      <c r="K758">
        <v>41946</v>
      </c>
      <c r="L758">
        <v>1395.673</v>
      </c>
    </row>
    <row r="759" spans="1:12">
      <c r="A759" t="str">
        <v>CA-2014-165806</v>
      </c>
      <c r="B759" t="str">
        <f>INDEX(Orders[Customer ID], MATCH(A759, Orders[Order ID],0))</f>
        <v>VM-21685</v>
      </c>
      <c r="C759" s="4">
        <f>INDEX(Orders[Order Date], MATCH(A759, Orders[Order ID],0))</f>
        <v>41736</v>
      </c>
      <c r="D759">
        <f>SUMIF(Orders[Order ID], A759, Orders[Sales])</f>
        <v>259.29000000000002</v>
      </c>
      <c r="I759" t="s">
        <v>7530</v>
      </c>
      <c r="J759" t="s">
        <v>1414</v>
      </c>
      <c r="K759">
        <v>41736</v>
      </c>
      <c r="L759">
        <v>259.29000000000002</v>
      </c>
    </row>
    <row r="760" spans="1:12">
      <c r="A760" t="str">
        <v>CA-2014-165974</v>
      </c>
      <c r="B760" t="str">
        <f>INDEX(Orders[Customer ID], MATCH(A760, Orders[Order ID],0))</f>
        <v>DL-12865</v>
      </c>
      <c r="C760" s="4">
        <f>INDEX(Orders[Order Date], MATCH(A760, Orders[Order ID],0))</f>
        <v>41819</v>
      </c>
      <c r="D760">
        <f>SUMIF(Orders[Order ID], A760, Orders[Sales])</f>
        <v>32.76</v>
      </c>
      <c r="I760" t="s">
        <v>7354</v>
      </c>
      <c r="J760" t="s">
        <v>2150</v>
      </c>
      <c r="K760">
        <v>41819</v>
      </c>
      <c r="L760">
        <v>32.76</v>
      </c>
    </row>
    <row r="761" spans="1:12">
      <c r="A761" t="str">
        <v>CA-2014-166051</v>
      </c>
      <c r="B761" t="str">
        <f>INDEX(Orders[Customer ID], MATCH(A761, Orders[Order ID],0))</f>
        <v>JK-15625</v>
      </c>
      <c r="C761" s="4">
        <f>INDEX(Orders[Order Date], MATCH(A761, Orders[Order ID],0))</f>
        <v>41790</v>
      </c>
      <c r="D761">
        <f>SUMIF(Orders[Order ID], A761, Orders[Sales])</f>
        <v>773.7</v>
      </c>
      <c r="I761" t="s">
        <v>7416</v>
      </c>
      <c r="J761" t="s">
        <v>1606</v>
      </c>
      <c r="K761">
        <v>41790</v>
      </c>
      <c r="L761">
        <v>773.7</v>
      </c>
    </row>
    <row r="762" spans="1:12">
      <c r="A762" t="str">
        <v>CA-2014-166086</v>
      </c>
      <c r="B762" t="str">
        <f>INDEX(Orders[Customer ID], MATCH(A762, Orders[Order ID],0))</f>
        <v>CT-11995</v>
      </c>
      <c r="C762" s="4">
        <f>INDEX(Orders[Order Date], MATCH(A762, Orders[Order ID],0))</f>
        <v>41766</v>
      </c>
      <c r="D762">
        <f>SUMIF(Orders[Order ID], A762, Orders[Sales])</f>
        <v>1091.3499999999999</v>
      </c>
      <c r="I762" t="s">
        <v>7470</v>
      </c>
      <c r="J762" t="s">
        <v>2039</v>
      </c>
      <c r="K762">
        <v>41766</v>
      </c>
      <c r="L762">
        <v>1091.3499999999999</v>
      </c>
    </row>
    <row r="763" spans="1:12">
      <c r="A763" t="str">
        <v>CA-2014-166191</v>
      </c>
      <c r="B763" t="str">
        <f>INDEX(Orders[Customer ID], MATCH(A763, Orders[Order ID],0))</f>
        <v>DK-13150</v>
      </c>
      <c r="C763" s="4">
        <f>INDEX(Orders[Order Date], MATCH(A763, Orders[Order ID],0))</f>
        <v>41978</v>
      </c>
      <c r="D763">
        <f>SUMIF(Orders[Order ID], A763, Orders[Sales])</f>
        <v>433.56</v>
      </c>
      <c r="I763" t="s">
        <v>6800</v>
      </c>
      <c r="J763" t="s">
        <v>299</v>
      </c>
      <c r="K763">
        <v>41978</v>
      </c>
      <c r="L763">
        <v>433.56</v>
      </c>
    </row>
    <row r="764" spans="1:12">
      <c r="A764" t="str">
        <v>CA-2014-166457</v>
      </c>
      <c r="B764" t="str">
        <f>INDEX(Orders[Customer ID], MATCH(A764, Orders[Order ID],0))</f>
        <v>PF-19120</v>
      </c>
      <c r="C764" s="4">
        <f>INDEX(Orders[Order Date], MATCH(A764, Orders[Order ID],0))</f>
        <v>41764</v>
      </c>
      <c r="D764">
        <f>SUMIF(Orders[Order ID], A764, Orders[Sales])</f>
        <v>40.54</v>
      </c>
      <c r="I764" t="s">
        <v>7473</v>
      </c>
      <c r="J764" t="s">
        <v>6087</v>
      </c>
      <c r="K764">
        <v>41764</v>
      </c>
      <c r="L764">
        <v>40.54</v>
      </c>
    </row>
    <row r="765" spans="1:12">
      <c r="A765" t="str">
        <v>CA-2014-166471</v>
      </c>
      <c r="B765" t="str">
        <f>INDEX(Orders[Customer ID], MATCH(A765, Orders[Order ID],0))</f>
        <v>MG-17650</v>
      </c>
      <c r="C765" s="4">
        <f>INDEX(Orders[Order Date], MATCH(A765, Orders[Order ID],0))</f>
        <v>41860</v>
      </c>
      <c r="D765">
        <f>SUMIF(Orders[Order ID], A765, Orders[Sales])</f>
        <v>1310.3359999999998</v>
      </c>
      <c r="I765" t="s">
        <v>7256</v>
      </c>
      <c r="J765" t="s">
        <v>826</v>
      </c>
      <c r="K765">
        <v>41860</v>
      </c>
      <c r="L765">
        <v>1310.3359999999998</v>
      </c>
    </row>
    <row r="766" spans="1:12">
      <c r="A766" t="str">
        <v>CA-2014-166555</v>
      </c>
      <c r="B766" t="str">
        <f>INDEX(Orders[Customer ID], MATCH(A766, Orders[Order ID],0))</f>
        <v>JK-15205</v>
      </c>
      <c r="C766" s="4">
        <f>INDEX(Orders[Order Date], MATCH(A766, Orders[Order ID],0))</f>
        <v>41831</v>
      </c>
      <c r="D766">
        <f>SUMIF(Orders[Order ID], A766, Orders[Sales])</f>
        <v>164.85</v>
      </c>
      <c r="I766" t="s">
        <v>7329</v>
      </c>
      <c r="J766" t="s">
        <v>1597</v>
      </c>
      <c r="K766">
        <v>41831</v>
      </c>
      <c r="L766">
        <v>164.85</v>
      </c>
    </row>
    <row r="767" spans="1:12">
      <c r="A767" t="str">
        <v>CA-2014-166590</v>
      </c>
      <c r="B767" t="str">
        <f>INDEX(Orders[Customer ID], MATCH(A767, Orders[Order ID],0))</f>
        <v>NC-18625</v>
      </c>
      <c r="C767" s="4">
        <f>INDEX(Orders[Order Date], MATCH(A767, Orders[Order ID],0))</f>
        <v>41941</v>
      </c>
      <c r="D767">
        <f>SUMIF(Orders[Order ID], A767, Orders[Sales])</f>
        <v>77.86</v>
      </c>
      <c r="I767" t="s">
        <v>6988</v>
      </c>
      <c r="J767" t="s">
        <v>3131</v>
      </c>
      <c r="K767">
        <v>41941</v>
      </c>
      <c r="L767">
        <v>77.86</v>
      </c>
    </row>
    <row r="768" spans="1:12">
      <c r="A768" t="str">
        <v>CA-2014-166716</v>
      </c>
      <c r="B768" t="str">
        <f>INDEX(Orders[Customer ID], MATCH(A768, Orders[Order ID],0))</f>
        <v>CR-12730</v>
      </c>
      <c r="C768" s="4">
        <f>INDEX(Orders[Order Date], MATCH(A768, Orders[Order ID],0))</f>
        <v>41871</v>
      </c>
      <c r="D768">
        <f>SUMIF(Orders[Order ID], A768, Orders[Sales])</f>
        <v>421.37200000000001</v>
      </c>
      <c r="I768" t="s">
        <v>7233</v>
      </c>
      <c r="J768" t="s">
        <v>1817</v>
      </c>
      <c r="K768">
        <v>41871</v>
      </c>
      <c r="L768">
        <v>421.37200000000001</v>
      </c>
    </row>
    <row r="769" spans="1:12">
      <c r="A769" t="str">
        <v>CA-2014-166730</v>
      </c>
      <c r="B769" t="str">
        <f>INDEX(Orders[Customer ID], MATCH(A769, Orders[Order ID],0))</f>
        <v>DD-13570</v>
      </c>
      <c r="C769" s="4">
        <f>INDEX(Orders[Order Date], MATCH(A769, Orders[Order ID],0))</f>
        <v>42003</v>
      </c>
      <c r="D769">
        <f>SUMIF(Orders[Order ID], A769, Orders[Sales])</f>
        <v>39.128</v>
      </c>
      <c r="I769" t="s">
        <v>6688</v>
      </c>
      <c r="J769" t="s">
        <v>1130</v>
      </c>
      <c r="K769">
        <v>42003</v>
      </c>
      <c r="L769">
        <v>39.128</v>
      </c>
    </row>
    <row r="770" spans="1:12">
      <c r="A770" t="str">
        <v>CA-2014-166744</v>
      </c>
      <c r="B770" t="str">
        <f>INDEX(Orders[Customer ID], MATCH(A770, Orders[Order ID],0))</f>
        <v>DN-13690</v>
      </c>
      <c r="C770" s="4">
        <f>INDEX(Orders[Order Date], MATCH(A770, Orders[Order ID],0))</f>
        <v>41902</v>
      </c>
      <c r="D770">
        <f>SUMIF(Orders[Order ID], A770, Orders[Sales])</f>
        <v>587.14</v>
      </c>
      <c r="I770" t="s">
        <v>7118</v>
      </c>
      <c r="J770" t="s">
        <v>3221</v>
      </c>
      <c r="K770">
        <v>41902</v>
      </c>
      <c r="L770">
        <v>587.14</v>
      </c>
    </row>
    <row r="771" spans="1:12">
      <c r="A771" t="str">
        <v>CA-2014-166863</v>
      </c>
      <c r="B771" t="str">
        <f>INDEX(Orders[Customer ID], MATCH(A771, Orders[Order ID],0))</f>
        <v>SC-20020</v>
      </c>
      <c r="C771" s="4">
        <f>INDEX(Orders[Order Date], MATCH(A771, Orders[Order ID],0))</f>
        <v>41810</v>
      </c>
      <c r="D771">
        <f>SUMIF(Orders[Order ID], A771, Orders[Sales])</f>
        <v>1353.5296000000001</v>
      </c>
      <c r="I771" t="s">
        <v>7376</v>
      </c>
      <c r="J771" t="s">
        <v>5860</v>
      </c>
      <c r="K771">
        <v>41810</v>
      </c>
      <c r="L771">
        <v>1353.5296000000001</v>
      </c>
    </row>
    <row r="772" spans="1:12">
      <c r="A772" t="str">
        <v>CA-2014-166884</v>
      </c>
      <c r="B772" t="str">
        <f>INDEX(Orders[Customer ID], MATCH(A772, Orders[Order ID],0))</f>
        <v>CK-12205</v>
      </c>
      <c r="C772" s="4">
        <f>INDEX(Orders[Order Date], MATCH(A772, Orders[Order ID],0))</f>
        <v>41709</v>
      </c>
      <c r="D772">
        <f>SUMIF(Orders[Order ID], A772, Orders[Sales])</f>
        <v>18.783999999999999</v>
      </c>
      <c r="I772" t="s">
        <v>7602</v>
      </c>
      <c r="J772" t="s">
        <v>1063</v>
      </c>
      <c r="K772">
        <v>41709</v>
      </c>
      <c r="L772">
        <v>18.783999999999999</v>
      </c>
    </row>
    <row r="773" spans="1:12">
      <c r="A773" t="str">
        <v>CA-2014-166891</v>
      </c>
      <c r="B773" t="str">
        <f>INDEX(Orders[Customer ID], MATCH(A773, Orders[Order ID],0))</f>
        <v>CC-12220</v>
      </c>
      <c r="C773" s="4">
        <f>INDEX(Orders[Order Date], MATCH(A773, Orders[Order ID],0))</f>
        <v>41916</v>
      </c>
      <c r="D773">
        <f>SUMIF(Orders[Order ID], A773, Orders[Sales])</f>
        <v>589.41</v>
      </c>
      <c r="I773" t="s">
        <v>7057</v>
      </c>
      <c r="J773" t="s">
        <v>499</v>
      </c>
      <c r="K773">
        <v>41916</v>
      </c>
      <c r="L773">
        <v>589.41</v>
      </c>
    </row>
    <row r="774" spans="1:12">
      <c r="A774" t="str">
        <v>CA-2014-166954</v>
      </c>
      <c r="B774" t="str">
        <f>INDEX(Orders[Customer ID], MATCH(A774, Orders[Order ID],0))</f>
        <v>BT-11305</v>
      </c>
      <c r="C774" s="4">
        <f>INDEX(Orders[Order Date], MATCH(A774, Orders[Order ID],0))</f>
        <v>41754</v>
      </c>
      <c r="D774">
        <f>SUMIF(Orders[Order ID], A774, Orders[Sales])</f>
        <v>2061.0100000000002</v>
      </c>
      <c r="I774" t="s">
        <v>7499</v>
      </c>
      <c r="J774" t="s">
        <v>3833</v>
      </c>
      <c r="K774">
        <v>41754</v>
      </c>
      <c r="L774">
        <v>2061.0100000000002</v>
      </c>
    </row>
    <row r="775" spans="1:12">
      <c r="A775" t="str">
        <v>CA-2014-166961</v>
      </c>
      <c r="B775" t="str">
        <f>INDEX(Orders[Customer ID], MATCH(A775, Orders[Order ID],0))</f>
        <v>CD-12790</v>
      </c>
      <c r="C775" s="4">
        <f>INDEX(Orders[Order Date], MATCH(A775, Orders[Order ID],0))</f>
        <v>42000</v>
      </c>
      <c r="D775">
        <f>SUMIF(Orders[Order ID], A775, Orders[Sales])</f>
        <v>107.346</v>
      </c>
      <c r="I775" t="s">
        <v>6704</v>
      </c>
      <c r="J775" t="s">
        <v>4200</v>
      </c>
      <c r="K775">
        <v>42000</v>
      </c>
      <c r="L775">
        <v>107.346</v>
      </c>
    </row>
    <row r="776" spans="1:12">
      <c r="A776" t="str">
        <v>CA-2014-166989</v>
      </c>
      <c r="B776" t="str">
        <f>INDEX(Orders[Customer ID], MATCH(A776, Orders[Order ID],0))</f>
        <v>RM-19675</v>
      </c>
      <c r="C776" s="4">
        <f>INDEX(Orders[Order Date], MATCH(A776, Orders[Order ID],0))</f>
        <v>41957</v>
      </c>
      <c r="D776">
        <f>SUMIF(Orders[Order ID], A776, Orders[Sales])</f>
        <v>80.623999999999995</v>
      </c>
      <c r="I776" t="s">
        <v>6917</v>
      </c>
      <c r="J776" t="s">
        <v>173</v>
      </c>
      <c r="K776">
        <v>41957</v>
      </c>
      <c r="L776">
        <v>80.623999999999995</v>
      </c>
    </row>
    <row r="777" spans="1:12">
      <c r="A777" t="str">
        <v>CA-2014-167164</v>
      </c>
      <c r="B777" t="str">
        <f>INDEX(Orders[Customer ID], MATCH(A777, Orders[Order ID],0))</f>
        <v>AG-10270</v>
      </c>
      <c r="C777" s="4">
        <f>INDEX(Orders[Order Date], MATCH(A777, Orders[Order ID],0))</f>
        <v>41772</v>
      </c>
      <c r="D777">
        <f>SUMIF(Orders[Order ID], A777, Orders[Sales])</f>
        <v>55.5</v>
      </c>
      <c r="I777" t="s">
        <v>7453</v>
      </c>
      <c r="J777" t="s">
        <v>3578</v>
      </c>
      <c r="K777">
        <v>41772</v>
      </c>
      <c r="L777">
        <v>55.5</v>
      </c>
    </row>
    <row r="778" spans="1:12">
      <c r="A778" t="str">
        <v>CA-2014-167199</v>
      </c>
      <c r="B778" t="str">
        <f>INDEX(Orders[Customer ID], MATCH(A778, Orders[Order ID],0))</f>
        <v>ME-17320</v>
      </c>
      <c r="C778" s="4">
        <f>INDEX(Orders[Order Date], MATCH(A778, Orders[Order ID],0))</f>
        <v>41645</v>
      </c>
      <c r="D778">
        <f>SUMIF(Orders[Order ID], A778, Orders[Sales])</f>
        <v>4374.88</v>
      </c>
      <c r="I778" t="s">
        <v>7682</v>
      </c>
      <c r="J778" t="s">
        <v>1147</v>
      </c>
      <c r="K778">
        <v>41645</v>
      </c>
      <c r="L778">
        <v>4374.88</v>
      </c>
    </row>
    <row r="779" spans="1:12">
      <c r="A779" t="str">
        <v>CA-2014-167360</v>
      </c>
      <c r="B779" t="str">
        <f>INDEX(Orders[Customer ID], MATCH(A779, Orders[Order ID],0))</f>
        <v>RB-19435</v>
      </c>
      <c r="C779" s="4">
        <f>INDEX(Orders[Order Date], MATCH(A779, Orders[Order ID],0))</f>
        <v>41967</v>
      </c>
      <c r="D779">
        <f>SUMIF(Orders[Order ID], A779, Orders[Sales])</f>
        <v>111.79</v>
      </c>
      <c r="I779" t="s">
        <v>6852</v>
      </c>
      <c r="J779" t="s">
        <v>483</v>
      </c>
      <c r="K779">
        <v>41967</v>
      </c>
      <c r="L779">
        <v>111.79</v>
      </c>
    </row>
    <row r="780" spans="1:12">
      <c r="A780" t="str">
        <v>CA-2014-167486</v>
      </c>
      <c r="B780" t="str">
        <f>INDEX(Orders[Customer ID], MATCH(A780, Orders[Order ID],0))</f>
        <v>JO-15145</v>
      </c>
      <c r="C780" s="4">
        <f>INDEX(Orders[Order Date], MATCH(A780, Orders[Order ID],0))</f>
        <v>41970</v>
      </c>
      <c r="D780">
        <f>SUMIF(Orders[Order ID], A780, Orders[Sales])</f>
        <v>199.9</v>
      </c>
      <c r="I780" t="s">
        <v>6837</v>
      </c>
      <c r="J780" t="s">
        <v>1533</v>
      </c>
      <c r="K780">
        <v>41970</v>
      </c>
      <c r="L780">
        <v>199.9</v>
      </c>
    </row>
    <row r="781" spans="1:12">
      <c r="A781" t="str">
        <v>CA-2014-167724</v>
      </c>
      <c r="B781" t="str">
        <f>INDEX(Orders[Customer ID], MATCH(A781, Orders[Order ID],0))</f>
        <v>BF-11170</v>
      </c>
      <c r="C781" s="4">
        <f>INDEX(Orders[Order Date], MATCH(A781, Orders[Order ID],0))</f>
        <v>41742</v>
      </c>
      <c r="D781">
        <f>SUMIF(Orders[Order ID], A781, Orders[Sales])</f>
        <v>7.83</v>
      </c>
      <c r="I781" t="s">
        <v>7515</v>
      </c>
      <c r="J781" t="s">
        <v>431</v>
      </c>
      <c r="K781">
        <v>41742</v>
      </c>
      <c r="L781">
        <v>7.83</v>
      </c>
    </row>
    <row r="782" spans="1:12">
      <c r="A782" t="str">
        <v>CA-2014-167850</v>
      </c>
      <c r="B782" t="str">
        <f>INDEX(Orders[Customer ID], MATCH(A782, Orders[Order ID],0))</f>
        <v>AG-10525</v>
      </c>
      <c r="C782" s="4">
        <f>INDEX(Orders[Order Date], MATCH(A782, Orders[Order ID],0))</f>
        <v>41860</v>
      </c>
      <c r="D782">
        <f>SUMIF(Orders[Order ID], A782, Orders[Sales])</f>
        <v>193.93599999999998</v>
      </c>
      <c r="I782" t="s">
        <v>7254</v>
      </c>
      <c r="J782" t="s">
        <v>6131</v>
      </c>
      <c r="K782">
        <v>41860</v>
      </c>
      <c r="L782">
        <v>193.93599999999998</v>
      </c>
    </row>
    <row r="783" spans="1:12">
      <c r="A783" t="str">
        <v>CA-2014-167927</v>
      </c>
      <c r="B783" t="str">
        <f>INDEX(Orders[Customer ID], MATCH(A783, Orders[Order ID],0))</f>
        <v>XP-21865</v>
      </c>
      <c r="C783" s="4">
        <f>INDEX(Orders[Order Date], MATCH(A783, Orders[Order ID],0))</f>
        <v>41659</v>
      </c>
      <c r="D783">
        <f>SUMIF(Orders[Order ID], A783, Orders[Sales])</f>
        <v>708.6160000000001</v>
      </c>
      <c r="I783" t="s">
        <v>7665</v>
      </c>
      <c r="J783" t="s">
        <v>1171</v>
      </c>
      <c r="K783">
        <v>41659</v>
      </c>
      <c r="L783">
        <v>708.6160000000001</v>
      </c>
    </row>
    <row r="784" spans="1:12">
      <c r="A784" t="str">
        <v>CA-2014-167997</v>
      </c>
      <c r="B784" t="str">
        <f>INDEX(Orders[Customer ID], MATCH(A784, Orders[Order ID],0))</f>
        <v>CA-11965</v>
      </c>
      <c r="C784" s="4">
        <f>INDEX(Orders[Order Date], MATCH(A784, Orders[Order ID],0))</f>
        <v>41665</v>
      </c>
      <c r="D784">
        <f>SUMIF(Orders[Order ID], A784, Orders[Sales])</f>
        <v>152.64000000000001</v>
      </c>
      <c r="I784" t="s">
        <v>7659</v>
      </c>
      <c r="J784" t="s">
        <v>2053</v>
      </c>
      <c r="K784">
        <v>41665</v>
      </c>
      <c r="L784">
        <v>152.64000000000001</v>
      </c>
    </row>
    <row r="785" spans="1:12">
      <c r="A785" t="str">
        <v>CA-2014-168130</v>
      </c>
      <c r="B785" t="str">
        <f>INDEX(Orders[Customer ID], MATCH(A785, Orders[Order ID],0))</f>
        <v>BS-11365</v>
      </c>
      <c r="C785" s="4">
        <f>INDEX(Orders[Order Date], MATCH(A785, Orders[Order ID],0))</f>
        <v>41901</v>
      </c>
      <c r="D785">
        <f>SUMIF(Orders[Order ID], A785, Orders[Sales])</f>
        <v>887.10299999999995</v>
      </c>
      <c r="I785" t="s">
        <v>7126</v>
      </c>
      <c r="J785" t="s">
        <v>5053</v>
      </c>
      <c r="K785">
        <v>41901</v>
      </c>
      <c r="L785">
        <v>887.10299999999995</v>
      </c>
    </row>
    <row r="786" spans="1:12">
      <c r="A786" t="str">
        <v>CA-2014-168158</v>
      </c>
      <c r="B786" t="str">
        <f>INDEX(Orders[Customer ID], MATCH(A786, Orders[Order ID],0))</f>
        <v>EM-14140</v>
      </c>
      <c r="C786" s="4">
        <f>INDEX(Orders[Order Date], MATCH(A786, Orders[Order ID],0))</f>
        <v>41839</v>
      </c>
      <c r="D786">
        <f>SUMIF(Orders[Order ID], A786, Orders[Sales])</f>
        <v>6.0960000000000001</v>
      </c>
      <c r="I786" t="s">
        <v>7311</v>
      </c>
      <c r="J786" t="s">
        <v>1292</v>
      </c>
      <c r="K786">
        <v>41839</v>
      </c>
      <c r="L786">
        <v>6.0960000000000001</v>
      </c>
    </row>
    <row r="787" spans="1:12">
      <c r="A787" t="str">
        <v>CA-2014-168305</v>
      </c>
      <c r="B787" t="str">
        <f>INDEX(Orders[Customer ID], MATCH(A787, Orders[Order ID],0))</f>
        <v>PL-18925</v>
      </c>
      <c r="C787" s="4">
        <f>INDEX(Orders[Order Date], MATCH(A787, Orders[Order ID],0))</f>
        <v>41944</v>
      </c>
      <c r="D787">
        <f>SUMIF(Orders[Order ID], A787, Orders[Sales])</f>
        <v>65.8</v>
      </c>
      <c r="I787" t="s">
        <v>6978</v>
      </c>
      <c r="J787" t="s">
        <v>399</v>
      </c>
      <c r="K787">
        <v>41944</v>
      </c>
      <c r="L787">
        <v>65.8</v>
      </c>
    </row>
    <row r="788" spans="1:12">
      <c r="A788" t="str">
        <v>CA-2014-168312</v>
      </c>
      <c r="B788" t="str">
        <f>INDEX(Orders[Customer ID], MATCH(A788, Orders[Order ID],0))</f>
        <v>GW-14605</v>
      </c>
      <c r="C788" s="4">
        <f>INDEX(Orders[Order Date], MATCH(A788, Orders[Order ID],0))</f>
        <v>41699</v>
      </c>
      <c r="D788">
        <f>SUMIF(Orders[Order ID], A788, Orders[Sales])</f>
        <v>513.86099999999999</v>
      </c>
      <c r="I788" t="s">
        <v>7625</v>
      </c>
      <c r="J788" t="s">
        <v>761</v>
      </c>
      <c r="K788">
        <v>41699</v>
      </c>
      <c r="L788">
        <v>513.86099999999999</v>
      </c>
    </row>
    <row r="789" spans="1:12">
      <c r="A789" t="str">
        <v>CA-2014-168368</v>
      </c>
      <c r="B789" t="str">
        <f>INDEX(Orders[Customer ID], MATCH(A789, Orders[Order ID],0))</f>
        <v>GA-14725</v>
      </c>
      <c r="C789" s="4">
        <f>INDEX(Orders[Order Date], MATCH(A789, Orders[Order ID],0))</f>
        <v>41681</v>
      </c>
      <c r="D789">
        <f>SUMIF(Orders[Order ID], A789, Orders[Sales])</f>
        <v>535.27</v>
      </c>
      <c r="I789" t="s">
        <v>7642</v>
      </c>
      <c r="J789" t="s">
        <v>142</v>
      </c>
      <c r="K789">
        <v>41681</v>
      </c>
      <c r="L789">
        <v>535.27</v>
      </c>
    </row>
    <row r="790" spans="1:12">
      <c r="A790" t="str">
        <v>CA-2014-168473</v>
      </c>
      <c r="B790" t="str">
        <f>INDEX(Orders[Customer ID], MATCH(A790, Orders[Order ID],0))</f>
        <v>TB-21520</v>
      </c>
      <c r="C790" s="4">
        <f>INDEX(Orders[Order Date], MATCH(A790, Orders[Order ID],0))</f>
        <v>41999</v>
      </c>
      <c r="D790">
        <f>SUMIF(Orders[Order ID], A790, Orders[Sales])</f>
        <v>191.88</v>
      </c>
      <c r="I790" t="s">
        <v>6714</v>
      </c>
      <c r="J790" t="s">
        <v>2264</v>
      </c>
      <c r="K790">
        <v>41999</v>
      </c>
      <c r="L790">
        <v>191.88</v>
      </c>
    </row>
    <row r="791" spans="1:12">
      <c r="A791" t="str">
        <v>CA-2014-168494</v>
      </c>
      <c r="B791" t="str">
        <f>INDEX(Orders[Customer ID], MATCH(A791, Orders[Order ID],0))</f>
        <v>NP-18700</v>
      </c>
      <c r="C791" s="4">
        <f>INDEX(Orders[Order Date], MATCH(A791, Orders[Order ID],0))</f>
        <v>41985</v>
      </c>
      <c r="D791">
        <f>SUMIF(Orders[Order ID], A791, Orders[Sales])</f>
        <v>4630.5105000000003</v>
      </c>
      <c r="I791" t="s">
        <v>6773</v>
      </c>
      <c r="J791" t="s">
        <v>2655</v>
      </c>
      <c r="K791">
        <v>41985</v>
      </c>
      <c r="L791">
        <v>4630.5105000000003</v>
      </c>
    </row>
    <row r="792" spans="1:12">
      <c r="A792" t="str">
        <v>CA-2014-168592</v>
      </c>
      <c r="B792" t="str">
        <f>INDEX(Orders[Customer ID], MATCH(A792, Orders[Order ID],0))</f>
        <v>DP-13390</v>
      </c>
      <c r="C792" s="4">
        <f>INDEX(Orders[Order Date], MATCH(A792, Orders[Order ID],0))</f>
        <v>41890</v>
      </c>
      <c r="D792">
        <f>SUMIF(Orders[Order ID], A792, Orders[Sales])</f>
        <v>75.64</v>
      </c>
      <c r="I792" t="s">
        <v>7176</v>
      </c>
      <c r="J792" t="s">
        <v>3914</v>
      </c>
      <c r="K792">
        <v>41890</v>
      </c>
      <c r="L792">
        <v>75.64</v>
      </c>
    </row>
    <row r="793" spans="1:12">
      <c r="A793" t="str">
        <v>CA-2014-168823</v>
      </c>
      <c r="B793" t="str">
        <f>INDEX(Orders[Customer ID], MATCH(A793, Orders[Order ID],0))</f>
        <v>MA-17560</v>
      </c>
      <c r="C793" s="4">
        <f>INDEX(Orders[Order Date], MATCH(A793, Orders[Order ID],0))</f>
        <v>41903</v>
      </c>
      <c r="D793">
        <f>SUMIF(Orders[Order ID], A793, Orders[Sales])</f>
        <v>32.159999999999997</v>
      </c>
      <c r="I793" t="s">
        <v>7110</v>
      </c>
      <c r="J793" t="s">
        <v>1631</v>
      </c>
      <c r="K793">
        <v>41903</v>
      </c>
      <c r="L793">
        <v>32.159999999999997</v>
      </c>
    </row>
    <row r="794" spans="1:12">
      <c r="A794" t="str">
        <v>CA-2014-168984</v>
      </c>
      <c r="B794" t="str">
        <f>INDEX(Orders[Customer ID], MATCH(A794, Orders[Order ID],0))</f>
        <v>NW-18400</v>
      </c>
      <c r="C794" s="4">
        <f>INDEX(Orders[Order Date], MATCH(A794, Orders[Order ID],0))</f>
        <v>41969</v>
      </c>
      <c r="D794">
        <f>SUMIF(Orders[Order ID], A794, Orders[Sales])</f>
        <v>1122.9680000000001</v>
      </c>
      <c r="I794" t="s">
        <v>6839</v>
      </c>
      <c r="J794" t="s">
        <v>2875</v>
      </c>
      <c r="K794">
        <v>41969</v>
      </c>
      <c r="L794">
        <v>1122.9680000000001</v>
      </c>
    </row>
    <row r="795" spans="1:12">
      <c r="A795" t="str">
        <v>CA-2014-169019</v>
      </c>
      <c r="B795" t="str">
        <f>INDEX(Orders[Customer ID], MATCH(A795, Orders[Order ID],0))</f>
        <v>LF-17185</v>
      </c>
      <c r="C795" s="4">
        <f>INDEX(Orders[Order Date], MATCH(A795, Orders[Order ID],0))</f>
        <v>41846</v>
      </c>
      <c r="D795">
        <f>SUMIF(Orders[Order ID], A795, Orders[Sales])</f>
        <v>2656.7159999999999</v>
      </c>
      <c r="I795" t="s">
        <v>7291</v>
      </c>
      <c r="J795" t="s">
        <v>592</v>
      </c>
      <c r="K795">
        <v>41846</v>
      </c>
      <c r="L795">
        <v>2656.7159999999999</v>
      </c>
    </row>
    <row r="796" spans="1:12">
      <c r="A796" t="str">
        <v>CA-2014-169033</v>
      </c>
      <c r="B796" t="str">
        <f>INDEX(Orders[Customer ID], MATCH(A796, Orders[Order ID],0))</f>
        <v>KM-16720</v>
      </c>
      <c r="C796" s="4">
        <f>INDEX(Orders[Order Date], MATCH(A796, Orders[Order ID],0))</f>
        <v>41728</v>
      </c>
      <c r="D796">
        <f>SUMIF(Orders[Order ID], A796, Orders[Sales])</f>
        <v>49.65</v>
      </c>
      <c r="I796" t="s">
        <v>7556</v>
      </c>
      <c r="J796" t="s">
        <v>793</v>
      </c>
      <c r="K796">
        <v>41728</v>
      </c>
      <c r="L796">
        <v>49.65</v>
      </c>
    </row>
    <row r="797" spans="1:12">
      <c r="A797" t="str">
        <v>CA-2014-169061</v>
      </c>
      <c r="B797" t="str">
        <f>INDEX(Orders[Customer ID], MATCH(A797, Orders[Order ID],0))</f>
        <v>AB-10150</v>
      </c>
      <c r="C797" s="4">
        <f>INDEX(Orders[Order Date], MATCH(A797, Orders[Order ID],0))</f>
        <v>41703</v>
      </c>
      <c r="D797">
        <f>SUMIF(Orders[Order ID], A797, Orders[Sales])</f>
        <v>705.5619999999999</v>
      </c>
      <c r="I797" t="s">
        <v>7611</v>
      </c>
      <c r="J797" t="s">
        <v>1103</v>
      </c>
      <c r="K797">
        <v>41703</v>
      </c>
      <c r="L797">
        <v>705.5619999999999</v>
      </c>
    </row>
    <row r="798" spans="1:12">
      <c r="A798" t="str">
        <v>CA-2014-169257</v>
      </c>
      <c r="B798" t="str">
        <f>INDEX(Orders[Customer ID], MATCH(A798, Orders[Order ID],0))</f>
        <v>SV-20785</v>
      </c>
      <c r="C798" s="4">
        <f>INDEX(Orders[Order Date], MATCH(A798, Orders[Order ID],0))</f>
        <v>41796</v>
      </c>
      <c r="D798">
        <f>SUMIF(Orders[Order ID], A798, Orders[Sales])</f>
        <v>63.381</v>
      </c>
      <c r="I798" t="s">
        <v>7403</v>
      </c>
      <c r="J798" t="s">
        <v>3784</v>
      </c>
      <c r="K798">
        <v>41796</v>
      </c>
      <c r="L798">
        <v>63.381</v>
      </c>
    </row>
    <row r="799" spans="1:12">
      <c r="A799" t="str">
        <v>CA-2014-169446</v>
      </c>
      <c r="B799" t="str">
        <f>INDEX(Orders[Customer ID], MATCH(A799, Orders[Order ID],0))</f>
        <v>SG-20605</v>
      </c>
      <c r="C799" s="4">
        <f>INDEX(Orders[Order Date], MATCH(A799, Orders[Order ID],0))</f>
        <v>41992</v>
      </c>
      <c r="D799">
        <f>SUMIF(Orders[Order ID], A799, Orders[Sales])</f>
        <v>372.12</v>
      </c>
      <c r="I799" t="s">
        <v>6745</v>
      </c>
      <c r="J799" t="s">
        <v>2282</v>
      </c>
      <c r="K799">
        <v>41992</v>
      </c>
      <c r="L799">
        <v>372.12</v>
      </c>
    </row>
    <row r="800" spans="1:12">
      <c r="A800" t="str">
        <v>CA-2014-169460</v>
      </c>
      <c r="B800" t="str">
        <f>INDEX(Orders[Customer ID], MATCH(A800, Orders[Order ID],0))</f>
        <v>NF-18595</v>
      </c>
      <c r="C800" s="4">
        <f>INDEX(Orders[Order Date], MATCH(A800, Orders[Order ID],0))</f>
        <v>41748</v>
      </c>
      <c r="D800">
        <f>SUMIF(Orders[Order ID], A800, Orders[Sales])</f>
        <v>76.14</v>
      </c>
      <c r="I800" t="s">
        <v>7508</v>
      </c>
      <c r="J800" t="s">
        <v>2386</v>
      </c>
      <c r="K800">
        <v>41748</v>
      </c>
      <c r="L800">
        <v>76.14</v>
      </c>
    </row>
    <row r="801" spans="1:12">
      <c r="A801" t="str">
        <v>CA-2014-169642</v>
      </c>
      <c r="B801" t="str">
        <f>INDEX(Orders[Customer ID], MATCH(A801, Orders[Order ID],0))</f>
        <v>BB-10990</v>
      </c>
      <c r="C801" s="4">
        <f>INDEX(Orders[Order Date], MATCH(A801, Orders[Order ID],0))</f>
        <v>41847</v>
      </c>
      <c r="D801">
        <f>SUMIF(Orders[Order ID], A801, Orders[Sales])</f>
        <v>276.27999999999997</v>
      </c>
      <c r="I801" t="s">
        <v>7285</v>
      </c>
      <c r="J801" t="s">
        <v>2220</v>
      </c>
      <c r="K801">
        <v>41847</v>
      </c>
      <c r="L801">
        <v>276.27999999999997</v>
      </c>
    </row>
    <row r="802" spans="1:12">
      <c r="A802" t="str">
        <v>CA-2014-169649</v>
      </c>
      <c r="B802" t="str">
        <f>INDEX(Orders[Customer ID], MATCH(A802, Orders[Order ID],0))</f>
        <v>TS-21205</v>
      </c>
      <c r="C802" s="4">
        <f>INDEX(Orders[Order Date], MATCH(A802, Orders[Order ID],0))</f>
        <v>41982</v>
      </c>
      <c r="D802">
        <f>SUMIF(Orders[Order ID], A802, Orders[Sales])</f>
        <v>28.836000000000002</v>
      </c>
      <c r="I802" t="s">
        <v>6783</v>
      </c>
      <c r="J802" t="s">
        <v>3080</v>
      </c>
      <c r="K802">
        <v>41982</v>
      </c>
      <c r="L802">
        <v>28.836000000000002</v>
      </c>
    </row>
    <row r="803" spans="1:12">
      <c r="A803" t="str">
        <v>CA-2014-169684</v>
      </c>
      <c r="B803" t="str">
        <f>INDEX(Orders[Customer ID], MATCH(A803, Orders[Order ID],0))</f>
        <v>FH-14365</v>
      </c>
      <c r="C803" s="4">
        <f>INDEX(Orders[Order Date], MATCH(A803, Orders[Order ID],0))</f>
        <v>41932</v>
      </c>
      <c r="D803">
        <f>SUMIF(Orders[Order ID], A803, Orders[Sales])</f>
        <v>426.94200000000001</v>
      </c>
      <c r="I803" t="s">
        <v>7005</v>
      </c>
      <c r="J803" t="s">
        <v>135</v>
      </c>
      <c r="K803">
        <v>41932</v>
      </c>
      <c r="L803">
        <v>426.94200000000001</v>
      </c>
    </row>
    <row r="804" spans="1:12">
      <c r="A804" t="str">
        <v>CA-2014-169726</v>
      </c>
      <c r="B804" t="str">
        <f>INDEX(Orders[Customer ID], MATCH(A804, Orders[Order ID],0))</f>
        <v>JH-15985</v>
      </c>
      <c r="C804" s="4">
        <f>INDEX(Orders[Order Date], MATCH(A804, Orders[Order ID],0))</f>
        <v>41860</v>
      </c>
      <c r="D804">
        <f>SUMIF(Orders[Order ID], A804, Orders[Sales])</f>
        <v>2060.7440000000001</v>
      </c>
      <c r="I804" t="s">
        <v>7257</v>
      </c>
      <c r="J804" t="s">
        <v>798</v>
      </c>
      <c r="K804">
        <v>41860</v>
      </c>
      <c r="L804">
        <v>2060.7440000000001</v>
      </c>
    </row>
    <row r="805" spans="1:12">
      <c r="A805" t="str">
        <v>CA-2014-169775</v>
      </c>
      <c r="B805" t="str">
        <f>INDEX(Orders[Customer ID], MATCH(A805, Orders[Order ID],0))</f>
        <v>RA-19945</v>
      </c>
      <c r="C805" s="4">
        <f>INDEX(Orders[Order Date], MATCH(A805, Orders[Order ID],0))</f>
        <v>41880</v>
      </c>
      <c r="D805">
        <f>SUMIF(Orders[Order ID], A805, Orders[Sales])</f>
        <v>709.04250000000002</v>
      </c>
      <c r="I805" t="s">
        <v>7209</v>
      </c>
      <c r="J805" t="s">
        <v>1611</v>
      </c>
      <c r="K805">
        <v>41880</v>
      </c>
      <c r="L805">
        <v>709.04250000000002</v>
      </c>
    </row>
    <row r="806" spans="1:12">
      <c r="A806" t="str">
        <v>CA-2014-169803</v>
      </c>
      <c r="B806" t="str">
        <f>INDEX(Orders[Customer ID], MATCH(A806, Orders[Order ID],0))</f>
        <v>SC-20260</v>
      </c>
      <c r="C806" s="4">
        <f>INDEX(Orders[Order Date], MATCH(A806, Orders[Order ID],0))</f>
        <v>41735</v>
      </c>
      <c r="D806">
        <f>SUMIF(Orders[Order ID], A806, Orders[Sales])</f>
        <v>687.44999999999993</v>
      </c>
      <c r="I806" t="s">
        <v>7533</v>
      </c>
      <c r="J806" t="s">
        <v>2993</v>
      </c>
      <c r="K806">
        <v>41735</v>
      </c>
      <c r="L806">
        <v>687.44999999999993</v>
      </c>
    </row>
    <row r="807" spans="1:12">
      <c r="A807" t="str">
        <v>CA-2014-169852</v>
      </c>
      <c r="B807" t="str">
        <f>INDEX(Orders[Customer ID], MATCH(A807, Orders[Order ID],0))</f>
        <v>SF-20965</v>
      </c>
      <c r="C807" s="4">
        <f>INDEX(Orders[Order Date], MATCH(A807, Orders[Order ID],0))</f>
        <v>41933</v>
      </c>
      <c r="D807">
        <f>SUMIF(Orders[Order ID], A807, Orders[Sales])</f>
        <v>36.36</v>
      </c>
      <c r="I807" t="s">
        <v>7002</v>
      </c>
      <c r="J807" t="s">
        <v>1304</v>
      </c>
      <c r="K807">
        <v>41933</v>
      </c>
      <c r="L807">
        <v>36.36</v>
      </c>
    </row>
    <row r="808" spans="1:12">
      <c r="A808" t="str">
        <v>CA-2015-100146</v>
      </c>
      <c r="B808" t="str">
        <f>INDEX(Orders[Customer ID], MATCH(A808, Orders[Order ID],0))</f>
        <v>CB-12535</v>
      </c>
      <c r="C808" s="4">
        <f>INDEX(Orders[Order Date], MATCH(A808, Orders[Order ID],0))</f>
        <v>42138</v>
      </c>
      <c r="D808">
        <f>SUMIF(Orders[Order ID], A808, Orders[Sales])</f>
        <v>1452.7874999999999</v>
      </c>
      <c r="I808" t="s">
        <v>6417</v>
      </c>
      <c r="J808" t="s">
        <v>3059</v>
      </c>
      <c r="K808">
        <v>42138</v>
      </c>
      <c r="L808">
        <v>1452.7874999999999</v>
      </c>
    </row>
    <row r="809" spans="1:12">
      <c r="A809" t="str">
        <v>CA-2015-100216</v>
      </c>
      <c r="B809" t="str">
        <f>INDEX(Orders[Customer ID], MATCH(A809, Orders[Order ID],0))</f>
        <v>HJ-14875</v>
      </c>
      <c r="C809" s="4">
        <f>INDEX(Orders[Order Date], MATCH(A809, Orders[Order ID],0))</f>
        <v>42107</v>
      </c>
      <c r="D809">
        <f>SUMIF(Orders[Order ID], A809, Orders[Sales])</f>
        <v>85.92</v>
      </c>
      <c r="I809" t="s">
        <v>6493</v>
      </c>
      <c r="J809" t="s">
        <v>2570</v>
      </c>
      <c r="K809">
        <v>42107</v>
      </c>
      <c r="L809">
        <v>85.92</v>
      </c>
    </row>
    <row r="810" spans="1:12">
      <c r="A810" t="str">
        <v>CA-2015-100251</v>
      </c>
      <c r="B810" t="str">
        <f>INDEX(Orders[Customer ID], MATCH(A810, Orders[Order ID],0))</f>
        <v>DV-13465</v>
      </c>
      <c r="C810" s="4">
        <f>INDEX(Orders[Order Date], MATCH(A810, Orders[Order ID],0))</f>
        <v>42141</v>
      </c>
      <c r="D810">
        <f>SUMIF(Orders[Order ID], A810, Orders[Sales])</f>
        <v>87.1</v>
      </c>
      <c r="I810" t="s">
        <v>6411</v>
      </c>
      <c r="J810" t="s">
        <v>807</v>
      </c>
      <c r="K810">
        <v>42141</v>
      </c>
      <c r="L810">
        <v>87.1</v>
      </c>
    </row>
    <row r="811" spans="1:12">
      <c r="A811" t="str">
        <v>CA-2015-100454</v>
      </c>
      <c r="B811" t="str">
        <f>INDEX(Orders[Customer ID], MATCH(A811, Orders[Order ID],0))</f>
        <v>BM-11650</v>
      </c>
      <c r="C811" s="4">
        <f>INDEX(Orders[Order Date], MATCH(A811, Orders[Order ID],0))</f>
        <v>42328</v>
      </c>
      <c r="D811">
        <f>SUMIF(Orders[Order ID], A811, Orders[Sales])</f>
        <v>258.01800000000003</v>
      </c>
      <c r="I811" t="s">
        <v>5800</v>
      </c>
      <c r="J811" t="s">
        <v>901</v>
      </c>
      <c r="K811">
        <v>42328</v>
      </c>
      <c r="L811">
        <v>258.01800000000003</v>
      </c>
    </row>
    <row r="812" spans="1:12">
      <c r="A812" t="str">
        <v>CA-2015-100545</v>
      </c>
      <c r="B812" t="str">
        <f>INDEX(Orders[Customer ID], MATCH(A812, Orders[Order ID],0))</f>
        <v>IM-15070</v>
      </c>
      <c r="C812" s="4">
        <f>INDEX(Orders[Order Date], MATCH(A812, Orders[Order ID],0))</f>
        <v>42330</v>
      </c>
      <c r="D812">
        <f>SUMIF(Orders[Order ID], A812, Orders[Sales])</f>
        <v>11.61</v>
      </c>
      <c r="I812" t="s">
        <v>5780</v>
      </c>
      <c r="J812" t="s">
        <v>4112</v>
      </c>
      <c r="K812">
        <v>42330</v>
      </c>
      <c r="L812">
        <v>11.61</v>
      </c>
    </row>
    <row r="813" spans="1:12">
      <c r="A813" t="str">
        <v>CA-2015-100573</v>
      </c>
      <c r="B813" t="str">
        <f>INDEX(Orders[Customer ID], MATCH(A813, Orders[Order ID],0))</f>
        <v>AM-10705</v>
      </c>
      <c r="C813" s="4">
        <f>INDEX(Orders[Order Date], MATCH(A813, Orders[Order ID],0))</f>
        <v>42272</v>
      </c>
      <c r="D813">
        <f>SUMIF(Orders[Order ID], A813, Orders[Sales])</f>
        <v>17.48</v>
      </c>
      <c r="I813" t="s">
        <v>6029</v>
      </c>
      <c r="J813" t="s">
        <v>2813</v>
      </c>
      <c r="K813">
        <v>42272</v>
      </c>
      <c r="L813">
        <v>17.48</v>
      </c>
    </row>
    <row r="814" spans="1:12">
      <c r="A814" t="str">
        <v>CA-2015-100657</v>
      </c>
      <c r="B814" t="str">
        <f>INDEX(Orders[Customer ID], MATCH(A814, Orders[Order ID],0))</f>
        <v>SW-20245</v>
      </c>
      <c r="C814" s="4">
        <f>INDEX(Orders[Order Date], MATCH(A814, Orders[Order ID],0))</f>
        <v>42310</v>
      </c>
      <c r="D814">
        <f>SUMIF(Orders[Order ID], A814, Orders[Sales])</f>
        <v>109.764</v>
      </c>
      <c r="I814" t="s">
        <v>5902</v>
      </c>
      <c r="J814" t="s">
        <v>1855</v>
      </c>
      <c r="K814">
        <v>42310</v>
      </c>
      <c r="L814">
        <v>109.764</v>
      </c>
    </row>
    <row r="815" spans="1:12">
      <c r="A815" t="str">
        <v>CA-2015-100685</v>
      </c>
      <c r="B815" t="str">
        <f>INDEX(Orders[Customer ID], MATCH(A815, Orders[Order ID],0))</f>
        <v>SM-20950</v>
      </c>
      <c r="C815" s="4">
        <f>INDEX(Orders[Order Date], MATCH(A815, Orders[Order ID],0))</f>
        <v>42357</v>
      </c>
      <c r="D815">
        <f>SUMIF(Orders[Order ID], A815, Orders[Sales])</f>
        <v>128.36000000000001</v>
      </c>
      <c r="I815" t="s">
        <v>5619</v>
      </c>
      <c r="J815" t="s">
        <v>656</v>
      </c>
      <c r="K815">
        <v>42357</v>
      </c>
      <c r="L815">
        <v>128.36000000000001</v>
      </c>
    </row>
    <row r="816" spans="1:12">
      <c r="A816" t="str">
        <v>CA-2015-100734</v>
      </c>
      <c r="B816" t="str">
        <f>INDEX(Orders[Customer ID], MATCH(A816, Orders[Order ID],0))</f>
        <v>AC-10615</v>
      </c>
      <c r="C816" s="4">
        <f>INDEX(Orders[Order Date], MATCH(A816, Orders[Order ID],0))</f>
        <v>42262</v>
      </c>
      <c r="D816">
        <f>SUMIF(Orders[Order ID], A816, Orders[Sales])</f>
        <v>150.76</v>
      </c>
      <c r="I816" t="s">
        <v>6093</v>
      </c>
      <c r="J816" t="s">
        <v>166</v>
      </c>
      <c r="K816">
        <v>42262</v>
      </c>
      <c r="L816">
        <v>150.76</v>
      </c>
    </row>
    <row r="817" spans="1:12">
      <c r="A817" t="str">
        <v>CA-2015-100769</v>
      </c>
      <c r="B817" t="str">
        <f>INDEX(Orders[Customer ID], MATCH(A817, Orders[Order ID],0))</f>
        <v>TH-21550</v>
      </c>
      <c r="C817" s="4">
        <f>INDEX(Orders[Order Date], MATCH(A817, Orders[Order ID],0))</f>
        <v>42140</v>
      </c>
      <c r="D817">
        <f>SUMIF(Orders[Order ID], A817, Orders[Sales])</f>
        <v>255.96799999999999</v>
      </c>
      <c r="I817" t="s">
        <v>6412</v>
      </c>
      <c r="J817" t="s">
        <v>1756</v>
      </c>
      <c r="K817">
        <v>42140</v>
      </c>
      <c r="L817">
        <v>255.96799999999999</v>
      </c>
    </row>
    <row r="818" spans="1:12">
      <c r="A818" t="str">
        <v>CA-2015-100818</v>
      </c>
      <c r="B818" t="str">
        <f>INDEX(Orders[Customer ID], MATCH(A818, Orders[Order ID],0))</f>
        <v>JM-15265</v>
      </c>
      <c r="C818" s="4">
        <f>INDEX(Orders[Order Date], MATCH(A818, Orders[Order ID],0))</f>
        <v>42155</v>
      </c>
      <c r="D818">
        <f>SUMIF(Orders[Order ID], A818, Orders[Sales])</f>
        <v>234.51599999999999</v>
      </c>
      <c r="I818" t="s">
        <v>6377</v>
      </c>
      <c r="J818" t="s">
        <v>1021</v>
      </c>
      <c r="K818">
        <v>42155</v>
      </c>
      <c r="L818">
        <v>234.51599999999999</v>
      </c>
    </row>
    <row r="819" spans="1:12">
      <c r="A819" t="str">
        <v>CA-2015-100888</v>
      </c>
      <c r="B819" t="str">
        <f>INDEX(Orders[Customer ID], MATCH(A819, Orders[Order ID],0))</f>
        <v>MH-17455</v>
      </c>
      <c r="C819" s="4">
        <f>INDEX(Orders[Order Date], MATCH(A819, Orders[Order ID],0))</f>
        <v>42100</v>
      </c>
      <c r="D819">
        <f>SUMIF(Orders[Order ID], A819, Orders[Sales])</f>
        <v>47.951999999999998</v>
      </c>
      <c r="I819" t="s">
        <v>6512</v>
      </c>
      <c r="J819" t="s">
        <v>1903</v>
      </c>
      <c r="K819">
        <v>42100</v>
      </c>
      <c r="L819">
        <v>47.951999999999998</v>
      </c>
    </row>
    <row r="820" spans="1:12">
      <c r="A820" t="str">
        <v>CA-2015-101000</v>
      </c>
      <c r="B820" t="str">
        <f>INDEX(Orders[Customer ID], MATCH(A820, Orders[Order ID],0))</f>
        <v>IG-15085</v>
      </c>
      <c r="C820" s="4">
        <f>INDEX(Orders[Order Date], MATCH(A820, Orders[Order ID],0))</f>
        <v>42103</v>
      </c>
      <c r="D820">
        <f>SUMIF(Orders[Order ID], A820, Orders[Sales])</f>
        <v>370.14</v>
      </c>
      <c r="I820" t="s">
        <v>6507</v>
      </c>
      <c r="J820" t="s">
        <v>1728</v>
      </c>
      <c r="K820">
        <v>42103</v>
      </c>
      <c r="L820">
        <v>370.14</v>
      </c>
    </row>
    <row r="821" spans="1:12">
      <c r="A821" t="str">
        <v>CA-2015-101007</v>
      </c>
      <c r="B821" t="str">
        <f>INDEX(Orders[Customer ID], MATCH(A821, Orders[Order ID],0))</f>
        <v>MS-17980</v>
      </c>
      <c r="C821" s="4">
        <f>INDEX(Orders[Order Date], MATCH(A821, Orders[Order ID],0))</f>
        <v>42044</v>
      </c>
      <c r="D821">
        <f>SUMIF(Orders[Order ID], A821, Orders[Sales])</f>
        <v>20.8</v>
      </c>
      <c r="I821" t="s">
        <v>6630</v>
      </c>
      <c r="J821" t="s">
        <v>680</v>
      </c>
      <c r="K821">
        <v>42044</v>
      </c>
      <c r="L821">
        <v>20.8</v>
      </c>
    </row>
    <row r="822" spans="1:12">
      <c r="A822" t="str">
        <v>CA-2015-101091</v>
      </c>
      <c r="B822" t="str">
        <f>INDEX(Orders[Customer ID], MATCH(A822, Orders[Order ID],0))</f>
        <v>SW-20245</v>
      </c>
      <c r="C822" s="4">
        <f>INDEX(Orders[Order Date], MATCH(A822, Orders[Order ID],0))</f>
        <v>42343</v>
      </c>
      <c r="D822">
        <f>SUMIF(Orders[Order ID], A822, Orders[Sales])</f>
        <v>74.048000000000002</v>
      </c>
      <c r="I822" t="s">
        <v>5703</v>
      </c>
      <c r="J822" t="s">
        <v>1855</v>
      </c>
      <c r="K822">
        <v>42343</v>
      </c>
      <c r="L822">
        <v>74.048000000000002</v>
      </c>
    </row>
    <row r="823" spans="1:12">
      <c r="A823" t="str">
        <v>CA-2015-101126</v>
      </c>
      <c r="B823" t="str">
        <f>INDEX(Orders[Customer ID], MATCH(A823, Orders[Order ID],0))</f>
        <v>NB-18655</v>
      </c>
      <c r="C823" s="4">
        <f>INDEX(Orders[Order Date], MATCH(A823, Orders[Order ID],0))</f>
        <v>42045</v>
      </c>
      <c r="D823">
        <f>SUMIF(Orders[Order ID], A823, Orders[Sales])</f>
        <v>77.239999999999995</v>
      </c>
      <c r="I823" t="s">
        <v>6629</v>
      </c>
      <c r="J823" t="s">
        <v>480</v>
      </c>
      <c r="K823">
        <v>42045</v>
      </c>
      <c r="L823">
        <v>77.239999999999995</v>
      </c>
    </row>
    <row r="824" spans="1:12">
      <c r="A824" t="str">
        <v>CA-2015-101154</v>
      </c>
      <c r="B824" t="str">
        <f>INDEX(Orders[Customer ID], MATCH(A824, Orders[Order ID],0))</f>
        <v>CM-12190</v>
      </c>
      <c r="C824" s="4">
        <f>INDEX(Orders[Order Date], MATCH(A824, Orders[Order ID],0))</f>
        <v>42265</v>
      </c>
      <c r="D824">
        <f>SUMIF(Orders[Order ID], A824, Orders[Sales])</f>
        <v>443.92</v>
      </c>
      <c r="I824" t="s">
        <v>6079</v>
      </c>
      <c r="J824" t="s">
        <v>258</v>
      </c>
      <c r="K824">
        <v>42265</v>
      </c>
      <c r="L824">
        <v>443.92</v>
      </c>
    </row>
    <row r="825" spans="1:12">
      <c r="A825" t="str">
        <v>CA-2015-101707</v>
      </c>
      <c r="B825" t="str">
        <f>INDEX(Orders[Customer ID], MATCH(A825, Orders[Order ID],0))</f>
        <v>PF-19165</v>
      </c>
      <c r="C825" s="4">
        <f>INDEX(Orders[Order Date], MATCH(A825, Orders[Order ID],0))</f>
        <v>42243</v>
      </c>
      <c r="D825">
        <f>SUMIF(Orders[Order ID], A825, Orders[Sales])</f>
        <v>150.22</v>
      </c>
      <c r="I825" t="s">
        <v>6169</v>
      </c>
      <c r="J825" t="s">
        <v>3050</v>
      </c>
      <c r="K825">
        <v>42243</v>
      </c>
      <c r="L825">
        <v>150.22</v>
      </c>
    </row>
    <row r="826" spans="1:12">
      <c r="A826" t="str">
        <v>CA-2015-101868</v>
      </c>
      <c r="B826" t="str">
        <f>INDEX(Orders[Customer ID], MATCH(A826, Orders[Order ID],0))</f>
        <v>MJ-17740</v>
      </c>
      <c r="C826" s="4">
        <f>INDEX(Orders[Order Date], MATCH(A826, Orders[Order ID],0))</f>
        <v>42164</v>
      </c>
      <c r="D826">
        <f>SUMIF(Orders[Order ID], A826, Orders[Sales])</f>
        <v>175.32</v>
      </c>
      <c r="I826" t="s">
        <v>6358</v>
      </c>
      <c r="J826" t="s">
        <v>617</v>
      </c>
      <c r="K826">
        <v>42164</v>
      </c>
      <c r="L826">
        <v>175.32</v>
      </c>
    </row>
    <row r="827" spans="1:12">
      <c r="A827" t="str">
        <v>CA-2015-101889</v>
      </c>
      <c r="B827" t="str">
        <f>INDEX(Orders[Customer ID], MATCH(A827, Orders[Order ID],0))</f>
        <v>DB-13120</v>
      </c>
      <c r="C827" s="4">
        <f>INDEX(Orders[Order Date], MATCH(A827, Orders[Order ID],0))</f>
        <v>42365</v>
      </c>
      <c r="D827">
        <f>SUMIF(Orders[Order ID], A827, Orders[Sales])</f>
        <v>1568.8620000000001</v>
      </c>
      <c r="I827" t="s">
        <v>5571</v>
      </c>
      <c r="J827" t="s">
        <v>1281</v>
      </c>
      <c r="K827">
        <v>42365</v>
      </c>
      <c r="L827">
        <v>1568.8620000000001</v>
      </c>
    </row>
    <row r="828" spans="1:12">
      <c r="A828" t="str">
        <v>CA-2015-101910</v>
      </c>
      <c r="B828" t="str">
        <f>INDEX(Orders[Customer ID], MATCH(A828, Orders[Order ID],0))</f>
        <v>CD-11920</v>
      </c>
      <c r="C828" s="4">
        <f>INDEX(Orders[Order Date], MATCH(A828, Orders[Order ID],0))</f>
        <v>42335</v>
      </c>
      <c r="D828">
        <f>SUMIF(Orders[Order ID], A828, Orders[Sales])</f>
        <v>283.92</v>
      </c>
      <c r="I828" t="s">
        <v>5756</v>
      </c>
      <c r="J828" t="s">
        <v>1080</v>
      </c>
      <c r="K828">
        <v>42335</v>
      </c>
      <c r="L828">
        <v>283.92</v>
      </c>
    </row>
    <row r="829" spans="1:12">
      <c r="A829" t="str">
        <v>CA-2015-101924</v>
      </c>
      <c r="B829" t="str">
        <f>INDEX(Orders[Customer ID], MATCH(A829, Orders[Order ID],0))</f>
        <v>KB-16585</v>
      </c>
      <c r="C829" s="4">
        <f>INDEX(Orders[Order Date], MATCH(A829, Orders[Order ID],0))</f>
        <v>42251</v>
      </c>
      <c r="D829">
        <f>SUMIF(Orders[Order ID], A829, Orders[Sales])</f>
        <v>9.7620000000000005</v>
      </c>
      <c r="I829" t="s">
        <v>6145</v>
      </c>
      <c r="J829" t="s">
        <v>3293</v>
      </c>
      <c r="K829">
        <v>42251</v>
      </c>
      <c r="L829">
        <v>9.7620000000000005</v>
      </c>
    </row>
    <row r="830" spans="1:12">
      <c r="A830" t="str">
        <v>CA-2015-102015</v>
      </c>
      <c r="B830" t="str">
        <f>INDEX(Orders[Customer ID], MATCH(A830, Orders[Order ID],0))</f>
        <v>TM-21010</v>
      </c>
      <c r="C830" s="4">
        <f>INDEX(Orders[Order Date], MATCH(A830, Orders[Order ID],0))</f>
        <v>42259</v>
      </c>
      <c r="D830">
        <f>SUMIF(Orders[Order ID], A830, Orders[Sales])</f>
        <v>193.26000000000002</v>
      </c>
      <c r="I830" t="s">
        <v>6107</v>
      </c>
      <c r="J830" t="s">
        <v>2191</v>
      </c>
      <c r="K830">
        <v>42259</v>
      </c>
      <c r="L830">
        <v>193.26000000000002</v>
      </c>
    </row>
    <row r="831" spans="1:12">
      <c r="A831" t="str">
        <v>CA-2015-102036</v>
      </c>
      <c r="B831" t="str">
        <f>INDEX(Orders[Customer ID], MATCH(A831, Orders[Order ID],0))</f>
        <v>CS-12130</v>
      </c>
      <c r="C831" s="4">
        <f>INDEX(Orders[Order Date], MATCH(A831, Orders[Order ID],0))</f>
        <v>42268</v>
      </c>
      <c r="D831">
        <f>SUMIF(Orders[Order ID], A831, Orders[Sales])</f>
        <v>199.74</v>
      </c>
      <c r="I831" t="s">
        <v>6054</v>
      </c>
      <c r="J831" t="s">
        <v>4791</v>
      </c>
      <c r="K831">
        <v>42268</v>
      </c>
      <c r="L831">
        <v>199.74</v>
      </c>
    </row>
    <row r="832" spans="1:12">
      <c r="A832" t="str">
        <v>CA-2015-102260</v>
      </c>
      <c r="B832" t="str">
        <f>INDEX(Orders[Customer ID], MATCH(A832, Orders[Order ID],0))</f>
        <v>SJ-20125</v>
      </c>
      <c r="C832" s="4">
        <f>INDEX(Orders[Order Date], MATCH(A832, Orders[Order ID],0))</f>
        <v>42269</v>
      </c>
      <c r="D832">
        <f>SUMIF(Orders[Order ID], A832, Orders[Sales])</f>
        <v>763.50799999999992</v>
      </c>
      <c r="I832" t="s">
        <v>6050</v>
      </c>
      <c r="J832" t="s">
        <v>2027</v>
      </c>
      <c r="K832">
        <v>42269</v>
      </c>
      <c r="L832">
        <v>763.50799999999992</v>
      </c>
    </row>
    <row r="833" spans="1:12">
      <c r="A833" t="str">
        <v>CA-2015-102281</v>
      </c>
      <c r="B833" t="str">
        <f>INDEX(Orders[Customer ID], MATCH(A833, Orders[Order ID],0))</f>
        <v>MP-17470</v>
      </c>
      <c r="C833" s="4">
        <f>INDEX(Orders[Order Date], MATCH(A833, Orders[Order ID],0))</f>
        <v>42289</v>
      </c>
      <c r="D833">
        <f>SUMIF(Orders[Order ID], A833, Orders[Sales])</f>
        <v>1668.9880000000001</v>
      </c>
      <c r="I833" t="s">
        <v>5966</v>
      </c>
      <c r="J833" t="s">
        <v>5536</v>
      </c>
      <c r="K833">
        <v>42289</v>
      </c>
      <c r="L833">
        <v>1668.9880000000001</v>
      </c>
    </row>
    <row r="834" spans="1:12">
      <c r="A834" t="str">
        <v>CA-2015-102316</v>
      </c>
      <c r="B834" t="str">
        <f>INDEX(Orders[Customer ID], MATCH(A834, Orders[Order ID],0))</f>
        <v>DH-13075</v>
      </c>
      <c r="C834" s="4">
        <f>INDEX(Orders[Order Date], MATCH(A834, Orders[Order ID],0))</f>
        <v>42064</v>
      </c>
      <c r="D834">
        <f>SUMIF(Orders[Order ID], A834, Orders[Sales])</f>
        <v>200.73600000000002</v>
      </c>
      <c r="I834" t="s">
        <v>6604</v>
      </c>
      <c r="J834" t="s">
        <v>3575</v>
      </c>
      <c r="K834">
        <v>42064</v>
      </c>
      <c r="L834">
        <v>200.73600000000002</v>
      </c>
    </row>
    <row r="835" spans="1:12">
      <c r="A835" t="str">
        <v>CA-2015-102491</v>
      </c>
      <c r="B835" t="str">
        <f>INDEX(Orders[Customer ID], MATCH(A835, Orders[Order ID],0))</f>
        <v>KW-16435</v>
      </c>
      <c r="C835" s="4">
        <f>INDEX(Orders[Order Date], MATCH(A835, Orders[Order ID],0))</f>
        <v>42240</v>
      </c>
      <c r="D835">
        <f>SUMIF(Orders[Order ID], A835, Orders[Sales])</f>
        <v>3747.9300000000003</v>
      </c>
      <c r="I835" t="s">
        <v>6176</v>
      </c>
      <c r="J835" t="s">
        <v>2035</v>
      </c>
      <c r="K835">
        <v>42240</v>
      </c>
      <c r="L835">
        <v>3747.9300000000003</v>
      </c>
    </row>
    <row r="836" spans="1:12">
      <c r="A836" t="str">
        <v>CA-2015-102582</v>
      </c>
      <c r="B836" t="str">
        <f>INDEX(Orders[Customer ID], MATCH(A836, Orders[Order ID],0))</f>
        <v>NW-18400</v>
      </c>
      <c r="C836" s="4">
        <f>INDEX(Orders[Order Date], MATCH(A836, Orders[Order ID],0))</f>
        <v>42262</v>
      </c>
      <c r="D836">
        <f>SUMIF(Orders[Order ID], A836, Orders[Sales])</f>
        <v>1918.79</v>
      </c>
      <c r="I836" t="s">
        <v>6092</v>
      </c>
      <c r="J836" t="s">
        <v>2875</v>
      </c>
      <c r="K836">
        <v>42262</v>
      </c>
      <c r="L836">
        <v>1918.79</v>
      </c>
    </row>
    <row r="837" spans="1:12">
      <c r="A837" t="str">
        <v>CA-2015-102722</v>
      </c>
      <c r="B837" t="str">
        <f>INDEX(Orders[Customer ID], MATCH(A837, Orders[Order ID],0))</f>
        <v>KW-16570</v>
      </c>
      <c r="C837" s="4">
        <f>INDEX(Orders[Order Date], MATCH(A837, Orders[Order ID],0))</f>
        <v>42112</v>
      </c>
      <c r="D837">
        <f>SUMIF(Orders[Order ID], A837, Orders[Sales])</f>
        <v>106.5</v>
      </c>
      <c r="I837" t="s">
        <v>6477</v>
      </c>
      <c r="J837" t="s">
        <v>5816</v>
      </c>
      <c r="K837">
        <v>42112</v>
      </c>
      <c r="L837">
        <v>106.5</v>
      </c>
    </row>
    <row r="838" spans="1:12">
      <c r="A838" t="str">
        <v>CA-2015-102778</v>
      </c>
      <c r="B838" t="str">
        <f>INDEX(Orders[Customer ID], MATCH(A838, Orders[Order ID],0))</f>
        <v>JH-15820</v>
      </c>
      <c r="C838" s="4">
        <f>INDEX(Orders[Order Date], MATCH(A838, Orders[Order ID],0))</f>
        <v>42329</v>
      </c>
      <c r="D838">
        <f>SUMIF(Orders[Order ID], A838, Orders[Sales])</f>
        <v>18.175999999999998</v>
      </c>
      <c r="I838" t="s">
        <v>5799</v>
      </c>
      <c r="J838" t="s">
        <v>2888</v>
      </c>
      <c r="K838">
        <v>42329</v>
      </c>
      <c r="L838">
        <v>18.175999999999998</v>
      </c>
    </row>
    <row r="839" spans="1:12">
      <c r="A839" t="str">
        <v>CA-2015-102806</v>
      </c>
      <c r="B839" t="str">
        <f>INDEX(Orders[Customer ID], MATCH(A839, Orders[Order ID],0))</f>
        <v>HG-14965</v>
      </c>
      <c r="C839" s="4">
        <f>INDEX(Orders[Order Date], MATCH(A839, Orders[Order ID],0))</f>
        <v>42145</v>
      </c>
      <c r="D839">
        <f>SUMIF(Orders[Order ID], A839, Orders[Sales])</f>
        <v>24.588000000000001</v>
      </c>
      <c r="I839" t="s">
        <v>6406</v>
      </c>
      <c r="J839" t="s">
        <v>633</v>
      </c>
      <c r="K839">
        <v>42145</v>
      </c>
      <c r="L839">
        <v>24.588000000000001</v>
      </c>
    </row>
    <row r="840" spans="1:12">
      <c r="A840" t="str">
        <v>CA-2015-102848</v>
      </c>
      <c r="B840" t="str">
        <f>INDEX(Orders[Customer ID], MATCH(A840, Orders[Order ID],0))</f>
        <v>KB-16240</v>
      </c>
      <c r="C840" s="4">
        <f>INDEX(Orders[Order Date], MATCH(A840, Orders[Order ID],0))</f>
        <v>42315</v>
      </c>
      <c r="D840">
        <f>SUMIF(Orders[Order ID], A840, Orders[Sales])</f>
        <v>190.72</v>
      </c>
      <c r="I840" t="s">
        <v>5882</v>
      </c>
      <c r="J840" t="s">
        <v>112</v>
      </c>
      <c r="K840">
        <v>42315</v>
      </c>
      <c r="L840">
        <v>190.72</v>
      </c>
    </row>
    <row r="841" spans="1:12">
      <c r="A841" t="str">
        <v>CA-2015-102855</v>
      </c>
      <c r="B841" t="str">
        <f>INDEX(Orders[Customer ID], MATCH(A841, Orders[Order ID],0))</f>
        <v>JF-15415</v>
      </c>
      <c r="C841" s="4">
        <f>INDEX(Orders[Order Date], MATCH(A841, Orders[Order ID],0))</f>
        <v>42099</v>
      </c>
      <c r="D841">
        <f>SUMIF(Orders[Order ID], A841, Orders[Sales])</f>
        <v>263.77999999999997</v>
      </c>
      <c r="I841" t="s">
        <v>6518</v>
      </c>
      <c r="J841" t="s">
        <v>63</v>
      </c>
      <c r="K841">
        <v>42099</v>
      </c>
      <c r="L841">
        <v>263.77999999999997</v>
      </c>
    </row>
    <row r="842" spans="1:12">
      <c r="A842" t="str">
        <v>CA-2015-102876</v>
      </c>
      <c r="B842" t="str">
        <f>INDEX(Orders[Customer ID], MATCH(A842, Orders[Order ID],0))</f>
        <v>LR-17035</v>
      </c>
      <c r="C842" s="4">
        <f>INDEX(Orders[Order Date], MATCH(A842, Orders[Order ID],0))</f>
        <v>42254</v>
      </c>
      <c r="D842">
        <f>SUMIF(Orders[Order ID], A842, Orders[Sales])</f>
        <v>806.40900000000011</v>
      </c>
      <c r="I842" t="s">
        <v>6126</v>
      </c>
      <c r="J842" t="s">
        <v>2608</v>
      </c>
      <c r="K842">
        <v>42254</v>
      </c>
      <c r="L842">
        <v>806.40900000000011</v>
      </c>
    </row>
    <row r="843" spans="1:12">
      <c r="A843" t="str">
        <v>CA-2015-103072</v>
      </c>
      <c r="B843" t="str">
        <f>INDEX(Orders[Customer ID], MATCH(A843, Orders[Order ID],0))</f>
        <v>HW-14935</v>
      </c>
      <c r="C843" s="4">
        <f>INDEX(Orders[Order Date], MATCH(A843, Orders[Order ID],0))</f>
        <v>42274</v>
      </c>
      <c r="D843">
        <f>SUMIF(Orders[Order ID], A843, Orders[Sales])</f>
        <v>42.32</v>
      </c>
      <c r="I843" t="s">
        <v>6015</v>
      </c>
      <c r="J843" t="s">
        <v>2424</v>
      </c>
      <c r="K843">
        <v>42274</v>
      </c>
      <c r="L843">
        <v>42.32</v>
      </c>
    </row>
    <row r="844" spans="1:12">
      <c r="A844" t="str">
        <v>CA-2015-103093</v>
      </c>
      <c r="B844" t="str">
        <f>INDEX(Orders[Customer ID], MATCH(A844, Orders[Order ID],0))</f>
        <v>FO-14305</v>
      </c>
      <c r="C844" s="4">
        <f>INDEX(Orders[Order Date], MATCH(A844, Orders[Order ID],0))</f>
        <v>42038</v>
      </c>
      <c r="D844">
        <f>SUMIF(Orders[Order ID], A844, Orders[Sales])</f>
        <v>74.52</v>
      </c>
      <c r="I844" t="s">
        <v>6644</v>
      </c>
      <c r="J844" t="s">
        <v>1043</v>
      </c>
      <c r="K844">
        <v>42038</v>
      </c>
      <c r="L844">
        <v>74.52</v>
      </c>
    </row>
    <row r="845" spans="1:12">
      <c r="A845" t="str">
        <v>CA-2015-103135</v>
      </c>
      <c r="B845" t="str">
        <f>INDEX(Orders[Customer ID], MATCH(A845, Orders[Order ID],0))</f>
        <v>SS-20515</v>
      </c>
      <c r="C845" s="4">
        <f>INDEX(Orders[Order Date], MATCH(A845, Orders[Order ID],0))</f>
        <v>42209</v>
      </c>
      <c r="D845">
        <f>SUMIF(Orders[Order ID], A845, Orders[Sales])</f>
        <v>525.95000000000005</v>
      </c>
      <c r="I845" t="s">
        <v>6249</v>
      </c>
      <c r="J845" t="s">
        <v>4810</v>
      </c>
      <c r="K845">
        <v>42209</v>
      </c>
      <c r="L845">
        <v>525.95000000000005</v>
      </c>
    </row>
    <row r="846" spans="1:12">
      <c r="A846" t="str">
        <v>CA-2015-103177</v>
      </c>
      <c r="B846" t="str">
        <f>INDEX(Orders[Customer ID], MATCH(A846, Orders[Order ID],0))</f>
        <v>EN-13780</v>
      </c>
      <c r="C846" s="4">
        <f>INDEX(Orders[Order Date], MATCH(A846, Orders[Order ID],0))</f>
        <v>42154</v>
      </c>
      <c r="D846">
        <f>SUMIF(Orders[Order ID], A846, Orders[Sales])</f>
        <v>529.14</v>
      </c>
      <c r="I846" t="s">
        <v>6379</v>
      </c>
      <c r="J846" t="s">
        <v>3643</v>
      </c>
      <c r="K846">
        <v>42154</v>
      </c>
      <c r="L846">
        <v>529.14</v>
      </c>
    </row>
    <row r="847" spans="1:12">
      <c r="A847" t="str">
        <v>CA-2015-103205</v>
      </c>
      <c r="B847" t="str">
        <f>INDEX(Orders[Customer ID], MATCH(A847, Orders[Order ID],0))</f>
        <v>JJ-15760</v>
      </c>
      <c r="C847" s="4">
        <f>INDEX(Orders[Order Date], MATCH(A847, Orders[Order ID],0))</f>
        <v>42346</v>
      </c>
      <c r="D847">
        <f>SUMIF(Orders[Order ID], A847, Orders[Sales])</f>
        <v>119.96</v>
      </c>
      <c r="I847" t="s">
        <v>5678</v>
      </c>
      <c r="J847" t="s">
        <v>5679</v>
      </c>
      <c r="K847">
        <v>42346</v>
      </c>
      <c r="L847">
        <v>119.96</v>
      </c>
    </row>
    <row r="848" spans="1:12">
      <c r="A848" t="str">
        <v>CA-2015-103716</v>
      </c>
      <c r="B848" t="str">
        <f>INDEX(Orders[Customer ID], MATCH(A848, Orders[Order ID],0))</f>
        <v>KB-16585</v>
      </c>
      <c r="C848" s="4">
        <f>INDEX(Orders[Order Date], MATCH(A848, Orders[Order ID],0))</f>
        <v>42124</v>
      </c>
      <c r="D848">
        <f>SUMIF(Orders[Order ID], A848, Orders[Sales])</f>
        <v>54.45</v>
      </c>
      <c r="I848" t="s">
        <v>6452</v>
      </c>
      <c r="J848" t="s">
        <v>3293</v>
      </c>
      <c r="K848">
        <v>42124</v>
      </c>
      <c r="L848">
        <v>54.45</v>
      </c>
    </row>
    <row r="849" spans="1:12">
      <c r="A849" t="str">
        <v>CA-2015-103723</v>
      </c>
      <c r="B849" t="str">
        <f>INDEX(Orders[Customer ID], MATCH(A849, Orders[Order ID],0))</f>
        <v>BT-11305</v>
      </c>
      <c r="C849" s="4">
        <f>INDEX(Orders[Order Date], MATCH(A849, Orders[Order ID],0))</f>
        <v>42339</v>
      </c>
      <c r="D849">
        <f>SUMIF(Orders[Order ID], A849, Orders[Sales])</f>
        <v>13.9</v>
      </c>
      <c r="I849" t="s">
        <v>5729</v>
      </c>
      <c r="J849" t="s">
        <v>3833</v>
      </c>
      <c r="K849">
        <v>42339</v>
      </c>
      <c r="L849">
        <v>13.9</v>
      </c>
    </row>
    <row r="850" spans="1:12">
      <c r="A850" t="str">
        <v>CA-2015-103772</v>
      </c>
      <c r="B850" t="str">
        <f>INDEX(Orders[Customer ID], MATCH(A850, Orders[Order ID],0))</f>
        <v>MP-17470</v>
      </c>
      <c r="C850" s="4">
        <f>INDEX(Orders[Order Date], MATCH(A850, Orders[Order ID],0))</f>
        <v>42183</v>
      </c>
      <c r="D850">
        <f>SUMIF(Orders[Order ID], A850, Orders[Sales])</f>
        <v>260.31</v>
      </c>
      <c r="I850" t="s">
        <v>6306</v>
      </c>
      <c r="J850" t="s">
        <v>5536</v>
      </c>
      <c r="K850">
        <v>42183</v>
      </c>
      <c r="L850">
        <v>260.31</v>
      </c>
    </row>
    <row r="851" spans="1:12">
      <c r="A851" t="str">
        <v>CA-2015-103793</v>
      </c>
      <c r="B851" t="str">
        <f>INDEX(Orders[Customer ID], MATCH(A851, Orders[Order ID],0))</f>
        <v>BV-11245</v>
      </c>
      <c r="C851" s="4">
        <f>INDEX(Orders[Order Date], MATCH(A851, Orders[Order ID],0))</f>
        <v>42089</v>
      </c>
      <c r="D851">
        <f>SUMIF(Orders[Order ID], A851, Orders[Sales])</f>
        <v>74.352000000000004</v>
      </c>
      <c r="I851" t="s">
        <v>6539</v>
      </c>
      <c r="J851" t="s">
        <v>3816</v>
      </c>
      <c r="K851">
        <v>42089</v>
      </c>
      <c r="L851">
        <v>74.352000000000004</v>
      </c>
    </row>
    <row r="852" spans="1:12">
      <c r="A852" t="str">
        <v>CA-2015-103835</v>
      </c>
      <c r="B852" t="str">
        <f>INDEX(Orders[Customer ID], MATCH(A852, Orders[Order ID],0))</f>
        <v>SC-20440</v>
      </c>
      <c r="C852" s="4">
        <f>INDEX(Orders[Order Date], MATCH(A852, Orders[Order ID],0))</f>
        <v>42271</v>
      </c>
      <c r="D852">
        <f>SUMIF(Orders[Order ID], A852, Orders[Sales])</f>
        <v>1173.03</v>
      </c>
      <c r="I852" t="s">
        <v>6043</v>
      </c>
      <c r="J852" t="s">
        <v>999</v>
      </c>
      <c r="K852">
        <v>42271</v>
      </c>
      <c r="L852">
        <v>1173.03</v>
      </c>
    </row>
    <row r="853" spans="1:12">
      <c r="A853" t="str">
        <v>CA-2015-103870</v>
      </c>
      <c r="B853" t="str">
        <f>INDEX(Orders[Customer ID], MATCH(A853, Orders[Order ID],0))</f>
        <v>SP-20860</v>
      </c>
      <c r="C853" s="4">
        <f>INDEX(Orders[Order Date], MATCH(A853, Orders[Order ID],0))</f>
        <v>42365</v>
      </c>
      <c r="D853">
        <f>SUMIF(Orders[Order ID], A853, Orders[Sales])</f>
        <v>284.44000000000005</v>
      </c>
      <c r="I853" t="s">
        <v>5572</v>
      </c>
      <c r="J853" t="s">
        <v>1841</v>
      </c>
      <c r="K853">
        <v>42365</v>
      </c>
      <c r="L853">
        <v>284.44000000000005</v>
      </c>
    </row>
    <row r="854" spans="1:12">
      <c r="A854" t="str">
        <v>CA-2015-103933</v>
      </c>
      <c r="B854" t="str">
        <f>INDEX(Orders[Customer ID], MATCH(A854, Orders[Order ID],0))</f>
        <v>DR-12880</v>
      </c>
      <c r="C854" s="4">
        <f>INDEX(Orders[Order Date], MATCH(A854, Orders[Order ID],0))</f>
        <v>42272</v>
      </c>
      <c r="D854">
        <f>SUMIF(Orders[Order ID], A854, Orders[Sales])</f>
        <v>899.91</v>
      </c>
      <c r="I854" t="s">
        <v>6031</v>
      </c>
      <c r="J854" t="s">
        <v>99</v>
      </c>
      <c r="K854">
        <v>42272</v>
      </c>
      <c r="L854">
        <v>899.91</v>
      </c>
    </row>
    <row r="855" spans="1:12">
      <c r="A855" t="str">
        <v>CA-2015-103954</v>
      </c>
      <c r="B855" t="str">
        <f>INDEX(Orders[Customer ID], MATCH(A855, Orders[Order ID],0))</f>
        <v>HR-14770</v>
      </c>
      <c r="C855" s="4">
        <f>INDEX(Orders[Order Date], MATCH(A855, Orders[Order ID],0))</f>
        <v>42225</v>
      </c>
      <c r="D855">
        <f>SUMIF(Orders[Order ID], A855, Orders[Sales])</f>
        <v>687.4</v>
      </c>
      <c r="I855" t="s">
        <v>6213</v>
      </c>
      <c r="J855" t="s">
        <v>355</v>
      </c>
      <c r="K855">
        <v>42225</v>
      </c>
      <c r="L855">
        <v>687.4</v>
      </c>
    </row>
    <row r="856" spans="1:12">
      <c r="A856" t="str">
        <v>CA-2015-103961</v>
      </c>
      <c r="B856" t="str">
        <f>INDEX(Orders[Customer ID], MATCH(A856, Orders[Order ID],0))</f>
        <v>NG-18430</v>
      </c>
      <c r="C856" s="4">
        <f>INDEX(Orders[Order Date], MATCH(A856, Orders[Order ID],0))</f>
        <v>42313</v>
      </c>
      <c r="D856">
        <f>SUMIF(Orders[Order ID], A856, Orders[Sales])</f>
        <v>19.824000000000002</v>
      </c>
      <c r="I856" t="s">
        <v>5893</v>
      </c>
      <c r="J856" t="s">
        <v>1285</v>
      </c>
      <c r="K856">
        <v>42313</v>
      </c>
      <c r="L856">
        <v>19.824000000000002</v>
      </c>
    </row>
    <row r="857" spans="1:12">
      <c r="A857" t="str">
        <v>CA-2015-104038</v>
      </c>
      <c r="B857" t="str">
        <f>INDEX(Orders[Customer ID], MATCH(A857, Orders[Order ID],0))</f>
        <v>LO-17170</v>
      </c>
      <c r="C857" s="4">
        <f>INDEX(Orders[Order Date], MATCH(A857, Orders[Order ID],0))</f>
        <v>42041</v>
      </c>
      <c r="D857">
        <f>SUMIF(Orders[Order ID], A857, Orders[Sales])</f>
        <v>176.63</v>
      </c>
      <c r="I857" t="s">
        <v>6640</v>
      </c>
      <c r="J857" t="s">
        <v>85</v>
      </c>
      <c r="K857">
        <v>42041</v>
      </c>
      <c r="L857">
        <v>176.63</v>
      </c>
    </row>
    <row r="858" spans="1:12">
      <c r="A858" t="str">
        <v>CA-2015-104052</v>
      </c>
      <c r="B858" t="str">
        <f>INDEX(Orders[Customer ID], MATCH(A858, Orders[Order ID],0))</f>
        <v>TP-21565</v>
      </c>
      <c r="C858" s="4">
        <f>INDEX(Orders[Order Date], MATCH(A858, Orders[Order ID],0))</f>
        <v>42064</v>
      </c>
      <c r="D858">
        <f>SUMIF(Orders[Order ID], A858, Orders[Sales])</f>
        <v>95.84</v>
      </c>
      <c r="I858" t="s">
        <v>6608</v>
      </c>
      <c r="J858" t="s">
        <v>3890</v>
      </c>
      <c r="K858">
        <v>42064</v>
      </c>
      <c r="L858">
        <v>95.84</v>
      </c>
    </row>
    <row r="859" spans="1:12">
      <c r="A859" t="str">
        <v>CA-2015-104059</v>
      </c>
      <c r="B859" t="str">
        <f>INDEX(Orders[Customer ID], MATCH(A859, Orders[Order ID],0))</f>
        <v>FC-14245</v>
      </c>
      <c r="C859" s="4">
        <f>INDEX(Orders[Order Date], MATCH(A859, Orders[Order ID],0))</f>
        <v>42168</v>
      </c>
      <c r="D859">
        <f>SUMIF(Orders[Order ID], A859, Orders[Sales])</f>
        <v>3.4239999999999999</v>
      </c>
      <c r="I859" t="s">
        <v>6348</v>
      </c>
      <c r="J859" t="s">
        <v>1718</v>
      </c>
      <c r="K859">
        <v>42168</v>
      </c>
      <c r="L859">
        <v>3.4239999999999999</v>
      </c>
    </row>
    <row r="860" spans="1:12">
      <c r="A860" t="str">
        <v>CA-2015-104115</v>
      </c>
      <c r="B860" t="str">
        <f>INDEX(Orders[Customer ID], MATCH(A860, Orders[Order ID],0))</f>
        <v>JH-15910</v>
      </c>
      <c r="C860" s="4">
        <f>INDEX(Orders[Order Date], MATCH(A860, Orders[Order ID],0))</f>
        <v>42167</v>
      </c>
      <c r="D860">
        <f>SUMIF(Orders[Order ID], A860, Orders[Sales])</f>
        <v>55.984000000000002</v>
      </c>
      <c r="I860" t="s">
        <v>6351</v>
      </c>
      <c r="J860" t="s">
        <v>1094</v>
      </c>
      <c r="K860">
        <v>42167</v>
      </c>
      <c r="L860">
        <v>55.984000000000002</v>
      </c>
    </row>
    <row r="861" spans="1:12">
      <c r="A861" t="str">
        <v>CA-2015-104129</v>
      </c>
      <c r="B861" t="str">
        <f>INDEX(Orders[Customer ID], MATCH(A861, Orders[Order ID],0))</f>
        <v>ES-14080</v>
      </c>
      <c r="C861" s="4">
        <f>INDEX(Orders[Order Date], MATCH(A861, Orders[Order ID],0))</f>
        <v>42062</v>
      </c>
      <c r="D861">
        <f>SUMIF(Orders[Order ID], A861, Orders[Sales])</f>
        <v>599.9</v>
      </c>
      <c r="I861" t="s">
        <v>6611</v>
      </c>
      <c r="J861" t="s">
        <v>789</v>
      </c>
      <c r="K861">
        <v>42062</v>
      </c>
      <c r="L861">
        <v>599.9</v>
      </c>
    </row>
    <row r="862" spans="1:12">
      <c r="A862" t="str">
        <v>CA-2015-104241</v>
      </c>
      <c r="B862" t="str">
        <f>INDEX(Orders[Customer ID], MATCH(A862, Orders[Order ID],0))</f>
        <v>AG-10495</v>
      </c>
      <c r="C862" s="4">
        <f>INDEX(Orders[Order Date], MATCH(A862, Orders[Order ID],0))</f>
        <v>42008</v>
      </c>
      <c r="D862">
        <f>SUMIF(Orders[Order ID], A862, Orders[Sales])</f>
        <v>192.22</v>
      </c>
      <c r="I862" t="s">
        <v>6670</v>
      </c>
      <c r="J862" t="s">
        <v>1812</v>
      </c>
      <c r="K862">
        <v>42008</v>
      </c>
      <c r="L862">
        <v>192.22</v>
      </c>
    </row>
    <row r="863" spans="1:12">
      <c r="A863" t="str">
        <v>CA-2015-104297</v>
      </c>
      <c r="B863" t="str">
        <f>INDEX(Orders[Customer ID], MATCH(A863, Orders[Order ID],0))</f>
        <v>CC-12100</v>
      </c>
      <c r="C863" s="4">
        <f>INDEX(Orders[Order Date], MATCH(A863, Orders[Order ID],0))</f>
        <v>42153</v>
      </c>
      <c r="D863">
        <f>SUMIF(Orders[Order ID], A863, Orders[Sales])</f>
        <v>85.055999999999997</v>
      </c>
      <c r="I863" t="s">
        <v>6384</v>
      </c>
      <c r="J863" t="s">
        <v>4552</v>
      </c>
      <c r="K863">
        <v>42153</v>
      </c>
      <c r="L863">
        <v>85.055999999999997</v>
      </c>
    </row>
    <row r="864" spans="1:12">
      <c r="A864" t="str">
        <v>CA-2015-104346</v>
      </c>
      <c r="B864" t="str">
        <f>INDEX(Orders[Customer ID], MATCH(A864, Orders[Order ID],0))</f>
        <v>IM-15070</v>
      </c>
      <c r="C864" s="4">
        <f>INDEX(Orders[Order Date], MATCH(A864, Orders[Order ID],0))</f>
        <v>42349</v>
      </c>
      <c r="D864">
        <f>SUMIF(Orders[Order ID], A864, Orders[Sales])</f>
        <v>730.03800000000012</v>
      </c>
      <c r="I864" t="s">
        <v>5662</v>
      </c>
      <c r="J864" t="s">
        <v>4112</v>
      </c>
      <c r="K864">
        <v>42349</v>
      </c>
      <c r="L864">
        <v>730.03800000000012</v>
      </c>
    </row>
    <row r="865" spans="1:12">
      <c r="A865" t="str">
        <v>CA-2015-104486</v>
      </c>
      <c r="B865" t="str">
        <f>INDEX(Orders[Customer ID], MATCH(A865, Orders[Order ID],0))</f>
        <v>PO-18850</v>
      </c>
      <c r="C865" s="4">
        <f>INDEX(Orders[Order Date], MATCH(A865, Orders[Order ID],0))</f>
        <v>42125</v>
      </c>
      <c r="D865">
        <f>SUMIF(Orders[Order ID], A865, Orders[Sales])</f>
        <v>84.556000000000012</v>
      </c>
      <c r="I865" t="s">
        <v>6449</v>
      </c>
      <c r="J865" t="s">
        <v>103</v>
      </c>
      <c r="K865">
        <v>42125</v>
      </c>
      <c r="L865">
        <v>84.556000000000012</v>
      </c>
    </row>
    <row r="866" spans="1:12">
      <c r="A866" t="str">
        <v>CA-2015-104493</v>
      </c>
      <c r="B866" t="str">
        <f>INDEX(Orders[Customer ID], MATCH(A866, Orders[Order ID],0))</f>
        <v>EB-13705</v>
      </c>
      <c r="C866" s="4">
        <f>INDEX(Orders[Order Date], MATCH(A866, Orders[Order ID],0))</f>
        <v>42279</v>
      </c>
      <c r="D866">
        <f>SUMIF(Orders[Order ID], A866, Orders[Sales])</f>
        <v>57.503999999999998</v>
      </c>
      <c r="I866" t="s">
        <v>5996</v>
      </c>
      <c r="J866" t="s">
        <v>1283</v>
      </c>
      <c r="K866">
        <v>42279</v>
      </c>
      <c r="L866">
        <v>57.503999999999998</v>
      </c>
    </row>
    <row r="867" spans="1:12">
      <c r="A867" t="str">
        <v>CA-2015-104514</v>
      </c>
      <c r="B867" t="str">
        <f>INDEX(Orders[Customer ID], MATCH(A867, Orders[Order ID],0))</f>
        <v>CB-12535</v>
      </c>
      <c r="C867" s="4">
        <f>INDEX(Orders[Order Date], MATCH(A867, Orders[Order ID],0))</f>
        <v>42006</v>
      </c>
      <c r="D867">
        <f>SUMIF(Orders[Order ID], A867, Orders[Sales])</f>
        <v>115.4</v>
      </c>
      <c r="I867" t="s">
        <v>6674</v>
      </c>
      <c r="J867" t="s">
        <v>3059</v>
      </c>
      <c r="K867">
        <v>42006</v>
      </c>
      <c r="L867">
        <v>115.4</v>
      </c>
    </row>
    <row r="868" spans="1:12">
      <c r="A868" t="str">
        <v>CA-2015-104626</v>
      </c>
      <c r="B868" t="str">
        <f>INDEX(Orders[Customer ID], MATCH(A868, Orders[Order ID],0))</f>
        <v>DR-12940</v>
      </c>
      <c r="C868" s="4">
        <f>INDEX(Orders[Order Date], MATCH(A868, Orders[Order ID],0))</f>
        <v>42248</v>
      </c>
      <c r="D868">
        <f>SUMIF(Orders[Order ID], A868, Orders[Sales])</f>
        <v>1388.46</v>
      </c>
      <c r="I868" t="s">
        <v>6158</v>
      </c>
      <c r="J868" t="s">
        <v>1364</v>
      </c>
      <c r="K868">
        <v>42248</v>
      </c>
      <c r="L868">
        <v>1388.46</v>
      </c>
    </row>
    <row r="869" spans="1:12">
      <c r="A869" t="str">
        <v>CA-2015-104871</v>
      </c>
      <c r="B869" t="str">
        <f>INDEX(Orders[Customer ID], MATCH(A869, Orders[Order ID],0))</f>
        <v>DR-12940</v>
      </c>
      <c r="C869" s="4">
        <f>INDEX(Orders[Order Date], MATCH(A869, Orders[Order ID],0))</f>
        <v>42093</v>
      </c>
      <c r="D869">
        <f>SUMIF(Orders[Order ID], A869, Orders[Sales])</f>
        <v>366.74400000000003</v>
      </c>
      <c r="I869" t="s">
        <v>6529</v>
      </c>
      <c r="J869" t="s">
        <v>1364</v>
      </c>
      <c r="K869">
        <v>42093</v>
      </c>
      <c r="L869">
        <v>366.74400000000003</v>
      </c>
    </row>
    <row r="870" spans="1:12">
      <c r="A870" t="str">
        <v>CA-2015-104941</v>
      </c>
      <c r="B870" t="str">
        <f>INDEX(Orders[Customer ID], MATCH(A870, Orders[Order ID],0))</f>
        <v>DH-13075</v>
      </c>
      <c r="C870" s="4">
        <f>INDEX(Orders[Order Date], MATCH(A870, Orders[Order ID],0))</f>
        <v>42168</v>
      </c>
      <c r="D870">
        <f>SUMIF(Orders[Order ID], A870, Orders[Sales])</f>
        <v>976.29</v>
      </c>
      <c r="I870" t="s">
        <v>6345</v>
      </c>
      <c r="J870" t="s">
        <v>3575</v>
      </c>
      <c r="K870">
        <v>42168</v>
      </c>
      <c r="L870">
        <v>976.29</v>
      </c>
    </row>
    <row r="871" spans="1:12">
      <c r="A871" t="str">
        <v>CA-2015-104948</v>
      </c>
      <c r="B871" t="str">
        <f>INDEX(Orders[Customer ID], MATCH(A871, Orders[Order ID],0))</f>
        <v>KH-16510</v>
      </c>
      <c r="C871" s="4">
        <f>INDEX(Orders[Order Date], MATCH(A871, Orders[Order ID],0))</f>
        <v>42321</v>
      </c>
      <c r="D871">
        <f>SUMIF(Orders[Order ID], A871, Orders[Sales])</f>
        <v>723.16399999999999</v>
      </c>
      <c r="I871" t="s">
        <v>5850</v>
      </c>
      <c r="J871" t="s">
        <v>578</v>
      </c>
      <c r="K871">
        <v>42321</v>
      </c>
      <c r="L871">
        <v>723.16399999999999</v>
      </c>
    </row>
    <row r="872" spans="1:12">
      <c r="A872" t="str">
        <v>CA-2015-105102</v>
      </c>
      <c r="B872" t="str">
        <f>INDEX(Orders[Customer ID], MATCH(A872, Orders[Order ID],0))</f>
        <v>BM-11575</v>
      </c>
      <c r="C872" s="4">
        <f>INDEX(Orders[Order Date], MATCH(A872, Orders[Order ID],0))</f>
        <v>42262</v>
      </c>
      <c r="D872">
        <f>SUMIF(Orders[Order ID], A872, Orders[Sales])</f>
        <v>139.21600000000001</v>
      </c>
      <c r="I872" t="s">
        <v>6091</v>
      </c>
      <c r="J872" t="s">
        <v>2153</v>
      </c>
      <c r="K872">
        <v>42262</v>
      </c>
      <c r="L872">
        <v>139.21600000000001</v>
      </c>
    </row>
    <row r="873" spans="1:12">
      <c r="A873" t="str">
        <v>CA-2015-105158</v>
      </c>
      <c r="B873" t="str">
        <f>INDEX(Orders[Customer ID], MATCH(A873, Orders[Order ID],0))</f>
        <v>SP-20860</v>
      </c>
      <c r="C873" s="4">
        <f>INDEX(Orders[Order Date], MATCH(A873, Orders[Order ID],0))</f>
        <v>42252</v>
      </c>
      <c r="D873">
        <f>SUMIF(Orders[Order ID], A873, Orders[Sales])</f>
        <v>43</v>
      </c>
      <c r="I873" t="s">
        <v>6142</v>
      </c>
      <c r="J873" t="s">
        <v>1841</v>
      </c>
      <c r="K873">
        <v>42252</v>
      </c>
      <c r="L873">
        <v>43</v>
      </c>
    </row>
    <row r="874" spans="1:12">
      <c r="A874" t="str">
        <v>CA-2015-105221</v>
      </c>
      <c r="B874" t="str">
        <f>INDEX(Orders[Customer ID], MATCH(A874, Orders[Order ID],0))</f>
        <v>VM-21685</v>
      </c>
      <c r="C874" s="4">
        <f>INDEX(Orders[Order Date], MATCH(A874, Orders[Order ID],0))</f>
        <v>42309</v>
      </c>
      <c r="D874">
        <f>SUMIF(Orders[Order ID], A874, Orders[Sales])</f>
        <v>38.527999999999999</v>
      </c>
      <c r="I874" t="s">
        <v>5908</v>
      </c>
      <c r="J874" t="s">
        <v>1414</v>
      </c>
      <c r="K874">
        <v>42309</v>
      </c>
      <c r="L874">
        <v>38.527999999999999</v>
      </c>
    </row>
    <row r="875" spans="1:12">
      <c r="A875" t="str">
        <v>CA-2015-105312</v>
      </c>
      <c r="B875" t="str">
        <f>INDEX(Orders[Customer ID], MATCH(A875, Orders[Order ID],0))</f>
        <v>MT-17815</v>
      </c>
      <c r="C875" s="4">
        <f>INDEX(Orders[Order Date], MATCH(A875, Orders[Order ID],0))</f>
        <v>42314</v>
      </c>
      <c r="D875">
        <f>SUMIF(Orders[Order ID], A875, Orders[Sales])</f>
        <v>11.481</v>
      </c>
      <c r="I875" t="s">
        <v>5889</v>
      </c>
      <c r="J875" t="s">
        <v>1338</v>
      </c>
      <c r="K875">
        <v>42314</v>
      </c>
      <c r="L875">
        <v>11.481</v>
      </c>
    </row>
    <row r="876" spans="1:12">
      <c r="A876" t="str">
        <v>CA-2015-105347</v>
      </c>
      <c r="B876" t="str">
        <f>INDEX(Orders[Customer ID], MATCH(A876, Orders[Order ID],0))</f>
        <v>DP-13000</v>
      </c>
      <c r="C876" s="4">
        <f>INDEX(Orders[Order Date], MATCH(A876, Orders[Order ID],0))</f>
        <v>42332</v>
      </c>
      <c r="D876">
        <f>SUMIF(Orders[Order ID], A876, Orders[Sales])</f>
        <v>383.61</v>
      </c>
      <c r="I876" t="s">
        <v>5773</v>
      </c>
      <c r="J876" t="s">
        <v>2567</v>
      </c>
      <c r="K876">
        <v>42332</v>
      </c>
      <c r="L876">
        <v>383.61</v>
      </c>
    </row>
    <row r="877" spans="1:12">
      <c r="A877" t="str">
        <v>CA-2015-105361</v>
      </c>
      <c r="B877" t="str">
        <f>INDEX(Orders[Customer ID], MATCH(A877, Orders[Order ID],0))</f>
        <v>CM-12115</v>
      </c>
      <c r="C877" s="4">
        <f>INDEX(Orders[Order Date], MATCH(A877, Orders[Order ID],0))</f>
        <v>42092</v>
      </c>
      <c r="D877">
        <f>SUMIF(Orders[Order ID], A877, Orders[Sales])</f>
        <v>17.64</v>
      </c>
      <c r="I877" t="s">
        <v>6534</v>
      </c>
      <c r="J877" t="s">
        <v>255</v>
      </c>
      <c r="K877">
        <v>42092</v>
      </c>
      <c r="L877">
        <v>17.64</v>
      </c>
    </row>
    <row r="878" spans="1:12">
      <c r="A878" t="str">
        <v>CA-2015-105508</v>
      </c>
      <c r="B878" t="str">
        <f>INDEX(Orders[Customer ID], MATCH(A878, Orders[Order ID],0))</f>
        <v>JF-15190</v>
      </c>
      <c r="C878" s="4">
        <f>INDEX(Orders[Order Date], MATCH(A878, Orders[Order ID],0))</f>
        <v>42271</v>
      </c>
      <c r="D878">
        <f>SUMIF(Orders[Order ID], A878, Orders[Sales])</f>
        <v>39.979999999999997</v>
      </c>
      <c r="I878" t="s">
        <v>6047</v>
      </c>
      <c r="J878" t="s">
        <v>1655</v>
      </c>
      <c r="K878">
        <v>42271</v>
      </c>
      <c r="L878">
        <v>39.979999999999997</v>
      </c>
    </row>
    <row r="879" spans="1:12">
      <c r="A879" t="str">
        <v>CA-2015-105571</v>
      </c>
      <c r="B879" t="str">
        <f>INDEX(Orders[Customer ID], MATCH(A879, Orders[Order ID],0))</f>
        <v>CP-12340</v>
      </c>
      <c r="C879" s="4">
        <f>INDEX(Orders[Order Date], MATCH(A879, Orders[Order ID],0))</f>
        <v>42315</v>
      </c>
      <c r="D879">
        <f>SUMIF(Orders[Order ID], A879, Orders[Sales])</f>
        <v>1361.6309999999999</v>
      </c>
      <c r="I879" t="s">
        <v>5886</v>
      </c>
      <c r="J879" t="s">
        <v>2790</v>
      </c>
      <c r="K879">
        <v>42315</v>
      </c>
      <c r="L879">
        <v>1361.6309999999999</v>
      </c>
    </row>
    <row r="880" spans="1:12">
      <c r="A880" t="str">
        <v>CA-2015-105599</v>
      </c>
      <c r="B880" t="str">
        <f>INDEX(Orders[Customer ID], MATCH(A880, Orders[Order ID],0))</f>
        <v>MC-17275</v>
      </c>
      <c r="C880" s="4">
        <f>INDEX(Orders[Order Date], MATCH(A880, Orders[Order ID],0))</f>
        <v>42254</v>
      </c>
      <c r="D880">
        <f>SUMIF(Orders[Order ID], A880, Orders[Sales])</f>
        <v>41.374000000000002</v>
      </c>
      <c r="I880" t="s">
        <v>6125</v>
      </c>
      <c r="J880" t="s">
        <v>1798</v>
      </c>
      <c r="K880">
        <v>42254</v>
      </c>
      <c r="L880">
        <v>41.374000000000002</v>
      </c>
    </row>
    <row r="881" spans="1:12">
      <c r="A881" t="str">
        <v>CA-2015-105613</v>
      </c>
      <c r="B881" t="str">
        <f>INDEX(Orders[Customer ID], MATCH(A881, Orders[Order ID],0))</f>
        <v>KN-16705</v>
      </c>
      <c r="C881" s="4">
        <f>INDEX(Orders[Order Date], MATCH(A881, Orders[Order ID],0))</f>
        <v>42295</v>
      </c>
      <c r="D881">
        <f>SUMIF(Orders[Order ID], A881, Orders[Sales])</f>
        <v>100.86</v>
      </c>
      <c r="I881" t="s">
        <v>5956</v>
      </c>
      <c r="J881" t="s">
        <v>2098</v>
      </c>
      <c r="K881">
        <v>42295</v>
      </c>
      <c r="L881">
        <v>100.86</v>
      </c>
    </row>
    <row r="882" spans="1:12">
      <c r="A882" t="str">
        <v>CA-2015-105627</v>
      </c>
      <c r="B882" t="str">
        <f>INDEX(Orders[Customer ID], MATCH(A882, Orders[Order ID],0))</f>
        <v>DK-12895</v>
      </c>
      <c r="C882" s="4">
        <f>INDEX(Orders[Order Date], MATCH(A882, Orders[Order ID],0))</f>
        <v>42071</v>
      </c>
      <c r="D882">
        <f>SUMIF(Orders[Order ID], A882, Orders[Sales])</f>
        <v>2531.8799999999997</v>
      </c>
      <c r="I882" t="s">
        <v>6587</v>
      </c>
      <c r="J882" t="s">
        <v>1225</v>
      </c>
      <c r="K882">
        <v>42071</v>
      </c>
      <c r="L882">
        <v>2531.8799999999997</v>
      </c>
    </row>
    <row r="883" spans="1:12">
      <c r="A883" t="str">
        <v>CA-2015-105634</v>
      </c>
      <c r="B883" t="str">
        <f>INDEX(Orders[Customer ID], MATCH(A883, Orders[Order ID],0))</f>
        <v>HA-14905</v>
      </c>
      <c r="C883" s="4">
        <f>INDEX(Orders[Order Date], MATCH(A883, Orders[Order ID],0))</f>
        <v>42316</v>
      </c>
      <c r="D883">
        <f>SUMIF(Orders[Order ID], A883, Orders[Sales])</f>
        <v>11.65</v>
      </c>
      <c r="I883" t="s">
        <v>5869</v>
      </c>
      <c r="J883" t="s">
        <v>1695</v>
      </c>
      <c r="K883">
        <v>42316</v>
      </c>
      <c r="L883">
        <v>11.65</v>
      </c>
    </row>
    <row r="884" spans="1:12">
      <c r="A884" t="str">
        <v>CA-2015-105690</v>
      </c>
      <c r="B884" t="str">
        <f>INDEX(Orders[Customer ID], MATCH(A884, Orders[Order ID],0))</f>
        <v>CA-11965</v>
      </c>
      <c r="C884" s="4">
        <f>INDEX(Orders[Order Date], MATCH(A884, Orders[Order ID],0))</f>
        <v>42329</v>
      </c>
      <c r="D884">
        <f>SUMIF(Orders[Order ID], A884, Orders[Sales])</f>
        <v>697.82079999999996</v>
      </c>
      <c r="I884" t="s">
        <v>5792</v>
      </c>
      <c r="J884" t="s">
        <v>2053</v>
      </c>
      <c r="K884">
        <v>42329</v>
      </c>
      <c r="L884">
        <v>697.82079999999996</v>
      </c>
    </row>
    <row r="885" spans="1:12">
      <c r="A885" t="str">
        <v>CA-2015-105725</v>
      </c>
      <c r="B885" t="str">
        <f>INDEX(Orders[Customer ID], MATCH(A885, Orders[Order ID],0))</f>
        <v>GT-14755</v>
      </c>
      <c r="C885" s="4">
        <f>INDEX(Orders[Order Date], MATCH(A885, Orders[Order ID],0))</f>
        <v>42053</v>
      </c>
      <c r="D885">
        <f>SUMIF(Orders[Order ID], A885, Orders[Sales])</f>
        <v>96.603999999999999</v>
      </c>
      <c r="I885" t="s">
        <v>6621</v>
      </c>
      <c r="J885" t="s">
        <v>938</v>
      </c>
      <c r="K885">
        <v>42053</v>
      </c>
      <c r="L885">
        <v>96.603999999999999</v>
      </c>
    </row>
    <row r="886" spans="1:12">
      <c r="A886" t="str">
        <v>CA-2015-105844</v>
      </c>
      <c r="B886" t="str">
        <f>INDEX(Orders[Customer ID], MATCH(A886, Orders[Order ID],0))</f>
        <v>JF-15415</v>
      </c>
      <c r="C886" s="4">
        <f>INDEX(Orders[Order Date], MATCH(A886, Orders[Order ID],0))</f>
        <v>42302</v>
      </c>
      <c r="D886">
        <f>SUMIF(Orders[Order ID], A886, Orders[Sales])</f>
        <v>79.36</v>
      </c>
      <c r="I886" t="s">
        <v>5935</v>
      </c>
      <c r="J886" t="s">
        <v>63</v>
      </c>
      <c r="K886">
        <v>42302</v>
      </c>
      <c r="L886">
        <v>79.36</v>
      </c>
    </row>
    <row r="887" spans="1:12">
      <c r="A887" t="str">
        <v>CA-2015-105970</v>
      </c>
      <c r="B887" t="str">
        <f>INDEX(Orders[Customer ID], MATCH(A887, Orders[Order ID],0))</f>
        <v>PA-19060</v>
      </c>
      <c r="C887" s="4">
        <f>INDEX(Orders[Order Date], MATCH(A887, Orders[Order ID],0))</f>
        <v>42065</v>
      </c>
      <c r="D887">
        <f>SUMIF(Orders[Order ID], A887, Orders[Sales])</f>
        <v>112.03999999999999</v>
      </c>
      <c r="I887" t="s">
        <v>6602</v>
      </c>
      <c r="J887" t="s">
        <v>2201</v>
      </c>
      <c r="K887">
        <v>42065</v>
      </c>
      <c r="L887">
        <v>112.03999999999999</v>
      </c>
    </row>
    <row r="888" spans="1:12">
      <c r="A888" t="str">
        <v>CA-2015-106187</v>
      </c>
      <c r="B888" t="str">
        <f>INDEX(Orders[Customer ID], MATCH(A888, Orders[Order ID],0))</f>
        <v>RF-19345</v>
      </c>
      <c r="C888" s="4">
        <f>INDEX(Orders[Order Date], MATCH(A888, Orders[Order ID],0))</f>
        <v>42178</v>
      </c>
      <c r="D888">
        <f>SUMIF(Orders[Order ID], A888, Orders[Sales])</f>
        <v>268.39999999999998</v>
      </c>
      <c r="I888" t="s">
        <v>6319</v>
      </c>
      <c r="J888" t="s">
        <v>4122</v>
      </c>
      <c r="K888">
        <v>42178</v>
      </c>
      <c r="L888">
        <v>268.39999999999998</v>
      </c>
    </row>
    <row r="889" spans="1:12">
      <c r="A889" t="str">
        <v>CA-2015-106208</v>
      </c>
      <c r="B889" t="str">
        <f>INDEX(Orders[Customer ID], MATCH(A889, Orders[Order ID],0))</f>
        <v>JW-16075</v>
      </c>
      <c r="C889" s="4">
        <f>INDEX(Orders[Order Date], MATCH(A889, Orders[Order ID],0))</f>
        <v>42348</v>
      </c>
      <c r="D889">
        <f>SUMIF(Orders[Order ID], A889, Orders[Sales])</f>
        <v>53.088000000000001</v>
      </c>
      <c r="I889" t="s">
        <v>5673</v>
      </c>
      <c r="J889" t="s">
        <v>4581</v>
      </c>
      <c r="K889">
        <v>42348</v>
      </c>
      <c r="L889">
        <v>53.088000000000001</v>
      </c>
    </row>
    <row r="890" spans="1:12">
      <c r="A890" t="str">
        <v>CA-2015-106215</v>
      </c>
      <c r="B890" t="str">
        <f>INDEX(Orders[Customer ID], MATCH(A890, Orders[Order ID],0))</f>
        <v>BN-11470</v>
      </c>
      <c r="C890" s="4">
        <f>INDEX(Orders[Order Date], MATCH(A890, Orders[Order ID],0))</f>
        <v>42110</v>
      </c>
      <c r="D890">
        <f>SUMIF(Orders[Order ID], A890, Orders[Sales])</f>
        <v>12.576000000000001</v>
      </c>
      <c r="I890" t="s">
        <v>6485</v>
      </c>
      <c r="J890" t="s">
        <v>642</v>
      </c>
      <c r="K890">
        <v>42110</v>
      </c>
      <c r="L890">
        <v>12.576000000000001</v>
      </c>
    </row>
    <row r="891" spans="1:12">
      <c r="A891" t="str">
        <v>CA-2015-106257</v>
      </c>
      <c r="B891" t="str">
        <f>INDEX(Orders[Customer ID], MATCH(A891, Orders[Order ID],0))</f>
        <v>EB-14110</v>
      </c>
      <c r="C891" s="4">
        <f>INDEX(Orders[Order Date], MATCH(A891, Orders[Order ID],0))</f>
        <v>42107</v>
      </c>
      <c r="D891">
        <f>SUMIF(Orders[Order ID], A891, Orders[Sales])</f>
        <v>721.48800000000006</v>
      </c>
      <c r="I891" t="s">
        <v>6496</v>
      </c>
      <c r="J891" t="s">
        <v>2363</v>
      </c>
      <c r="K891">
        <v>42107</v>
      </c>
      <c r="L891">
        <v>721.48800000000006</v>
      </c>
    </row>
    <row r="892" spans="1:12">
      <c r="A892" t="str">
        <v>CA-2015-106320</v>
      </c>
      <c r="B892" t="str">
        <f>INDEX(Orders[Customer ID], MATCH(A892, Orders[Order ID],0))</f>
        <v>EB-13870</v>
      </c>
      <c r="C892" s="4">
        <f>INDEX(Orders[Order Date], MATCH(A892, Orders[Order ID],0))</f>
        <v>42272</v>
      </c>
      <c r="D892">
        <f>SUMIF(Orders[Order ID], A892, Orders[Sales])</f>
        <v>1044.6300000000001</v>
      </c>
      <c r="I892" t="s">
        <v>6027</v>
      </c>
      <c r="J892" t="s">
        <v>2145</v>
      </c>
      <c r="K892">
        <v>42272</v>
      </c>
      <c r="L892">
        <v>1044.6300000000001</v>
      </c>
    </row>
    <row r="893" spans="1:12">
      <c r="A893" t="str">
        <v>CA-2015-106362</v>
      </c>
      <c r="B893" t="str">
        <f>INDEX(Orders[Customer ID], MATCH(A893, Orders[Order ID],0))</f>
        <v>LC-16885</v>
      </c>
      <c r="C893" s="4">
        <f>INDEX(Orders[Order Date], MATCH(A893, Orders[Order ID],0))</f>
        <v>42349</v>
      </c>
      <c r="D893">
        <f>SUMIF(Orders[Order ID], A893, Orders[Sales])</f>
        <v>10.332000000000001</v>
      </c>
      <c r="I893" t="s">
        <v>5665</v>
      </c>
      <c r="J893" t="s">
        <v>422</v>
      </c>
      <c r="K893">
        <v>42349</v>
      </c>
      <c r="L893">
        <v>10.332000000000001</v>
      </c>
    </row>
    <row r="894" spans="1:12">
      <c r="A894" t="str">
        <v>CA-2015-106565</v>
      </c>
      <c r="B894" t="str">
        <f>INDEX(Orders[Customer ID], MATCH(A894, Orders[Order ID],0))</f>
        <v>BW-11110</v>
      </c>
      <c r="C894" s="4">
        <f>INDEX(Orders[Order Date], MATCH(A894, Orders[Order ID],0))</f>
        <v>42083</v>
      </c>
      <c r="D894">
        <f>SUMIF(Orders[Order ID], A894, Orders[Sales])</f>
        <v>51.84</v>
      </c>
      <c r="I894" t="s">
        <v>6556</v>
      </c>
      <c r="J894" t="s">
        <v>2524</v>
      </c>
      <c r="K894">
        <v>42083</v>
      </c>
      <c r="L894">
        <v>51.84</v>
      </c>
    </row>
    <row r="895" spans="1:12">
      <c r="A895" t="str">
        <v>CA-2015-106978</v>
      </c>
      <c r="B895" t="str">
        <f>INDEX(Orders[Customer ID], MATCH(A895, Orders[Order ID],0))</f>
        <v>ZC-21910</v>
      </c>
      <c r="C895" s="4">
        <f>INDEX(Orders[Order Date], MATCH(A895, Orders[Order ID],0))</f>
        <v>42275</v>
      </c>
      <c r="D895">
        <f>SUMIF(Orders[Order ID], A895, Orders[Sales])</f>
        <v>18.128</v>
      </c>
      <c r="I895" t="s">
        <v>6010</v>
      </c>
      <c r="J895" t="s">
        <v>1420</v>
      </c>
      <c r="K895">
        <v>42275</v>
      </c>
      <c r="L895">
        <v>18.128</v>
      </c>
    </row>
    <row r="896" spans="1:12">
      <c r="A896" t="str">
        <v>CA-2015-107020</v>
      </c>
      <c r="B896" t="str">
        <f>INDEX(Orders[Customer ID], MATCH(A896, Orders[Order ID],0))</f>
        <v>MV-18190</v>
      </c>
      <c r="C896" s="4">
        <f>INDEX(Orders[Order Date], MATCH(A896, Orders[Order ID],0))</f>
        <v>42195</v>
      </c>
      <c r="D896">
        <f>SUMIF(Orders[Order ID], A896, Orders[Sales])</f>
        <v>39.92</v>
      </c>
      <c r="I896" t="s">
        <v>6274</v>
      </c>
      <c r="J896" t="s">
        <v>446</v>
      </c>
      <c r="K896">
        <v>42195</v>
      </c>
      <c r="L896">
        <v>39.92</v>
      </c>
    </row>
    <row r="897" spans="1:12">
      <c r="A897" t="str">
        <v>CA-2015-107083</v>
      </c>
      <c r="B897" t="str">
        <f>INDEX(Orders[Customer ID], MATCH(A897, Orders[Order ID],0))</f>
        <v>BB-11545</v>
      </c>
      <c r="C897" s="4">
        <f>INDEX(Orders[Order Date], MATCH(A897, Orders[Order ID],0))</f>
        <v>42329</v>
      </c>
      <c r="D897">
        <f>SUMIF(Orders[Order ID], A897, Orders[Sales])</f>
        <v>39.608000000000004</v>
      </c>
      <c r="I897" t="s">
        <v>5797</v>
      </c>
      <c r="J897" t="s">
        <v>767</v>
      </c>
      <c r="K897">
        <v>42329</v>
      </c>
      <c r="L897">
        <v>39.608000000000004</v>
      </c>
    </row>
    <row r="898" spans="1:12">
      <c r="A898" t="str">
        <v>CA-2015-107468</v>
      </c>
      <c r="B898" t="str">
        <f>INDEX(Orders[Customer ID], MATCH(A898, Orders[Order ID],0))</f>
        <v>MK-17905</v>
      </c>
      <c r="C898" s="4">
        <f>INDEX(Orders[Order Date], MATCH(A898, Orders[Order ID],0))</f>
        <v>42356</v>
      </c>
      <c r="D898">
        <f>SUMIF(Orders[Order ID], A898, Orders[Sales])</f>
        <v>6.8479999999999999</v>
      </c>
      <c r="I898" t="s">
        <v>5626</v>
      </c>
      <c r="J898" t="s">
        <v>751</v>
      </c>
      <c r="K898">
        <v>42356</v>
      </c>
      <c r="L898">
        <v>6.8479999999999999</v>
      </c>
    </row>
    <row r="899" spans="1:12">
      <c r="A899" t="str">
        <v>CA-2015-107678</v>
      </c>
      <c r="B899" t="str">
        <f>INDEX(Orders[Customer ID], MATCH(A899, Orders[Order ID],0))</f>
        <v>JK-16090</v>
      </c>
      <c r="C899" s="4">
        <f>INDEX(Orders[Order Date], MATCH(A899, Orders[Order ID],0))</f>
        <v>42115</v>
      </c>
      <c r="D899">
        <f>SUMIF(Orders[Order ID], A899, Orders[Sales])</f>
        <v>893.09</v>
      </c>
      <c r="I899" t="s">
        <v>6471</v>
      </c>
      <c r="J899" t="s">
        <v>764</v>
      </c>
      <c r="K899">
        <v>42115</v>
      </c>
      <c r="L899">
        <v>893.09</v>
      </c>
    </row>
    <row r="900" spans="1:12">
      <c r="A900" t="str">
        <v>CA-2015-107685</v>
      </c>
      <c r="B900" t="str">
        <f>INDEX(Orders[Customer ID], MATCH(A900, Orders[Order ID],0))</f>
        <v>JM-15865</v>
      </c>
      <c r="C900" s="4">
        <f>INDEX(Orders[Order Date], MATCH(A900, Orders[Order ID],0))</f>
        <v>42338</v>
      </c>
      <c r="D900">
        <f>SUMIF(Orders[Order ID], A900, Orders[Sales])</f>
        <v>106.88</v>
      </c>
      <c r="I900" t="s">
        <v>5739</v>
      </c>
      <c r="J900" t="s">
        <v>2288</v>
      </c>
      <c r="K900">
        <v>42338</v>
      </c>
      <c r="L900">
        <v>106.88</v>
      </c>
    </row>
    <row r="901" spans="1:12">
      <c r="A901" t="str">
        <v>CA-2015-107741</v>
      </c>
      <c r="B901" t="str">
        <f>INDEX(Orders[Customer ID], MATCH(A901, Orders[Order ID],0))</f>
        <v>FC-14335</v>
      </c>
      <c r="C901" s="4">
        <f>INDEX(Orders[Order Date], MATCH(A901, Orders[Order ID],0))</f>
        <v>42071</v>
      </c>
      <c r="D901">
        <f>SUMIF(Orders[Order ID], A901, Orders[Sales])</f>
        <v>3.4079999999999999</v>
      </c>
      <c r="I901" t="s">
        <v>6590</v>
      </c>
      <c r="J901" t="s">
        <v>2968</v>
      </c>
      <c r="K901">
        <v>42071</v>
      </c>
      <c r="L901">
        <v>3.4079999999999999</v>
      </c>
    </row>
    <row r="902" spans="1:12">
      <c r="A902" t="str">
        <v>CA-2015-107902</v>
      </c>
      <c r="B902" t="str">
        <f>INDEX(Orders[Customer ID], MATCH(A902, Orders[Order ID],0))</f>
        <v>SM-20950</v>
      </c>
      <c r="C902" s="4">
        <f>INDEX(Orders[Order Date], MATCH(A902, Orders[Order ID],0))</f>
        <v>42244</v>
      </c>
      <c r="D902">
        <f>SUMIF(Orders[Order ID], A902, Orders[Sales])</f>
        <v>470.36</v>
      </c>
      <c r="I902" t="s">
        <v>6167</v>
      </c>
      <c r="J902" t="s">
        <v>656</v>
      </c>
      <c r="K902">
        <v>42244</v>
      </c>
      <c r="L902">
        <v>470.36</v>
      </c>
    </row>
    <row r="903" spans="1:12">
      <c r="A903" t="str">
        <v>CA-2015-107937</v>
      </c>
      <c r="B903" t="str">
        <f>INDEX(Orders[Customer ID], MATCH(A903, Orders[Order ID],0))</f>
        <v>JB-16045</v>
      </c>
      <c r="C903" s="4">
        <f>INDEX(Orders[Order Date], MATCH(A903, Orders[Order ID],0))</f>
        <v>42127</v>
      </c>
      <c r="D903">
        <f>SUMIF(Orders[Order ID], A903, Orders[Sales])</f>
        <v>665.88</v>
      </c>
      <c r="I903" t="s">
        <v>6441</v>
      </c>
      <c r="J903" t="s">
        <v>217</v>
      </c>
      <c r="K903">
        <v>42127</v>
      </c>
      <c r="L903">
        <v>665.88</v>
      </c>
    </row>
    <row r="904" spans="1:12">
      <c r="A904" t="str">
        <v>CA-2015-108119</v>
      </c>
      <c r="B904" t="str">
        <f>INDEX(Orders[Customer ID], MATCH(A904, Orders[Order ID],0))</f>
        <v>MS-17530</v>
      </c>
      <c r="C904" s="4">
        <f>INDEX(Orders[Order Date], MATCH(A904, Orders[Order ID],0))</f>
        <v>42309</v>
      </c>
      <c r="D904">
        <f>SUMIF(Orders[Order ID], A904, Orders[Sales])</f>
        <v>301.95999999999998</v>
      </c>
      <c r="I904" t="s">
        <v>5913</v>
      </c>
      <c r="J904" t="s">
        <v>4461</v>
      </c>
      <c r="K904">
        <v>42309</v>
      </c>
      <c r="L904">
        <v>301.95999999999998</v>
      </c>
    </row>
    <row r="905" spans="1:12">
      <c r="A905" t="str">
        <v>CA-2015-108259</v>
      </c>
      <c r="B905" t="str">
        <f>INDEX(Orders[Customer ID], MATCH(A905, Orders[Order ID],0))</f>
        <v>NS-18640</v>
      </c>
      <c r="C905" s="4">
        <f>INDEX(Orders[Order Date], MATCH(A905, Orders[Order ID],0))</f>
        <v>42316</v>
      </c>
      <c r="D905">
        <f>SUMIF(Orders[Order ID], A905, Orders[Sales])</f>
        <v>81.135000000000005</v>
      </c>
      <c r="I905" t="s">
        <v>5880</v>
      </c>
      <c r="J905" t="s">
        <v>2885</v>
      </c>
      <c r="K905">
        <v>42316</v>
      </c>
      <c r="L905">
        <v>81.135000000000005</v>
      </c>
    </row>
    <row r="906" spans="1:12">
      <c r="A906" t="str">
        <v>CA-2015-108532</v>
      </c>
      <c r="B906" t="str">
        <f>INDEX(Orders[Customer ID], MATCH(A906, Orders[Order ID],0))</f>
        <v>CC-12100</v>
      </c>
      <c r="C906" s="4">
        <f>INDEX(Orders[Order Date], MATCH(A906, Orders[Order ID],0))</f>
        <v>42245</v>
      </c>
      <c r="D906">
        <f>SUMIF(Orders[Order ID], A906, Orders[Sales])</f>
        <v>246.5</v>
      </c>
      <c r="I906" t="s">
        <v>6163</v>
      </c>
      <c r="J906" t="s">
        <v>4552</v>
      </c>
      <c r="K906">
        <v>42245</v>
      </c>
      <c r="L906">
        <v>246.5</v>
      </c>
    </row>
    <row r="907" spans="1:12">
      <c r="A907" t="str">
        <v>CA-2015-108588</v>
      </c>
      <c r="B907" t="str">
        <f>INDEX(Orders[Customer ID], MATCH(A907, Orders[Order ID],0))</f>
        <v>BG-11695</v>
      </c>
      <c r="C907" s="4">
        <f>INDEX(Orders[Order Date], MATCH(A907, Orders[Order ID],0))</f>
        <v>42009</v>
      </c>
      <c r="D907">
        <f>SUMIF(Orders[Order ID], A907, Orders[Sales])</f>
        <v>90.168000000000006</v>
      </c>
      <c r="I907" t="s">
        <v>6667</v>
      </c>
      <c r="J907" t="s">
        <v>1002</v>
      </c>
      <c r="K907">
        <v>42009</v>
      </c>
      <c r="L907">
        <v>90.168000000000006</v>
      </c>
    </row>
    <row r="908" spans="1:12">
      <c r="A908" t="str">
        <v>CA-2015-108665</v>
      </c>
      <c r="B908" t="str">
        <f>INDEX(Orders[Customer ID], MATCH(A908, Orders[Order ID],0))</f>
        <v>KM-16225</v>
      </c>
      <c r="C908" s="4">
        <f>INDEX(Orders[Order Date], MATCH(A908, Orders[Order ID],0))</f>
        <v>42191</v>
      </c>
      <c r="D908">
        <f>SUMIF(Orders[Order ID], A908, Orders[Sales])</f>
        <v>896.38</v>
      </c>
      <c r="I908" t="s">
        <v>6282</v>
      </c>
      <c r="J908" t="s">
        <v>392</v>
      </c>
      <c r="K908">
        <v>42191</v>
      </c>
      <c r="L908">
        <v>896.38</v>
      </c>
    </row>
    <row r="909" spans="1:12">
      <c r="A909" t="str">
        <v>CA-2015-108672</v>
      </c>
      <c r="B909" t="str">
        <f>INDEX(Orders[Customer ID], MATCH(A909, Orders[Order ID],0))</f>
        <v>FA-14230</v>
      </c>
      <c r="C909" s="4">
        <f>INDEX(Orders[Order Date], MATCH(A909, Orders[Order ID],0))</f>
        <v>42257</v>
      </c>
      <c r="D909">
        <f>SUMIF(Orders[Order ID], A909, Orders[Sales])</f>
        <v>106.68</v>
      </c>
      <c r="I909" t="s">
        <v>6119</v>
      </c>
      <c r="J909" t="s">
        <v>2073</v>
      </c>
      <c r="K909">
        <v>42257</v>
      </c>
      <c r="L909">
        <v>106.68</v>
      </c>
    </row>
    <row r="910" spans="1:12">
      <c r="A910" t="str">
        <v>CA-2015-109001</v>
      </c>
      <c r="B910" t="str">
        <f>INDEX(Orders[Customer ID], MATCH(A910, Orders[Order ID],0))</f>
        <v>KN-16390</v>
      </c>
      <c r="C910" s="4">
        <f>INDEX(Orders[Order Date], MATCH(A910, Orders[Order ID],0))</f>
        <v>42068</v>
      </c>
      <c r="D910">
        <f>SUMIF(Orders[Order ID], A910, Orders[Sales])</f>
        <v>479.02600000000001</v>
      </c>
      <c r="I910" t="s">
        <v>6596</v>
      </c>
      <c r="J910" t="s">
        <v>457</v>
      </c>
      <c r="K910">
        <v>42068</v>
      </c>
      <c r="L910">
        <v>479.02600000000001</v>
      </c>
    </row>
    <row r="911" spans="1:12">
      <c r="A911" t="str">
        <v>CA-2015-109113</v>
      </c>
      <c r="B911" t="str">
        <f>INDEX(Orders[Customer ID], MATCH(A911, Orders[Order ID],0))</f>
        <v>EK-13795</v>
      </c>
      <c r="C911" s="4">
        <f>INDEX(Orders[Order Date], MATCH(A911, Orders[Order ID],0))</f>
        <v>42357</v>
      </c>
      <c r="D911">
        <f>SUMIF(Orders[Order ID], A911, Orders[Sales])</f>
        <v>25.488</v>
      </c>
      <c r="I911" t="s">
        <v>5622</v>
      </c>
      <c r="J911" t="s">
        <v>1206</v>
      </c>
      <c r="K911">
        <v>42357</v>
      </c>
      <c r="L911">
        <v>25.488</v>
      </c>
    </row>
    <row r="912" spans="1:12">
      <c r="A912" t="str">
        <v>CA-2015-109169</v>
      </c>
      <c r="B912" t="str">
        <f>INDEX(Orders[Customer ID], MATCH(A912, Orders[Order ID],0))</f>
        <v>OT-18730</v>
      </c>
      <c r="C912" s="4">
        <f>INDEX(Orders[Order Date], MATCH(A912, Orders[Order ID],0))</f>
        <v>42114</v>
      </c>
      <c r="D912">
        <f>SUMIF(Orders[Order ID], A912, Orders[Sales])</f>
        <v>180.96</v>
      </c>
      <c r="I912" t="s">
        <v>6474</v>
      </c>
      <c r="J912" t="s">
        <v>1648</v>
      </c>
      <c r="K912">
        <v>42114</v>
      </c>
      <c r="L912">
        <v>180.96</v>
      </c>
    </row>
    <row r="913" spans="1:12">
      <c r="A913" t="str">
        <v>CA-2015-109190</v>
      </c>
      <c r="B913" t="str">
        <f>INDEX(Orders[Customer ID], MATCH(A913, Orders[Order ID],0))</f>
        <v>CC-12685</v>
      </c>
      <c r="C913" s="4">
        <f>INDEX(Orders[Order Date], MATCH(A913, Orders[Order ID],0))</f>
        <v>42300</v>
      </c>
      <c r="D913">
        <f>SUMIF(Orders[Order ID], A913, Orders[Sales])</f>
        <v>546.79200000000003</v>
      </c>
      <c r="I913" t="s">
        <v>5945</v>
      </c>
      <c r="J913" t="s">
        <v>5946</v>
      </c>
      <c r="K913">
        <v>42300</v>
      </c>
      <c r="L913">
        <v>546.79200000000003</v>
      </c>
    </row>
    <row r="914" spans="1:12">
      <c r="A914" t="str">
        <v>CA-2015-109197</v>
      </c>
      <c r="B914" t="str">
        <f>INDEX(Orders[Customer ID], MATCH(A914, Orders[Order ID],0))</f>
        <v>JO-15280</v>
      </c>
      <c r="C914" s="4">
        <f>INDEX(Orders[Order Date], MATCH(A914, Orders[Order ID],0))</f>
        <v>42369</v>
      </c>
      <c r="D914">
        <f>SUMIF(Orders[Order ID], A914, Orders[Sales])</f>
        <v>487.98399999999998</v>
      </c>
      <c r="I914" t="s">
        <v>5552</v>
      </c>
      <c r="J914" t="s">
        <v>1998</v>
      </c>
      <c r="K914">
        <v>42369</v>
      </c>
      <c r="L914">
        <v>487.98399999999998</v>
      </c>
    </row>
    <row r="915" spans="1:12">
      <c r="A915" t="str">
        <v>CA-2015-109337</v>
      </c>
      <c r="B915" t="str">
        <f>INDEX(Orders[Customer ID], MATCH(A915, Orders[Order ID],0))</f>
        <v>DL-13330</v>
      </c>
      <c r="C915" s="4">
        <f>INDEX(Orders[Order Date], MATCH(A915, Orders[Order ID],0))</f>
        <v>42329</v>
      </c>
      <c r="D915">
        <f>SUMIF(Orders[Order ID], A915, Orders[Sales])</f>
        <v>508.11</v>
      </c>
      <c r="I915" t="s">
        <v>5793</v>
      </c>
      <c r="J915" t="s">
        <v>1507</v>
      </c>
      <c r="K915">
        <v>42329</v>
      </c>
      <c r="L915">
        <v>508.11</v>
      </c>
    </row>
    <row r="916" spans="1:12">
      <c r="A916" t="str">
        <v>CA-2015-109386</v>
      </c>
      <c r="B916" t="str">
        <f>INDEX(Orders[Customer ID], MATCH(A916, Orders[Order ID],0))</f>
        <v>RH-19600</v>
      </c>
      <c r="C916" s="4">
        <f>INDEX(Orders[Order Date], MATCH(A916, Orders[Order ID],0))</f>
        <v>42316</v>
      </c>
      <c r="D916">
        <f>SUMIF(Orders[Order ID], A916, Orders[Sales])</f>
        <v>750.93</v>
      </c>
      <c r="I916" t="s">
        <v>5876</v>
      </c>
      <c r="J916" t="s">
        <v>4968</v>
      </c>
      <c r="K916">
        <v>42316</v>
      </c>
      <c r="L916">
        <v>750.93</v>
      </c>
    </row>
    <row r="917" spans="1:12">
      <c r="A917" t="str">
        <v>CA-2015-109470</v>
      </c>
      <c r="B917" t="str">
        <f>INDEX(Orders[Customer ID], MATCH(A917, Orders[Order ID],0))</f>
        <v>KC-16255</v>
      </c>
      <c r="C917" s="4">
        <f>INDEX(Orders[Order Date], MATCH(A917, Orders[Order ID],0))</f>
        <v>42369</v>
      </c>
      <c r="D917">
        <f>SUMIF(Orders[Order ID], A917, Orders[Sales])</f>
        <v>596.48</v>
      </c>
      <c r="I917" t="s">
        <v>5554</v>
      </c>
      <c r="J917" t="s">
        <v>4280</v>
      </c>
      <c r="K917">
        <v>42369</v>
      </c>
      <c r="L917">
        <v>596.48</v>
      </c>
    </row>
    <row r="918" spans="1:12">
      <c r="A918" t="str">
        <v>CA-2015-109512</v>
      </c>
      <c r="B918" t="str">
        <f>INDEX(Orders[Customer ID], MATCH(A918, Orders[Order ID],0))</f>
        <v>LF-17185</v>
      </c>
      <c r="C918" s="4">
        <f>INDEX(Orders[Order Date], MATCH(A918, Orders[Order ID],0))</f>
        <v>42068</v>
      </c>
      <c r="D918">
        <f>SUMIF(Orders[Order ID], A918, Orders[Sales])</f>
        <v>976.34699999999998</v>
      </c>
      <c r="I918" t="s">
        <v>6594</v>
      </c>
      <c r="J918" t="s">
        <v>592</v>
      </c>
      <c r="K918">
        <v>42068</v>
      </c>
      <c r="L918">
        <v>976.34699999999998</v>
      </c>
    </row>
    <row r="919" spans="1:12">
      <c r="A919" t="str">
        <v>CA-2015-109575</v>
      </c>
      <c r="B919" t="str">
        <f>INDEX(Orders[Customer ID], MATCH(A919, Orders[Order ID],0))</f>
        <v>KH-16630</v>
      </c>
      <c r="C919" s="4">
        <f>INDEX(Orders[Order Date], MATCH(A919, Orders[Order ID],0))</f>
        <v>42265</v>
      </c>
      <c r="D919">
        <f>SUMIF(Orders[Order ID], A919, Orders[Sales])</f>
        <v>2503.8199999999997</v>
      </c>
      <c r="I919" t="s">
        <v>6074</v>
      </c>
      <c r="J919" t="s">
        <v>1543</v>
      </c>
      <c r="K919">
        <v>42265</v>
      </c>
      <c r="L919">
        <v>2503.8199999999997</v>
      </c>
    </row>
    <row r="920" spans="1:12">
      <c r="A920" t="str">
        <v>CA-2015-109603</v>
      </c>
      <c r="B920" t="str">
        <f>INDEX(Orders[Customer ID], MATCH(A920, Orders[Order ID],0))</f>
        <v>EM-13825</v>
      </c>
      <c r="C920" s="4">
        <f>INDEX(Orders[Order Date], MATCH(A920, Orders[Order ID],0))</f>
        <v>42030</v>
      </c>
      <c r="D920">
        <f>SUMIF(Orders[Order ID], A920, Orders[Sales])</f>
        <v>182.72</v>
      </c>
      <c r="I920" t="s">
        <v>6652</v>
      </c>
      <c r="J920" t="s">
        <v>1463</v>
      </c>
      <c r="K920">
        <v>42030</v>
      </c>
      <c r="L920">
        <v>182.72</v>
      </c>
    </row>
    <row r="921" spans="1:12">
      <c r="A921" t="str">
        <v>CA-2015-109638</v>
      </c>
      <c r="B921" t="str">
        <f>INDEX(Orders[Customer ID], MATCH(A921, Orders[Order ID],0))</f>
        <v>JH-15985</v>
      </c>
      <c r="C921" s="4">
        <f>INDEX(Orders[Order Date], MATCH(A921, Orders[Order ID],0))</f>
        <v>42353</v>
      </c>
      <c r="D921">
        <f>SUMIF(Orders[Order ID], A921, Orders[Sales])</f>
        <v>1055.1419999999998</v>
      </c>
      <c r="I921" t="s">
        <v>5636</v>
      </c>
      <c r="J921" t="s">
        <v>798</v>
      </c>
      <c r="K921">
        <v>42353</v>
      </c>
      <c r="L921">
        <v>1055.1419999999998</v>
      </c>
    </row>
    <row r="922" spans="1:12">
      <c r="A922" t="str">
        <v>CA-2015-109708</v>
      </c>
      <c r="B922" t="str">
        <f>INDEX(Orders[Customer ID], MATCH(A922, Orders[Order ID],0))</f>
        <v>CY-12745</v>
      </c>
      <c r="C922" s="4">
        <f>INDEX(Orders[Order Date], MATCH(A922, Orders[Order ID],0))</f>
        <v>42149</v>
      </c>
      <c r="D922">
        <f>SUMIF(Orders[Order ID], A922, Orders[Sales])</f>
        <v>467.04</v>
      </c>
      <c r="I922" t="s">
        <v>6396</v>
      </c>
      <c r="J922" t="s">
        <v>1588</v>
      </c>
      <c r="K922">
        <v>42149</v>
      </c>
      <c r="L922">
        <v>467.04</v>
      </c>
    </row>
    <row r="923" spans="1:12">
      <c r="A923" t="str">
        <v>CA-2015-109736</v>
      </c>
      <c r="B923" t="str">
        <f>INDEX(Orders[Customer ID], MATCH(A923, Orders[Order ID],0))</f>
        <v>DJ-13420</v>
      </c>
      <c r="C923" s="4">
        <f>INDEX(Orders[Order Date], MATCH(A923, Orders[Order ID],0))</f>
        <v>42287</v>
      </c>
      <c r="D923">
        <f>SUMIF(Orders[Order ID], A923, Orders[Sales])</f>
        <v>45.36</v>
      </c>
      <c r="I923" t="s">
        <v>5972</v>
      </c>
      <c r="J923" t="s">
        <v>5339</v>
      </c>
      <c r="K923">
        <v>42287</v>
      </c>
      <c r="L923">
        <v>45.36</v>
      </c>
    </row>
    <row r="924" spans="1:12">
      <c r="A924" t="str">
        <v>CA-2015-109862</v>
      </c>
      <c r="B924" t="str">
        <f>INDEX(Orders[Customer ID], MATCH(A924, Orders[Order ID],0))</f>
        <v>HK-14890</v>
      </c>
      <c r="C924" s="4">
        <f>INDEX(Orders[Order Date], MATCH(A924, Orders[Order ID],0))</f>
        <v>42302</v>
      </c>
      <c r="D924">
        <f>SUMIF(Orders[Order ID], A924, Orders[Sales])</f>
        <v>450.09000000000003</v>
      </c>
      <c r="I924" t="s">
        <v>5934</v>
      </c>
      <c r="J924" t="s">
        <v>2726</v>
      </c>
      <c r="K924">
        <v>42302</v>
      </c>
      <c r="L924">
        <v>450.09000000000003</v>
      </c>
    </row>
    <row r="925" spans="1:12">
      <c r="A925" t="str">
        <v>CA-2015-109939</v>
      </c>
      <c r="B925" t="str">
        <f>INDEX(Orders[Customer ID], MATCH(A925, Orders[Order ID],0))</f>
        <v>AA-10375</v>
      </c>
      <c r="C925" s="4">
        <f>INDEX(Orders[Order Date], MATCH(A925, Orders[Order ID],0))</f>
        <v>42132</v>
      </c>
      <c r="D925">
        <f>SUMIF(Orders[Order ID], A925, Orders[Sales])</f>
        <v>5.2480000000000002</v>
      </c>
      <c r="I925" t="s">
        <v>6429</v>
      </c>
      <c r="J925" t="s">
        <v>463</v>
      </c>
      <c r="K925">
        <v>42132</v>
      </c>
      <c r="L925">
        <v>5.2480000000000002</v>
      </c>
    </row>
    <row r="926" spans="1:12">
      <c r="A926" t="str">
        <v>CA-2015-110016</v>
      </c>
      <c r="B926" t="str">
        <f>INDEX(Orders[Customer ID], MATCH(A926, Orders[Order ID],0))</f>
        <v>BT-11395</v>
      </c>
      <c r="C926" s="4">
        <f>INDEX(Orders[Order Date], MATCH(A926, Orders[Order ID],0))</f>
        <v>42337</v>
      </c>
      <c r="D926">
        <f>SUMIF(Orders[Order ID], A926, Orders[Sales])</f>
        <v>1126.8300000000002</v>
      </c>
      <c r="I926" t="s">
        <v>5743</v>
      </c>
      <c r="J926" t="s">
        <v>3732</v>
      </c>
      <c r="K926">
        <v>42337</v>
      </c>
      <c r="L926">
        <v>1126.8300000000002</v>
      </c>
    </row>
    <row r="927" spans="1:12">
      <c r="A927" t="str">
        <v>CA-2015-110093</v>
      </c>
      <c r="B927" t="str">
        <f>INDEX(Orders[Customer ID], MATCH(A927, Orders[Order ID],0))</f>
        <v>AB-10255</v>
      </c>
      <c r="C927" s="4">
        <f>INDEX(Orders[Order Date], MATCH(A927, Orders[Order ID],0))</f>
        <v>42341</v>
      </c>
      <c r="D927">
        <f>SUMIF(Orders[Order ID], A927, Orders[Sales])</f>
        <v>53.231999999999999</v>
      </c>
      <c r="I927" t="s">
        <v>5721</v>
      </c>
      <c r="J927" t="s">
        <v>2844</v>
      </c>
      <c r="K927">
        <v>42341</v>
      </c>
      <c r="L927">
        <v>53.231999999999999</v>
      </c>
    </row>
    <row r="928" spans="1:12">
      <c r="A928" t="str">
        <v>CA-2015-110247</v>
      </c>
      <c r="B928" t="str">
        <f>INDEX(Orders[Customer ID], MATCH(A928, Orders[Order ID],0))</f>
        <v>RH-19555</v>
      </c>
      <c r="C928" s="4">
        <f>INDEX(Orders[Order Date], MATCH(A928, Orders[Order ID],0))</f>
        <v>42342</v>
      </c>
      <c r="D928">
        <f>SUMIF(Orders[Order ID], A928, Orders[Sales])</f>
        <v>8.2260000000000009</v>
      </c>
      <c r="I928" t="s">
        <v>5710</v>
      </c>
      <c r="J928" t="s">
        <v>4902</v>
      </c>
      <c r="K928">
        <v>42342</v>
      </c>
      <c r="L928">
        <v>8.2260000000000009</v>
      </c>
    </row>
    <row r="929" spans="1:12">
      <c r="A929" t="str">
        <v>CA-2015-110289</v>
      </c>
      <c r="B929" t="str">
        <f>INDEX(Orders[Customer ID], MATCH(A929, Orders[Order ID],0))</f>
        <v>NB-18655</v>
      </c>
      <c r="C929" s="4">
        <f>INDEX(Orders[Order Date], MATCH(A929, Orders[Order ID],0))</f>
        <v>42306</v>
      </c>
      <c r="D929">
        <f>SUMIF(Orders[Order ID], A929, Orders[Sales])</f>
        <v>244.24</v>
      </c>
      <c r="I929" t="s">
        <v>5928</v>
      </c>
      <c r="J929" t="s">
        <v>480</v>
      </c>
      <c r="K929">
        <v>42306</v>
      </c>
      <c r="L929">
        <v>244.24</v>
      </c>
    </row>
    <row r="930" spans="1:12">
      <c r="A930" t="str">
        <v>CA-2015-110324</v>
      </c>
      <c r="B930" t="str">
        <f>INDEX(Orders[Customer ID], MATCH(A930, Orders[Order ID],0))</f>
        <v>MA-17560</v>
      </c>
      <c r="C930" s="4">
        <f>INDEX(Orders[Order Date], MATCH(A930, Orders[Order ID],0))</f>
        <v>42339</v>
      </c>
      <c r="D930">
        <f>SUMIF(Orders[Order ID], A930, Orders[Sales])</f>
        <v>41.620000000000005</v>
      </c>
      <c r="I930" t="s">
        <v>5733</v>
      </c>
      <c r="J930" t="s">
        <v>1631</v>
      </c>
      <c r="K930">
        <v>42339</v>
      </c>
      <c r="L930">
        <v>41.620000000000005</v>
      </c>
    </row>
    <row r="931" spans="1:12">
      <c r="A931" t="str">
        <v>CA-2015-110345</v>
      </c>
      <c r="B931" t="str">
        <f>INDEX(Orders[Customer ID], MATCH(A931, Orders[Order ID],0))</f>
        <v>TG-21310</v>
      </c>
      <c r="C931" s="4">
        <f>INDEX(Orders[Order Date], MATCH(A931, Orders[Order ID],0))</f>
        <v>42072</v>
      </c>
      <c r="D931">
        <f>SUMIF(Orders[Order ID], A931, Orders[Sales])</f>
        <v>4.6079999999999997</v>
      </c>
      <c r="I931" t="s">
        <v>6586</v>
      </c>
      <c r="J931" t="s">
        <v>3839</v>
      </c>
      <c r="K931">
        <v>42072</v>
      </c>
      <c r="L931">
        <v>4.6079999999999997</v>
      </c>
    </row>
    <row r="932" spans="1:12">
      <c r="A932" t="str">
        <v>CA-2015-110457</v>
      </c>
      <c r="B932" t="str">
        <f>INDEX(Orders[Customer ID], MATCH(A932, Orders[Order ID],0))</f>
        <v>DK-13090</v>
      </c>
      <c r="C932" s="4">
        <f>INDEX(Orders[Order Date], MATCH(A932, Orders[Order ID],0))</f>
        <v>42065</v>
      </c>
      <c r="D932">
        <f>SUMIF(Orders[Order ID], A932, Orders[Sales])</f>
        <v>787.53</v>
      </c>
      <c r="I932" t="s">
        <v>6601</v>
      </c>
      <c r="J932" t="s">
        <v>1153</v>
      </c>
      <c r="K932">
        <v>42065</v>
      </c>
      <c r="L932">
        <v>787.53</v>
      </c>
    </row>
    <row r="933" spans="1:12">
      <c r="A933" t="str">
        <v>CA-2015-110548</v>
      </c>
      <c r="B933" t="str">
        <f>INDEX(Orders[Customer ID], MATCH(A933, Orders[Order ID],0))</f>
        <v>AH-10690</v>
      </c>
      <c r="C933" s="4">
        <f>INDEX(Orders[Order Date], MATCH(A933, Orders[Order ID],0))</f>
        <v>42128</v>
      </c>
      <c r="D933">
        <f>SUMIF(Orders[Order ID], A933, Orders[Sales])</f>
        <v>946.34400000000005</v>
      </c>
      <c r="I933" t="s">
        <v>6439</v>
      </c>
      <c r="J933" t="s">
        <v>4293</v>
      </c>
      <c r="K933">
        <v>42128</v>
      </c>
      <c r="L933">
        <v>946.34400000000005</v>
      </c>
    </row>
    <row r="934" spans="1:12">
      <c r="A934" t="str">
        <v>CA-2015-110632</v>
      </c>
      <c r="B934" t="str">
        <f>INDEX(Orders[Customer ID], MATCH(A934, Orders[Order ID],0))</f>
        <v>HR-14830</v>
      </c>
      <c r="C934" s="4">
        <f>INDEX(Orders[Order Date], MATCH(A934, Orders[Order ID],0))</f>
        <v>42080</v>
      </c>
      <c r="D934">
        <f>SUMIF(Orders[Order ID], A934, Orders[Sales])</f>
        <v>48.84</v>
      </c>
      <c r="I934" t="s">
        <v>6568</v>
      </c>
      <c r="J934" t="s">
        <v>2788</v>
      </c>
      <c r="K934">
        <v>42080</v>
      </c>
      <c r="L934">
        <v>48.84</v>
      </c>
    </row>
    <row r="935" spans="1:12">
      <c r="A935" t="str">
        <v>CA-2015-110667</v>
      </c>
      <c r="B935" t="str">
        <f>INDEX(Orders[Customer ID], MATCH(A935, Orders[Order ID],0))</f>
        <v>NF-18595</v>
      </c>
      <c r="C935" s="4">
        <f>INDEX(Orders[Order Date], MATCH(A935, Orders[Order ID],0))</f>
        <v>42098</v>
      </c>
      <c r="D935">
        <f>SUMIF(Orders[Order ID], A935, Orders[Sales])</f>
        <v>210.99199999999999</v>
      </c>
      <c r="I935" t="s">
        <v>6519</v>
      </c>
      <c r="J935" t="s">
        <v>2386</v>
      </c>
      <c r="K935">
        <v>42098</v>
      </c>
      <c r="L935">
        <v>210.99199999999999</v>
      </c>
    </row>
    <row r="936" spans="1:12">
      <c r="A936" t="str">
        <v>CA-2015-110744</v>
      </c>
      <c r="B936" t="str">
        <f>INDEX(Orders[Customer ID], MATCH(A936, Orders[Order ID],0))</f>
        <v>HA-14920</v>
      </c>
      <c r="C936" s="4">
        <f>INDEX(Orders[Order Date], MATCH(A936, Orders[Order ID],0))</f>
        <v>42254</v>
      </c>
      <c r="D936">
        <f>SUMIF(Orders[Order ID], A936, Orders[Sales])</f>
        <v>671.93</v>
      </c>
      <c r="I936" t="s">
        <v>6123</v>
      </c>
      <c r="J936" t="s">
        <v>489</v>
      </c>
      <c r="K936">
        <v>42254</v>
      </c>
      <c r="L936">
        <v>671.93</v>
      </c>
    </row>
    <row r="937" spans="1:12">
      <c r="A937" t="str">
        <v>CA-2015-110765</v>
      </c>
      <c r="B937" t="str">
        <f>INDEX(Orders[Customer ID], MATCH(A937, Orders[Order ID],0))</f>
        <v>MP-17965</v>
      </c>
      <c r="C937" s="4">
        <f>INDEX(Orders[Order Date], MATCH(A937, Orders[Order ID],0))</f>
        <v>42293</v>
      </c>
      <c r="D937">
        <f>SUMIF(Orders[Order ID], A937, Orders[Sales])</f>
        <v>824.97</v>
      </c>
      <c r="I937" t="s">
        <v>5959</v>
      </c>
      <c r="J937" t="s">
        <v>1746</v>
      </c>
      <c r="K937">
        <v>42293</v>
      </c>
      <c r="L937">
        <v>824.97</v>
      </c>
    </row>
    <row r="938" spans="1:12">
      <c r="A938" t="str">
        <v>CA-2015-110814</v>
      </c>
      <c r="B938" t="str">
        <f>INDEX(Orders[Customer ID], MATCH(A938, Orders[Order ID],0))</f>
        <v>BD-11635</v>
      </c>
      <c r="C938" s="4">
        <f>INDEX(Orders[Order Date], MATCH(A938, Orders[Order ID],0))</f>
        <v>42343</v>
      </c>
      <c r="D938">
        <f>SUMIF(Orders[Order ID], A938, Orders[Sales])</f>
        <v>419.726</v>
      </c>
      <c r="I938" t="s">
        <v>5706</v>
      </c>
      <c r="J938" t="s">
        <v>281</v>
      </c>
      <c r="K938">
        <v>42343</v>
      </c>
      <c r="L938">
        <v>419.726</v>
      </c>
    </row>
    <row r="939" spans="1:12">
      <c r="A939" t="str">
        <v>CA-2015-110863</v>
      </c>
      <c r="B939" t="str">
        <f>INDEX(Orders[Customer ID], MATCH(A939, Orders[Order ID],0))</f>
        <v>AA-10645</v>
      </c>
      <c r="C939" s="4">
        <f>INDEX(Orders[Order Date], MATCH(A939, Orders[Order ID],0))</f>
        <v>42325</v>
      </c>
      <c r="D939">
        <f>SUMIF(Orders[Order ID], A939, Orders[Sales])</f>
        <v>1971.46</v>
      </c>
      <c r="I939" t="s">
        <v>5823</v>
      </c>
      <c r="J939" t="s">
        <v>1466</v>
      </c>
      <c r="K939">
        <v>42325</v>
      </c>
      <c r="L939">
        <v>1971.46</v>
      </c>
    </row>
    <row r="940" spans="1:12">
      <c r="A940" t="str">
        <v>CA-2015-110870</v>
      </c>
      <c r="B940" t="str">
        <f>INDEX(Orders[Customer ID], MATCH(A940, Orders[Order ID],0))</f>
        <v>KD-16270</v>
      </c>
      <c r="C940" s="4">
        <f>INDEX(Orders[Order Date], MATCH(A940, Orders[Order ID],0))</f>
        <v>42350</v>
      </c>
      <c r="D940">
        <f>SUMIF(Orders[Order ID], A940, Orders[Sales])</f>
        <v>325.7</v>
      </c>
      <c r="I940" t="s">
        <v>5658</v>
      </c>
      <c r="J940" t="s">
        <v>4762</v>
      </c>
      <c r="K940">
        <v>42350</v>
      </c>
      <c r="L940">
        <v>325.7</v>
      </c>
    </row>
    <row r="941" spans="1:12">
      <c r="A941" t="str">
        <v>CA-2015-110877</v>
      </c>
      <c r="B941" t="str">
        <f>INDEX(Orders[Customer ID], MATCH(A941, Orders[Order ID],0))</f>
        <v>JE-15715</v>
      </c>
      <c r="C941" s="4">
        <f>INDEX(Orders[Order Date], MATCH(A941, Orders[Order ID],0))</f>
        <v>42300</v>
      </c>
      <c r="D941">
        <f>SUMIF(Orders[Order ID], A941, Orders[Sales])</f>
        <v>186.67199999999997</v>
      </c>
      <c r="I941" t="s">
        <v>5944</v>
      </c>
      <c r="J941" t="s">
        <v>1244</v>
      </c>
      <c r="K941">
        <v>42300</v>
      </c>
      <c r="L941">
        <v>186.67199999999997</v>
      </c>
    </row>
    <row r="942" spans="1:12">
      <c r="A942" t="str">
        <v>CA-2015-110891</v>
      </c>
      <c r="B942" t="str">
        <f>INDEX(Orders[Customer ID], MATCH(A942, Orders[Order ID],0))</f>
        <v>PO-19195</v>
      </c>
      <c r="C942" s="4">
        <f>INDEX(Orders[Order Date], MATCH(A942, Orders[Order ID],0))</f>
        <v>42328</v>
      </c>
      <c r="D942">
        <f>SUMIF(Orders[Order ID], A942, Orders[Sales])</f>
        <v>344.37200000000001</v>
      </c>
      <c r="I942" t="s">
        <v>5811</v>
      </c>
      <c r="J942" t="s">
        <v>1907</v>
      </c>
      <c r="K942">
        <v>42328</v>
      </c>
      <c r="L942">
        <v>344.37200000000001</v>
      </c>
    </row>
    <row r="943" spans="1:12">
      <c r="A943" t="str">
        <v>CA-2015-110947</v>
      </c>
      <c r="B943" t="str">
        <f>INDEX(Orders[Customer ID], MATCH(A943, Orders[Order ID],0))</f>
        <v>AG-10765</v>
      </c>
      <c r="C943" s="4">
        <f>INDEX(Orders[Order Date], MATCH(A943, Orders[Order ID],0))</f>
        <v>42164</v>
      </c>
      <c r="D943">
        <f>SUMIF(Orders[Order ID], A943, Orders[Sales])</f>
        <v>113.1</v>
      </c>
      <c r="I943" t="s">
        <v>6355</v>
      </c>
      <c r="J943" t="s">
        <v>1806</v>
      </c>
      <c r="K943">
        <v>42164</v>
      </c>
      <c r="L943">
        <v>113.1</v>
      </c>
    </row>
    <row r="944" spans="1:12">
      <c r="A944" t="str">
        <v>CA-2015-111017</v>
      </c>
      <c r="B944" t="str">
        <f>INDEX(Orders[Customer ID], MATCH(A944, Orders[Order ID],0))</f>
        <v>SC-20695</v>
      </c>
      <c r="C944" s="4">
        <f>INDEX(Orders[Order Date], MATCH(A944, Orders[Order ID],0))</f>
        <v>42216</v>
      </c>
      <c r="D944">
        <f>SUMIF(Orders[Order ID], A944, Orders[Sales])</f>
        <v>52.59</v>
      </c>
      <c r="I944" t="s">
        <v>6235</v>
      </c>
      <c r="J944" t="s">
        <v>1962</v>
      </c>
      <c r="K944">
        <v>42216</v>
      </c>
      <c r="L944">
        <v>52.59</v>
      </c>
    </row>
    <row r="945" spans="1:12">
      <c r="A945" t="str">
        <v>CA-2015-111038</v>
      </c>
      <c r="B945" t="str">
        <f>INDEX(Orders[Customer ID], MATCH(A945, Orders[Order ID],0))</f>
        <v>LC-16960</v>
      </c>
      <c r="C945" s="4">
        <f>INDEX(Orders[Order Date], MATCH(A945, Orders[Order ID],0))</f>
        <v>42339</v>
      </c>
      <c r="D945">
        <f>SUMIF(Orders[Order ID], A945, Orders[Sales])</f>
        <v>2676.672</v>
      </c>
      <c r="I945" t="s">
        <v>5732</v>
      </c>
      <c r="J945" t="s">
        <v>4486</v>
      </c>
      <c r="K945">
        <v>42339</v>
      </c>
      <c r="L945">
        <v>2676.672</v>
      </c>
    </row>
    <row r="946" spans="1:12">
      <c r="A946" t="str">
        <v>CA-2015-111073</v>
      </c>
      <c r="B946" t="str">
        <f>INDEX(Orders[Customer ID], MATCH(A946, Orders[Order ID],0))</f>
        <v>MC-18100</v>
      </c>
      <c r="C946" s="4">
        <f>INDEX(Orders[Order Date], MATCH(A946, Orders[Order ID],0))</f>
        <v>42364</v>
      </c>
      <c r="D946">
        <f>SUMIF(Orders[Order ID], A946, Orders[Sales])</f>
        <v>51.588000000000001</v>
      </c>
      <c r="I946" t="s">
        <v>5576</v>
      </c>
      <c r="J946" t="s">
        <v>1118</v>
      </c>
      <c r="K946">
        <v>42364</v>
      </c>
      <c r="L946">
        <v>51.588000000000001</v>
      </c>
    </row>
    <row r="947" spans="1:12">
      <c r="A947" t="str">
        <v>CA-2015-111094</v>
      </c>
      <c r="B947" t="str">
        <f>INDEX(Orders[Customer ID], MATCH(A947, Orders[Order ID],0))</f>
        <v>CB-12535</v>
      </c>
      <c r="C947" s="4">
        <f>INDEX(Orders[Order Date], MATCH(A947, Orders[Order ID],0))</f>
        <v>42194</v>
      </c>
      <c r="D947">
        <f>SUMIF(Orders[Order ID], A947, Orders[Sales])</f>
        <v>129.52000000000001</v>
      </c>
      <c r="I947" t="s">
        <v>6275</v>
      </c>
      <c r="J947" t="s">
        <v>3059</v>
      </c>
      <c r="K947">
        <v>42194</v>
      </c>
      <c r="L947">
        <v>129.52000000000001</v>
      </c>
    </row>
    <row r="948" spans="1:12">
      <c r="A948" t="str">
        <v>CA-2015-111164</v>
      </c>
      <c r="B948" t="str">
        <f>INDEX(Orders[Customer ID], MATCH(A948, Orders[Order ID],0))</f>
        <v>SE-20110</v>
      </c>
      <c r="C948" s="4">
        <f>INDEX(Orders[Order Date], MATCH(A948, Orders[Order ID],0))</f>
        <v>42105</v>
      </c>
      <c r="D948">
        <f>SUMIF(Orders[Order ID], A948, Orders[Sales])</f>
        <v>513.73</v>
      </c>
      <c r="I948" t="s">
        <v>6500</v>
      </c>
      <c r="J948" t="s">
        <v>284</v>
      </c>
      <c r="K948">
        <v>42105</v>
      </c>
      <c r="L948">
        <v>513.73</v>
      </c>
    </row>
    <row r="949" spans="1:12">
      <c r="A949" t="str">
        <v>CA-2015-111199</v>
      </c>
      <c r="B949" t="str">
        <f>INDEX(Orders[Customer ID], MATCH(A949, Orders[Order ID],0))</f>
        <v>JK-15730</v>
      </c>
      <c r="C949" s="4">
        <f>INDEX(Orders[Order Date], MATCH(A949, Orders[Order ID],0))</f>
        <v>42321</v>
      </c>
      <c r="D949">
        <f>SUMIF(Orders[Order ID], A949, Orders[Sales])</f>
        <v>115.29600000000001</v>
      </c>
      <c r="I949" t="s">
        <v>5842</v>
      </c>
      <c r="J949" t="s">
        <v>1888</v>
      </c>
      <c r="K949">
        <v>42321</v>
      </c>
      <c r="L949">
        <v>115.29600000000001</v>
      </c>
    </row>
    <row r="950" spans="1:12">
      <c r="A950" t="str">
        <v>CA-2015-111206</v>
      </c>
      <c r="B950" t="str">
        <f>INDEX(Orders[Customer ID], MATCH(A950, Orders[Order ID],0))</f>
        <v>RF-19735</v>
      </c>
      <c r="C950" s="4">
        <f>INDEX(Orders[Order Date], MATCH(A950, Orders[Order ID],0))</f>
        <v>42203</v>
      </c>
      <c r="D950">
        <f>SUMIF(Orders[Order ID], A950, Orders[Sales])</f>
        <v>519.96</v>
      </c>
      <c r="I950" t="s">
        <v>6255</v>
      </c>
      <c r="J950" t="s">
        <v>1938</v>
      </c>
      <c r="K950">
        <v>42203</v>
      </c>
      <c r="L950">
        <v>519.96</v>
      </c>
    </row>
    <row r="951" spans="1:12">
      <c r="A951" t="str">
        <v>CA-2015-111234</v>
      </c>
      <c r="B951" t="str">
        <f>INDEX(Orders[Customer ID], MATCH(A951, Orders[Order ID],0))</f>
        <v>AB-10600</v>
      </c>
      <c r="C951" s="4">
        <f>INDEX(Orders[Order Date], MATCH(A951, Orders[Order ID],0))</f>
        <v>42053</v>
      </c>
      <c r="D951">
        <f>SUMIF(Orders[Order ID], A951, Orders[Sales])</f>
        <v>9.24</v>
      </c>
      <c r="I951" t="s">
        <v>6620</v>
      </c>
      <c r="J951" t="s">
        <v>1353</v>
      </c>
      <c r="K951">
        <v>42053</v>
      </c>
      <c r="L951">
        <v>9.24</v>
      </c>
    </row>
    <row r="952" spans="1:12">
      <c r="A952" t="str">
        <v>CA-2015-111297</v>
      </c>
      <c r="B952" t="str">
        <f>INDEX(Orders[Customer ID], MATCH(A952, Orders[Order ID],0))</f>
        <v>SC-20440</v>
      </c>
      <c r="C952" s="4">
        <f>INDEX(Orders[Order Date], MATCH(A952, Orders[Order ID],0))</f>
        <v>42233</v>
      </c>
      <c r="D952">
        <f>SUMIF(Orders[Order ID], A952, Orders[Sales])</f>
        <v>52.2</v>
      </c>
      <c r="I952" t="s">
        <v>6191</v>
      </c>
      <c r="J952" t="s">
        <v>999</v>
      </c>
      <c r="K952">
        <v>42233</v>
      </c>
      <c r="L952">
        <v>52.2</v>
      </c>
    </row>
    <row r="953" spans="1:12">
      <c r="A953" t="str">
        <v>CA-2015-111325</v>
      </c>
      <c r="B953" t="str">
        <f>INDEX(Orders[Customer ID], MATCH(A953, Orders[Order ID],0))</f>
        <v>BT-11395</v>
      </c>
      <c r="C953" s="4">
        <f>INDEX(Orders[Order Date], MATCH(A953, Orders[Order ID],0))</f>
        <v>42062</v>
      </c>
      <c r="D953">
        <f>SUMIF(Orders[Order ID], A953, Orders[Sales])</f>
        <v>20.451000000000001</v>
      </c>
      <c r="I953" t="s">
        <v>6610</v>
      </c>
      <c r="J953" t="s">
        <v>3732</v>
      </c>
      <c r="K953">
        <v>42062</v>
      </c>
      <c r="L953">
        <v>20.451000000000001</v>
      </c>
    </row>
    <row r="954" spans="1:12">
      <c r="A954" t="str">
        <v>CA-2015-111339</v>
      </c>
      <c r="B954" t="str">
        <f>INDEX(Orders[Customer ID], MATCH(A954, Orders[Order ID],0))</f>
        <v>VP-21760</v>
      </c>
      <c r="C954" s="4">
        <f>INDEX(Orders[Order Date], MATCH(A954, Orders[Order ID],0))</f>
        <v>42153</v>
      </c>
      <c r="D954">
        <f>SUMIF(Orders[Order ID], A954, Orders[Sales])</f>
        <v>366.666</v>
      </c>
      <c r="I954" t="s">
        <v>6382</v>
      </c>
      <c r="J954" t="s">
        <v>1788</v>
      </c>
      <c r="K954">
        <v>42153</v>
      </c>
      <c r="L954">
        <v>366.666</v>
      </c>
    </row>
    <row r="955" spans="1:12">
      <c r="A955" t="str">
        <v>CA-2015-111395</v>
      </c>
      <c r="B955" t="str">
        <f>INDEX(Orders[Customer ID], MATCH(A955, Orders[Order ID],0))</f>
        <v>VB-21745</v>
      </c>
      <c r="C955" s="4">
        <f>INDEX(Orders[Order Date], MATCH(A955, Orders[Order ID],0))</f>
        <v>42331</v>
      </c>
      <c r="D955">
        <f>SUMIF(Orders[Order ID], A955, Orders[Sales])</f>
        <v>386.48799999999994</v>
      </c>
      <c r="I955" t="s">
        <v>5775</v>
      </c>
      <c r="J955" t="s">
        <v>1417</v>
      </c>
      <c r="K955">
        <v>42331</v>
      </c>
      <c r="L955">
        <v>386.48799999999994</v>
      </c>
    </row>
    <row r="956" spans="1:12">
      <c r="A956" t="str">
        <v>CA-2015-111458</v>
      </c>
      <c r="B956" t="str">
        <f>INDEX(Orders[Customer ID], MATCH(A956, Orders[Order ID],0))</f>
        <v>PF-19165</v>
      </c>
      <c r="C956" s="4">
        <f>INDEX(Orders[Order Date], MATCH(A956, Orders[Order ID],0))</f>
        <v>42273</v>
      </c>
      <c r="D956">
        <f>SUMIF(Orders[Order ID], A956, Orders[Sales])</f>
        <v>50</v>
      </c>
      <c r="I956" t="s">
        <v>6023</v>
      </c>
      <c r="J956" t="s">
        <v>3050</v>
      </c>
      <c r="K956">
        <v>42273</v>
      </c>
      <c r="L956">
        <v>50</v>
      </c>
    </row>
    <row r="957" spans="1:12">
      <c r="A957" t="str">
        <v>CA-2015-111507</v>
      </c>
      <c r="B957" t="str">
        <f>INDEX(Orders[Customer ID], MATCH(A957, Orders[Order ID],0))</f>
        <v>VW-21775</v>
      </c>
      <c r="C957" s="4">
        <f>INDEX(Orders[Order Date], MATCH(A957, Orders[Order ID],0))</f>
        <v>42041</v>
      </c>
      <c r="D957">
        <f>SUMIF(Orders[Order ID], A957, Orders[Sales])</f>
        <v>5.28</v>
      </c>
      <c r="I957" t="s">
        <v>6637</v>
      </c>
      <c r="J957" t="s">
        <v>741</v>
      </c>
      <c r="K957">
        <v>42041</v>
      </c>
      <c r="L957">
        <v>5.28</v>
      </c>
    </row>
    <row r="958" spans="1:12">
      <c r="A958" t="str">
        <v>CA-2015-111514</v>
      </c>
      <c r="B958" t="str">
        <f>INDEX(Orders[Customer ID], MATCH(A958, Orders[Order ID],0))</f>
        <v>SC-20260</v>
      </c>
      <c r="C958" s="4">
        <f>INDEX(Orders[Order Date], MATCH(A958, Orders[Order ID],0))</f>
        <v>42247</v>
      </c>
      <c r="D958">
        <f>SUMIF(Orders[Order ID], A958, Orders[Sales])</f>
        <v>1966.5569999999998</v>
      </c>
      <c r="I958" t="s">
        <v>6160</v>
      </c>
      <c r="J958" t="s">
        <v>2993</v>
      </c>
      <c r="K958">
        <v>42247</v>
      </c>
      <c r="L958">
        <v>1966.5569999999998</v>
      </c>
    </row>
    <row r="959" spans="1:12">
      <c r="A959" t="str">
        <v>CA-2015-111612</v>
      </c>
      <c r="B959" t="str">
        <f>INDEX(Orders[Customer ID], MATCH(A959, Orders[Order ID],0))</f>
        <v>EB-14110</v>
      </c>
      <c r="C959" s="4">
        <f>INDEX(Orders[Order Date], MATCH(A959, Orders[Order ID],0))</f>
        <v>42336</v>
      </c>
      <c r="D959">
        <f>SUMIF(Orders[Order ID], A959, Orders[Sales])</f>
        <v>74.128</v>
      </c>
      <c r="I959" t="s">
        <v>5754</v>
      </c>
      <c r="J959" t="s">
        <v>2363</v>
      </c>
      <c r="K959">
        <v>42336</v>
      </c>
      <c r="L959">
        <v>74.128</v>
      </c>
    </row>
    <row r="960" spans="1:12">
      <c r="A960" t="str">
        <v>CA-2015-111703</v>
      </c>
      <c r="B960" t="str">
        <f>INDEX(Orders[Customer ID], MATCH(A960, Orders[Order ID],0))</f>
        <v>KB-16315</v>
      </c>
      <c r="C960" s="4">
        <f>INDEX(Orders[Order Date], MATCH(A960, Orders[Order ID],0))</f>
        <v>42187</v>
      </c>
      <c r="D960">
        <f>SUMIF(Orders[Order ID], A960, Orders[Sales])</f>
        <v>27.503999999999998</v>
      </c>
      <c r="I960" t="s">
        <v>6297</v>
      </c>
      <c r="J960" t="s">
        <v>3696</v>
      </c>
      <c r="K960">
        <v>42187</v>
      </c>
      <c r="L960">
        <v>27.503999999999998</v>
      </c>
    </row>
    <row r="961" spans="1:12">
      <c r="A961" t="str">
        <v>CA-2015-111780</v>
      </c>
      <c r="B961" t="str">
        <f>INDEX(Orders[Customer ID], MATCH(A961, Orders[Order ID],0))</f>
        <v>RA-19285</v>
      </c>
      <c r="C961" s="4">
        <f>INDEX(Orders[Order Date], MATCH(A961, Orders[Order ID],0))</f>
        <v>42363</v>
      </c>
      <c r="D961">
        <f>SUMIF(Orders[Order ID], A961, Orders[Sales])</f>
        <v>1230.5</v>
      </c>
      <c r="I961" t="s">
        <v>5583</v>
      </c>
      <c r="J961" t="s">
        <v>118</v>
      </c>
      <c r="K961">
        <v>42363</v>
      </c>
      <c r="L961">
        <v>1230.5</v>
      </c>
    </row>
    <row r="962" spans="1:12">
      <c r="A962" t="str">
        <v>CA-2015-111829</v>
      </c>
      <c r="B962" t="str">
        <f>INDEX(Orders[Customer ID], MATCH(A962, Orders[Order ID],0))</f>
        <v>FH-14365</v>
      </c>
      <c r="C962" s="4">
        <f>INDEX(Orders[Order Date], MATCH(A962, Orders[Order ID],0))</f>
        <v>42082</v>
      </c>
      <c r="D962">
        <f>SUMIF(Orders[Order ID], A962, Orders[Sales])</f>
        <v>4607.2699999999995</v>
      </c>
      <c r="I962" t="s">
        <v>6562</v>
      </c>
      <c r="J962" t="s">
        <v>135</v>
      </c>
      <c r="K962">
        <v>42082</v>
      </c>
      <c r="L962">
        <v>4607.2699999999995</v>
      </c>
    </row>
    <row r="963" spans="1:12">
      <c r="A963" t="str">
        <v>CA-2015-111864</v>
      </c>
      <c r="B963" t="str">
        <f>INDEX(Orders[Customer ID], MATCH(A963, Orders[Order ID],0))</f>
        <v>PP-18955</v>
      </c>
      <c r="C963" s="4">
        <f>INDEX(Orders[Order Date], MATCH(A963, Orders[Order ID],0))</f>
        <v>42174</v>
      </c>
      <c r="D963">
        <f>SUMIF(Orders[Order ID], A963, Orders[Sales])</f>
        <v>5.9039999999999999</v>
      </c>
      <c r="I963" t="s">
        <v>6330</v>
      </c>
      <c r="J963" t="s">
        <v>2076</v>
      </c>
      <c r="K963">
        <v>42174</v>
      </c>
      <c r="L963">
        <v>5.9039999999999999</v>
      </c>
    </row>
    <row r="964" spans="1:12">
      <c r="A964" t="str">
        <v>CA-2015-111948</v>
      </c>
      <c r="B964" t="str">
        <f>INDEX(Orders[Customer ID], MATCH(A964, Orders[Order ID],0))</f>
        <v>AG-10495</v>
      </c>
      <c r="C964" s="4">
        <f>INDEX(Orders[Order Date], MATCH(A964, Orders[Order ID],0))</f>
        <v>42319</v>
      </c>
      <c r="D964">
        <f>SUMIF(Orders[Order ID], A964, Orders[Sales])</f>
        <v>542.178</v>
      </c>
      <c r="I964" t="s">
        <v>5855</v>
      </c>
      <c r="J964" t="s">
        <v>1812</v>
      </c>
      <c r="K964">
        <v>42319</v>
      </c>
      <c r="L964">
        <v>542.178</v>
      </c>
    </row>
    <row r="965" spans="1:12">
      <c r="A965" t="str">
        <v>CA-2015-111990</v>
      </c>
      <c r="B965" t="str">
        <f>INDEX(Orders[Customer ID], MATCH(A965, Orders[Order ID],0))</f>
        <v>DB-13660</v>
      </c>
      <c r="C965" s="4">
        <f>INDEX(Orders[Order Date], MATCH(A965, Orders[Order ID],0))</f>
        <v>42316</v>
      </c>
      <c r="D965">
        <f>SUMIF(Orders[Order ID], A965, Orders[Sales])</f>
        <v>10.476000000000001</v>
      </c>
      <c r="I965" t="s">
        <v>5873</v>
      </c>
      <c r="J965" t="s">
        <v>325</v>
      </c>
      <c r="K965">
        <v>42316</v>
      </c>
      <c r="L965">
        <v>10.476000000000001</v>
      </c>
    </row>
    <row r="966" spans="1:12">
      <c r="A966" t="str">
        <v>CA-2015-112014</v>
      </c>
      <c r="B966" t="str">
        <f>INDEX(Orders[Customer ID], MATCH(A966, Orders[Order ID],0))</f>
        <v>ON-18715</v>
      </c>
      <c r="C966" s="4">
        <f>INDEX(Orders[Order Date], MATCH(A966, Orders[Order ID],0))</f>
        <v>42229</v>
      </c>
      <c r="D966">
        <f>SUMIF(Orders[Order ID], A966, Orders[Sales])</f>
        <v>50.8</v>
      </c>
      <c r="I966" t="s">
        <v>6198</v>
      </c>
      <c r="J966" t="s">
        <v>4295</v>
      </c>
      <c r="K966">
        <v>42229</v>
      </c>
      <c r="L966">
        <v>50.8</v>
      </c>
    </row>
    <row r="967" spans="1:12">
      <c r="A967" t="str">
        <v>CA-2015-112053</v>
      </c>
      <c r="B967" t="str">
        <f>INDEX(Orders[Customer ID], MATCH(A967, Orders[Order ID],0))</f>
        <v>SH-20395</v>
      </c>
      <c r="C967" s="4">
        <f>INDEX(Orders[Order Date], MATCH(A967, Orders[Order ID],0))</f>
        <v>42288</v>
      </c>
      <c r="D967">
        <f>SUMIF(Orders[Order ID], A967, Orders[Sales])</f>
        <v>31.95</v>
      </c>
      <c r="I967" t="s">
        <v>5971</v>
      </c>
      <c r="J967" t="s">
        <v>627</v>
      </c>
      <c r="K967">
        <v>42288</v>
      </c>
      <c r="L967">
        <v>31.95</v>
      </c>
    </row>
    <row r="968" spans="1:12">
      <c r="A968" t="str">
        <v>CA-2015-112116</v>
      </c>
      <c r="B968" t="str">
        <f>INDEX(Orders[Customer ID], MATCH(A968, Orders[Order ID],0))</f>
        <v>JE-15475</v>
      </c>
      <c r="C968" s="4">
        <f>INDEX(Orders[Order Date], MATCH(A968, Orders[Order ID],0))</f>
        <v>42079</v>
      </c>
      <c r="D968">
        <f>SUMIF(Orders[Order ID], A968, Orders[Sales])</f>
        <v>171.96</v>
      </c>
      <c r="I968" t="s">
        <v>6570</v>
      </c>
      <c r="J968" t="s">
        <v>3027</v>
      </c>
      <c r="K968">
        <v>42079</v>
      </c>
      <c r="L968">
        <v>171.96</v>
      </c>
    </row>
    <row r="969" spans="1:12">
      <c r="A969" t="str">
        <v>CA-2015-112130</v>
      </c>
      <c r="B969" t="str">
        <f>INDEX(Orders[Customer ID], MATCH(A969, Orders[Order ID],0))</f>
        <v>SV-20785</v>
      </c>
      <c r="C969" s="4">
        <f>INDEX(Orders[Order Date], MATCH(A969, Orders[Order ID],0))</f>
        <v>42127</v>
      </c>
      <c r="D969">
        <f>SUMIF(Orders[Order ID], A969, Orders[Sales])</f>
        <v>1058.1880000000001</v>
      </c>
      <c r="I969" t="s">
        <v>6442</v>
      </c>
      <c r="J969" t="s">
        <v>3784</v>
      </c>
      <c r="K969">
        <v>42127</v>
      </c>
      <c r="L969">
        <v>1058.1880000000001</v>
      </c>
    </row>
    <row r="970" spans="1:12">
      <c r="A970" t="str">
        <v>CA-2015-112144</v>
      </c>
      <c r="B970" t="str">
        <f>INDEX(Orders[Customer ID], MATCH(A970, Orders[Order ID],0))</f>
        <v>CY-12745</v>
      </c>
      <c r="C970" s="4">
        <f>INDEX(Orders[Order Date], MATCH(A970, Orders[Order ID],0))</f>
        <v>42183</v>
      </c>
      <c r="D970">
        <f>SUMIF(Orders[Order ID], A970, Orders[Sales])</f>
        <v>627.66399999999999</v>
      </c>
      <c r="I970" t="s">
        <v>6304</v>
      </c>
      <c r="J970" t="s">
        <v>1588</v>
      </c>
      <c r="K970">
        <v>42183</v>
      </c>
      <c r="L970">
        <v>627.66399999999999</v>
      </c>
    </row>
    <row r="971" spans="1:12">
      <c r="A971" t="str">
        <v>CA-2015-112214</v>
      </c>
      <c r="B971" t="str">
        <f>INDEX(Orders[Customer ID], MATCH(A971, Orders[Order ID],0))</f>
        <v>AH-10690</v>
      </c>
      <c r="C971" s="4">
        <f>INDEX(Orders[Order Date], MATCH(A971, Orders[Order ID],0))</f>
        <v>42221</v>
      </c>
      <c r="D971">
        <f>SUMIF(Orders[Order ID], A971, Orders[Sales])</f>
        <v>72.650000000000006</v>
      </c>
      <c r="I971" t="s">
        <v>6227</v>
      </c>
      <c r="J971" t="s">
        <v>4293</v>
      </c>
      <c r="K971">
        <v>42221</v>
      </c>
      <c r="L971">
        <v>72.650000000000006</v>
      </c>
    </row>
    <row r="972" spans="1:12">
      <c r="A972" t="str">
        <v>CA-2015-112305</v>
      </c>
      <c r="B972" t="str">
        <f>INDEX(Orders[Customer ID], MATCH(A972, Orders[Order ID],0))</f>
        <v>KB-16405</v>
      </c>
      <c r="C972" s="4">
        <f>INDEX(Orders[Order Date], MATCH(A972, Orders[Order ID],0))</f>
        <v>42328</v>
      </c>
      <c r="D972">
        <f>SUMIF(Orders[Order ID], A972, Orders[Sales])</f>
        <v>155.16</v>
      </c>
      <c r="I972" t="s">
        <v>5805</v>
      </c>
      <c r="J972" t="s">
        <v>2421</v>
      </c>
      <c r="K972">
        <v>42328</v>
      </c>
      <c r="L972">
        <v>155.16</v>
      </c>
    </row>
    <row r="973" spans="1:12">
      <c r="A973" t="str">
        <v>CA-2015-112319</v>
      </c>
      <c r="B973" t="str">
        <f>INDEX(Orders[Customer ID], MATCH(A973, Orders[Order ID],0))</f>
        <v>AR-10510</v>
      </c>
      <c r="C973" s="4">
        <f>INDEX(Orders[Order Date], MATCH(A973, Orders[Order ID],0))</f>
        <v>42247</v>
      </c>
      <c r="D973">
        <f>SUMIF(Orders[Order ID], A973, Orders[Sales])</f>
        <v>58.32</v>
      </c>
      <c r="I973" t="s">
        <v>6159</v>
      </c>
      <c r="J973" t="s">
        <v>383</v>
      </c>
      <c r="K973">
        <v>42247</v>
      </c>
      <c r="L973">
        <v>58.32</v>
      </c>
    </row>
    <row r="974" spans="1:12">
      <c r="A974" t="str">
        <v>CA-2015-112375</v>
      </c>
      <c r="B974" t="str">
        <f>INDEX(Orders[Customer ID], MATCH(A974, Orders[Order ID],0))</f>
        <v>RD-19720</v>
      </c>
      <c r="C974" s="4">
        <f>INDEX(Orders[Order Date], MATCH(A974, Orders[Order ID],0))</f>
        <v>42359</v>
      </c>
      <c r="D974">
        <f>SUMIF(Orders[Order ID], A974, Orders[Sales])</f>
        <v>78.192000000000007</v>
      </c>
      <c r="I974" t="s">
        <v>5602</v>
      </c>
      <c r="J974" t="s">
        <v>573</v>
      </c>
      <c r="K974">
        <v>42359</v>
      </c>
      <c r="L974">
        <v>78.192000000000007</v>
      </c>
    </row>
    <row r="975" spans="1:12">
      <c r="A975" t="str">
        <v>CA-2015-112452</v>
      </c>
      <c r="B975" t="str">
        <f>INDEX(Orders[Customer ID], MATCH(A975, Orders[Order ID],0))</f>
        <v>NC-18340</v>
      </c>
      <c r="C975" s="4">
        <f>INDEX(Orders[Order Date], MATCH(A975, Orders[Order ID],0))</f>
        <v>42098</v>
      </c>
      <c r="D975">
        <f>SUMIF(Orders[Order ID], A975, Orders[Sales])</f>
        <v>1273.6060000000002</v>
      </c>
      <c r="I975" t="s">
        <v>6520</v>
      </c>
      <c r="J975" t="s">
        <v>3246</v>
      </c>
      <c r="K975">
        <v>42098</v>
      </c>
      <c r="L975">
        <v>1273.6060000000002</v>
      </c>
    </row>
    <row r="976" spans="1:12">
      <c r="A976" t="str">
        <v>CA-2015-112522</v>
      </c>
      <c r="B976" t="str">
        <f>INDEX(Orders[Customer ID], MATCH(A976, Orders[Order ID],0))</f>
        <v>DP-13165</v>
      </c>
      <c r="C976" s="4">
        <f>INDEX(Orders[Order Date], MATCH(A976, Orders[Order ID],0))</f>
        <v>42287</v>
      </c>
      <c r="D976">
        <f>SUMIF(Orders[Order ID], A976, Orders[Sales])</f>
        <v>8.016</v>
      </c>
      <c r="I976" t="s">
        <v>5974</v>
      </c>
      <c r="J976" t="s">
        <v>5975</v>
      </c>
      <c r="K976">
        <v>42287</v>
      </c>
      <c r="L976">
        <v>8.016</v>
      </c>
    </row>
    <row r="977" spans="1:12">
      <c r="A977" t="str">
        <v>CA-2015-112557</v>
      </c>
      <c r="B977" t="str">
        <f>INDEX(Orders[Customer ID], MATCH(A977, Orders[Order ID],0))</f>
        <v>JL-15850</v>
      </c>
      <c r="C977" s="4">
        <f>INDEX(Orders[Order Date], MATCH(A977, Orders[Order ID],0))</f>
        <v>42119</v>
      </c>
      <c r="D977">
        <f>SUMIF(Orders[Order ID], A977, Orders[Sales])</f>
        <v>206.43</v>
      </c>
      <c r="I977" t="s">
        <v>6465</v>
      </c>
      <c r="J977" t="s">
        <v>5258</v>
      </c>
      <c r="K977">
        <v>42119</v>
      </c>
      <c r="L977">
        <v>206.43</v>
      </c>
    </row>
    <row r="978" spans="1:12">
      <c r="A978" t="str">
        <v>CA-2015-112571</v>
      </c>
      <c r="B978" t="str">
        <f>INDEX(Orders[Customer ID], MATCH(A978, Orders[Order ID],0))</f>
        <v>DL-12925</v>
      </c>
      <c r="C978" s="4">
        <f>INDEX(Orders[Order Date], MATCH(A978, Orders[Order ID],0))</f>
        <v>42269</v>
      </c>
      <c r="D978">
        <f>SUMIF(Orders[Order ID], A978, Orders[Sales])</f>
        <v>204.6</v>
      </c>
      <c r="I978" t="s">
        <v>6048</v>
      </c>
      <c r="J978" t="s">
        <v>1509</v>
      </c>
      <c r="K978">
        <v>42269</v>
      </c>
      <c r="L978">
        <v>204.6</v>
      </c>
    </row>
    <row r="979" spans="1:12">
      <c r="A979" t="str">
        <v>CA-2015-112711</v>
      </c>
      <c r="B979" t="str">
        <f>INDEX(Orders[Customer ID], MATCH(A979, Orders[Order ID],0))</f>
        <v>FM-14380</v>
      </c>
      <c r="C979" s="4">
        <f>INDEX(Orders[Order Date], MATCH(A979, Orders[Order ID],0))</f>
        <v>42197</v>
      </c>
      <c r="D979">
        <f>SUMIF(Orders[Order ID], A979, Orders[Sales])</f>
        <v>307.16800000000001</v>
      </c>
      <c r="I979" t="s">
        <v>6269</v>
      </c>
      <c r="J979" t="s">
        <v>2686</v>
      </c>
      <c r="K979">
        <v>42197</v>
      </c>
      <c r="L979">
        <v>307.16800000000001</v>
      </c>
    </row>
    <row r="980" spans="1:12">
      <c r="A980" t="str">
        <v>CA-2015-112767</v>
      </c>
      <c r="B980" t="str">
        <f>INDEX(Orders[Customer ID], MATCH(A980, Orders[Order ID],0))</f>
        <v>DK-12985</v>
      </c>
      <c r="C980" s="4">
        <f>INDEX(Orders[Order Date], MATCH(A980, Orders[Order ID],0))</f>
        <v>42218</v>
      </c>
      <c r="D980">
        <f>SUMIF(Orders[Order ID], A980, Orders[Sales])</f>
        <v>277.5</v>
      </c>
      <c r="I980" t="s">
        <v>6230</v>
      </c>
      <c r="J980" t="s">
        <v>201</v>
      </c>
      <c r="K980">
        <v>42218</v>
      </c>
      <c r="L980">
        <v>277.5</v>
      </c>
    </row>
    <row r="981" spans="1:12">
      <c r="A981" t="str">
        <v>CA-2015-112823</v>
      </c>
      <c r="B981" t="str">
        <f>INDEX(Orders[Customer ID], MATCH(A981, Orders[Order ID],0))</f>
        <v>RA-19945</v>
      </c>
      <c r="C981" s="4">
        <f>INDEX(Orders[Order Date], MATCH(A981, Orders[Order ID],0))</f>
        <v>42348</v>
      </c>
      <c r="D981">
        <f>SUMIF(Orders[Order ID], A981, Orders[Sales])</f>
        <v>25.488</v>
      </c>
      <c r="I981" t="s">
        <v>5675</v>
      </c>
      <c r="J981" t="s">
        <v>1611</v>
      </c>
      <c r="K981">
        <v>42348</v>
      </c>
      <c r="L981">
        <v>25.488</v>
      </c>
    </row>
    <row r="982" spans="1:12">
      <c r="A982" t="str">
        <v>CA-2015-113040</v>
      </c>
      <c r="B982" t="str">
        <f>INDEX(Orders[Customer ID], MATCH(A982, Orders[Order ID],0))</f>
        <v>CC-12100</v>
      </c>
      <c r="C982" s="4">
        <f>INDEX(Orders[Order Date], MATCH(A982, Orders[Order ID],0))</f>
        <v>42243</v>
      </c>
      <c r="D982">
        <f>SUMIF(Orders[Order ID], A982, Orders[Sales])</f>
        <v>5.1040000000000001</v>
      </c>
      <c r="I982" t="s">
        <v>6171</v>
      </c>
      <c r="J982" t="s">
        <v>4552</v>
      </c>
      <c r="K982">
        <v>42243</v>
      </c>
      <c r="L982">
        <v>5.1040000000000001</v>
      </c>
    </row>
    <row r="983" spans="1:12">
      <c r="A983" t="str">
        <v>CA-2015-113110</v>
      </c>
      <c r="B983" t="str">
        <f>INDEX(Orders[Customer ID], MATCH(A983, Orders[Order ID],0))</f>
        <v>BK-11260</v>
      </c>
      <c r="C983" s="4">
        <f>INDEX(Orders[Order Date], MATCH(A983, Orders[Order ID],0))</f>
        <v>42082</v>
      </c>
      <c r="D983">
        <f>SUMIF(Orders[Order ID], A983, Orders[Sales])</f>
        <v>105.688</v>
      </c>
      <c r="I983" t="s">
        <v>6563</v>
      </c>
      <c r="J983" t="s">
        <v>1810</v>
      </c>
      <c r="K983">
        <v>42082</v>
      </c>
      <c r="L983">
        <v>105.688</v>
      </c>
    </row>
    <row r="984" spans="1:12">
      <c r="A984" t="str">
        <v>CA-2015-113131</v>
      </c>
      <c r="B984" t="str">
        <f>INDEX(Orders[Customer ID], MATCH(A984, Orders[Order ID],0))</f>
        <v>MB-17305</v>
      </c>
      <c r="C984" s="4">
        <f>INDEX(Orders[Order Date], MATCH(A984, Orders[Order ID],0))</f>
        <v>42271</v>
      </c>
      <c r="D984">
        <f>SUMIF(Orders[Order ID], A984, Orders[Sales])</f>
        <v>97.683999999999997</v>
      </c>
      <c r="I984" t="s">
        <v>6046</v>
      </c>
      <c r="J984" t="s">
        <v>1313</v>
      </c>
      <c r="K984">
        <v>42271</v>
      </c>
      <c r="L984">
        <v>97.683999999999997</v>
      </c>
    </row>
    <row r="985" spans="1:12">
      <c r="A985" t="str">
        <v>CA-2015-113145</v>
      </c>
      <c r="B985" t="str">
        <f>INDEX(Orders[Customer ID], MATCH(A985, Orders[Order ID],0))</f>
        <v>VD-21670</v>
      </c>
      <c r="C985" s="4">
        <f>INDEX(Orders[Order Date], MATCH(A985, Orders[Order ID],0))</f>
        <v>42309</v>
      </c>
      <c r="D985">
        <f>SUMIF(Orders[Order ID], A985, Orders[Sales])</f>
        <v>2220.06</v>
      </c>
      <c r="I985" t="s">
        <v>5910</v>
      </c>
      <c r="J985" t="s">
        <v>5141</v>
      </c>
      <c r="K985">
        <v>42309</v>
      </c>
      <c r="L985">
        <v>2220.06</v>
      </c>
    </row>
    <row r="986" spans="1:12">
      <c r="A986" t="str">
        <v>CA-2015-113152</v>
      </c>
      <c r="B986" t="str">
        <f>INDEX(Orders[Customer ID], MATCH(A986, Orders[Order ID],0))</f>
        <v>JK-15625</v>
      </c>
      <c r="C986" s="4">
        <f>INDEX(Orders[Order Date], MATCH(A986, Orders[Order ID],0))</f>
        <v>42363</v>
      </c>
      <c r="D986">
        <f>SUMIF(Orders[Order ID], A986, Orders[Sales])</f>
        <v>1293.4679999999998</v>
      </c>
      <c r="I986" t="s">
        <v>5585</v>
      </c>
      <c r="J986" t="s">
        <v>1606</v>
      </c>
      <c r="K986">
        <v>42363</v>
      </c>
      <c r="L986">
        <v>1293.4679999999998</v>
      </c>
    </row>
    <row r="987" spans="1:12">
      <c r="A987" t="str">
        <v>CA-2015-113173</v>
      </c>
      <c r="B987" t="str">
        <f>INDEX(Orders[Customer ID], MATCH(A987, Orders[Order ID],0))</f>
        <v>DK-13225</v>
      </c>
      <c r="C987" s="4">
        <f>INDEX(Orders[Order Date], MATCH(A987, Orders[Order ID],0))</f>
        <v>42323</v>
      </c>
      <c r="D987">
        <f>SUMIF(Orders[Order ID], A987, Orders[Sales])</f>
        <v>270.35599999999999</v>
      </c>
      <c r="I987" t="s">
        <v>5829</v>
      </c>
      <c r="J987" t="s">
        <v>295</v>
      </c>
      <c r="K987">
        <v>42323</v>
      </c>
      <c r="L987">
        <v>270.35599999999999</v>
      </c>
    </row>
    <row r="988" spans="1:12">
      <c r="A988" t="str">
        <v>CA-2015-113215</v>
      </c>
      <c r="B988" t="str">
        <f>INDEX(Orders[Customer ID], MATCH(A988, Orders[Order ID],0))</f>
        <v>CP-12085</v>
      </c>
      <c r="C988" s="4">
        <f>INDEX(Orders[Order Date], MATCH(A988, Orders[Order ID],0))</f>
        <v>42250</v>
      </c>
      <c r="D988">
        <f>SUMIF(Orders[Order ID], A988, Orders[Sales])</f>
        <v>238.15199999999999</v>
      </c>
      <c r="I988" t="s">
        <v>6155</v>
      </c>
      <c r="J988" t="s">
        <v>1863</v>
      </c>
      <c r="K988">
        <v>42250</v>
      </c>
      <c r="L988">
        <v>238.15199999999999</v>
      </c>
    </row>
    <row r="989" spans="1:12">
      <c r="A989" t="str">
        <v>CA-2015-113222</v>
      </c>
      <c r="B989" t="str">
        <f>INDEX(Orders[Customer ID], MATCH(A989, Orders[Order ID],0))</f>
        <v>AG-10765</v>
      </c>
      <c r="C989" s="4">
        <f>INDEX(Orders[Order Date], MATCH(A989, Orders[Order ID],0))</f>
        <v>42317</v>
      </c>
      <c r="D989">
        <f>SUMIF(Orders[Order ID], A989, Orders[Sales])</f>
        <v>10.74</v>
      </c>
      <c r="I989" t="s">
        <v>5868</v>
      </c>
      <c r="J989" t="s">
        <v>1806</v>
      </c>
      <c r="K989">
        <v>42317</v>
      </c>
      <c r="L989">
        <v>10.74</v>
      </c>
    </row>
    <row r="990" spans="1:12">
      <c r="A990" t="str">
        <v>CA-2015-113404</v>
      </c>
      <c r="B990" t="str">
        <f>INDEX(Orders[Customer ID], MATCH(A990, Orders[Order ID],0))</f>
        <v>EM-13810</v>
      </c>
      <c r="C990" s="4">
        <f>INDEX(Orders[Order Date], MATCH(A990, Orders[Order ID],0))</f>
        <v>42201</v>
      </c>
      <c r="D990">
        <f>SUMIF(Orders[Order ID], A990, Orders[Sales])</f>
        <v>2048.8559999999998</v>
      </c>
      <c r="I990" t="s">
        <v>6261</v>
      </c>
      <c r="J990" t="s">
        <v>2606</v>
      </c>
      <c r="K990">
        <v>42201</v>
      </c>
      <c r="L990">
        <v>2048.8559999999998</v>
      </c>
    </row>
    <row r="991" spans="1:12">
      <c r="A991" t="str">
        <v>CA-2015-113523</v>
      </c>
      <c r="B991" t="str">
        <f>INDEX(Orders[Customer ID], MATCH(A991, Orders[Order ID],0))</f>
        <v>SC-20440</v>
      </c>
      <c r="C991" s="4">
        <f>INDEX(Orders[Order Date], MATCH(A991, Orders[Order ID],0))</f>
        <v>42251</v>
      </c>
      <c r="D991">
        <f>SUMIF(Orders[Order ID], A991, Orders[Sales])</f>
        <v>7.6559999999999997</v>
      </c>
      <c r="I991" t="s">
        <v>6147</v>
      </c>
      <c r="J991" t="s">
        <v>999</v>
      </c>
      <c r="K991">
        <v>42251</v>
      </c>
      <c r="L991">
        <v>7.6559999999999997</v>
      </c>
    </row>
    <row r="992" spans="1:12">
      <c r="A992" t="str">
        <v>CA-2015-113628</v>
      </c>
      <c r="B992" t="str">
        <f>INDEX(Orders[Customer ID], MATCH(A992, Orders[Order ID],0))</f>
        <v>AH-10690</v>
      </c>
      <c r="C992" s="4">
        <f>INDEX(Orders[Order Date], MATCH(A992, Orders[Order ID],0))</f>
        <v>42320</v>
      </c>
      <c r="D992">
        <f>SUMIF(Orders[Order ID], A992, Orders[Sales])</f>
        <v>792.50799999999992</v>
      </c>
      <c r="I992" t="s">
        <v>5852</v>
      </c>
      <c r="J992" t="s">
        <v>4293</v>
      </c>
      <c r="K992">
        <v>42320</v>
      </c>
      <c r="L992">
        <v>792.50799999999992</v>
      </c>
    </row>
    <row r="993" spans="1:12">
      <c r="A993" t="str">
        <v>CA-2015-113740</v>
      </c>
      <c r="B993" t="str">
        <f>INDEX(Orders[Customer ID], MATCH(A993, Orders[Order ID],0))</f>
        <v>SC-20380</v>
      </c>
      <c r="C993" s="4">
        <f>INDEX(Orders[Order Date], MATCH(A993, Orders[Order ID],0))</f>
        <v>42240</v>
      </c>
      <c r="D993">
        <f>SUMIF(Orders[Order ID], A993, Orders[Sales])</f>
        <v>14.91</v>
      </c>
      <c r="I993" t="s">
        <v>6178</v>
      </c>
      <c r="J993" t="s">
        <v>863</v>
      </c>
      <c r="K993">
        <v>42240</v>
      </c>
      <c r="L993">
        <v>14.91</v>
      </c>
    </row>
    <row r="994" spans="1:12">
      <c r="A994" t="str">
        <v>CA-2015-113901</v>
      </c>
      <c r="B994" t="str">
        <f>INDEX(Orders[Customer ID], MATCH(A994, Orders[Order ID],0))</f>
        <v>NH-18610</v>
      </c>
      <c r="C994" s="4">
        <f>INDEX(Orders[Order Date], MATCH(A994, Orders[Order ID],0))</f>
        <v>42296</v>
      </c>
      <c r="D994">
        <f>SUMIF(Orders[Order ID], A994, Orders[Sales])</f>
        <v>188.23</v>
      </c>
      <c r="I994" t="s">
        <v>5953</v>
      </c>
      <c r="J994" t="s">
        <v>3006</v>
      </c>
      <c r="K994">
        <v>42296</v>
      </c>
      <c r="L994">
        <v>188.23</v>
      </c>
    </row>
    <row r="995" spans="1:12">
      <c r="A995" t="str">
        <v>CA-2015-113971</v>
      </c>
      <c r="B995" t="str">
        <f>INDEX(Orders[Customer ID], MATCH(A995, Orders[Order ID],0))</f>
        <v>CB-12535</v>
      </c>
      <c r="C995" s="4">
        <f>INDEX(Orders[Order Date], MATCH(A995, Orders[Order ID],0))</f>
        <v>42132</v>
      </c>
      <c r="D995">
        <f>SUMIF(Orders[Order ID], A995, Orders[Sales])</f>
        <v>8.3520000000000003</v>
      </c>
      <c r="I995" t="s">
        <v>6428</v>
      </c>
      <c r="J995" t="s">
        <v>3059</v>
      </c>
      <c r="K995">
        <v>42132</v>
      </c>
      <c r="L995">
        <v>8.3520000000000003</v>
      </c>
    </row>
    <row r="996" spans="1:12">
      <c r="A996" t="str">
        <v>CA-2015-114048</v>
      </c>
      <c r="B996" t="str">
        <f>INDEX(Orders[Customer ID], MATCH(A996, Orders[Order ID],0))</f>
        <v>EH-13945</v>
      </c>
      <c r="C996" s="4">
        <f>INDEX(Orders[Order Date], MATCH(A996, Orders[Order ID],0))</f>
        <v>42352</v>
      </c>
      <c r="D996">
        <f>SUMIF(Orders[Order ID], A996, Orders[Sales])</f>
        <v>29.22</v>
      </c>
      <c r="I996" t="s">
        <v>5644</v>
      </c>
      <c r="J996" t="s">
        <v>3216</v>
      </c>
      <c r="K996">
        <v>42352</v>
      </c>
      <c r="L996">
        <v>29.22</v>
      </c>
    </row>
    <row r="997" spans="1:12">
      <c r="A997" t="str">
        <v>CA-2015-114069</v>
      </c>
      <c r="B997" t="str">
        <f>INDEX(Orders[Customer ID], MATCH(A997, Orders[Order ID],0))</f>
        <v>ND-18370</v>
      </c>
      <c r="C997" s="4">
        <f>INDEX(Orders[Order Date], MATCH(A997, Orders[Order ID],0))</f>
        <v>42198</v>
      </c>
      <c r="D997">
        <f>SUMIF(Orders[Order ID], A997, Orders[Sales])</f>
        <v>1952.808</v>
      </c>
      <c r="I997" t="s">
        <v>6265</v>
      </c>
      <c r="J997" t="s">
        <v>715</v>
      </c>
      <c r="K997">
        <v>42198</v>
      </c>
      <c r="L997">
        <v>1952.808</v>
      </c>
    </row>
    <row r="998" spans="1:12">
      <c r="A998" t="str">
        <v>CA-2015-114237</v>
      </c>
      <c r="B998" t="str">
        <f>INDEX(Orders[Customer ID], MATCH(A998, Orders[Order ID],0))</f>
        <v>MC-17275</v>
      </c>
      <c r="C998" s="4">
        <f>INDEX(Orders[Order Date], MATCH(A998, Orders[Order ID],0))</f>
        <v>42076</v>
      </c>
      <c r="D998">
        <f>SUMIF(Orders[Order ID], A998, Orders[Sales])</f>
        <v>141.96</v>
      </c>
      <c r="I998" t="s">
        <v>6578</v>
      </c>
      <c r="J998" t="s">
        <v>1798</v>
      </c>
      <c r="K998">
        <v>42076</v>
      </c>
      <c r="L998">
        <v>141.96</v>
      </c>
    </row>
    <row r="999" spans="1:12">
      <c r="A999" t="str">
        <v>CA-2015-114300</v>
      </c>
      <c r="B999" t="str">
        <f>INDEX(Orders[Customer ID], MATCH(A999, Orders[Order ID],0))</f>
        <v>AF-10885</v>
      </c>
      <c r="C999" s="4">
        <f>INDEX(Orders[Order Date], MATCH(A999, Orders[Order ID],0))</f>
        <v>42290</v>
      </c>
      <c r="D999">
        <f>SUMIF(Orders[Order ID], A999, Orders[Sales])</f>
        <v>371.65999999999997</v>
      </c>
      <c r="I999" t="s">
        <v>5965</v>
      </c>
      <c r="J999" t="s">
        <v>4342</v>
      </c>
      <c r="K999">
        <v>42290</v>
      </c>
      <c r="L999">
        <v>371.65999999999997</v>
      </c>
    </row>
    <row r="1000" spans="1:12">
      <c r="A1000" t="str">
        <v>CA-2015-114468</v>
      </c>
      <c r="B1000" t="str">
        <f>INDEX(Orders[Customer ID], MATCH(A1000, Orders[Order ID],0))</f>
        <v>TD-20995</v>
      </c>
      <c r="C1000" s="4">
        <f>INDEX(Orders[Order Date], MATCH(A1000, Orders[Order ID],0))</f>
        <v>42239</v>
      </c>
      <c r="D1000">
        <f>SUMIF(Orders[Order ID], A1000, Orders[Sales])</f>
        <v>59.847999999999999</v>
      </c>
      <c r="I1000" t="s">
        <v>6181</v>
      </c>
      <c r="J1000" t="s">
        <v>1024</v>
      </c>
      <c r="K1000">
        <v>42239</v>
      </c>
      <c r="L1000">
        <v>59.847999999999999</v>
      </c>
    </row>
    <row r="1001" spans="1:12">
      <c r="A1001" t="str">
        <v>CA-2015-114503</v>
      </c>
      <c r="B1001" t="str">
        <f>INDEX(Orders[Customer ID], MATCH(A1001, Orders[Order ID],0))</f>
        <v>AA-10375</v>
      </c>
      <c r="C1001" s="4">
        <f>INDEX(Orders[Order Date], MATCH(A1001, Orders[Order ID],0))</f>
        <v>42321</v>
      </c>
      <c r="D1001">
        <f>SUMIF(Orders[Order ID], A1001, Orders[Sales])</f>
        <v>84.96</v>
      </c>
      <c r="I1001" t="s">
        <v>5846</v>
      </c>
      <c r="J1001" t="s">
        <v>463</v>
      </c>
      <c r="K1001">
        <v>42321</v>
      </c>
      <c r="L1001">
        <v>84.96</v>
      </c>
    </row>
    <row r="1002" spans="1:12">
      <c r="A1002" t="str">
        <v>CA-2015-114811</v>
      </c>
      <c r="B1002" t="str">
        <f>INDEX(Orders[Customer ID], MATCH(A1002, Orders[Order ID],0))</f>
        <v>KD-16495</v>
      </c>
      <c r="C1002" s="4">
        <f>INDEX(Orders[Order Date], MATCH(A1002, Orders[Order ID],0))</f>
        <v>42316</v>
      </c>
      <c r="D1002">
        <f>SUMIF(Orders[Order ID], A1002, Orders[Sales])</f>
        <v>5850.5140000000001</v>
      </c>
      <c r="I1002" t="s">
        <v>5878</v>
      </c>
      <c r="J1002" t="s">
        <v>2347</v>
      </c>
      <c r="K1002">
        <v>42316</v>
      </c>
      <c r="L1002">
        <v>5850.5140000000001</v>
      </c>
    </row>
    <row r="1003" spans="1:12">
      <c r="A1003" t="str">
        <v>CA-2015-114923</v>
      </c>
      <c r="B1003" t="str">
        <f>INDEX(Orders[Customer ID], MATCH(A1003, Orders[Order ID],0))</f>
        <v>LH-17020</v>
      </c>
      <c r="C1003" s="4">
        <f>INDEX(Orders[Order Date], MATCH(A1003, Orders[Order ID],0))</f>
        <v>42043</v>
      </c>
      <c r="D1003">
        <f>SUMIF(Orders[Order ID], A1003, Orders[Sales])</f>
        <v>107.982</v>
      </c>
      <c r="I1003" t="s">
        <v>6634</v>
      </c>
      <c r="J1003" t="s">
        <v>3354</v>
      </c>
      <c r="K1003">
        <v>42043</v>
      </c>
      <c r="L1003">
        <v>107.982</v>
      </c>
    </row>
    <row r="1004" spans="1:12">
      <c r="A1004" t="str">
        <v>CA-2015-115091</v>
      </c>
      <c r="B1004" t="str">
        <f>INDEX(Orders[Customer ID], MATCH(A1004, Orders[Order ID],0))</f>
        <v>JJ-15760</v>
      </c>
      <c r="C1004" s="4">
        <f>INDEX(Orders[Order Date], MATCH(A1004, Orders[Order ID],0))</f>
        <v>42282</v>
      </c>
      <c r="D1004">
        <f>SUMIF(Orders[Order ID], A1004, Orders[Sales])</f>
        <v>75.040000000000006</v>
      </c>
      <c r="I1004" t="s">
        <v>5985</v>
      </c>
      <c r="J1004" t="s">
        <v>5679</v>
      </c>
      <c r="K1004">
        <v>42282</v>
      </c>
      <c r="L1004">
        <v>75.040000000000006</v>
      </c>
    </row>
    <row r="1005" spans="1:12">
      <c r="A1005" t="str">
        <v>CA-2015-115168</v>
      </c>
      <c r="B1005" t="str">
        <f>INDEX(Orders[Customer ID], MATCH(A1005, Orders[Order ID],0))</f>
        <v>BB-11545</v>
      </c>
      <c r="C1005" s="4">
        <f>INDEX(Orders[Order Date], MATCH(A1005, Orders[Order ID],0))</f>
        <v>42160</v>
      </c>
      <c r="D1005">
        <f>SUMIF(Orders[Order ID], A1005, Orders[Sales])</f>
        <v>10.56</v>
      </c>
      <c r="I1005" t="s">
        <v>6364</v>
      </c>
      <c r="J1005" t="s">
        <v>767</v>
      </c>
      <c r="K1005">
        <v>42160</v>
      </c>
      <c r="L1005">
        <v>10.56</v>
      </c>
    </row>
    <row r="1006" spans="1:12">
      <c r="A1006" t="str">
        <v>CA-2015-115392</v>
      </c>
      <c r="B1006" t="str">
        <f>INDEX(Orders[Customer ID], MATCH(A1006, Orders[Order ID],0))</f>
        <v>RM-19675</v>
      </c>
      <c r="C1006" s="4">
        <f>INDEX(Orders[Order Date], MATCH(A1006, Orders[Order ID],0))</f>
        <v>42278</v>
      </c>
      <c r="D1006">
        <f>SUMIF(Orders[Order ID], A1006, Orders[Sales])</f>
        <v>334.43</v>
      </c>
      <c r="I1006" t="s">
        <v>6006</v>
      </c>
      <c r="J1006" t="s">
        <v>173</v>
      </c>
      <c r="K1006">
        <v>42278</v>
      </c>
      <c r="L1006">
        <v>334.43</v>
      </c>
    </row>
    <row r="1007" spans="1:12">
      <c r="A1007" t="str">
        <v>CA-2015-115399</v>
      </c>
      <c r="B1007" t="str">
        <f>INDEX(Orders[Customer ID], MATCH(A1007, Orders[Order ID],0))</f>
        <v>AG-10900</v>
      </c>
      <c r="C1007" s="4">
        <f>INDEX(Orders[Order Date], MATCH(A1007, Orders[Order ID],0))</f>
        <v>42357</v>
      </c>
      <c r="D1007">
        <f>SUMIF(Orders[Order ID], A1007, Orders[Sales])</f>
        <v>6.9119999999999999</v>
      </c>
      <c r="I1007" t="s">
        <v>5623</v>
      </c>
      <c r="J1007" t="s">
        <v>2048</v>
      </c>
      <c r="K1007">
        <v>42357</v>
      </c>
      <c r="L1007">
        <v>6.9119999999999999</v>
      </c>
    </row>
    <row r="1008" spans="1:12">
      <c r="A1008" t="str">
        <v>CA-2015-115420</v>
      </c>
      <c r="B1008" t="str">
        <f>INDEX(Orders[Customer ID], MATCH(A1008, Orders[Order ID],0))</f>
        <v>LS-16945</v>
      </c>
      <c r="C1008" s="4">
        <f>INDEX(Orders[Order Date], MATCH(A1008, Orders[Order ID],0))</f>
        <v>42119</v>
      </c>
      <c r="D1008">
        <f>SUMIF(Orders[Order ID], A1008, Orders[Sales])</f>
        <v>21.34</v>
      </c>
      <c r="I1008" t="s">
        <v>6468</v>
      </c>
      <c r="J1008" t="s">
        <v>2917</v>
      </c>
      <c r="K1008">
        <v>42119</v>
      </c>
      <c r="L1008">
        <v>21.34</v>
      </c>
    </row>
    <row r="1009" spans="1:12">
      <c r="A1009" t="str">
        <v>CA-2015-115511</v>
      </c>
      <c r="B1009" t="str">
        <f>INDEX(Orders[Customer ID], MATCH(A1009, Orders[Order ID],0))</f>
        <v>NW-18400</v>
      </c>
      <c r="C1009" s="4">
        <f>INDEX(Orders[Order Date], MATCH(A1009, Orders[Order ID],0))</f>
        <v>42329</v>
      </c>
      <c r="D1009">
        <f>SUMIF(Orders[Order ID], A1009, Orders[Sales])</f>
        <v>208.00800000000001</v>
      </c>
      <c r="I1009" t="s">
        <v>5791</v>
      </c>
      <c r="J1009" t="s">
        <v>2875</v>
      </c>
      <c r="K1009">
        <v>42329</v>
      </c>
      <c r="L1009">
        <v>208.00800000000001</v>
      </c>
    </row>
    <row r="1010" spans="1:12">
      <c r="A1010" t="str">
        <v>CA-2015-115567</v>
      </c>
      <c r="B1010" t="str">
        <f>INDEX(Orders[Customer ID], MATCH(A1010, Orders[Order ID],0))</f>
        <v>ZC-21910</v>
      </c>
      <c r="C1010" s="4">
        <f>INDEX(Orders[Order Date], MATCH(A1010, Orders[Order ID],0))</f>
        <v>42260</v>
      </c>
      <c r="D1010">
        <f>SUMIF(Orders[Order ID], A1010, Orders[Sales])</f>
        <v>1716.16</v>
      </c>
      <c r="I1010" t="s">
        <v>6099</v>
      </c>
      <c r="J1010" t="s">
        <v>1420</v>
      </c>
      <c r="K1010">
        <v>42260</v>
      </c>
      <c r="L1010">
        <v>1716.16</v>
      </c>
    </row>
    <row r="1011" spans="1:12">
      <c r="A1011" t="str">
        <v>CA-2015-115693</v>
      </c>
      <c r="B1011" t="str">
        <f>INDEX(Orders[Customer ID], MATCH(A1011, Orders[Order ID],0))</f>
        <v>FC-14245</v>
      </c>
      <c r="C1011" s="4">
        <f>INDEX(Orders[Order Date], MATCH(A1011, Orders[Order ID],0))</f>
        <v>42348</v>
      </c>
      <c r="D1011">
        <f>SUMIF(Orders[Order ID], A1011, Orders[Sales])</f>
        <v>56.3</v>
      </c>
      <c r="I1011" t="s">
        <v>5672</v>
      </c>
      <c r="J1011" t="s">
        <v>1718</v>
      </c>
      <c r="K1011">
        <v>42348</v>
      </c>
      <c r="L1011">
        <v>56.3</v>
      </c>
    </row>
    <row r="1012" spans="1:12">
      <c r="A1012" t="str">
        <v>CA-2015-115742</v>
      </c>
      <c r="B1012" t="str">
        <f>INDEX(Orders[Customer ID], MATCH(A1012, Orders[Order ID],0))</f>
        <v>DP-13000</v>
      </c>
      <c r="C1012" s="4">
        <f>INDEX(Orders[Order Date], MATCH(A1012, Orders[Order ID],0))</f>
        <v>42112</v>
      </c>
      <c r="D1012">
        <f>SUMIF(Orders[Order ID], A1012, Orders[Sales])</f>
        <v>209.55</v>
      </c>
      <c r="I1012" t="s">
        <v>6476</v>
      </c>
      <c r="J1012" t="s">
        <v>2567</v>
      </c>
      <c r="K1012">
        <v>42112</v>
      </c>
      <c r="L1012">
        <v>209.55</v>
      </c>
    </row>
    <row r="1013" spans="1:12">
      <c r="A1013" t="str">
        <v>CA-2015-115798</v>
      </c>
      <c r="B1013" t="str">
        <f>INDEX(Orders[Customer ID], MATCH(A1013, Orders[Order ID],0))</f>
        <v>KL-16645</v>
      </c>
      <c r="C1013" s="4">
        <f>INDEX(Orders[Order Date], MATCH(A1013, Orders[Order ID],0))</f>
        <v>42321</v>
      </c>
      <c r="D1013">
        <f>SUMIF(Orders[Order ID], A1013, Orders[Sales])</f>
        <v>810.2</v>
      </c>
      <c r="I1013" t="s">
        <v>5843</v>
      </c>
      <c r="J1013" t="s">
        <v>1278</v>
      </c>
      <c r="K1013">
        <v>42321</v>
      </c>
      <c r="L1013">
        <v>810.2</v>
      </c>
    </row>
    <row r="1014" spans="1:12">
      <c r="A1014" t="str">
        <v>CA-2015-115847</v>
      </c>
      <c r="B1014" t="str">
        <f>INDEX(Orders[Customer ID], MATCH(A1014, Orders[Order ID],0))</f>
        <v>TC-21535</v>
      </c>
      <c r="C1014" s="4">
        <f>INDEX(Orders[Order Date], MATCH(A1014, Orders[Order ID],0))</f>
        <v>42266</v>
      </c>
      <c r="D1014">
        <f>SUMIF(Orders[Order ID], A1014, Orders[Sales])</f>
        <v>61.96</v>
      </c>
      <c r="I1014" t="s">
        <v>6065</v>
      </c>
      <c r="J1014" t="s">
        <v>106</v>
      </c>
      <c r="K1014">
        <v>42266</v>
      </c>
      <c r="L1014">
        <v>61.96</v>
      </c>
    </row>
    <row r="1015" spans="1:12">
      <c r="A1015" t="str">
        <v>CA-2015-115924</v>
      </c>
      <c r="B1015" t="str">
        <f>INDEX(Orders[Customer ID], MATCH(A1015, Orders[Order ID],0))</f>
        <v>BE-11455</v>
      </c>
      <c r="C1015" s="4">
        <f>INDEX(Orders[Order Date], MATCH(A1015, Orders[Order ID],0))</f>
        <v>42261</v>
      </c>
      <c r="D1015">
        <f>SUMIF(Orders[Order ID], A1015, Orders[Sales])</f>
        <v>25.9</v>
      </c>
      <c r="I1015" t="s">
        <v>6098</v>
      </c>
      <c r="J1015" t="s">
        <v>3460</v>
      </c>
      <c r="K1015">
        <v>42261</v>
      </c>
      <c r="L1015">
        <v>25.9</v>
      </c>
    </row>
    <row r="1016" spans="1:12">
      <c r="A1016" t="str">
        <v>CA-2015-115938</v>
      </c>
      <c r="B1016" t="str">
        <f>INDEX(Orders[Customer ID], MATCH(A1016, Orders[Order ID],0))</f>
        <v>SA-20830</v>
      </c>
      <c r="C1016" s="4">
        <f>INDEX(Orders[Order Date], MATCH(A1016, Orders[Order ID],0))</f>
        <v>42181</v>
      </c>
      <c r="D1016">
        <f>SUMIF(Orders[Order ID], A1016, Orders[Sales])</f>
        <v>535.36</v>
      </c>
      <c r="I1016" t="s">
        <v>6308</v>
      </c>
      <c r="J1016" t="s">
        <v>1628</v>
      </c>
      <c r="K1016">
        <v>42181</v>
      </c>
      <c r="L1016">
        <v>535.36</v>
      </c>
    </row>
    <row r="1017" spans="1:12">
      <c r="A1017" t="str">
        <v>CA-2015-115945</v>
      </c>
      <c r="B1017" t="str">
        <f>INDEX(Orders[Customer ID], MATCH(A1017, Orders[Order ID],0))</f>
        <v>AB-10165</v>
      </c>
      <c r="C1017" s="4">
        <f>INDEX(Orders[Order Date], MATCH(A1017, Orders[Order ID],0))</f>
        <v>42180</v>
      </c>
      <c r="D1017">
        <f>SUMIF(Orders[Order ID], A1017, Orders[Sales])</f>
        <v>413.94200000000001</v>
      </c>
      <c r="I1017" t="s">
        <v>6313</v>
      </c>
      <c r="J1017" t="s">
        <v>661</v>
      </c>
      <c r="K1017">
        <v>42180</v>
      </c>
      <c r="L1017">
        <v>413.94200000000001</v>
      </c>
    </row>
    <row r="1018" spans="1:12">
      <c r="A1018" t="str">
        <v>CA-2015-116092</v>
      </c>
      <c r="B1018" t="str">
        <f>INDEX(Orders[Customer ID], MATCH(A1018, Orders[Order ID],0))</f>
        <v>JM-16195</v>
      </c>
      <c r="C1018" s="4">
        <f>INDEX(Orders[Order Date], MATCH(A1018, Orders[Order ID],0))</f>
        <v>42050</v>
      </c>
      <c r="D1018">
        <f>SUMIF(Orders[Order ID], A1018, Orders[Sales])</f>
        <v>627.48000000000013</v>
      </c>
      <c r="I1018" t="s">
        <v>6625</v>
      </c>
      <c r="J1018" t="s">
        <v>1531</v>
      </c>
      <c r="K1018">
        <v>42050</v>
      </c>
      <c r="L1018">
        <v>627.48000000000013</v>
      </c>
    </row>
    <row r="1019" spans="1:12">
      <c r="A1019" t="str">
        <v>CA-2015-116260</v>
      </c>
      <c r="B1019" t="str">
        <f>INDEX(Orders[Customer ID], MATCH(A1019, Orders[Order ID],0))</f>
        <v>BF-10975</v>
      </c>
      <c r="C1019" s="4">
        <f>INDEX(Orders[Order Date], MATCH(A1019, Orders[Order ID],0))</f>
        <v>42191</v>
      </c>
      <c r="D1019">
        <f>SUMIF(Orders[Order ID], A1019, Orders[Sales])</f>
        <v>11.12</v>
      </c>
      <c r="I1019" t="s">
        <v>6285</v>
      </c>
      <c r="J1019" t="s">
        <v>1985</v>
      </c>
      <c r="K1019">
        <v>42191</v>
      </c>
      <c r="L1019">
        <v>11.12</v>
      </c>
    </row>
    <row r="1020" spans="1:12">
      <c r="A1020" t="str">
        <v>CA-2015-116484</v>
      </c>
      <c r="B1020" t="str">
        <f>INDEX(Orders[Customer ID], MATCH(A1020, Orders[Order ID],0))</f>
        <v>JK-15205</v>
      </c>
      <c r="C1020" s="4">
        <f>INDEX(Orders[Order Date], MATCH(A1020, Orders[Order ID],0))</f>
        <v>42328</v>
      </c>
      <c r="D1020">
        <f>SUMIF(Orders[Order ID], A1020, Orders[Sales])</f>
        <v>205.37599999999998</v>
      </c>
      <c r="I1020" t="s">
        <v>5806</v>
      </c>
      <c r="J1020" t="s">
        <v>1597</v>
      </c>
      <c r="K1020">
        <v>42328</v>
      </c>
      <c r="L1020">
        <v>205.37599999999998</v>
      </c>
    </row>
    <row r="1021" spans="1:12">
      <c r="A1021" t="str">
        <v>CA-2015-116512</v>
      </c>
      <c r="B1021" t="str">
        <f>INDEX(Orders[Customer ID], MATCH(A1021, Orders[Order ID],0))</f>
        <v>MC-18100</v>
      </c>
      <c r="C1021" s="4">
        <f>INDEX(Orders[Order Date], MATCH(A1021, Orders[Order ID],0))</f>
        <v>42103</v>
      </c>
      <c r="D1021">
        <f>SUMIF(Orders[Order ID], A1021, Orders[Sales])</f>
        <v>17.940000000000001</v>
      </c>
      <c r="I1021" t="s">
        <v>6506</v>
      </c>
      <c r="J1021" t="s">
        <v>1118</v>
      </c>
      <c r="K1021">
        <v>42103</v>
      </c>
      <c r="L1021">
        <v>17.940000000000001</v>
      </c>
    </row>
    <row r="1022" spans="1:12">
      <c r="A1022" t="str">
        <v>CA-2015-116638</v>
      </c>
      <c r="B1022" t="str">
        <f>INDEX(Orders[Customer ID], MATCH(A1022, Orders[Order ID],0))</f>
        <v>JH-15985</v>
      </c>
      <c r="C1022" s="4">
        <f>INDEX(Orders[Order Date], MATCH(A1022, Orders[Order ID],0))</f>
        <v>42032</v>
      </c>
      <c r="D1022">
        <f>SUMIF(Orders[Order ID], A1022, Orders[Sales])</f>
        <v>4297.6440000000002</v>
      </c>
      <c r="I1022" t="s">
        <v>6649</v>
      </c>
      <c r="J1022" t="s">
        <v>798</v>
      </c>
      <c r="K1022">
        <v>42032</v>
      </c>
      <c r="L1022">
        <v>4297.6440000000002</v>
      </c>
    </row>
    <row r="1023" spans="1:12">
      <c r="A1023" t="str">
        <v>CA-2015-116687</v>
      </c>
      <c r="B1023" t="str">
        <f>INDEX(Orders[Customer ID], MATCH(A1023, Orders[Order ID],0))</f>
        <v>NC-18625</v>
      </c>
      <c r="C1023" s="4">
        <f>INDEX(Orders[Order Date], MATCH(A1023, Orders[Order ID],0))</f>
        <v>42126</v>
      </c>
      <c r="D1023">
        <f>SUMIF(Orders[Order ID], A1023, Orders[Sales])</f>
        <v>167.232</v>
      </c>
      <c r="I1023" t="s">
        <v>6446</v>
      </c>
      <c r="J1023" t="s">
        <v>3131</v>
      </c>
      <c r="K1023">
        <v>42126</v>
      </c>
      <c r="L1023">
        <v>167.232</v>
      </c>
    </row>
    <row r="1024" spans="1:12">
      <c r="A1024" t="str">
        <v>CA-2015-116750</v>
      </c>
      <c r="B1024" t="str">
        <f>INDEX(Orders[Customer ID], MATCH(A1024, Orders[Order ID],0))</f>
        <v>BF-10975</v>
      </c>
      <c r="C1024" s="4">
        <f>INDEX(Orders[Order Date], MATCH(A1024, Orders[Order ID],0))</f>
        <v>42190</v>
      </c>
      <c r="D1024">
        <f>SUMIF(Orders[Order ID], A1024, Orders[Sales])</f>
        <v>12.158000000000001</v>
      </c>
      <c r="I1024" t="s">
        <v>6286</v>
      </c>
      <c r="J1024" t="s">
        <v>1985</v>
      </c>
      <c r="K1024">
        <v>42190</v>
      </c>
      <c r="L1024">
        <v>12.158000000000001</v>
      </c>
    </row>
    <row r="1025" spans="1:12">
      <c r="A1025" t="str">
        <v>CA-2015-116841</v>
      </c>
      <c r="B1025" t="str">
        <f>INDEX(Orders[Customer ID], MATCH(A1025, Orders[Order ID],0))</f>
        <v>TP-21130</v>
      </c>
      <c r="C1025" s="4">
        <f>INDEX(Orders[Order Date], MATCH(A1025, Orders[Order ID],0))</f>
        <v>42108</v>
      </c>
      <c r="D1025">
        <f>SUMIF(Orders[Order ID], A1025, Orders[Sales])</f>
        <v>35.207999999999998</v>
      </c>
      <c r="I1025" t="s">
        <v>6490</v>
      </c>
      <c r="J1025" t="s">
        <v>226</v>
      </c>
      <c r="K1025">
        <v>42108</v>
      </c>
      <c r="L1025">
        <v>35.207999999999998</v>
      </c>
    </row>
    <row r="1026" spans="1:12">
      <c r="A1026" t="str">
        <v>CA-2015-116876</v>
      </c>
      <c r="B1026" t="str">
        <f>INDEX(Orders[Customer ID], MATCH(A1026, Orders[Order ID],0))</f>
        <v>TT-21070</v>
      </c>
      <c r="C1026" s="4">
        <f>INDEX(Orders[Order Date], MATCH(A1026, Orders[Order ID],0))</f>
        <v>42049</v>
      </c>
      <c r="D1026">
        <f>SUMIF(Orders[Order ID], A1026, Orders[Sales])</f>
        <v>652.41399999999999</v>
      </c>
      <c r="I1026" t="s">
        <v>6628</v>
      </c>
      <c r="J1026" t="s">
        <v>880</v>
      </c>
      <c r="K1026">
        <v>42049</v>
      </c>
      <c r="L1026">
        <v>652.41399999999999</v>
      </c>
    </row>
    <row r="1027" spans="1:12">
      <c r="A1027" t="str">
        <v>CA-2015-117086</v>
      </c>
      <c r="B1027" t="str">
        <f>INDEX(Orders[Customer ID], MATCH(A1027, Orders[Order ID],0))</f>
        <v>QJ-19255</v>
      </c>
      <c r="C1027" s="4">
        <f>INDEX(Orders[Order Date], MATCH(A1027, Orders[Order ID],0))</f>
        <v>42316</v>
      </c>
      <c r="D1027">
        <f>SUMIF(Orders[Order ID], A1027, Orders[Sales])</f>
        <v>4404.8999999999996</v>
      </c>
      <c r="I1027" t="s">
        <v>5881</v>
      </c>
      <c r="J1027" t="s">
        <v>653</v>
      </c>
      <c r="K1027">
        <v>42316</v>
      </c>
      <c r="L1027">
        <v>4404.8999999999996</v>
      </c>
    </row>
    <row r="1028" spans="1:12">
      <c r="A1028" t="str">
        <v>CA-2015-117415</v>
      </c>
      <c r="B1028" t="str">
        <f>INDEX(Orders[Customer ID], MATCH(A1028, Orders[Order ID],0))</f>
        <v>SN-20710</v>
      </c>
      <c r="C1028" s="4">
        <f>INDEX(Orders[Order Date], MATCH(A1028, Orders[Order ID],0))</f>
        <v>42365</v>
      </c>
      <c r="D1028">
        <f>SUMIF(Orders[Order ID], A1028, Orders[Sales])</f>
        <v>1228.9531999999999</v>
      </c>
      <c r="I1028" t="s">
        <v>5563</v>
      </c>
      <c r="J1028" t="s">
        <v>1826</v>
      </c>
      <c r="K1028">
        <v>42365</v>
      </c>
      <c r="L1028">
        <v>1228.9531999999999</v>
      </c>
    </row>
    <row r="1029" spans="1:12">
      <c r="A1029" t="str">
        <v>CA-2015-117611</v>
      </c>
      <c r="B1029" t="str">
        <f>INDEX(Orders[Customer ID], MATCH(A1029, Orders[Order ID],0))</f>
        <v>MZ-17335</v>
      </c>
      <c r="C1029" s="4">
        <f>INDEX(Orders[Order Date], MATCH(A1029, Orders[Order ID],0))</f>
        <v>42316</v>
      </c>
      <c r="D1029">
        <f>SUMIF(Orders[Order ID], A1029, Orders[Sales])</f>
        <v>376.97</v>
      </c>
      <c r="I1029" t="s">
        <v>5870</v>
      </c>
      <c r="J1029" t="s">
        <v>872</v>
      </c>
      <c r="K1029">
        <v>42316</v>
      </c>
      <c r="L1029">
        <v>376.97</v>
      </c>
    </row>
    <row r="1030" spans="1:12">
      <c r="A1030" t="str">
        <v>CA-2015-117772</v>
      </c>
      <c r="B1030" t="str">
        <f>INDEX(Orders[Customer ID], MATCH(A1030, Orders[Order ID],0))</f>
        <v>MC-17575</v>
      </c>
      <c r="C1030" s="4">
        <f>INDEX(Orders[Order Date], MATCH(A1030, Orders[Order ID],0))</f>
        <v>42257</v>
      </c>
      <c r="D1030">
        <f>SUMIF(Orders[Order ID], A1030, Orders[Sales])</f>
        <v>353.88</v>
      </c>
      <c r="I1030" t="s">
        <v>6117</v>
      </c>
      <c r="J1030" t="s">
        <v>718</v>
      </c>
      <c r="K1030">
        <v>42257</v>
      </c>
      <c r="L1030">
        <v>353.88</v>
      </c>
    </row>
    <row r="1031" spans="1:12">
      <c r="A1031" t="str">
        <v>CA-2015-117800</v>
      </c>
      <c r="B1031" t="str">
        <f>INDEX(Orders[Customer ID], MATCH(A1031, Orders[Order ID],0))</f>
        <v>TH-21550</v>
      </c>
      <c r="C1031" s="4">
        <f>INDEX(Orders[Order Date], MATCH(A1031, Orders[Order ID],0))</f>
        <v>42268</v>
      </c>
      <c r="D1031">
        <f>SUMIF(Orders[Order ID], A1031, Orders[Sales])</f>
        <v>1132.8400000000001</v>
      </c>
      <c r="I1031" t="s">
        <v>6058</v>
      </c>
      <c r="J1031" t="s">
        <v>1756</v>
      </c>
      <c r="K1031">
        <v>42268</v>
      </c>
      <c r="L1031">
        <v>1132.8400000000001</v>
      </c>
    </row>
    <row r="1032" spans="1:12">
      <c r="A1032" t="str">
        <v>CA-2015-117828</v>
      </c>
      <c r="B1032" t="str">
        <f>INDEX(Orders[Customer ID], MATCH(A1032, Orders[Order ID],0))</f>
        <v>BD-11500</v>
      </c>
      <c r="C1032" s="4">
        <f>INDEX(Orders[Order Date], MATCH(A1032, Orders[Order ID],0))</f>
        <v>42361</v>
      </c>
      <c r="D1032">
        <f>SUMIF(Orders[Order ID], A1032, Orders[Sales])</f>
        <v>194.32</v>
      </c>
      <c r="I1032" t="s">
        <v>5595</v>
      </c>
      <c r="J1032" t="s">
        <v>953</v>
      </c>
      <c r="K1032">
        <v>42361</v>
      </c>
      <c r="L1032">
        <v>194.32</v>
      </c>
    </row>
    <row r="1033" spans="1:12">
      <c r="A1033" t="str">
        <v>CA-2015-117884</v>
      </c>
      <c r="B1033" t="str">
        <f>INDEX(Orders[Customer ID], MATCH(A1033, Orders[Order ID],0))</f>
        <v>DC-13285</v>
      </c>
      <c r="C1033" s="4">
        <f>INDEX(Orders[Order Date], MATCH(A1033, Orders[Order ID],0))</f>
        <v>42085</v>
      </c>
      <c r="D1033">
        <f>SUMIF(Orders[Order ID], A1033, Orders[Sales])</f>
        <v>598.35199999999998</v>
      </c>
      <c r="I1033" t="s">
        <v>6554</v>
      </c>
      <c r="J1033" t="s">
        <v>630</v>
      </c>
      <c r="K1033">
        <v>42085</v>
      </c>
      <c r="L1033">
        <v>598.35199999999998</v>
      </c>
    </row>
    <row r="1034" spans="1:12">
      <c r="A1034" t="str">
        <v>CA-2015-117898</v>
      </c>
      <c r="B1034" t="str">
        <f>INDEX(Orders[Customer ID], MATCH(A1034, Orders[Order ID],0))</f>
        <v>TB-21250</v>
      </c>
      <c r="C1034" s="4">
        <f>INDEX(Orders[Order Date], MATCH(A1034, Orders[Order ID],0))</f>
        <v>42343</v>
      </c>
      <c r="D1034">
        <f>SUMIF(Orders[Order ID], A1034, Orders[Sales])</f>
        <v>12.224</v>
      </c>
      <c r="I1034" t="s">
        <v>5709</v>
      </c>
      <c r="J1034" t="s">
        <v>3886</v>
      </c>
      <c r="K1034">
        <v>42343</v>
      </c>
      <c r="L1034">
        <v>12.224</v>
      </c>
    </row>
    <row r="1035" spans="1:12">
      <c r="A1035" t="str">
        <v>CA-2015-117961</v>
      </c>
      <c r="B1035" t="str">
        <f>INDEX(Orders[Customer ID], MATCH(A1035, Orders[Order ID],0))</f>
        <v>GP-14740</v>
      </c>
      <c r="C1035" s="4">
        <f>INDEX(Orders[Order Date], MATCH(A1035, Orders[Order ID],0))</f>
        <v>42334</v>
      </c>
      <c r="D1035">
        <f>SUMIF(Orders[Order ID], A1035, Orders[Sales])</f>
        <v>191.62</v>
      </c>
      <c r="I1035" t="s">
        <v>5764</v>
      </c>
      <c r="J1035" t="s">
        <v>5765</v>
      </c>
      <c r="K1035">
        <v>42334</v>
      </c>
      <c r="L1035">
        <v>191.62</v>
      </c>
    </row>
    <row r="1036" spans="1:12">
      <c r="A1036" t="str">
        <v>CA-2015-118227</v>
      </c>
      <c r="B1036" t="str">
        <f>INDEX(Orders[Customer ID], MATCH(A1036, Orders[Order ID],0))</f>
        <v>DB-13270</v>
      </c>
      <c r="C1036" s="4">
        <f>INDEX(Orders[Order Date], MATCH(A1036, Orders[Order ID],0))</f>
        <v>42118</v>
      </c>
      <c r="D1036">
        <f>SUMIF(Orders[Order ID], A1036, Orders[Sales])</f>
        <v>25.99</v>
      </c>
      <c r="I1036" t="s">
        <v>6469</v>
      </c>
      <c r="J1036" t="s">
        <v>1393</v>
      </c>
      <c r="K1036">
        <v>42118</v>
      </c>
      <c r="L1036">
        <v>25.99</v>
      </c>
    </row>
    <row r="1037" spans="1:12">
      <c r="A1037" t="str">
        <v>CA-2015-118423</v>
      </c>
      <c r="B1037" t="str">
        <f>INDEX(Orders[Customer ID], MATCH(A1037, Orders[Order ID],0))</f>
        <v>DP-13390</v>
      </c>
      <c r="C1037" s="4">
        <f>INDEX(Orders[Order Date], MATCH(A1037, Orders[Order ID],0))</f>
        <v>42087</v>
      </c>
      <c r="D1037">
        <f>SUMIF(Orders[Order ID], A1037, Orders[Sales])</f>
        <v>359.05799999999999</v>
      </c>
      <c r="I1037" t="s">
        <v>6543</v>
      </c>
      <c r="J1037" t="s">
        <v>3914</v>
      </c>
      <c r="K1037">
        <v>42087</v>
      </c>
      <c r="L1037">
        <v>359.05799999999999</v>
      </c>
    </row>
    <row r="1038" spans="1:12">
      <c r="A1038" t="str">
        <v>CA-2015-118444</v>
      </c>
      <c r="B1038" t="str">
        <f>INDEX(Orders[Customer ID], MATCH(A1038, Orders[Order ID],0))</f>
        <v>VD-21670</v>
      </c>
      <c r="C1038" s="4">
        <f>INDEX(Orders[Order Date], MATCH(A1038, Orders[Order ID],0))</f>
        <v>42313</v>
      </c>
      <c r="D1038">
        <f>SUMIF(Orders[Order ID], A1038, Orders[Sales])</f>
        <v>387.13600000000002</v>
      </c>
      <c r="I1038" t="s">
        <v>5891</v>
      </c>
      <c r="J1038" t="s">
        <v>5141</v>
      </c>
      <c r="K1038">
        <v>42313</v>
      </c>
      <c r="L1038">
        <v>387.13600000000002</v>
      </c>
    </row>
    <row r="1039" spans="1:12">
      <c r="A1039" t="str">
        <v>CA-2015-118738</v>
      </c>
      <c r="B1039" t="str">
        <f>INDEX(Orders[Customer ID], MATCH(A1039, Orders[Order ID],0))</f>
        <v>AG-10495</v>
      </c>
      <c r="C1039" s="4">
        <f>INDEX(Orders[Order Date], MATCH(A1039, Orders[Order ID],0))</f>
        <v>42301</v>
      </c>
      <c r="D1039">
        <f>SUMIF(Orders[Order ID], A1039, Orders[Sales])</f>
        <v>373.28100000000001</v>
      </c>
      <c r="I1039" t="s">
        <v>5937</v>
      </c>
      <c r="J1039" t="s">
        <v>1812</v>
      </c>
      <c r="K1039">
        <v>42301</v>
      </c>
      <c r="L1039">
        <v>373.28100000000001</v>
      </c>
    </row>
    <row r="1040" spans="1:12">
      <c r="A1040" t="str">
        <v>CA-2015-118843</v>
      </c>
      <c r="B1040" t="str">
        <f>INDEX(Orders[Customer ID], MATCH(A1040, Orders[Order ID],0))</f>
        <v>JH-15910</v>
      </c>
      <c r="C1040" s="4">
        <f>INDEX(Orders[Order Date], MATCH(A1040, Orders[Order ID],0))</f>
        <v>42260</v>
      </c>
      <c r="D1040">
        <f>SUMIF(Orders[Order ID], A1040, Orders[Sales])</f>
        <v>199.86</v>
      </c>
      <c r="I1040" t="s">
        <v>6101</v>
      </c>
      <c r="J1040" t="s">
        <v>1094</v>
      </c>
      <c r="K1040">
        <v>42260</v>
      </c>
      <c r="L1040">
        <v>199.86</v>
      </c>
    </row>
    <row r="1041" spans="1:12">
      <c r="A1041" t="str">
        <v>CA-2015-118871</v>
      </c>
      <c r="B1041" t="str">
        <f>INDEX(Orders[Customer ID], MATCH(A1041, Orders[Order ID],0))</f>
        <v>HM-14860</v>
      </c>
      <c r="C1041" s="4">
        <f>INDEX(Orders[Order Date], MATCH(A1041, Orders[Order ID],0))</f>
        <v>42342</v>
      </c>
      <c r="D1041">
        <f>SUMIF(Orders[Order ID], A1041, Orders[Sales])</f>
        <v>418.19200000000001</v>
      </c>
      <c r="I1041" t="s">
        <v>5715</v>
      </c>
      <c r="J1041" t="s">
        <v>73</v>
      </c>
      <c r="K1041">
        <v>42342</v>
      </c>
      <c r="L1041">
        <v>418.19200000000001</v>
      </c>
    </row>
    <row r="1042" spans="1:12">
      <c r="A1042" t="str">
        <v>CA-2015-118948</v>
      </c>
      <c r="B1042" t="str">
        <f>INDEX(Orders[Customer ID], MATCH(A1042, Orders[Order ID],0))</f>
        <v>NK-18490</v>
      </c>
      <c r="C1042" s="4">
        <f>INDEX(Orders[Order Date], MATCH(A1042, Orders[Order ID],0))</f>
        <v>42152</v>
      </c>
      <c r="D1042">
        <f>SUMIF(Orders[Order ID], A1042, Orders[Sales])</f>
        <v>6.63</v>
      </c>
      <c r="I1042" t="s">
        <v>6385</v>
      </c>
      <c r="J1042" t="s">
        <v>1711</v>
      </c>
      <c r="K1042">
        <v>42152</v>
      </c>
      <c r="L1042">
        <v>6.63</v>
      </c>
    </row>
    <row r="1043" spans="1:12">
      <c r="A1043" t="str">
        <v>CA-2015-118955</v>
      </c>
      <c r="B1043" t="str">
        <f>INDEX(Orders[Customer ID], MATCH(A1043, Orders[Order ID],0))</f>
        <v>LS-17230</v>
      </c>
      <c r="C1043" s="4">
        <f>INDEX(Orders[Order Date], MATCH(A1043, Orders[Order ID],0))</f>
        <v>42171</v>
      </c>
      <c r="D1043">
        <f>SUMIF(Orders[Order ID], A1043, Orders[Sales])</f>
        <v>253.34000000000003</v>
      </c>
      <c r="I1043" t="s">
        <v>6338</v>
      </c>
      <c r="J1043" t="s">
        <v>5837</v>
      </c>
      <c r="K1043">
        <v>42171</v>
      </c>
      <c r="L1043">
        <v>253.34000000000003</v>
      </c>
    </row>
    <row r="1044" spans="1:12">
      <c r="A1044" t="str">
        <v>CA-2015-119102</v>
      </c>
      <c r="B1044" t="str">
        <f>INDEX(Orders[Customer ID], MATCH(A1044, Orders[Order ID],0))</f>
        <v>KH-16690</v>
      </c>
      <c r="C1044" s="4">
        <f>INDEX(Orders[Order Date], MATCH(A1044, Orders[Order ID],0))</f>
        <v>42147</v>
      </c>
      <c r="D1044">
        <f>SUMIF(Orders[Order ID], A1044, Orders[Sales])</f>
        <v>51.45</v>
      </c>
      <c r="I1044" t="s">
        <v>6401</v>
      </c>
      <c r="J1044" t="s">
        <v>60</v>
      </c>
      <c r="K1044">
        <v>42147</v>
      </c>
      <c r="L1044">
        <v>51.45</v>
      </c>
    </row>
    <row r="1045" spans="1:12">
      <c r="A1045" t="str">
        <v>CA-2015-119214</v>
      </c>
      <c r="B1045" t="str">
        <f>INDEX(Orders[Customer ID], MATCH(A1045, Orders[Order ID],0))</f>
        <v>CW-11905</v>
      </c>
      <c r="C1045" s="4">
        <f>INDEX(Orders[Order Date], MATCH(A1045, Orders[Order ID],0))</f>
        <v>42027</v>
      </c>
      <c r="D1045">
        <f>SUMIF(Orders[Order ID], A1045, Orders[Sales])</f>
        <v>43.66</v>
      </c>
      <c r="I1045" t="s">
        <v>6654</v>
      </c>
      <c r="J1045" t="s">
        <v>611</v>
      </c>
      <c r="K1045">
        <v>42027</v>
      </c>
      <c r="L1045">
        <v>43.66</v>
      </c>
    </row>
    <row r="1046" spans="1:12">
      <c r="A1046" t="str">
        <v>CA-2015-119291</v>
      </c>
      <c r="B1046" t="str">
        <f>INDEX(Orders[Customer ID], MATCH(A1046, Orders[Order ID],0))</f>
        <v>JO-15550</v>
      </c>
      <c r="C1046" s="4">
        <f>INDEX(Orders[Order Date], MATCH(A1046, Orders[Order ID],0))</f>
        <v>42138</v>
      </c>
      <c r="D1046">
        <f>SUMIF(Orders[Order ID], A1046, Orders[Sales])</f>
        <v>570.49199999999996</v>
      </c>
      <c r="I1046" t="s">
        <v>6415</v>
      </c>
      <c r="J1046" t="s">
        <v>3198</v>
      </c>
      <c r="K1046">
        <v>42138</v>
      </c>
      <c r="L1046">
        <v>570.49199999999996</v>
      </c>
    </row>
    <row r="1047" spans="1:12">
      <c r="A1047" t="str">
        <v>CA-2015-119480</v>
      </c>
      <c r="B1047" t="str">
        <f>INDEX(Orders[Customer ID], MATCH(A1047, Orders[Order ID],0))</f>
        <v>CC-12685</v>
      </c>
      <c r="C1047" s="4">
        <f>INDEX(Orders[Order Date], MATCH(A1047, Orders[Order ID],0))</f>
        <v>42013</v>
      </c>
      <c r="D1047">
        <f>SUMIF(Orders[Order ID], A1047, Orders[Sales])</f>
        <v>364.07</v>
      </c>
      <c r="I1047" t="s">
        <v>6664</v>
      </c>
      <c r="J1047" t="s">
        <v>5946</v>
      </c>
      <c r="K1047">
        <v>42013</v>
      </c>
      <c r="L1047">
        <v>364.07</v>
      </c>
    </row>
    <row r="1048" spans="1:12">
      <c r="A1048" t="str">
        <v>CA-2015-119508</v>
      </c>
      <c r="B1048" t="str">
        <f>INDEX(Orders[Customer ID], MATCH(A1048, Orders[Order ID],0))</f>
        <v>TZ-21580</v>
      </c>
      <c r="C1048" s="4">
        <f>INDEX(Orders[Order Date], MATCH(A1048, Orders[Order ID],0))</f>
        <v>42342</v>
      </c>
      <c r="D1048">
        <f>SUMIF(Orders[Order ID], A1048, Orders[Sales])</f>
        <v>41.98</v>
      </c>
      <c r="I1048" t="s">
        <v>5717</v>
      </c>
      <c r="J1048" t="s">
        <v>964</v>
      </c>
      <c r="K1048">
        <v>42342</v>
      </c>
      <c r="L1048">
        <v>41.98</v>
      </c>
    </row>
    <row r="1049" spans="1:12">
      <c r="A1049" t="str">
        <v>CA-2015-119550</v>
      </c>
      <c r="B1049" t="str">
        <f>INDEX(Orders[Customer ID], MATCH(A1049, Orders[Order ID],0))</f>
        <v>RB-19705</v>
      </c>
      <c r="C1049" s="4">
        <f>INDEX(Orders[Order Date], MATCH(A1049, Orders[Order ID],0))</f>
        <v>42364</v>
      </c>
      <c r="D1049">
        <f>SUMIF(Orders[Order ID], A1049, Orders[Sales])</f>
        <v>275.05799999999999</v>
      </c>
      <c r="I1049" t="s">
        <v>5577</v>
      </c>
      <c r="J1049" t="s">
        <v>1411</v>
      </c>
      <c r="K1049">
        <v>42364</v>
      </c>
      <c r="L1049">
        <v>275.05799999999999</v>
      </c>
    </row>
    <row r="1050" spans="1:12">
      <c r="A1050" t="str">
        <v>CA-2015-119592</v>
      </c>
      <c r="B1050" t="str">
        <f>INDEX(Orders[Customer ID], MATCH(A1050, Orders[Order ID],0))</f>
        <v>MM-18280</v>
      </c>
      <c r="C1050" s="4">
        <f>INDEX(Orders[Order Date], MATCH(A1050, Orders[Order ID],0))</f>
        <v>42352</v>
      </c>
      <c r="D1050">
        <f>SUMIF(Orders[Order ID], A1050, Orders[Sales])</f>
        <v>3.76</v>
      </c>
      <c r="I1050" t="s">
        <v>5639</v>
      </c>
      <c r="J1050" t="s">
        <v>1898</v>
      </c>
      <c r="K1050">
        <v>42352</v>
      </c>
      <c r="L1050">
        <v>3.76</v>
      </c>
    </row>
    <row r="1051" spans="1:12">
      <c r="A1051" t="str">
        <v>CA-2015-119627</v>
      </c>
      <c r="B1051" t="str">
        <f>INDEX(Orders[Customer ID], MATCH(A1051, Orders[Order ID],0))</f>
        <v>SC-20725</v>
      </c>
      <c r="C1051" s="4">
        <f>INDEX(Orders[Order Date], MATCH(A1051, Orders[Order ID],0))</f>
        <v>42233</v>
      </c>
      <c r="D1051">
        <f>SUMIF(Orders[Order ID], A1051, Orders[Sales])</f>
        <v>329.44</v>
      </c>
      <c r="I1051" t="s">
        <v>6192</v>
      </c>
      <c r="J1051" t="s">
        <v>2985</v>
      </c>
      <c r="K1051">
        <v>42233</v>
      </c>
      <c r="L1051">
        <v>329.44</v>
      </c>
    </row>
    <row r="1052" spans="1:12">
      <c r="A1052" t="str">
        <v>CA-2015-119634</v>
      </c>
      <c r="B1052" t="str">
        <f>INDEX(Orders[Customer ID], MATCH(A1052, Orders[Order ID],0))</f>
        <v>BW-11065</v>
      </c>
      <c r="C1052" s="4">
        <f>INDEX(Orders[Order Date], MATCH(A1052, Orders[Order ID],0))</f>
        <v>42227</v>
      </c>
      <c r="D1052">
        <f>SUMIF(Orders[Order ID], A1052, Orders[Sales])</f>
        <v>46.152000000000001</v>
      </c>
      <c r="I1052" t="s">
        <v>6204</v>
      </c>
      <c r="J1052" t="s">
        <v>3181</v>
      </c>
      <c r="K1052">
        <v>42227</v>
      </c>
      <c r="L1052">
        <v>46.152000000000001</v>
      </c>
    </row>
    <row r="1053" spans="1:12">
      <c r="A1053" t="str">
        <v>CA-2015-119690</v>
      </c>
      <c r="B1053" t="str">
        <f>INDEX(Orders[Customer ID], MATCH(A1053, Orders[Order ID],0))</f>
        <v>MV-17485</v>
      </c>
      <c r="C1053" s="4">
        <f>INDEX(Orders[Order Date], MATCH(A1053, Orders[Order ID],0))</f>
        <v>42180</v>
      </c>
      <c r="D1053">
        <f>SUMIF(Orders[Order ID], A1053, Orders[Sales])</f>
        <v>128.928</v>
      </c>
      <c r="I1053" t="s">
        <v>6314</v>
      </c>
      <c r="J1053" t="s">
        <v>726</v>
      </c>
      <c r="K1053">
        <v>42180</v>
      </c>
      <c r="L1053">
        <v>128.928</v>
      </c>
    </row>
    <row r="1054" spans="1:12">
      <c r="A1054" t="str">
        <v>CA-2015-119697</v>
      </c>
      <c r="B1054" t="str">
        <f>INDEX(Orders[Customer ID], MATCH(A1054, Orders[Order ID],0))</f>
        <v>EM-13960</v>
      </c>
      <c r="C1054" s="4">
        <f>INDEX(Orders[Order Date], MATCH(A1054, Orders[Order ID],0))</f>
        <v>42366</v>
      </c>
      <c r="D1054">
        <f>SUMIF(Orders[Order ID], A1054, Orders[Sales])</f>
        <v>54.384</v>
      </c>
      <c r="I1054" t="s">
        <v>5561</v>
      </c>
      <c r="J1054" t="s">
        <v>2728</v>
      </c>
      <c r="K1054">
        <v>42366</v>
      </c>
      <c r="L1054">
        <v>54.384</v>
      </c>
    </row>
    <row r="1055" spans="1:12">
      <c r="A1055" t="str">
        <v>CA-2015-119879</v>
      </c>
      <c r="B1055" t="str">
        <f>INDEX(Orders[Customer ID], MATCH(A1055, Orders[Order ID],0))</f>
        <v>SS-20410</v>
      </c>
      <c r="C1055" s="4">
        <f>INDEX(Orders[Order Date], MATCH(A1055, Orders[Order ID],0))</f>
        <v>42329</v>
      </c>
      <c r="D1055">
        <f>SUMIF(Orders[Order ID], A1055, Orders[Sales])</f>
        <v>1363.674</v>
      </c>
      <c r="I1055" t="s">
        <v>5796</v>
      </c>
      <c r="J1055" t="s">
        <v>2309</v>
      </c>
      <c r="K1055">
        <v>42329</v>
      </c>
      <c r="L1055">
        <v>1363.674</v>
      </c>
    </row>
    <row r="1056" spans="1:12">
      <c r="A1056" t="str">
        <v>CA-2015-119907</v>
      </c>
      <c r="B1056" t="str">
        <f>INDEX(Orders[Customer ID], MATCH(A1056, Orders[Order ID],0))</f>
        <v>LC-17140</v>
      </c>
      <c r="C1056" s="4">
        <f>INDEX(Orders[Order Date], MATCH(A1056, Orders[Order ID],0))</f>
        <v>42339</v>
      </c>
      <c r="D1056">
        <f>SUMIF(Orders[Order ID], A1056, Orders[Sales])</f>
        <v>55.423999999999999</v>
      </c>
      <c r="I1056" t="s">
        <v>5727</v>
      </c>
      <c r="J1056" t="s">
        <v>349</v>
      </c>
      <c r="K1056">
        <v>42339</v>
      </c>
      <c r="L1056">
        <v>55.423999999999999</v>
      </c>
    </row>
    <row r="1057" spans="1:12">
      <c r="A1057" t="str">
        <v>CA-2015-119942</v>
      </c>
      <c r="B1057" t="str">
        <f>INDEX(Orders[Customer ID], MATCH(A1057, Orders[Order ID],0))</f>
        <v>TT-21070</v>
      </c>
      <c r="C1057" s="4">
        <f>INDEX(Orders[Order Date], MATCH(A1057, Orders[Order ID],0))</f>
        <v>42099</v>
      </c>
      <c r="D1057">
        <f>SUMIF(Orders[Order ID], A1057, Orders[Sales])</f>
        <v>23.904</v>
      </c>
      <c r="I1057" t="s">
        <v>6516</v>
      </c>
      <c r="J1057" t="s">
        <v>880</v>
      </c>
      <c r="K1057">
        <v>42099</v>
      </c>
      <c r="L1057">
        <v>23.904</v>
      </c>
    </row>
    <row r="1058" spans="1:12">
      <c r="A1058" t="str">
        <v>CA-2015-120103</v>
      </c>
      <c r="B1058" t="str">
        <f>INDEX(Orders[Customer ID], MATCH(A1058, Orders[Order ID],0))</f>
        <v>MS-17365</v>
      </c>
      <c r="C1058" s="4">
        <f>INDEX(Orders[Order Date], MATCH(A1058, Orders[Order ID],0))</f>
        <v>42362</v>
      </c>
      <c r="D1058">
        <f>SUMIF(Orders[Order ID], A1058, Orders[Sales])</f>
        <v>225.928</v>
      </c>
      <c r="I1058" t="s">
        <v>5591</v>
      </c>
      <c r="J1058" t="s">
        <v>3546</v>
      </c>
      <c r="K1058">
        <v>42362</v>
      </c>
      <c r="L1058">
        <v>225.928</v>
      </c>
    </row>
    <row r="1059" spans="1:12">
      <c r="A1059" t="str">
        <v>CA-2015-120320</v>
      </c>
      <c r="B1059" t="str">
        <f>INDEX(Orders[Customer ID], MATCH(A1059, Orders[Order ID],0))</f>
        <v>MV-18190</v>
      </c>
      <c r="C1059" s="4">
        <f>INDEX(Orders[Order Date], MATCH(A1059, Orders[Order ID],0))</f>
        <v>42068</v>
      </c>
      <c r="D1059">
        <f>SUMIF(Orders[Order ID], A1059, Orders[Sales])</f>
        <v>31.92</v>
      </c>
      <c r="I1059" t="s">
        <v>6598</v>
      </c>
      <c r="J1059" t="s">
        <v>446</v>
      </c>
      <c r="K1059">
        <v>42068</v>
      </c>
      <c r="L1059">
        <v>31.92</v>
      </c>
    </row>
    <row r="1060" spans="1:12">
      <c r="A1060" t="str">
        <v>CA-2015-120341</v>
      </c>
      <c r="B1060" t="str">
        <f>INDEX(Orders[Customer ID], MATCH(A1060, Orders[Order ID],0))</f>
        <v>SF-20200</v>
      </c>
      <c r="C1060" s="4">
        <f>INDEX(Orders[Order Date], MATCH(A1060, Orders[Order ID],0))</f>
        <v>42273</v>
      </c>
      <c r="D1060">
        <f>SUMIF(Orders[Order ID], A1060, Orders[Sales])</f>
        <v>166.99799999999999</v>
      </c>
      <c r="I1060" t="s">
        <v>6021</v>
      </c>
      <c r="J1060" t="s">
        <v>1578</v>
      </c>
      <c r="K1060">
        <v>42273</v>
      </c>
      <c r="L1060">
        <v>166.99799999999999</v>
      </c>
    </row>
    <row r="1061" spans="1:12">
      <c r="A1061" t="str">
        <v>CA-2015-120362</v>
      </c>
      <c r="B1061" t="str">
        <f>INDEX(Orders[Customer ID], MATCH(A1061, Orders[Order ID],0))</f>
        <v>CA-12265</v>
      </c>
      <c r="C1061" s="4">
        <f>INDEX(Orders[Order Date], MATCH(A1061, Orders[Order ID],0))</f>
        <v>42261</v>
      </c>
      <c r="D1061">
        <f>SUMIF(Orders[Order ID], A1061, Orders[Sales])</f>
        <v>912.75</v>
      </c>
      <c r="I1061" t="s">
        <v>6094</v>
      </c>
      <c r="J1061" t="s">
        <v>1485</v>
      </c>
      <c r="K1061">
        <v>42261</v>
      </c>
      <c r="L1061">
        <v>912.75</v>
      </c>
    </row>
    <row r="1062" spans="1:12">
      <c r="A1062" t="str">
        <v>CA-2015-120397</v>
      </c>
      <c r="B1062" t="str">
        <f>INDEX(Orders[Customer ID], MATCH(A1062, Orders[Order ID],0))</f>
        <v>RB-19435</v>
      </c>
      <c r="C1062" s="4">
        <f>INDEX(Orders[Order Date], MATCH(A1062, Orders[Order ID],0))</f>
        <v>42187</v>
      </c>
      <c r="D1062">
        <f>SUMIF(Orders[Order ID], A1062, Orders[Sales])</f>
        <v>32.783999999999999</v>
      </c>
      <c r="I1062" t="s">
        <v>6295</v>
      </c>
      <c r="J1062" t="s">
        <v>483</v>
      </c>
      <c r="K1062">
        <v>42187</v>
      </c>
      <c r="L1062">
        <v>32.783999999999999</v>
      </c>
    </row>
    <row r="1063" spans="1:12">
      <c r="A1063" t="str">
        <v>CA-2015-120439</v>
      </c>
      <c r="B1063" t="str">
        <f>INDEX(Orders[Customer ID], MATCH(A1063, Orders[Order ID],0))</f>
        <v>AD-10180</v>
      </c>
      <c r="C1063" s="4">
        <f>INDEX(Orders[Order Date], MATCH(A1063, Orders[Order ID],0))</f>
        <v>42169</v>
      </c>
      <c r="D1063">
        <f>SUMIF(Orders[Order ID], A1063, Orders[Sales])</f>
        <v>51.072000000000003</v>
      </c>
      <c r="I1063" t="s">
        <v>6343</v>
      </c>
      <c r="J1063" t="s">
        <v>823</v>
      </c>
      <c r="K1063">
        <v>42169</v>
      </c>
      <c r="L1063">
        <v>51.072000000000003</v>
      </c>
    </row>
    <row r="1064" spans="1:12">
      <c r="A1064" t="str">
        <v>CA-2015-120446</v>
      </c>
      <c r="B1064" t="str">
        <f>INDEX(Orders[Customer ID], MATCH(A1064, Orders[Order ID],0))</f>
        <v>JG-15805</v>
      </c>
      <c r="C1064" s="4">
        <f>INDEX(Orders[Order Date], MATCH(A1064, Orders[Order ID],0))</f>
        <v>42324</v>
      </c>
      <c r="D1064">
        <f>SUMIF(Orders[Order ID], A1064, Orders[Sales])</f>
        <v>18.899999999999999</v>
      </c>
      <c r="I1064" t="s">
        <v>5828</v>
      </c>
      <c r="J1064" t="s">
        <v>3243</v>
      </c>
      <c r="K1064">
        <v>42324</v>
      </c>
      <c r="L1064">
        <v>18.899999999999999</v>
      </c>
    </row>
    <row r="1065" spans="1:12">
      <c r="A1065" t="str">
        <v>CA-2015-120516</v>
      </c>
      <c r="B1065" t="str">
        <f>INDEX(Orders[Customer ID], MATCH(A1065, Orders[Order ID],0))</f>
        <v>CK-12595</v>
      </c>
      <c r="C1065" s="4">
        <f>INDEX(Orders[Order Date], MATCH(A1065, Orders[Order ID],0))</f>
        <v>42229</v>
      </c>
      <c r="D1065">
        <f>SUMIF(Orders[Order ID], A1065, Orders[Sales])</f>
        <v>5.64</v>
      </c>
      <c r="I1065" t="s">
        <v>6199</v>
      </c>
      <c r="J1065" t="s">
        <v>1186</v>
      </c>
      <c r="K1065">
        <v>42229</v>
      </c>
      <c r="L1065">
        <v>5.64</v>
      </c>
    </row>
    <row r="1066" spans="1:12">
      <c r="A1066" t="str">
        <v>CA-2015-120551</v>
      </c>
      <c r="B1066" t="str">
        <f>INDEX(Orders[Customer ID], MATCH(A1066, Orders[Order ID],0))</f>
        <v>SS-20590</v>
      </c>
      <c r="C1066" s="4">
        <f>INDEX(Orders[Order Date], MATCH(A1066, Orders[Order ID],0))</f>
        <v>42107</v>
      </c>
      <c r="D1066">
        <f>SUMIF(Orders[Order ID], A1066, Orders[Sales])</f>
        <v>17.43</v>
      </c>
      <c r="I1066" t="s">
        <v>6495</v>
      </c>
      <c r="J1066" t="s">
        <v>4451</v>
      </c>
      <c r="K1066">
        <v>42107</v>
      </c>
      <c r="L1066">
        <v>17.43</v>
      </c>
    </row>
    <row r="1067" spans="1:12">
      <c r="A1067" t="str">
        <v>CA-2015-120621</v>
      </c>
      <c r="B1067" t="str">
        <f>INDEX(Orders[Customer ID], MATCH(A1067, Orders[Order ID],0))</f>
        <v>JW-16075</v>
      </c>
      <c r="C1067" s="4">
        <f>INDEX(Orders[Order Date], MATCH(A1067, Orders[Order ID],0))</f>
        <v>42084</v>
      </c>
      <c r="D1067">
        <f>SUMIF(Orders[Order ID], A1067, Orders[Sales])</f>
        <v>1270.3789999999999</v>
      </c>
      <c r="I1067" t="s">
        <v>6555</v>
      </c>
      <c r="J1067" t="s">
        <v>4581</v>
      </c>
      <c r="K1067">
        <v>42084</v>
      </c>
      <c r="L1067">
        <v>1270.3789999999999</v>
      </c>
    </row>
    <row r="1068" spans="1:12">
      <c r="A1068" t="str">
        <v>CA-2015-120677</v>
      </c>
      <c r="B1068" t="str">
        <f>INDEX(Orders[Customer ID], MATCH(A1068, Orders[Order ID],0))</f>
        <v>BD-11320</v>
      </c>
      <c r="C1068" s="4">
        <f>INDEX(Orders[Order Date], MATCH(A1068, Orders[Order ID],0))</f>
        <v>42155</v>
      </c>
      <c r="D1068">
        <f>SUMIF(Orders[Order ID], A1068, Orders[Sales])</f>
        <v>2567.84</v>
      </c>
      <c r="I1068" t="s">
        <v>6374</v>
      </c>
      <c r="J1068" t="s">
        <v>910</v>
      </c>
      <c r="K1068">
        <v>42155</v>
      </c>
      <c r="L1068">
        <v>2567.84</v>
      </c>
    </row>
    <row r="1069" spans="1:12">
      <c r="A1069" t="str">
        <v>CA-2015-120782</v>
      </c>
      <c r="B1069" t="str">
        <f>INDEX(Orders[Customer ID], MATCH(A1069, Orders[Order ID],0))</f>
        <v>SD-20485</v>
      </c>
      <c r="C1069" s="4">
        <f>INDEX(Orders[Order Date], MATCH(A1069, Orders[Order ID],0))</f>
        <v>42122</v>
      </c>
      <c r="D1069">
        <f>SUMIF(Orders[Order ID], A1069, Orders[Sales])</f>
        <v>3999.7019999999998</v>
      </c>
      <c r="I1069" t="s">
        <v>6456</v>
      </c>
      <c r="J1069" t="s">
        <v>3086</v>
      </c>
      <c r="K1069">
        <v>42122</v>
      </c>
      <c r="L1069">
        <v>3999.7019999999998</v>
      </c>
    </row>
    <row r="1070" spans="1:12">
      <c r="A1070" t="str">
        <v>CA-2015-120810</v>
      </c>
      <c r="B1070" t="str">
        <f>INDEX(Orders[Customer ID], MATCH(A1070, Orders[Order ID],0))</f>
        <v>TH-21550</v>
      </c>
      <c r="C1070" s="4">
        <f>INDEX(Orders[Order Date], MATCH(A1070, Orders[Order ID],0))</f>
        <v>42208</v>
      </c>
      <c r="D1070">
        <f>SUMIF(Orders[Order ID], A1070, Orders[Sales])</f>
        <v>197.76</v>
      </c>
      <c r="I1070" t="s">
        <v>6250</v>
      </c>
      <c r="J1070" t="s">
        <v>1756</v>
      </c>
      <c r="K1070">
        <v>42208</v>
      </c>
      <c r="L1070">
        <v>197.76</v>
      </c>
    </row>
    <row r="1071" spans="1:12">
      <c r="A1071" t="str">
        <v>CA-2015-120845</v>
      </c>
      <c r="B1071" t="str">
        <f>INDEX(Orders[Customer ID], MATCH(A1071, Orders[Order ID],0))</f>
        <v>ML-17395</v>
      </c>
      <c r="C1071" s="4">
        <f>INDEX(Orders[Order Date], MATCH(A1071, Orders[Order ID],0))</f>
        <v>42272</v>
      </c>
      <c r="D1071">
        <f>SUMIF(Orders[Order ID], A1071, Orders[Sales])</f>
        <v>22.549000000000003</v>
      </c>
      <c r="I1071" t="s">
        <v>6035</v>
      </c>
      <c r="J1071" t="s">
        <v>1699</v>
      </c>
      <c r="K1071">
        <v>42272</v>
      </c>
      <c r="L1071">
        <v>22.549000000000003</v>
      </c>
    </row>
    <row r="1072" spans="1:12">
      <c r="A1072" t="str">
        <v>CA-2015-120880</v>
      </c>
      <c r="B1072" t="str">
        <f>INDEX(Orders[Customer ID], MATCH(A1072, Orders[Order ID],0))</f>
        <v>JL-15850</v>
      </c>
      <c r="C1072" s="4">
        <f>INDEX(Orders[Order Date], MATCH(A1072, Orders[Order ID],0))</f>
        <v>42153</v>
      </c>
      <c r="D1072">
        <f>SUMIF(Orders[Order ID], A1072, Orders[Sales])</f>
        <v>740.73</v>
      </c>
      <c r="I1072" t="s">
        <v>6381</v>
      </c>
      <c r="J1072" t="s">
        <v>5258</v>
      </c>
      <c r="K1072">
        <v>42153</v>
      </c>
      <c r="L1072">
        <v>740.73</v>
      </c>
    </row>
    <row r="1073" spans="1:12">
      <c r="A1073" t="str">
        <v>CA-2015-120901</v>
      </c>
      <c r="B1073" t="str">
        <f>INDEX(Orders[Customer ID], MATCH(A1073, Orders[Order ID],0))</f>
        <v>BG-11035</v>
      </c>
      <c r="C1073" s="4">
        <f>INDEX(Orders[Order Date], MATCH(A1073, Orders[Order ID],0))</f>
        <v>42369</v>
      </c>
      <c r="D1073">
        <f>SUMIF(Orders[Order ID], A1073, Orders[Sales])</f>
        <v>162.06399999999999</v>
      </c>
      <c r="I1073" t="s">
        <v>5555</v>
      </c>
      <c r="J1073" t="s">
        <v>778</v>
      </c>
      <c r="K1073">
        <v>42369</v>
      </c>
      <c r="L1073">
        <v>162.06399999999999</v>
      </c>
    </row>
    <row r="1074" spans="1:12">
      <c r="A1074" t="str">
        <v>CA-2015-120915</v>
      </c>
      <c r="B1074" t="str">
        <f>INDEX(Orders[Customer ID], MATCH(A1074, Orders[Order ID],0))</f>
        <v>JJ-15445</v>
      </c>
      <c r="C1074" s="4">
        <f>INDEX(Orders[Order Date], MATCH(A1074, Orders[Order ID],0))</f>
        <v>42275</v>
      </c>
      <c r="D1074">
        <f>SUMIF(Orders[Order ID], A1074, Orders[Sales])</f>
        <v>601.5</v>
      </c>
      <c r="I1074" t="s">
        <v>6011</v>
      </c>
      <c r="J1074" t="s">
        <v>4756</v>
      </c>
      <c r="K1074">
        <v>42275</v>
      </c>
      <c r="L1074">
        <v>601.5</v>
      </c>
    </row>
    <row r="1075" spans="1:12">
      <c r="A1075" t="str">
        <v>CA-2015-121041</v>
      </c>
      <c r="B1075" t="str">
        <f>INDEX(Orders[Customer ID], MATCH(A1075, Orders[Order ID],0))</f>
        <v>CS-12250</v>
      </c>
      <c r="C1075" s="4">
        <f>INDEX(Orders[Order Date], MATCH(A1075, Orders[Order ID],0))</f>
        <v>42311</v>
      </c>
      <c r="D1075">
        <f>SUMIF(Orders[Order ID], A1075, Orders[Sales])</f>
        <v>6.6079999999999997</v>
      </c>
      <c r="I1075" t="s">
        <v>5898</v>
      </c>
      <c r="J1075" t="s">
        <v>698</v>
      </c>
      <c r="K1075">
        <v>42311</v>
      </c>
      <c r="L1075">
        <v>6.6079999999999997</v>
      </c>
    </row>
    <row r="1076" spans="1:12">
      <c r="A1076" t="str">
        <v>CA-2015-121097</v>
      </c>
      <c r="B1076" t="str">
        <f>INDEX(Orders[Customer ID], MATCH(A1076, Orders[Order ID],0))</f>
        <v>SF-20965</v>
      </c>
      <c r="C1076" s="4">
        <f>INDEX(Orders[Order Date], MATCH(A1076, Orders[Order ID],0))</f>
        <v>42007</v>
      </c>
      <c r="D1076">
        <f>SUMIF(Orders[Order ID], A1076, Orders[Sales])</f>
        <v>10.368</v>
      </c>
      <c r="I1076" t="s">
        <v>6671</v>
      </c>
      <c r="J1076" t="s">
        <v>1304</v>
      </c>
      <c r="K1076">
        <v>42007</v>
      </c>
      <c r="L1076">
        <v>10.368</v>
      </c>
    </row>
    <row r="1077" spans="1:12">
      <c r="A1077" t="str">
        <v>CA-2015-121132</v>
      </c>
      <c r="B1077" t="str">
        <f>INDEX(Orders[Customer ID], MATCH(A1077, Orders[Order ID],0))</f>
        <v>VB-21745</v>
      </c>
      <c r="C1077" s="4">
        <f>INDEX(Orders[Order Date], MATCH(A1077, Orders[Order ID],0))</f>
        <v>42202</v>
      </c>
      <c r="D1077">
        <f>SUMIF(Orders[Order ID], A1077, Orders[Sales])</f>
        <v>20.696000000000002</v>
      </c>
      <c r="I1077" t="s">
        <v>6260</v>
      </c>
      <c r="J1077" t="s">
        <v>1417</v>
      </c>
      <c r="K1077">
        <v>42202</v>
      </c>
      <c r="L1077">
        <v>20.696000000000002</v>
      </c>
    </row>
    <row r="1078" spans="1:12">
      <c r="A1078" t="str">
        <v>CA-2015-121188</v>
      </c>
      <c r="B1078" t="str">
        <f>INDEX(Orders[Customer ID], MATCH(A1078, Orders[Order ID],0))</f>
        <v>CB-12025</v>
      </c>
      <c r="C1078" s="4">
        <f>INDEX(Orders[Order Date], MATCH(A1078, Orders[Order ID],0))</f>
        <v>42244</v>
      </c>
      <c r="D1078">
        <f>SUMIF(Orders[Order ID], A1078, Orders[Sales])</f>
        <v>2017.5320000000002</v>
      </c>
      <c r="I1078" t="s">
        <v>6165</v>
      </c>
      <c r="J1078" t="s">
        <v>1273</v>
      </c>
      <c r="K1078">
        <v>42244</v>
      </c>
      <c r="L1078">
        <v>2017.5320000000002</v>
      </c>
    </row>
    <row r="1079" spans="1:12">
      <c r="A1079" t="str">
        <v>CA-2015-121272</v>
      </c>
      <c r="B1079" t="str">
        <f>INDEX(Orders[Customer ID], MATCH(A1079, Orders[Order ID],0))</f>
        <v>DO-13435</v>
      </c>
      <c r="C1079" s="4">
        <f>INDEX(Orders[Order Date], MATCH(A1079, Orders[Order ID],0))</f>
        <v>42092</v>
      </c>
      <c r="D1079">
        <f>SUMIF(Orders[Order ID], A1079, Orders[Sales])</f>
        <v>73.28</v>
      </c>
      <c r="I1079" t="s">
        <v>6531</v>
      </c>
      <c r="J1079" t="s">
        <v>2617</v>
      </c>
      <c r="K1079">
        <v>42092</v>
      </c>
      <c r="L1079">
        <v>73.28</v>
      </c>
    </row>
    <row r="1080" spans="1:12">
      <c r="A1080" t="str">
        <v>CA-2015-121391</v>
      </c>
      <c r="B1080" t="str">
        <f>INDEX(Orders[Customer ID], MATCH(A1080, Orders[Order ID],0))</f>
        <v>AA-10315</v>
      </c>
      <c r="C1080" s="4">
        <f>INDEX(Orders[Order Date], MATCH(A1080, Orders[Order ID],0))</f>
        <v>42281</v>
      </c>
      <c r="D1080">
        <f>SUMIF(Orders[Order ID], A1080, Orders[Sales])</f>
        <v>26.96</v>
      </c>
      <c r="I1080" t="s">
        <v>5991</v>
      </c>
      <c r="J1080" t="s">
        <v>2964</v>
      </c>
      <c r="K1080">
        <v>42281</v>
      </c>
      <c r="L1080">
        <v>26.96</v>
      </c>
    </row>
    <row r="1081" spans="1:12">
      <c r="A1081" t="str">
        <v>CA-2015-121405</v>
      </c>
      <c r="B1081" t="str">
        <f>INDEX(Orders[Customer ID], MATCH(A1081, Orders[Order ID],0))</f>
        <v>FC-14335</v>
      </c>
      <c r="C1081" s="4">
        <f>INDEX(Orders[Order Date], MATCH(A1081, Orders[Order ID],0))</f>
        <v>42093</v>
      </c>
      <c r="D1081">
        <f>SUMIF(Orders[Order ID], A1081, Orders[Sales])</f>
        <v>204.48000000000002</v>
      </c>
      <c r="I1081" t="s">
        <v>6528</v>
      </c>
      <c r="J1081" t="s">
        <v>2968</v>
      </c>
      <c r="K1081">
        <v>42093</v>
      </c>
      <c r="L1081">
        <v>204.48000000000002</v>
      </c>
    </row>
    <row r="1082" spans="1:12">
      <c r="A1082" t="str">
        <v>CA-2015-121552</v>
      </c>
      <c r="B1082" t="str">
        <f>INDEX(Orders[Customer ID], MATCH(A1082, Orders[Order ID],0))</f>
        <v>FW-14395</v>
      </c>
      <c r="C1082" s="4">
        <f>INDEX(Orders[Order Date], MATCH(A1082, Orders[Order ID],0))</f>
        <v>42085</v>
      </c>
      <c r="D1082">
        <f>SUMIF(Orders[Order ID], A1082, Orders[Sales])</f>
        <v>19.559999999999999</v>
      </c>
      <c r="I1082" t="s">
        <v>6553</v>
      </c>
      <c r="J1082" t="s">
        <v>3921</v>
      </c>
      <c r="K1082">
        <v>42085</v>
      </c>
      <c r="L1082">
        <v>19.559999999999999</v>
      </c>
    </row>
    <row r="1083" spans="1:12">
      <c r="A1083" t="str">
        <v>CA-2015-121608</v>
      </c>
      <c r="B1083" t="str">
        <f>INDEX(Orders[Customer ID], MATCH(A1083, Orders[Order ID],0))</f>
        <v>JB-15400</v>
      </c>
      <c r="C1083" s="4">
        <f>INDEX(Orders[Order Date], MATCH(A1083, Orders[Order ID],0))</f>
        <v>42250</v>
      </c>
      <c r="D1083">
        <f>SUMIF(Orders[Order ID], A1083, Orders[Sales])</f>
        <v>238.11</v>
      </c>
      <c r="I1083" t="s">
        <v>6151</v>
      </c>
      <c r="J1083" t="s">
        <v>213</v>
      </c>
      <c r="K1083">
        <v>42250</v>
      </c>
      <c r="L1083">
        <v>238.11</v>
      </c>
    </row>
    <row r="1084" spans="1:12">
      <c r="A1084" t="str">
        <v>CA-2015-121650</v>
      </c>
      <c r="B1084" t="str">
        <f>INDEX(Orders[Customer ID], MATCH(A1084, Orders[Order ID],0))</f>
        <v>KD-16495</v>
      </c>
      <c r="C1084" s="4">
        <f>INDEX(Orders[Order Date], MATCH(A1084, Orders[Order ID],0))</f>
        <v>42348</v>
      </c>
      <c r="D1084">
        <f>SUMIF(Orders[Order ID], A1084, Orders[Sales])</f>
        <v>1000.4300000000001</v>
      </c>
      <c r="I1084" t="s">
        <v>5668</v>
      </c>
      <c r="J1084" t="s">
        <v>2347</v>
      </c>
      <c r="K1084">
        <v>42348</v>
      </c>
      <c r="L1084">
        <v>1000.4300000000001</v>
      </c>
    </row>
    <row r="1085" spans="1:12">
      <c r="A1085" t="str">
        <v>CA-2015-121699</v>
      </c>
      <c r="B1085" t="str">
        <f>INDEX(Orders[Customer ID], MATCH(A1085, Orders[Order ID],0))</f>
        <v>BD-11320</v>
      </c>
      <c r="C1085" s="4">
        <f>INDEX(Orders[Order Date], MATCH(A1085, Orders[Order ID],0))</f>
        <v>42226</v>
      </c>
      <c r="D1085">
        <f>SUMIF(Orders[Order ID], A1085, Orders[Sales])</f>
        <v>64.75</v>
      </c>
      <c r="I1085" t="s">
        <v>6208</v>
      </c>
      <c r="J1085" t="s">
        <v>910</v>
      </c>
      <c r="K1085">
        <v>42226</v>
      </c>
      <c r="L1085">
        <v>64.75</v>
      </c>
    </row>
    <row r="1086" spans="1:12">
      <c r="A1086" t="str">
        <v>CA-2015-121720</v>
      </c>
      <c r="B1086" t="str">
        <f>INDEX(Orders[Customer ID], MATCH(A1086, Orders[Order ID],0))</f>
        <v>JE-15610</v>
      </c>
      <c r="C1086" s="4">
        <f>INDEX(Orders[Order Date], MATCH(A1086, Orders[Order ID],0))</f>
        <v>42166</v>
      </c>
      <c r="D1086">
        <f>SUMIF(Orders[Order ID], A1086, Orders[Sales])</f>
        <v>3165.7440000000001</v>
      </c>
      <c r="I1086" t="s">
        <v>6354</v>
      </c>
      <c r="J1086" t="s">
        <v>1311</v>
      </c>
      <c r="K1086">
        <v>42166</v>
      </c>
      <c r="L1086">
        <v>3165.7440000000001</v>
      </c>
    </row>
    <row r="1087" spans="1:12">
      <c r="A1087" t="str">
        <v>CA-2015-121776</v>
      </c>
      <c r="B1087" t="str">
        <f>INDEX(Orders[Customer ID], MATCH(A1087, Orders[Order ID],0))</f>
        <v>RD-19585</v>
      </c>
      <c r="C1087" s="4">
        <f>INDEX(Orders[Order Date], MATCH(A1087, Orders[Order ID],0))</f>
        <v>42051</v>
      </c>
      <c r="D1087">
        <f>SUMIF(Orders[Order ID], A1087, Orders[Sales])</f>
        <v>124.55</v>
      </c>
      <c r="I1087" t="s">
        <v>6623</v>
      </c>
      <c r="J1087" t="s">
        <v>2924</v>
      </c>
      <c r="K1087">
        <v>42051</v>
      </c>
      <c r="L1087">
        <v>124.55</v>
      </c>
    </row>
    <row r="1088" spans="1:12">
      <c r="A1088" t="str">
        <v>CA-2015-121783</v>
      </c>
      <c r="B1088" t="str">
        <f>INDEX(Orders[Customer ID], MATCH(A1088, Orders[Order ID],0))</f>
        <v>PO-19180</v>
      </c>
      <c r="C1088" s="4">
        <f>INDEX(Orders[Order Date], MATCH(A1088, Orders[Order ID],0))</f>
        <v>42318</v>
      </c>
      <c r="D1088">
        <f>SUMIF(Orders[Order ID], A1088, Orders[Sales])</f>
        <v>2165.1200000000003</v>
      </c>
      <c r="I1088" t="s">
        <v>5858</v>
      </c>
      <c r="J1088" t="s">
        <v>2798</v>
      </c>
      <c r="K1088">
        <v>42318</v>
      </c>
      <c r="L1088">
        <v>2165.1200000000003</v>
      </c>
    </row>
    <row r="1089" spans="1:12">
      <c r="A1089" t="str">
        <v>CA-2015-121797</v>
      </c>
      <c r="B1089" t="str">
        <f>INDEX(Orders[Customer ID], MATCH(A1089, Orders[Order ID],0))</f>
        <v>CC-12145</v>
      </c>
      <c r="C1089" s="4">
        <f>INDEX(Orders[Order Date], MATCH(A1089, Orders[Order ID],0))</f>
        <v>42034</v>
      </c>
      <c r="D1089">
        <f>SUMIF(Orders[Order ID], A1089, Orders[Sales])</f>
        <v>2147.3360000000002</v>
      </c>
      <c r="I1089" t="s">
        <v>6648</v>
      </c>
      <c r="J1089" t="s">
        <v>2256</v>
      </c>
      <c r="K1089">
        <v>42034</v>
      </c>
      <c r="L1089">
        <v>2147.3360000000002</v>
      </c>
    </row>
    <row r="1090" spans="1:12">
      <c r="A1090" t="str">
        <v>CA-2015-121965</v>
      </c>
      <c r="B1090" t="str">
        <f>INDEX(Orders[Customer ID], MATCH(A1090, Orders[Order ID],0))</f>
        <v>LH-17155</v>
      </c>
      <c r="C1090" s="4">
        <f>INDEX(Orders[Order Date], MATCH(A1090, Orders[Order ID],0))</f>
        <v>42174</v>
      </c>
      <c r="D1090">
        <f>SUMIF(Orders[Order ID], A1090, Orders[Sales])</f>
        <v>205.73</v>
      </c>
      <c r="I1090" t="s">
        <v>6327</v>
      </c>
      <c r="J1090" t="s">
        <v>4071</v>
      </c>
      <c r="K1090">
        <v>42174</v>
      </c>
      <c r="L1090">
        <v>205.73</v>
      </c>
    </row>
    <row r="1091" spans="1:12">
      <c r="A1091" t="str">
        <v>CA-2015-122168</v>
      </c>
      <c r="B1091" t="str">
        <f>INDEX(Orders[Customer ID], MATCH(A1091, Orders[Order ID],0))</f>
        <v>HG-14965</v>
      </c>
      <c r="C1091" s="4">
        <f>INDEX(Orders[Order Date], MATCH(A1091, Orders[Order ID],0))</f>
        <v>42237</v>
      </c>
      <c r="D1091">
        <f>SUMIF(Orders[Order ID], A1091, Orders[Sales])</f>
        <v>53.28</v>
      </c>
      <c r="I1091" t="s">
        <v>6189</v>
      </c>
      <c r="J1091" t="s">
        <v>633</v>
      </c>
      <c r="K1091">
        <v>42237</v>
      </c>
      <c r="L1091">
        <v>53.28</v>
      </c>
    </row>
    <row r="1092" spans="1:12">
      <c r="A1092" t="str">
        <v>CA-2015-122210</v>
      </c>
      <c r="B1092" t="str">
        <f>INDEX(Orders[Customer ID], MATCH(A1092, Orders[Order ID],0))</f>
        <v>WB-21850</v>
      </c>
      <c r="C1092" s="4">
        <f>INDEX(Orders[Order Date], MATCH(A1092, Orders[Order ID],0))</f>
        <v>42338</v>
      </c>
      <c r="D1092">
        <f>SUMIF(Orders[Order ID], A1092, Orders[Sales])</f>
        <v>258.495</v>
      </c>
      <c r="I1092" t="s">
        <v>5734</v>
      </c>
      <c r="J1092" t="s">
        <v>519</v>
      </c>
      <c r="K1092">
        <v>42338</v>
      </c>
      <c r="L1092">
        <v>258.495</v>
      </c>
    </row>
    <row r="1093" spans="1:12">
      <c r="A1093" t="str">
        <v>CA-2015-122259</v>
      </c>
      <c r="B1093" t="str">
        <f>INDEX(Orders[Customer ID], MATCH(A1093, Orders[Order ID],0))</f>
        <v>HP-14815</v>
      </c>
      <c r="C1093" s="4">
        <f>INDEX(Orders[Order Date], MATCH(A1093, Orders[Order ID],0))</f>
        <v>42308</v>
      </c>
      <c r="D1093">
        <f>SUMIF(Orders[Order ID], A1093, Orders[Sales])</f>
        <v>70.12</v>
      </c>
      <c r="I1093" t="s">
        <v>5917</v>
      </c>
      <c r="J1093" t="s">
        <v>847</v>
      </c>
      <c r="K1093">
        <v>42308</v>
      </c>
      <c r="L1093">
        <v>70.12</v>
      </c>
    </row>
    <row r="1094" spans="1:12">
      <c r="A1094" t="str">
        <v>CA-2015-122266</v>
      </c>
      <c r="B1094" t="str">
        <f>INDEX(Orders[Customer ID], MATCH(A1094, Orders[Order ID],0))</f>
        <v>SA-20830</v>
      </c>
      <c r="C1094" s="4">
        <f>INDEX(Orders[Order Date], MATCH(A1094, Orders[Order ID],0))</f>
        <v>42120</v>
      </c>
      <c r="D1094">
        <f>SUMIF(Orders[Order ID], A1094, Orders[Sales])</f>
        <v>194.1395</v>
      </c>
      <c r="I1094" t="s">
        <v>6463</v>
      </c>
      <c r="J1094" t="s">
        <v>1628</v>
      </c>
      <c r="K1094">
        <v>42120</v>
      </c>
      <c r="L1094">
        <v>194.1395</v>
      </c>
    </row>
    <row r="1095" spans="1:12">
      <c r="A1095" t="str">
        <v>CA-2015-122287</v>
      </c>
      <c r="B1095" t="str">
        <f>INDEX(Orders[Customer ID], MATCH(A1095, Orders[Order ID],0))</f>
        <v>SN-20560</v>
      </c>
      <c r="C1095" s="4">
        <f>INDEX(Orders[Order Date], MATCH(A1095, Orders[Order ID],0))</f>
        <v>42173</v>
      </c>
      <c r="D1095">
        <f>SUMIF(Orders[Order ID], A1095, Orders[Sales])</f>
        <v>101.00399999999999</v>
      </c>
      <c r="I1095" t="s">
        <v>6331</v>
      </c>
      <c r="J1095" t="s">
        <v>2323</v>
      </c>
      <c r="K1095">
        <v>42173</v>
      </c>
      <c r="L1095">
        <v>101.00399999999999</v>
      </c>
    </row>
    <row r="1096" spans="1:12">
      <c r="A1096" t="str">
        <v>CA-2015-122371</v>
      </c>
      <c r="B1096" t="str">
        <f>INDEX(Orders[Customer ID], MATCH(A1096, Orders[Order ID],0))</f>
        <v>BS-11800</v>
      </c>
      <c r="C1096" s="4">
        <f>INDEX(Orders[Order Date], MATCH(A1096, Orders[Order ID],0))</f>
        <v>42273</v>
      </c>
      <c r="D1096">
        <f>SUMIF(Orders[Order ID], A1096, Orders[Sales])</f>
        <v>188.63</v>
      </c>
      <c r="I1096" t="s">
        <v>6022</v>
      </c>
      <c r="J1096" t="s">
        <v>3511</v>
      </c>
      <c r="K1096">
        <v>42273</v>
      </c>
      <c r="L1096">
        <v>188.63</v>
      </c>
    </row>
    <row r="1097" spans="1:12">
      <c r="A1097" t="str">
        <v>CA-2015-122406</v>
      </c>
      <c r="B1097" t="str">
        <f>INDEX(Orders[Customer ID], MATCH(A1097, Orders[Order ID],0))</f>
        <v>BE-11455</v>
      </c>
      <c r="C1097" s="4">
        <f>INDEX(Orders[Order Date], MATCH(A1097, Orders[Order ID],0))</f>
        <v>42218</v>
      </c>
      <c r="D1097">
        <f>SUMIF(Orders[Order ID], A1097, Orders[Sales])</f>
        <v>448.21000000000004</v>
      </c>
      <c r="I1097" t="s">
        <v>6229</v>
      </c>
      <c r="J1097" t="s">
        <v>3460</v>
      </c>
      <c r="K1097">
        <v>42218</v>
      </c>
      <c r="L1097">
        <v>448.21000000000004</v>
      </c>
    </row>
    <row r="1098" spans="1:12">
      <c r="A1098" t="str">
        <v>CA-2015-122623</v>
      </c>
      <c r="B1098" t="str">
        <f>INDEX(Orders[Customer ID], MATCH(A1098, Orders[Order ID],0))</f>
        <v>CC-12145</v>
      </c>
      <c r="C1098" s="4">
        <f>INDEX(Orders[Order Date], MATCH(A1098, Orders[Order ID],0))</f>
        <v>42254</v>
      </c>
      <c r="D1098">
        <f>SUMIF(Orders[Order ID], A1098, Orders[Sales])</f>
        <v>47.515999999999998</v>
      </c>
      <c r="I1098" t="s">
        <v>6124</v>
      </c>
      <c r="J1098" t="s">
        <v>2256</v>
      </c>
      <c r="K1098">
        <v>42254</v>
      </c>
      <c r="L1098">
        <v>47.515999999999998</v>
      </c>
    </row>
    <row r="1099" spans="1:12">
      <c r="A1099" t="str">
        <v>CA-2015-122756</v>
      </c>
      <c r="B1099" t="str">
        <f>INDEX(Orders[Customer ID], MATCH(A1099, Orders[Order ID],0))</f>
        <v>DK-13225</v>
      </c>
      <c r="C1099" s="4">
        <f>INDEX(Orders[Order Date], MATCH(A1099, Orders[Order ID],0))</f>
        <v>42341</v>
      </c>
      <c r="D1099">
        <f>SUMIF(Orders[Order ID], A1099, Orders[Sales])</f>
        <v>485.29999999999995</v>
      </c>
      <c r="I1099" t="s">
        <v>5719</v>
      </c>
      <c r="J1099" t="s">
        <v>295</v>
      </c>
      <c r="K1099">
        <v>42341</v>
      </c>
      <c r="L1099">
        <v>485.29999999999995</v>
      </c>
    </row>
    <row r="1100" spans="1:12">
      <c r="A1100" t="str">
        <v>CA-2015-122826</v>
      </c>
      <c r="B1100" t="str">
        <f>INDEX(Orders[Customer ID], MATCH(A1100, Orders[Order ID],0))</f>
        <v>RD-19480</v>
      </c>
      <c r="C1100" s="4">
        <f>INDEX(Orders[Order Date], MATCH(A1100, Orders[Order ID],0))</f>
        <v>42178</v>
      </c>
      <c r="D1100">
        <f>SUMIF(Orders[Order ID], A1100, Orders[Sales])</f>
        <v>201.56800000000001</v>
      </c>
      <c r="I1100" t="s">
        <v>6316</v>
      </c>
      <c r="J1100" t="s">
        <v>1753</v>
      </c>
      <c r="K1100">
        <v>42178</v>
      </c>
      <c r="L1100">
        <v>201.56800000000001</v>
      </c>
    </row>
    <row r="1101" spans="1:12">
      <c r="A1101" t="str">
        <v>CA-2015-122973</v>
      </c>
      <c r="B1101" t="str">
        <f>INDEX(Orders[Customer ID], MATCH(A1101, Orders[Order ID],0))</f>
        <v>PJ-19015</v>
      </c>
      <c r="C1101" s="4">
        <f>INDEX(Orders[Order Date], MATCH(A1101, Orders[Order ID],0))</f>
        <v>42203</v>
      </c>
      <c r="D1101">
        <f>SUMIF(Orders[Order ID], A1101, Orders[Sales])</f>
        <v>146.69800000000001</v>
      </c>
      <c r="I1101" t="s">
        <v>6257</v>
      </c>
      <c r="J1101" t="s">
        <v>2630</v>
      </c>
      <c r="K1101">
        <v>42203</v>
      </c>
      <c r="L1101">
        <v>146.69800000000001</v>
      </c>
    </row>
    <row r="1102" spans="1:12">
      <c r="A1102" t="str">
        <v>CA-2015-123092</v>
      </c>
      <c r="B1102" t="str">
        <f>INDEX(Orders[Customer ID], MATCH(A1102, Orders[Order ID],0))</f>
        <v>JG-15115</v>
      </c>
      <c r="C1102" s="4">
        <f>INDEX(Orders[Order Date], MATCH(A1102, Orders[Order ID],0))</f>
        <v>42341</v>
      </c>
      <c r="D1102">
        <f>SUMIF(Orders[Order ID], A1102, Orders[Sales])</f>
        <v>288.84999999999997</v>
      </c>
      <c r="I1102" t="s">
        <v>5724</v>
      </c>
      <c r="J1102" t="s">
        <v>5725</v>
      </c>
      <c r="K1102">
        <v>42341</v>
      </c>
      <c r="L1102">
        <v>288.84999999999997</v>
      </c>
    </row>
    <row r="1103" spans="1:12">
      <c r="A1103" t="str">
        <v>CA-2015-123113</v>
      </c>
      <c r="B1103" t="str">
        <f>INDEX(Orders[Customer ID], MATCH(A1103, Orders[Order ID],0))</f>
        <v>AT-10735</v>
      </c>
      <c r="C1103" s="4">
        <f>INDEX(Orders[Order Date], MATCH(A1103, Orders[Order ID],0))</f>
        <v>42331</v>
      </c>
      <c r="D1103">
        <f>SUMIF(Orders[Order ID], A1103, Orders[Sales])</f>
        <v>2643.06</v>
      </c>
      <c r="I1103" t="s">
        <v>5776</v>
      </c>
      <c r="J1103" t="s">
        <v>370</v>
      </c>
      <c r="K1103">
        <v>42331</v>
      </c>
      <c r="L1103">
        <v>2643.06</v>
      </c>
    </row>
    <row r="1104" spans="1:12">
      <c r="A1104" t="str">
        <v>CA-2015-123141</v>
      </c>
      <c r="B1104" t="str">
        <f>INDEX(Orders[Customer ID], MATCH(A1104, Orders[Order ID],0))</f>
        <v>GZ-14470</v>
      </c>
      <c r="C1104" s="4">
        <f>INDEX(Orders[Order Date], MATCH(A1104, Orders[Order ID],0))</f>
        <v>42322</v>
      </c>
      <c r="D1104">
        <f>SUMIF(Orders[Order ID], A1104, Orders[Sales])</f>
        <v>1114.192</v>
      </c>
      <c r="I1104" t="s">
        <v>5840</v>
      </c>
      <c r="J1104" t="s">
        <v>191</v>
      </c>
      <c r="K1104">
        <v>42322</v>
      </c>
      <c r="L1104">
        <v>1114.192</v>
      </c>
    </row>
    <row r="1105" spans="1:12">
      <c r="A1105" t="str">
        <v>CA-2015-123155</v>
      </c>
      <c r="B1105" t="str">
        <f>INDEX(Orders[Customer ID], MATCH(A1105, Orders[Order ID],0))</f>
        <v>NS-18640</v>
      </c>
      <c r="C1105" s="4">
        <f>INDEX(Orders[Order Date], MATCH(A1105, Orders[Order ID],0))</f>
        <v>42072</v>
      </c>
      <c r="D1105">
        <f>SUMIF(Orders[Order ID], A1105, Orders[Sales])</f>
        <v>473.4</v>
      </c>
      <c r="I1105" t="s">
        <v>6585</v>
      </c>
      <c r="J1105" t="s">
        <v>2885</v>
      </c>
      <c r="K1105">
        <v>42072</v>
      </c>
      <c r="L1105">
        <v>473.4</v>
      </c>
    </row>
    <row r="1106" spans="1:12">
      <c r="A1106" t="str">
        <v>CA-2015-123232</v>
      </c>
      <c r="B1106" t="str">
        <f>INDEX(Orders[Customer ID], MATCH(A1106, Orders[Order ID],0))</f>
        <v>DJ-13630</v>
      </c>
      <c r="C1106" s="4">
        <f>INDEX(Orders[Order Date], MATCH(A1106, Orders[Order ID],0))</f>
        <v>42352</v>
      </c>
      <c r="D1106">
        <f>SUMIF(Orders[Order ID], A1106, Orders[Sales])</f>
        <v>319.96800000000002</v>
      </c>
      <c r="I1106" t="s">
        <v>5640</v>
      </c>
      <c r="J1106" t="s">
        <v>319</v>
      </c>
      <c r="K1106">
        <v>42352</v>
      </c>
      <c r="L1106">
        <v>319.96800000000002</v>
      </c>
    </row>
    <row r="1107" spans="1:12">
      <c r="A1107" t="str">
        <v>CA-2015-123330</v>
      </c>
      <c r="B1107" t="str">
        <f>INDEX(Orders[Customer ID], MATCH(A1107, Orders[Order ID],0))</f>
        <v>EP-13915</v>
      </c>
      <c r="C1107" s="4">
        <f>INDEX(Orders[Order Date], MATCH(A1107, Orders[Order ID],0))</f>
        <v>42176</v>
      </c>
      <c r="D1107">
        <f>SUMIF(Orders[Order ID], A1107, Orders[Sales])</f>
        <v>107.976</v>
      </c>
      <c r="I1107" t="s">
        <v>6323</v>
      </c>
      <c r="J1107" t="s">
        <v>328</v>
      </c>
      <c r="K1107">
        <v>42176</v>
      </c>
      <c r="L1107">
        <v>107.976</v>
      </c>
    </row>
    <row r="1108" spans="1:12">
      <c r="A1108" t="str">
        <v>CA-2015-123456</v>
      </c>
      <c r="B1108" t="str">
        <f>INDEX(Orders[Customer ID], MATCH(A1108, Orders[Order ID],0))</f>
        <v>KN-16450</v>
      </c>
      <c r="C1108" s="4">
        <f>INDEX(Orders[Order Date], MATCH(A1108, Orders[Order ID],0))</f>
        <v>42194</v>
      </c>
      <c r="D1108">
        <f>SUMIF(Orders[Order ID], A1108, Orders[Sales])</f>
        <v>48.631999999999998</v>
      </c>
      <c r="I1108" t="s">
        <v>6279</v>
      </c>
      <c r="J1108" t="s">
        <v>1391</v>
      </c>
      <c r="K1108">
        <v>42194</v>
      </c>
      <c r="L1108">
        <v>48.631999999999998</v>
      </c>
    </row>
    <row r="1109" spans="1:12">
      <c r="A1109" t="str">
        <v>CA-2015-123505</v>
      </c>
      <c r="B1109" t="str">
        <f>INDEX(Orders[Customer ID], MATCH(A1109, Orders[Order ID],0))</f>
        <v>AR-10540</v>
      </c>
      <c r="C1109" s="4">
        <f>INDEX(Orders[Order Date], MATCH(A1109, Orders[Order ID],0))</f>
        <v>42330</v>
      </c>
      <c r="D1109">
        <f>SUMIF(Orders[Order ID], A1109, Orders[Sales])</f>
        <v>14.94</v>
      </c>
      <c r="I1109" t="s">
        <v>5782</v>
      </c>
      <c r="J1109" t="s">
        <v>157</v>
      </c>
      <c r="K1109">
        <v>42330</v>
      </c>
      <c r="L1109">
        <v>14.94</v>
      </c>
    </row>
    <row r="1110" spans="1:12">
      <c r="A1110" t="str">
        <v>CA-2015-123568</v>
      </c>
      <c r="B1110" t="str">
        <f>INDEX(Orders[Customer ID], MATCH(A1110, Orders[Order ID],0))</f>
        <v>SC-20095</v>
      </c>
      <c r="C1110" s="4">
        <f>INDEX(Orders[Order Date], MATCH(A1110, Orders[Order ID],0))</f>
        <v>42316</v>
      </c>
      <c r="D1110">
        <f>SUMIF(Orders[Order ID], A1110, Orders[Sales])</f>
        <v>256.35000000000002</v>
      </c>
      <c r="I1110" t="s">
        <v>5871</v>
      </c>
      <c r="J1110" t="s">
        <v>3883</v>
      </c>
      <c r="K1110">
        <v>42316</v>
      </c>
      <c r="L1110">
        <v>256.35000000000002</v>
      </c>
    </row>
    <row r="1111" spans="1:12">
      <c r="A1111" t="str">
        <v>CA-2015-123673</v>
      </c>
      <c r="B1111" t="str">
        <f>INDEX(Orders[Customer ID], MATCH(A1111, Orders[Order ID],0))</f>
        <v>CH-12070</v>
      </c>
      <c r="C1111" s="4">
        <f>INDEX(Orders[Order Date], MATCH(A1111, Orders[Order ID],0))</f>
        <v>42307</v>
      </c>
      <c r="D1111">
        <f>SUMIF(Orders[Order ID], A1111, Orders[Sales])</f>
        <v>299.89999999999998</v>
      </c>
      <c r="I1111" t="s">
        <v>5922</v>
      </c>
      <c r="J1111" t="s">
        <v>5480</v>
      </c>
      <c r="K1111">
        <v>42307</v>
      </c>
      <c r="L1111">
        <v>299.89999999999998</v>
      </c>
    </row>
    <row r="1112" spans="1:12">
      <c r="A1112" t="str">
        <v>CA-2015-123939</v>
      </c>
      <c r="B1112" t="str">
        <f>INDEX(Orders[Customer ID], MATCH(A1112, Orders[Order ID],0))</f>
        <v>MS-17710</v>
      </c>
      <c r="C1112" s="4">
        <f>INDEX(Orders[Order Date], MATCH(A1112, Orders[Order ID],0))</f>
        <v>42240</v>
      </c>
      <c r="D1112">
        <f>SUMIF(Orders[Order ID], A1112, Orders[Sales])</f>
        <v>469.39800000000002</v>
      </c>
      <c r="I1112" t="s">
        <v>6180</v>
      </c>
      <c r="J1112" t="s">
        <v>4320</v>
      </c>
      <c r="K1112">
        <v>42240</v>
      </c>
      <c r="L1112">
        <v>469.39800000000002</v>
      </c>
    </row>
    <row r="1113" spans="1:12">
      <c r="A1113" t="str">
        <v>CA-2015-124044</v>
      </c>
      <c r="B1113" t="str">
        <f>INDEX(Orders[Customer ID], MATCH(A1113, Orders[Order ID],0))</f>
        <v>MS-17830</v>
      </c>
      <c r="C1113" s="4">
        <f>INDEX(Orders[Order Date], MATCH(A1113, Orders[Order ID],0))</f>
        <v>42208</v>
      </c>
      <c r="D1113">
        <f>SUMIF(Orders[Order ID], A1113, Orders[Sales])</f>
        <v>10.512</v>
      </c>
      <c r="I1113" t="s">
        <v>6251</v>
      </c>
      <c r="J1113" t="s">
        <v>4533</v>
      </c>
      <c r="K1113">
        <v>42208</v>
      </c>
      <c r="L1113">
        <v>10.512</v>
      </c>
    </row>
    <row r="1114" spans="1:12">
      <c r="A1114" t="str">
        <v>CA-2015-124058</v>
      </c>
      <c r="B1114" t="str">
        <f>INDEX(Orders[Customer ID], MATCH(A1114, Orders[Order ID],0))</f>
        <v>LC-16885</v>
      </c>
      <c r="C1114" s="4">
        <f>INDEX(Orders[Order Date], MATCH(A1114, Orders[Order ID],0))</f>
        <v>42328</v>
      </c>
      <c r="D1114">
        <f>SUMIF(Orders[Order ID], A1114, Orders[Sales])</f>
        <v>644.904</v>
      </c>
      <c r="I1114" t="s">
        <v>5803</v>
      </c>
      <c r="J1114" t="s">
        <v>422</v>
      </c>
      <c r="K1114">
        <v>42328</v>
      </c>
      <c r="L1114">
        <v>644.904</v>
      </c>
    </row>
    <row r="1115" spans="1:12">
      <c r="A1115" t="str">
        <v>CA-2015-124107</v>
      </c>
      <c r="B1115" t="str">
        <f>INDEX(Orders[Customer ID], MATCH(A1115, Orders[Order ID],0))</f>
        <v>BM-11650</v>
      </c>
      <c r="C1115" s="4">
        <f>INDEX(Orders[Order Date], MATCH(A1115, Orders[Order ID],0))</f>
        <v>42286</v>
      </c>
      <c r="D1115">
        <f>SUMIF(Orders[Order ID], A1115, Orders[Sales])</f>
        <v>736.47300000000007</v>
      </c>
      <c r="I1115" t="s">
        <v>5979</v>
      </c>
      <c r="J1115" t="s">
        <v>901</v>
      </c>
      <c r="K1115">
        <v>42286</v>
      </c>
      <c r="L1115">
        <v>736.47300000000007</v>
      </c>
    </row>
    <row r="1116" spans="1:12">
      <c r="A1116" t="str">
        <v>CA-2015-124268</v>
      </c>
      <c r="B1116" t="str">
        <f>INDEX(Orders[Customer ID], MATCH(A1116, Orders[Order ID],0))</f>
        <v>AD-10180</v>
      </c>
      <c r="C1116" s="4">
        <f>INDEX(Orders[Order Date], MATCH(A1116, Orders[Order ID],0))</f>
        <v>42189</v>
      </c>
      <c r="D1116">
        <f>SUMIF(Orders[Order ID], A1116, Orders[Sales])</f>
        <v>15.48</v>
      </c>
      <c r="I1116" t="s">
        <v>6291</v>
      </c>
      <c r="J1116" t="s">
        <v>823</v>
      </c>
      <c r="K1116">
        <v>42189</v>
      </c>
      <c r="L1116">
        <v>15.48</v>
      </c>
    </row>
    <row r="1117" spans="1:12">
      <c r="A1117" t="str">
        <v>CA-2015-124450</v>
      </c>
      <c r="B1117" t="str">
        <f>INDEX(Orders[Customer ID], MATCH(A1117, Orders[Order ID],0))</f>
        <v>GT-14710</v>
      </c>
      <c r="C1117" s="4">
        <f>INDEX(Orders[Order Date], MATCH(A1117, Orders[Order ID],0))</f>
        <v>42121</v>
      </c>
      <c r="D1117">
        <f>SUMIF(Orders[Order ID], A1117, Orders[Sales])</f>
        <v>2670.19</v>
      </c>
      <c r="I1117" t="s">
        <v>6457</v>
      </c>
      <c r="J1117" t="s">
        <v>975</v>
      </c>
      <c r="K1117">
        <v>42121</v>
      </c>
      <c r="L1117">
        <v>2670.19</v>
      </c>
    </row>
    <row r="1118" spans="1:12">
      <c r="A1118" t="str">
        <v>CA-2015-124499</v>
      </c>
      <c r="B1118" t="str">
        <f>INDEX(Orders[Customer ID], MATCH(A1118, Orders[Order ID],0))</f>
        <v>FM-14380</v>
      </c>
      <c r="C1118" s="4">
        <f>INDEX(Orders[Order Date], MATCH(A1118, Orders[Order ID],0))</f>
        <v>42286</v>
      </c>
      <c r="D1118">
        <f>SUMIF(Orders[Order ID], A1118, Orders[Sales])</f>
        <v>659.88000000000011</v>
      </c>
      <c r="I1118" t="s">
        <v>5981</v>
      </c>
      <c r="J1118" t="s">
        <v>2686</v>
      </c>
      <c r="K1118">
        <v>42286</v>
      </c>
      <c r="L1118">
        <v>659.88000000000011</v>
      </c>
    </row>
    <row r="1119" spans="1:12">
      <c r="A1119" t="str">
        <v>CA-2015-124541</v>
      </c>
      <c r="B1119" t="str">
        <f>INDEX(Orders[Customer ID], MATCH(A1119, Orders[Order ID],0))</f>
        <v>TT-21220</v>
      </c>
      <c r="C1119" s="4">
        <f>INDEX(Orders[Order Date], MATCH(A1119, Orders[Order ID],0))</f>
        <v>42100</v>
      </c>
      <c r="D1119">
        <f>SUMIF(Orders[Order ID], A1119, Orders[Sales])</f>
        <v>92.052000000000007</v>
      </c>
      <c r="I1119" t="s">
        <v>6511</v>
      </c>
      <c r="J1119" t="s">
        <v>2957</v>
      </c>
      <c r="K1119">
        <v>42100</v>
      </c>
      <c r="L1119">
        <v>92.052000000000007</v>
      </c>
    </row>
    <row r="1120" spans="1:12">
      <c r="A1120" t="str">
        <v>CA-2015-124653</v>
      </c>
      <c r="B1120" t="str">
        <f>INDEX(Orders[Customer ID], MATCH(A1120, Orders[Order ID],0))</f>
        <v>DB-13120</v>
      </c>
      <c r="C1120" s="4">
        <f>INDEX(Orders[Order Date], MATCH(A1120, Orders[Order ID],0))</f>
        <v>42362</v>
      </c>
      <c r="D1120">
        <f>SUMIF(Orders[Order ID], A1120, Orders[Sales])</f>
        <v>167.31</v>
      </c>
      <c r="I1120" t="s">
        <v>5589</v>
      </c>
      <c r="J1120" t="s">
        <v>1281</v>
      </c>
      <c r="K1120">
        <v>42362</v>
      </c>
      <c r="L1120">
        <v>167.31</v>
      </c>
    </row>
    <row r="1121" spans="1:12">
      <c r="A1121" t="str">
        <v>CA-2015-124800</v>
      </c>
      <c r="B1121" t="str">
        <f>INDEX(Orders[Customer ID], MATCH(A1121, Orders[Order ID],0))</f>
        <v>RW-19540</v>
      </c>
      <c r="C1121" s="4">
        <f>INDEX(Orders[Order Date], MATCH(A1121, Orders[Order ID],0))</f>
        <v>42273</v>
      </c>
      <c r="D1121">
        <f>SUMIF(Orders[Order ID], A1121, Orders[Sales])</f>
        <v>1044.0749999999998</v>
      </c>
      <c r="I1121" t="s">
        <v>6020</v>
      </c>
      <c r="J1121" t="s">
        <v>2511</v>
      </c>
      <c r="K1121">
        <v>42273</v>
      </c>
      <c r="L1121">
        <v>1044.0749999999998</v>
      </c>
    </row>
    <row r="1122" spans="1:12">
      <c r="A1122" t="str">
        <v>CA-2015-124891</v>
      </c>
      <c r="B1122" t="str">
        <f>INDEX(Orders[Customer ID], MATCH(A1122, Orders[Order ID],0))</f>
        <v>RH-19495</v>
      </c>
      <c r="C1122" s="4">
        <f>INDEX(Orders[Order Date], MATCH(A1122, Orders[Order ID],0))</f>
        <v>42216</v>
      </c>
      <c r="D1122">
        <f>SUMIF(Orders[Order ID], A1122, Orders[Sales])</f>
        <v>3419.8719999999998</v>
      </c>
      <c r="I1122" t="s">
        <v>6233</v>
      </c>
      <c r="J1122" t="s">
        <v>890</v>
      </c>
      <c r="K1122">
        <v>42216</v>
      </c>
      <c r="L1122">
        <v>3419.8719999999998</v>
      </c>
    </row>
    <row r="1123" spans="1:12">
      <c r="A1123" t="str">
        <v>CA-2015-124919</v>
      </c>
      <c r="B1123" t="str">
        <f>INDEX(Orders[Customer ID], MATCH(A1123, Orders[Order ID],0))</f>
        <v>SP-20650</v>
      </c>
      <c r="C1123" s="4">
        <f>INDEX(Orders[Order Date], MATCH(A1123, Orders[Order ID],0))</f>
        <v>42155</v>
      </c>
      <c r="D1123">
        <f>SUMIF(Orders[Order ID], A1123, Orders[Sales])</f>
        <v>244.78</v>
      </c>
      <c r="I1123" t="s">
        <v>6371</v>
      </c>
      <c r="J1123" t="s">
        <v>4090</v>
      </c>
      <c r="K1123">
        <v>42155</v>
      </c>
      <c r="L1123">
        <v>244.78</v>
      </c>
    </row>
    <row r="1124" spans="1:12">
      <c r="A1124" t="str">
        <v>CA-2015-124933</v>
      </c>
      <c r="B1124" t="str">
        <f>INDEX(Orders[Customer ID], MATCH(A1124, Orders[Order ID],0))</f>
        <v>DF-13135</v>
      </c>
      <c r="C1124" s="4">
        <f>INDEX(Orders[Order Date], MATCH(A1124, Orders[Order ID],0))</f>
        <v>42364</v>
      </c>
      <c r="D1124">
        <f>SUMIF(Orders[Order ID], A1124, Orders[Sales])</f>
        <v>212.64</v>
      </c>
      <c r="I1124" t="s">
        <v>5578</v>
      </c>
      <c r="J1124" t="s">
        <v>5507</v>
      </c>
      <c r="K1124">
        <v>42364</v>
      </c>
      <c r="L1124">
        <v>212.64</v>
      </c>
    </row>
    <row r="1125" spans="1:12">
      <c r="A1125" t="str">
        <v>CA-2015-124975</v>
      </c>
      <c r="B1125" t="str">
        <f>INDEX(Orders[Customer ID], MATCH(A1125, Orders[Order ID],0))</f>
        <v>MG-17875</v>
      </c>
      <c r="C1125" s="4">
        <f>INDEX(Orders[Order Date], MATCH(A1125, Orders[Order ID],0))</f>
        <v>42177</v>
      </c>
      <c r="D1125">
        <f>SUMIF(Orders[Order ID], A1125, Orders[Sales])</f>
        <v>796.42499999999995</v>
      </c>
      <c r="I1125" t="s">
        <v>6321</v>
      </c>
      <c r="J1125" t="s">
        <v>2410</v>
      </c>
      <c r="K1125">
        <v>42177</v>
      </c>
      <c r="L1125">
        <v>796.42499999999995</v>
      </c>
    </row>
    <row r="1126" spans="1:12">
      <c r="A1126" t="str">
        <v>CA-2015-125066</v>
      </c>
      <c r="B1126" t="str">
        <f>INDEX(Orders[Customer ID], MATCH(A1126, Orders[Order ID],0))</f>
        <v>KD-16495</v>
      </c>
      <c r="C1126" s="4">
        <f>INDEX(Orders[Order Date], MATCH(A1126, Orders[Order ID],0))</f>
        <v>42352</v>
      </c>
      <c r="D1126">
        <f>SUMIF(Orders[Order ID], A1126, Orders[Sales])</f>
        <v>62.459999999999994</v>
      </c>
      <c r="I1126" t="s">
        <v>5642</v>
      </c>
      <c r="J1126" t="s">
        <v>2347</v>
      </c>
      <c r="K1126">
        <v>42352</v>
      </c>
      <c r="L1126">
        <v>62.459999999999994</v>
      </c>
    </row>
    <row r="1127" spans="1:12">
      <c r="A1127" t="str">
        <v>CA-2015-125178</v>
      </c>
      <c r="B1127" t="str">
        <f>INDEX(Orders[Customer ID], MATCH(A1127, Orders[Order ID],0))</f>
        <v>MZ-17515</v>
      </c>
      <c r="C1127" s="4">
        <f>INDEX(Orders[Order Date], MATCH(A1127, Orders[Order ID],0))</f>
        <v>42280</v>
      </c>
      <c r="D1127">
        <f>SUMIF(Orders[Order ID], A1127, Orders[Sales])</f>
        <v>15.007999999999999</v>
      </c>
      <c r="I1127" t="s">
        <v>5994</v>
      </c>
      <c r="J1127" t="s">
        <v>3614</v>
      </c>
      <c r="K1127">
        <v>42280</v>
      </c>
      <c r="L1127">
        <v>15.007999999999999</v>
      </c>
    </row>
    <row r="1128" spans="1:12">
      <c r="A1128" t="str">
        <v>CA-2015-125185</v>
      </c>
      <c r="B1128" t="str">
        <f>INDEX(Orders[Customer ID], MATCH(A1128, Orders[Order ID],0))</f>
        <v>AH-10195</v>
      </c>
      <c r="C1128" s="4">
        <f>INDEX(Orders[Order Date], MATCH(A1128, Orders[Order ID],0))</f>
        <v>42068</v>
      </c>
      <c r="D1128">
        <f>SUMIF(Orders[Order ID], A1128, Orders[Sales])</f>
        <v>132.94</v>
      </c>
      <c r="I1128" t="s">
        <v>6597</v>
      </c>
      <c r="J1128" t="s">
        <v>1460</v>
      </c>
      <c r="K1128">
        <v>42068</v>
      </c>
      <c r="L1128">
        <v>132.94</v>
      </c>
    </row>
    <row r="1129" spans="1:12">
      <c r="A1129" t="str">
        <v>CA-2015-125234</v>
      </c>
      <c r="B1129" t="str">
        <f>INDEX(Orders[Customer ID], MATCH(A1129, Orders[Order ID],0))</f>
        <v>SN-20710</v>
      </c>
      <c r="C1129" s="4">
        <f>INDEX(Orders[Order Date], MATCH(A1129, Orders[Order ID],0))</f>
        <v>42335</v>
      </c>
      <c r="D1129">
        <f>SUMIF(Orders[Order ID], A1129, Orders[Sales])</f>
        <v>221.79</v>
      </c>
      <c r="I1129" t="s">
        <v>5760</v>
      </c>
      <c r="J1129" t="s">
        <v>1826</v>
      </c>
      <c r="K1129">
        <v>42335</v>
      </c>
      <c r="L1129">
        <v>221.79</v>
      </c>
    </row>
    <row r="1130" spans="1:12">
      <c r="A1130" t="str">
        <v>CA-2015-125395</v>
      </c>
      <c r="B1130" t="str">
        <f>INDEX(Orders[Customer ID], MATCH(A1130, Orders[Order ID],0))</f>
        <v>LA-16780</v>
      </c>
      <c r="C1130" s="4">
        <f>INDEX(Orders[Order Date], MATCH(A1130, Orders[Order ID],0))</f>
        <v>42181</v>
      </c>
      <c r="D1130">
        <f>SUMIF(Orders[Order ID], A1130, Orders[Sales])</f>
        <v>41.9</v>
      </c>
      <c r="I1130" t="s">
        <v>6307</v>
      </c>
      <c r="J1130" t="s">
        <v>2759</v>
      </c>
      <c r="K1130">
        <v>42181</v>
      </c>
      <c r="L1130">
        <v>41.9</v>
      </c>
    </row>
    <row r="1131" spans="1:12">
      <c r="A1131" t="str">
        <v>CA-2015-125416</v>
      </c>
      <c r="B1131" t="str">
        <f>INDEX(Orders[Customer ID], MATCH(A1131, Orders[Order ID],0))</f>
        <v>KC-16540</v>
      </c>
      <c r="C1131" s="4">
        <f>INDEX(Orders[Order Date], MATCH(A1131, Orders[Order ID],0))</f>
        <v>42310</v>
      </c>
      <c r="D1131">
        <f>SUMIF(Orders[Order ID], A1131, Orders[Sales])</f>
        <v>447.93</v>
      </c>
      <c r="I1131" t="s">
        <v>5901</v>
      </c>
      <c r="J1131" t="s">
        <v>2059</v>
      </c>
      <c r="K1131">
        <v>42310</v>
      </c>
      <c r="L1131">
        <v>447.93</v>
      </c>
    </row>
    <row r="1132" spans="1:12">
      <c r="A1132" t="str">
        <v>CA-2015-125423</v>
      </c>
      <c r="B1132" t="str">
        <f>INDEX(Orders[Customer ID], MATCH(A1132, Orders[Order ID],0))</f>
        <v>MC-17575</v>
      </c>
      <c r="C1132" s="4">
        <f>INDEX(Orders[Order Date], MATCH(A1132, Orders[Order ID],0))</f>
        <v>42351</v>
      </c>
      <c r="D1132">
        <f>SUMIF(Orders[Order ID], A1132, Orders[Sales])</f>
        <v>9.9600000000000009</v>
      </c>
      <c r="I1132" t="s">
        <v>5648</v>
      </c>
      <c r="J1132" t="s">
        <v>718</v>
      </c>
      <c r="K1132">
        <v>42351</v>
      </c>
      <c r="L1132">
        <v>9.9600000000000009</v>
      </c>
    </row>
    <row r="1133" spans="1:12">
      <c r="A1133" t="str">
        <v>CA-2015-125563</v>
      </c>
      <c r="B1133" t="str">
        <f>INDEX(Orders[Customer ID], MATCH(A1133, Orders[Order ID],0))</f>
        <v>PR-18880</v>
      </c>
      <c r="C1133" s="4">
        <f>INDEX(Orders[Order Date], MATCH(A1133, Orders[Order ID],0))</f>
        <v>42105</v>
      </c>
      <c r="D1133">
        <f>SUMIF(Orders[Order ID], A1133, Orders[Sales])</f>
        <v>121.88800000000001</v>
      </c>
      <c r="I1133" t="s">
        <v>6501</v>
      </c>
      <c r="J1133" t="s">
        <v>1005</v>
      </c>
      <c r="K1133">
        <v>42105</v>
      </c>
      <c r="L1133">
        <v>121.88800000000001</v>
      </c>
    </row>
    <row r="1134" spans="1:12">
      <c r="A1134" t="str">
        <v>CA-2015-125696</v>
      </c>
      <c r="B1134" t="str">
        <f>INDEX(Orders[Customer ID], MATCH(A1134, Orders[Order ID],0))</f>
        <v>NP-18685</v>
      </c>
      <c r="C1134" s="4">
        <f>INDEX(Orders[Order Date], MATCH(A1134, Orders[Order ID],0))</f>
        <v>42279</v>
      </c>
      <c r="D1134">
        <f>SUMIF(Orders[Order ID], A1134, Orders[Sales])</f>
        <v>7.38</v>
      </c>
      <c r="I1134" t="s">
        <v>5999</v>
      </c>
      <c r="J1134" t="s">
        <v>4266</v>
      </c>
      <c r="K1134">
        <v>42279</v>
      </c>
      <c r="L1134">
        <v>7.38</v>
      </c>
    </row>
    <row r="1135" spans="1:12">
      <c r="A1135" t="str">
        <v>CA-2015-125710</v>
      </c>
      <c r="B1135" t="str">
        <f>INDEX(Orders[Customer ID], MATCH(A1135, Orders[Order ID],0))</f>
        <v>BT-11680</v>
      </c>
      <c r="C1135" s="4">
        <f>INDEX(Orders[Order Date], MATCH(A1135, Orders[Order ID],0))</f>
        <v>42285</v>
      </c>
      <c r="D1135">
        <f>SUMIF(Orders[Order ID], A1135, Orders[Sales])</f>
        <v>3.44</v>
      </c>
      <c r="I1135" t="s">
        <v>5983</v>
      </c>
      <c r="J1135" t="s">
        <v>503</v>
      </c>
      <c r="K1135">
        <v>42285</v>
      </c>
      <c r="L1135">
        <v>3.44</v>
      </c>
    </row>
    <row r="1136" spans="1:12">
      <c r="A1136" t="str">
        <v>CA-2015-125934</v>
      </c>
      <c r="B1136" t="str">
        <f>INDEX(Orders[Customer ID], MATCH(A1136, Orders[Order ID],0))</f>
        <v>SN-20560</v>
      </c>
      <c r="C1136" s="4">
        <f>INDEX(Orders[Order Date], MATCH(A1136, Orders[Order ID],0))</f>
        <v>42258</v>
      </c>
      <c r="D1136">
        <f>SUMIF(Orders[Order ID], A1136, Orders[Sales])</f>
        <v>399.49</v>
      </c>
      <c r="I1136" t="s">
        <v>6113</v>
      </c>
      <c r="J1136" t="s">
        <v>2323</v>
      </c>
      <c r="K1136">
        <v>42258</v>
      </c>
      <c r="L1136">
        <v>399.49</v>
      </c>
    </row>
    <row r="1137" spans="1:12">
      <c r="A1137" t="str">
        <v>CA-2015-125976</v>
      </c>
      <c r="B1137" t="str">
        <f>INDEX(Orders[Customer ID], MATCH(A1137, Orders[Order ID],0))</f>
        <v>JK-15205</v>
      </c>
      <c r="C1137" s="4">
        <f>INDEX(Orders[Order Date], MATCH(A1137, Orders[Order ID],0))</f>
        <v>42274</v>
      </c>
      <c r="D1137">
        <f>SUMIF(Orders[Order ID], A1137, Orders[Sales])</f>
        <v>2026.7800000000002</v>
      </c>
      <c r="I1137" t="s">
        <v>6016</v>
      </c>
      <c r="J1137" t="s">
        <v>1597</v>
      </c>
      <c r="K1137">
        <v>42274</v>
      </c>
      <c r="L1137">
        <v>2026.7800000000002</v>
      </c>
    </row>
    <row r="1138" spans="1:12">
      <c r="A1138" t="str">
        <v>CA-2015-126137</v>
      </c>
      <c r="B1138" t="str">
        <f>INDEX(Orders[Customer ID], MATCH(A1138, Orders[Order ID],0))</f>
        <v>BS-11755</v>
      </c>
      <c r="C1138" s="4">
        <f>INDEX(Orders[Order Date], MATCH(A1138, Orders[Order ID],0))</f>
        <v>42280</v>
      </c>
      <c r="D1138">
        <f>SUMIF(Orders[Order ID], A1138, Orders[Sales])</f>
        <v>120.666</v>
      </c>
      <c r="I1138" t="s">
        <v>5995</v>
      </c>
      <c r="J1138" t="s">
        <v>48</v>
      </c>
      <c r="K1138">
        <v>42280</v>
      </c>
      <c r="L1138">
        <v>120.666</v>
      </c>
    </row>
    <row r="1139" spans="1:12">
      <c r="A1139" t="str">
        <v>CA-2015-126186</v>
      </c>
      <c r="B1139" t="str">
        <f>INDEX(Orders[Customer ID], MATCH(A1139, Orders[Order ID],0))</f>
        <v>GB-14530</v>
      </c>
      <c r="C1139" s="4">
        <f>INDEX(Orders[Order Date], MATCH(A1139, Orders[Order ID],0))</f>
        <v>42258</v>
      </c>
      <c r="D1139">
        <f>SUMIF(Orders[Order ID], A1139, Orders[Sales])</f>
        <v>24.64</v>
      </c>
      <c r="I1139" t="s">
        <v>6112</v>
      </c>
      <c r="J1139" t="s">
        <v>1619</v>
      </c>
      <c r="K1139">
        <v>42258</v>
      </c>
      <c r="L1139">
        <v>24.64</v>
      </c>
    </row>
    <row r="1140" spans="1:12">
      <c r="A1140" t="str">
        <v>CA-2015-126347</v>
      </c>
      <c r="B1140" t="str">
        <f>INDEX(Orders[Customer ID], MATCH(A1140, Orders[Order ID],0))</f>
        <v>AJ-10945</v>
      </c>
      <c r="C1140" s="4">
        <f>INDEX(Orders[Order Date], MATCH(A1140, Orders[Order ID],0))</f>
        <v>42352</v>
      </c>
      <c r="D1140">
        <f>SUMIF(Orders[Order ID], A1140, Orders[Sales])</f>
        <v>50</v>
      </c>
      <c r="I1140" t="s">
        <v>5645</v>
      </c>
      <c r="J1140" t="s">
        <v>1905</v>
      </c>
      <c r="K1140">
        <v>42352</v>
      </c>
      <c r="L1140">
        <v>50</v>
      </c>
    </row>
    <row r="1141" spans="1:12">
      <c r="A1141" t="str">
        <v>CA-2015-126445</v>
      </c>
      <c r="B1141" t="str">
        <f>INDEX(Orders[Customer ID], MATCH(A1141, Orders[Order ID],0))</f>
        <v>RA-19945</v>
      </c>
      <c r="C1141" s="4">
        <f>INDEX(Orders[Order Date], MATCH(A1141, Orders[Order ID],0))</f>
        <v>42243</v>
      </c>
      <c r="D1141">
        <f>SUMIF(Orders[Order ID], A1141, Orders[Sales])</f>
        <v>484.65</v>
      </c>
      <c r="I1141" t="s">
        <v>6168</v>
      </c>
      <c r="J1141" t="s">
        <v>1611</v>
      </c>
      <c r="K1141">
        <v>42243</v>
      </c>
      <c r="L1141">
        <v>484.65</v>
      </c>
    </row>
    <row r="1142" spans="1:12">
      <c r="A1142" t="str">
        <v>CA-2015-126466</v>
      </c>
      <c r="B1142" t="str">
        <f>INDEX(Orders[Customer ID], MATCH(A1142, Orders[Order ID],0))</f>
        <v>JO-15550</v>
      </c>
      <c r="C1142" s="4">
        <f>INDEX(Orders[Order Date], MATCH(A1142, Orders[Order ID],0))</f>
        <v>42317</v>
      </c>
      <c r="D1142">
        <f>SUMIF(Orders[Order ID], A1142, Orders[Sales])</f>
        <v>2.48</v>
      </c>
      <c r="I1142" t="s">
        <v>5867</v>
      </c>
      <c r="J1142" t="s">
        <v>3198</v>
      </c>
      <c r="K1142">
        <v>42317</v>
      </c>
      <c r="L1142">
        <v>2.48</v>
      </c>
    </row>
    <row r="1143" spans="1:12">
      <c r="A1143" t="str">
        <v>CA-2015-126557</v>
      </c>
      <c r="B1143" t="str">
        <f>INDEX(Orders[Customer ID], MATCH(A1143, Orders[Order ID],0))</f>
        <v>RL-19615</v>
      </c>
      <c r="C1143" s="4">
        <f>INDEX(Orders[Order Date], MATCH(A1143, Orders[Order ID],0))</f>
        <v>42197</v>
      </c>
      <c r="D1143">
        <f>SUMIF(Orders[Order ID], A1143, Orders[Sales])</f>
        <v>1745.3989999999999</v>
      </c>
      <c r="I1143" t="s">
        <v>6268</v>
      </c>
      <c r="J1143" t="s">
        <v>2517</v>
      </c>
      <c r="K1143">
        <v>42197</v>
      </c>
      <c r="L1143">
        <v>1745.3989999999999</v>
      </c>
    </row>
    <row r="1144" spans="1:12">
      <c r="A1144" t="str">
        <v>CA-2015-126669</v>
      </c>
      <c r="B1144" t="str">
        <f>INDEX(Orders[Customer ID], MATCH(A1144, Orders[Order ID],0))</f>
        <v>DO-13645</v>
      </c>
      <c r="C1144" s="4">
        <f>INDEX(Orders[Order Date], MATCH(A1144, Orders[Order ID],0))</f>
        <v>42315</v>
      </c>
      <c r="D1144">
        <f>SUMIF(Orders[Order ID], A1144, Orders[Sales])</f>
        <v>76.64</v>
      </c>
      <c r="I1144" t="s">
        <v>5887</v>
      </c>
      <c r="J1144" t="s">
        <v>701</v>
      </c>
      <c r="K1144">
        <v>42315</v>
      </c>
      <c r="L1144">
        <v>76.64</v>
      </c>
    </row>
    <row r="1145" spans="1:12">
      <c r="A1145" t="str">
        <v>CA-2015-126697</v>
      </c>
      <c r="B1145" t="str">
        <f>INDEX(Orders[Customer ID], MATCH(A1145, Orders[Order ID],0))</f>
        <v>SV-20815</v>
      </c>
      <c r="C1145" s="4">
        <f>INDEX(Orders[Order Date], MATCH(A1145, Orders[Order ID],0))</f>
        <v>42268</v>
      </c>
      <c r="D1145">
        <f>SUMIF(Orders[Order ID], A1145, Orders[Sales])</f>
        <v>1102.4720000000002</v>
      </c>
      <c r="I1145" t="s">
        <v>6053</v>
      </c>
      <c r="J1145" t="s">
        <v>1800</v>
      </c>
      <c r="K1145">
        <v>42268</v>
      </c>
      <c r="L1145">
        <v>1102.4720000000002</v>
      </c>
    </row>
    <row r="1146" spans="1:12">
      <c r="A1146" t="str">
        <v>CA-2015-126725</v>
      </c>
      <c r="B1146" t="str">
        <f>INDEX(Orders[Customer ID], MATCH(A1146, Orders[Order ID],0))</f>
        <v>BS-11665</v>
      </c>
      <c r="C1146" s="4">
        <f>INDEX(Orders[Order Date], MATCH(A1146, Orders[Order ID],0))</f>
        <v>42325</v>
      </c>
      <c r="D1146">
        <f>SUMIF(Orders[Order ID], A1146, Orders[Sales])</f>
        <v>1873.606</v>
      </c>
      <c r="I1146" t="s">
        <v>5821</v>
      </c>
      <c r="J1146" t="s">
        <v>5148</v>
      </c>
      <c r="K1146">
        <v>42325</v>
      </c>
      <c r="L1146">
        <v>1873.606</v>
      </c>
    </row>
    <row r="1147" spans="1:12">
      <c r="A1147" t="str">
        <v>CA-2015-126739</v>
      </c>
      <c r="B1147" t="str">
        <f>INDEX(Orders[Customer ID], MATCH(A1147, Orders[Order ID],0))</f>
        <v>JH-16180</v>
      </c>
      <c r="C1147" s="4">
        <f>INDEX(Orders[Order Date], MATCH(A1147, Orders[Order ID],0))</f>
        <v>42309</v>
      </c>
      <c r="D1147">
        <f>SUMIF(Orders[Order ID], A1147, Orders[Sales])</f>
        <v>327.56400000000002</v>
      </c>
      <c r="I1147" t="s">
        <v>5914</v>
      </c>
      <c r="J1147" t="s">
        <v>4240</v>
      </c>
      <c r="K1147">
        <v>42309</v>
      </c>
      <c r="L1147">
        <v>327.56400000000002</v>
      </c>
    </row>
    <row r="1148" spans="1:12">
      <c r="A1148" t="str">
        <v>CA-2015-126970</v>
      </c>
      <c r="B1148" t="str">
        <f>INDEX(Orders[Customer ID], MATCH(A1148, Orders[Order ID],0))</f>
        <v>TP-21130</v>
      </c>
      <c r="C1148" s="4">
        <f>INDEX(Orders[Order Date], MATCH(A1148, Orders[Order ID],0))</f>
        <v>42267</v>
      </c>
      <c r="D1148">
        <f>SUMIF(Orders[Order ID], A1148, Orders[Sales])</f>
        <v>2.8079999999999998</v>
      </c>
      <c r="I1148" t="s">
        <v>6064</v>
      </c>
      <c r="J1148" t="s">
        <v>226</v>
      </c>
      <c r="K1148">
        <v>42267</v>
      </c>
      <c r="L1148">
        <v>2.8079999999999998</v>
      </c>
    </row>
    <row r="1149" spans="1:12">
      <c r="A1149" t="str">
        <v>CA-2015-127019</v>
      </c>
      <c r="B1149" t="str">
        <f>INDEX(Orders[Customer ID], MATCH(A1149, Orders[Order ID],0))</f>
        <v>ER-13855</v>
      </c>
      <c r="C1149" s="4">
        <f>INDEX(Orders[Order Date], MATCH(A1149, Orders[Order ID],0))</f>
        <v>42359</v>
      </c>
      <c r="D1149">
        <f>SUMIF(Orders[Order ID], A1149, Orders[Sales])</f>
        <v>60.984000000000002</v>
      </c>
      <c r="I1149" t="s">
        <v>5600</v>
      </c>
      <c r="J1149" t="s">
        <v>4398</v>
      </c>
      <c r="K1149">
        <v>42359</v>
      </c>
      <c r="L1149">
        <v>60.984000000000002</v>
      </c>
    </row>
    <row r="1150" spans="1:12">
      <c r="A1150" t="str">
        <v>CA-2015-127110</v>
      </c>
      <c r="B1150" t="str">
        <f>INDEX(Orders[Customer ID], MATCH(A1150, Orders[Order ID],0))</f>
        <v>CH-12070</v>
      </c>
      <c r="C1150" s="4">
        <f>INDEX(Orders[Order Date], MATCH(A1150, Orders[Order ID],0))</f>
        <v>42180</v>
      </c>
      <c r="D1150">
        <f>SUMIF(Orders[Order ID], A1150, Orders[Sales])</f>
        <v>109.36</v>
      </c>
      <c r="I1150" t="s">
        <v>6311</v>
      </c>
      <c r="J1150" t="s">
        <v>5480</v>
      </c>
      <c r="K1150">
        <v>42180</v>
      </c>
      <c r="L1150">
        <v>109.36</v>
      </c>
    </row>
    <row r="1151" spans="1:12">
      <c r="A1151" t="str">
        <v>CA-2015-127173</v>
      </c>
      <c r="B1151" t="str">
        <f>INDEX(Orders[Customer ID], MATCH(A1151, Orders[Order ID],0))</f>
        <v>GM-14500</v>
      </c>
      <c r="C1151" s="4">
        <f>INDEX(Orders[Order Date], MATCH(A1151, Orders[Order ID],0))</f>
        <v>42273</v>
      </c>
      <c r="D1151">
        <f>SUMIF(Orders[Order ID], A1151, Orders[Sales])</f>
        <v>743.42599999999993</v>
      </c>
      <c r="I1151" t="s">
        <v>6025</v>
      </c>
      <c r="J1151" t="s">
        <v>2258</v>
      </c>
      <c r="K1151">
        <v>42273</v>
      </c>
      <c r="L1151">
        <v>743.42599999999993</v>
      </c>
    </row>
    <row r="1152" spans="1:12">
      <c r="A1152" t="str">
        <v>CA-2015-127327</v>
      </c>
      <c r="B1152" t="str">
        <f>INDEX(Orders[Customer ID], MATCH(A1152, Orders[Order ID],0))</f>
        <v>PW-19030</v>
      </c>
      <c r="C1152" s="4">
        <f>INDEX(Orders[Order Date], MATCH(A1152, Orders[Order ID],0))</f>
        <v>42038</v>
      </c>
      <c r="D1152">
        <f>SUMIF(Orders[Order ID], A1152, Orders[Sales])</f>
        <v>90.882000000000005</v>
      </c>
      <c r="I1152" t="s">
        <v>6645</v>
      </c>
      <c r="J1152" t="s">
        <v>1237</v>
      </c>
      <c r="K1152">
        <v>42038</v>
      </c>
      <c r="L1152">
        <v>90.882000000000005</v>
      </c>
    </row>
    <row r="1153" spans="1:12">
      <c r="A1153" t="str">
        <v>CA-2015-127418</v>
      </c>
      <c r="B1153" t="str">
        <f>INDEX(Orders[Customer ID], MATCH(A1153, Orders[Order ID],0))</f>
        <v>JJ-15445</v>
      </c>
      <c r="C1153" s="4">
        <f>INDEX(Orders[Order Date], MATCH(A1153, Orders[Order ID],0))</f>
        <v>42168</v>
      </c>
      <c r="D1153">
        <f>SUMIF(Orders[Order ID], A1153, Orders[Sales])</f>
        <v>36.624000000000002</v>
      </c>
      <c r="I1153" t="s">
        <v>6344</v>
      </c>
      <c r="J1153" t="s">
        <v>4756</v>
      </c>
      <c r="K1153">
        <v>42168</v>
      </c>
      <c r="L1153">
        <v>36.624000000000002</v>
      </c>
    </row>
    <row r="1154" spans="1:12">
      <c r="A1154" t="str">
        <v>CA-2015-127453</v>
      </c>
      <c r="B1154" t="str">
        <f>INDEX(Orders[Customer ID], MATCH(A1154, Orders[Order ID],0))</f>
        <v>JK-15370</v>
      </c>
      <c r="C1154" s="4">
        <f>INDEX(Orders[Order Date], MATCH(A1154, Orders[Order ID],0))</f>
        <v>42357</v>
      </c>
      <c r="D1154">
        <f>SUMIF(Orders[Order ID], A1154, Orders[Sales])</f>
        <v>526.73599999999999</v>
      </c>
      <c r="I1154" t="s">
        <v>5617</v>
      </c>
      <c r="J1154" t="s">
        <v>1203</v>
      </c>
      <c r="K1154">
        <v>42357</v>
      </c>
      <c r="L1154">
        <v>526.73599999999999</v>
      </c>
    </row>
    <row r="1155" spans="1:12">
      <c r="A1155" t="str">
        <v>CA-2015-127481</v>
      </c>
      <c r="B1155" t="str">
        <f>INDEX(Orders[Customer ID], MATCH(A1155, Orders[Order ID],0))</f>
        <v>JD-15895</v>
      </c>
      <c r="C1155" s="4">
        <f>INDEX(Orders[Order Date], MATCH(A1155, Orders[Order ID],0))</f>
        <v>42350</v>
      </c>
      <c r="D1155">
        <f>SUMIF(Orders[Order ID], A1155, Orders[Sales])</f>
        <v>130.28</v>
      </c>
      <c r="I1155" t="s">
        <v>5657</v>
      </c>
      <c r="J1155" t="s">
        <v>4165</v>
      </c>
      <c r="K1155">
        <v>42350</v>
      </c>
      <c r="L1155">
        <v>130.28</v>
      </c>
    </row>
    <row r="1156" spans="1:12">
      <c r="A1156" t="str">
        <v>CA-2015-127502</v>
      </c>
      <c r="B1156" t="str">
        <f>INDEX(Orders[Customer ID], MATCH(A1156, Orders[Order ID],0))</f>
        <v>MT-17815</v>
      </c>
      <c r="C1156" s="4">
        <f>INDEX(Orders[Order Date], MATCH(A1156, Orders[Order ID],0))</f>
        <v>42348</v>
      </c>
      <c r="D1156">
        <f>SUMIF(Orders[Order ID], A1156, Orders[Sales])</f>
        <v>5.76</v>
      </c>
      <c r="I1156" t="s">
        <v>5674</v>
      </c>
      <c r="J1156" t="s">
        <v>1338</v>
      </c>
      <c r="K1156">
        <v>42348</v>
      </c>
      <c r="L1156">
        <v>5.76</v>
      </c>
    </row>
    <row r="1157" spans="1:12">
      <c r="A1157" t="str">
        <v>CA-2015-127509</v>
      </c>
      <c r="B1157" t="str">
        <f>INDEX(Orders[Customer ID], MATCH(A1157, Orders[Order ID],0))</f>
        <v>AS-10090</v>
      </c>
      <c r="C1157" s="4">
        <f>INDEX(Orders[Order Date], MATCH(A1157, Orders[Order ID],0))</f>
        <v>42317</v>
      </c>
      <c r="D1157">
        <f>SUMIF(Orders[Order ID], A1157, Orders[Sales])</f>
        <v>1085.1600000000001</v>
      </c>
      <c r="I1157" t="s">
        <v>5862</v>
      </c>
      <c r="J1157" t="s">
        <v>744</v>
      </c>
      <c r="K1157">
        <v>42317</v>
      </c>
      <c r="L1157">
        <v>1085.1600000000001</v>
      </c>
    </row>
    <row r="1158" spans="1:12">
      <c r="A1158" t="str">
        <v>CA-2015-127544</v>
      </c>
      <c r="B1158" t="str">
        <f>INDEX(Orders[Customer ID], MATCH(A1158, Orders[Order ID],0))</f>
        <v>RD-19585</v>
      </c>
      <c r="C1158" s="4">
        <f>INDEX(Orders[Order Date], MATCH(A1158, Orders[Order ID],0))</f>
        <v>42224</v>
      </c>
      <c r="D1158">
        <f>SUMIF(Orders[Order ID], A1158, Orders[Sales])</f>
        <v>79.989999999999995</v>
      </c>
      <c r="I1158" t="s">
        <v>6218</v>
      </c>
      <c r="J1158" t="s">
        <v>2924</v>
      </c>
      <c r="K1158">
        <v>42224</v>
      </c>
      <c r="L1158">
        <v>79.989999999999995</v>
      </c>
    </row>
    <row r="1159" spans="1:12">
      <c r="A1159" t="str">
        <v>CA-2015-127593</v>
      </c>
      <c r="B1159" t="str">
        <f>INDEX(Orders[Customer ID], MATCH(A1159, Orders[Order ID],0))</f>
        <v>DH-13675</v>
      </c>
      <c r="C1159" s="4">
        <f>INDEX(Orders[Order Date], MATCH(A1159, Orders[Order ID],0))</f>
        <v>42268</v>
      </c>
      <c r="D1159">
        <f>SUMIF(Orders[Order ID], A1159, Orders[Sales])</f>
        <v>85.3</v>
      </c>
      <c r="I1159" t="s">
        <v>6057</v>
      </c>
      <c r="J1159" t="s">
        <v>5832</v>
      </c>
      <c r="K1159">
        <v>42268</v>
      </c>
      <c r="L1159">
        <v>85.3</v>
      </c>
    </row>
    <row r="1160" spans="1:12">
      <c r="A1160" t="str">
        <v>CA-2015-127607</v>
      </c>
      <c r="B1160" t="str">
        <f>INDEX(Orders[Customer ID], MATCH(A1160, Orders[Order ID],0))</f>
        <v>JK-15730</v>
      </c>
      <c r="C1160" s="4">
        <f>INDEX(Orders[Order Date], MATCH(A1160, Orders[Order ID],0))</f>
        <v>42083</v>
      </c>
      <c r="D1160">
        <f>SUMIF(Orders[Order ID], A1160, Orders[Sales])</f>
        <v>21.376000000000001</v>
      </c>
      <c r="I1160" t="s">
        <v>6557</v>
      </c>
      <c r="J1160" t="s">
        <v>1888</v>
      </c>
      <c r="K1160">
        <v>42083</v>
      </c>
      <c r="L1160">
        <v>21.376000000000001</v>
      </c>
    </row>
    <row r="1161" spans="1:12">
      <c r="A1161" t="str">
        <v>CA-2015-127754</v>
      </c>
      <c r="B1161" t="str">
        <f>INDEX(Orders[Customer ID], MATCH(A1161, Orders[Order ID],0))</f>
        <v>CK-12760</v>
      </c>
      <c r="C1161" s="4">
        <f>INDEX(Orders[Order Date], MATCH(A1161, Orders[Order ID],0))</f>
        <v>42211</v>
      </c>
      <c r="D1161">
        <f>SUMIF(Orders[Order ID], A1161, Orders[Sales])</f>
        <v>266.35199999999998</v>
      </c>
      <c r="I1161" t="s">
        <v>6243</v>
      </c>
      <c r="J1161" t="s">
        <v>1861</v>
      </c>
      <c r="K1161">
        <v>42211</v>
      </c>
      <c r="L1161">
        <v>266.35199999999998</v>
      </c>
    </row>
    <row r="1162" spans="1:12">
      <c r="A1162" t="str">
        <v>CA-2015-127824</v>
      </c>
      <c r="B1162" t="str">
        <f>INDEX(Orders[Customer ID], MATCH(A1162, Orders[Order ID],0))</f>
        <v>JC-15775</v>
      </c>
      <c r="C1162" s="4">
        <f>INDEX(Orders[Order Date], MATCH(A1162, Orders[Order ID],0))</f>
        <v>42295</v>
      </c>
      <c r="D1162">
        <f>SUMIF(Orders[Order ID], A1162, Orders[Sales])</f>
        <v>277.63400000000001</v>
      </c>
      <c r="I1162" t="s">
        <v>5957</v>
      </c>
      <c r="J1162" t="s">
        <v>2782</v>
      </c>
      <c r="K1162">
        <v>42295</v>
      </c>
      <c r="L1162">
        <v>277.63400000000001</v>
      </c>
    </row>
    <row r="1163" spans="1:12">
      <c r="A1163" t="str">
        <v>CA-2015-128013</v>
      </c>
      <c r="B1163" t="str">
        <f>INDEX(Orders[Customer ID], MATCH(A1163, Orders[Order ID],0))</f>
        <v>MF-18250</v>
      </c>
      <c r="C1163" s="4">
        <f>INDEX(Orders[Order Date], MATCH(A1163, Orders[Order ID],0))</f>
        <v>42225</v>
      </c>
      <c r="D1163">
        <f>SUMIF(Orders[Order ID], A1163, Orders[Sales])</f>
        <v>154.14000000000001</v>
      </c>
      <c r="I1163" t="s">
        <v>6215</v>
      </c>
      <c r="J1163" t="s">
        <v>206</v>
      </c>
      <c r="K1163">
        <v>42225</v>
      </c>
      <c r="L1163">
        <v>154.14000000000001</v>
      </c>
    </row>
    <row r="1164" spans="1:12">
      <c r="A1164" t="str">
        <v>CA-2015-128027</v>
      </c>
      <c r="B1164" t="str">
        <f>INDEX(Orders[Customer ID], MATCH(A1164, Orders[Order ID],0))</f>
        <v>CM-12385</v>
      </c>
      <c r="C1164" s="4">
        <f>INDEX(Orders[Order Date], MATCH(A1164, Orders[Order ID],0))</f>
        <v>42261</v>
      </c>
      <c r="D1164">
        <f>SUMIF(Orders[Order ID], A1164, Orders[Sales])</f>
        <v>269.49</v>
      </c>
      <c r="I1164" t="s">
        <v>6096</v>
      </c>
      <c r="J1164" t="s">
        <v>1029</v>
      </c>
      <c r="K1164">
        <v>42261</v>
      </c>
      <c r="L1164">
        <v>269.49</v>
      </c>
    </row>
    <row r="1165" spans="1:12">
      <c r="A1165" t="str">
        <v>CA-2015-128083</v>
      </c>
      <c r="B1165" t="str">
        <f>INDEX(Orders[Customer ID], MATCH(A1165, Orders[Order ID],0))</f>
        <v>EB-13750</v>
      </c>
      <c r="C1165" s="4">
        <f>INDEX(Orders[Order Date], MATCH(A1165, Orders[Order ID],0))</f>
        <v>42075</v>
      </c>
      <c r="D1165">
        <f>SUMIF(Orders[Order ID], A1165, Orders[Sales])</f>
        <v>45.975999999999999</v>
      </c>
      <c r="I1165" t="s">
        <v>6580</v>
      </c>
      <c r="J1165" t="s">
        <v>956</v>
      </c>
      <c r="K1165">
        <v>42075</v>
      </c>
      <c r="L1165">
        <v>45.975999999999999</v>
      </c>
    </row>
    <row r="1166" spans="1:12">
      <c r="A1166" t="str">
        <v>CA-2015-128125</v>
      </c>
      <c r="B1166" t="str">
        <f>INDEX(Orders[Customer ID], MATCH(A1166, Orders[Order ID],0))</f>
        <v>EB-13705</v>
      </c>
      <c r="C1166" s="4">
        <f>INDEX(Orders[Order Date], MATCH(A1166, Orders[Order ID],0))</f>
        <v>42094</v>
      </c>
      <c r="D1166">
        <f>SUMIF(Orders[Order ID], A1166, Orders[Sales])</f>
        <v>120.756</v>
      </c>
      <c r="I1166" t="s">
        <v>6527</v>
      </c>
      <c r="J1166" t="s">
        <v>1283</v>
      </c>
      <c r="K1166">
        <v>42094</v>
      </c>
      <c r="L1166">
        <v>120.756</v>
      </c>
    </row>
    <row r="1167" spans="1:12">
      <c r="A1167" t="str">
        <v>CA-2015-128139</v>
      </c>
      <c r="B1167" t="str">
        <f>INDEX(Orders[Customer ID], MATCH(A1167, Orders[Order ID],0))</f>
        <v>BD-11725</v>
      </c>
      <c r="C1167" s="4">
        <f>INDEX(Orders[Order Date], MATCH(A1167, Orders[Order ID],0))</f>
        <v>42188</v>
      </c>
      <c r="D1167">
        <f>SUMIF(Orders[Order ID], A1167, Orders[Sales])</f>
        <v>365.91</v>
      </c>
      <c r="I1167" t="s">
        <v>6293</v>
      </c>
      <c r="J1167" t="s">
        <v>2021</v>
      </c>
      <c r="K1167">
        <v>42188</v>
      </c>
      <c r="L1167">
        <v>365.91</v>
      </c>
    </row>
    <row r="1168" spans="1:12">
      <c r="A1168" t="str">
        <v>CA-2015-128167</v>
      </c>
      <c r="B1168" t="str">
        <f>INDEX(Orders[Customer ID], MATCH(A1168, Orders[Order ID],0))</f>
        <v>KL-16645</v>
      </c>
      <c r="C1168" s="4">
        <f>INDEX(Orders[Order Date], MATCH(A1168, Orders[Order ID],0))</f>
        <v>42177</v>
      </c>
      <c r="D1168">
        <f>SUMIF(Orders[Order ID], A1168, Orders[Sales])</f>
        <v>4.96</v>
      </c>
      <c r="I1168" t="s">
        <v>6320</v>
      </c>
      <c r="J1168" t="s">
        <v>1278</v>
      </c>
      <c r="K1168">
        <v>42177</v>
      </c>
      <c r="L1168">
        <v>4.96</v>
      </c>
    </row>
    <row r="1169" spans="1:12">
      <c r="A1169" t="str">
        <v>CA-2015-128356</v>
      </c>
      <c r="B1169" t="str">
        <f>INDEX(Orders[Customer ID], MATCH(A1169, Orders[Order ID],0))</f>
        <v>RP-19390</v>
      </c>
      <c r="C1169" s="4">
        <f>INDEX(Orders[Order Date], MATCH(A1169, Orders[Order ID],0))</f>
        <v>42279</v>
      </c>
      <c r="D1169">
        <f>SUMIF(Orders[Order ID], A1169, Orders[Sales])</f>
        <v>10.944000000000001</v>
      </c>
      <c r="I1169" t="s">
        <v>6003</v>
      </c>
      <c r="J1169" t="s">
        <v>916</v>
      </c>
      <c r="K1169">
        <v>42279</v>
      </c>
      <c r="L1169">
        <v>10.944000000000001</v>
      </c>
    </row>
    <row r="1170" spans="1:12">
      <c r="A1170" t="str">
        <v>CA-2015-128608</v>
      </c>
      <c r="B1170" t="str">
        <f>INDEX(Orders[Customer ID], MATCH(A1170, Orders[Order ID],0))</f>
        <v>CS-12490</v>
      </c>
      <c r="C1170" s="4">
        <f>INDEX(Orders[Order Date], MATCH(A1170, Orders[Order ID],0))</f>
        <v>42016</v>
      </c>
      <c r="D1170">
        <f>SUMIF(Orders[Order ID], A1170, Orders[Sales])</f>
        <v>389.43399999999997</v>
      </c>
      <c r="I1170" t="s">
        <v>6662</v>
      </c>
      <c r="J1170" t="s">
        <v>4416</v>
      </c>
      <c r="K1170">
        <v>42016</v>
      </c>
      <c r="L1170">
        <v>389.43399999999997</v>
      </c>
    </row>
    <row r="1171" spans="1:12">
      <c r="A1171" t="str">
        <v>CA-2015-128860</v>
      </c>
      <c r="B1171" t="str">
        <f>INDEX(Orders[Customer ID], MATCH(A1171, Orders[Order ID],0))</f>
        <v>SC-20725</v>
      </c>
      <c r="C1171" s="4">
        <f>INDEX(Orders[Order Date], MATCH(A1171, Orders[Order ID],0))</f>
        <v>42184</v>
      </c>
      <c r="D1171">
        <f>SUMIF(Orders[Order ID], A1171, Orders[Sales])</f>
        <v>20.103999999999999</v>
      </c>
      <c r="I1171" t="s">
        <v>6300</v>
      </c>
      <c r="J1171" t="s">
        <v>2985</v>
      </c>
      <c r="K1171">
        <v>42184</v>
      </c>
      <c r="L1171">
        <v>20.103999999999999</v>
      </c>
    </row>
    <row r="1172" spans="1:12">
      <c r="A1172" t="str">
        <v>CA-2015-128958</v>
      </c>
      <c r="B1172" t="str">
        <f>INDEX(Orders[Customer ID], MATCH(A1172, Orders[Order ID],0))</f>
        <v>CR-12820</v>
      </c>
      <c r="C1172" s="4">
        <f>INDEX(Orders[Order Date], MATCH(A1172, Orders[Order ID],0))</f>
        <v>42028</v>
      </c>
      <c r="D1172">
        <f>SUMIF(Orders[Order ID], A1172, Orders[Sales])</f>
        <v>13.12</v>
      </c>
      <c r="I1172" t="s">
        <v>6653</v>
      </c>
      <c r="J1172" t="s">
        <v>1896</v>
      </c>
      <c r="K1172">
        <v>42028</v>
      </c>
      <c r="L1172">
        <v>13.12</v>
      </c>
    </row>
    <row r="1173" spans="1:12">
      <c r="A1173" t="str">
        <v>CA-2015-128993</v>
      </c>
      <c r="B1173" t="str">
        <f>INDEX(Orders[Customer ID], MATCH(A1173, Orders[Order ID],0))</f>
        <v>CC-12670</v>
      </c>
      <c r="C1173" s="4">
        <f>INDEX(Orders[Order Date], MATCH(A1173, Orders[Order ID],0))</f>
        <v>42259</v>
      </c>
      <c r="D1173">
        <f>SUMIF(Orders[Order ID], A1173, Orders[Sales])</f>
        <v>21.98</v>
      </c>
      <c r="I1173" t="s">
        <v>6108</v>
      </c>
      <c r="J1173" t="s">
        <v>803</v>
      </c>
      <c r="K1173">
        <v>42259</v>
      </c>
      <c r="L1173">
        <v>21.98</v>
      </c>
    </row>
    <row r="1174" spans="1:12">
      <c r="A1174" t="str">
        <v>CA-2015-129042</v>
      </c>
      <c r="B1174" t="str">
        <f>INDEX(Orders[Customer ID], MATCH(A1174, Orders[Order ID],0))</f>
        <v>EM-13960</v>
      </c>
      <c r="C1174" s="4">
        <f>INDEX(Orders[Order Date], MATCH(A1174, Orders[Order ID],0))</f>
        <v>42350</v>
      </c>
      <c r="D1174">
        <f>SUMIF(Orders[Order ID], A1174, Orders[Sales])</f>
        <v>8.2200000000000006</v>
      </c>
      <c r="I1174" t="s">
        <v>5653</v>
      </c>
      <c r="J1174" t="s">
        <v>2728</v>
      </c>
      <c r="K1174">
        <v>42350</v>
      </c>
      <c r="L1174">
        <v>8.2200000000000006</v>
      </c>
    </row>
    <row r="1175" spans="1:12">
      <c r="A1175" t="str">
        <v>CA-2015-129098</v>
      </c>
      <c r="B1175" t="str">
        <f>INDEX(Orders[Customer ID], MATCH(A1175, Orders[Order ID],0))</f>
        <v>DK-13090</v>
      </c>
      <c r="C1175" s="4">
        <f>INDEX(Orders[Order Date], MATCH(A1175, Orders[Order ID],0))</f>
        <v>42286</v>
      </c>
      <c r="D1175">
        <f>SUMIF(Orders[Order ID], A1175, Orders[Sales])</f>
        <v>30.84</v>
      </c>
      <c r="I1175" t="s">
        <v>5977</v>
      </c>
      <c r="J1175" t="s">
        <v>1153</v>
      </c>
      <c r="K1175">
        <v>42286</v>
      </c>
      <c r="L1175">
        <v>30.84</v>
      </c>
    </row>
    <row r="1176" spans="1:12">
      <c r="A1176" t="str">
        <v>CA-2015-129112</v>
      </c>
      <c r="B1176" t="str">
        <f>INDEX(Orders[Customer ID], MATCH(A1176, Orders[Order ID],0))</f>
        <v>AW-10840</v>
      </c>
      <c r="C1176" s="4">
        <f>INDEX(Orders[Order Date], MATCH(A1176, Orders[Order ID],0))</f>
        <v>42337</v>
      </c>
      <c r="D1176">
        <f>SUMIF(Orders[Order ID], A1176, Orders[Sales])</f>
        <v>30.264000000000003</v>
      </c>
      <c r="I1176" t="s">
        <v>5744</v>
      </c>
      <c r="J1176" t="s">
        <v>496</v>
      </c>
      <c r="K1176">
        <v>42337</v>
      </c>
      <c r="L1176">
        <v>30.264000000000003</v>
      </c>
    </row>
    <row r="1177" spans="1:12">
      <c r="A1177" t="str">
        <v>CA-2015-129217</v>
      </c>
      <c r="B1177" t="str">
        <f>INDEX(Orders[Customer ID], MATCH(A1177, Orders[Order ID],0))</f>
        <v>DP-13390</v>
      </c>
      <c r="C1177" s="4">
        <f>INDEX(Orders[Order Date], MATCH(A1177, Orders[Order ID],0))</f>
        <v>42134</v>
      </c>
      <c r="D1177">
        <f>SUMIF(Orders[Order ID], A1177, Orders[Sales])</f>
        <v>107.75399999999999</v>
      </c>
      <c r="I1177" t="s">
        <v>6425</v>
      </c>
      <c r="J1177" t="s">
        <v>3914</v>
      </c>
      <c r="K1177">
        <v>42134</v>
      </c>
      <c r="L1177">
        <v>107.75399999999999</v>
      </c>
    </row>
    <row r="1178" spans="1:12">
      <c r="A1178" t="str">
        <v>CA-2015-129322</v>
      </c>
      <c r="B1178" t="str">
        <f>INDEX(Orders[Customer ID], MATCH(A1178, Orders[Order ID],0))</f>
        <v>DB-13405</v>
      </c>
      <c r="C1178" s="4">
        <f>INDEX(Orders[Order Date], MATCH(A1178, Orders[Order ID],0))</f>
        <v>42224</v>
      </c>
      <c r="D1178">
        <f>SUMIF(Orders[Order ID], A1178, Orders[Sales])</f>
        <v>601.44000000000005</v>
      </c>
      <c r="I1178" t="s">
        <v>6217</v>
      </c>
      <c r="J1178" t="s">
        <v>2982</v>
      </c>
      <c r="K1178">
        <v>42224</v>
      </c>
      <c r="L1178">
        <v>601.44000000000005</v>
      </c>
    </row>
    <row r="1179" spans="1:12">
      <c r="A1179" t="str">
        <v>CA-2015-129392</v>
      </c>
      <c r="B1179" t="str">
        <f>INDEX(Orders[Customer ID], MATCH(A1179, Orders[Order ID],0))</f>
        <v>DM-13015</v>
      </c>
      <c r="C1179" s="4">
        <f>INDEX(Orders[Order Date], MATCH(A1179, Orders[Order ID],0))</f>
        <v>42193</v>
      </c>
      <c r="D1179">
        <f>SUMIF(Orders[Order ID], A1179, Orders[Sales])</f>
        <v>21.12</v>
      </c>
      <c r="I1179" t="s">
        <v>6280</v>
      </c>
      <c r="J1179" t="s">
        <v>1513</v>
      </c>
      <c r="K1179">
        <v>42193</v>
      </c>
      <c r="L1179">
        <v>21.12</v>
      </c>
    </row>
    <row r="1180" spans="1:12">
      <c r="A1180" t="str">
        <v>CA-2015-129476</v>
      </c>
      <c r="B1180" t="str">
        <f>INDEX(Orders[Customer ID], MATCH(A1180, Orders[Order ID],0))</f>
        <v>PA-19060</v>
      </c>
      <c r="C1180" s="4">
        <f>INDEX(Orders[Order Date], MATCH(A1180, Orders[Order ID],0))</f>
        <v>42292</v>
      </c>
      <c r="D1180">
        <f>SUMIF(Orders[Order ID], A1180, Orders[Sales])</f>
        <v>339.96</v>
      </c>
      <c r="I1180" t="s">
        <v>5960</v>
      </c>
      <c r="J1180" t="s">
        <v>2201</v>
      </c>
      <c r="K1180">
        <v>42292</v>
      </c>
      <c r="L1180">
        <v>339.96</v>
      </c>
    </row>
    <row r="1181" spans="1:12">
      <c r="A1181" t="str">
        <v>CA-2015-129525</v>
      </c>
      <c r="B1181" t="str">
        <f>INDEX(Orders[Customer ID], MATCH(A1181, Orders[Order ID],0))</f>
        <v>VP-21760</v>
      </c>
      <c r="C1181" s="4">
        <f>INDEX(Orders[Order Date], MATCH(A1181, Orders[Order ID],0))</f>
        <v>42323</v>
      </c>
      <c r="D1181">
        <f>SUMIF(Orders[Order ID], A1181, Orders[Sales])</f>
        <v>166.92</v>
      </c>
      <c r="I1181" t="s">
        <v>5833</v>
      </c>
      <c r="J1181" t="s">
        <v>1788</v>
      </c>
      <c r="K1181">
        <v>42323</v>
      </c>
      <c r="L1181">
        <v>166.92</v>
      </c>
    </row>
    <row r="1182" spans="1:12">
      <c r="A1182" t="str">
        <v>CA-2015-129532</v>
      </c>
      <c r="B1182" t="str">
        <f>INDEX(Orders[Customer ID], MATCH(A1182, Orders[Order ID],0))</f>
        <v>YS-21880</v>
      </c>
      <c r="C1182" s="4">
        <f>INDEX(Orders[Order Date], MATCH(A1182, Orders[Order ID],0))</f>
        <v>42346</v>
      </c>
      <c r="D1182">
        <f>SUMIF(Orders[Order ID], A1182, Orders[Sales])</f>
        <v>457.96000000000004</v>
      </c>
      <c r="I1182" t="s">
        <v>5680</v>
      </c>
      <c r="J1182" t="s">
        <v>273</v>
      </c>
      <c r="K1182">
        <v>42346</v>
      </c>
      <c r="L1182">
        <v>457.96000000000004</v>
      </c>
    </row>
    <row r="1183" spans="1:12">
      <c r="A1183" t="str">
        <v>CA-2015-129546</v>
      </c>
      <c r="B1183" t="str">
        <f>INDEX(Orders[Customer ID], MATCH(A1183, Orders[Order ID],0))</f>
        <v>RP-19855</v>
      </c>
      <c r="C1183" s="4">
        <f>INDEX(Orders[Order Date], MATCH(A1183, Orders[Order ID],0))</f>
        <v>42275</v>
      </c>
      <c r="D1183">
        <f>SUMIF(Orders[Order ID], A1183, Orders[Sales])</f>
        <v>351.916</v>
      </c>
      <c r="I1183" t="s">
        <v>6012</v>
      </c>
      <c r="J1183" t="s">
        <v>775</v>
      </c>
      <c r="K1183">
        <v>42275</v>
      </c>
      <c r="L1183">
        <v>351.916</v>
      </c>
    </row>
    <row r="1184" spans="1:12">
      <c r="A1184" t="str">
        <v>CA-2015-129700</v>
      </c>
      <c r="B1184" t="str">
        <f>INDEX(Orders[Customer ID], MATCH(A1184, Orders[Order ID],0))</f>
        <v>LA-16780</v>
      </c>
      <c r="C1184" s="4">
        <f>INDEX(Orders[Order Date], MATCH(A1184, Orders[Order ID],0))</f>
        <v>42128</v>
      </c>
      <c r="D1184">
        <f>SUMIF(Orders[Order ID], A1184, Orders[Sales])</f>
        <v>22.288</v>
      </c>
      <c r="I1184" t="s">
        <v>6438</v>
      </c>
      <c r="J1184" t="s">
        <v>2759</v>
      </c>
      <c r="K1184">
        <v>42128</v>
      </c>
      <c r="L1184">
        <v>22.288</v>
      </c>
    </row>
    <row r="1185" spans="1:12">
      <c r="A1185" t="str">
        <v>CA-2015-129770</v>
      </c>
      <c r="B1185" t="str">
        <f>INDEX(Orders[Customer ID], MATCH(A1185, Orders[Order ID],0))</f>
        <v>JE-15715</v>
      </c>
      <c r="C1185" s="4">
        <f>INDEX(Orders[Order Date], MATCH(A1185, Orders[Order ID],0))</f>
        <v>42056</v>
      </c>
      <c r="D1185">
        <f>SUMIF(Orders[Order ID], A1185, Orders[Sales])</f>
        <v>49.12</v>
      </c>
      <c r="I1185" t="s">
        <v>6616</v>
      </c>
      <c r="J1185" t="s">
        <v>1244</v>
      </c>
      <c r="K1185">
        <v>42056</v>
      </c>
      <c r="L1185">
        <v>49.12</v>
      </c>
    </row>
    <row r="1186" spans="1:12">
      <c r="A1186" t="str">
        <v>CA-2015-129854</v>
      </c>
      <c r="B1186" t="str">
        <f>INDEX(Orders[Customer ID], MATCH(A1186, Orders[Order ID],0))</f>
        <v>RB-19705</v>
      </c>
      <c r="C1186" s="4">
        <f>INDEX(Orders[Order Date], MATCH(A1186, Orders[Order ID],0))</f>
        <v>42238</v>
      </c>
      <c r="D1186">
        <f>SUMIF(Orders[Order ID], A1186, Orders[Sales])</f>
        <v>16.52</v>
      </c>
      <c r="I1186" t="s">
        <v>6184</v>
      </c>
      <c r="J1186" t="s">
        <v>1411</v>
      </c>
      <c r="K1186">
        <v>42238</v>
      </c>
      <c r="L1186">
        <v>16.52</v>
      </c>
    </row>
    <row r="1187" spans="1:12">
      <c r="A1187" t="str">
        <v>CA-2015-129896</v>
      </c>
      <c r="B1187" t="str">
        <f>INDEX(Orders[Customer ID], MATCH(A1187, Orders[Order ID],0))</f>
        <v>PF-19120</v>
      </c>
      <c r="C1187" s="4">
        <f>INDEX(Orders[Order Date], MATCH(A1187, Orders[Order ID],0))</f>
        <v>42170</v>
      </c>
      <c r="D1187">
        <f>SUMIF(Orders[Order ID], A1187, Orders[Sales])</f>
        <v>496.89599999999996</v>
      </c>
      <c r="I1187" t="s">
        <v>6340</v>
      </c>
      <c r="J1187" t="s">
        <v>6087</v>
      </c>
      <c r="K1187">
        <v>42170</v>
      </c>
      <c r="L1187">
        <v>496.89599999999996</v>
      </c>
    </row>
    <row r="1188" spans="1:12">
      <c r="A1188" t="str">
        <v>CA-2015-129917</v>
      </c>
      <c r="B1188" t="str">
        <f>INDEX(Orders[Customer ID], MATCH(A1188, Orders[Order ID],0))</f>
        <v>HM-14980</v>
      </c>
      <c r="C1188" s="4">
        <f>INDEX(Orders[Order Date], MATCH(A1188, Orders[Order ID],0))</f>
        <v>42279</v>
      </c>
      <c r="D1188">
        <f>SUMIF(Orders[Order ID], A1188, Orders[Sales])</f>
        <v>569.33600000000001</v>
      </c>
      <c r="I1188" t="s">
        <v>6000</v>
      </c>
      <c r="J1188" t="s">
        <v>3412</v>
      </c>
      <c r="K1188">
        <v>42279</v>
      </c>
      <c r="L1188">
        <v>569.33600000000001</v>
      </c>
    </row>
    <row r="1189" spans="1:12">
      <c r="A1189" t="str">
        <v>CA-2015-130022</v>
      </c>
      <c r="B1189" t="str">
        <f>INDEX(Orders[Customer ID], MATCH(A1189, Orders[Order ID],0))</f>
        <v>JK-16120</v>
      </c>
      <c r="C1189" s="4">
        <f>INDEX(Orders[Order Date], MATCH(A1189, Orders[Order ID],0))</f>
        <v>42226</v>
      </c>
      <c r="D1189">
        <f>SUMIF(Orders[Order ID], A1189, Orders[Sales])</f>
        <v>74.94</v>
      </c>
      <c r="I1189" t="s">
        <v>6206</v>
      </c>
      <c r="J1189" t="s">
        <v>2447</v>
      </c>
      <c r="K1189">
        <v>42226</v>
      </c>
      <c r="L1189">
        <v>74.94</v>
      </c>
    </row>
    <row r="1190" spans="1:12">
      <c r="A1190" t="str">
        <v>CA-2015-130113</v>
      </c>
      <c r="B1190" t="str">
        <f>INDEX(Orders[Customer ID], MATCH(A1190, Orders[Order ID],0))</f>
        <v>AH-10030</v>
      </c>
      <c r="C1190" s="4">
        <f>INDEX(Orders[Order Date], MATCH(A1190, Orders[Order ID],0))</f>
        <v>42365</v>
      </c>
      <c r="D1190">
        <f>SUMIF(Orders[Order ID], A1190, Orders[Sales])</f>
        <v>991.26</v>
      </c>
      <c r="I1190" t="s">
        <v>5573</v>
      </c>
      <c r="J1190" t="s">
        <v>332</v>
      </c>
      <c r="K1190">
        <v>42365</v>
      </c>
      <c r="L1190">
        <v>991.26</v>
      </c>
    </row>
    <row r="1191" spans="1:12">
      <c r="A1191" t="str">
        <v>CA-2015-130183</v>
      </c>
      <c r="B1191" t="str">
        <f>INDEX(Orders[Customer ID], MATCH(A1191, Orders[Order ID],0))</f>
        <v>PO-18850</v>
      </c>
      <c r="C1191" s="4">
        <f>INDEX(Orders[Order Date], MATCH(A1191, Orders[Order ID],0))</f>
        <v>42321</v>
      </c>
      <c r="D1191">
        <f>SUMIF(Orders[Order ID], A1191, Orders[Sales])</f>
        <v>613.99919999999997</v>
      </c>
      <c r="I1191" t="s">
        <v>5849</v>
      </c>
      <c r="J1191" t="s">
        <v>103</v>
      </c>
      <c r="K1191">
        <v>42321</v>
      </c>
      <c r="L1191">
        <v>613.99919999999997</v>
      </c>
    </row>
    <row r="1192" spans="1:12">
      <c r="A1192" t="str">
        <v>CA-2015-130204</v>
      </c>
      <c r="B1192" t="str">
        <f>INDEX(Orders[Customer ID], MATCH(A1192, Orders[Order ID],0))</f>
        <v>DB-13120</v>
      </c>
      <c r="C1192" s="4">
        <f>INDEX(Orders[Order Date], MATCH(A1192, Orders[Order ID],0))</f>
        <v>42250</v>
      </c>
      <c r="D1192">
        <f>SUMIF(Orders[Order ID], A1192, Orders[Sales])</f>
        <v>178.79</v>
      </c>
      <c r="I1192" t="s">
        <v>6150</v>
      </c>
      <c r="J1192" t="s">
        <v>1281</v>
      </c>
      <c r="K1192">
        <v>42250</v>
      </c>
      <c r="L1192">
        <v>178.79</v>
      </c>
    </row>
    <row r="1193" spans="1:12">
      <c r="A1193" t="str">
        <v>CA-2015-130218</v>
      </c>
      <c r="B1193" t="str">
        <f>INDEX(Orders[Customer ID], MATCH(A1193, Orders[Order ID],0))</f>
        <v>SG-20470</v>
      </c>
      <c r="C1193" s="4">
        <f>INDEX(Orders[Order Date], MATCH(A1193, Orders[Order ID],0))</f>
        <v>42086</v>
      </c>
      <c r="D1193">
        <f>SUMIF(Orders[Order ID], A1193, Orders[Sales])</f>
        <v>59.480000000000004</v>
      </c>
      <c r="I1193" t="s">
        <v>6547</v>
      </c>
      <c r="J1193" t="s">
        <v>2945</v>
      </c>
      <c r="K1193">
        <v>42086</v>
      </c>
      <c r="L1193">
        <v>59.480000000000004</v>
      </c>
    </row>
    <row r="1194" spans="1:12">
      <c r="A1194" t="str">
        <v>CA-2015-130253</v>
      </c>
      <c r="B1194" t="str">
        <f>INDEX(Orders[Customer ID], MATCH(A1194, Orders[Order ID],0))</f>
        <v>PP-18955</v>
      </c>
      <c r="C1194" s="4">
        <f>INDEX(Orders[Order Date], MATCH(A1194, Orders[Order ID],0))</f>
        <v>42352</v>
      </c>
      <c r="D1194">
        <f>SUMIF(Orders[Order ID], A1194, Orders[Sales])</f>
        <v>15.24</v>
      </c>
      <c r="I1194" t="s">
        <v>5643</v>
      </c>
      <c r="J1194" t="s">
        <v>2076</v>
      </c>
      <c r="K1194">
        <v>42352</v>
      </c>
      <c r="L1194">
        <v>15.24</v>
      </c>
    </row>
    <row r="1195" spans="1:12">
      <c r="A1195" t="str">
        <v>CA-2015-130365</v>
      </c>
      <c r="B1195" t="str">
        <f>INDEX(Orders[Customer ID], MATCH(A1195, Orders[Order ID],0))</f>
        <v>ZC-21910</v>
      </c>
      <c r="C1195" s="4">
        <f>INDEX(Orders[Order Date], MATCH(A1195, Orders[Order ID],0))</f>
        <v>42119</v>
      </c>
      <c r="D1195">
        <f>SUMIF(Orders[Order ID], A1195, Orders[Sales])</f>
        <v>349.08199999999999</v>
      </c>
      <c r="I1195" t="s">
        <v>6467</v>
      </c>
      <c r="J1195" t="s">
        <v>1420</v>
      </c>
      <c r="K1195">
        <v>42119</v>
      </c>
      <c r="L1195">
        <v>349.08199999999999</v>
      </c>
    </row>
    <row r="1196" spans="1:12">
      <c r="A1196" t="str">
        <v>CA-2015-130456</v>
      </c>
      <c r="B1196" t="str">
        <f>INDEX(Orders[Customer ID], MATCH(A1196, Orders[Order ID],0))</f>
        <v>DS-13180</v>
      </c>
      <c r="C1196" s="4">
        <f>INDEX(Orders[Order Date], MATCH(A1196, Orders[Order ID],0))</f>
        <v>42237</v>
      </c>
      <c r="D1196">
        <f>SUMIF(Orders[Order ID], A1196, Orders[Sales])</f>
        <v>667.37800000000004</v>
      </c>
      <c r="I1196" t="s">
        <v>6187</v>
      </c>
      <c r="J1196" t="s">
        <v>623</v>
      </c>
      <c r="K1196">
        <v>42237</v>
      </c>
      <c r="L1196">
        <v>667.37800000000004</v>
      </c>
    </row>
    <row r="1197" spans="1:12">
      <c r="A1197" t="str">
        <v>CA-2015-130554</v>
      </c>
      <c r="B1197" t="str">
        <f>INDEX(Orders[Customer ID], MATCH(A1197, Orders[Order ID],0))</f>
        <v>FM-14290</v>
      </c>
      <c r="C1197" s="4">
        <f>INDEX(Orders[Order Date], MATCH(A1197, Orders[Order ID],0))</f>
        <v>42101</v>
      </c>
      <c r="D1197">
        <f>SUMIF(Orders[Order ID], A1197, Orders[Sales])</f>
        <v>11.736000000000001</v>
      </c>
      <c r="I1197" t="s">
        <v>6509</v>
      </c>
      <c r="J1197" t="s">
        <v>984</v>
      </c>
      <c r="K1197">
        <v>42101</v>
      </c>
      <c r="L1197">
        <v>11.736000000000001</v>
      </c>
    </row>
    <row r="1198" spans="1:12">
      <c r="A1198" t="str">
        <v>CA-2015-130610</v>
      </c>
      <c r="B1198" t="str">
        <f>INDEX(Orders[Customer ID], MATCH(A1198, Orders[Order ID],0))</f>
        <v>VP-21730</v>
      </c>
      <c r="C1198" s="4">
        <f>INDEX(Orders[Order Date], MATCH(A1198, Orders[Order ID],0))</f>
        <v>42190</v>
      </c>
      <c r="D1198">
        <f>SUMIF(Orders[Order ID], A1198, Orders[Sales])</f>
        <v>19</v>
      </c>
      <c r="I1198" t="s">
        <v>6287</v>
      </c>
      <c r="J1198" t="s">
        <v>867</v>
      </c>
      <c r="K1198">
        <v>42190</v>
      </c>
      <c r="L1198">
        <v>19</v>
      </c>
    </row>
    <row r="1199" spans="1:12">
      <c r="A1199" t="str">
        <v>CA-2015-130659</v>
      </c>
      <c r="B1199" t="str">
        <f>INDEX(Orders[Customer ID], MATCH(A1199, Orders[Order ID],0))</f>
        <v>MS-17365</v>
      </c>
      <c r="C1199" s="4">
        <f>INDEX(Orders[Order Date], MATCH(A1199, Orders[Order ID],0))</f>
        <v>42342</v>
      </c>
      <c r="D1199">
        <f>SUMIF(Orders[Order ID], A1199, Orders[Sales])</f>
        <v>2201.864</v>
      </c>
      <c r="I1199" t="s">
        <v>5712</v>
      </c>
      <c r="J1199" t="s">
        <v>3546</v>
      </c>
      <c r="K1199">
        <v>42342</v>
      </c>
      <c r="L1199">
        <v>2201.864</v>
      </c>
    </row>
    <row r="1200" spans="1:12">
      <c r="A1200" t="str">
        <v>CA-2015-130736</v>
      </c>
      <c r="B1200" t="str">
        <f>INDEX(Orders[Customer ID], MATCH(A1200, Orders[Order ID],0))</f>
        <v>JF-15490</v>
      </c>
      <c r="C1200" s="4">
        <f>INDEX(Orders[Order Date], MATCH(A1200, Orders[Order ID],0))</f>
        <v>42345</v>
      </c>
      <c r="D1200">
        <f>SUMIF(Orders[Order ID], A1200, Orders[Sales])</f>
        <v>6.57</v>
      </c>
      <c r="I1200" t="s">
        <v>5683</v>
      </c>
      <c r="J1200" t="s">
        <v>2514</v>
      </c>
      <c r="K1200">
        <v>42345</v>
      </c>
      <c r="L1200">
        <v>6.57</v>
      </c>
    </row>
    <row r="1201" spans="1:12">
      <c r="A1201" t="str">
        <v>CA-2015-130785</v>
      </c>
      <c r="B1201" t="str">
        <f>INDEX(Orders[Customer ID], MATCH(A1201, Orders[Order ID],0))</f>
        <v>AG-10900</v>
      </c>
      <c r="C1201" s="4">
        <f>INDEX(Orders[Order Date], MATCH(A1201, Orders[Order ID],0))</f>
        <v>42252</v>
      </c>
      <c r="D1201">
        <f>SUMIF(Orders[Order ID], A1201, Orders[Sales])</f>
        <v>733.28300000000002</v>
      </c>
      <c r="I1201" t="s">
        <v>6140</v>
      </c>
      <c r="J1201" t="s">
        <v>2048</v>
      </c>
      <c r="K1201">
        <v>42252</v>
      </c>
      <c r="L1201">
        <v>733.28300000000002</v>
      </c>
    </row>
    <row r="1202" spans="1:12">
      <c r="A1202" t="str">
        <v>CA-2015-130792</v>
      </c>
      <c r="B1202" t="str">
        <f>INDEX(Orders[Customer ID], MATCH(A1202, Orders[Order ID],0))</f>
        <v>RA-19915</v>
      </c>
      <c r="C1202" s="4">
        <f>INDEX(Orders[Order Date], MATCH(A1202, Orders[Order ID],0))</f>
        <v>42122</v>
      </c>
      <c r="D1202">
        <f>SUMIF(Orders[Order ID], A1202, Orders[Sales])</f>
        <v>44.660000000000004</v>
      </c>
      <c r="I1202" t="s">
        <v>6455</v>
      </c>
      <c r="J1202" t="s">
        <v>314</v>
      </c>
      <c r="K1202">
        <v>42122</v>
      </c>
      <c r="L1202">
        <v>44.660000000000004</v>
      </c>
    </row>
    <row r="1203" spans="1:12">
      <c r="A1203" t="str">
        <v>CA-2015-130848</v>
      </c>
      <c r="B1203" t="str">
        <f>INDEX(Orders[Customer ID], MATCH(A1203, Orders[Order ID],0))</f>
        <v>DG-13300</v>
      </c>
      <c r="C1203" s="4">
        <f>INDEX(Orders[Order Date], MATCH(A1203, Orders[Order ID],0))</f>
        <v>42302</v>
      </c>
      <c r="D1203">
        <f>SUMIF(Orders[Order ID], A1203, Orders[Sales])</f>
        <v>582.33600000000001</v>
      </c>
      <c r="I1203" t="s">
        <v>5936</v>
      </c>
      <c r="J1203" t="s">
        <v>893</v>
      </c>
      <c r="K1203">
        <v>42302</v>
      </c>
      <c r="L1203">
        <v>582.33600000000001</v>
      </c>
    </row>
    <row r="1204" spans="1:12">
      <c r="A1204" t="str">
        <v>CA-2015-130855</v>
      </c>
      <c r="B1204" t="str">
        <f>INDEX(Orders[Customer ID], MATCH(A1204, Orders[Order ID],0))</f>
        <v>RF-19840</v>
      </c>
      <c r="C1204" s="4">
        <f>INDEX(Orders[Order Date], MATCH(A1204, Orders[Order ID],0))</f>
        <v>42367</v>
      </c>
      <c r="D1204">
        <f>SUMIF(Orders[Order ID], A1204, Orders[Sales])</f>
        <v>6.36</v>
      </c>
      <c r="I1204" t="s">
        <v>5559</v>
      </c>
      <c r="J1204" t="s">
        <v>154</v>
      </c>
      <c r="K1204">
        <v>42367</v>
      </c>
      <c r="L1204">
        <v>6.36</v>
      </c>
    </row>
    <row r="1205" spans="1:12">
      <c r="A1205" t="str">
        <v>CA-2015-130876</v>
      </c>
      <c r="B1205" t="str">
        <f>INDEX(Orders[Customer ID], MATCH(A1205, Orders[Order ID],0))</f>
        <v>AZ-10750</v>
      </c>
      <c r="C1205" s="4">
        <f>INDEX(Orders[Order Date], MATCH(A1205, Orders[Order ID],0))</f>
        <v>42136</v>
      </c>
      <c r="D1205">
        <f>SUMIF(Orders[Order ID], A1205, Orders[Sales])</f>
        <v>36.630000000000003</v>
      </c>
      <c r="I1205" t="s">
        <v>6421</v>
      </c>
      <c r="J1205" t="s">
        <v>2803</v>
      </c>
      <c r="K1205">
        <v>42136</v>
      </c>
      <c r="L1205">
        <v>36.630000000000003</v>
      </c>
    </row>
    <row r="1206" spans="1:12">
      <c r="A1206" t="str">
        <v>CA-2015-130883</v>
      </c>
      <c r="B1206" t="str">
        <f>INDEX(Orders[Customer ID], MATCH(A1206, Orders[Order ID],0))</f>
        <v>TB-21520</v>
      </c>
      <c r="C1206" s="4">
        <f>INDEX(Orders[Order Date], MATCH(A1206, Orders[Order ID],0))</f>
        <v>42273</v>
      </c>
      <c r="D1206">
        <f>SUMIF(Orders[Order ID], A1206, Orders[Sales])</f>
        <v>412.66399999999999</v>
      </c>
      <c r="I1206" t="s">
        <v>6019</v>
      </c>
      <c r="J1206" t="s">
        <v>2264</v>
      </c>
      <c r="K1206">
        <v>42273</v>
      </c>
      <c r="L1206">
        <v>412.66399999999999</v>
      </c>
    </row>
    <row r="1207" spans="1:12">
      <c r="A1207" t="str">
        <v>CA-2015-130890</v>
      </c>
      <c r="B1207" t="str">
        <f>INDEX(Orders[Customer ID], MATCH(A1207, Orders[Order ID],0))</f>
        <v>JO-15280</v>
      </c>
      <c r="C1207" s="4">
        <f>INDEX(Orders[Order Date], MATCH(A1207, Orders[Order ID],0))</f>
        <v>42310</v>
      </c>
      <c r="D1207">
        <f>SUMIF(Orders[Order ID], A1207, Orders[Sales])</f>
        <v>1038.8399999999999</v>
      </c>
      <c r="I1207" t="s">
        <v>5900</v>
      </c>
      <c r="J1207" t="s">
        <v>1998</v>
      </c>
      <c r="K1207">
        <v>42310</v>
      </c>
      <c r="L1207">
        <v>1038.8399999999999</v>
      </c>
    </row>
    <row r="1208" spans="1:12">
      <c r="A1208" t="str">
        <v>CA-2015-130974</v>
      </c>
      <c r="B1208" t="str">
        <f>INDEX(Orders[Customer ID], MATCH(A1208, Orders[Order ID],0))</f>
        <v>MA-17560</v>
      </c>
      <c r="C1208" s="4">
        <f>INDEX(Orders[Order Date], MATCH(A1208, Orders[Order ID],0))</f>
        <v>42335</v>
      </c>
      <c r="D1208">
        <f>SUMIF(Orders[Order ID], A1208, Orders[Sales])</f>
        <v>1170.9180000000001</v>
      </c>
      <c r="I1208" t="s">
        <v>5762</v>
      </c>
      <c r="J1208" t="s">
        <v>1631</v>
      </c>
      <c r="K1208">
        <v>42335</v>
      </c>
      <c r="L1208">
        <v>1170.9180000000001</v>
      </c>
    </row>
    <row r="1209" spans="1:12">
      <c r="A1209" t="str">
        <v>CA-2015-130995</v>
      </c>
      <c r="B1209" t="str">
        <f>INDEX(Orders[Customer ID], MATCH(A1209, Orders[Order ID],0))</f>
        <v>QJ-19255</v>
      </c>
      <c r="C1209" s="4">
        <f>INDEX(Orders[Order Date], MATCH(A1209, Orders[Order ID],0))</f>
        <v>42309</v>
      </c>
      <c r="D1209">
        <f>SUMIF(Orders[Order ID], A1209, Orders[Sales])</f>
        <v>4.95</v>
      </c>
      <c r="I1209" t="s">
        <v>5909</v>
      </c>
      <c r="J1209" t="s">
        <v>653</v>
      </c>
      <c r="K1209">
        <v>42309</v>
      </c>
      <c r="L1209">
        <v>4.95</v>
      </c>
    </row>
    <row r="1210" spans="1:12">
      <c r="A1210" t="str">
        <v>CA-2015-131072</v>
      </c>
      <c r="B1210" t="str">
        <f>INDEX(Orders[Customer ID], MATCH(A1210, Orders[Order ID],0))</f>
        <v>KL-16645</v>
      </c>
      <c r="C1210" s="4">
        <f>INDEX(Orders[Order Date], MATCH(A1210, Orders[Order ID],0))</f>
        <v>42313</v>
      </c>
      <c r="D1210">
        <f>SUMIF(Orders[Order ID], A1210, Orders[Sales])</f>
        <v>98.352000000000004</v>
      </c>
      <c r="I1210" t="s">
        <v>5895</v>
      </c>
      <c r="J1210" t="s">
        <v>1278</v>
      </c>
      <c r="K1210">
        <v>42313</v>
      </c>
      <c r="L1210">
        <v>98.352000000000004</v>
      </c>
    </row>
    <row r="1211" spans="1:12">
      <c r="A1211" t="str">
        <v>CA-2015-131128</v>
      </c>
      <c r="B1211" t="str">
        <f>INDEX(Orders[Customer ID], MATCH(A1211, Orders[Order ID],0))</f>
        <v>TB-21520</v>
      </c>
      <c r="C1211" s="4">
        <f>INDEX(Orders[Order Date], MATCH(A1211, Orders[Order ID],0))</f>
        <v>42296</v>
      </c>
      <c r="D1211">
        <f>SUMIF(Orders[Order ID], A1211, Orders[Sales])</f>
        <v>34.44</v>
      </c>
      <c r="I1211" t="s">
        <v>5952</v>
      </c>
      <c r="J1211" t="s">
        <v>2264</v>
      </c>
      <c r="K1211">
        <v>42296</v>
      </c>
      <c r="L1211">
        <v>34.44</v>
      </c>
    </row>
    <row r="1212" spans="1:12">
      <c r="A1212" t="str">
        <v>CA-2015-131338</v>
      </c>
      <c r="B1212" t="str">
        <f>INDEX(Orders[Customer ID], MATCH(A1212, Orders[Order ID],0))</f>
        <v>NP-18325</v>
      </c>
      <c r="C1212" s="4">
        <f>INDEX(Orders[Order Date], MATCH(A1212, Orders[Order ID],0))</f>
        <v>42225</v>
      </c>
      <c r="D1212">
        <f>SUMIF(Orders[Order ID], A1212, Orders[Sales])</f>
        <v>3385.614</v>
      </c>
      <c r="I1212" t="s">
        <v>6210</v>
      </c>
      <c r="J1212" t="s">
        <v>650</v>
      </c>
      <c r="K1212">
        <v>42225</v>
      </c>
      <c r="L1212">
        <v>3385.614</v>
      </c>
    </row>
    <row r="1213" spans="1:12">
      <c r="A1213" t="str">
        <v>CA-2015-131352</v>
      </c>
      <c r="B1213" t="str">
        <f>INDEX(Orders[Customer ID], MATCH(A1213, Orders[Order ID],0))</f>
        <v>GH-14485</v>
      </c>
      <c r="C1213" s="4">
        <f>INDEX(Orders[Order Date], MATCH(A1213, Orders[Order ID],0))</f>
        <v>42285</v>
      </c>
      <c r="D1213">
        <f>SUMIF(Orders[Order ID], A1213, Orders[Sales])</f>
        <v>72.78</v>
      </c>
      <c r="I1213" t="s">
        <v>5984</v>
      </c>
      <c r="J1213" t="s">
        <v>4094</v>
      </c>
      <c r="K1213">
        <v>42285</v>
      </c>
      <c r="L1213">
        <v>72.78</v>
      </c>
    </row>
    <row r="1214" spans="1:12">
      <c r="A1214" t="str">
        <v>CA-2015-131422</v>
      </c>
      <c r="B1214" t="str">
        <f>INDEX(Orders[Customer ID], MATCH(A1214, Orders[Order ID],0))</f>
        <v>GB-14530</v>
      </c>
      <c r="C1214" s="4">
        <f>INDEX(Orders[Order Date], MATCH(A1214, Orders[Order ID],0))</f>
        <v>42313</v>
      </c>
      <c r="D1214">
        <f>SUMIF(Orders[Order ID], A1214, Orders[Sales])</f>
        <v>207</v>
      </c>
      <c r="I1214" t="s">
        <v>5890</v>
      </c>
      <c r="J1214" t="s">
        <v>1619</v>
      </c>
      <c r="K1214">
        <v>42313</v>
      </c>
      <c r="L1214">
        <v>207</v>
      </c>
    </row>
    <row r="1215" spans="1:12">
      <c r="A1215" t="str">
        <v>CA-2015-131457</v>
      </c>
      <c r="B1215" t="str">
        <f>INDEX(Orders[Customer ID], MATCH(A1215, Orders[Order ID],0))</f>
        <v>MZ-17515</v>
      </c>
      <c r="C1215" s="4">
        <f>INDEX(Orders[Order Date], MATCH(A1215, Orders[Order ID],0))</f>
        <v>42308</v>
      </c>
      <c r="D1215">
        <f>SUMIF(Orders[Order ID], A1215, Orders[Sales])</f>
        <v>14.28</v>
      </c>
      <c r="I1215" t="s">
        <v>5916</v>
      </c>
      <c r="J1215" t="s">
        <v>3614</v>
      </c>
      <c r="K1215">
        <v>42308</v>
      </c>
      <c r="L1215">
        <v>14.28</v>
      </c>
    </row>
    <row r="1216" spans="1:12">
      <c r="A1216" t="str">
        <v>CA-2015-131534</v>
      </c>
      <c r="B1216" t="str">
        <f>INDEX(Orders[Customer ID], MATCH(A1216, Orders[Order ID],0))</f>
        <v>AB-10165</v>
      </c>
      <c r="C1216" s="4">
        <f>INDEX(Orders[Order Date], MATCH(A1216, Orders[Order ID],0))</f>
        <v>42091</v>
      </c>
      <c r="D1216">
        <f>SUMIF(Orders[Order ID], A1216, Orders[Sales])</f>
        <v>199.64000000000001</v>
      </c>
      <c r="I1216" t="s">
        <v>6535</v>
      </c>
      <c r="J1216" t="s">
        <v>661</v>
      </c>
      <c r="K1216">
        <v>42091</v>
      </c>
      <c r="L1216">
        <v>199.64000000000001</v>
      </c>
    </row>
    <row r="1217" spans="1:12">
      <c r="A1217" t="str">
        <v>CA-2015-131597</v>
      </c>
      <c r="B1217" t="str">
        <f>INDEX(Orders[Customer ID], MATCH(A1217, Orders[Order ID],0))</f>
        <v>SP-20620</v>
      </c>
      <c r="C1217" s="4">
        <f>INDEX(Orders[Order Date], MATCH(A1217, Orders[Order ID],0))</f>
        <v>42261</v>
      </c>
      <c r="D1217">
        <f>SUMIF(Orders[Order ID], A1217, Orders[Sales])</f>
        <v>170.136</v>
      </c>
      <c r="I1217" t="s">
        <v>6095</v>
      </c>
      <c r="J1217" t="s">
        <v>1266</v>
      </c>
      <c r="K1217">
        <v>42261</v>
      </c>
      <c r="L1217">
        <v>170.136</v>
      </c>
    </row>
    <row r="1218" spans="1:12">
      <c r="A1218" t="str">
        <v>CA-2015-131758</v>
      </c>
      <c r="B1218" t="str">
        <f>INDEX(Orders[Customer ID], MATCH(A1218, Orders[Order ID],0))</f>
        <v>KB-16315</v>
      </c>
      <c r="C1218" s="4">
        <f>INDEX(Orders[Order Date], MATCH(A1218, Orders[Order ID],0))</f>
        <v>42152</v>
      </c>
      <c r="D1218">
        <f>SUMIF(Orders[Order ID], A1218, Orders[Sales])</f>
        <v>60.870000000000005</v>
      </c>
      <c r="I1218" t="s">
        <v>6386</v>
      </c>
      <c r="J1218" t="s">
        <v>3696</v>
      </c>
      <c r="K1218">
        <v>42152</v>
      </c>
      <c r="L1218">
        <v>60.870000000000005</v>
      </c>
    </row>
    <row r="1219" spans="1:12">
      <c r="A1219" t="str">
        <v>CA-2015-131779</v>
      </c>
      <c r="B1219" t="str">
        <f>INDEX(Orders[Customer ID], MATCH(A1219, Orders[Order ID],0))</f>
        <v>LE-16810</v>
      </c>
      <c r="C1219" s="4">
        <f>INDEX(Orders[Order Date], MATCH(A1219, Orders[Order ID],0))</f>
        <v>42167</v>
      </c>
      <c r="D1219">
        <f>SUMIF(Orders[Order ID], A1219, Orders[Sales])</f>
        <v>29.9</v>
      </c>
      <c r="I1219" t="s">
        <v>6350</v>
      </c>
      <c r="J1219" t="s">
        <v>527</v>
      </c>
      <c r="K1219">
        <v>42167</v>
      </c>
      <c r="L1219">
        <v>29.9</v>
      </c>
    </row>
    <row r="1220" spans="1:12">
      <c r="A1220" t="str">
        <v>CA-2015-131856</v>
      </c>
      <c r="B1220" t="str">
        <f>INDEX(Orders[Customer ID], MATCH(A1220, Orders[Order ID],0))</f>
        <v>JG-15160</v>
      </c>
      <c r="C1220" s="4">
        <f>INDEX(Orders[Order Date], MATCH(A1220, Orders[Order ID],0))</f>
        <v>42136</v>
      </c>
      <c r="D1220">
        <f>SUMIF(Orders[Order ID], A1220, Orders[Sales])</f>
        <v>769.024</v>
      </c>
      <c r="I1220" t="s">
        <v>6423</v>
      </c>
      <c r="J1220" t="s">
        <v>34</v>
      </c>
      <c r="K1220">
        <v>42136</v>
      </c>
      <c r="L1220">
        <v>769.024</v>
      </c>
    </row>
    <row r="1221" spans="1:12">
      <c r="A1221" t="str">
        <v>CA-2015-131884</v>
      </c>
      <c r="B1221" t="str">
        <f>INDEX(Orders[Customer ID], MATCH(A1221, Orders[Order ID],0))</f>
        <v>DK-13375</v>
      </c>
      <c r="C1221" s="4">
        <f>INDEX(Orders[Order Date], MATCH(A1221, Orders[Order ID],0))</f>
        <v>42344</v>
      </c>
      <c r="D1221">
        <f>SUMIF(Orders[Order ID], A1221, Orders[Sales])</f>
        <v>594.00200000000007</v>
      </c>
      <c r="I1221" t="s">
        <v>5691</v>
      </c>
      <c r="J1221" t="s">
        <v>468</v>
      </c>
      <c r="K1221">
        <v>42344</v>
      </c>
      <c r="L1221">
        <v>594.00200000000007</v>
      </c>
    </row>
    <row r="1222" spans="1:12">
      <c r="A1222" t="str">
        <v>CA-2015-132080</v>
      </c>
      <c r="B1222" t="str">
        <f>INDEX(Orders[Customer ID], MATCH(A1222, Orders[Order ID],0))</f>
        <v>DP-13105</v>
      </c>
      <c r="C1222" s="4">
        <f>INDEX(Orders[Order Date], MATCH(A1222, Orders[Order ID],0))</f>
        <v>42238</v>
      </c>
      <c r="D1222">
        <f>SUMIF(Orders[Order ID], A1222, Orders[Sales])</f>
        <v>50.112000000000002</v>
      </c>
      <c r="I1222" t="s">
        <v>6183</v>
      </c>
      <c r="J1222" t="s">
        <v>184</v>
      </c>
      <c r="K1222">
        <v>42238</v>
      </c>
      <c r="L1222">
        <v>50.112000000000002</v>
      </c>
    </row>
    <row r="1223" spans="1:12">
      <c r="A1223" t="str">
        <v>CA-2015-132101</v>
      </c>
      <c r="B1223" t="str">
        <f>INDEX(Orders[Customer ID], MATCH(A1223, Orders[Order ID],0))</f>
        <v>JO-15550</v>
      </c>
      <c r="C1223" s="4">
        <f>INDEX(Orders[Order Date], MATCH(A1223, Orders[Order ID],0))</f>
        <v>42082</v>
      </c>
      <c r="D1223">
        <f>SUMIF(Orders[Order ID], A1223, Orders[Sales])</f>
        <v>453.57600000000002</v>
      </c>
      <c r="I1223" t="s">
        <v>6561</v>
      </c>
      <c r="J1223" t="s">
        <v>3198</v>
      </c>
      <c r="K1223">
        <v>42082</v>
      </c>
      <c r="L1223">
        <v>453.57600000000002</v>
      </c>
    </row>
    <row r="1224" spans="1:12">
      <c r="A1224" t="str">
        <v>CA-2015-132136</v>
      </c>
      <c r="B1224" t="str">
        <f>INDEX(Orders[Customer ID], MATCH(A1224, Orders[Order ID],0))</f>
        <v>FO-14305</v>
      </c>
      <c r="C1224" s="4">
        <f>INDEX(Orders[Order Date], MATCH(A1224, Orders[Order ID],0))</f>
        <v>42071</v>
      </c>
      <c r="D1224">
        <f>SUMIF(Orders[Order ID], A1224, Orders[Sales])</f>
        <v>8.5679999999999996</v>
      </c>
      <c r="I1224" t="s">
        <v>6591</v>
      </c>
      <c r="J1224" t="s">
        <v>1043</v>
      </c>
      <c r="K1224">
        <v>42071</v>
      </c>
      <c r="L1224">
        <v>8.5679999999999996</v>
      </c>
    </row>
    <row r="1225" spans="1:12">
      <c r="A1225" t="str">
        <v>CA-2015-132276</v>
      </c>
      <c r="B1225" t="str">
        <f>INDEX(Orders[Customer ID], MATCH(A1225, Orders[Order ID],0))</f>
        <v>LC-16960</v>
      </c>
      <c r="C1225" s="4">
        <f>INDEX(Orders[Order Date], MATCH(A1225, Orders[Order ID],0))</f>
        <v>42058</v>
      </c>
      <c r="D1225">
        <f>SUMIF(Orders[Order ID], A1225, Orders[Sales])</f>
        <v>37.775999999999996</v>
      </c>
      <c r="I1225" t="s">
        <v>6614</v>
      </c>
      <c r="J1225" t="s">
        <v>4486</v>
      </c>
      <c r="K1225">
        <v>42058</v>
      </c>
      <c r="L1225">
        <v>37.775999999999996</v>
      </c>
    </row>
    <row r="1226" spans="1:12">
      <c r="A1226" t="str">
        <v>CA-2015-132318</v>
      </c>
      <c r="B1226" t="str">
        <f>INDEX(Orders[Customer ID], MATCH(A1226, Orders[Order ID],0))</f>
        <v>TT-21220</v>
      </c>
      <c r="C1226" s="4">
        <f>INDEX(Orders[Order Date], MATCH(A1226, Orders[Order ID],0))</f>
        <v>42307</v>
      </c>
      <c r="D1226">
        <f>SUMIF(Orders[Order ID], A1226, Orders[Sales])</f>
        <v>182.91</v>
      </c>
      <c r="I1226" t="s">
        <v>5925</v>
      </c>
      <c r="J1226" t="s">
        <v>2957</v>
      </c>
      <c r="K1226">
        <v>42307</v>
      </c>
      <c r="L1226">
        <v>182.91</v>
      </c>
    </row>
    <row r="1227" spans="1:12">
      <c r="A1227" t="str">
        <v>CA-2015-132374</v>
      </c>
      <c r="B1227" t="str">
        <f>INDEX(Orders[Customer ID], MATCH(A1227, Orders[Order ID],0))</f>
        <v>PS-19045</v>
      </c>
      <c r="C1227" s="4">
        <f>INDEX(Orders[Order Date], MATCH(A1227, Orders[Order ID],0))</f>
        <v>42057</v>
      </c>
      <c r="D1227">
        <f>SUMIF(Orders[Order ID], A1227, Orders[Sales])</f>
        <v>79.36</v>
      </c>
      <c r="I1227" t="s">
        <v>6615</v>
      </c>
      <c r="J1227" t="s">
        <v>3331</v>
      </c>
      <c r="K1227">
        <v>42057</v>
      </c>
      <c r="L1227">
        <v>79.36</v>
      </c>
    </row>
    <row r="1228" spans="1:12">
      <c r="A1228" t="str">
        <v>CA-2015-132388</v>
      </c>
      <c r="B1228" t="str">
        <f>INDEX(Orders[Customer ID], MATCH(A1228, Orders[Order ID],0))</f>
        <v>KN-16390</v>
      </c>
      <c r="C1228" s="4">
        <f>INDEX(Orders[Order Date], MATCH(A1228, Orders[Order ID],0))</f>
        <v>42287</v>
      </c>
      <c r="D1228">
        <f>SUMIF(Orders[Order ID], A1228, Orders[Sales])</f>
        <v>393.18600000000004</v>
      </c>
      <c r="I1228" t="s">
        <v>5976</v>
      </c>
      <c r="J1228" t="s">
        <v>457</v>
      </c>
      <c r="K1228">
        <v>42287</v>
      </c>
      <c r="L1228">
        <v>393.18600000000004</v>
      </c>
    </row>
    <row r="1229" spans="1:12">
      <c r="A1229" t="str">
        <v>CA-2015-132465</v>
      </c>
      <c r="B1229" t="str">
        <f>INDEX(Orders[Customer ID], MATCH(A1229, Orders[Order ID],0))</f>
        <v>DM-13525</v>
      </c>
      <c r="C1229" s="4">
        <f>INDEX(Orders[Order Date], MATCH(A1229, Orders[Order ID],0))</f>
        <v>42258</v>
      </c>
      <c r="D1229">
        <f>SUMIF(Orders[Order ID], A1229, Orders[Sales])</f>
        <v>1082.1500000000001</v>
      </c>
      <c r="I1229" t="s">
        <v>6111</v>
      </c>
      <c r="J1229" t="s">
        <v>4731</v>
      </c>
      <c r="K1229">
        <v>42258</v>
      </c>
      <c r="L1229">
        <v>1082.1500000000001</v>
      </c>
    </row>
    <row r="1230" spans="1:12">
      <c r="A1230" t="str">
        <v>CA-2015-132486</v>
      </c>
      <c r="B1230" t="str">
        <f>INDEX(Orders[Customer ID], MATCH(A1230, Orders[Order ID],0))</f>
        <v>JF-15355</v>
      </c>
      <c r="C1230" s="4">
        <f>INDEX(Orders[Order Date], MATCH(A1230, Orders[Order ID],0))</f>
        <v>42300</v>
      </c>
      <c r="D1230">
        <f>SUMIF(Orders[Order ID], A1230, Orders[Sales])</f>
        <v>1446.7839999999999</v>
      </c>
      <c r="I1230" t="s">
        <v>5940</v>
      </c>
      <c r="J1230" t="s">
        <v>2223</v>
      </c>
      <c r="K1230">
        <v>42300</v>
      </c>
      <c r="L1230">
        <v>1446.7839999999999</v>
      </c>
    </row>
    <row r="1231" spans="1:12">
      <c r="A1231" t="str">
        <v>CA-2015-132507</v>
      </c>
      <c r="B1231" t="str">
        <f>INDEX(Orders[Customer ID], MATCH(A1231, Orders[Order ID],0))</f>
        <v>CC-12610</v>
      </c>
      <c r="C1231" s="4">
        <f>INDEX(Orders[Order Date], MATCH(A1231, Orders[Order ID],0))</f>
        <v>42215</v>
      </c>
      <c r="D1231">
        <f>SUMIF(Orders[Order ID], A1231, Orders[Sales])</f>
        <v>61.792000000000002</v>
      </c>
      <c r="I1231" t="s">
        <v>6237</v>
      </c>
      <c r="J1231" t="s">
        <v>934</v>
      </c>
      <c r="K1231">
        <v>42215</v>
      </c>
      <c r="L1231">
        <v>61.792000000000002</v>
      </c>
    </row>
    <row r="1232" spans="1:12">
      <c r="A1232" t="str">
        <v>CA-2015-132570</v>
      </c>
      <c r="B1232" t="str">
        <f>INDEX(Orders[Customer ID], MATCH(A1232, Orders[Order ID],0))</f>
        <v>KT-16480</v>
      </c>
      <c r="C1232" s="4">
        <f>INDEX(Orders[Order Date], MATCH(A1232, Orders[Order ID],0))</f>
        <v>42308</v>
      </c>
      <c r="D1232">
        <f>SUMIF(Orders[Order ID], A1232, Orders[Sales])</f>
        <v>82.74</v>
      </c>
      <c r="I1232" t="s">
        <v>5918</v>
      </c>
      <c r="J1232" t="s">
        <v>2143</v>
      </c>
      <c r="K1232">
        <v>42308</v>
      </c>
      <c r="L1232">
        <v>82.74</v>
      </c>
    </row>
    <row r="1233" spans="1:12">
      <c r="A1233" t="str">
        <v>CA-2015-132626</v>
      </c>
      <c r="B1233" t="str">
        <f>INDEX(Orders[Customer ID], MATCH(A1233, Orders[Order ID],0))</f>
        <v>BT-11680</v>
      </c>
      <c r="C1233" s="4">
        <f>INDEX(Orders[Order Date], MATCH(A1233, Orders[Order ID],0))</f>
        <v>42194</v>
      </c>
      <c r="D1233">
        <f>SUMIF(Orders[Order ID], A1233, Orders[Sales])</f>
        <v>1133.8200000000002</v>
      </c>
      <c r="I1233" t="s">
        <v>6277</v>
      </c>
      <c r="J1233" t="s">
        <v>503</v>
      </c>
      <c r="K1233">
        <v>42194</v>
      </c>
      <c r="L1233">
        <v>1133.8200000000002</v>
      </c>
    </row>
    <row r="1234" spans="1:12">
      <c r="A1234" t="str">
        <v>CA-2015-132633</v>
      </c>
      <c r="B1234" t="str">
        <f>INDEX(Orders[Customer ID], MATCH(A1234, Orders[Order ID],0))</f>
        <v>KH-16630</v>
      </c>
      <c r="C1234" s="4">
        <f>INDEX(Orders[Order Date], MATCH(A1234, Orders[Order ID],0))</f>
        <v>42038</v>
      </c>
      <c r="D1234">
        <f>SUMIF(Orders[Order ID], A1234, Orders[Sales])</f>
        <v>12.144</v>
      </c>
      <c r="I1234" t="s">
        <v>6643</v>
      </c>
      <c r="J1234" t="s">
        <v>1543</v>
      </c>
      <c r="K1234">
        <v>42038</v>
      </c>
      <c r="L1234">
        <v>12.144</v>
      </c>
    </row>
    <row r="1235" spans="1:12">
      <c r="A1235" t="str">
        <v>CA-2015-132815</v>
      </c>
      <c r="B1235" t="str">
        <f>INDEX(Orders[Customer ID], MATCH(A1235, Orders[Order ID],0))</f>
        <v>RW-19540</v>
      </c>
      <c r="C1235" s="4">
        <f>INDEX(Orders[Order Date], MATCH(A1235, Orders[Order ID],0))</f>
        <v>42266</v>
      </c>
      <c r="D1235">
        <f>SUMIF(Orders[Order ID], A1235, Orders[Sales])</f>
        <v>22.96</v>
      </c>
      <c r="I1235" t="s">
        <v>6067</v>
      </c>
      <c r="J1235" t="s">
        <v>2511</v>
      </c>
      <c r="K1235">
        <v>42266</v>
      </c>
      <c r="L1235">
        <v>22.96</v>
      </c>
    </row>
    <row r="1236" spans="1:12">
      <c r="A1236" t="str">
        <v>CA-2015-132906</v>
      </c>
      <c r="B1236" t="str">
        <f>INDEX(Orders[Customer ID], MATCH(A1236, Orders[Order ID],0))</f>
        <v>CC-12145</v>
      </c>
      <c r="C1236" s="4">
        <f>INDEX(Orders[Order Date], MATCH(A1236, Orders[Order ID],0))</f>
        <v>42257</v>
      </c>
      <c r="D1236">
        <f>SUMIF(Orders[Order ID], A1236, Orders[Sales])</f>
        <v>51.52</v>
      </c>
      <c r="I1236" t="s">
        <v>6114</v>
      </c>
      <c r="J1236" t="s">
        <v>2256</v>
      </c>
      <c r="K1236">
        <v>42257</v>
      </c>
      <c r="L1236">
        <v>51.52</v>
      </c>
    </row>
    <row r="1237" spans="1:12">
      <c r="A1237" t="str">
        <v>CA-2015-132941</v>
      </c>
      <c r="B1237" t="str">
        <f>INDEX(Orders[Customer ID], MATCH(A1237, Orders[Order ID],0))</f>
        <v>MM-18280</v>
      </c>
      <c r="C1237" s="4">
        <f>INDEX(Orders[Order Date], MATCH(A1237, Orders[Order ID],0))</f>
        <v>42149</v>
      </c>
      <c r="D1237">
        <f>SUMIF(Orders[Order ID], A1237, Orders[Sales])</f>
        <v>262.72000000000003</v>
      </c>
      <c r="I1237" t="s">
        <v>6397</v>
      </c>
      <c r="J1237" t="s">
        <v>1898</v>
      </c>
      <c r="K1237">
        <v>42149</v>
      </c>
      <c r="L1237">
        <v>262.72000000000003</v>
      </c>
    </row>
    <row r="1238" spans="1:12">
      <c r="A1238" t="str">
        <v>CA-2015-132948</v>
      </c>
      <c r="B1238" t="str">
        <f>INDEX(Orders[Customer ID], MATCH(A1238, Orders[Order ID],0))</f>
        <v>MV-17485</v>
      </c>
      <c r="C1238" s="4">
        <f>INDEX(Orders[Order Date], MATCH(A1238, Orders[Order ID],0))</f>
        <v>42090</v>
      </c>
      <c r="D1238">
        <f>SUMIF(Orders[Order ID], A1238, Orders[Sales])</f>
        <v>83.7</v>
      </c>
      <c r="I1238" t="s">
        <v>6538</v>
      </c>
      <c r="J1238" t="s">
        <v>726</v>
      </c>
      <c r="K1238">
        <v>42090</v>
      </c>
      <c r="L1238">
        <v>83.7</v>
      </c>
    </row>
    <row r="1239" spans="1:12">
      <c r="A1239" t="str">
        <v>CA-2015-133025</v>
      </c>
      <c r="B1239" t="str">
        <f>INDEX(Orders[Customer ID], MATCH(A1239, Orders[Order ID],0))</f>
        <v>MO-17800</v>
      </c>
      <c r="C1239" s="4">
        <f>INDEX(Orders[Order Date], MATCH(A1239, Orders[Order ID],0))</f>
        <v>42264</v>
      </c>
      <c r="D1239">
        <f>SUMIF(Orders[Order ID], A1239, Orders[Sales])</f>
        <v>32.4</v>
      </c>
      <c r="I1239" t="s">
        <v>6081</v>
      </c>
      <c r="J1239" t="s">
        <v>2207</v>
      </c>
      <c r="K1239">
        <v>42264</v>
      </c>
      <c r="L1239">
        <v>32.4</v>
      </c>
    </row>
    <row r="1240" spans="1:12">
      <c r="A1240" t="str">
        <v>CA-2015-133242</v>
      </c>
      <c r="B1240" t="str">
        <f>INDEX(Orders[Customer ID], MATCH(A1240, Orders[Order ID],0))</f>
        <v>KH-16510</v>
      </c>
      <c r="C1240" s="4">
        <f>INDEX(Orders[Order Date], MATCH(A1240, Orders[Order ID],0))</f>
        <v>42173</v>
      </c>
      <c r="D1240">
        <f>SUMIF(Orders[Order ID], A1240, Orders[Sales])</f>
        <v>1046.47</v>
      </c>
      <c r="I1240" t="s">
        <v>6336</v>
      </c>
      <c r="J1240" t="s">
        <v>578</v>
      </c>
      <c r="K1240">
        <v>42173</v>
      </c>
      <c r="L1240">
        <v>1046.47</v>
      </c>
    </row>
    <row r="1241" spans="1:12">
      <c r="A1241" t="str">
        <v>CA-2015-133396</v>
      </c>
      <c r="B1241" t="str">
        <f>INDEX(Orders[Customer ID], MATCH(A1241, Orders[Order ID],0))</f>
        <v>GK-14620</v>
      </c>
      <c r="C1241" s="4">
        <f>INDEX(Orders[Order Date], MATCH(A1241, Orders[Order ID],0))</f>
        <v>42229</v>
      </c>
      <c r="D1241">
        <f>SUMIF(Orders[Order ID], A1241, Orders[Sales])</f>
        <v>64.680000000000007</v>
      </c>
      <c r="I1241" t="s">
        <v>6203</v>
      </c>
      <c r="J1241" t="s">
        <v>2349</v>
      </c>
      <c r="K1241">
        <v>42229</v>
      </c>
      <c r="L1241">
        <v>64.680000000000007</v>
      </c>
    </row>
    <row r="1242" spans="1:12">
      <c r="A1242" t="str">
        <v>CA-2015-133445</v>
      </c>
      <c r="B1242" t="str">
        <f>INDEX(Orders[Customer ID], MATCH(A1242, Orders[Order ID],0))</f>
        <v>JF-15490</v>
      </c>
      <c r="C1242" s="4">
        <f>INDEX(Orders[Order Date], MATCH(A1242, Orders[Order ID],0))</f>
        <v>42282</v>
      </c>
      <c r="D1242">
        <f>SUMIF(Orders[Order ID], A1242, Orders[Sales])</f>
        <v>357.46199999999999</v>
      </c>
      <c r="I1242" t="s">
        <v>5988</v>
      </c>
      <c r="J1242" t="s">
        <v>2514</v>
      </c>
      <c r="K1242">
        <v>42282</v>
      </c>
      <c r="L1242">
        <v>357.46199999999999</v>
      </c>
    </row>
    <row r="1243" spans="1:12">
      <c r="A1243" t="str">
        <v>CA-2015-133452</v>
      </c>
      <c r="B1243" t="str">
        <f>INDEX(Orders[Customer ID], MATCH(A1243, Orders[Order ID],0))</f>
        <v>ZC-21910</v>
      </c>
      <c r="C1243" s="4">
        <f>INDEX(Orders[Order Date], MATCH(A1243, Orders[Order ID],0))</f>
        <v>42107</v>
      </c>
      <c r="D1243">
        <f>SUMIF(Orders[Order ID], A1243, Orders[Sales])</f>
        <v>910.79200000000003</v>
      </c>
      <c r="I1243" t="s">
        <v>6491</v>
      </c>
      <c r="J1243" t="s">
        <v>1420</v>
      </c>
      <c r="K1243">
        <v>42107</v>
      </c>
      <c r="L1243">
        <v>910.79200000000003</v>
      </c>
    </row>
    <row r="1244" spans="1:12">
      <c r="A1244" t="str">
        <v>CA-2015-133494</v>
      </c>
      <c r="B1244" t="str">
        <f>INDEX(Orders[Customer ID], MATCH(A1244, Orders[Order ID],0))</f>
        <v>RP-19390</v>
      </c>
      <c r="C1244" s="4">
        <f>INDEX(Orders[Order Date], MATCH(A1244, Orders[Order ID],0))</f>
        <v>42064</v>
      </c>
      <c r="D1244">
        <f>SUMIF(Orders[Order ID], A1244, Orders[Sales])</f>
        <v>3.552</v>
      </c>
      <c r="I1244" t="s">
        <v>6605</v>
      </c>
      <c r="J1244" t="s">
        <v>916</v>
      </c>
      <c r="K1244">
        <v>42064</v>
      </c>
      <c r="L1244">
        <v>3.552</v>
      </c>
    </row>
    <row r="1245" spans="1:12">
      <c r="A1245" t="str">
        <v>CA-2015-133536</v>
      </c>
      <c r="B1245" t="str">
        <f>INDEX(Orders[Customer ID], MATCH(A1245, Orders[Order ID],0))</f>
        <v>JH-15820</v>
      </c>
      <c r="C1245" s="4">
        <f>INDEX(Orders[Order Date], MATCH(A1245, Orders[Order ID],0))</f>
        <v>42091</v>
      </c>
      <c r="D1245">
        <f>SUMIF(Orders[Order ID], A1245, Orders[Sales])</f>
        <v>22.92</v>
      </c>
      <c r="I1245" t="s">
        <v>6537</v>
      </c>
      <c r="J1245" t="s">
        <v>2888</v>
      </c>
      <c r="K1245">
        <v>42091</v>
      </c>
      <c r="L1245">
        <v>22.92</v>
      </c>
    </row>
    <row r="1246" spans="1:12">
      <c r="A1246" t="str">
        <v>CA-2015-133585</v>
      </c>
      <c r="B1246" t="str">
        <f>INDEX(Orders[Customer ID], MATCH(A1246, Orders[Order ID],0))</f>
        <v>CM-12715</v>
      </c>
      <c r="C1246" s="4">
        <f>INDEX(Orders[Order Date], MATCH(A1246, Orders[Order ID],0))</f>
        <v>42064</v>
      </c>
      <c r="D1246">
        <f>SUMIF(Orders[Order ID], A1246, Orders[Sales])</f>
        <v>1283.3263999999999</v>
      </c>
      <c r="I1246" t="s">
        <v>6606</v>
      </c>
      <c r="J1246" t="s">
        <v>6607</v>
      </c>
      <c r="K1246">
        <v>42064</v>
      </c>
      <c r="L1246">
        <v>1283.3263999999999</v>
      </c>
    </row>
    <row r="1247" spans="1:12">
      <c r="A1247" t="str">
        <v>CA-2015-133627</v>
      </c>
      <c r="B1247" t="str">
        <f>INDEX(Orders[Customer ID], MATCH(A1247, Orders[Order ID],0))</f>
        <v>SC-20050</v>
      </c>
      <c r="C1247" s="4">
        <f>INDEX(Orders[Order Date], MATCH(A1247, Orders[Order ID],0))</f>
        <v>42155</v>
      </c>
      <c r="D1247">
        <f>SUMIF(Orders[Order ID], A1247, Orders[Sales])</f>
        <v>22.2</v>
      </c>
      <c r="I1247" t="s">
        <v>6372</v>
      </c>
      <c r="J1247" t="s">
        <v>1087</v>
      </c>
      <c r="K1247">
        <v>42155</v>
      </c>
      <c r="L1247">
        <v>22.2</v>
      </c>
    </row>
    <row r="1248" spans="1:12">
      <c r="A1248" t="str">
        <v>CA-2015-133837</v>
      </c>
      <c r="B1248" t="str">
        <f>INDEX(Orders[Customer ID], MATCH(A1248, Orders[Order ID],0))</f>
        <v>TH-21100</v>
      </c>
      <c r="C1248" s="4">
        <f>INDEX(Orders[Order Date], MATCH(A1248, Orders[Order ID],0))</f>
        <v>42107</v>
      </c>
      <c r="D1248">
        <f>SUMIF(Orders[Order ID], A1248, Orders[Sales])</f>
        <v>10.744</v>
      </c>
      <c r="I1248" t="s">
        <v>6497</v>
      </c>
      <c r="J1248" t="s">
        <v>3867</v>
      </c>
      <c r="K1248">
        <v>42107</v>
      </c>
      <c r="L1248">
        <v>10.744</v>
      </c>
    </row>
    <row r="1249" spans="1:12">
      <c r="A1249" t="str">
        <v>CA-2015-133977</v>
      </c>
      <c r="B1249" t="str">
        <f>INDEX(Orders[Customer ID], MATCH(A1249, Orders[Order ID],0))</f>
        <v>AT-10435</v>
      </c>
      <c r="C1249" s="4">
        <f>INDEX(Orders[Order Date], MATCH(A1249, Orders[Order ID],0))</f>
        <v>42253</v>
      </c>
      <c r="D1249">
        <f>SUMIF(Orders[Order ID], A1249, Orders[Sales])</f>
        <v>3.444</v>
      </c>
      <c r="I1249" t="s">
        <v>6136</v>
      </c>
      <c r="J1249" t="s">
        <v>551</v>
      </c>
      <c r="K1249">
        <v>42253</v>
      </c>
      <c r="L1249">
        <v>3.444</v>
      </c>
    </row>
    <row r="1250" spans="1:12">
      <c r="A1250" t="str">
        <v>CA-2015-134075</v>
      </c>
      <c r="B1250" t="str">
        <f>INDEX(Orders[Customer ID], MATCH(A1250, Orders[Order ID],0))</f>
        <v>HA-14905</v>
      </c>
      <c r="C1250" s="4">
        <f>INDEX(Orders[Order Date], MATCH(A1250, Orders[Order ID],0))</f>
        <v>42350</v>
      </c>
      <c r="D1250">
        <f>SUMIF(Orders[Order ID], A1250, Orders[Sales])</f>
        <v>526.88</v>
      </c>
      <c r="I1250" t="s">
        <v>5656</v>
      </c>
      <c r="J1250" t="s">
        <v>1695</v>
      </c>
      <c r="K1250">
        <v>42350</v>
      </c>
      <c r="L1250">
        <v>526.88</v>
      </c>
    </row>
    <row r="1251" spans="1:12">
      <c r="A1251" t="str">
        <v>CA-2015-134082</v>
      </c>
      <c r="B1251" t="str">
        <f>INDEX(Orders[Customer ID], MATCH(A1251, Orders[Order ID],0))</f>
        <v>JK-15640</v>
      </c>
      <c r="C1251" s="4">
        <f>INDEX(Orders[Order Date], MATCH(A1251, Orders[Order ID],0))</f>
        <v>42349</v>
      </c>
      <c r="D1251">
        <f>SUMIF(Orders[Order ID], A1251, Orders[Sales])</f>
        <v>110.52800000000001</v>
      </c>
      <c r="I1251" t="s">
        <v>5666</v>
      </c>
      <c r="J1251" t="s">
        <v>2932</v>
      </c>
      <c r="K1251">
        <v>42349</v>
      </c>
      <c r="L1251">
        <v>110.52800000000001</v>
      </c>
    </row>
    <row r="1252" spans="1:12">
      <c r="A1252" t="str">
        <v>CA-2015-134117</v>
      </c>
      <c r="B1252" t="str">
        <f>INDEX(Orders[Customer ID], MATCH(A1252, Orders[Order ID],0))</f>
        <v>PG-18895</v>
      </c>
      <c r="C1252" s="4">
        <f>INDEX(Orders[Order Date], MATCH(A1252, Orders[Order ID],0))</f>
        <v>42355</v>
      </c>
      <c r="D1252">
        <f>SUMIF(Orders[Order ID], A1252, Orders[Sales])</f>
        <v>450.19399999999996</v>
      </c>
      <c r="I1252" t="s">
        <v>5632</v>
      </c>
      <c r="J1252" t="s">
        <v>1520</v>
      </c>
      <c r="K1252">
        <v>42355</v>
      </c>
      <c r="L1252">
        <v>450.19399999999996</v>
      </c>
    </row>
    <row r="1253" spans="1:12">
      <c r="A1253" t="str">
        <v>CA-2015-134201</v>
      </c>
      <c r="B1253" t="str">
        <f>INDEX(Orders[Customer ID], MATCH(A1253, Orders[Order ID],0))</f>
        <v>EH-14125</v>
      </c>
      <c r="C1253" s="4">
        <f>INDEX(Orders[Order Date], MATCH(A1253, Orders[Order ID],0))</f>
        <v>42104</v>
      </c>
      <c r="D1253">
        <f>SUMIF(Orders[Order ID], A1253, Orders[Sales])</f>
        <v>156.70999999999998</v>
      </c>
      <c r="I1253" t="s">
        <v>6504</v>
      </c>
      <c r="J1253" t="s">
        <v>2733</v>
      </c>
      <c r="K1253">
        <v>42104</v>
      </c>
      <c r="L1253">
        <v>156.70999999999998</v>
      </c>
    </row>
    <row r="1254" spans="1:12">
      <c r="A1254" t="str">
        <v>CA-2015-134257</v>
      </c>
      <c r="B1254" t="str">
        <f>INDEX(Orders[Customer ID], MATCH(A1254, Orders[Order ID],0))</f>
        <v>MS-17710</v>
      </c>
      <c r="C1254" s="4">
        <f>INDEX(Orders[Order Date], MATCH(A1254, Orders[Order ID],0))</f>
        <v>42079</v>
      </c>
      <c r="D1254">
        <f>SUMIF(Orders[Order ID], A1254, Orders[Sales])</f>
        <v>498.93</v>
      </c>
      <c r="I1254" t="s">
        <v>6573</v>
      </c>
      <c r="J1254" t="s">
        <v>4320</v>
      </c>
      <c r="K1254">
        <v>42079</v>
      </c>
      <c r="L1254">
        <v>498.93</v>
      </c>
    </row>
    <row r="1255" spans="1:12">
      <c r="A1255" t="str">
        <v>CA-2015-134719</v>
      </c>
      <c r="B1255" t="str">
        <f>INDEX(Orders[Customer ID], MATCH(A1255, Orders[Order ID],0))</f>
        <v>JD-15790</v>
      </c>
      <c r="C1255" s="4">
        <f>INDEX(Orders[Order Date], MATCH(A1255, Orders[Order ID],0))</f>
        <v>42287</v>
      </c>
      <c r="D1255">
        <f>SUMIF(Orders[Order ID], A1255, Orders[Sales])</f>
        <v>1801.6320000000001</v>
      </c>
      <c r="I1255" t="s">
        <v>5973</v>
      </c>
      <c r="J1255" t="s">
        <v>2414</v>
      </c>
      <c r="K1255">
        <v>42287</v>
      </c>
      <c r="L1255">
        <v>1801.6320000000001</v>
      </c>
    </row>
    <row r="1256" spans="1:12">
      <c r="A1256" t="str">
        <v>CA-2015-134747</v>
      </c>
      <c r="B1256" t="str">
        <f>INDEX(Orders[Customer ID], MATCH(A1256, Orders[Order ID],0))</f>
        <v>DL-12925</v>
      </c>
      <c r="C1256" s="4">
        <f>INDEX(Orders[Order Date], MATCH(A1256, Orders[Order ID],0))</f>
        <v>42289</v>
      </c>
      <c r="D1256">
        <f>SUMIF(Orders[Order ID], A1256, Orders[Sales])</f>
        <v>412.24</v>
      </c>
      <c r="I1256" t="s">
        <v>5968</v>
      </c>
      <c r="J1256" t="s">
        <v>1509</v>
      </c>
      <c r="K1256">
        <v>42289</v>
      </c>
      <c r="L1256">
        <v>412.24</v>
      </c>
    </row>
    <row r="1257" spans="1:12">
      <c r="A1257" t="str">
        <v>CA-2015-134782</v>
      </c>
      <c r="B1257" t="str">
        <f>INDEX(Orders[Customer ID], MATCH(A1257, Orders[Order ID],0))</f>
        <v>MD-17350</v>
      </c>
      <c r="C1257" s="4">
        <f>INDEX(Orders[Order Date], MATCH(A1257, Orders[Order ID],0))</f>
        <v>42365</v>
      </c>
      <c r="D1257">
        <f>SUMIF(Orders[Order ID], A1257, Orders[Sales])</f>
        <v>105.42</v>
      </c>
      <c r="I1257" t="s">
        <v>5565</v>
      </c>
      <c r="J1257" t="s">
        <v>2428</v>
      </c>
      <c r="K1257">
        <v>42365</v>
      </c>
      <c r="L1257">
        <v>105.42</v>
      </c>
    </row>
    <row r="1258" spans="1:12">
      <c r="A1258" t="str">
        <v>CA-2015-134859</v>
      </c>
      <c r="B1258" t="str">
        <f>INDEX(Orders[Customer ID], MATCH(A1258, Orders[Order ID],0))</f>
        <v>JK-16120</v>
      </c>
      <c r="C1258" s="4">
        <f>INDEX(Orders[Order Date], MATCH(A1258, Orders[Order ID],0))</f>
        <v>42281</v>
      </c>
      <c r="D1258">
        <f>SUMIF(Orders[Order ID], A1258, Orders[Sales])</f>
        <v>85.68</v>
      </c>
      <c r="I1258" t="s">
        <v>5992</v>
      </c>
      <c r="J1258" t="s">
        <v>2447</v>
      </c>
      <c r="K1258">
        <v>42281</v>
      </c>
      <c r="L1258">
        <v>85.68</v>
      </c>
    </row>
    <row r="1259" spans="1:12">
      <c r="A1259" t="str">
        <v>CA-2015-134894</v>
      </c>
      <c r="B1259" t="str">
        <f>INDEX(Orders[Customer ID], MATCH(A1259, Orders[Order ID],0))</f>
        <v>DK-12985</v>
      </c>
      <c r="C1259" s="4">
        <f>INDEX(Orders[Order Date], MATCH(A1259, Orders[Order ID],0))</f>
        <v>42345</v>
      </c>
      <c r="D1259">
        <f>SUMIF(Orders[Order ID], A1259, Orders[Sales])</f>
        <v>436.86</v>
      </c>
      <c r="I1259" t="s">
        <v>5682</v>
      </c>
      <c r="J1259" t="s">
        <v>201</v>
      </c>
      <c r="K1259">
        <v>42345</v>
      </c>
      <c r="L1259">
        <v>436.86</v>
      </c>
    </row>
    <row r="1260" spans="1:12">
      <c r="A1260" t="str">
        <v>CA-2015-134922</v>
      </c>
      <c r="B1260" t="str">
        <f>INDEX(Orders[Customer ID], MATCH(A1260, Orders[Order ID],0))</f>
        <v>KB-16240</v>
      </c>
      <c r="C1260" s="4">
        <f>INDEX(Orders[Order Date], MATCH(A1260, Orders[Order ID],0))</f>
        <v>42315</v>
      </c>
      <c r="D1260">
        <f>SUMIF(Orders[Order ID], A1260, Orders[Sales])</f>
        <v>24.4</v>
      </c>
      <c r="I1260" t="s">
        <v>5884</v>
      </c>
      <c r="J1260" t="s">
        <v>112</v>
      </c>
      <c r="K1260">
        <v>42315</v>
      </c>
      <c r="L1260">
        <v>24.4</v>
      </c>
    </row>
    <row r="1261" spans="1:12">
      <c r="A1261" t="str">
        <v>CA-2015-134943</v>
      </c>
      <c r="B1261" t="str">
        <f>INDEX(Orders[Customer ID], MATCH(A1261, Orders[Order ID],0))</f>
        <v>SU-20665</v>
      </c>
      <c r="C1261" s="4">
        <f>INDEX(Orders[Order Date], MATCH(A1261, Orders[Order ID],0))</f>
        <v>42343</v>
      </c>
      <c r="D1261">
        <f>SUMIF(Orders[Order ID], A1261, Orders[Sales])</f>
        <v>152.80000000000001</v>
      </c>
      <c r="I1261" t="s">
        <v>5704</v>
      </c>
      <c r="J1261" t="s">
        <v>508</v>
      </c>
      <c r="K1261">
        <v>42343</v>
      </c>
      <c r="L1261">
        <v>152.80000000000001</v>
      </c>
    </row>
    <row r="1262" spans="1:12">
      <c r="A1262" t="str">
        <v>CA-2015-134992</v>
      </c>
      <c r="B1262" t="str">
        <f>INDEX(Orders[Customer ID], MATCH(A1262, Orders[Order ID],0))</f>
        <v>MG-17875</v>
      </c>
      <c r="C1262" s="4">
        <f>INDEX(Orders[Order Date], MATCH(A1262, Orders[Order ID],0))</f>
        <v>42269</v>
      </c>
      <c r="D1262">
        <f>SUMIF(Orders[Order ID], A1262, Orders[Sales])</f>
        <v>80.38</v>
      </c>
      <c r="I1262" t="s">
        <v>6049</v>
      </c>
      <c r="J1262" t="s">
        <v>2410</v>
      </c>
      <c r="K1262">
        <v>42269</v>
      </c>
      <c r="L1262">
        <v>80.38</v>
      </c>
    </row>
    <row r="1263" spans="1:12">
      <c r="A1263" t="str">
        <v>CA-2015-135020</v>
      </c>
      <c r="B1263" t="str">
        <f>INDEX(Orders[Customer ID], MATCH(A1263, Orders[Order ID],0))</f>
        <v>MS-17770</v>
      </c>
      <c r="C1263" s="4">
        <f>INDEX(Orders[Order Date], MATCH(A1263, Orders[Order ID],0))</f>
        <v>42152</v>
      </c>
      <c r="D1263">
        <f>SUMIF(Orders[Order ID], A1263, Orders[Sales])</f>
        <v>632.85599999999999</v>
      </c>
      <c r="I1263" t="s">
        <v>6388</v>
      </c>
      <c r="J1263" t="s">
        <v>2530</v>
      </c>
      <c r="K1263">
        <v>42152</v>
      </c>
      <c r="L1263">
        <v>632.85599999999999</v>
      </c>
    </row>
    <row r="1264" spans="1:12">
      <c r="A1264" t="str">
        <v>CA-2015-135174</v>
      </c>
      <c r="B1264" t="str">
        <f>INDEX(Orders[Customer ID], MATCH(A1264, Orders[Order ID],0))</f>
        <v>BP-11230</v>
      </c>
      <c r="C1264" s="4">
        <f>INDEX(Orders[Order Date], MATCH(A1264, Orders[Order ID],0))</f>
        <v>42124</v>
      </c>
      <c r="D1264">
        <f>SUMIF(Orders[Order ID], A1264, Orders[Sales])</f>
        <v>1022.97</v>
      </c>
      <c r="I1264" t="s">
        <v>6451</v>
      </c>
      <c r="J1264" t="s">
        <v>1045</v>
      </c>
      <c r="K1264">
        <v>42124</v>
      </c>
      <c r="L1264">
        <v>1022.97</v>
      </c>
    </row>
    <row r="1265" spans="1:12">
      <c r="A1265" t="str">
        <v>CA-2015-135251</v>
      </c>
      <c r="B1265" t="str">
        <f>INDEX(Orders[Customer ID], MATCH(A1265, Orders[Order ID],0))</f>
        <v>RP-19270</v>
      </c>
      <c r="C1265" s="4">
        <f>INDEX(Orders[Order Date], MATCH(A1265, Orders[Order ID],0))</f>
        <v>42222</v>
      </c>
      <c r="D1265">
        <f>SUMIF(Orders[Order ID], A1265, Orders[Sales])</f>
        <v>467.65320000000003</v>
      </c>
      <c r="I1265" t="s">
        <v>6226</v>
      </c>
      <c r="J1265" t="s">
        <v>4830</v>
      </c>
      <c r="K1265">
        <v>42222</v>
      </c>
      <c r="L1265">
        <v>467.65320000000003</v>
      </c>
    </row>
    <row r="1266" spans="1:12">
      <c r="A1266" t="str">
        <v>CA-2015-135272</v>
      </c>
      <c r="B1266" t="str">
        <f>INDEX(Orders[Customer ID], MATCH(A1266, Orders[Order ID],0))</f>
        <v>MS-17830</v>
      </c>
      <c r="C1266" s="4">
        <f>INDEX(Orders[Order Date], MATCH(A1266, Orders[Order ID],0))</f>
        <v>42345</v>
      </c>
      <c r="D1266">
        <f>SUMIF(Orders[Order ID], A1266, Orders[Sales])</f>
        <v>79.92</v>
      </c>
      <c r="I1266" t="s">
        <v>5684</v>
      </c>
      <c r="J1266" t="s">
        <v>4533</v>
      </c>
      <c r="K1266">
        <v>42345</v>
      </c>
      <c r="L1266">
        <v>79.92</v>
      </c>
    </row>
    <row r="1267" spans="1:12">
      <c r="A1267" t="str">
        <v>CA-2015-135314</v>
      </c>
      <c r="B1267" t="str">
        <f>INDEX(Orders[Customer ID], MATCH(A1267, Orders[Order ID],0))</f>
        <v>MC-17575</v>
      </c>
      <c r="C1267" s="4">
        <f>INDEX(Orders[Order Date], MATCH(A1267, Orders[Order ID],0))</f>
        <v>42194</v>
      </c>
      <c r="D1267">
        <f>SUMIF(Orders[Order ID], A1267, Orders[Sales])</f>
        <v>269.98200000000003</v>
      </c>
      <c r="I1267" t="s">
        <v>6278</v>
      </c>
      <c r="J1267" t="s">
        <v>718</v>
      </c>
      <c r="K1267">
        <v>42194</v>
      </c>
      <c r="L1267">
        <v>269.98200000000003</v>
      </c>
    </row>
    <row r="1268" spans="1:12">
      <c r="A1268" t="str">
        <v>CA-2015-135363</v>
      </c>
      <c r="B1268" t="str">
        <f>INDEX(Orders[Customer ID], MATCH(A1268, Orders[Order ID],0))</f>
        <v>CK-12205</v>
      </c>
      <c r="C1268" s="4">
        <f>INDEX(Orders[Order Date], MATCH(A1268, Orders[Order ID],0))</f>
        <v>42091</v>
      </c>
      <c r="D1268">
        <f>SUMIF(Orders[Order ID], A1268, Orders[Sales])</f>
        <v>20.783999999999999</v>
      </c>
      <c r="I1268" t="s">
        <v>6536</v>
      </c>
      <c r="J1268" t="s">
        <v>1063</v>
      </c>
      <c r="K1268">
        <v>42091</v>
      </c>
      <c r="L1268">
        <v>20.783999999999999</v>
      </c>
    </row>
    <row r="1269" spans="1:12">
      <c r="A1269" t="str">
        <v>CA-2015-135391</v>
      </c>
      <c r="B1269" t="str">
        <f>INDEX(Orders[Customer ID], MATCH(A1269, Orders[Order ID],0))</f>
        <v>FA-14230</v>
      </c>
      <c r="C1269" s="4">
        <f>INDEX(Orders[Order Date], MATCH(A1269, Orders[Order ID],0))</f>
        <v>42044</v>
      </c>
      <c r="D1269">
        <f>SUMIF(Orders[Order ID], A1269, Orders[Sales])</f>
        <v>80.88</v>
      </c>
      <c r="I1269" t="s">
        <v>6631</v>
      </c>
      <c r="J1269" t="s">
        <v>2073</v>
      </c>
      <c r="K1269">
        <v>42044</v>
      </c>
      <c r="L1269">
        <v>80.88</v>
      </c>
    </row>
    <row r="1270" spans="1:12">
      <c r="A1270" t="str">
        <v>CA-2015-135489</v>
      </c>
      <c r="B1270" t="str">
        <f>INDEX(Orders[Customer ID], MATCH(A1270, Orders[Order ID],0))</f>
        <v>GW-14605</v>
      </c>
      <c r="C1270" s="4">
        <f>INDEX(Orders[Order Date], MATCH(A1270, Orders[Order ID],0))</f>
        <v>42266</v>
      </c>
      <c r="D1270">
        <f>SUMIF(Orders[Order ID], A1270, Orders[Sales])</f>
        <v>279.86</v>
      </c>
      <c r="I1270" t="s">
        <v>6068</v>
      </c>
      <c r="J1270" t="s">
        <v>761</v>
      </c>
      <c r="K1270">
        <v>42266</v>
      </c>
      <c r="L1270">
        <v>279.86</v>
      </c>
    </row>
    <row r="1271" spans="1:12">
      <c r="A1271" t="str">
        <v>CA-2015-135510</v>
      </c>
      <c r="B1271" t="str">
        <f>INDEX(Orders[Customer ID], MATCH(A1271, Orders[Order ID],0))</f>
        <v>TW-21025</v>
      </c>
      <c r="C1271" s="4">
        <f>INDEX(Orders[Order Date], MATCH(A1271, Orders[Order ID],0))</f>
        <v>42252</v>
      </c>
      <c r="D1271">
        <f>SUMIF(Orders[Order ID], A1271, Orders[Sales])</f>
        <v>67.959999999999994</v>
      </c>
      <c r="I1271" t="s">
        <v>6143</v>
      </c>
      <c r="J1271" t="s">
        <v>1641</v>
      </c>
      <c r="K1271">
        <v>42252</v>
      </c>
      <c r="L1271">
        <v>67.959999999999994</v>
      </c>
    </row>
    <row r="1272" spans="1:12">
      <c r="A1272" t="str">
        <v>CA-2015-135538</v>
      </c>
      <c r="B1272" t="str">
        <f>INDEX(Orders[Customer ID], MATCH(A1272, Orders[Order ID],0))</f>
        <v>HR-14830</v>
      </c>
      <c r="C1272" s="4">
        <f>INDEX(Orders[Order Date], MATCH(A1272, Orders[Order ID],0))</f>
        <v>42362</v>
      </c>
      <c r="D1272">
        <f>SUMIF(Orders[Order ID], A1272, Orders[Sales])</f>
        <v>883.84</v>
      </c>
      <c r="I1272" t="s">
        <v>5592</v>
      </c>
      <c r="J1272" t="s">
        <v>2788</v>
      </c>
      <c r="K1272">
        <v>42362</v>
      </c>
      <c r="L1272">
        <v>883.84</v>
      </c>
    </row>
    <row r="1273" spans="1:12">
      <c r="A1273" t="str">
        <v>CA-2015-135545</v>
      </c>
      <c r="B1273" t="str">
        <f>INDEX(Orders[Customer ID], MATCH(A1273, Orders[Order ID],0))</f>
        <v>KM-16720</v>
      </c>
      <c r="C1273" s="4">
        <f>INDEX(Orders[Order Date], MATCH(A1273, Orders[Order ID],0))</f>
        <v>42332</v>
      </c>
      <c r="D1273">
        <f>SUMIF(Orders[Order ID], A1273, Orders[Sales])</f>
        <v>266.29399999999998</v>
      </c>
      <c r="I1273" t="s">
        <v>5772</v>
      </c>
      <c r="J1273" t="s">
        <v>793</v>
      </c>
      <c r="K1273">
        <v>42332</v>
      </c>
      <c r="L1273">
        <v>266.29399999999998</v>
      </c>
    </row>
    <row r="1274" spans="1:12">
      <c r="A1274" t="str">
        <v>CA-2015-135580</v>
      </c>
      <c r="B1274" t="str">
        <f>INDEX(Orders[Customer ID], MATCH(A1274, Orders[Order ID],0))</f>
        <v>CL-12565</v>
      </c>
      <c r="C1274" s="4">
        <f>INDEX(Orders[Order Date], MATCH(A1274, Orders[Order ID],0))</f>
        <v>42368</v>
      </c>
      <c r="D1274">
        <f>SUMIF(Orders[Order ID], A1274, Orders[Sales])</f>
        <v>3251.34</v>
      </c>
      <c r="I1274" t="s">
        <v>5558</v>
      </c>
      <c r="J1274" t="s">
        <v>3620</v>
      </c>
      <c r="K1274">
        <v>42368</v>
      </c>
      <c r="L1274">
        <v>3251.34</v>
      </c>
    </row>
    <row r="1275" spans="1:12">
      <c r="A1275" t="str">
        <v>CA-2015-135622</v>
      </c>
      <c r="B1275" t="str">
        <f>INDEX(Orders[Customer ID], MATCH(A1275, Orders[Order ID],0))</f>
        <v>TT-21460</v>
      </c>
      <c r="C1275" s="4">
        <f>INDEX(Orders[Order Date], MATCH(A1275, Orders[Order ID],0))</f>
        <v>42346</v>
      </c>
      <c r="D1275">
        <f>SUMIF(Orders[Order ID], A1275, Orders[Sales])</f>
        <v>2079.1120000000001</v>
      </c>
      <c r="I1275" t="s">
        <v>5677</v>
      </c>
      <c r="J1275" t="s">
        <v>337</v>
      </c>
      <c r="K1275">
        <v>42346</v>
      </c>
      <c r="L1275">
        <v>2079.1120000000001</v>
      </c>
    </row>
    <row r="1276" spans="1:12">
      <c r="A1276" t="str">
        <v>CA-2015-135685</v>
      </c>
      <c r="B1276" t="str">
        <f>INDEX(Orders[Customer ID], MATCH(A1276, Orders[Order ID],0))</f>
        <v>MP-18175</v>
      </c>
      <c r="C1276" s="4">
        <f>INDEX(Orders[Order Date], MATCH(A1276, Orders[Order ID],0))</f>
        <v>42324</v>
      </c>
      <c r="D1276">
        <f>SUMIF(Orders[Order ID], A1276, Orders[Sales])</f>
        <v>2233.02</v>
      </c>
      <c r="I1276" t="s">
        <v>5825</v>
      </c>
      <c r="J1276" t="s">
        <v>410</v>
      </c>
      <c r="K1276">
        <v>42324</v>
      </c>
      <c r="L1276">
        <v>2233.02</v>
      </c>
    </row>
    <row r="1277" spans="1:12">
      <c r="A1277" t="str">
        <v>CA-2015-135727</v>
      </c>
      <c r="B1277" t="str">
        <f>INDEX(Orders[Customer ID], MATCH(A1277, Orders[Order ID],0))</f>
        <v>PS-18970</v>
      </c>
      <c r="C1277" s="4">
        <f>INDEX(Orders[Order Date], MATCH(A1277, Orders[Order ID],0))</f>
        <v>42135</v>
      </c>
      <c r="D1277">
        <f>SUMIF(Orders[Order ID], A1277, Orders[Sales])</f>
        <v>191.96799999999999</v>
      </c>
      <c r="I1277" t="s">
        <v>6424</v>
      </c>
      <c r="J1277" t="s">
        <v>1692</v>
      </c>
      <c r="K1277">
        <v>42135</v>
      </c>
      <c r="L1277">
        <v>191.96799999999999</v>
      </c>
    </row>
    <row r="1278" spans="1:12">
      <c r="A1278" t="str">
        <v>CA-2015-135853</v>
      </c>
      <c r="B1278" t="str">
        <f>INDEX(Orders[Customer ID], MATCH(A1278, Orders[Order ID],0))</f>
        <v>CA-12775</v>
      </c>
      <c r="C1278" s="4">
        <f>INDEX(Orders[Order Date], MATCH(A1278, Orders[Order ID],0))</f>
        <v>42349</v>
      </c>
      <c r="D1278">
        <f>SUMIF(Orders[Order ID], A1278, Orders[Sales])</f>
        <v>324.21999999999997</v>
      </c>
      <c r="I1278" t="s">
        <v>5667</v>
      </c>
      <c r="J1278" t="s">
        <v>2509</v>
      </c>
      <c r="K1278">
        <v>42349</v>
      </c>
      <c r="L1278">
        <v>324.21999999999997</v>
      </c>
    </row>
    <row r="1279" spans="1:12">
      <c r="A1279" t="str">
        <v>CA-2015-136105</v>
      </c>
      <c r="B1279" t="str">
        <f>INDEX(Orders[Customer ID], MATCH(A1279, Orders[Order ID],0))</f>
        <v>SZ-20035</v>
      </c>
      <c r="C1279" s="4">
        <f>INDEX(Orders[Order Date], MATCH(A1279, Orders[Order ID],0))</f>
        <v>42167</v>
      </c>
      <c r="D1279">
        <f>SUMIF(Orders[Order ID], A1279, Orders[Sales])</f>
        <v>24.56</v>
      </c>
      <c r="I1279" t="s">
        <v>6352</v>
      </c>
      <c r="J1279" t="s">
        <v>951</v>
      </c>
      <c r="K1279">
        <v>42167</v>
      </c>
      <c r="L1279">
        <v>24.56</v>
      </c>
    </row>
    <row r="1280" spans="1:12">
      <c r="A1280" t="str">
        <v>CA-2015-136147</v>
      </c>
      <c r="B1280" t="str">
        <f>INDEX(Orders[Customer ID], MATCH(A1280, Orders[Order ID],0))</f>
        <v>FM-14380</v>
      </c>
      <c r="C1280" s="4">
        <f>INDEX(Orders[Order Date], MATCH(A1280, Orders[Order ID],0))</f>
        <v>42321</v>
      </c>
      <c r="D1280">
        <f>SUMIF(Orders[Order ID], A1280, Orders[Sales])</f>
        <v>233.06399999999999</v>
      </c>
      <c r="I1280" t="s">
        <v>5848</v>
      </c>
      <c r="J1280" t="s">
        <v>2686</v>
      </c>
      <c r="K1280">
        <v>42321</v>
      </c>
      <c r="L1280">
        <v>233.06399999999999</v>
      </c>
    </row>
    <row r="1281" spans="1:12">
      <c r="A1281" t="str">
        <v>CA-2015-136196</v>
      </c>
      <c r="B1281" t="str">
        <f>INDEX(Orders[Customer ID], MATCH(A1281, Orders[Order ID],0))</f>
        <v>TP-21415</v>
      </c>
      <c r="C1281" s="4">
        <f>INDEX(Orders[Order Date], MATCH(A1281, Orders[Order ID],0))</f>
        <v>42336</v>
      </c>
      <c r="D1281">
        <f>SUMIF(Orders[Order ID], A1281, Orders[Sales])</f>
        <v>322.58999999999997</v>
      </c>
      <c r="I1281" t="s">
        <v>5749</v>
      </c>
      <c r="J1281" t="s">
        <v>2204</v>
      </c>
      <c r="K1281">
        <v>42336</v>
      </c>
      <c r="L1281">
        <v>322.58999999999997</v>
      </c>
    </row>
    <row r="1282" spans="1:12">
      <c r="A1282" t="str">
        <v>CA-2015-136224</v>
      </c>
      <c r="B1282" t="str">
        <f>INDEX(Orders[Customer ID], MATCH(A1282, Orders[Order ID],0))</f>
        <v>ML-18265</v>
      </c>
      <c r="C1282" s="4">
        <f>INDEX(Orders[Order Date], MATCH(A1282, Orders[Order ID],0))</f>
        <v>42155</v>
      </c>
      <c r="D1282">
        <f>SUMIF(Orders[Order ID], A1282, Orders[Sales])</f>
        <v>10.272</v>
      </c>
      <c r="I1282" t="s">
        <v>6375</v>
      </c>
      <c r="J1282" t="s">
        <v>2148</v>
      </c>
      <c r="K1282">
        <v>42155</v>
      </c>
      <c r="L1282">
        <v>10.272</v>
      </c>
    </row>
    <row r="1283" spans="1:12">
      <c r="A1283" t="str">
        <v>CA-2015-136378</v>
      </c>
      <c r="B1283" t="str">
        <f>INDEX(Orders[Customer ID], MATCH(A1283, Orders[Order ID],0))</f>
        <v>CS-11845</v>
      </c>
      <c r="C1283" s="4">
        <f>INDEX(Orders[Order Date], MATCH(A1283, Orders[Order ID],0))</f>
        <v>42096</v>
      </c>
      <c r="D1283">
        <f>SUMIF(Orders[Order ID], A1283, Orders[Sales])</f>
        <v>9.1560000000000006</v>
      </c>
      <c r="I1283" t="s">
        <v>6522</v>
      </c>
      <c r="J1283" t="s">
        <v>1978</v>
      </c>
      <c r="K1283">
        <v>42096</v>
      </c>
      <c r="L1283">
        <v>9.1560000000000006</v>
      </c>
    </row>
    <row r="1284" spans="1:12">
      <c r="A1284" t="str">
        <v>CA-2015-136420</v>
      </c>
      <c r="B1284" t="str">
        <f>INDEX(Orders[Customer ID], MATCH(A1284, Orders[Order ID],0))</f>
        <v>CS-12250</v>
      </c>
      <c r="C1284" s="4">
        <f>INDEX(Orders[Order Date], MATCH(A1284, Orders[Order ID],0))</f>
        <v>42328</v>
      </c>
      <c r="D1284">
        <f>SUMIF(Orders[Order ID], A1284, Orders[Sales])</f>
        <v>139.816</v>
      </c>
      <c r="I1284" t="s">
        <v>5814</v>
      </c>
      <c r="J1284" t="s">
        <v>698</v>
      </c>
      <c r="K1284">
        <v>42328</v>
      </c>
      <c r="L1284">
        <v>139.816</v>
      </c>
    </row>
    <row r="1285" spans="1:12">
      <c r="A1285" t="str">
        <v>CA-2015-136469</v>
      </c>
      <c r="B1285" t="str">
        <f>INDEX(Orders[Customer ID], MATCH(A1285, Orders[Order ID],0))</f>
        <v>TS-21370</v>
      </c>
      <c r="C1285" s="4">
        <f>INDEX(Orders[Order Date], MATCH(A1285, Orders[Order ID],0))</f>
        <v>42196</v>
      </c>
      <c r="D1285">
        <f>SUMIF(Orders[Order ID], A1285, Orders[Sales])</f>
        <v>1136.896</v>
      </c>
      <c r="I1285" t="s">
        <v>6272</v>
      </c>
      <c r="J1285" t="s">
        <v>978</v>
      </c>
      <c r="K1285">
        <v>42196</v>
      </c>
      <c r="L1285">
        <v>1136.896</v>
      </c>
    </row>
    <row r="1286" spans="1:12">
      <c r="A1286" t="str">
        <v>CA-2015-136658</v>
      </c>
      <c r="B1286" t="str">
        <f>INDEX(Orders[Customer ID], MATCH(A1286, Orders[Order ID],0))</f>
        <v>BO-11425</v>
      </c>
      <c r="C1286" s="4">
        <f>INDEX(Orders[Order Date], MATCH(A1286, Orders[Order ID],0))</f>
        <v>42257</v>
      </c>
      <c r="D1286">
        <f>SUMIF(Orders[Order ID], A1286, Orders[Sales])</f>
        <v>6.08</v>
      </c>
      <c r="I1286" t="s">
        <v>6118</v>
      </c>
      <c r="J1286" t="s">
        <v>1778</v>
      </c>
      <c r="K1286">
        <v>42257</v>
      </c>
      <c r="L1286">
        <v>6.08</v>
      </c>
    </row>
    <row r="1287" spans="1:12">
      <c r="A1287" t="str">
        <v>CA-2015-136700</v>
      </c>
      <c r="B1287" t="str">
        <f>INDEX(Orders[Customer ID], MATCH(A1287, Orders[Order ID],0))</f>
        <v>DB-13120</v>
      </c>
      <c r="C1287" s="4">
        <f>INDEX(Orders[Order Date], MATCH(A1287, Orders[Order ID],0))</f>
        <v>42344</v>
      </c>
      <c r="D1287">
        <f>SUMIF(Orders[Order ID], A1287, Orders[Sales])</f>
        <v>8.9600000000000009</v>
      </c>
      <c r="I1287" t="s">
        <v>5701</v>
      </c>
      <c r="J1287" t="s">
        <v>1281</v>
      </c>
      <c r="K1287">
        <v>42344</v>
      </c>
      <c r="L1287">
        <v>8.9600000000000009</v>
      </c>
    </row>
    <row r="1288" spans="1:12">
      <c r="A1288" t="str">
        <v>CA-2015-136728</v>
      </c>
      <c r="B1288" t="str">
        <f>INDEX(Orders[Customer ID], MATCH(A1288, Orders[Order ID],0))</f>
        <v>AG-10900</v>
      </c>
      <c r="C1288" s="4">
        <f>INDEX(Orders[Order Date], MATCH(A1288, Orders[Order ID],0))</f>
        <v>42260</v>
      </c>
      <c r="D1288">
        <f>SUMIF(Orders[Order ID], A1288, Orders[Sales])</f>
        <v>177.89600000000002</v>
      </c>
      <c r="I1288" t="s">
        <v>6102</v>
      </c>
      <c r="J1288" t="s">
        <v>2048</v>
      </c>
      <c r="K1288">
        <v>42260</v>
      </c>
      <c r="L1288">
        <v>177.89600000000002</v>
      </c>
    </row>
    <row r="1289" spans="1:12">
      <c r="A1289" t="str">
        <v>CA-2015-136735</v>
      </c>
      <c r="B1289" t="str">
        <f>INDEX(Orders[Customer ID], MATCH(A1289, Orders[Order ID],0))</f>
        <v>HA-14920</v>
      </c>
      <c r="C1289" s="4">
        <f>INDEX(Orders[Order Date], MATCH(A1289, Orders[Order ID],0))</f>
        <v>42211</v>
      </c>
      <c r="D1289">
        <f>SUMIF(Orders[Order ID], A1289, Orders[Sales])</f>
        <v>167.86</v>
      </c>
      <c r="I1289" t="s">
        <v>6241</v>
      </c>
      <c r="J1289" t="s">
        <v>489</v>
      </c>
      <c r="K1289">
        <v>42211</v>
      </c>
      <c r="L1289">
        <v>167.86</v>
      </c>
    </row>
    <row r="1290" spans="1:12">
      <c r="A1290" t="str">
        <v>CA-2015-136798</v>
      </c>
      <c r="B1290" t="str">
        <f>INDEX(Orders[Customer ID], MATCH(A1290, Orders[Order ID],0))</f>
        <v>DL-12925</v>
      </c>
      <c r="C1290" s="4">
        <f>INDEX(Orders[Order Date], MATCH(A1290, Orders[Order ID],0))</f>
        <v>42132</v>
      </c>
      <c r="D1290">
        <f>SUMIF(Orders[Order ID], A1290, Orders[Sales])</f>
        <v>545.91000000000008</v>
      </c>
      <c r="I1290" t="s">
        <v>6430</v>
      </c>
      <c r="J1290" t="s">
        <v>1509</v>
      </c>
      <c r="K1290">
        <v>42132</v>
      </c>
      <c r="L1290">
        <v>545.91000000000008</v>
      </c>
    </row>
    <row r="1291" spans="1:12">
      <c r="A1291" t="str">
        <v>CA-2015-136805</v>
      </c>
      <c r="B1291" t="str">
        <f>INDEX(Orders[Customer ID], MATCH(A1291, Orders[Order ID],0))</f>
        <v>NM-18445</v>
      </c>
      <c r="C1291" s="4">
        <f>INDEX(Orders[Order Date], MATCH(A1291, Orders[Order ID],0))</f>
        <v>42147</v>
      </c>
      <c r="D1291">
        <f>SUMIF(Orders[Order ID], A1291, Orders[Sales])</f>
        <v>925.83</v>
      </c>
      <c r="I1291" t="s">
        <v>6402</v>
      </c>
      <c r="J1291" t="s">
        <v>2795</v>
      </c>
      <c r="K1291">
        <v>42147</v>
      </c>
      <c r="L1291">
        <v>925.83</v>
      </c>
    </row>
    <row r="1292" spans="1:12">
      <c r="A1292" t="str">
        <v>CA-2015-137064</v>
      </c>
      <c r="B1292" t="str">
        <f>INDEX(Orders[Customer ID], MATCH(A1292, Orders[Order ID],0))</f>
        <v>TS-21655</v>
      </c>
      <c r="C1292" s="4">
        <f>INDEX(Orders[Order Date], MATCH(A1292, Orders[Order ID],0))</f>
        <v>42041</v>
      </c>
      <c r="D1292">
        <f>SUMIF(Orders[Order ID], A1292, Orders[Sales])</f>
        <v>692.21399999999994</v>
      </c>
      <c r="I1292" t="s">
        <v>6639</v>
      </c>
      <c r="J1292" t="s">
        <v>3348</v>
      </c>
      <c r="K1292">
        <v>42041</v>
      </c>
      <c r="L1292">
        <v>692.21399999999994</v>
      </c>
    </row>
    <row r="1293" spans="1:12">
      <c r="A1293" t="str">
        <v>CA-2015-137071</v>
      </c>
      <c r="B1293" t="str">
        <f>INDEX(Orders[Customer ID], MATCH(A1293, Orders[Order ID],0))</f>
        <v>ED-13885</v>
      </c>
      <c r="C1293" s="4">
        <f>INDEX(Orders[Order Date], MATCH(A1293, Orders[Order ID],0))</f>
        <v>42358</v>
      </c>
      <c r="D1293">
        <f>SUMIF(Orders[Order ID], A1293, Orders[Sales])</f>
        <v>100.8</v>
      </c>
      <c r="I1293" t="s">
        <v>5614</v>
      </c>
      <c r="J1293" t="s">
        <v>2639</v>
      </c>
      <c r="K1293">
        <v>42358</v>
      </c>
      <c r="L1293">
        <v>100.8</v>
      </c>
    </row>
    <row r="1294" spans="1:12">
      <c r="A1294" t="str">
        <v>CA-2015-137106</v>
      </c>
      <c r="B1294" t="str">
        <f>INDEX(Orders[Customer ID], MATCH(A1294, Orders[Order ID],0))</f>
        <v>SC-20260</v>
      </c>
      <c r="C1294" s="4">
        <f>INDEX(Orders[Order Date], MATCH(A1294, Orders[Order ID],0))</f>
        <v>42094</v>
      </c>
      <c r="D1294">
        <f>SUMIF(Orders[Order ID], A1294, Orders[Sales])</f>
        <v>79.959999999999994</v>
      </c>
      <c r="I1294" t="s">
        <v>6526</v>
      </c>
      <c r="J1294" t="s">
        <v>2993</v>
      </c>
      <c r="K1294">
        <v>42094</v>
      </c>
      <c r="L1294">
        <v>79.959999999999994</v>
      </c>
    </row>
    <row r="1295" spans="1:12">
      <c r="A1295" t="str">
        <v>CA-2015-137113</v>
      </c>
      <c r="B1295" t="str">
        <f>INDEX(Orders[Customer ID], MATCH(A1295, Orders[Order ID],0))</f>
        <v>TW-21025</v>
      </c>
      <c r="C1295" s="4">
        <f>INDEX(Orders[Order Date], MATCH(A1295, Orders[Order ID],0))</f>
        <v>42339</v>
      </c>
      <c r="D1295">
        <f>SUMIF(Orders[Order ID], A1295, Orders[Sales])</f>
        <v>4210.6499999999996</v>
      </c>
      <c r="I1295" t="s">
        <v>5731</v>
      </c>
      <c r="J1295" t="s">
        <v>1641</v>
      </c>
      <c r="K1295">
        <v>42339</v>
      </c>
      <c r="L1295">
        <v>4210.6499999999996</v>
      </c>
    </row>
    <row r="1296" spans="1:12">
      <c r="A1296" t="str">
        <v>CA-2015-137225</v>
      </c>
      <c r="B1296" t="str">
        <f>INDEX(Orders[Customer ID], MATCH(A1296, Orders[Order ID],0))</f>
        <v>JK-15640</v>
      </c>
      <c r="C1296" s="4">
        <f>INDEX(Orders[Order Date], MATCH(A1296, Orders[Order ID],0))</f>
        <v>42353</v>
      </c>
      <c r="D1296">
        <f>SUMIF(Orders[Order ID], A1296, Orders[Sales])</f>
        <v>3.28</v>
      </c>
      <c r="I1296" t="s">
        <v>5635</v>
      </c>
      <c r="J1296" t="s">
        <v>2932</v>
      </c>
      <c r="K1296">
        <v>42353</v>
      </c>
      <c r="L1296">
        <v>3.28</v>
      </c>
    </row>
    <row r="1297" spans="1:12">
      <c r="A1297" t="str">
        <v>CA-2015-137281</v>
      </c>
      <c r="B1297" t="str">
        <f>INDEX(Orders[Customer ID], MATCH(A1297, Orders[Order ID],0))</f>
        <v>BF-10975</v>
      </c>
      <c r="C1297" s="4">
        <f>INDEX(Orders[Order Date], MATCH(A1297, Orders[Order ID],0))</f>
        <v>42168</v>
      </c>
      <c r="D1297">
        <f>SUMIF(Orders[Order ID], A1297, Orders[Sales])</f>
        <v>6.48</v>
      </c>
      <c r="I1297" t="s">
        <v>6347</v>
      </c>
      <c r="J1297" t="s">
        <v>1985</v>
      </c>
      <c r="K1297">
        <v>42168</v>
      </c>
      <c r="L1297">
        <v>6.48</v>
      </c>
    </row>
    <row r="1298" spans="1:12">
      <c r="A1298" t="str">
        <v>CA-2015-137302</v>
      </c>
      <c r="B1298" t="str">
        <f>INDEX(Orders[Customer ID], MATCH(A1298, Orders[Order ID],0))</f>
        <v>BW-11110</v>
      </c>
      <c r="C1298" s="4">
        <f>INDEX(Orders[Order Date], MATCH(A1298, Orders[Order ID],0))</f>
        <v>42120</v>
      </c>
      <c r="D1298">
        <f>SUMIF(Orders[Order ID], A1298, Orders[Sales])</f>
        <v>485.78399999999999</v>
      </c>
      <c r="I1298" t="s">
        <v>6462</v>
      </c>
      <c r="J1298" t="s">
        <v>2524</v>
      </c>
      <c r="K1298">
        <v>42120</v>
      </c>
      <c r="L1298">
        <v>485.78399999999999</v>
      </c>
    </row>
    <row r="1299" spans="1:12">
      <c r="A1299" t="str">
        <v>CA-2015-137512</v>
      </c>
      <c r="B1299" t="str">
        <f>INDEX(Orders[Customer ID], MATCH(A1299, Orders[Order ID],0))</f>
        <v>AG-10675</v>
      </c>
      <c r="C1299" s="4">
        <f>INDEX(Orders[Order Date], MATCH(A1299, Orders[Order ID],0))</f>
        <v>42131</v>
      </c>
      <c r="D1299">
        <f>SUMIF(Orders[Order ID], A1299, Orders[Sales])</f>
        <v>259.94200000000001</v>
      </c>
      <c r="I1299" t="s">
        <v>6433</v>
      </c>
      <c r="J1299" t="s">
        <v>2067</v>
      </c>
      <c r="K1299">
        <v>42131</v>
      </c>
      <c r="L1299">
        <v>259.94200000000001</v>
      </c>
    </row>
    <row r="1300" spans="1:12">
      <c r="A1300" t="str">
        <v>CA-2015-137526</v>
      </c>
      <c r="B1300" t="str">
        <f>INDEX(Orders[Customer ID], MATCH(A1300, Orders[Order ID],0))</f>
        <v>PB-19150</v>
      </c>
      <c r="C1300" s="4">
        <f>INDEX(Orders[Order Date], MATCH(A1300, Orders[Order ID],0))</f>
        <v>42017</v>
      </c>
      <c r="D1300">
        <f>SUMIF(Orders[Order ID], A1300, Orders[Sales])</f>
        <v>612.45800000000008</v>
      </c>
      <c r="I1300" t="s">
        <v>6659</v>
      </c>
      <c r="J1300" t="s">
        <v>2079</v>
      </c>
      <c r="K1300">
        <v>42017</v>
      </c>
      <c r="L1300">
        <v>612.45800000000008</v>
      </c>
    </row>
    <row r="1301" spans="1:12">
      <c r="A1301" t="str">
        <v>CA-2015-137603</v>
      </c>
      <c r="B1301" t="str">
        <f>INDEX(Orders[Customer ID], MATCH(A1301, Orders[Order ID],0))</f>
        <v>MH-17290</v>
      </c>
      <c r="C1301" s="4">
        <f>INDEX(Orders[Order Date], MATCH(A1301, Orders[Order ID],0))</f>
        <v>42266</v>
      </c>
      <c r="D1301">
        <f>SUMIF(Orders[Order ID], A1301, Orders[Sales])</f>
        <v>8.4</v>
      </c>
      <c r="I1301" t="s">
        <v>6069</v>
      </c>
      <c r="J1301" t="s">
        <v>2499</v>
      </c>
      <c r="K1301">
        <v>42266</v>
      </c>
      <c r="L1301">
        <v>8.4</v>
      </c>
    </row>
    <row r="1302" spans="1:12">
      <c r="A1302" t="str">
        <v>CA-2015-137708</v>
      </c>
      <c r="B1302" t="str">
        <f>INDEX(Orders[Customer ID], MATCH(A1302, Orders[Order ID],0))</f>
        <v>NG-18430</v>
      </c>
      <c r="C1302" s="4">
        <f>INDEX(Orders[Order Date], MATCH(A1302, Orders[Order ID],0))</f>
        <v>42330</v>
      </c>
      <c r="D1302">
        <f>SUMIF(Orders[Order ID], A1302, Orders[Sales])</f>
        <v>114.37</v>
      </c>
      <c r="I1302" t="s">
        <v>5786</v>
      </c>
      <c r="J1302" t="s">
        <v>1285</v>
      </c>
      <c r="K1302">
        <v>42330</v>
      </c>
      <c r="L1302">
        <v>114.37</v>
      </c>
    </row>
    <row r="1303" spans="1:12">
      <c r="A1303" t="str">
        <v>CA-2015-137750</v>
      </c>
      <c r="B1303" t="str">
        <f>INDEX(Orders[Customer ID], MATCH(A1303, Orders[Order ID],0))</f>
        <v>JF-15565</v>
      </c>
      <c r="C1303" s="4">
        <f>INDEX(Orders[Order Date], MATCH(A1303, Orders[Order ID],0))</f>
        <v>42180</v>
      </c>
      <c r="D1303">
        <f>SUMIF(Orders[Order ID], A1303, Orders[Sales])</f>
        <v>204.85</v>
      </c>
      <c r="I1303" t="s">
        <v>6312</v>
      </c>
      <c r="J1303" t="s">
        <v>1423</v>
      </c>
      <c r="K1303">
        <v>42180</v>
      </c>
      <c r="L1303">
        <v>204.85</v>
      </c>
    </row>
    <row r="1304" spans="1:12">
      <c r="A1304" t="str">
        <v>CA-2015-137897</v>
      </c>
      <c r="B1304" t="str">
        <f>INDEX(Orders[Customer ID], MATCH(A1304, Orders[Order ID],0))</f>
        <v>PJ-18835</v>
      </c>
      <c r="C1304" s="4">
        <f>INDEX(Orders[Order Date], MATCH(A1304, Orders[Order ID],0))</f>
        <v>42322</v>
      </c>
      <c r="D1304">
        <f>SUMIF(Orders[Order ID], A1304, Orders[Sales])</f>
        <v>134.5</v>
      </c>
      <c r="I1304" t="s">
        <v>5834</v>
      </c>
      <c r="J1304" t="s">
        <v>1059</v>
      </c>
      <c r="K1304">
        <v>42322</v>
      </c>
      <c r="L1304">
        <v>134.5</v>
      </c>
    </row>
    <row r="1305" spans="1:12">
      <c r="A1305" t="str">
        <v>CA-2015-137925</v>
      </c>
      <c r="B1305" t="str">
        <f>INDEX(Orders[Customer ID], MATCH(A1305, Orders[Order ID],0))</f>
        <v>JL-15235</v>
      </c>
      <c r="C1305" s="4">
        <f>INDEX(Orders[Order Date], MATCH(A1305, Orders[Order ID],0))</f>
        <v>42338</v>
      </c>
      <c r="D1305">
        <f>SUMIF(Orders[Order ID], A1305, Orders[Sales])</f>
        <v>705.06799999999998</v>
      </c>
      <c r="I1305" t="s">
        <v>5738</v>
      </c>
      <c r="J1305" t="s">
        <v>2493</v>
      </c>
      <c r="K1305">
        <v>42338</v>
      </c>
      <c r="L1305">
        <v>705.06799999999998</v>
      </c>
    </row>
    <row r="1306" spans="1:12">
      <c r="A1306" t="str">
        <v>CA-2015-137946</v>
      </c>
      <c r="B1306" t="str">
        <f>INDEX(Orders[Customer ID], MATCH(A1306, Orders[Order ID],0))</f>
        <v>DB-13615</v>
      </c>
      <c r="C1306" s="4">
        <f>INDEX(Orders[Order Date], MATCH(A1306, Orders[Order ID],0))</f>
        <v>42248</v>
      </c>
      <c r="D1306">
        <f>SUMIF(Orders[Order ID], A1306, Orders[Sales])</f>
        <v>979.10400000000004</v>
      </c>
      <c r="I1306" t="s">
        <v>6157</v>
      </c>
      <c r="J1306" t="s">
        <v>907</v>
      </c>
      <c r="K1306">
        <v>42248</v>
      </c>
      <c r="L1306">
        <v>979.10400000000004</v>
      </c>
    </row>
    <row r="1307" spans="1:12">
      <c r="A1307" t="str">
        <v>CA-2015-137974</v>
      </c>
      <c r="B1307" t="str">
        <f>INDEX(Orders[Customer ID], MATCH(A1307, Orders[Order ID],0))</f>
        <v>LL-16840</v>
      </c>
      <c r="C1307" s="4">
        <f>INDEX(Orders[Order Date], MATCH(A1307, Orders[Order ID],0))</f>
        <v>42110</v>
      </c>
      <c r="D1307">
        <f>SUMIF(Orders[Order ID], A1307, Orders[Sales])</f>
        <v>2298.8999999999996</v>
      </c>
      <c r="I1307" t="s">
        <v>6488</v>
      </c>
      <c r="J1307" t="s">
        <v>3420</v>
      </c>
      <c r="K1307">
        <v>42110</v>
      </c>
      <c r="L1307">
        <v>2298.8999999999996</v>
      </c>
    </row>
    <row r="1308" spans="1:12">
      <c r="A1308" t="str">
        <v>CA-2015-138002</v>
      </c>
      <c r="B1308" t="str">
        <f>INDEX(Orders[Customer ID], MATCH(A1308, Orders[Order ID],0))</f>
        <v>BT-11305</v>
      </c>
      <c r="C1308" s="4">
        <f>INDEX(Orders[Order Date], MATCH(A1308, Orders[Order ID],0))</f>
        <v>42253</v>
      </c>
      <c r="D1308">
        <f>SUMIF(Orders[Order ID], A1308, Orders[Sales])</f>
        <v>197.916</v>
      </c>
      <c r="I1308" t="s">
        <v>6132</v>
      </c>
      <c r="J1308" t="s">
        <v>3833</v>
      </c>
      <c r="K1308">
        <v>42253</v>
      </c>
      <c r="L1308">
        <v>197.916</v>
      </c>
    </row>
    <row r="1309" spans="1:12">
      <c r="A1309" t="str">
        <v>CA-2015-138009</v>
      </c>
      <c r="B1309" t="str">
        <f>INDEX(Orders[Customer ID], MATCH(A1309, Orders[Order ID],0))</f>
        <v>SF-20965</v>
      </c>
      <c r="C1309" s="4">
        <f>INDEX(Orders[Order Date], MATCH(A1309, Orders[Order ID],0))</f>
        <v>42337</v>
      </c>
      <c r="D1309">
        <f>SUMIF(Orders[Order ID], A1309, Orders[Sales])</f>
        <v>1542.47</v>
      </c>
      <c r="I1309" t="s">
        <v>5742</v>
      </c>
      <c r="J1309" t="s">
        <v>1304</v>
      </c>
      <c r="K1309">
        <v>42337</v>
      </c>
      <c r="L1309">
        <v>1542.47</v>
      </c>
    </row>
    <row r="1310" spans="1:12">
      <c r="A1310" t="str">
        <v>CA-2015-138219</v>
      </c>
      <c r="B1310" t="str">
        <f>INDEX(Orders[Customer ID], MATCH(A1310, Orders[Order ID],0))</f>
        <v>BP-11095</v>
      </c>
      <c r="C1310" s="4">
        <f>INDEX(Orders[Order Date], MATCH(A1310, Orders[Order ID],0))</f>
        <v>42086</v>
      </c>
      <c r="D1310">
        <f>SUMIF(Orders[Order ID], A1310, Orders[Sales])</f>
        <v>33.36</v>
      </c>
      <c r="I1310" t="s">
        <v>6548</v>
      </c>
      <c r="J1310" t="s">
        <v>441</v>
      </c>
      <c r="K1310">
        <v>42086</v>
      </c>
      <c r="L1310">
        <v>33.36</v>
      </c>
    </row>
    <row r="1311" spans="1:12">
      <c r="A1311" t="str">
        <v>CA-2015-138331</v>
      </c>
      <c r="B1311" t="str">
        <f>INDEX(Orders[Customer ID], MATCH(A1311, Orders[Order ID],0))</f>
        <v>JK-15625</v>
      </c>
      <c r="C1311" s="4">
        <f>INDEX(Orders[Order Date], MATCH(A1311, Orders[Order ID],0))</f>
        <v>42223</v>
      </c>
      <c r="D1311">
        <f>SUMIF(Orders[Order ID], A1311, Orders[Sales])</f>
        <v>106.8</v>
      </c>
      <c r="I1311" t="s">
        <v>6222</v>
      </c>
      <c r="J1311" t="s">
        <v>1606</v>
      </c>
      <c r="K1311">
        <v>42223</v>
      </c>
      <c r="L1311">
        <v>106.8</v>
      </c>
    </row>
    <row r="1312" spans="1:12">
      <c r="A1312" t="str">
        <v>CA-2015-138457</v>
      </c>
      <c r="B1312" t="str">
        <f>INDEX(Orders[Customer ID], MATCH(A1312, Orders[Order ID],0))</f>
        <v>AM-10705</v>
      </c>
      <c r="C1312" s="4">
        <f>INDEX(Orders[Order Date], MATCH(A1312, Orders[Order ID],0))</f>
        <v>42260</v>
      </c>
      <c r="D1312">
        <f>SUMIF(Orders[Order ID], A1312, Orders[Sales])</f>
        <v>13.092000000000001</v>
      </c>
      <c r="I1312" t="s">
        <v>6103</v>
      </c>
      <c r="J1312" t="s">
        <v>2813</v>
      </c>
      <c r="K1312">
        <v>42260</v>
      </c>
      <c r="L1312">
        <v>13.092000000000001</v>
      </c>
    </row>
    <row r="1313" spans="1:12">
      <c r="A1313" t="str">
        <v>CA-2015-138485</v>
      </c>
      <c r="B1313" t="str">
        <f>INDEX(Orders[Customer ID], MATCH(A1313, Orders[Order ID],0))</f>
        <v>NP-18670</v>
      </c>
      <c r="C1313" s="4">
        <f>INDEX(Orders[Order Date], MATCH(A1313, Orders[Order ID],0))</f>
        <v>42062</v>
      </c>
      <c r="D1313">
        <f>SUMIF(Orders[Order ID], A1313, Orders[Sales])</f>
        <v>538.91999999999996</v>
      </c>
      <c r="I1313" t="s">
        <v>6612</v>
      </c>
      <c r="J1313" t="s">
        <v>1573</v>
      </c>
      <c r="K1313">
        <v>42062</v>
      </c>
      <c r="L1313">
        <v>538.91999999999996</v>
      </c>
    </row>
    <row r="1314" spans="1:12">
      <c r="A1314" t="str">
        <v>CA-2015-138492</v>
      </c>
      <c r="B1314" t="str">
        <f>INDEX(Orders[Customer ID], MATCH(A1314, Orders[Order ID],0))</f>
        <v>FC-14335</v>
      </c>
      <c r="C1314" s="4">
        <f>INDEX(Orders[Order Date], MATCH(A1314, Orders[Order ID],0))</f>
        <v>42139</v>
      </c>
      <c r="D1314">
        <f>SUMIF(Orders[Order ID], A1314, Orders[Sales])</f>
        <v>51.968000000000004</v>
      </c>
      <c r="I1314" t="s">
        <v>6414</v>
      </c>
      <c r="J1314" t="s">
        <v>2968</v>
      </c>
      <c r="K1314">
        <v>42139</v>
      </c>
      <c r="L1314">
        <v>51.968000000000004</v>
      </c>
    </row>
    <row r="1315" spans="1:12">
      <c r="A1315" t="str">
        <v>CA-2015-138534</v>
      </c>
      <c r="B1315" t="str">
        <f>INDEX(Orders[Customer ID], MATCH(A1315, Orders[Order ID],0))</f>
        <v>JM-15535</v>
      </c>
      <c r="C1315" s="4">
        <f>INDEX(Orders[Order Date], MATCH(A1315, Orders[Order ID],0))</f>
        <v>42202</v>
      </c>
      <c r="D1315">
        <f>SUMIF(Orders[Order ID], A1315, Orders[Sales])</f>
        <v>195.46600000000001</v>
      </c>
      <c r="I1315" t="s">
        <v>6258</v>
      </c>
      <c r="J1315" t="s">
        <v>2169</v>
      </c>
      <c r="K1315">
        <v>42202</v>
      </c>
      <c r="L1315">
        <v>195.46600000000001</v>
      </c>
    </row>
    <row r="1316" spans="1:12">
      <c r="A1316" t="str">
        <v>CA-2015-138625</v>
      </c>
      <c r="B1316" t="str">
        <f>INDEX(Orders[Customer ID], MATCH(A1316, Orders[Order ID],0))</f>
        <v>EG-13900</v>
      </c>
      <c r="C1316" s="4">
        <f>INDEX(Orders[Order Date], MATCH(A1316, Orders[Order ID],0))</f>
        <v>42310</v>
      </c>
      <c r="D1316">
        <f>SUMIF(Orders[Order ID], A1316, Orders[Sales])</f>
        <v>197.72</v>
      </c>
      <c r="I1316" t="s">
        <v>5906</v>
      </c>
      <c r="J1316" t="s">
        <v>614</v>
      </c>
      <c r="K1316">
        <v>42310</v>
      </c>
      <c r="L1316">
        <v>197.72</v>
      </c>
    </row>
    <row r="1317" spans="1:12">
      <c r="A1317" t="str">
        <v>CA-2015-138674</v>
      </c>
      <c r="B1317" t="str">
        <f>INDEX(Orders[Customer ID], MATCH(A1317, Orders[Order ID],0))</f>
        <v>KB-16585</v>
      </c>
      <c r="C1317" s="4">
        <f>INDEX(Orders[Order Date], MATCH(A1317, Orders[Order ID],0))</f>
        <v>42322</v>
      </c>
      <c r="D1317">
        <f>SUMIF(Orders[Order ID], A1317, Orders[Sales])</f>
        <v>259.86399999999998</v>
      </c>
      <c r="I1317" t="s">
        <v>5839</v>
      </c>
      <c r="J1317" t="s">
        <v>3293</v>
      </c>
      <c r="K1317">
        <v>42322</v>
      </c>
      <c r="L1317">
        <v>259.86399999999998</v>
      </c>
    </row>
    <row r="1318" spans="1:12">
      <c r="A1318" t="str">
        <v>CA-2015-138898</v>
      </c>
      <c r="B1318" t="str">
        <f>INDEX(Orders[Customer ID], MATCH(A1318, Orders[Order ID],0))</f>
        <v>JH-16180</v>
      </c>
      <c r="C1318" s="4">
        <f>INDEX(Orders[Order Date], MATCH(A1318, Orders[Order ID],0))</f>
        <v>42149</v>
      </c>
      <c r="D1318">
        <f>SUMIF(Orders[Order ID], A1318, Orders[Sales])</f>
        <v>845.72799999999995</v>
      </c>
      <c r="I1318" t="s">
        <v>6393</v>
      </c>
      <c r="J1318" t="s">
        <v>4240</v>
      </c>
      <c r="K1318">
        <v>42149</v>
      </c>
      <c r="L1318">
        <v>845.72799999999995</v>
      </c>
    </row>
    <row r="1319" spans="1:12">
      <c r="A1319" t="str">
        <v>CA-2015-138954</v>
      </c>
      <c r="B1319" t="str">
        <f>INDEX(Orders[Customer ID], MATCH(A1319, Orders[Order ID],0))</f>
        <v>MH-17785</v>
      </c>
      <c r="C1319" s="4">
        <f>INDEX(Orders[Order Date], MATCH(A1319, Orders[Order ID],0))</f>
        <v>42323</v>
      </c>
      <c r="D1319">
        <f>SUMIF(Orders[Order ID], A1319, Orders[Sales])</f>
        <v>224.93400000000003</v>
      </c>
      <c r="I1319" t="s">
        <v>5830</v>
      </c>
      <c r="J1319" t="s">
        <v>2116</v>
      </c>
      <c r="K1319">
        <v>42323</v>
      </c>
      <c r="L1319">
        <v>224.93400000000003</v>
      </c>
    </row>
    <row r="1320" spans="1:12">
      <c r="A1320" t="str">
        <v>CA-2015-139094</v>
      </c>
      <c r="B1320" t="str">
        <f>INDEX(Orders[Customer ID], MATCH(A1320, Orders[Order ID],0))</f>
        <v>MO-17800</v>
      </c>
      <c r="C1320" s="4">
        <f>INDEX(Orders[Order Date], MATCH(A1320, Orders[Order ID],0))</f>
        <v>42330</v>
      </c>
      <c r="D1320">
        <f>SUMIF(Orders[Order ID], A1320, Orders[Sales])</f>
        <v>206.96199999999999</v>
      </c>
      <c r="I1320" t="s">
        <v>5781</v>
      </c>
      <c r="J1320" t="s">
        <v>2207</v>
      </c>
      <c r="K1320">
        <v>42330</v>
      </c>
      <c r="L1320">
        <v>206.96199999999999</v>
      </c>
    </row>
    <row r="1321" spans="1:12">
      <c r="A1321" t="str">
        <v>CA-2015-139164</v>
      </c>
      <c r="B1321" t="str">
        <f>INDEX(Orders[Customer ID], MATCH(A1321, Orders[Order ID],0))</f>
        <v>CS-12355</v>
      </c>
      <c r="C1321" s="4">
        <f>INDEX(Orders[Order Date], MATCH(A1321, Orders[Order ID],0))</f>
        <v>42178</v>
      </c>
      <c r="D1321">
        <f>SUMIF(Orders[Order ID], A1321, Orders[Sales])</f>
        <v>366.99</v>
      </c>
      <c r="I1321" t="s">
        <v>6318</v>
      </c>
      <c r="J1321" t="s">
        <v>169</v>
      </c>
      <c r="K1321">
        <v>42178</v>
      </c>
      <c r="L1321">
        <v>366.99</v>
      </c>
    </row>
    <row r="1322" spans="1:12">
      <c r="A1322" t="str">
        <v>CA-2015-139248</v>
      </c>
      <c r="B1322" t="str">
        <f>INDEX(Orders[Customer ID], MATCH(A1322, Orders[Order ID],0))</f>
        <v>RD-19930</v>
      </c>
      <c r="C1322" s="4">
        <f>INDEX(Orders[Order Date], MATCH(A1322, Orders[Order ID],0))</f>
        <v>42210</v>
      </c>
      <c r="D1322">
        <f>SUMIF(Orders[Order ID], A1322, Orders[Sales])</f>
        <v>623.96</v>
      </c>
      <c r="I1322" t="s">
        <v>6248</v>
      </c>
      <c r="J1322" t="s">
        <v>1161</v>
      </c>
      <c r="K1322">
        <v>42210</v>
      </c>
      <c r="L1322">
        <v>623.96</v>
      </c>
    </row>
    <row r="1323" spans="1:12">
      <c r="A1323" t="str">
        <v>CA-2015-139290</v>
      </c>
      <c r="B1323" t="str">
        <f>INDEX(Orders[Customer ID], MATCH(A1323, Orders[Order ID],0))</f>
        <v>MY-17380</v>
      </c>
      <c r="C1323" s="4">
        <f>INDEX(Orders[Order Date], MATCH(A1323, Orders[Order ID],0))</f>
        <v>42303</v>
      </c>
      <c r="D1323">
        <f>SUMIF(Orders[Order ID], A1323, Orders[Sales])</f>
        <v>5.76</v>
      </c>
      <c r="I1323" t="s">
        <v>5930</v>
      </c>
      <c r="J1323" t="s">
        <v>829</v>
      </c>
      <c r="K1323">
        <v>42303</v>
      </c>
      <c r="L1323">
        <v>5.76</v>
      </c>
    </row>
    <row r="1324" spans="1:12">
      <c r="A1324" t="str">
        <v>CA-2015-139374</v>
      </c>
      <c r="B1324" t="str">
        <f>INDEX(Orders[Customer ID], MATCH(A1324, Orders[Order ID],0))</f>
        <v>AR-10345</v>
      </c>
      <c r="C1324" s="4">
        <f>INDEX(Orders[Order Date], MATCH(A1324, Orders[Order ID],0))</f>
        <v>42257</v>
      </c>
      <c r="D1324">
        <f>SUMIF(Orders[Order ID], A1324, Orders[Sales])</f>
        <v>179.886</v>
      </c>
      <c r="I1324" t="s">
        <v>6120</v>
      </c>
      <c r="J1324" t="s">
        <v>2327</v>
      </c>
      <c r="K1324">
        <v>42257</v>
      </c>
      <c r="L1324">
        <v>179.886</v>
      </c>
    </row>
    <row r="1325" spans="1:12">
      <c r="A1325" t="str">
        <v>CA-2015-139584</v>
      </c>
      <c r="B1325" t="str">
        <f>INDEX(Orders[Customer ID], MATCH(A1325, Orders[Order ID],0))</f>
        <v>EM-13810</v>
      </c>
      <c r="C1325" s="4">
        <f>INDEX(Orders[Order Date], MATCH(A1325, Orders[Order ID],0))</f>
        <v>42240</v>
      </c>
      <c r="D1325">
        <f>SUMIF(Orders[Order ID], A1325, Orders[Sales])</f>
        <v>310.36399999999998</v>
      </c>
      <c r="I1325" t="s">
        <v>6175</v>
      </c>
      <c r="J1325" t="s">
        <v>2606</v>
      </c>
      <c r="K1325">
        <v>42240</v>
      </c>
      <c r="L1325">
        <v>310.36399999999998</v>
      </c>
    </row>
    <row r="1326" spans="1:12">
      <c r="A1326" t="str">
        <v>CA-2015-139731</v>
      </c>
      <c r="B1326" t="str">
        <f>INDEX(Orders[Customer ID], MATCH(A1326, Orders[Order ID],0))</f>
        <v>JE-15745</v>
      </c>
      <c r="C1326" s="4">
        <f>INDEX(Orders[Order Date], MATCH(A1326, Orders[Order ID],0))</f>
        <v>42292</v>
      </c>
      <c r="D1326">
        <f>SUMIF(Orders[Order ID], A1326, Orders[Sales])</f>
        <v>2717.31</v>
      </c>
      <c r="I1326" t="s">
        <v>5961</v>
      </c>
      <c r="J1326" t="s">
        <v>1383</v>
      </c>
      <c r="K1326">
        <v>42292</v>
      </c>
      <c r="L1326">
        <v>2717.31</v>
      </c>
    </row>
    <row r="1327" spans="1:12">
      <c r="A1327" t="str">
        <v>CA-2015-139738</v>
      </c>
      <c r="B1327" t="str">
        <f>INDEX(Orders[Customer ID], MATCH(A1327, Orders[Order ID],0))</f>
        <v>DK-12895</v>
      </c>
      <c r="C1327" s="4">
        <f>INDEX(Orders[Order Date], MATCH(A1327, Orders[Order ID],0))</f>
        <v>42272</v>
      </c>
      <c r="D1327">
        <f>SUMIF(Orders[Order ID], A1327, Orders[Sales])</f>
        <v>128.744</v>
      </c>
      <c r="I1327" t="s">
        <v>6033</v>
      </c>
      <c r="J1327" t="s">
        <v>1225</v>
      </c>
      <c r="K1327">
        <v>42272</v>
      </c>
      <c r="L1327">
        <v>128.744</v>
      </c>
    </row>
    <row r="1328" spans="1:12">
      <c r="A1328" t="str">
        <v>CA-2015-139780</v>
      </c>
      <c r="B1328" t="str">
        <f>INDEX(Orders[Customer ID], MATCH(A1328, Orders[Order ID],0))</f>
        <v>AH-10690</v>
      </c>
      <c r="C1328" s="4">
        <f>INDEX(Orders[Order Date], MATCH(A1328, Orders[Order ID],0))</f>
        <v>42369</v>
      </c>
      <c r="D1328">
        <f>SUMIF(Orders[Order ID], A1328, Orders[Sales])</f>
        <v>116.4</v>
      </c>
      <c r="I1328" t="s">
        <v>5556</v>
      </c>
      <c r="J1328" t="s">
        <v>4293</v>
      </c>
      <c r="K1328">
        <v>42369</v>
      </c>
      <c r="L1328">
        <v>116.4</v>
      </c>
    </row>
    <row r="1329" spans="1:12">
      <c r="A1329" t="str">
        <v>CA-2015-139850</v>
      </c>
      <c r="B1329" t="str">
        <f>INDEX(Orders[Customer ID], MATCH(A1329, Orders[Order ID],0))</f>
        <v>GB-14575</v>
      </c>
      <c r="C1329" s="4">
        <f>INDEX(Orders[Order Date], MATCH(A1329, Orders[Order ID],0))</f>
        <v>42167</v>
      </c>
      <c r="D1329">
        <f>SUMIF(Orders[Order ID], A1329, Orders[Sales])</f>
        <v>64.031999999999996</v>
      </c>
      <c r="I1329" t="s">
        <v>6349</v>
      </c>
      <c r="J1329" t="s">
        <v>364</v>
      </c>
      <c r="K1329">
        <v>42167</v>
      </c>
      <c r="L1329">
        <v>64.031999999999996</v>
      </c>
    </row>
    <row r="1330" spans="1:12">
      <c r="A1330" t="str">
        <v>CA-2015-139962</v>
      </c>
      <c r="B1330" t="str">
        <f>INDEX(Orders[Customer ID], MATCH(A1330, Orders[Order ID],0))</f>
        <v>Dp-13240</v>
      </c>
      <c r="C1330" s="4">
        <f>INDEX(Orders[Order Date], MATCH(A1330, Orders[Order ID],0))</f>
        <v>42351</v>
      </c>
      <c r="D1330">
        <f>SUMIF(Orders[Order ID], A1330, Orders[Sales])</f>
        <v>57.320000000000007</v>
      </c>
      <c r="I1330" t="s">
        <v>5650</v>
      </c>
      <c r="J1330" t="s">
        <v>1885</v>
      </c>
      <c r="K1330">
        <v>42351</v>
      </c>
      <c r="L1330">
        <v>57.320000000000007</v>
      </c>
    </row>
    <row r="1331" spans="1:12">
      <c r="A1331" t="str">
        <v>CA-2015-140025</v>
      </c>
      <c r="B1331" t="str">
        <f>INDEX(Orders[Customer ID], MATCH(A1331, Orders[Order ID],0))</f>
        <v>PF-19120</v>
      </c>
      <c r="C1331" s="4">
        <f>INDEX(Orders[Order Date], MATCH(A1331, Orders[Order ID],0))</f>
        <v>42101</v>
      </c>
      <c r="D1331">
        <f>SUMIF(Orders[Order ID], A1331, Orders[Sales])</f>
        <v>847.2</v>
      </c>
      <c r="I1331" t="s">
        <v>6508</v>
      </c>
      <c r="J1331" t="s">
        <v>6087</v>
      </c>
      <c r="K1331">
        <v>42101</v>
      </c>
      <c r="L1331">
        <v>847.2</v>
      </c>
    </row>
    <row r="1332" spans="1:12">
      <c r="A1332" t="str">
        <v>CA-2015-140144</v>
      </c>
      <c r="B1332" t="str">
        <f>INDEX(Orders[Customer ID], MATCH(A1332, Orders[Order ID],0))</f>
        <v>SC-20770</v>
      </c>
      <c r="C1332" s="4">
        <f>INDEX(Orders[Order Date], MATCH(A1332, Orders[Order ID],0))</f>
        <v>42175</v>
      </c>
      <c r="D1332">
        <f>SUMIF(Orders[Order ID], A1332, Orders[Sales])</f>
        <v>383.61599999999999</v>
      </c>
      <c r="I1332" t="s">
        <v>6324</v>
      </c>
      <c r="J1332" t="s">
        <v>1126</v>
      </c>
      <c r="K1332">
        <v>42175</v>
      </c>
      <c r="L1332">
        <v>383.61599999999999</v>
      </c>
    </row>
    <row r="1333" spans="1:12">
      <c r="A1333" t="str">
        <v>CA-2015-140221</v>
      </c>
      <c r="B1333" t="str">
        <f>INDEX(Orders[Customer ID], MATCH(A1333, Orders[Order ID],0))</f>
        <v>MS-17365</v>
      </c>
      <c r="C1333" s="4">
        <f>INDEX(Orders[Order Date], MATCH(A1333, Orders[Order ID],0))</f>
        <v>42068</v>
      </c>
      <c r="D1333">
        <f>SUMIF(Orders[Order ID], A1333, Orders[Sales])</f>
        <v>257.32</v>
      </c>
      <c r="I1333" t="s">
        <v>6600</v>
      </c>
      <c r="J1333" t="s">
        <v>3546</v>
      </c>
      <c r="K1333">
        <v>42068</v>
      </c>
      <c r="L1333">
        <v>257.32</v>
      </c>
    </row>
    <row r="1334" spans="1:12">
      <c r="A1334" t="str">
        <v>CA-2015-140375</v>
      </c>
      <c r="B1334" t="str">
        <f>INDEX(Orders[Customer ID], MATCH(A1334, Orders[Order ID],0))</f>
        <v>SG-20470</v>
      </c>
      <c r="C1334" s="4">
        <f>INDEX(Orders[Order Date], MATCH(A1334, Orders[Order ID],0))</f>
        <v>42279</v>
      </c>
      <c r="D1334">
        <f>SUMIF(Orders[Order ID], A1334, Orders[Sales])</f>
        <v>26.82</v>
      </c>
      <c r="I1334" t="s">
        <v>6002</v>
      </c>
      <c r="J1334" t="s">
        <v>2945</v>
      </c>
      <c r="K1334">
        <v>42279</v>
      </c>
      <c r="L1334">
        <v>26.82</v>
      </c>
    </row>
    <row r="1335" spans="1:12">
      <c r="A1335" t="str">
        <v>CA-2015-140410</v>
      </c>
      <c r="B1335" t="str">
        <f>INDEX(Orders[Customer ID], MATCH(A1335, Orders[Order ID],0))</f>
        <v>CM-12655</v>
      </c>
      <c r="C1335" s="4">
        <f>INDEX(Orders[Order Date], MATCH(A1335, Orders[Order ID],0))</f>
        <v>42311</v>
      </c>
      <c r="D1335">
        <f>SUMIF(Orders[Order ID], A1335, Orders[Sales])</f>
        <v>1345.4179999999999</v>
      </c>
      <c r="I1335" t="s">
        <v>5897</v>
      </c>
      <c r="J1335" t="s">
        <v>723</v>
      </c>
      <c r="K1335">
        <v>42311</v>
      </c>
      <c r="L1335">
        <v>1345.4179999999999</v>
      </c>
    </row>
    <row r="1336" spans="1:12">
      <c r="A1336" t="str">
        <v>CA-2015-140557</v>
      </c>
      <c r="B1336" t="str">
        <f>INDEX(Orders[Customer ID], MATCH(A1336, Orders[Order ID],0))</f>
        <v>TN-21040</v>
      </c>
      <c r="C1336" s="4">
        <f>INDEX(Orders[Order Date], MATCH(A1336, Orders[Order ID],0))</f>
        <v>42254</v>
      </c>
      <c r="D1336">
        <f>SUMIF(Orders[Order ID], A1336, Orders[Sales])</f>
        <v>559.92999999999995</v>
      </c>
      <c r="I1336" t="s">
        <v>6129</v>
      </c>
      <c r="J1336" t="s">
        <v>1975</v>
      </c>
      <c r="K1336">
        <v>42254</v>
      </c>
      <c r="L1336">
        <v>559.92999999999995</v>
      </c>
    </row>
    <row r="1337" spans="1:12">
      <c r="A1337" t="str">
        <v>CA-2015-140718</v>
      </c>
      <c r="B1337" t="str">
        <f>INDEX(Orders[Customer ID], MATCH(A1337, Orders[Order ID],0))</f>
        <v>FA-14230</v>
      </c>
      <c r="C1337" s="4">
        <f>INDEX(Orders[Order Date], MATCH(A1337, Orders[Order ID],0))</f>
        <v>42187</v>
      </c>
      <c r="D1337">
        <f>SUMIF(Orders[Order ID], A1337, Orders[Sales])</f>
        <v>246.36399999999998</v>
      </c>
      <c r="I1337" t="s">
        <v>6299</v>
      </c>
      <c r="J1337" t="s">
        <v>2073</v>
      </c>
      <c r="K1337">
        <v>42187</v>
      </c>
      <c r="L1337">
        <v>246.36399999999998</v>
      </c>
    </row>
    <row r="1338" spans="1:12">
      <c r="A1338" t="str">
        <v>CA-2015-140830</v>
      </c>
      <c r="B1338" t="str">
        <f>INDEX(Orders[Customer ID], MATCH(A1338, Orders[Order ID],0))</f>
        <v>PS-18970</v>
      </c>
      <c r="C1338" s="4">
        <f>INDEX(Orders[Order Date], MATCH(A1338, Orders[Order ID],0))</f>
        <v>42338</v>
      </c>
      <c r="D1338">
        <f>SUMIF(Orders[Order ID], A1338, Orders[Sales])</f>
        <v>89.36</v>
      </c>
      <c r="I1338" t="s">
        <v>5736</v>
      </c>
      <c r="J1338" t="s">
        <v>1692</v>
      </c>
      <c r="K1338">
        <v>42338</v>
      </c>
      <c r="L1338">
        <v>89.36</v>
      </c>
    </row>
    <row r="1339" spans="1:12">
      <c r="A1339" t="str">
        <v>CA-2015-140921</v>
      </c>
      <c r="B1339" t="str">
        <f>INDEX(Orders[Customer ID], MATCH(A1339, Orders[Order ID],0))</f>
        <v>AA-10375</v>
      </c>
      <c r="C1339" s="4">
        <f>INDEX(Orders[Order Date], MATCH(A1339, Orders[Order ID],0))</f>
        <v>42038</v>
      </c>
      <c r="D1339">
        <f>SUMIF(Orders[Order ID], A1339, Orders[Sales])</f>
        <v>178.37</v>
      </c>
      <c r="I1339" t="s">
        <v>6641</v>
      </c>
      <c r="J1339" t="s">
        <v>463</v>
      </c>
      <c r="K1339">
        <v>42038</v>
      </c>
      <c r="L1339">
        <v>178.37</v>
      </c>
    </row>
    <row r="1340" spans="1:12">
      <c r="A1340" t="str">
        <v>CA-2015-140984</v>
      </c>
      <c r="B1340" t="str">
        <f>INDEX(Orders[Customer ID], MATCH(A1340, Orders[Order ID],0))</f>
        <v>CC-12685</v>
      </c>
      <c r="C1340" s="4">
        <f>INDEX(Orders[Order Date], MATCH(A1340, Orders[Order ID],0))</f>
        <v>42261</v>
      </c>
      <c r="D1340">
        <f>SUMIF(Orders[Order ID], A1340, Orders[Sales])</f>
        <v>1884.1440000000002</v>
      </c>
      <c r="I1340" t="s">
        <v>6097</v>
      </c>
      <c r="J1340" t="s">
        <v>5946</v>
      </c>
      <c r="K1340">
        <v>42261</v>
      </c>
      <c r="L1340">
        <v>1884.1440000000002</v>
      </c>
    </row>
    <row r="1341" spans="1:12">
      <c r="A1341" t="str">
        <v>CA-2015-141012</v>
      </c>
      <c r="B1341" t="str">
        <f>INDEX(Orders[Customer ID], MATCH(A1341, Orders[Order ID],0))</f>
        <v>TG-21640</v>
      </c>
      <c r="C1341" s="4">
        <f>INDEX(Orders[Order Date], MATCH(A1341, Orders[Order ID],0))</f>
        <v>42164</v>
      </c>
      <c r="D1341">
        <f>SUMIF(Orders[Order ID], A1341, Orders[Sales])</f>
        <v>495.73599999999999</v>
      </c>
      <c r="I1341" t="s">
        <v>6357</v>
      </c>
      <c r="J1341" t="s">
        <v>2400</v>
      </c>
      <c r="K1341">
        <v>42164</v>
      </c>
      <c r="L1341">
        <v>495.73599999999999</v>
      </c>
    </row>
    <row r="1342" spans="1:12">
      <c r="A1342" t="str">
        <v>CA-2015-141040</v>
      </c>
      <c r="B1342" t="str">
        <f>INDEX(Orders[Customer ID], MATCH(A1342, Orders[Order ID],0))</f>
        <v>TB-21250</v>
      </c>
      <c r="C1342" s="4">
        <f>INDEX(Orders[Order Date], MATCH(A1342, Orders[Order ID],0))</f>
        <v>42286</v>
      </c>
      <c r="D1342">
        <f>SUMIF(Orders[Order ID], A1342, Orders[Sales])</f>
        <v>655.88</v>
      </c>
      <c r="I1342" t="s">
        <v>5978</v>
      </c>
      <c r="J1342" t="s">
        <v>3886</v>
      </c>
      <c r="K1342">
        <v>42286</v>
      </c>
      <c r="L1342">
        <v>655.88</v>
      </c>
    </row>
    <row r="1343" spans="1:12">
      <c r="A1343" t="str">
        <v>CA-2015-141145</v>
      </c>
      <c r="B1343" t="str">
        <f>INDEX(Orders[Customer ID], MATCH(A1343, Orders[Order ID],0))</f>
        <v>DB-13405</v>
      </c>
      <c r="C1343" s="4">
        <f>INDEX(Orders[Order Date], MATCH(A1343, Orders[Order ID],0))</f>
        <v>42264</v>
      </c>
      <c r="D1343">
        <f>SUMIF(Orders[Order ID], A1343, Orders[Sales])</f>
        <v>87.168000000000006</v>
      </c>
      <c r="I1343" t="s">
        <v>6084</v>
      </c>
      <c r="J1343" t="s">
        <v>2982</v>
      </c>
      <c r="K1343">
        <v>42264</v>
      </c>
      <c r="L1343">
        <v>87.168000000000006</v>
      </c>
    </row>
    <row r="1344" spans="1:12">
      <c r="A1344" t="str">
        <v>CA-2015-141243</v>
      </c>
      <c r="B1344" t="str">
        <f>INDEX(Orders[Customer ID], MATCH(A1344, Orders[Order ID],0))</f>
        <v>AH-10465</v>
      </c>
      <c r="C1344" s="4">
        <f>INDEX(Orders[Order Date], MATCH(A1344, Orders[Order ID],0))</f>
        <v>42007</v>
      </c>
      <c r="D1344">
        <f>SUMIF(Orders[Order ID], A1344, Orders[Sales])</f>
        <v>1757.8535999999999</v>
      </c>
      <c r="I1344" t="s">
        <v>6672</v>
      </c>
      <c r="J1344" t="s">
        <v>3291</v>
      </c>
      <c r="K1344">
        <v>42007</v>
      </c>
      <c r="L1344">
        <v>1757.8535999999999</v>
      </c>
    </row>
    <row r="1345" spans="1:12">
      <c r="A1345" t="str">
        <v>CA-2015-141250</v>
      </c>
      <c r="B1345" t="str">
        <f>INDEX(Orders[Customer ID], MATCH(A1345, Orders[Order ID],0))</f>
        <v>PM-18940</v>
      </c>
      <c r="C1345" s="4">
        <f>INDEX(Orders[Order Date], MATCH(A1345, Orders[Order ID],0))</f>
        <v>42023</v>
      </c>
      <c r="D1345">
        <f>SUMIF(Orders[Order ID], A1345, Orders[Sales])</f>
        <v>301.74200000000002</v>
      </c>
      <c r="I1345" t="s">
        <v>6655</v>
      </c>
      <c r="J1345" t="s">
        <v>4092</v>
      </c>
      <c r="K1345">
        <v>42023</v>
      </c>
      <c r="L1345">
        <v>301.74200000000002</v>
      </c>
    </row>
    <row r="1346" spans="1:12">
      <c r="A1346" t="str">
        <v>CA-2015-141327</v>
      </c>
      <c r="B1346" t="str">
        <f>INDEX(Orders[Customer ID], MATCH(A1346, Orders[Order ID],0))</f>
        <v>LR-16915</v>
      </c>
      <c r="C1346" s="4">
        <f>INDEX(Orders[Order Date], MATCH(A1346, Orders[Order ID],0))</f>
        <v>42338</v>
      </c>
      <c r="D1346">
        <f>SUMIF(Orders[Order ID], A1346, Orders[Sales])</f>
        <v>440.14400000000001</v>
      </c>
      <c r="I1346" t="s">
        <v>5741</v>
      </c>
      <c r="J1346" t="s">
        <v>692</v>
      </c>
      <c r="K1346">
        <v>42338</v>
      </c>
      <c r="L1346">
        <v>440.14400000000001</v>
      </c>
    </row>
    <row r="1347" spans="1:12">
      <c r="A1347" t="str">
        <v>CA-2015-141565</v>
      </c>
      <c r="B1347" t="str">
        <f>INDEX(Orders[Customer ID], MATCH(A1347, Orders[Order ID],0))</f>
        <v>BG-11035</v>
      </c>
      <c r="C1347" s="4">
        <f>INDEX(Orders[Order Date], MATCH(A1347, Orders[Order ID],0))</f>
        <v>42267</v>
      </c>
      <c r="D1347">
        <f>SUMIF(Orders[Order ID], A1347, Orders[Sales])</f>
        <v>1664.1319999999998</v>
      </c>
      <c r="I1347" t="s">
        <v>6062</v>
      </c>
      <c r="J1347" t="s">
        <v>778</v>
      </c>
      <c r="K1347">
        <v>42267</v>
      </c>
      <c r="L1347">
        <v>1664.1319999999998</v>
      </c>
    </row>
    <row r="1348" spans="1:12">
      <c r="A1348" t="str">
        <v>CA-2015-141593</v>
      </c>
      <c r="B1348" t="str">
        <f>INDEX(Orders[Customer ID], MATCH(A1348, Orders[Order ID],0))</f>
        <v>DB-12970</v>
      </c>
      <c r="C1348" s="4">
        <f>INDEX(Orders[Order Date], MATCH(A1348, Orders[Order ID],0))</f>
        <v>42352</v>
      </c>
      <c r="D1348">
        <f>SUMIF(Orders[Order ID], A1348, Orders[Sales])</f>
        <v>369.55999999999995</v>
      </c>
      <c r="I1348" t="s">
        <v>5646</v>
      </c>
      <c r="J1348" t="s">
        <v>3368</v>
      </c>
      <c r="K1348">
        <v>42352</v>
      </c>
      <c r="L1348">
        <v>369.55999999999995</v>
      </c>
    </row>
    <row r="1349" spans="1:12">
      <c r="A1349" t="str">
        <v>CA-2015-141740</v>
      </c>
      <c r="B1349" t="str">
        <f>INDEX(Orders[Customer ID], MATCH(A1349, Orders[Order ID],0))</f>
        <v>JF-15490</v>
      </c>
      <c r="C1349" s="4">
        <f>INDEX(Orders[Order Date], MATCH(A1349, Orders[Order ID],0))</f>
        <v>42309</v>
      </c>
      <c r="D1349">
        <f>SUMIF(Orders[Order ID], A1349, Orders[Sales])</f>
        <v>205.16399999999999</v>
      </c>
      <c r="I1349" t="s">
        <v>5915</v>
      </c>
      <c r="J1349" t="s">
        <v>2514</v>
      </c>
      <c r="K1349">
        <v>42309</v>
      </c>
      <c r="L1349">
        <v>205.16399999999999</v>
      </c>
    </row>
    <row r="1350" spans="1:12">
      <c r="A1350" t="str">
        <v>CA-2015-141754</v>
      </c>
      <c r="B1350" t="str">
        <f>INDEX(Orders[Customer ID], MATCH(A1350, Orders[Order ID],0))</f>
        <v>EM-14200</v>
      </c>
      <c r="C1350" s="4">
        <f>INDEX(Orders[Order Date], MATCH(A1350, Orders[Order ID],0))</f>
        <v>42358</v>
      </c>
      <c r="D1350">
        <f>SUMIF(Orders[Order ID], A1350, Orders[Sales])</f>
        <v>11.696</v>
      </c>
      <c r="I1350" t="s">
        <v>5611</v>
      </c>
      <c r="J1350" t="s">
        <v>2786</v>
      </c>
      <c r="K1350">
        <v>42358</v>
      </c>
      <c r="L1350">
        <v>11.696</v>
      </c>
    </row>
    <row r="1351" spans="1:12">
      <c r="A1351" t="str">
        <v>CA-2015-141768</v>
      </c>
      <c r="B1351" t="str">
        <f>INDEX(Orders[Customer ID], MATCH(A1351, Orders[Order ID],0))</f>
        <v>NP-18685</v>
      </c>
      <c r="C1351" s="4">
        <f>INDEX(Orders[Order Date], MATCH(A1351, Orders[Order ID],0))</f>
        <v>42149</v>
      </c>
      <c r="D1351">
        <f>SUMIF(Orders[Order ID], A1351, Orders[Sales])</f>
        <v>14.73</v>
      </c>
      <c r="I1351" t="s">
        <v>6394</v>
      </c>
      <c r="J1351" t="s">
        <v>4266</v>
      </c>
      <c r="K1351">
        <v>42149</v>
      </c>
      <c r="L1351">
        <v>14.73</v>
      </c>
    </row>
    <row r="1352" spans="1:12">
      <c r="A1352" t="str">
        <v>CA-2015-141810</v>
      </c>
      <c r="B1352" t="str">
        <f>INDEX(Orders[Customer ID], MATCH(A1352, Orders[Order ID],0))</f>
        <v>BB-10990</v>
      </c>
      <c r="C1352" s="4">
        <f>INDEX(Orders[Order Date], MATCH(A1352, Orders[Order ID],0))</f>
        <v>42310</v>
      </c>
      <c r="D1352">
        <f>SUMIF(Orders[Order ID], A1352, Orders[Sales])</f>
        <v>374.07600000000002</v>
      </c>
      <c r="I1352" t="s">
        <v>5905</v>
      </c>
      <c r="J1352" t="s">
        <v>2220</v>
      </c>
      <c r="K1352">
        <v>42310</v>
      </c>
      <c r="L1352">
        <v>374.07600000000002</v>
      </c>
    </row>
    <row r="1353" spans="1:12">
      <c r="A1353" t="str">
        <v>CA-2015-141936</v>
      </c>
      <c r="B1353" t="str">
        <f>INDEX(Orders[Customer ID], MATCH(A1353, Orders[Order ID],0))</f>
        <v>PN-18775</v>
      </c>
      <c r="C1353" s="4">
        <f>INDEX(Orders[Order Date], MATCH(A1353, Orders[Order ID],0))</f>
        <v>42223</v>
      </c>
      <c r="D1353">
        <f>SUMIF(Orders[Order ID], A1353, Orders[Sales])</f>
        <v>19.152000000000001</v>
      </c>
      <c r="I1353" t="s">
        <v>6220</v>
      </c>
      <c r="J1353" t="s">
        <v>858</v>
      </c>
      <c r="K1353">
        <v>42223</v>
      </c>
      <c r="L1353">
        <v>19.152000000000001</v>
      </c>
    </row>
    <row r="1354" spans="1:12">
      <c r="A1354" t="str">
        <v>CA-2015-142027</v>
      </c>
      <c r="B1354" t="str">
        <f>INDEX(Orders[Customer ID], MATCH(A1354, Orders[Order ID],0))</f>
        <v>JK-15370</v>
      </c>
      <c r="C1354" s="4">
        <f>INDEX(Orders[Order Date], MATCH(A1354, Orders[Order ID],0))</f>
        <v>42103</v>
      </c>
      <c r="D1354">
        <f>SUMIF(Orders[Order ID], A1354, Orders[Sales])</f>
        <v>369.91199999999998</v>
      </c>
      <c r="I1354" t="s">
        <v>6505</v>
      </c>
      <c r="J1354" t="s">
        <v>1203</v>
      </c>
      <c r="K1354">
        <v>42103</v>
      </c>
      <c r="L1354">
        <v>369.91199999999998</v>
      </c>
    </row>
    <row r="1355" spans="1:12">
      <c r="A1355" t="str">
        <v>CA-2015-142041</v>
      </c>
      <c r="B1355" t="str">
        <f>INDEX(Orders[Customer ID], MATCH(A1355, Orders[Order ID],0))</f>
        <v>EM-13810</v>
      </c>
      <c r="C1355" s="4">
        <f>INDEX(Orders[Order Date], MATCH(A1355, Orders[Order ID],0))</f>
        <v>42162</v>
      </c>
      <c r="D1355">
        <f>SUMIF(Orders[Order ID], A1355, Orders[Sales])</f>
        <v>7.52</v>
      </c>
      <c r="I1355" t="s">
        <v>6361</v>
      </c>
      <c r="J1355" t="s">
        <v>2606</v>
      </c>
      <c r="K1355">
        <v>42162</v>
      </c>
      <c r="L1355">
        <v>7.52</v>
      </c>
    </row>
    <row r="1356" spans="1:12">
      <c r="A1356" t="str">
        <v>CA-2015-142055</v>
      </c>
      <c r="B1356" t="str">
        <f>INDEX(Orders[Customer ID], MATCH(A1356, Orders[Order ID],0))</f>
        <v>AB-10255</v>
      </c>
      <c r="C1356" s="4">
        <f>INDEX(Orders[Order Date], MATCH(A1356, Orders[Order ID],0))</f>
        <v>42132</v>
      </c>
      <c r="D1356">
        <f>SUMIF(Orders[Order ID], A1356, Orders[Sales])</f>
        <v>37.94</v>
      </c>
      <c r="I1356" t="s">
        <v>6431</v>
      </c>
      <c r="J1356" t="s">
        <v>2844</v>
      </c>
      <c r="K1356">
        <v>42132</v>
      </c>
      <c r="L1356">
        <v>37.94</v>
      </c>
    </row>
    <row r="1357" spans="1:12">
      <c r="A1357" t="str">
        <v>CA-2015-142139</v>
      </c>
      <c r="B1357" t="str">
        <f>INDEX(Orders[Customer ID], MATCH(A1357, Orders[Order ID],0))</f>
        <v>SD-20485</v>
      </c>
      <c r="C1357" s="4">
        <f>INDEX(Orders[Order Date], MATCH(A1357, Orders[Order ID],0))</f>
        <v>42247</v>
      </c>
      <c r="D1357">
        <f>SUMIF(Orders[Order ID], A1357, Orders[Sales])</f>
        <v>20.96</v>
      </c>
      <c r="I1357" t="s">
        <v>6161</v>
      </c>
      <c r="J1357" t="s">
        <v>3086</v>
      </c>
      <c r="K1357">
        <v>42247</v>
      </c>
      <c r="L1357">
        <v>20.96</v>
      </c>
    </row>
    <row r="1358" spans="1:12">
      <c r="A1358" t="str">
        <v>CA-2015-142202</v>
      </c>
      <c r="B1358" t="str">
        <f>INDEX(Orders[Customer ID], MATCH(A1358, Orders[Order ID],0))</f>
        <v>JR-16210</v>
      </c>
      <c r="C1358" s="4">
        <f>INDEX(Orders[Order Date], MATCH(A1358, Orders[Order ID],0))</f>
        <v>42265</v>
      </c>
      <c r="D1358">
        <f>SUMIF(Orders[Order ID], A1358, Orders[Sales])</f>
        <v>717.12</v>
      </c>
      <c r="I1358" t="s">
        <v>6077</v>
      </c>
      <c r="J1358" t="s">
        <v>920</v>
      </c>
      <c r="K1358">
        <v>42265</v>
      </c>
      <c r="L1358">
        <v>717.12</v>
      </c>
    </row>
    <row r="1359" spans="1:12">
      <c r="A1359" t="str">
        <v>CA-2015-142237</v>
      </c>
      <c r="B1359" t="str">
        <f>INDEX(Orders[Customer ID], MATCH(A1359, Orders[Order ID],0))</f>
        <v>CK-12595</v>
      </c>
      <c r="C1359" s="4">
        <f>INDEX(Orders[Order Date], MATCH(A1359, Orders[Order ID],0))</f>
        <v>42196</v>
      </c>
      <c r="D1359">
        <f>SUMIF(Orders[Order ID], A1359, Orders[Sales])</f>
        <v>676.73400000000004</v>
      </c>
      <c r="I1359" t="s">
        <v>6270</v>
      </c>
      <c r="J1359" t="s">
        <v>1186</v>
      </c>
      <c r="K1359">
        <v>42196</v>
      </c>
      <c r="L1359">
        <v>676.73400000000004</v>
      </c>
    </row>
    <row r="1360" spans="1:12">
      <c r="A1360" t="str">
        <v>CA-2015-142377</v>
      </c>
      <c r="B1360" t="str">
        <f>INDEX(Orders[Customer ID], MATCH(A1360, Orders[Order ID],0))</f>
        <v>MS-17980</v>
      </c>
      <c r="C1360" s="4">
        <f>INDEX(Orders[Order Date], MATCH(A1360, Orders[Order ID],0))</f>
        <v>42342</v>
      </c>
      <c r="D1360">
        <f>SUMIF(Orders[Order ID], A1360, Orders[Sales])</f>
        <v>85.96</v>
      </c>
      <c r="I1360" t="s">
        <v>5713</v>
      </c>
      <c r="J1360" t="s">
        <v>680</v>
      </c>
      <c r="K1360">
        <v>42342</v>
      </c>
      <c r="L1360">
        <v>85.96</v>
      </c>
    </row>
    <row r="1361" spans="1:12">
      <c r="A1361" t="str">
        <v>CA-2015-142419</v>
      </c>
      <c r="B1361" t="str">
        <f>INDEX(Orders[Customer ID], MATCH(A1361, Orders[Order ID],0))</f>
        <v>SC-20380</v>
      </c>
      <c r="C1361" s="4">
        <f>INDEX(Orders[Order Date], MATCH(A1361, Orders[Order ID],0))</f>
        <v>42196</v>
      </c>
      <c r="D1361">
        <f>SUMIF(Orders[Order ID], A1361, Orders[Sales])</f>
        <v>128.322</v>
      </c>
      <c r="I1361" t="s">
        <v>6271</v>
      </c>
      <c r="J1361" t="s">
        <v>863</v>
      </c>
      <c r="K1361">
        <v>42196</v>
      </c>
      <c r="L1361">
        <v>128.322</v>
      </c>
    </row>
    <row r="1362" spans="1:12">
      <c r="A1362" t="str">
        <v>CA-2015-142433</v>
      </c>
      <c r="B1362" t="str">
        <f>INDEX(Orders[Customer ID], MATCH(A1362, Orders[Order ID],0))</f>
        <v>ES-14020</v>
      </c>
      <c r="C1362" s="4">
        <f>INDEX(Orders[Order Date], MATCH(A1362, Orders[Order ID],0))</f>
        <v>42114</v>
      </c>
      <c r="D1362">
        <f>SUMIF(Orders[Order ID], A1362, Orders[Sales])</f>
        <v>117.456</v>
      </c>
      <c r="I1362" t="s">
        <v>6473</v>
      </c>
      <c r="J1362" t="s">
        <v>1084</v>
      </c>
      <c r="K1362">
        <v>42114</v>
      </c>
      <c r="L1362">
        <v>117.456</v>
      </c>
    </row>
    <row r="1363" spans="1:12">
      <c r="A1363" t="str">
        <v>CA-2015-142454</v>
      </c>
      <c r="B1363" t="str">
        <f>INDEX(Orders[Customer ID], MATCH(A1363, Orders[Order ID],0))</f>
        <v>RE-19450</v>
      </c>
      <c r="C1363" s="4">
        <f>INDEX(Orders[Order Date], MATCH(A1363, Orders[Order ID],0))</f>
        <v>42231</v>
      </c>
      <c r="D1363">
        <f>SUMIF(Orders[Order ID], A1363, Orders[Sales])</f>
        <v>174.49</v>
      </c>
      <c r="I1363" t="s">
        <v>6197</v>
      </c>
      <c r="J1363" t="s">
        <v>3726</v>
      </c>
      <c r="K1363">
        <v>42231</v>
      </c>
      <c r="L1363">
        <v>174.49</v>
      </c>
    </row>
    <row r="1364" spans="1:12">
      <c r="A1364" t="str">
        <v>CA-2015-142475</v>
      </c>
      <c r="B1364" t="str">
        <f>INDEX(Orders[Customer ID], MATCH(A1364, Orders[Order ID],0))</f>
        <v>BS-11380</v>
      </c>
      <c r="C1364" s="4">
        <f>INDEX(Orders[Order Date], MATCH(A1364, Orders[Order ID],0))</f>
        <v>42341</v>
      </c>
      <c r="D1364">
        <f>SUMIF(Orders[Order ID], A1364, Orders[Sales])</f>
        <v>590.35199999999998</v>
      </c>
      <c r="I1364" t="s">
        <v>5722</v>
      </c>
      <c r="J1364" t="s">
        <v>781</v>
      </c>
      <c r="K1364">
        <v>42341</v>
      </c>
      <c r="L1364">
        <v>590.35199999999998</v>
      </c>
    </row>
    <row r="1365" spans="1:12">
      <c r="A1365" t="str">
        <v>CA-2015-142601</v>
      </c>
      <c r="B1365" t="str">
        <f>INDEX(Orders[Customer ID], MATCH(A1365, Orders[Order ID],0))</f>
        <v>DE-13255</v>
      </c>
      <c r="C1365" s="4">
        <f>INDEX(Orders[Order Date], MATCH(A1365, Orders[Order ID],0))</f>
        <v>42112</v>
      </c>
      <c r="D1365">
        <f>SUMIF(Orders[Order ID], A1365, Orders[Sales])</f>
        <v>1009.13</v>
      </c>
      <c r="I1365" t="s">
        <v>6479</v>
      </c>
      <c r="J1365" t="s">
        <v>5534</v>
      </c>
      <c r="K1365">
        <v>42112</v>
      </c>
      <c r="L1365">
        <v>1009.13</v>
      </c>
    </row>
    <row r="1366" spans="1:12">
      <c r="A1366" t="str">
        <v>CA-2015-142692</v>
      </c>
      <c r="B1366" t="str">
        <f>INDEX(Orders[Customer ID], MATCH(A1366, Orders[Order ID],0))</f>
        <v>AG-10495</v>
      </c>
      <c r="C1366" s="4">
        <f>INDEX(Orders[Order Date], MATCH(A1366, Orders[Order ID],0))</f>
        <v>42300</v>
      </c>
      <c r="D1366">
        <f>SUMIF(Orders[Order ID], A1366, Orders[Sales])</f>
        <v>3.5920000000000001</v>
      </c>
      <c r="I1366" t="s">
        <v>5943</v>
      </c>
      <c r="J1366" t="s">
        <v>1812</v>
      </c>
      <c r="K1366">
        <v>42300</v>
      </c>
      <c r="L1366">
        <v>3.5920000000000001</v>
      </c>
    </row>
    <row r="1367" spans="1:12">
      <c r="A1367" t="str">
        <v>CA-2015-142734</v>
      </c>
      <c r="B1367" t="str">
        <f>INDEX(Orders[Customer ID], MATCH(A1367, Orders[Order ID],0))</f>
        <v>DM-13345</v>
      </c>
      <c r="C1367" s="4">
        <f>INDEX(Orders[Order Date], MATCH(A1367, Orders[Order ID],0))</f>
        <v>42110</v>
      </c>
      <c r="D1367">
        <f>SUMIF(Orders[Order ID], A1367, Orders[Sales])</f>
        <v>127.764</v>
      </c>
      <c r="I1367" t="s">
        <v>6489</v>
      </c>
      <c r="J1367" t="s">
        <v>600</v>
      </c>
      <c r="K1367">
        <v>42110</v>
      </c>
      <c r="L1367">
        <v>127.764</v>
      </c>
    </row>
    <row r="1368" spans="1:12">
      <c r="A1368" t="str">
        <v>CA-2015-142755</v>
      </c>
      <c r="B1368" t="str">
        <f>INDEX(Orders[Customer ID], MATCH(A1368, Orders[Order ID],0))</f>
        <v>CS-12355</v>
      </c>
      <c r="C1368" s="4">
        <f>INDEX(Orders[Order Date], MATCH(A1368, Orders[Order ID],0))</f>
        <v>42251</v>
      </c>
      <c r="D1368">
        <f>SUMIF(Orders[Order ID], A1368, Orders[Sales])</f>
        <v>919.49</v>
      </c>
      <c r="I1368" t="s">
        <v>6144</v>
      </c>
      <c r="J1368" t="s">
        <v>169</v>
      </c>
      <c r="K1368">
        <v>42251</v>
      </c>
      <c r="L1368">
        <v>919.49</v>
      </c>
    </row>
    <row r="1369" spans="1:12">
      <c r="A1369" t="str">
        <v>CA-2015-142930</v>
      </c>
      <c r="B1369" t="str">
        <f>INDEX(Orders[Customer ID], MATCH(A1369, Orders[Order ID],0))</f>
        <v>EB-14170</v>
      </c>
      <c r="C1369" s="4">
        <f>INDEX(Orders[Order Date], MATCH(A1369, Orders[Order ID],0))</f>
        <v>42336</v>
      </c>
      <c r="D1369">
        <f>SUMIF(Orders[Order ID], A1369, Orders[Sales])</f>
        <v>335.52</v>
      </c>
      <c r="I1369" t="s">
        <v>5751</v>
      </c>
      <c r="J1369" t="s">
        <v>1858</v>
      </c>
      <c r="K1369">
        <v>42336</v>
      </c>
      <c r="L1369">
        <v>335.52</v>
      </c>
    </row>
    <row r="1370" spans="1:12">
      <c r="A1370" t="str">
        <v>CA-2015-142937</v>
      </c>
      <c r="B1370" t="str">
        <f>INDEX(Orders[Customer ID], MATCH(A1370, Orders[Order ID],0))</f>
        <v>SF-20065</v>
      </c>
      <c r="C1370" s="4">
        <f>INDEX(Orders[Order Date], MATCH(A1370, Orders[Order ID],0))</f>
        <v>42343</v>
      </c>
      <c r="D1370">
        <f>SUMIF(Orders[Order ID], A1370, Orders[Sales])</f>
        <v>45.04</v>
      </c>
      <c r="I1370" t="s">
        <v>5705</v>
      </c>
      <c r="J1370" t="s">
        <v>1581</v>
      </c>
      <c r="K1370">
        <v>42343</v>
      </c>
      <c r="L1370">
        <v>45.04</v>
      </c>
    </row>
    <row r="1371" spans="1:12">
      <c r="A1371" t="str">
        <v>CA-2015-142944</v>
      </c>
      <c r="B1371" t="str">
        <f>INDEX(Orders[Customer ID], MATCH(A1371, Orders[Order ID],0))</f>
        <v>JL-15850</v>
      </c>
      <c r="C1371" s="4">
        <f>INDEX(Orders[Order Date], MATCH(A1371, Orders[Order ID],0))</f>
        <v>42069</v>
      </c>
      <c r="D1371">
        <f>SUMIF(Orders[Order ID], A1371, Orders[Sales])</f>
        <v>1555.2439999999999</v>
      </c>
      <c r="I1371" t="s">
        <v>6593</v>
      </c>
      <c r="J1371" t="s">
        <v>5258</v>
      </c>
      <c r="K1371">
        <v>42069</v>
      </c>
      <c r="L1371">
        <v>1555.2439999999999</v>
      </c>
    </row>
    <row r="1372" spans="1:12">
      <c r="A1372" t="str">
        <v>CA-2015-142993</v>
      </c>
      <c r="B1372" t="str">
        <f>INDEX(Orders[Customer ID], MATCH(A1372, Orders[Order ID],0))</f>
        <v>KA-16525</v>
      </c>
      <c r="C1372" s="4">
        <f>INDEX(Orders[Order Date], MATCH(A1372, Orders[Order ID],0))</f>
        <v>42289</v>
      </c>
      <c r="D1372">
        <f>SUMIF(Orders[Order ID], A1372, Orders[Sales])</f>
        <v>99.859999999999985</v>
      </c>
      <c r="I1372" t="s">
        <v>5969</v>
      </c>
      <c r="J1372" t="s">
        <v>992</v>
      </c>
      <c r="K1372">
        <v>42289</v>
      </c>
      <c r="L1372">
        <v>99.859999999999985</v>
      </c>
    </row>
    <row r="1373" spans="1:12">
      <c r="A1373" t="str">
        <v>CA-2015-143077</v>
      </c>
      <c r="B1373" t="str">
        <f>INDEX(Orders[Customer ID], MATCH(A1373, Orders[Order ID],0))</f>
        <v>SF-20965</v>
      </c>
      <c r="C1373" s="4">
        <f>INDEX(Orders[Order Date], MATCH(A1373, Orders[Order ID],0))</f>
        <v>42264</v>
      </c>
      <c r="D1373">
        <f>SUMIF(Orders[Order ID], A1373, Orders[Sales])</f>
        <v>28.524000000000001</v>
      </c>
      <c r="I1373" t="s">
        <v>6082</v>
      </c>
      <c r="J1373" t="s">
        <v>1304</v>
      </c>
      <c r="K1373">
        <v>42264</v>
      </c>
      <c r="L1373">
        <v>28.524000000000001</v>
      </c>
    </row>
    <row r="1374" spans="1:12">
      <c r="A1374" t="str">
        <v>CA-2015-143105</v>
      </c>
      <c r="B1374" t="str">
        <f>INDEX(Orders[Customer ID], MATCH(A1374, Orders[Order ID],0))</f>
        <v>MA-17560</v>
      </c>
      <c r="C1374" s="4">
        <f>INDEX(Orders[Order Date], MATCH(A1374, Orders[Order ID],0))</f>
        <v>42348</v>
      </c>
      <c r="D1374">
        <f>SUMIF(Orders[Order ID], A1374, Orders[Sales])</f>
        <v>1033.2339999999999</v>
      </c>
      <c r="I1374" t="s">
        <v>5670</v>
      </c>
      <c r="J1374" t="s">
        <v>1631</v>
      </c>
      <c r="K1374">
        <v>42348</v>
      </c>
      <c r="L1374">
        <v>1033.2339999999999</v>
      </c>
    </row>
    <row r="1375" spans="1:12">
      <c r="A1375" t="str">
        <v>CA-2015-143119</v>
      </c>
      <c r="B1375" t="str">
        <f>INDEX(Orders[Customer ID], MATCH(A1375, Orders[Order ID],0))</f>
        <v>MC-17275</v>
      </c>
      <c r="C1375" s="4">
        <f>INDEX(Orders[Order Date], MATCH(A1375, Orders[Order ID],0))</f>
        <v>42271</v>
      </c>
      <c r="D1375">
        <f>SUMIF(Orders[Order ID], A1375, Orders[Sales])</f>
        <v>517.5</v>
      </c>
      <c r="I1375" t="s">
        <v>6039</v>
      </c>
      <c r="J1375" t="s">
        <v>1798</v>
      </c>
      <c r="K1375">
        <v>42271</v>
      </c>
      <c r="L1375">
        <v>517.5</v>
      </c>
    </row>
    <row r="1376" spans="1:12">
      <c r="A1376" t="str">
        <v>CA-2015-143147</v>
      </c>
      <c r="B1376" t="str">
        <f>INDEX(Orders[Customer ID], MATCH(A1376, Orders[Order ID],0))</f>
        <v>PS-18760</v>
      </c>
      <c r="C1376" s="4">
        <f>INDEX(Orders[Order Date], MATCH(A1376, Orders[Order ID],0))</f>
        <v>42150</v>
      </c>
      <c r="D1376">
        <f>SUMIF(Orders[Order ID], A1376, Orders[Sales])</f>
        <v>610.15599999999995</v>
      </c>
      <c r="I1376" t="s">
        <v>6392</v>
      </c>
      <c r="J1376" t="s">
        <v>2271</v>
      </c>
      <c r="K1376">
        <v>42150</v>
      </c>
      <c r="L1376">
        <v>610.15599999999995</v>
      </c>
    </row>
    <row r="1377" spans="1:12">
      <c r="A1377" t="str">
        <v>CA-2015-143238</v>
      </c>
      <c r="B1377" t="str">
        <f>INDEX(Orders[Customer ID], MATCH(A1377, Orders[Order ID],0))</f>
        <v>LO-17170</v>
      </c>
      <c r="C1377" s="4">
        <f>INDEX(Orders[Order Date], MATCH(A1377, Orders[Order ID],0))</f>
        <v>42253</v>
      </c>
      <c r="D1377">
        <f>SUMIF(Orders[Order ID], A1377, Orders[Sales])</f>
        <v>46.32</v>
      </c>
      <c r="I1377" t="s">
        <v>6133</v>
      </c>
      <c r="J1377" t="s">
        <v>85</v>
      </c>
      <c r="K1377">
        <v>42253</v>
      </c>
      <c r="L1377">
        <v>46.32</v>
      </c>
    </row>
    <row r="1378" spans="1:12">
      <c r="A1378" t="str">
        <v>CA-2015-143364</v>
      </c>
      <c r="B1378" t="str">
        <f>INDEX(Orders[Customer ID], MATCH(A1378, Orders[Order ID],0))</f>
        <v>TG-21310</v>
      </c>
      <c r="C1378" s="4">
        <f>INDEX(Orders[Order Date], MATCH(A1378, Orders[Order ID],0))</f>
        <v>42199</v>
      </c>
      <c r="D1378">
        <f>SUMIF(Orders[Order ID], A1378, Orders[Sales])</f>
        <v>860.91600000000005</v>
      </c>
      <c r="I1378" t="s">
        <v>6264</v>
      </c>
      <c r="J1378" t="s">
        <v>3839</v>
      </c>
      <c r="K1378">
        <v>42199</v>
      </c>
      <c r="L1378">
        <v>860.91600000000005</v>
      </c>
    </row>
    <row r="1379" spans="1:12">
      <c r="A1379" t="str">
        <v>CA-2015-143490</v>
      </c>
      <c r="B1379" t="str">
        <f>INDEX(Orders[Customer ID], MATCH(A1379, Orders[Order ID],0))</f>
        <v>NP-18325</v>
      </c>
      <c r="C1379" s="4">
        <f>INDEX(Orders[Order Date], MATCH(A1379, Orders[Order ID],0))</f>
        <v>42344</v>
      </c>
      <c r="D1379">
        <f>SUMIF(Orders[Order ID], A1379, Orders[Sales])</f>
        <v>339.334</v>
      </c>
      <c r="I1379" t="s">
        <v>5687</v>
      </c>
      <c r="J1379" t="s">
        <v>650</v>
      </c>
      <c r="K1379">
        <v>42344</v>
      </c>
      <c r="L1379">
        <v>339.334</v>
      </c>
    </row>
    <row r="1380" spans="1:12">
      <c r="A1380" t="str">
        <v>CA-2015-143532</v>
      </c>
      <c r="B1380" t="str">
        <f>INDEX(Orders[Customer ID], MATCH(A1380, Orders[Order ID],0))</f>
        <v>DC-12850</v>
      </c>
      <c r="C1380" s="4">
        <f>INDEX(Orders[Order Date], MATCH(A1380, Orders[Order ID],0))</f>
        <v>42082</v>
      </c>
      <c r="D1380">
        <f>SUMIF(Orders[Order ID], A1380, Orders[Sales])</f>
        <v>14.496</v>
      </c>
      <c r="I1380" t="s">
        <v>6564</v>
      </c>
      <c r="J1380" t="s">
        <v>1036</v>
      </c>
      <c r="K1380">
        <v>42082</v>
      </c>
      <c r="L1380">
        <v>14.496</v>
      </c>
    </row>
    <row r="1381" spans="1:12">
      <c r="A1381" t="str">
        <v>CA-2015-143602</v>
      </c>
      <c r="B1381" t="str">
        <f>INDEX(Orders[Customer ID], MATCH(A1381, Orders[Order ID],0))</f>
        <v>JS-15595</v>
      </c>
      <c r="C1381" s="4">
        <f>INDEX(Orders[Order Date], MATCH(A1381, Orders[Order ID],0))</f>
        <v>42119</v>
      </c>
      <c r="D1381">
        <f>SUMIF(Orders[Order ID], A1381, Orders[Sales])</f>
        <v>13.944000000000001</v>
      </c>
      <c r="I1381" t="s">
        <v>6464</v>
      </c>
      <c r="J1381" t="s">
        <v>2489</v>
      </c>
      <c r="K1381">
        <v>42119</v>
      </c>
      <c r="L1381">
        <v>13.944000000000001</v>
      </c>
    </row>
    <row r="1382" spans="1:12">
      <c r="A1382" t="str">
        <v>CA-2015-143616</v>
      </c>
      <c r="B1382" t="str">
        <f>INDEX(Orders[Customer ID], MATCH(A1382, Orders[Order ID],0))</f>
        <v>SS-20140</v>
      </c>
      <c r="C1382" s="4">
        <f>INDEX(Orders[Order Date], MATCH(A1382, Orders[Order ID],0))</f>
        <v>42274</v>
      </c>
      <c r="D1382">
        <f>SUMIF(Orders[Order ID], A1382, Orders[Sales])</f>
        <v>99.2</v>
      </c>
      <c r="I1382" t="s">
        <v>6017</v>
      </c>
      <c r="J1382" t="s">
        <v>402</v>
      </c>
      <c r="K1382">
        <v>42274</v>
      </c>
      <c r="L1382">
        <v>99.2</v>
      </c>
    </row>
    <row r="1383" spans="1:12">
      <c r="A1383" t="str">
        <v>CA-2015-143700</v>
      </c>
      <c r="B1383" t="str">
        <f>INDEX(Orders[Customer ID], MATCH(A1383, Orders[Order ID],0))</f>
        <v>AS-10240</v>
      </c>
      <c r="C1383" s="4">
        <f>INDEX(Orders[Order Date], MATCH(A1383, Orders[Order ID],0))</f>
        <v>42211</v>
      </c>
      <c r="D1383">
        <f>SUMIF(Orders[Order ID], A1383, Orders[Sales])</f>
        <v>10.368</v>
      </c>
      <c r="I1383" t="s">
        <v>6244</v>
      </c>
      <c r="J1383" t="s">
        <v>3020</v>
      </c>
      <c r="K1383">
        <v>42211</v>
      </c>
      <c r="L1383">
        <v>10.368</v>
      </c>
    </row>
    <row r="1384" spans="1:12">
      <c r="A1384" t="str">
        <v>CA-2015-143882</v>
      </c>
      <c r="B1384" t="str">
        <f>INDEX(Orders[Customer ID], MATCH(A1384, Orders[Order ID],0))</f>
        <v>DB-13360</v>
      </c>
      <c r="C1384" s="4">
        <f>INDEX(Orders[Order Date], MATCH(A1384, Orders[Order ID],0))</f>
        <v>42181</v>
      </c>
      <c r="D1384">
        <f>SUMIF(Orders[Order ID], A1384, Orders[Sales])</f>
        <v>43.055999999999997</v>
      </c>
      <c r="I1384" t="s">
        <v>6310</v>
      </c>
      <c r="J1384" t="s">
        <v>3508</v>
      </c>
      <c r="K1384">
        <v>42181</v>
      </c>
      <c r="L1384">
        <v>43.055999999999997</v>
      </c>
    </row>
    <row r="1385" spans="1:12">
      <c r="A1385" t="str">
        <v>CA-2015-143980</v>
      </c>
      <c r="B1385" t="str">
        <f>INDEX(Orders[Customer ID], MATCH(A1385, Orders[Order ID],0))</f>
        <v>JK-15640</v>
      </c>
      <c r="C1385" s="4">
        <f>INDEX(Orders[Order Date], MATCH(A1385, Orders[Order ID],0))</f>
        <v>42363</v>
      </c>
      <c r="D1385">
        <f>SUMIF(Orders[Order ID], A1385, Orders[Sales])</f>
        <v>414.96</v>
      </c>
      <c r="I1385" t="s">
        <v>5582</v>
      </c>
      <c r="J1385" t="s">
        <v>2932</v>
      </c>
      <c r="K1385">
        <v>42363</v>
      </c>
      <c r="L1385">
        <v>414.96</v>
      </c>
    </row>
    <row r="1386" spans="1:12">
      <c r="A1386" t="str">
        <v>CA-2015-144043</v>
      </c>
      <c r="B1386" t="str">
        <f>INDEX(Orders[Customer ID], MATCH(A1386, Orders[Order ID],0))</f>
        <v>AB-10165</v>
      </c>
      <c r="C1386" s="4">
        <f>INDEX(Orders[Order Date], MATCH(A1386, Orders[Order ID],0))</f>
        <v>42134</v>
      </c>
      <c r="D1386">
        <f>SUMIF(Orders[Order ID], A1386, Orders[Sales])</f>
        <v>46.688000000000002</v>
      </c>
      <c r="I1386" t="s">
        <v>6426</v>
      </c>
      <c r="J1386" t="s">
        <v>661</v>
      </c>
      <c r="K1386">
        <v>42134</v>
      </c>
      <c r="L1386">
        <v>46.688000000000002</v>
      </c>
    </row>
    <row r="1387" spans="1:12">
      <c r="A1387" t="str">
        <v>CA-2015-144099</v>
      </c>
      <c r="B1387" t="str">
        <f>INDEX(Orders[Customer ID], MATCH(A1387, Orders[Order ID],0))</f>
        <v>PO-19195</v>
      </c>
      <c r="C1387" s="4">
        <f>INDEX(Orders[Order Date], MATCH(A1387, Orders[Order ID],0))</f>
        <v>42337</v>
      </c>
      <c r="D1387">
        <f>SUMIF(Orders[Order ID], A1387, Orders[Sales])</f>
        <v>4.3040000000000003</v>
      </c>
      <c r="I1387" t="s">
        <v>5745</v>
      </c>
      <c r="J1387" t="s">
        <v>1907</v>
      </c>
      <c r="K1387">
        <v>42337</v>
      </c>
      <c r="L1387">
        <v>4.3040000000000003</v>
      </c>
    </row>
    <row r="1388" spans="1:12">
      <c r="A1388" t="str">
        <v>CA-2015-144190</v>
      </c>
      <c r="B1388" t="str">
        <f>INDEX(Orders[Customer ID], MATCH(A1388, Orders[Order ID],0))</f>
        <v>NC-18415</v>
      </c>
      <c r="C1388" s="4">
        <f>INDEX(Orders[Order Date], MATCH(A1388, Orders[Order ID],0))</f>
        <v>42164</v>
      </c>
      <c r="D1388">
        <f>SUMIF(Orders[Order ID], A1388, Orders[Sales])</f>
        <v>12.96</v>
      </c>
      <c r="I1388" t="s">
        <v>6356</v>
      </c>
      <c r="J1388" t="s">
        <v>1133</v>
      </c>
      <c r="K1388">
        <v>42164</v>
      </c>
      <c r="L1388">
        <v>12.96</v>
      </c>
    </row>
    <row r="1389" spans="1:12">
      <c r="A1389" t="str">
        <v>CA-2015-144253</v>
      </c>
      <c r="B1389" t="str">
        <f>INDEX(Orders[Customer ID], MATCH(A1389, Orders[Order ID],0))</f>
        <v>AS-10225</v>
      </c>
      <c r="C1389" s="4">
        <f>INDEX(Orders[Order Date], MATCH(A1389, Orders[Order ID],0))</f>
        <v>42128</v>
      </c>
      <c r="D1389">
        <f>SUMIF(Orders[Order ID], A1389, Orders[Sales])</f>
        <v>26.8</v>
      </c>
      <c r="I1389" t="s">
        <v>6437</v>
      </c>
      <c r="J1389" t="s">
        <v>597</v>
      </c>
      <c r="K1389">
        <v>42128</v>
      </c>
      <c r="L1389">
        <v>26.8</v>
      </c>
    </row>
    <row r="1390" spans="1:12">
      <c r="A1390" t="str">
        <v>CA-2015-144267</v>
      </c>
      <c r="B1390" t="str">
        <f>INDEX(Orders[Customer ID], MATCH(A1390, Orders[Order ID],0))</f>
        <v>NZ-18565</v>
      </c>
      <c r="C1390" s="4">
        <f>INDEX(Orders[Order Date], MATCH(A1390, Orders[Order ID],0))</f>
        <v>42237</v>
      </c>
      <c r="D1390">
        <f>SUMIF(Orders[Order ID], A1390, Orders[Sales])</f>
        <v>632.14800000000002</v>
      </c>
      <c r="I1390" t="s">
        <v>6185</v>
      </c>
      <c r="J1390" t="s">
        <v>1891</v>
      </c>
      <c r="K1390">
        <v>42237</v>
      </c>
      <c r="L1390">
        <v>632.14800000000002</v>
      </c>
    </row>
    <row r="1391" spans="1:12">
      <c r="A1391" t="str">
        <v>CA-2015-144274</v>
      </c>
      <c r="B1391" t="str">
        <f>INDEX(Orders[Customer ID], MATCH(A1391, Orders[Order ID],0))</f>
        <v>PW-19240</v>
      </c>
      <c r="C1391" s="4">
        <f>INDEX(Orders[Order Date], MATCH(A1391, Orders[Order ID],0))</f>
        <v>42331</v>
      </c>
      <c r="D1391">
        <f>SUMIF(Orders[Order ID], A1391, Orders[Sales])</f>
        <v>420.64000000000004</v>
      </c>
      <c r="I1391" t="s">
        <v>5777</v>
      </c>
      <c r="J1391" t="s">
        <v>4609</v>
      </c>
      <c r="K1391">
        <v>42331</v>
      </c>
      <c r="L1391">
        <v>420.64000000000004</v>
      </c>
    </row>
    <row r="1392" spans="1:12">
      <c r="A1392" t="str">
        <v>CA-2015-144288</v>
      </c>
      <c r="B1392" t="str">
        <f>INDEX(Orders[Customer ID], MATCH(A1392, Orders[Order ID],0))</f>
        <v>MB-17305</v>
      </c>
      <c r="C1392" s="4">
        <f>INDEX(Orders[Order Date], MATCH(A1392, Orders[Order ID],0))</f>
        <v>42363</v>
      </c>
      <c r="D1392">
        <f>SUMIF(Orders[Order ID], A1392, Orders[Sales])</f>
        <v>19.584</v>
      </c>
      <c r="I1392" t="s">
        <v>5580</v>
      </c>
      <c r="J1392" t="s">
        <v>1313</v>
      </c>
      <c r="K1392">
        <v>42363</v>
      </c>
      <c r="L1392">
        <v>19.584</v>
      </c>
    </row>
    <row r="1393" spans="1:12">
      <c r="A1393" t="str">
        <v>CA-2015-144302</v>
      </c>
      <c r="B1393" t="str">
        <f>INDEX(Orders[Customer ID], MATCH(A1393, Orders[Order ID],0))</f>
        <v>ME-17320</v>
      </c>
      <c r="C1393" s="4">
        <f>INDEX(Orders[Order Date], MATCH(A1393, Orders[Order ID],0))</f>
        <v>42174</v>
      </c>
      <c r="D1393">
        <f>SUMIF(Orders[Order ID], A1393, Orders[Sales])</f>
        <v>5.7919999999999998</v>
      </c>
      <c r="I1393" t="s">
        <v>6328</v>
      </c>
      <c r="J1393" t="s">
        <v>1147</v>
      </c>
      <c r="K1393">
        <v>42174</v>
      </c>
      <c r="L1393">
        <v>5.7919999999999998</v>
      </c>
    </row>
    <row r="1394" spans="1:12">
      <c r="A1394" t="str">
        <v>CA-2015-144386</v>
      </c>
      <c r="B1394" t="str">
        <f>INDEX(Orders[Customer ID], MATCH(A1394, Orders[Order ID],0))</f>
        <v>GT-14635</v>
      </c>
      <c r="C1394" s="4">
        <f>INDEX(Orders[Order Date], MATCH(A1394, Orders[Order ID],0))</f>
        <v>42313</v>
      </c>
      <c r="D1394">
        <f>SUMIF(Orders[Order ID], A1394, Orders[Sales])</f>
        <v>25.344000000000001</v>
      </c>
      <c r="I1394" t="s">
        <v>5892</v>
      </c>
      <c r="J1394" t="s">
        <v>1476</v>
      </c>
      <c r="K1394">
        <v>42313</v>
      </c>
      <c r="L1394">
        <v>25.344000000000001</v>
      </c>
    </row>
    <row r="1395" spans="1:12">
      <c r="A1395" t="str">
        <v>CA-2015-144519</v>
      </c>
      <c r="B1395" t="str">
        <f>INDEX(Orders[Customer ID], MATCH(A1395, Orders[Order ID],0))</f>
        <v>AW-10930</v>
      </c>
      <c r="C1395" s="4">
        <f>INDEX(Orders[Order Date], MATCH(A1395, Orders[Order ID],0))</f>
        <v>42321</v>
      </c>
      <c r="D1395">
        <f>SUMIF(Orders[Order ID], A1395, Orders[Sales])</f>
        <v>403.94</v>
      </c>
      <c r="I1395" t="s">
        <v>5847</v>
      </c>
      <c r="J1395" t="s">
        <v>1241</v>
      </c>
      <c r="K1395">
        <v>42321</v>
      </c>
      <c r="L1395">
        <v>403.94</v>
      </c>
    </row>
    <row r="1396" spans="1:12">
      <c r="A1396" t="str">
        <v>CA-2015-144652</v>
      </c>
      <c r="B1396" t="str">
        <f>INDEX(Orders[Customer ID], MATCH(A1396, Orders[Order ID],0))</f>
        <v>SN-20560</v>
      </c>
      <c r="C1396" s="4">
        <f>INDEX(Orders[Order Date], MATCH(A1396, Orders[Order ID],0))</f>
        <v>42328</v>
      </c>
      <c r="D1396">
        <f>SUMIF(Orders[Order ID], A1396, Orders[Sales])</f>
        <v>19.46</v>
      </c>
      <c r="I1396" t="s">
        <v>5801</v>
      </c>
      <c r="J1396" t="s">
        <v>2323</v>
      </c>
      <c r="K1396">
        <v>42328</v>
      </c>
      <c r="L1396">
        <v>19.46</v>
      </c>
    </row>
    <row r="1397" spans="1:12">
      <c r="A1397" t="str">
        <v>CA-2015-144722</v>
      </c>
      <c r="B1397" t="str">
        <f>INDEX(Orders[Customer ID], MATCH(A1397, Orders[Order ID],0))</f>
        <v>MF-18250</v>
      </c>
      <c r="C1397" s="4">
        <f>INDEX(Orders[Order Date], MATCH(A1397, Orders[Order ID],0))</f>
        <v>42079</v>
      </c>
      <c r="D1397">
        <f>SUMIF(Orders[Order ID], A1397, Orders[Sales])</f>
        <v>43.13</v>
      </c>
      <c r="I1397" t="s">
        <v>6571</v>
      </c>
      <c r="J1397" t="s">
        <v>206</v>
      </c>
      <c r="K1397">
        <v>42079</v>
      </c>
      <c r="L1397">
        <v>43.13</v>
      </c>
    </row>
    <row r="1398" spans="1:12">
      <c r="A1398" t="str">
        <v>CA-2015-144806</v>
      </c>
      <c r="B1398" t="str">
        <f>INDEX(Orders[Customer ID], MATCH(A1398, Orders[Order ID],0))</f>
        <v>GH-14425</v>
      </c>
      <c r="C1398" s="4">
        <f>INDEX(Orders[Order Date], MATCH(A1398, Orders[Order ID],0))</f>
        <v>42344</v>
      </c>
      <c r="D1398">
        <f>SUMIF(Orders[Order ID], A1398, Orders[Sales])</f>
        <v>757.71199999999999</v>
      </c>
      <c r="I1398" t="s">
        <v>5690</v>
      </c>
      <c r="J1398" t="s">
        <v>1370</v>
      </c>
      <c r="K1398">
        <v>42344</v>
      </c>
      <c r="L1398">
        <v>757.71199999999999</v>
      </c>
    </row>
    <row r="1399" spans="1:12">
      <c r="A1399" t="str">
        <v>CA-2015-144890</v>
      </c>
      <c r="B1399" t="str">
        <f>INDEX(Orders[Customer ID], MATCH(A1399, Orders[Order ID],0))</f>
        <v>SM-20320</v>
      </c>
      <c r="C1399" s="4">
        <f>INDEX(Orders[Order Date], MATCH(A1399, Orders[Order ID],0))</f>
        <v>42363</v>
      </c>
      <c r="D1399">
        <f>SUMIF(Orders[Order ID], A1399, Orders[Sales])</f>
        <v>9.9600000000000009</v>
      </c>
      <c r="I1399" t="s">
        <v>5586</v>
      </c>
      <c r="J1399" t="s">
        <v>1829</v>
      </c>
      <c r="K1399">
        <v>42363</v>
      </c>
      <c r="L1399">
        <v>9.9600000000000009</v>
      </c>
    </row>
    <row r="1400" spans="1:12">
      <c r="A1400" t="str">
        <v>CA-2015-145065</v>
      </c>
      <c r="B1400" t="str">
        <f>INDEX(Orders[Customer ID], MATCH(A1400, Orders[Order ID],0))</f>
        <v>DK-13375</v>
      </c>
      <c r="C1400" s="4">
        <f>INDEX(Orders[Order Date], MATCH(A1400, Orders[Order ID],0))</f>
        <v>42350</v>
      </c>
      <c r="D1400">
        <f>SUMIF(Orders[Order ID], A1400, Orders[Sales])</f>
        <v>32.308</v>
      </c>
      <c r="I1400" t="s">
        <v>5652</v>
      </c>
      <c r="J1400" t="s">
        <v>468</v>
      </c>
      <c r="K1400">
        <v>42350</v>
      </c>
      <c r="L1400">
        <v>32.308</v>
      </c>
    </row>
    <row r="1401" spans="1:12">
      <c r="A1401" t="str">
        <v>CA-2015-145184</v>
      </c>
      <c r="B1401" t="str">
        <f>INDEX(Orders[Customer ID], MATCH(A1401, Orders[Order ID],0))</f>
        <v>JD-16150</v>
      </c>
      <c r="C1401" s="4">
        <f>INDEX(Orders[Order Date], MATCH(A1401, Orders[Order ID],0))</f>
        <v>42335</v>
      </c>
      <c r="D1401">
        <f>SUMIF(Orders[Order ID], A1401, Orders[Sales])</f>
        <v>188.94</v>
      </c>
      <c r="I1401" t="s">
        <v>5758</v>
      </c>
      <c r="J1401" t="s">
        <v>1122</v>
      </c>
      <c r="K1401">
        <v>42335</v>
      </c>
      <c r="L1401">
        <v>188.94</v>
      </c>
    </row>
    <row r="1402" spans="1:12">
      <c r="A1402" t="str">
        <v>CA-2015-145324</v>
      </c>
      <c r="B1402" t="str">
        <f>INDEX(Orders[Customer ID], MATCH(A1402, Orders[Order ID],0))</f>
        <v>DH-13675</v>
      </c>
      <c r="C1402" s="4">
        <f>INDEX(Orders[Order Date], MATCH(A1402, Orders[Order ID],0))</f>
        <v>42323</v>
      </c>
      <c r="D1402">
        <f>SUMIF(Orders[Order ID], A1402, Orders[Sales])</f>
        <v>39.96</v>
      </c>
      <c r="I1402" t="s">
        <v>5831</v>
      </c>
      <c r="J1402" t="s">
        <v>5832</v>
      </c>
      <c r="K1402">
        <v>42323</v>
      </c>
      <c r="L1402">
        <v>39.96</v>
      </c>
    </row>
    <row r="1403" spans="1:12">
      <c r="A1403" t="str">
        <v>CA-2015-145352</v>
      </c>
      <c r="B1403" t="str">
        <f>INDEX(Orders[Customer ID], MATCH(A1403, Orders[Order ID],0))</f>
        <v>CM-12385</v>
      </c>
      <c r="C1403" s="4">
        <f>INDEX(Orders[Order Date], MATCH(A1403, Orders[Order ID],0))</f>
        <v>42079</v>
      </c>
      <c r="D1403">
        <f>SUMIF(Orders[Order ID], A1403, Orders[Sales])</f>
        <v>6412.7699999999995</v>
      </c>
      <c r="I1403" t="s">
        <v>6569</v>
      </c>
      <c r="J1403" t="s">
        <v>1029</v>
      </c>
      <c r="K1403">
        <v>42079</v>
      </c>
      <c r="L1403">
        <v>6412.7699999999995</v>
      </c>
    </row>
    <row r="1404" spans="1:12">
      <c r="A1404" t="str">
        <v>CA-2015-145394</v>
      </c>
      <c r="B1404" t="str">
        <f>INDEX(Orders[Customer ID], MATCH(A1404, Orders[Order ID],0))</f>
        <v>MC-17605</v>
      </c>
      <c r="C1404" s="4">
        <f>INDEX(Orders[Order Date], MATCH(A1404, Orders[Order ID],0))</f>
        <v>42324</v>
      </c>
      <c r="D1404">
        <f>SUMIF(Orders[Order ID], A1404, Orders[Sales])</f>
        <v>295.96800000000002</v>
      </c>
      <c r="I1404" t="s">
        <v>5827</v>
      </c>
      <c r="J1404" t="s">
        <v>2354</v>
      </c>
      <c r="K1404">
        <v>42324</v>
      </c>
      <c r="L1404">
        <v>295.96800000000002</v>
      </c>
    </row>
    <row r="1405" spans="1:12">
      <c r="A1405" t="str">
        <v>CA-2015-145401</v>
      </c>
      <c r="B1405" t="str">
        <f>INDEX(Orders[Customer ID], MATCH(A1405, Orders[Order ID],0))</f>
        <v>JP-15520</v>
      </c>
      <c r="C1405" s="4">
        <f>INDEX(Orders[Order Date], MATCH(A1405, Orders[Order ID],0))</f>
        <v>42034</v>
      </c>
      <c r="D1405">
        <f>SUMIF(Orders[Order ID], A1405, Orders[Sales])</f>
        <v>14.304</v>
      </c>
      <c r="I1405" t="s">
        <v>6647</v>
      </c>
      <c r="J1405" t="s">
        <v>223</v>
      </c>
      <c r="K1405">
        <v>42034</v>
      </c>
      <c r="L1405">
        <v>14.304</v>
      </c>
    </row>
    <row r="1406" spans="1:12">
      <c r="A1406" t="str">
        <v>CA-2015-145415</v>
      </c>
      <c r="B1406" t="str">
        <f>INDEX(Orders[Customer ID], MATCH(A1406, Orders[Order ID],0))</f>
        <v>RD-19660</v>
      </c>
      <c r="C1406" s="4">
        <f>INDEX(Orders[Order Date], MATCH(A1406, Orders[Order ID],0))</f>
        <v>42106</v>
      </c>
      <c r="D1406">
        <f>SUMIF(Orders[Order ID], A1406, Orders[Sales])</f>
        <v>40.74</v>
      </c>
      <c r="I1406" t="s">
        <v>6499</v>
      </c>
      <c r="J1406" t="s">
        <v>2388</v>
      </c>
      <c r="K1406">
        <v>42106</v>
      </c>
      <c r="L1406">
        <v>40.74</v>
      </c>
    </row>
    <row r="1407" spans="1:12">
      <c r="A1407" t="str">
        <v>CA-2015-145457</v>
      </c>
      <c r="B1407" t="str">
        <f>INDEX(Orders[Customer ID], MATCH(A1407, Orders[Order ID],0))</f>
        <v>CP-12085</v>
      </c>
      <c r="C1407" s="4">
        <f>INDEX(Orders[Order Date], MATCH(A1407, Orders[Order ID],0))</f>
        <v>42087</v>
      </c>
      <c r="D1407">
        <f>SUMIF(Orders[Order ID], A1407, Orders[Sales])</f>
        <v>46.9</v>
      </c>
      <c r="I1407" t="s">
        <v>6545</v>
      </c>
      <c r="J1407" t="s">
        <v>1863</v>
      </c>
      <c r="K1407">
        <v>42087</v>
      </c>
      <c r="L1407">
        <v>46.9</v>
      </c>
    </row>
    <row r="1408" spans="1:12">
      <c r="A1408" t="str">
        <v>CA-2015-145485</v>
      </c>
      <c r="B1408" t="str">
        <f>INDEX(Orders[Customer ID], MATCH(A1408, Orders[Order ID],0))</f>
        <v>JM-16195</v>
      </c>
      <c r="C1408" s="4">
        <f>INDEX(Orders[Order Date], MATCH(A1408, Orders[Order ID],0))</f>
        <v>42313</v>
      </c>
      <c r="D1408">
        <f>SUMIF(Orders[Order ID], A1408, Orders[Sales])</f>
        <v>62.8</v>
      </c>
      <c r="I1408" t="s">
        <v>5894</v>
      </c>
      <c r="J1408" t="s">
        <v>1531</v>
      </c>
      <c r="K1408">
        <v>42313</v>
      </c>
      <c r="L1408">
        <v>62.8</v>
      </c>
    </row>
    <row r="1409" spans="1:12">
      <c r="A1409" t="str">
        <v>CA-2015-145758</v>
      </c>
      <c r="B1409" t="str">
        <f>INDEX(Orders[Customer ID], MATCH(A1409, Orders[Order ID],0))</f>
        <v>BF-11020</v>
      </c>
      <c r="C1409" s="4">
        <f>INDEX(Orders[Order Date], MATCH(A1409, Orders[Order ID],0))</f>
        <v>42307</v>
      </c>
      <c r="D1409">
        <f>SUMIF(Orders[Order ID], A1409, Orders[Sales])</f>
        <v>1035.8</v>
      </c>
      <c r="I1409" t="s">
        <v>5926</v>
      </c>
      <c r="J1409" t="s">
        <v>1776</v>
      </c>
      <c r="K1409">
        <v>42307</v>
      </c>
      <c r="L1409">
        <v>1035.8</v>
      </c>
    </row>
    <row r="1410" spans="1:12">
      <c r="A1410" t="str">
        <v>CA-2015-145814</v>
      </c>
      <c r="B1410" t="str">
        <f>INDEX(Orders[Customer ID], MATCH(A1410, Orders[Order ID],0))</f>
        <v>KD-16345</v>
      </c>
      <c r="C1410" s="4">
        <f>INDEX(Orders[Order Date], MATCH(A1410, Orders[Order ID],0))</f>
        <v>42327</v>
      </c>
      <c r="D1410">
        <f>SUMIF(Orders[Order ID], A1410, Orders[Sales])</f>
        <v>867.74400000000003</v>
      </c>
      <c r="I1410" t="s">
        <v>5819</v>
      </c>
      <c r="J1410" t="s">
        <v>1100</v>
      </c>
      <c r="K1410">
        <v>42327</v>
      </c>
      <c r="L1410">
        <v>867.74400000000003</v>
      </c>
    </row>
    <row r="1411" spans="1:12">
      <c r="A1411" t="str">
        <v>CA-2015-145821</v>
      </c>
      <c r="B1411" t="str">
        <f>INDEX(Orders[Customer ID], MATCH(A1411, Orders[Order ID],0))</f>
        <v>JB-15400</v>
      </c>
      <c r="C1411" s="4">
        <f>INDEX(Orders[Order Date], MATCH(A1411, Orders[Order ID],0))</f>
        <v>42125</v>
      </c>
      <c r="D1411">
        <f>SUMIF(Orders[Order ID], A1411, Orders[Sales])</f>
        <v>88.751999999999995</v>
      </c>
      <c r="I1411" t="s">
        <v>6447</v>
      </c>
      <c r="J1411" t="s">
        <v>213</v>
      </c>
      <c r="K1411">
        <v>42125</v>
      </c>
      <c r="L1411">
        <v>88.751999999999995</v>
      </c>
    </row>
    <row r="1412" spans="1:12">
      <c r="A1412" t="str">
        <v>CA-2015-145828</v>
      </c>
      <c r="B1412" t="str">
        <f>INDEX(Orders[Customer ID], MATCH(A1412, Orders[Order ID],0))</f>
        <v>MB-17305</v>
      </c>
      <c r="C1412" s="4">
        <f>INDEX(Orders[Order Date], MATCH(A1412, Orders[Order ID],0))</f>
        <v>42282</v>
      </c>
      <c r="D1412">
        <f>SUMIF(Orders[Order ID], A1412, Orders[Sales])</f>
        <v>53.04</v>
      </c>
      <c r="I1412" t="s">
        <v>5987</v>
      </c>
      <c r="J1412" t="s">
        <v>1313</v>
      </c>
      <c r="K1412">
        <v>42282</v>
      </c>
      <c r="L1412">
        <v>53.04</v>
      </c>
    </row>
    <row r="1413" spans="1:12">
      <c r="A1413" t="str">
        <v>CA-2015-145835</v>
      </c>
      <c r="B1413" t="str">
        <f>INDEX(Orders[Customer ID], MATCH(A1413, Orders[Order ID],0))</f>
        <v>BF-11170</v>
      </c>
      <c r="C1413" s="4">
        <f>INDEX(Orders[Order Date], MATCH(A1413, Orders[Order ID],0))</f>
        <v>42137</v>
      </c>
      <c r="D1413">
        <f>SUMIF(Orders[Order ID], A1413, Orders[Sales])</f>
        <v>238.38399999999999</v>
      </c>
      <c r="I1413" t="s">
        <v>6418</v>
      </c>
      <c r="J1413" t="s">
        <v>431</v>
      </c>
      <c r="K1413">
        <v>42137</v>
      </c>
      <c r="L1413">
        <v>238.38399999999999</v>
      </c>
    </row>
    <row r="1414" spans="1:12">
      <c r="A1414" t="str">
        <v>CA-2015-145849</v>
      </c>
      <c r="B1414" t="str">
        <f>INDEX(Orders[Customer ID], MATCH(A1414, Orders[Order ID],0))</f>
        <v>CT-11995</v>
      </c>
      <c r="C1414" s="4">
        <f>INDEX(Orders[Order Date], MATCH(A1414, Orders[Order ID],0))</f>
        <v>42262</v>
      </c>
      <c r="D1414">
        <f>SUMIF(Orders[Order ID], A1414, Orders[Sales])</f>
        <v>215.18</v>
      </c>
      <c r="I1414" t="s">
        <v>6090</v>
      </c>
      <c r="J1414" t="s">
        <v>2039</v>
      </c>
      <c r="K1414">
        <v>42262</v>
      </c>
      <c r="L1414">
        <v>215.18</v>
      </c>
    </row>
    <row r="1415" spans="1:12">
      <c r="A1415" t="str">
        <v>CA-2015-146038</v>
      </c>
      <c r="B1415" t="str">
        <f>INDEX(Orders[Customer ID], MATCH(A1415, Orders[Order ID],0))</f>
        <v>SJ-20215</v>
      </c>
      <c r="C1415" s="4">
        <f>INDEX(Orders[Order Date], MATCH(A1415, Orders[Order ID],0))</f>
        <v>42044</v>
      </c>
      <c r="D1415">
        <f>SUMIF(Orders[Order ID], A1415, Orders[Sales])</f>
        <v>203.92</v>
      </c>
      <c r="I1415" t="s">
        <v>6632</v>
      </c>
      <c r="J1415" t="s">
        <v>816</v>
      </c>
      <c r="K1415">
        <v>42044</v>
      </c>
      <c r="L1415">
        <v>203.92</v>
      </c>
    </row>
    <row r="1416" spans="1:12">
      <c r="A1416" t="str">
        <v>CA-2015-146087</v>
      </c>
      <c r="B1416" t="str">
        <f>INDEX(Orders[Customer ID], MATCH(A1416, Orders[Order ID],0))</f>
        <v>PP-18955</v>
      </c>
      <c r="C1416" s="4">
        <f>INDEX(Orders[Order Date], MATCH(A1416, Orders[Order ID],0))</f>
        <v>42191</v>
      </c>
      <c r="D1416">
        <f>SUMIF(Orders[Order ID], A1416, Orders[Sales])</f>
        <v>301.95999999999998</v>
      </c>
      <c r="I1416" t="s">
        <v>6283</v>
      </c>
      <c r="J1416" t="s">
        <v>2076</v>
      </c>
      <c r="K1416">
        <v>42191</v>
      </c>
      <c r="L1416">
        <v>301.95999999999998</v>
      </c>
    </row>
    <row r="1417" spans="1:12">
      <c r="A1417" t="str">
        <v>CA-2015-146255</v>
      </c>
      <c r="B1417" t="str">
        <f>INDEX(Orders[Customer ID], MATCH(A1417, Orders[Order ID],0))</f>
        <v>EM-14140</v>
      </c>
      <c r="C1417" s="4">
        <f>INDEX(Orders[Order Date], MATCH(A1417, Orders[Order ID],0))</f>
        <v>42070</v>
      </c>
      <c r="D1417">
        <f>SUMIF(Orders[Order ID], A1417, Orders[Sales])</f>
        <v>807.54</v>
      </c>
      <c r="I1417" t="s">
        <v>6592</v>
      </c>
      <c r="J1417" t="s">
        <v>1292</v>
      </c>
      <c r="K1417">
        <v>42070</v>
      </c>
      <c r="L1417">
        <v>807.54</v>
      </c>
    </row>
    <row r="1418" spans="1:12">
      <c r="A1418" t="str">
        <v>CA-2015-146262</v>
      </c>
      <c r="B1418" t="str">
        <f>INDEX(Orders[Customer ID], MATCH(A1418, Orders[Order ID],0))</f>
        <v>VW-21775</v>
      </c>
      <c r="C1418" s="4">
        <f>INDEX(Orders[Order Date], MATCH(A1418, Orders[Order ID],0))</f>
        <v>42006</v>
      </c>
      <c r="D1418">
        <f>SUMIF(Orders[Order ID], A1418, Orders[Sales])</f>
        <v>1816.6960000000001</v>
      </c>
      <c r="I1418" t="s">
        <v>6673</v>
      </c>
      <c r="J1418" t="s">
        <v>741</v>
      </c>
      <c r="K1418">
        <v>42006</v>
      </c>
      <c r="L1418">
        <v>1816.6960000000001</v>
      </c>
    </row>
    <row r="1419" spans="1:12">
      <c r="A1419" t="str">
        <v>CA-2015-146290</v>
      </c>
      <c r="B1419" t="str">
        <f>INDEX(Orders[Customer ID], MATCH(A1419, Orders[Order ID],0))</f>
        <v>SV-20815</v>
      </c>
      <c r="C1419" s="4">
        <f>INDEX(Orders[Order Date], MATCH(A1419, Orders[Order ID],0))</f>
        <v>42128</v>
      </c>
      <c r="D1419">
        <f>SUMIF(Orders[Order ID], A1419, Orders[Sales])</f>
        <v>125.93</v>
      </c>
      <c r="I1419" t="s">
        <v>6440</v>
      </c>
      <c r="J1419" t="s">
        <v>1800</v>
      </c>
      <c r="K1419">
        <v>42128</v>
      </c>
      <c r="L1419">
        <v>125.93</v>
      </c>
    </row>
    <row r="1420" spans="1:12">
      <c r="A1420" t="str">
        <v>CA-2015-146465</v>
      </c>
      <c r="B1420" t="str">
        <f>INDEX(Orders[Customer ID], MATCH(A1420, Orders[Order ID],0))</f>
        <v>PB-18805</v>
      </c>
      <c r="C1420" s="4">
        <f>INDEX(Orders[Order Date], MATCH(A1420, Orders[Order ID],0))</f>
        <v>42328</v>
      </c>
      <c r="D1420">
        <f>SUMIF(Orders[Order ID], A1420, Orders[Sales])</f>
        <v>24.192</v>
      </c>
      <c r="I1420" t="s">
        <v>5804</v>
      </c>
      <c r="J1420" t="s">
        <v>666</v>
      </c>
      <c r="K1420">
        <v>42328</v>
      </c>
      <c r="L1420">
        <v>24.192</v>
      </c>
    </row>
    <row r="1421" spans="1:12">
      <c r="A1421" t="str">
        <v>CA-2015-146486</v>
      </c>
      <c r="B1421" t="str">
        <f>INDEX(Orders[Customer ID], MATCH(A1421, Orders[Order ID],0))</f>
        <v>DV-13465</v>
      </c>
      <c r="C1421" s="4">
        <f>INDEX(Orders[Order Date], MATCH(A1421, Orders[Order ID],0))</f>
        <v>42317</v>
      </c>
      <c r="D1421">
        <f>SUMIF(Orders[Order ID], A1421, Orders[Sales])</f>
        <v>1170.72</v>
      </c>
      <c r="I1421" t="s">
        <v>5866</v>
      </c>
      <c r="J1421" t="s">
        <v>807</v>
      </c>
      <c r="K1421">
        <v>42317</v>
      </c>
      <c r="L1421">
        <v>1170.72</v>
      </c>
    </row>
    <row r="1422" spans="1:12">
      <c r="A1422" t="str">
        <v>CA-2015-146563</v>
      </c>
      <c r="B1422" t="str">
        <f>INDEX(Orders[Customer ID], MATCH(A1422, Orders[Order ID],0))</f>
        <v>CB-12025</v>
      </c>
      <c r="C1422" s="4">
        <f>INDEX(Orders[Order Date], MATCH(A1422, Orders[Order ID],0))</f>
        <v>42240</v>
      </c>
      <c r="D1422">
        <f>SUMIF(Orders[Order ID], A1422, Orders[Sales])</f>
        <v>2645.0210000000002</v>
      </c>
      <c r="I1422" t="s">
        <v>6174</v>
      </c>
      <c r="J1422" t="s">
        <v>1273</v>
      </c>
      <c r="K1422">
        <v>42240</v>
      </c>
      <c r="L1422">
        <v>2645.0210000000002</v>
      </c>
    </row>
    <row r="1423" spans="1:12">
      <c r="A1423" t="str">
        <v>CA-2015-146675</v>
      </c>
      <c r="B1423" t="str">
        <f>INDEX(Orders[Customer ID], MATCH(A1423, Orders[Order ID],0))</f>
        <v>SB-20185</v>
      </c>
      <c r="C1423" s="4">
        <f>INDEX(Orders[Order Date], MATCH(A1423, Orders[Order ID],0))</f>
        <v>42110</v>
      </c>
      <c r="D1423">
        <f>SUMIF(Orders[Order ID], A1423, Orders[Sales])</f>
        <v>1483.528</v>
      </c>
      <c r="I1423" t="s">
        <v>6486</v>
      </c>
      <c r="J1423" t="s">
        <v>3001</v>
      </c>
      <c r="K1423">
        <v>42110</v>
      </c>
      <c r="L1423">
        <v>1483.528</v>
      </c>
    </row>
    <row r="1424" spans="1:12">
      <c r="A1424" t="str">
        <v>CA-2015-146696</v>
      </c>
      <c r="B1424" t="str">
        <f>INDEX(Orders[Customer ID], MATCH(A1424, Orders[Order ID],0))</f>
        <v>RD-19480</v>
      </c>
      <c r="C1424" s="4">
        <f>INDEX(Orders[Order Date], MATCH(A1424, Orders[Order ID],0))</f>
        <v>42352</v>
      </c>
      <c r="D1424">
        <f>SUMIF(Orders[Order ID], A1424, Orders[Sales])</f>
        <v>8.0960000000000001</v>
      </c>
      <c r="I1424" t="s">
        <v>5641</v>
      </c>
      <c r="J1424" t="s">
        <v>1753</v>
      </c>
      <c r="K1424">
        <v>42352</v>
      </c>
      <c r="L1424">
        <v>8.0960000000000001</v>
      </c>
    </row>
    <row r="1425" spans="1:12">
      <c r="A1425" t="str">
        <v>CA-2015-146829</v>
      </c>
      <c r="B1425" t="str">
        <f>INDEX(Orders[Customer ID], MATCH(A1425, Orders[Order ID],0))</f>
        <v>TS-21340</v>
      </c>
      <c r="C1425" s="4">
        <f>INDEX(Orders[Order Date], MATCH(A1425, Orders[Order ID],0))</f>
        <v>42073</v>
      </c>
      <c r="D1425">
        <f>SUMIF(Orders[Order ID], A1425, Orders[Sales])</f>
        <v>1.1120000000000001</v>
      </c>
      <c r="I1425" t="s">
        <v>6583</v>
      </c>
      <c r="J1425" t="s">
        <v>3269</v>
      </c>
      <c r="K1425">
        <v>42073</v>
      </c>
      <c r="L1425">
        <v>1.1120000000000001</v>
      </c>
    </row>
    <row r="1426" spans="1:12">
      <c r="A1426" t="str">
        <v>CA-2015-146948</v>
      </c>
      <c r="B1426" t="str">
        <f>INDEX(Orders[Customer ID], MATCH(A1426, Orders[Order ID],0))</f>
        <v>MG-17890</v>
      </c>
      <c r="C1426" s="4">
        <f>INDEX(Orders[Order Date], MATCH(A1426, Orders[Order ID],0))</f>
        <v>42201</v>
      </c>
      <c r="D1426">
        <f>SUMIF(Orders[Order ID], A1426, Orders[Sales])</f>
        <v>299.75</v>
      </c>
      <c r="I1426" t="s">
        <v>6263</v>
      </c>
      <c r="J1426" t="s">
        <v>2131</v>
      </c>
      <c r="K1426">
        <v>42201</v>
      </c>
      <c r="L1426">
        <v>299.75</v>
      </c>
    </row>
    <row r="1427" spans="1:12">
      <c r="A1427" t="str">
        <v>CA-2015-147011</v>
      </c>
      <c r="B1427" t="str">
        <f>INDEX(Orders[Customer ID], MATCH(A1427, Orders[Order ID],0))</f>
        <v>HR-14830</v>
      </c>
      <c r="C1427" s="4">
        <f>INDEX(Orders[Order Date], MATCH(A1427, Orders[Order ID],0))</f>
        <v>42173</v>
      </c>
      <c r="D1427">
        <f>SUMIF(Orders[Order ID], A1427, Orders[Sales])</f>
        <v>13.632</v>
      </c>
      <c r="I1427" t="s">
        <v>6334</v>
      </c>
      <c r="J1427" t="s">
        <v>2788</v>
      </c>
      <c r="K1427">
        <v>42173</v>
      </c>
      <c r="L1427">
        <v>13.632</v>
      </c>
    </row>
    <row r="1428" spans="1:12">
      <c r="A1428" t="str">
        <v>CA-2015-147102</v>
      </c>
      <c r="B1428" t="str">
        <f>INDEX(Orders[Customer ID], MATCH(A1428, Orders[Order ID],0))</f>
        <v>NH-18610</v>
      </c>
      <c r="C1428" s="4">
        <f>INDEX(Orders[Order Date], MATCH(A1428, Orders[Order ID],0))</f>
        <v>42266</v>
      </c>
      <c r="D1428">
        <f>SUMIF(Orders[Order ID], A1428, Orders[Sales])</f>
        <v>66.36</v>
      </c>
      <c r="I1428" t="s">
        <v>6066</v>
      </c>
      <c r="J1428" t="s">
        <v>3006</v>
      </c>
      <c r="K1428">
        <v>42266</v>
      </c>
      <c r="L1428">
        <v>66.36</v>
      </c>
    </row>
    <row r="1429" spans="1:12">
      <c r="A1429" t="str">
        <v>CA-2015-147501</v>
      </c>
      <c r="B1429" t="str">
        <f>INDEX(Orders[Customer ID], MATCH(A1429, Orders[Order ID],0))</f>
        <v>Co-12640</v>
      </c>
      <c r="C1429" s="4">
        <f>INDEX(Orders[Order Date], MATCH(A1429, Orders[Order ID],0))</f>
        <v>42218</v>
      </c>
      <c r="D1429">
        <f>SUMIF(Orders[Order ID], A1429, Orders[Sales])</f>
        <v>564.76800000000003</v>
      </c>
      <c r="I1429" t="s">
        <v>6228</v>
      </c>
      <c r="J1429" t="s">
        <v>5011</v>
      </c>
      <c r="K1429">
        <v>42218</v>
      </c>
      <c r="L1429">
        <v>564.76800000000003</v>
      </c>
    </row>
    <row r="1430" spans="1:12">
      <c r="A1430" t="str">
        <v>CA-2015-147529</v>
      </c>
      <c r="B1430" t="str">
        <f>INDEX(Orders[Customer ID], MATCH(A1430, Orders[Order ID],0))</f>
        <v>DK-12835</v>
      </c>
      <c r="C1430" s="4">
        <f>INDEX(Orders[Order Date], MATCH(A1430, Orders[Order ID],0))</f>
        <v>42042</v>
      </c>
      <c r="D1430">
        <f>SUMIF(Orders[Order ID], A1430, Orders[Sales])</f>
        <v>324.10999999999996</v>
      </c>
      <c r="I1430" t="s">
        <v>6636</v>
      </c>
      <c r="J1430" t="s">
        <v>533</v>
      </c>
      <c r="K1430">
        <v>42042</v>
      </c>
      <c r="L1430">
        <v>324.10999999999996</v>
      </c>
    </row>
    <row r="1431" spans="1:12">
      <c r="A1431" t="str">
        <v>CA-2015-147690</v>
      </c>
      <c r="B1431" t="str">
        <f>INDEX(Orders[Customer ID], MATCH(A1431, Orders[Order ID],0))</f>
        <v>SC-20020</v>
      </c>
      <c r="C1431" s="4">
        <f>INDEX(Orders[Order Date], MATCH(A1431, Orders[Order ID],0))</f>
        <v>42318</v>
      </c>
      <c r="D1431">
        <f>SUMIF(Orders[Order ID], A1431, Orders[Sales])</f>
        <v>577.58399999999995</v>
      </c>
      <c r="I1431" t="s">
        <v>5859</v>
      </c>
      <c r="J1431" t="s">
        <v>5860</v>
      </c>
      <c r="K1431">
        <v>42318</v>
      </c>
      <c r="L1431">
        <v>577.58399999999995</v>
      </c>
    </row>
    <row r="1432" spans="1:12">
      <c r="A1432" t="str">
        <v>CA-2015-147788</v>
      </c>
      <c r="B1432" t="str">
        <f>INDEX(Orders[Customer ID], MATCH(A1432, Orders[Order ID],0))</f>
        <v>TM-21010</v>
      </c>
      <c r="C1432" s="4">
        <f>INDEX(Orders[Order Date], MATCH(A1432, Orders[Order ID],0))</f>
        <v>42155</v>
      </c>
      <c r="D1432">
        <f>SUMIF(Orders[Order ID], A1432, Orders[Sales])</f>
        <v>1745.71</v>
      </c>
      <c r="I1432" t="s">
        <v>6373</v>
      </c>
      <c r="J1432" t="s">
        <v>2191</v>
      </c>
      <c r="K1432">
        <v>42155</v>
      </c>
      <c r="L1432">
        <v>1745.71</v>
      </c>
    </row>
    <row r="1433" spans="1:12">
      <c r="A1433" t="str">
        <v>CA-2015-147816</v>
      </c>
      <c r="B1433" t="str">
        <f>INDEX(Orders[Customer ID], MATCH(A1433, Orders[Order ID],0))</f>
        <v>CM-11935</v>
      </c>
      <c r="C1433" s="4">
        <f>INDEX(Orders[Order Date], MATCH(A1433, Orders[Order ID],0))</f>
        <v>42271</v>
      </c>
      <c r="D1433">
        <f>SUMIF(Orders[Order ID], A1433, Orders[Sales])</f>
        <v>35.119999999999997</v>
      </c>
      <c r="I1433" t="s">
        <v>6044</v>
      </c>
      <c r="J1433" t="s">
        <v>5518</v>
      </c>
      <c r="K1433">
        <v>42271</v>
      </c>
      <c r="L1433">
        <v>35.119999999999997</v>
      </c>
    </row>
    <row r="1434" spans="1:12">
      <c r="A1434" t="str">
        <v>CA-2015-147830</v>
      </c>
      <c r="B1434" t="str">
        <f>INDEX(Orders[Customer ID], MATCH(A1434, Orders[Order ID],0))</f>
        <v>NF-18385</v>
      </c>
      <c r="C1434" s="4">
        <f>INDEX(Orders[Order Date], MATCH(A1434, Orders[Order ID],0))</f>
        <v>42353</v>
      </c>
      <c r="D1434">
        <f>SUMIF(Orders[Order ID], A1434, Orders[Sales])</f>
        <v>4190.2059999999992</v>
      </c>
      <c r="I1434" t="s">
        <v>5637</v>
      </c>
      <c r="J1434" t="s">
        <v>1851</v>
      </c>
      <c r="K1434">
        <v>42353</v>
      </c>
      <c r="L1434">
        <v>4190.2059999999992</v>
      </c>
    </row>
    <row r="1435" spans="1:12">
      <c r="A1435" t="str">
        <v>CA-2015-147851</v>
      </c>
      <c r="B1435" t="str">
        <f>INDEX(Orders[Customer ID], MATCH(A1435, Orders[Order ID],0))</f>
        <v>MP-17470</v>
      </c>
      <c r="C1435" s="4">
        <f>INDEX(Orders[Order Date], MATCH(A1435, Orders[Order ID],0))</f>
        <v>42341</v>
      </c>
      <c r="D1435">
        <f>SUMIF(Orders[Order ID], A1435, Orders[Sales])</f>
        <v>10.752000000000001</v>
      </c>
      <c r="I1435" t="s">
        <v>5720</v>
      </c>
      <c r="J1435" t="s">
        <v>5536</v>
      </c>
      <c r="K1435">
        <v>42341</v>
      </c>
      <c r="L1435">
        <v>10.752000000000001</v>
      </c>
    </row>
    <row r="1436" spans="1:12">
      <c r="A1436" t="str">
        <v>CA-2015-147879</v>
      </c>
      <c r="B1436" t="str">
        <f>INDEX(Orders[Customer ID], MATCH(A1436, Orders[Order ID],0))</f>
        <v>CC-12220</v>
      </c>
      <c r="C1436" s="4">
        <f>INDEX(Orders[Order Date], MATCH(A1436, Orders[Order ID],0))</f>
        <v>42131</v>
      </c>
      <c r="D1436">
        <f>SUMIF(Orders[Order ID], A1436, Orders[Sales])</f>
        <v>45.68</v>
      </c>
      <c r="I1436" t="s">
        <v>6435</v>
      </c>
      <c r="J1436" t="s">
        <v>499</v>
      </c>
      <c r="K1436">
        <v>42131</v>
      </c>
      <c r="L1436">
        <v>45.68</v>
      </c>
    </row>
    <row r="1437" spans="1:12">
      <c r="A1437" t="str">
        <v>CA-2015-148180</v>
      </c>
      <c r="B1437" t="str">
        <f>INDEX(Orders[Customer ID], MATCH(A1437, Orders[Order ID],0))</f>
        <v>BP-11095</v>
      </c>
      <c r="C1437" s="4">
        <f>INDEX(Orders[Order Date], MATCH(A1437, Orders[Order ID],0))</f>
        <v>42211</v>
      </c>
      <c r="D1437">
        <f>SUMIF(Orders[Order ID], A1437, Orders[Sales])</f>
        <v>131.48000000000002</v>
      </c>
      <c r="I1437" t="s">
        <v>6242</v>
      </c>
      <c r="J1437" t="s">
        <v>441</v>
      </c>
      <c r="K1437">
        <v>42211</v>
      </c>
      <c r="L1437">
        <v>131.48000000000002</v>
      </c>
    </row>
    <row r="1438" spans="1:12">
      <c r="A1438" t="str">
        <v>CA-2015-148250</v>
      </c>
      <c r="B1438" t="str">
        <f>INDEX(Orders[Customer ID], MATCH(A1438, Orders[Order ID],0))</f>
        <v>RP-19270</v>
      </c>
      <c r="C1438" s="4">
        <f>INDEX(Orders[Order Date], MATCH(A1438, Orders[Order ID],0))</f>
        <v>42351</v>
      </c>
      <c r="D1438">
        <f>SUMIF(Orders[Order ID], A1438, Orders[Sales])</f>
        <v>147.44</v>
      </c>
      <c r="I1438" t="s">
        <v>5647</v>
      </c>
      <c r="J1438" t="s">
        <v>4830</v>
      </c>
      <c r="K1438">
        <v>42351</v>
      </c>
      <c r="L1438">
        <v>147.44</v>
      </c>
    </row>
    <row r="1439" spans="1:12">
      <c r="A1439" t="str">
        <v>CA-2015-148376</v>
      </c>
      <c r="B1439" t="str">
        <f>INDEX(Orders[Customer ID], MATCH(A1439, Orders[Order ID],0))</f>
        <v>AG-10900</v>
      </c>
      <c r="C1439" s="4">
        <f>INDEX(Orders[Order Date], MATCH(A1439, Orders[Order ID],0))</f>
        <v>42365</v>
      </c>
      <c r="D1439">
        <f>SUMIF(Orders[Order ID], A1439, Orders[Sales])</f>
        <v>128.51999999999998</v>
      </c>
      <c r="I1439" t="s">
        <v>5567</v>
      </c>
      <c r="J1439" t="s">
        <v>2048</v>
      </c>
      <c r="K1439">
        <v>42365</v>
      </c>
      <c r="L1439">
        <v>128.51999999999998</v>
      </c>
    </row>
    <row r="1440" spans="1:12">
      <c r="A1440" t="str">
        <v>CA-2015-148432</v>
      </c>
      <c r="B1440" t="str">
        <f>INDEX(Orders[Customer ID], MATCH(A1440, Orders[Order ID],0))</f>
        <v>MC-18130</v>
      </c>
      <c r="C1440" s="4">
        <f>INDEX(Orders[Order Date], MATCH(A1440, Orders[Order ID],0))</f>
        <v>42315</v>
      </c>
      <c r="D1440">
        <f>SUMIF(Orders[Order ID], A1440, Orders[Sales])</f>
        <v>33.479999999999997</v>
      </c>
      <c r="I1440" t="s">
        <v>5883</v>
      </c>
      <c r="J1440" t="s">
        <v>3966</v>
      </c>
      <c r="K1440">
        <v>42315</v>
      </c>
      <c r="L1440">
        <v>33.479999999999997</v>
      </c>
    </row>
    <row r="1441" spans="1:12">
      <c r="A1441" t="str">
        <v>CA-2015-148495</v>
      </c>
      <c r="B1441" t="str">
        <f>INDEX(Orders[Customer ID], MATCH(A1441, Orders[Order ID],0))</f>
        <v>SF-20065</v>
      </c>
      <c r="C1441" s="4">
        <f>INDEX(Orders[Order Date], MATCH(A1441, Orders[Order ID],0))</f>
        <v>42229</v>
      </c>
      <c r="D1441">
        <f>SUMIF(Orders[Order ID], A1441, Orders[Sales])</f>
        <v>31.56</v>
      </c>
      <c r="I1441" t="s">
        <v>6202</v>
      </c>
      <c r="J1441" t="s">
        <v>1581</v>
      </c>
      <c r="K1441">
        <v>42229</v>
      </c>
      <c r="L1441">
        <v>31.56</v>
      </c>
    </row>
    <row r="1442" spans="1:12">
      <c r="A1442" t="str">
        <v>CA-2015-148628</v>
      </c>
      <c r="B1442" t="str">
        <f>INDEX(Orders[Customer ID], MATCH(A1442, Orders[Order ID],0))</f>
        <v>KM-16375</v>
      </c>
      <c r="C1442" s="4">
        <f>INDEX(Orders[Order Date], MATCH(A1442, Orders[Order ID],0))</f>
        <v>42344</v>
      </c>
      <c r="D1442">
        <f>SUMIF(Orders[Order ID], A1442, Orders[Sales])</f>
        <v>32.75</v>
      </c>
      <c r="I1442" t="s">
        <v>5693</v>
      </c>
      <c r="J1442" t="s">
        <v>1497</v>
      </c>
      <c r="K1442">
        <v>42344</v>
      </c>
      <c r="L1442">
        <v>32.75</v>
      </c>
    </row>
    <row r="1443" spans="1:12">
      <c r="A1443" t="str">
        <v>CA-2015-148635</v>
      </c>
      <c r="B1443" t="str">
        <f>INDEX(Orders[Customer ID], MATCH(A1443, Orders[Order ID],0))</f>
        <v>MH-18025</v>
      </c>
      <c r="C1443" s="4">
        <f>INDEX(Orders[Order Date], MATCH(A1443, Orders[Order ID],0))</f>
        <v>42210</v>
      </c>
      <c r="D1443">
        <f>SUMIF(Orders[Order ID], A1443, Orders[Sales])</f>
        <v>1288.848</v>
      </c>
      <c r="I1443" t="s">
        <v>6246</v>
      </c>
      <c r="J1443" t="s">
        <v>1343</v>
      </c>
      <c r="K1443">
        <v>42210</v>
      </c>
      <c r="L1443">
        <v>1288.848</v>
      </c>
    </row>
    <row r="1444" spans="1:12">
      <c r="A1444" t="str">
        <v>CA-2015-148705</v>
      </c>
      <c r="B1444" t="str">
        <f>INDEX(Orders[Customer ID], MATCH(A1444, Orders[Order ID],0))</f>
        <v>EB-14170</v>
      </c>
      <c r="C1444" s="4">
        <f>INDEX(Orders[Order Date], MATCH(A1444, Orders[Order ID],0))</f>
        <v>42075</v>
      </c>
      <c r="D1444">
        <f>SUMIF(Orders[Order ID], A1444, Orders[Sales])</f>
        <v>5.04</v>
      </c>
      <c r="I1444" t="s">
        <v>6582</v>
      </c>
      <c r="J1444" t="s">
        <v>1858</v>
      </c>
      <c r="K1444">
        <v>42075</v>
      </c>
      <c r="L1444">
        <v>5.04</v>
      </c>
    </row>
    <row r="1445" spans="1:12">
      <c r="A1445" t="str">
        <v>CA-2015-148712</v>
      </c>
      <c r="B1445" t="str">
        <f>INDEX(Orders[Customer ID], MATCH(A1445, Orders[Order ID],0))</f>
        <v>JM-15535</v>
      </c>
      <c r="C1445" s="4">
        <f>INDEX(Orders[Order Date], MATCH(A1445, Orders[Order ID],0))</f>
        <v>42111</v>
      </c>
      <c r="D1445">
        <f>SUMIF(Orders[Order ID], A1445, Orders[Sales])</f>
        <v>172.60599999999999</v>
      </c>
      <c r="I1445" t="s">
        <v>6483</v>
      </c>
      <c r="J1445" t="s">
        <v>2169</v>
      </c>
      <c r="K1445">
        <v>42111</v>
      </c>
      <c r="L1445">
        <v>172.60599999999999</v>
      </c>
    </row>
    <row r="1446" spans="1:12">
      <c r="A1446" t="str">
        <v>CA-2015-148859</v>
      </c>
      <c r="B1446" t="str">
        <f>INDEX(Orders[Customer ID], MATCH(A1446, Orders[Order ID],0))</f>
        <v>FH-14350</v>
      </c>
      <c r="C1446" s="4">
        <f>INDEX(Orders[Order Date], MATCH(A1446, Orders[Order ID],0))</f>
        <v>42366</v>
      </c>
      <c r="D1446">
        <f>SUMIF(Orders[Order ID], A1446, Orders[Sales])</f>
        <v>24.815999999999999</v>
      </c>
      <c r="I1446" t="s">
        <v>5562</v>
      </c>
      <c r="J1446" t="s">
        <v>3177</v>
      </c>
      <c r="K1446">
        <v>42366</v>
      </c>
      <c r="L1446">
        <v>24.815999999999999</v>
      </c>
    </row>
    <row r="1447" spans="1:12">
      <c r="A1447" t="str">
        <v>CA-2015-148873</v>
      </c>
      <c r="B1447" t="str">
        <f>INDEX(Orders[Customer ID], MATCH(A1447, Orders[Order ID],0))</f>
        <v>EM-13960</v>
      </c>
      <c r="C1447" s="4">
        <f>INDEX(Orders[Order Date], MATCH(A1447, Orders[Order ID],0))</f>
        <v>42278</v>
      </c>
      <c r="D1447">
        <f>SUMIF(Orders[Order ID], A1447, Orders[Sales])</f>
        <v>111.76</v>
      </c>
      <c r="I1447" t="s">
        <v>6007</v>
      </c>
      <c r="J1447" t="s">
        <v>2728</v>
      </c>
      <c r="K1447">
        <v>42278</v>
      </c>
      <c r="L1447">
        <v>111.76</v>
      </c>
    </row>
    <row r="1448" spans="1:12">
      <c r="A1448" t="str">
        <v>CA-2015-148964</v>
      </c>
      <c r="B1448" t="str">
        <f>INDEX(Orders[Customer ID], MATCH(A1448, Orders[Order ID],0))</f>
        <v>RD-19900</v>
      </c>
      <c r="C1448" s="4">
        <f>INDEX(Orders[Order Date], MATCH(A1448, Orders[Order ID],0))</f>
        <v>42150</v>
      </c>
      <c r="D1448">
        <f>SUMIF(Orders[Order ID], A1448, Orders[Sales])</f>
        <v>20.239999999999998</v>
      </c>
      <c r="I1448" t="s">
        <v>6391</v>
      </c>
      <c r="J1448" t="s">
        <v>2382</v>
      </c>
      <c r="K1448">
        <v>42150</v>
      </c>
      <c r="L1448">
        <v>20.239999999999998</v>
      </c>
    </row>
    <row r="1449" spans="1:12">
      <c r="A1449" t="str">
        <v>CA-2015-149083</v>
      </c>
      <c r="B1449" t="str">
        <f>INDEX(Orders[Customer ID], MATCH(A1449, Orders[Order ID],0))</f>
        <v>SH-19975</v>
      </c>
      <c r="C1449" s="4">
        <f>INDEX(Orders[Order Date], MATCH(A1449, Orders[Order ID],0))</f>
        <v>42272</v>
      </c>
      <c r="D1449">
        <f>SUMIF(Orders[Order ID], A1449, Orders[Sales])</f>
        <v>479.71600000000001</v>
      </c>
      <c r="I1449" t="s">
        <v>6034</v>
      </c>
      <c r="J1449" t="s">
        <v>836</v>
      </c>
      <c r="K1449">
        <v>42272</v>
      </c>
      <c r="L1449">
        <v>479.71600000000001</v>
      </c>
    </row>
    <row r="1450" spans="1:12">
      <c r="A1450" t="str">
        <v>CA-2015-149097</v>
      </c>
      <c r="B1450" t="str">
        <f>INDEX(Orders[Customer ID], MATCH(A1450, Orders[Order ID],0))</f>
        <v>SV-20785</v>
      </c>
      <c r="C1450" s="4">
        <f>INDEX(Orders[Order Date], MATCH(A1450, Orders[Order ID],0))</f>
        <v>42297</v>
      </c>
      <c r="D1450">
        <f>SUMIF(Orders[Order ID], A1450, Orders[Sales])</f>
        <v>439.536</v>
      </c>
      <c r="I1450" t="s">
        <v>5951</v>
      </c>
      <c r="J1450" t="s">
        <v>3784</v>
      </c>
      <c r="K1450">
        <v>42297</v>
      </c>
      <c r="L1450">
        <v>439.536</v>
      </c>
    </row>
    <row r="1451" spans="1:12">
      <c r="A1451" t="str">
        <v>CA-2015-149300</v>
      </c>
      <c r="B1451" t="str">
        <f>INDEX(Orders[Customer ID], MATCH(A1451, Orders[Order ID],0))</f>
        <v>BH-11710</v>
      </c>
      <c r="C1451" s="4">
        <f>INDEX(Orders[Order Date], MATCH(A1451, Orders[Order ID],0))</f>
        <v>42330</v>
      </c>
      <c r="D1451">
        <f>SUMIF(Orders[Order ID], A1451, Orders[Sales])</f>
        <v>32.984999999999999</v>
      </c>
      <c r="I1451" t="s">
        <v>5787</v>
      </c>
      <c r="J1451" t="s">
        <v>636</v>
      </c>
      <c r="K1451">
        <v>42330</v>
      </c>
      <c r="L1451">
        <v>32.984999999999999</v>
      </c>
    </row>
    <row r="1452" spans="1:12">
      <c r="A1452" t="str">
        <v>CA-2015-149342</v>
      </c>
      <c r="B1452" t="str">
        <f>INDEX(Orders[Customer ID], MATCH(A1452, Orders[Order ID],0))</f>
        <v>TS-21160</v>
      </c>
      <c r="C1452" s="4">
        <f>INDEX(Orders[Order Date], MATCH(A1452, Orders[Order ID],0))</f>
        <v>42114</v>
      </c>
      <c r="D1452">
        <f>SUMIF(Orders[Order ID], A1452, Orders[Sales])</f>
        <v>896.31000000000006</v>
      </c>
      <c r="I1452" t="s">
        <v>6472</v>
      </c>
      <c r="J1452" t="s">
        <v>4859</v>
      </c>
      <c r="K1452">
        <v>42114</v>
      </c>
      <c r="L1452">
        <v>896.31000000000006</v>
      </c>
    </row>
    <row r="1453" spans="1:12">
      <c r="A1453" t="str">
        <v>CA-2015-149384</v>
      </c>
      <c r="B1453" t="str">
        <f>INDEX(Orders[Customer ID], MATCH(A1453, Orders[Order ID],0))</f>
        <v>EH-13945</v>
      </c>
      <c r="C1453" s="4">
        <f>INDEX(Orders[Order Date], MATCH(A1453, Orders[Order ID],0))</f>
        <v>42195</v>
      </c>
      <c r="D1453">
        <f>SUMIF(Orders[Order ID], A1453, Orders[Sales])</f>
        <v>3.3660000000000001</v>
      </c>
      <c r="I1453" t="s">
        <v>6273</v>
      </c>
      <c r="J1453" t="s">
        <v>3216</v>
      </c>
      <c r="K1453">
        <v>42195</v>
      </c>
      <c r="L1453">
        <v>3.3660000000000001</v>
      </c>
    </row>
    <row r="1454" spans="1:12">
      <c r="A1454" t="str">
        <v>CA-2015-149517</v>
      </c>
      <c r="B1454" t="str">
        <f>INDEX(Orders[Customer ID], MATCH(A1454, Orders[Order ID],0))</f>
        <v>FC-14245</v>
      </c>
      <c r="C1454" s="4">
        <f>INDEX(Orders[Order Date], MATCH(A1454, Orders[Order ID],0))</f>
        <v>42266</v>
      </c>
      <c r="D1454">
        <f>SUMIF(Orders[Order ID], A1454, Orders[Sales])</f>
        <v>60.84</v>
      </c>
      <c r="I1454" t="s">
        <v>6070</v>
      </c>
      <c r="J1454" t="s">
        <v>1718</v>
      </c>
      <c r="K1454">
        <v>42266</v>
      </c>
      <c r="L1454">
        <v>60.84</v>
      </c>
    </row>
    <row r="1455" spans="1:12">
      <c r="A1455" t="str">
        <v>CA-2015-149566</v>
      </c>
      <c r="B1455" t="str">
        <f>INDEX(Orders[Customer ID], MATCH(A1455, Orders[Order ID],0))</f>
        <v>GB-14530</v>
      </c>
      <c r="C1455" s="4">
        <f>INDEX(Orders[Order Date], MATCH(A1455, Orders[Order ID],0))</f>
        <v>42343</v>
      </c>
      <c r="D1455">
        <f>SUMIF(Orders[Order ID], A1455, Orders[Sales])</f>
        <v>51.6</v>
      </c>
      <c r="I1455" t="s">
        <v>5707</v>
      </c>
      <c r="J1455" t="s">
        <v>1619</v>
      </c>
      <c r="K1455">
        <v>42343</v>
      </c>
      <c r="L1455">
        <v>51.6</v>
      </c>
    </row>
    <row r="1456" spans="1:12">
      <c r="A1456" t="str">
        <v>CA-2015-149587</v>
      </c>
      <c r="B1456" t="str">
        <f>INDEX(Orders[Customer ID], MATCH(A1456, Orders[Order ID],0))</f>
        <v>KB-16315</v>
      </c>
      <c r="C1456" s="4">
        <f>INDEX(Orders[Order Date], MATCH(A1456, Orders[Order ID],0))</f>
        <v>42035</v>
      </c>
      <c r="D1456">
        <f>SUMIF(Orders[Order ID], A1456, Orders[Sales])</f>
        <v>99.260000000000019</v>
      </c>
      <c r="I1456" t="s">
        <v>6646</v>
      </c>
      <c r="J1456" t="s">
        <v>3696</v>
      </c>
      <c r="K1456">
        <v>42035</v>
      </c>
      <c r="L1456">
        <v>99.260000000000019</v>
      </c>
    </row>
    <row r="1457" spans="1:12">
      <c r="A1457" t="str">
        <v>CA-2015-149601</v>
      </c>
      <c r="B1457" t="str">
        <f>INDEX(Orders[Customer ID], MATCH(A1457, Orders[Order ID],0))</f>
        <v>TB-21625</v>
      </c>
      <c r="C1457" s="4">
        <f>INDEX(Orders[Order Date], MATCH(A1457, Orders[Order ID],0))</f>
        <v>42152</v>
      </c>
      <c r="D1457">
        <f>SUMIF(Orders[Order ID], A1457, Orders[Sales])</f>
        <v>93.789999999999992</v>
      </c>
      <c r="I1457" t="s">
        <v>6389</v>
      </c>
      <c r="J1457" t="s">
        <v>877</v>
      </c>
      <c r="K1457">
        <v>42152</v>
      </c>
      <c r="L1457">
        <v>93.789999999999992</v>
      </c>
    </row>
    <row r="1458" spans="1:12">
      <c r="A1458" t="str">
        <v>CA-2015-149636</v>
      </c>
      <c r="B1458" t="str">
        <f>INDEX(Orders[Customer ID], MATCH(A1458, Orders[Order ID],0))</f>
        <v>SP-20620</v>
      </c>
      <c r="C1458" s="4">
        <f>INDEX(Orders[Order Date], MATCH(A1458, Orders[Order ID],0))</f>
        <v>42010</v>
      </c>
      <c r="D1458">
        <f>SUMIF(Orders[Order ID], A1458, Orders[Sales])</f>
        <v>31.538</v>
      </c>
      <c r="I1458" t="s">
        <v>6665</v>
      </c>
      <c r="J1458" t="s">
        <v>1266</v>
      </c>
      <c r="K1458">
        <v>42010</v>
      </c>
      <c r="L1458">
        <v>31.538</v>
      </c>
    </row>
    <row r="1459" spans="1:12">
      <c r="A1459" t="str">
        <v>CA-2015-149650</v>
      </c>
      <c r="B1459" t="str">
        <f>INDEX(Orders[Customer ID], MATCH(A1459, Orders[Order ID],0))</f>
        <v>RD-19660</v>
      </c>
      <c r="C1459" s="4">
        <f>INDEX(Orders[Order Date], MATCH(A1459, Orders[Order ID],0))</f>
        <v>42301</v>
      </c>
      <c r="D1459">
        <f>SUMIF(Orders[Order ID], A1459, Orders[Sales])</f>
        <v>454.27199999999999</v>
      </c>
      <c r="I1459" t="s">
        <v>5939</v>
      </c>
      <c r="J1459" t="s">
        <v>2388</v>
      </c>
      <c r="K1459">
        <v>42301</v>
      </c>
      <c r="L1459">
        <v>454.27199999999999</v>
      </c>
    </row>
    <row r="1460" spans="1:12">
      <c r="A1460" t="str">
        <v>CA-2015-149678</v>
      </c>
      <c r="B1460" t="str">
        <f>INDEX(Orders[Customer ID], MATCH(A1460, Orders[Order ID],0))</f>
        <v>AW-10840</v>
      </c>
      <c r="C1460" s="4">
        <f>INDEX(Orders[Order Date], MATCH(A1460, Orders[Order ID],0))</f>
        <v>42107</v>
      </c>
      <c r="D1460">
        <f>SUMIF(Orders[Order ID], A1460, Orders[Sales])</f>
        <v>12.88</v>
      </c>
      <c r="I1460" t="s">
        <v>6492</v>
      </c>
      <c r="J1460" t="s">
        <v>496</v>
      </c>
      <c r="K1460">
        <v>42107</v>
      </c>
      <c r="L1460">
        <v>12.88</v>
      </c>
    </row>
    <row r="1461" spans="1:12">
      <c r="A1461" t="str">
        <v>CA-2015-149713</v>
      </c>
      <c r="B1461" t="str">
        <f>INDEX(Orders[Customer ID], MATCH(A1461, Orders[Order ID],0))</f>
        <v>TG-21640</v>
      </c>
      <c r="C1461" s="4">
        <f>INDEX(Orders[Order Date], MATCH(A1461, Orders[Order ID],0))</f>
        <v>42265</v>
      </c>
      <c r="D1461">
        <f>SUMIF(Orders[Order ID], A1461, Orders[Sales])</f>
        <v>187.94</v>
      </c>
      <c r="I1461" t="s">
        <v>6072</v>
      </c>
      <c r="J1461" t="s">
        <v>2400</v>
      </c>
      <c r="K1461">
        <v>42265</v>
      </c>
      <c r="L1461">
        <v>187.94</v>
      </c>
    </row>
    <row r="1462" spans="1:12">
      <c r="A1462" t="str">
        <v>CA-2015-149734</v>
      </c>
      <c r="B1462" t="str">
        <f>INDEX(Orders[Customer ID], MATCH(A1462, Orders[Order ID],0))</f>
        <v>JC-16105</v>
      </c>
      <c r="C1462" s="4">
        <f>INDEX(Orders[Order Date], MATCH(A1462, Orders[Order ID],0))</f>
        <v>42250</v>
      </c>
      <c r="D1462">
        <f>SUMIF(Orders[Order ID], A1462, Orders[Sales])</f>
        <v>200.98400000000001</v>
      </c>
      <c r="I1462" t="s">
        <v>6148</v>
      </c>
      <c r="J1462" t="s">
        <v>1504</v>
      </c>
      <c r="K1462">
        <v>42250</v>
      </c>
      <c r="L1462">
        <v>200.98400000000001</v>
      </c>
    </row>
    <row r="1463" spans="1:12">
      <c r="A1463" t="str">
        <v>CA-2015-149748</v>
      </c>
      <c r="B1463" t="str">
        <f>INDEX(Orders[Customer ID], MATCH(A1463, Orders[Order ID],0))</f>
        <v>EM-13825</v>
      </c>
      <c r="C1463" s="4">
        <f>INDEX(Orders[Order Date], MATCH(A1463, Orders[Order ID],0))</f>
        <v>42155</v>
      </c>
      <c r="D1463">
        <f>SUMIF(Orders[Order ID], A1463, Orders[Sales])</f>
        <v>345.26</v>
      </c>
      <c r="I1463" t="s">
        <v>6378</v>
      </c>
      <c r="J1463" t="s">
        <v>1463</v>
      </c>
      <c r="K1463">
        <v>42155</v>
      </c>
      <c r="L1463">
        <v>345.26</v>
      </c>
    </row>
    <row r="1464" spans="1:12">
      <c r="A1464" t="str">
        <v>CA-2015-149811</v>
      </c>
      <c r="B1464" t="str">
        <f>INDEX(Orders[Customer ID], MATCH(A1464, Orders[Order ID],0))</f>
        <v>CS-12250</v>
      </c>
      <c r="C1464" s="4">
        <f>INDEX(Orders[Order Date], MATCH(A1464, Orders[Order ID],0))</f>
        <v>42008</v>
      </c>
      <c r="D1464">
        <f>SUMIF(Orders[Order ID], A1464, Orders[Sales])</f>
        <v>72.240000000000009</v>
      </c>
      <c r="I1464" t="s">
        <v>6669</v>
      </c>
      <c r="J1464" t="s">
        <v>698</v>
      </c>
      <c r="K1464">
        <v>42008</v>
      </c>
      <c r="L1464">
        <v>72.240000000000009</v>
      </c>
    </row>
    <row r="1465" spans="1:12">
      <c r="A1465" t="str">
        <v>CA-2015-149846</v>
      </c>
      <c r="B1465" t="str">
        <f>INDEX(Orders[Customer ID], MATCH(A1465, Orders[Order ID],0))</f>
        <v>SB-20185</v>
      </c>
      <c r="C1465" s="4">
        <f>INDEX(Orders[Order Date], MATCH(A1465, Orders[Order ID],0))</f>
        <v>42146</v>
      </c>
      <c r="D1465">
        <f>SUMIF(Orders[Order ID], A1465, Orders[Sales])</f>
        <v>3862.0980000000004</v>
      </c>
      <c r="I1465" t="s">
        <v>6403</v>
      </c>
      <c r="J1465" t="s">
        <v>3001</v>
      </c>
      <c r="K1465">
        <v>42146</v>
      </c>
      <c r="L1465">
        <v>3862.0980000000004</v>
      </c>
    </row>
    <row r="1466" spans="1:12">
      <c r="A1466" t="str">
        <v>CA-2015-149909</v>
      </c>
      <c r="B1466" t="str">
        <f>INDEX(Orders[Customer ID], MATCH(A1466, Orders[Order ID],0))</f>
        <v>RA-19915</v>
      </c>
      <c r="C1466" s="4">
        <f>INDEX(Orders[Order Date], MATCH(A1466, Orders[Order ID],0))</f>
        <v>42321</v>
      </c>
      <c r="D1466">
        <f>SUMIF(Orders[Order ID], A1466, Orders[Sales])</f>
        <v>210.82</v>
      </c>
      <c r="I1466" t="s">
        <v>5845</v>
      </c>
      <c r="J1466" t="s">
        <v>314</v>
      </c>
      <c r="K1466">
        <v>42321</v>
      </c>
      <c r="L1466">
        <v>210.82</v>
      </c>
    </row>
    <row r="1467" spans="1:12">
      <c r="A1467" t="str">
        <v>CA-2015-149972</v>
      </c>
      <c r="B1467" t="str">
        <f>INDEX(Orders[Customer ID], MATCH(A1467, Orders[Order ID],0))</f>
        <v>CD-12790</v>
      </c>
      <c r="C1467" s="4">
        <f>INDEX(Orders[Order Date], MATCH(A1467, Orders[Order ID],0))</f>
        <v>42268</v>
      </c>
      <c r="D1467">
        <f>SUMIF(Orders[Order ID], A1467, Orders[Sales])</f>
        <v>609.43599999999992</v>
      </c>
      <c r="I1467" t="s">
        <v>6055</v>
      </c>
      <c r="J1467" t="s">
        <v>4200</v>
      </c>
      <c r="K1467">
        <v>42268</v>
      </c>
      <c r="L1467">
        <v>609.43599999999992</v>
      </c>
    </row>
    <row r="1468" spans="1:12">
      <c r="A1468" t="str">
        <v>CA-2015-149993</v>
      </c>
      <c r="B1468" t="str">
        <f>INDEX(Orders[Customer ID], MATCH(A1468, Orders[Order ID],0))</f>
        <v>GA-14725</v>
      </c>
      <c r="C1468" s="4">
        <f>INDEX(Orders[Order Date], MATCH(A1468, Orders[Order ID],0))</f>
        <v>42082</v>
      </c>
      <c r="D1468">
        <f>SUMIF(Orders[Order ID], A1468, Orders[Sales])</f>
        <v>10.9</v>
      </c>
      <c r="I1468" t="s">
        <v>6566</v>
      </c>
      <c r="J1468" t="s">
        <v>142</v>
      </c>
      <c r="K1468">
        <v>42082</v>
      </c>
      <c r="L1468">
        <v>10.9</v>
      </c>
    </row>
    <row r="1469" spans="1:12">
      <c r="A1469" t="str">
        <v>CA-2015-150196</v>
      </c>
      <c r="B1469" t="str">
        <f>INDEX(Orders[Customer ID], MATCH(A1469, Orders[Order ID],0))</f>
        <v>SR-20740</v>
      </c>
      <c r="C1469" s="4">
        <f>INDEX(Orders[Order Date], MATCH(A1469, Orders[Order ID],0))</f>
        <v>42187</v>
      </c>
      <c r="D1469">
        <f>SUMIF(Orders[Order ID], A1469, Orders[Sales])</f>
        <v>19.440000000000001</v>
      </c>
      <c r="I1469" t="s">
        <v>6298</v>
      </c>
      <c r="J1469" t="s">
        <v>3056</v>
      </c>
      <c r="K1469">
        <v>42187</v>
      </c>
      <c r="L1469">
        <v>19.440000000000001</v>
      </c>
    </row>
    <row r="1470" spans="1:12">
      <c r="A1470" t="str">
        <v>CA-2015-150308</v>
      </c>
      <c r="B1470" t="str">
        <f>INDEX(Orders[Customer ID], MATCH(A1470, Orders[Order ID],0))</f>
        <v>RR-19525</v>
      </c>
      <c r="C1470" s="4">
        <f>INDEX(Orders[Order Date], MATCH(A1470, Orders[Order ID],0))</f>
        <v>42353</v>
      </c>
      <c r="D1470">
        <f>SUMIF(Orders[Order ID], A1470, Orders[Sales])</f>
        <v>246.16800000000001</v>
      </c>
      <c r="I1470" t="s">
        <v>5638</v>
      </c>
      <c r="J1470" t="s">
        <v>2869</v>
      </c>
      <c r="K1470">
        <v>42353</v>
      </c>
      <c r="L1470">
        <v>246.16800000000001</v>
      </c>
    </row>
    <row r="1471" spans="1:12">
      <c r="A1471" t="str">
        <v>CA-2015-150413</v>
      </c>
      <c r="B1471" t="str">
        <f>INDEX(Orders[Customer ID], MATCH(A1471, Orders[Order ID],0))</f>
        <v>CS-11860</v>
      </c>
      <c r="C1471" s="4">
        <f>INDEX(Orders[Order Date], MATCH(A1471, Orders[Order ID],0))</f>
        <v>42296</v>
      </c>
      <c r="D1471">
        <f>SUMIF(Orders[Order ID], A1471, Orders[Sales])</f>
        <v>1.72</v>
      </c>
      <c r="I1471" t="s">
        <v>5955</v>
      </c>
      <c r="J1471" t="s">
        <v>2819</v>
      </c>
      <c r="K1471">
        <v>42296</v>
      </c>
      <c r="L1471">
        <v>1.72</v>
      </c>
    </row>
    <row r="1472" spans="1:12">
      <c r="A1472" t="str">
        <v>CA-2015-150441</v>
      </c>
      <c r="B1472" t="str">
        <f>INDEX(Orders[Customer ID], MATCH(A1472, Orders[Order ID],0))</f>
        <v>RA-19285</v>
      </c>
      <c r="C1472" s="4">
        <f>INDEX(Orders[Order Date], MATCH(A1472, Orders[Order ID],0))</f>
        <v>42229</v>
      </c>
      <c r="D1472">
        <f>SUMIF(Orders[Order ID], A1472, Orders[Sales])</f>
        <v>11.36</v>
      </c>
      <c r="I1472" t="s">
        <v>6200</v>
      </c>
      <c r="J1472" t="s">
        <v>118</v>
      </c>
      <c r="K1472">
        <v>42229</v>
      </c>
      <c r="L1472">
        <v>11.36</v>
      </c>
    </row>
    <row r="1473" spans="1:12">
      <c r="A1473" t="str">
        <v>CA-2015-150511</v>
      </c>
      <c r="B1473" t="str">
        <f>INDEX(Orders[Customer ID], MATCH(A1473, Orders[Order ID],0))</f>
        <v>AB-10060</v>
      </c>
      <c r="C1473" s="4">
        <f>INDEX(Orders[Order Date], MATCH(A1473, Orders[Order ID],0))</f>
        <v>42265</v>
      </c>
      <c r="D1473">
        <f>SUMIF(Orders[Order ID], A1473, Orders[Sales])</f>
        <v>18.54</v>
      </c>
      <c r="I1473" t="s">
        <v>6078</v>
      </c>
      <c r="J1473" t="s">
        <v>1443</v>
      </c>
      <c r="K1473">
        <v>42265</v>
      </c>
      <c r="L1473">
        <v>18.54</v>
      </c>
    </row>
    <row r="1474" spans="1:12">
      <c r="A1474" t="str">
        <v>CA-2015-150560</v>
      </c>
      <c r="B1474" t="str">
        <f>INDEX(Orders[Customer ID], MATCH(A1474, Orders[Order ID],0))</f>
        <v>SW-20455</v>
      </c>
      <c r="C1474" s="4">
        <f>INDEX(Orders[Order Date], MATCH(A1474, Orders[Order ID],0))</f>
        <v>42349</v>
      </c>
      <c r="D1474">
        <f>SUMIF(Orders[Order ID], A1474, Orders[Sales])</f>
        <v>196.62</v>
      </c>
      <c r="I1474" t="s">
        <v>5659</v>
      </c>
      <c r="J1474" t="s">
        <v>2816</v>
      </c>
      <c r="K1474">
        <v>42349</v>
      </c>
      <c r="L1474">
        <v>196.62</v>
      </c>
    </row>
    <row r="1475" spans="1:12">
      <c r="A1475" t="str">
        <v>CA-2015-150714</v>
      </c>
      <c r="B1475" t="str">
        <f>INDEX(Orders[Customer ID], MATCH(A1475, Orders[Order ID],0))</f>
        <v>KH-16690</v>
      </c>
      <c r="C1475" s="4">
        <f>INDEX(Orders[Order Date], MATCH(A1475, Orders[Order ID],0))</f>
        <v>42303</v>
      </c>
      <c r="D1475">
        <f>SUMIF(Orders[Order ID], A1475, Orders[Sales])</f>
        <v>1215.269</v>
      </c>
      <c r="I1475" t="s">
        <v>5932</v>
      </c>
      <c r="J1475" t="s">
        <v>60</v>
      </c>
      <c r="K1475">
        <v>42303</v>
      </c>
      <c r="L1475">
        <v>1215.269</v>
      </c>
    </row>
    <row r="1476" spans="1:12">
      <c r="A1476" t="str">
        <v>CA-2015-150749</v>
      </c>
      <c r="B1476" t="str">
        <f>INDEX(Orders[Customer ID], MATCH(A1476, Orders[Order ID],0))</f>
        <v>AS-10240</v>
      </c>
      <c r="C1476" s="4">
        <f>INDEX(Orders[Order Date], MATCH(A1476, Orders[Order ID],0))</f>
        <v>42092</v>
      </c>
      <c r="D1476">
        <f>SUMIF(Orders[Order ID], A1476, Orders[Sales])</f>
        <v>5.56</v>
      </c>
      <c r="I1476" t="s">
        <v>6533</v>
      </c>
      <c r="J1476" t="s">
        <v>3020</v>
      </c>
      <c r="K1476">
        <v>42092</v>
      </c>
      <c r="L1476">
        <v>5.56</v>
      </c>
    </row>
    <row r="1477" spans="1:12">
      <c r="A1477" t="str">
        <v>CA-2015-150770</v>
      </c>
      <c r="B1477" t="str">
        <f>INDEX(Orders[Customer ID], MATCH(A1477, Orders[Order ID],0))</f>
        <v>LC-16870</v>
      </c>
      <c r="C1477" s="4">
        <f>INDEX(Orders[Order Date], MATCH(A1477, Orders[Order ID],0))</f>
        <v>42127</v>
      </c>
      <c r="D1477">
        <f>SUMIF(Orders[Order ID], A1477, Orders[Sales])</f>
        <v>460.84399999999994</v>
      </c>
      <c r="I1477" t="s">
        <v>6444</v>
      </c>
      <c r="J1477" t="s">
        <v>732</v>
      </c>
      <c r="K1477">
        <v>42127</v>
      </c>
      <c r="L1477">
        <v>460.84399999999994</v>
      </c>
    </row>
    <row r="1478" spans="1:12">
      <c r="A1478" t="str">
        <v>CA-2015-150791</v>
      </c>
      <c r="B1478" t="str">
        <f>INDEX(Orders[Customer ID], MATCH(A1478, Orders[Order ID],0))</f>
        <v>CC-12430</v>
      </c>
      <c r="C1478" s="4">
        <f>INDEX(Orders[Order Date], MATCH(A1478, Orders[Order ID],0))</f>
        <v>42253</v>
      </c>
      <c r="D1478">
        <f>SUMIF(Orders[Order ID], A1478, Orders[Sales])</f>
        <v>271.76400000000001</v>
      </c>
      <c r="I1478" t="s">
        <v>6134</v>
      </c>
      <c r="J1478" t="s">
        <v>16</v>
      </c>
      <c r="K1478">
        <v>42253</v>
      </c>
      <c r="L1478">
        <v>271.76400000000001</v>
      </c>
    </row>
    <row r="1479" spans="1:12">
      <c r="A1479" t="str">
        <v>CA-2015-150875</v>
      </c>
      <c r="B1479" t="str">
        <f>INDEX(Orders[Customer ID], MATCH(A1479, Orders[Order ID],0))</f>
        <v>HK-14890</v>
      </c>
      <c r="C1479" s="4">
        <f>INDEX(Orders[Order Date], MATCH(A1479, Orders[Order ID],0))</f>
        <v>42324</v>
      </c>
      <c r="D1479">
        <f>SUMIF(Orders[Order ID], A1479, Orders[Sales])</f>
        <v>1001.1959999999999</v>
      </c>
      <c r="I1479" t="s">
        <v>5826</v>
      </c>
      <c r="J1479" t="s">
        <v>2726</v>
      </c>
      <c r="K1479">
        <v>42324</v>
      </c>
      <c r="L1479">
        <v>1001.1959999999999</v>
      </c>
    </row>
    <row r="1480" spans="1:12">
      <c r="A1480" t="str">
        <v>CA-2015-151043</v>
      </c>
      <c r="B1480" t="str">
        <f>INDEX(Orders[Customer ID], MATCH(A1480, Orders[Order ID],0))</f>
        <v>MG-17680</v>
      </c>
      <c r="C1480" s="4">
        <f>INDEX(Orders[Order Date], MATCH(A1480, Orders[Order ID],0))</f>
        <v>42322</v>
      </c>
      <c r="D1480">
        <f>SUMIF(Orders[Order ID], A1480, Orders[Sales])</f>
        <v>47.984000000000002</v>
      </c>
      <c r="I1480" t="s">
        <v>5838</v>
      </c>
      <c r="J1480" t="s">
        <v>1993</v>
      </c>
      <c r="K1480">
        <v>42322</v>
      </c>
      <c r="L1480">
        <v>47.984000000000002</v>
      </c>
    </row>
    <row r="1481" spans="1:12">
      <c r="A1481" t="str">
        <v>CA-2015-151253</v>
      </c>
      <c r="B1481" t="str">
        <f>INDEX(Orders[Customer ID], MATCH(A1481, Orders[Order ID],0))</f>
        <v>AZ-10750</v>
      </c>
      <c r="C1481" s="4">
        <f>INDEX(Orders[Order Date], MATCH(A1481, Orders[Order ID],0))</f>
        <v>42116</v>
      </c>
      <c r="D1481">
        <f>SUMIF(Orders[Order ID], A1481, Orders[Sales])</f>
        <v>152.916</v>
      </c>
      <c r="I1481" t="s">
        <v>6470</v>
      </c>
      <c r="J1481" t="s">
        <v>2803</v>
      </c>
      <c r="K1481">
        <v>42116</v>
      </c>
      <c r="L1481">
        <v>152.916</v>
      </c>
    </row>
    <row r="1482" spans="1:12">
      <c r="A1482" t="str">
        <v>CA-2015-151470</v>
      </c>
      <c r="B1482" t="str">
        <f>INDEX(Orders[Customer ID], MATCH(A1482, Orders[Order ID],0))</f>
        <v>AM-10705</v>
      </c>
      <c r="C1482" s="4">
        <f>INDEX(Orders[Order Date], MATCH(A1482, Orders[Order ID],0))</f>
        <v>42267</v>
      </c>
      <c r="D1482">
        <f>SUMIF(Orders[Order ID], A1482, Orders[Sales])</f>
        <v>45.584000000000003</v>
      </c>
      <c r="I1482" t="s">
        <v>6063</v>
      </c>
      <c r="J1482" t="s">
        <v>2813</v>
      </c>
      <c r="K1482">
        <v>42267</v>
      </c>
      <c r="L1482">
        <v>45.584000000000003</v>
      </c>
    </row>
    <row r="1483" spans="1:12">
      <c r="A1483" t="str">
        <v>CA-2015-151547</v>
      </c>
      <c r="B1483" t="str">
        <f>INDEX(Orders[Customer ID], MATCH(A1483, Orders[Order ID],0))</f>
        <v>AH-10465</v>
      </c>
      <c r="C1483" s="4">
        <f>INDEX(Orders[Order Date], MATCH(A1483, Orders[Order ID],0))</f>
        <v>42021</v>
      </c>
      <c r="D1483">
        <f>SUMIF(Orders[Order ID], A1483, Orders[Sales])</f>
        <v>88.96</v>
      </c>
      <c r="I1483" t="s">
        <v>6658</v>
      </c>
      <c r="J1483" t="s">
        <v>3291</v>
      </c>
      <c r="K1483">
        <v>42021</v>
      </c>
      <c r="L1483">
        <v>88.96</v>
      </c>
    </row>
    <row r="1484" spans="1:12">
      <c r="A1484" t="str">
        <v>CA-2015-151589</v>
      </c>
      <c r="B1484" t="str">
        <f>INDEX(Orders[Customer ID], MATCH(A1484, Orders[Order ID],0))</f>
        <v>RE-19450</v>
      </c>
      <c r="C1484" s="4">
        <f>INDEX(Orders[Order Date], MATCH(A1484, Orders[Order ID],0))</f>
        <v>42365</v>
      </c>
      <c r="D1484">
        <f>SUMIF(Orders[Order ID], A1484, Orders[Sales])</f>
        <v>435.53999999999996</v>
      </c>
      <c r="I1484" t="s">
        <v>5570</v>
      </c>
      <c r="J1484" t="s">
        <v>3726</v>
      </c>
      <c r="K1484">
        <v>42365</v>
      </c>
      <c r="L1484">
        <v>435.53999999999996</v>
      </c>
    </row>
    <row r="1485" spans="1:12">
      <c r="A1485" t="str">
        <v>CA-2015-151624</v>
      </c>
      <c r="B1485" t="str">
        <f>INDEX(Orders[Customer ID], MATCH(A1485, Orders[Order ID],0))</f>
        <v>VW-21775</v>
      </c>
      <c r="C1485" s="4">
        <f>INDEX(Orders[Order Date], MATCH(A1485, Orders[Order ID],0))</f>
        <v>42255</v>
      </c>
      <c r="D1485">
        <f>SUMIF(Orders[Order ID], A1485, Orders[Sales])</f>
        <v>21.36</v>
      </c>
      <c r="I1485" t="s">
        <v>6122</v>
      </c>
      <c r="J1485" t="s">
        <v>741</v>
      </c>
      <c r="K1485">
        <v>42255</v>
      </c>
      <c r="L1485">
        <v>21.36</v>
      </c>
    </row>
    <row r="1486" spans="1:12">
      <c r="A1486" t="str">
        <v>CA-2015-151680</v>
      </c>
      <c r="B1486" t="str">
        <f>INDEX(Orders[Customer ID], MATCH(A1486, Orders[Order ID],0))</f>
        <v>TC-21475</v>
      </c>
      <c r="C1486" s="4">
        <f>INDEX(Orders[Order Date], MATCH(A1486, Orders[Order ID],0))</f>
        <v>42327</v>
      </c>
      <c r="D1486">
        <f>SUMIF(Orders[Order ID], A1486, Orders[Sales])</f>
        <v>141.96</v>
      </c>
      <c r="I1486" t="s">
        <v>5817</v>
      </c>
      <c r="J1486" t="s">
        <v>2751</v>
      </c>
      <c r="K1486">
        <v>42327</v>
      </c>
      <c r="L1486">
        <v>141.96</v>
      </c>
    </row>
    <row r="1487" spans="1:12">
      <c r="A1487" t="str">
        <v>CA-2015-151722</v>
      </c>
      <c r="B1487" t="str">
        <f>INDEX(Orders[Customer ID], MATCH(A1487, Orders[Order ID],0))</f>
        <v>IL-15100</v>
      </c>
      <c r="C1487" s="4">
        <f>INDEX(Orders[Order Date], MATCH(A1487, Orders[Order ID],0))</f>
        <v>42282</v>
      </c>
      <c r="D1487">
        <f>SUMIF(Orders[Order ID], A1487, Orders[Sales])</f>
        <v>288</v>
      </c>
      <c r="I1487" t="s">
        <v>5989</v>
      </c>
      <c r="J1487" t="s">
        <v>2682</v>
      </c>
      <c r="K1487">
        <v>42282</v>
      </c>
      <c r="L1487">
        <v>288</v>
      </c>
    </row>
    <row r="1488" spans="1:12">
      <c r="A1488" t="str">
        <v>CA-2015-151785</v>
      </c>
      <c r="B1488" t="str">
        <f>INDEX(Orders[Customer ID], MATCH(A1488, Orders[Order ID],0))</f>
        <v>JJ-15445</v>
      </c>
      <c r="C1488" s="4">
        <f>INDEX(Orders[Order Date], MATCH(A1488, Orders[Order ID],0))</f>
        <v>42068</v>
      </c>
      <c r="D1488">
        <f>SUMIF(Orders[Order ID], A1488, Orders[Sales])</f>
        <v>7.1040000000000001</v>
      </c>
      <c r="I1488" t="s">
        <v>6599</v>
      </c>
      <c r="J1488" t="s">
        <v>4756</v>
      </c>
      <c r="K1488">
        <v>42068</v>
      </c>
      <c r="L1488">
        <v>7.1040000000000001</v>
      </c>
    </row>
    <row r="1489" spans="1:12">
      <c r="A1489" t="str">
        <v>CA-2015-151841</v>
      </c>
      <c r="B1489" t="str">
        <f>INDEX(Orders[Customer ID], MATCH(A1489, Orders[Order ID],0))</f>
        <v>TC-21475</v>
      </c>
      <c r="C1489" s="4">
        <f>INDEX(Orders[Order Date], MATCH(A1489, Orders[Order ID],0))</f>
        <v>42121</v>
      </c>
      <c r="D1489">
        <f>SUMIF(Orders[Order ID], A1489, Orders[Sales])</f>
        <v>49.400000000000006</v>
      </c>
      <c r="I1489" t="s">
        <v>6459</v>
      </c>
      <c r="J1489" t="s">
        <v>2751</v>
      </c>
      <c r="K1489">
        <v>42121</v>
      </c>
      <c r="L1489">
        <v>49.400000000000006</v>
      </c>
    </row>
    <row r="1490" spans="1:12">
      <c r="A1490" t="str">
        <v>CA-2015-151869</v>
      </c>
      <c r="B1490" t="str">
        <f>INDEX(Orders[Customer ID], MATCH(A1490, Orders[Order ID],0))</f>
        <v>CS-11950</v>
      </c>
      <c r="C1490" s="4">
        <f>INDEX(Orders[Order Date], MATCH(A1490, Orders[Order ID],0))</f>
        <v>42272</v>
      </c>
      <c r="D1490">
        <f>SUMIF(Orders[Order ID], A1490, Orders[Sales])</f>
        <v>122.62199999999999</v>
      </c>
      <c r="I1490" t="s">
        <v>6036</v>
      </c>
      <c r="J1490" t="s">
        <v>664</v>
      </c>
      <c r="K1490">
        <v>42272</v>
      </c>
      <c r="L1490">
        <v>122.62199999999999</v>
      </c>
    </row>
    <row r="1491" spans="1:12">
      <c r="A1491" t="str">
        <v>CA-2015-152513</v>
      </c>
      <c r="B1491" t="str">
        <f>INDEX(Orders[Customer ID], MATCH(A1491, Orders[Order ID],0))</f>
        <v>JP-16135</v>
      </c>
      <c r="C1491" s="4">
        <f>INDEX(Orders[Order Date], MATCH(A1491, Orders[Order ID],0))</f>
        <v>42189</v>
      </c>
      <c r="D1491">
        <f>SUMIF(Orders[Order ID], A1491, Orders[Sales])</f>
        <v>22.847999999999999</v>
      </c>
      <c r="I1491" t="s">
        <v>6292</v>
      </c>
      <c r="J1491" t="s">
        <v>2174</v>
      </c>
      <c r="K1491">
        <v>42189</v>
      </c>
      <c r="L1491">
        <v>22.847999999999999</v>
      </c>
    </row>
    <row r="1492" spans="1:12">
      <c r="A1492" t="str">
        <v>CA-2015-152527</v>
      </c>
      <c r="B1492" t="str">
        <f>INDEX(Orders[Customer ID], MATCH(A1492, Orders[Order ID],0))</f>
        <v>CM-12190</v>
      </c>
      <c r="C1492" s="4">
        <f>INDEX(Orders[Order Date], MATCH(A1492, Orders[Order ID],0))</f>
        <v>42294</v>
      </c>
      <c r="D1492">
        <f>SUMIF(Orders[Order ID], A1492, Orders[Sales])</f>
        <v>77.88</v>
      </c>
      <c r="I1492" t="s">
        <v>5958</v>
      </c>
      <c r="J1492" t="s">
        <v>258</v>
      </c>
      <c r="K1492">
        <v>42294</v>
      </c>
      <c r="L1492">
        <v>77.88</v>
      </c>
    </row>
    <row r="1493" spans="1:12">
      <c r="A1493" t="str">
        <v>CA-2015-152611</v>
      </c>
      <c r="B1493" t="str">
        <f>INDEX(Orders[Customer ID], MATCH(A1493, Orders[Order ID],0))</f>
        <v>KA-16525</v>
      </c>
      <c r="C1493" s="4">
        <f>INDEX(Orders[Order Date], MATCH(A1493, Orders[Order ID],0))</f>
        <v>42055</v>
      </c>
      <c r="D1493">
        <f>SUMIF(Orders[Order ID], A1493, Orders[Sales])</f>
        <v>286.79000000000002</v>
      </c>
      <c r="I1493" t="s">
        <v>6619</v>
      </c>
      <c r="J1493" t="s">
        <v>992</v>
      </c>
      <c r="K1493">
        <v>42055</v>
      </c>
      <c r="L1493">
        <v>286.79000000000002</v>
      </c>
    </row>
    <row r="1494" spans="1:12">
      <c r="A1494" t="str">
        <v>CA-2015-152681</v>
      </c>
      <c r="B1494" t="str">
        <f>INDEX(Orders[Customer ID], MATCH(A1494, Orders[Order ID],0))</f>
        <v>SC-20260</v>
      </c>
      <c r="C1494" s="4">
        <f>INDEX(Orders[Order Date], MATCH(A1494, Orders[Order ID],0))</f>
        <v>42021</v>
      </c>
      <c r="D1494">
        <f>SUMIF(Orders[Order ID], A1494, Orders[Sales])</f>
        <v>6.68</v>
      </c>
      <c r="I1494" t="s">
        <v>6657</v>
      </c>
      <c r="J1494" t="s">
        <v>2993</v>
      </c>
      <c r="K1494">
        <v>42021</v>
      </c>
      <c r="L1494">
        <v>6.68</v>
      </c>
    </row>
    <row r="1495" spans="1:12">
      <c r="A1495" t="str">
        <v>CA-2015-152891</v>
      </c>
      <c r="B1495" t="str">
        <f>INDEX(Orders[Customer ID], MATCH(A1495, Orders[Order ID],0))</f>
        <v>TB-21625</v>
      </c>
      <c r="C1495" s="4">
        <f>INDEX(Orders[Order Date], MATCH(A1495, Orders[Order ID],0))</f>
        <v>42302</v>
      </c>
      <c r="D1495">
        <f>SUMIF(Orders[Order ID], A1495, Orders[Sales])</f>
        <v>313.62599999999998</v>
      </c>
      <c r="I1495" t="s">
        <v>5933</v>
      </c>
      <c r="J1495" t="s">
        <v>877</v>
      </c>
      <c r="K1495">
        <v>42302</v>
      </c>
      <c r="L1495">
        <v>313.62599999999998</v>
      </c>
    </row>
    <row r="1496" spans="1:12">
      <c r="A1496" t="str">
        <v>CA-2015-153038</v>
      </c>
      <c r="B1496" t="str">
        <f>INDEX(Orders[Customer ID], MATCH(A1496, Orders[Order ID],0))</f>
        <v>RB-19645</v>
      </c>
      <c r="C1496" s="4">
        <f>INDEX(Orders[Order Date], MATCH(A1496, Orders[Order ID],0))</f>
        <v>42356</v>
      </c>
      <c r="D1496">
        <f>SUMIF(Orders[Order ID], A1496, Orders[Sales])</f>
        <v>94.687999999999988</v>
      </c>
      <c r="I1496" t="s">
        <v>5627</v>
      </c>
      <c r="J1496" t="s">
        <v>5369</v>
      </c>
      <c r="K1496">
        <v>42356</v>
      </c>
      <c r="L1496">
        <v>94.687999999999988</v>
      </c>
    </row>
    <row r="1497" spans="1:12">
      <c r="A1497" t="str">
        <v>CA-2015-153073</v>
      </c>
      <c r="B1497" t="str">
        <f>INDEX(Orders[Customer ID], MATCH(A1497, Orders[Order ID],0))</f>
        <v>HA-14905</v>
      </c>
      <c r="C1497" s="4">
        <f>INDEX(Orders[Order Date], MATCH(A1497, Orders[Order ID],0))</f>
        <v>42321</v>
      </c>
      <c r="D1497">
        <f>SUMIF(Orders[Order ID], A1497, Orders[Sales])</f>
        <v>17.495999999999999</v>
      </c>
      <c r="I1497" t="s">
        <v>5844</v>
      </c>
      <c r="J1497" t="s">
        <v>1695</v>
      </c>
      <c r="K1497">
        <v>42321</v>
      </c>
      <c r="L1497">
        <v>17.495999999999999</v>
      </c>
    </row>
    <row r="1498" spans="1:12">
      <c r="A1498" t="str">
        <v>CA-2015-153108</v>
      </c>
      <c r="B1498" t="str">
        <f>INDEX(Orders[Customer ID], MATCH(A1498, Orders[Order ID],0))</f>
        <v>SF-20200</v>
      </c>
      <c r="C1498" s="4">
        <f>INDEX(Orders[Order Date], MATCH(A1498, Orders[Order ID],0))</f>
        <v>42068</v>
      </c>
      <c r="D1498">
        <f>SUMIF(Orders[Order ID], A1498, Orders[Sales])</f>
        <v>84.61</v>
      </c>
      <c r="I1498" t="s">
        <v>6595</v>
      </c>
      <c r="J1498" t="s">
        <v>1578</v>
      </c>
      <c r="K1498">
        <v>42068</v>
      </c>
      <c r="L1498">
        <v>84.61</v>
      </c>
    </row>
    <row r="1499" spans="1:12">
      <c r="A1499" t="str">
        <v>CA-2015-153220</v>
      </c>
      <c r="B1499" t="str">
        <f>INDEX(Orders[Customer ID], MATCH(A1499, Orders[Order ID],0))</f>
        <v>YC-21895</v>
      </c>
      <c r="C1499" s="4">
        <f>INDEX(Orders[Order Date], MATCH(A1499, Orders[Order ID],0))</f>
        <v>42320</v>
      </c>
      <c r="D1499">
        <f>SUMIF(Orders[Order ID], A1499, Orders[Sales])</f>
        <v>15.7</v>
      </c>
      <c r="I1499" t="s">
        <v>5851</v>
      </c>
      <c r="J1499" t="s">
        <v>109</v>
      </c>
      <c r="K1499">
        <v>42320</v>
      </c>
      <c r="L1499">
        <v>15.7</v>
      </c>
    </row>
    <row r="1500" spans="1:12">
      <c r="A1500" t="str">
        <v>CA-2015-153325</v>
      </c>
      <c r="B1500" t="str">
        <f>INDEX(Orders[Customer ID], MATCH(A1500, Orders[Order ID],0))</f>
        <v>ST-20530</v>
      </c>
      <c r="C1500" s="4">
        <f>INDEX(Orders[Order Date], MATCH(A1500, Orders[Order ID],0))</f>
        <v>42064</v>
      </c>
      <c r="D1500">
        <f>SUMIF(Orders[Order ID], A1500, Orders[Sales])</f>
        <v>58.72</v>
      </c>
      <c r="I1500" t="s">
        <v>6603</v>
      </c>
      <c r="J1500" t="s">
        <v>2558</v>
      </c>
      <c r="K1500">
        <v>42064</v>
      </c>
      <c r="L1500">
        <v>58.72</v>
      </c>
    </row>
    <row r="1501" spans="1:12">
      <c r="A1501" t="str">
        <v>CA-2015-153381</v>
      </c>
      <c r="B1501" t="str">
        <f>INDEX(Orders[Customer ID], MATCH(A1501, Orders[Order ID],0))</f>
        <v>DE-13255</v>
      </c>
      <c r="C1501" s="4">
        <f>INDEX(Orders[Order Date], MATCH(A1501, Orders[Order ID],0))</f>
        <v>42271</v>
      </c>
      <c r="D1501">
        <f>SUMIF(Orders[Order ID], A1501, Orders[Sales])</f>
        <v>1423.34</v>
      </c>
      <c r="I1501" t="s">
        <v>6040</v>
      </c>
      <c r="J1501" t="s">
        <v>5534</v>
      </c>
      <c r="K1501">
        <v>42271</v>
      </c>
      <c r="L1501">
        <v>1423.34</v>
      </c>
    </row>
    <row r="1502" spans="1:12">
      <c r="A1502" t="str">
        <v>CA-2015-153388</v>
      </c>
      <c r="B1502" t="str">
        <f>INDEX(Orders[Customer ID], MATCH(A1502, Orders[Order ID],0))</f>
        <v>PC-19000</v>
      </c>
      <c r="C1502" s="4">
        <f>INDEX(Orders[Order Date], MATCH(A1502, Orders[Order ID],0))</f>
        <v>42217</v>
      </c>
      <c r="D1502">
        <f>SUMIF(Orders[Order ID], A1502, Orders[Sales])</f>
        <v>1011.696</v>
      </c>
      <c r="I1502" t="s">
        <v>6231</v>
      </c>
      <c r="J1502" t="s">
        <v>6232</v>
      </c>
      <c r="K1502">
        <v>42217</v>
      </c>
      <c r="L1502">
        <v>1011.696</v>
      </c>
    </row>
    <row r="1503" spans="1:12">
      <c r="A1503" t="str">
        <v>CA-2015-153416</v>
      </c>
      <c r="B1503" t="str">
        <f>INDEX(Orders[Customer ID], MATCH(A1503, Orders[Order ID],0))</f>
        <v>TS-21340</v>
      </c>
      <c r="C1503" s="4">
        <f>INDEX(Orders[Order Date], MATCH(A1503, Orders[Order ID],0))</f>
        <v>42332</v>
      </c>
      <c r="D1503">
        <f>SUMIF(Orders[Order ID], A1503, Orders[Sales])</f>
        <v>568.86</v>
      </c>
      <c r="I1503" t="s">
        <v>5774</v>
      </c>
      <c r="J1503" t="s">
        <v>3269</v>
      </c>
      <c r="K1503">
        <v>42332</v>
      </c>
      <c r="L1503">
        <v>568.86</v>
      </c>
    </row>
    <row r="1504" spans="1:12">
      <c r="A1504" t="str">
        <v>CA-2015-153423</v>
      </c>
      <c r="B1504" t="str">
        <f>INDEX(Orders[Customer ID], MATCH(A1504, Orders[Order ID],0))</f>
        <v>SW-20455</v>
      </c>
      <c r="C1504" s="4">
        <f>INDEX(Orders[Order Date], MATCH(A1504, Orders[Order ID],0))</f>
        <v>42177</v>
      </c>
      <c r="D1504">
        <f>SUMIF(Orders[Order ID], A1504, Orders[Sales])</f>
        <v>1217.568</v>
      </c>
      <c r="I1504" t="s">
        <v>6322</v>
      </c>
      <c r="J1504" t="s">
        <v>2816</v>
      </c>
      <c r="K1504">
        <v>42177</v>
      </c>
      <c r="L1504">
        <v>1217.568</v>
      </c>
    </row>
    <row r="1505" spans="1:12">
      <c r="A1505" t="str">
        <v>CA-2015-153535</v>
      </c>
      <c r="B1505" t="str">
        <f>INDEX(Orders[Customer ID], MATCH(A1505, Orders[Order ID],0))</f>
        <v>SG-20470</v>
      </c>
      <c r="C1505" s="4">
        <f>INDEX(Orders[Order Date], MATCH(A1505, Orders[Order ID],0))</f>
        <v>42144</v>
      </c>
      <c r="D1505">
        <f>SUMIF(Orders[Order ID], A1505, Orders[Sales])</f>
        <v>169.54399999999998</v>
      </c>
      <c r="I1505" t="s">
        <v>6407</v>
      </c>
      <c r="J1505" t="s">
        <v>2945</v>
      </c>
      <c r="K1505">
        <v>42144</v>
      </c>
      <c r="L1505">
        <v>169.54399999999998</v>
      </c>
    </row>
    <row r="1506" spans="1:12">
      <c r="A1506" t="str">
        <v>CA-2015-153549</v>
      </c>
      <c r="B1506" t="str">
        <f>INDEX(Orders[Customer ID], MATCH(A1506, Orders[Order ID],0))</f>
        <v>SL-20155</v>
      </c>
      <c r="C1506" s="4">
        <f>INDEX(Orders[Order Date], MATCH(A1506, Orders[Order ID],0))</f>
        <v>42092</v>
      </c>
      <c r="D1506">
        <f>SUMIF(Orders[Order ID], A1506, Orders[Sales])</f>
        <v>1166.92</v>
      </c>
      <c r="I1506" t="s">
        <v>6530</v>
      </c>
      <c r="J1506" t="s">
        <v>1703</v>
      </c>
      <c r="K1506">
        <v>42092</v>
      </c>
      <c r="L1506">
        <v>1166.92</v>
      </c>
    </row>
    <row r="1507" spans="1:12">
      <c r="A1507" t="str">
        <v>CA-2015-153612</v>
      </c>
      <c r="B1507" t="str">
        <f>INDEX(Orders[Customer ID], MATCH(A1507, Orders[Order ID],0))</f>
        <v>BT-11305</v>
      </c>
      <c r="C1507" s="4">
        <f>INDEX(Orders[Order Date], MATCH(A1507, Orders[Order ID],0))</f>
        <v>42360</v>
      </c>
      <c r="D1507">
        <f>SUMIF(Orders[Order ID], A1507, Orders[Sales])</f>
        <v>17.12</v>
      </c>
      <c r="I1507" t="s">
        <v>5596</v>
      </c>
      <c r="J1507" t="s">
        <v>3833</v>
      </c>
      <c r="K1507">
        <v>42360</v>
      </c>
      <c r="L1507">
        <v>17.12</v>
      </c>
    </row>
    <row r="1508" spans="1:12">
      <c r="A1508" t="str">
        <v>CA-2015-153626</v>
      </c>
      <c r="B1508" t="str">
        <f>INDEX(Orders[Customer ID], MATCH(A1508, Orders[Order ID],0))</f>
        <v>EB-13870</v>
      </c>
      <c r="C1508" s="4">
        <f>INDEX(Orders[Order Date], MATCH(A1508, Orders[Order ID],0))</f>
        <v>42194</v>
      </c>
      <c r="D1508">
        <f>SUMIF(Orders[Order ID], A1508, Orders[Sales])</f>
        <v>5.16</v>
      </c>
      <c r="I1508" t="s">
        <v>6276</v>
      </c>
      <c r="J1508" t="s">
        <v>2145</v>
      </c>
      <c r="K1508">
        <v>42194</v>
      </c>
      <c r="L1508">
        <v>5.16</v>
      </c>
    </row>
    <row r="1509" spans="1:12">
      <c r="A1509" t="str">
        <v>CA-2015-153717</v>
      </c>
      <c r="B1509" t="str">
        <f>INDEX(Orders[Customer ID], MATCH(A1509, Orders[Order ID],0))</f>
        <v>DL-13495</v>
      </c>
      <c r="C1509" s="4">
        <f>INDEX(Orders[Order Date], MATCH(A1509, Orders[Order ID],0))</f>
        <v>42363</v>
      </c>
      <c r="D1509">
        <f>SUMIF(Orders[Order ID], A1509, Orders[Sales])</f>
        <v>255.57999999999998</v>
      </c>
      <c r="I1509" t="s">
        <v>5581</v>
      </c>
      <c r="J1509" t="s">
        <v>1796</v>
      </c>
      <c r="K1509">
        <v>42363</v>
      </c>
      <c r="L1509">
        <v>255.57999999999998</v>
      </c>
    </row>
    <row r="1510" spans="1:12">
      <c r="A1510" t="str">
        <v>CA-2015-153738</v>
      </c>
      <c r="B1510" t="str">
        <f>INDEX(Orders[Customer ID], MATCH(A1510, Orders[Order ID],0))</f>
        <v>AG-10270</v>
      </c>
      <c r="C1510" s="4">
        <f>INDEX(Orders[Order Date], MATCH(A1510, Orders[Order ID],0))</f>
        <v>42267</v>
      </c>
      <c r="D1510">
        <f>SUMIF(Orders[Order ID], A1510, Orders[Sales])</f>
        <v>37.68</v>
      </c>
      <c r="I1510" t="s">
        <v>6060</v>
      </c>
      <c r="J1510" t="s">
        <v>3578</v>
      </c>
      <c r="K1510">
        <v>42267</v>
      </c>
      <c r="L1510">
        <v>37.68</v>
      </c>
    </row>
    <row r="1511" spans="1:12">
      <c r="A1511" t="str">
        <v>CA-2015-153752</v>
      </c>
      <c r="B1511" t="str">
        <f>INDEX(Orders[Customer ID], MATCH(A1511, Orders[Order ID],0))</f>
        <v>RO-19780</v>
      </c>
      <c r="C1511" s="4">
        <f>INDEX(Orders[Order Date], MATCH(A1511, Orders[Order ID],0))</f>
        <v>42344</v>
      </c>
      <c r="D1511">
        <f>SUMIF(Orders[Order ID], A1511, Orders[Sales])</f>
        <v>173.94</v>
      </c>
      <c r="I1511" t="s">
        <v>5699</v>
      </c>
      <c r="J1511" t="s">
        <v>967</v>
      </c>
      <c r="K1511">
        <v>42344</v>
      </c>
      <c r="L1511">
        <v>173.94</v>
      </c>
    </row>
    <row r="1512" spans="1:12">
      <c r="A1512" t="str">
        <v>CA-2015-153794</v>
      </c>
      <c r="B1512" t="str">
        <f>INDEX(Orders[Customer ID], MATCH(A1512, Orders[Order ID],0))</f>
        <v>SB-20290</v>
      </c>
      <c r="C1512" s="4">
        <f>INDEX(Orders[Order Date], MATCH(A1512, Orders[Order ID],0))</f>
        <v>42258</v>
      </c>
      <c r="D1512">
        <f>SUMIF(Orders[Order ID], A1512, Orders[Sales])</f>
        <v>265.86</v>
      </c>
      <c r="I1512" t="s">
        <v>6110</v>
      </c>
      <c r="J1512" t="s">
        <v>1250</v>
      </c>
      <c r="K1512">
        <v>42258</v>
      </c>
      <c r="L1512">
        <v>265.86</v>
      </c>
    </row>
    <row r="1513" spans="1:12">
      <c r="A1513" t="str">
        <v>CA-2015-153878</v>
      </c>
      <c r="B1513" t="str">
        <f>INDEX(Orders[Customer ID], MATCH(A1513, Orders[Order ID],0))</f>
        <v>TS-21655</v>
      </c>
      <c r="C1513" s="4">
        <f>INDEX(Orders[Order Date], MATCH(A1513, Orders[Order ID],0))</f>
        <v>42119</v>
      </c>
      <c r="D1513">
        <f>SUMIF(Orders[Order ID], A1513, Orders[Sales])</f>
        <v>330.15</v>
      </c>
      <c r="I1513" t="s">
        <v>6466</v>
      </c>
      <c r="J1513" t="s">
        <v>3348</v>
      </c>
      <c r="K1513">
        <v>42119</v>
      </c>
      <c r="L1513">
        <v>330.15</v>
      </c>
    </row>
    <row r="1514" spans="1:12">
      <c r="A1514" t="str">
        <v>CA-2015-153906</v>
      </c>
      <c r="B1514" t="str">
        <f>INDEX(Orders[Customer ID], MATCH(A1514, Orders[Order ID],0))</f>
        <v>MS-17980</v>
      </c>
      <c r="C1514" s="4">
        <f>INDEX(Orders[Order Date], MATCH(A1514, Orders[Order ID],0))</f>
        <v>42079</v>
      </c>
      <c r="D1514">
        <f>SUMIF(Orders[Order ID], A1514, Orders[Sales])</f>
        <v>85.9</v>
      </c>
      <c r="I1514" t="s">
        <v>6572</v>
      </c>
      <c r="J1514" t="s">
        <v>680</v>
      </c>
      <c r="K1514">
        <v>42079</v>
      </c>
      <c r="L1514">
        <v>85.9</v>
      </c>
    </row>
    <row r="1515" spans="1:12">
      <c r="A1515" t="str">
        <v>CA-2015-154144</v>
      </c>
      <c r="B1515" t="str">
        <f>INDEX(Orders[Customer ID], MATCH(A1515, Orders[Order ID],0))</f>
        <v>MH-17785</v>
      </c>
      <c r="C1515" s="4">
        <f>INDEX(Orders[Order Date], MATCH(A1515, Orders[Order ID],0))</f>
        <v>42358</v>
      </c>
      <c r="D1515">
        <f>SUMIF(Orders[Order ID], A1515, Orders[Sales])</f>
        <v>55.48</v>
      </c>
      <c r="I1515" t="s">
        <v>5608</v>
      </c>
      <c r="J1515" t="s">
        <v>2116</v>
      </c>
      <c r="K1515">
        <v>42358</v>
      </c>
      <c r="L1515">
        <v>55.48</v>
      </c>
    </row>
    <row r="1516" spans="1:12">
      <c r="A1516" t="str">
        <v>CA-2015-154200</v>
      </c>
      <c r="B1516" t="str">
        <f>INDEX(Orders[Customer ID], MATCH(A1516, Orders[Order ID],0))</f>
        <v>BG-11740</v>
      </c>
      <c r="C1516" s="4">
        <f>INDEX(Orders[Order Date], MATCH(A1516, Orders[Order ID],0))</f>
        <v>42173</v>
      </c>
      <c r="D1516">
        <f>SUMIF(Orders[Order ID], A1516, Orders[Sales])</f>
        <v>51.98</v>
      </c>
      <c r="I1516" t="s">
        <v>6333</v>
      </c>
      <c r="J1516" t="s">
        <v>1536</v>
      </c>
      <c r="K1516">
        <v>42173</v>
      </c>
      <c r="L1516">
        <v>51.98</v>
      </c>
    </row>
    <row r="1517" spans="1:12">
      <c r="A1517" t="str">
        <v>CA-2015-154284</v>
      </c>
      <c r="B1517" t="str">
        <f>INDEX(Orders[Customer ID], MATCH(A1517, Orders[Order ID],0))</f>
        <v>SZ-20035</v>
      </c>
      <c r="C1517" s="4">
        <f>INDEX(Orders[Order Date], MATCH(A1517, Orders[Order ID],0))</f>
        <v>42359</v>
      </c>
      <c r="D1517">
        <f>SUMIF(Orders[Order ID], A1517, Orders[Sales])</f>
        <v>1349.63</v>
      </c>
      <c r="I1517" t="s">
        <v>5604</v>
      </c>
      <c r="J1517" t="s">
        <v>951</v>
      </c>
      <c r="K1517">
        <v>42359</v>
      </c>
      <c r="L1517">
        <v>1349.63</v>
      </c>
    </row>
    <row r="1518" spans="1:12">
      <c r="A1518" t="str">
        <v>CA-2015-154291</v>
      </c>
      <c r="B1518" t="str">
        <f>INDEX(Orders[Customer ID], MATCH(A1518, Orders[Order ID],0))</f>
        <v>YS-21880</v>
      </c>
      <c r="C1518" s="4">
        <f>INDEX(Orders[Order Date], MATCH(A1518, Orders[Order ID],0))</f>
        <v>42210</v>
      </c>
      <c r="D1518">
        <f>SUMIF(Orders[Order ID], A1518, Orders[Sales])</f>
        <v>457.03999999999996</v>
      </c>
      <c r="I1518" t="s">
        <v>6247</v>
      </c>
      <c r="J1518" t="s">
        <v>273</v>
      </c>
      <c r="K1518">
        <v>42210</v>
      </c>
      <c r="L1518">
        <v>457.03999999999996</v>
      </c>
    </row>
    <row r="1519" spans="1:12">
      <c r="A1519" t="str">
        <v>CA-2015-154326</v>
      </c>
      <c r="B1519" t="str">
        <f>INDEX(Orders[Customer ID], MATCH(A1519, Orders[Order ID],0))</f>
        <v>RP-19855</v>
      </c>
      <c r="C1519" s="4">
        <f>INDEX(Orders[Order Date], MATCH(A1519, Orders[Order ID],0))</f>
        <v>42050</v>
      </c>
      <c r="D1519">
        <f>SUMIF(Orders[Order ID], A1519, Orders[Sales])</f>
        <v>974.90000000000009</v>
      </c>
      <c r="I1519" t="s">
        <v>6624</v>
      </c>
      <c r="J1519" t="s">
        <v>775</v>
      </c>
      <c r="K1519">
        <v>42050</v>
      </c>
      <c r="L1519">
        <v>974.90000000000009</v>
      </c>
    </row>
    <row r="1520" spans="1:12">
      <c r="A1520" t="str">
        <v>CA-2015-154340</v>
      </c>
      <c r="B1520" t="str">
        <f>INDEX(Orders[Customer ID], MATCH(A1520, Orders[Order ID],0))</f>
        <v>EK-13795</v>
      </c>
      <c r="C1520" s="4">
        <f>INDEX(Orders[Order Date], MATCH(A1520, Orders[Order ID],0))</f>
        <v>42337</v>
      </c>
      <c r="D1520">
        <f>SUMIF(Orders[Order ID], A1520, Orders[Sales])</f>
        <v>56.3</v>
      </c>
      <c r="I1520" t="s">
        <v>5746</v>
      </c>
      <c r="J1520" t="s">
        <v>1206</v>
      </c>
      <c r="K1520">
        <v>42337</v>
      </c>
      <c r="L1520">
        <v>56.3</v>
      </c>
    </row>
    <row r="1521" spans="1:12">
      <c r="A1521" t="str">
        <v>CA-2015-154620</v>
      </c>
      <c r="B1521" t="str">
        <f>INDEX(Orders[Customer ID], MATCH(A1521, Orders[Order ID],0))</f>
        <v>LT-17110</v>
      </c>
      <c r="C1521" s="4">
        <f>INDEX(Orders[Order Date], MATCH(A1521, Orders[Order ID],0))</f>
        <v>42350</v>
      </c>
      <c r="D1521">
        <f>SUMIF(Orders[Order ID], A1521, Orders[Sales])</f>
        <v>348.928</v>
      </c>
      <c r="I1521" t="s">
        <v>5651</v>
      </c>
      <c r="J1521" t="s">
        <v>928</v>
      </c>
      <c r="K1521">
        <v>42350</v>
      </c>
      <c r="L1521">
        <v>348.928</v>
      </c>
    </row>
    <row r="1522" spans="1:12">
      <c r="A1522" t="str">
        <v>CA-2015-154746</v>
      </c>
      <c r="B1522" t="str">
        <f>INDEX(Orders[Customer ID], MATCH(A1522, Orders[Order ID],0))</f>
        <v>PJ-18835</v>
      </c>
      <c r="C1522" s="4">
        <f>INDEX(Orders[Order Date], MATCH(A1522, Orders[Order ID],0))</f>
        <v>42322</v>
      </c>
      <c r="D1522">
        <f>SUMIF(Orders[Order ID], A1522, Orders[Sales])</f>
        <v>860.07</v>
      </c>
      <c r="I1522" t="s">
        <v>5835</v>
      </c>
      <c r="J1522" t="s">
        <v>1059</v>
      </c>
      <c r="K1522">
        <v>42322</v>
      </c>
      <c r="L1522">
        <v>860.07</v>
      </c>
    </row>
    <row r="1523" spans="1:12">
      <c r="A1523" t="str">
        <v>CA-2015-154795</v>
      </c>
      <c r="B1523" t="str">
        <f>INDEX(Orders[Customer ID], MATCH(A1523, Orders[Order ID],0))</f>
        <v>GZ-14470</v>
      </c>
      <c r="C1523" s="4">
        <f>INDEX(Orders[Order Date], MATCH(A1523, Orders[Order ID],0))</f>
        <v>42358</v>
      </c>
      <c r="D1523">
        <f>SUMIF(Orders[Order ID], A1523, Orders[Sales])</f>
        <v>22.288</v>
      </c>
      <c r="I1523" t="s">
        <v>5610</v>
      </c>
      <c r="J1523" t="s">
        <v>191</v>
      </c>
      <c r="K1523">
        <v>42358</v>
      </c>
      <c r="L1523">
        <v>22.288</v>
      </c>
    </row>
    <row r="1524" spans="1:12">
      <c r="A1524" t="str">
        <v>CA-2015-154823</v>
      </c>
      <c r="B1524" t="str">
        <f>INDEX(Orders[Customer ID], MATCH(A1524, Orders[Order ID],0))</f>
        <v>KN-16390</v>
      </c>
      <c r="C1524" s="4">
        <f>INDEX(Orders[Order Date], MATCH(A1524, Orders[Order ID],0))</f>
        <v>42237</v>
      </c>
      <c r="D1524">
        <f>SUMIF(Orders[Order ID], A1524, Orders[Sales])</f>
        <v>637.27</v>
      </c>
      <c r="I1524" t="s">
        <v>6188</v>
      </c>
      <c r="J1524" t="s">
        <v>457</v>
      </c>
      <c r="K1524">
        <v>42237</v>
      </c>
      <c r="L1524">
        <v>637.27</v>
      </c>
    </row>
    <row r="1525" spans="1:12">
      <c r="A1525" t="str">
        <v>CA-2015-154886</v>
      </c>
      <c r="B1525" t="str">
        <f>INDEX(Orders[Customer ID], MATCH(A1525, Orders[Order ID],0))</f>
        <v>SW-20455</v>
      </c>
      <c r="C1525" s="4">
        <f>INDEX(Orders[Order Date], MATCH(A1525, Orders[Order ID],0))</f>
        <v>42316</v>
      </c>
      <c r="D1525">
        <f>SUMIF(Orders[Order ID], A1525, Orders[Sales])</f>
        <v>119.9</v>
      </c>
      <c r="I1525" t="s">
        <v>5874</v>
      </c>
      <c r="J1525" t="s">
        <v>2816</v>
      </c>
      <c r="K1525">
        <v>42316</v>
      </c>
      <c r="L1525">
        <v>119.9</v>
      </c>
    </row>
    <row r="1526" spans="1:12">
      <c r="A1526" t="str">
        <v>CA-2015-154900</v>
      </c>
      <c r="B1526" t="str">
        <f>INDEX(Orders[Customer ID], MATCH(A1526, Orders[Order ID],0))</f>
        <v>SS-20875</v>
      </c>
      <c r="C1526" s="4">
        <f>INDEX(Orders[Order Date], MATCH(A1526, Orders[Order ID],0))</f>
        <v>42060</v>
      </c>
      <c r="D1526">
        <f>SUMIF(Orders[Order ID], A1526, Orders[Sales])</f>
        <v>25.869999999999997</v>
      </c>
      <c r="I1526" t="s">
        <v>6613</v>
      </c>
      <c r="J1526" t="s">
        <v>2504</v>
      </c>
      <c r="K1526">
        <v>42060</v>
      </c>
      <c r="L1526">
        <v>25.869999999999997</v>
      </c>
    </row>
    <row r="1527" spans="1:12">
      <c r="A1527" t="str">
        <v>CA-2015-154921</v>
      </c>
      <c r="B1527" t="str">
        <f>INDEX(Orders[Customer ID], MATCH(A1527, Orders[Order ID],0))</f>
        <v>EA-14035</v>
      </c>
      <c r="C1527" s="4">
        <f>INDEX(Orders[Order Date], MATCH(A1527, Orders[Order ID],0))</f>
        <v>42147</v>
      </c>
      <c r="D1527">
        <f>SUMIF(Orders[Order ID], A1527, Orders[Sales])</f>
        <v>186.69</v>
      </c>
      <c r="I1527" t="s">
        <v>6399</v>
      </c>
      <c r="J1527" t="s">
        <v>2730</v>
      </c>
      <c r="K1527">
        <v>42147</v>
      </c>
      <c r="L1527">
        <v>186.69</v>
      </c>
    </row>
    <row r="1528" spans="1:12">
      <c r="A1528" t="str">
        <v>CA-2015-154956</v>
      </c>
      <c r="B1528" t="str">
        <f>INDEX(Orders[Customer ID], MATCH(A1528, Orders[Order ID],0))</f>
        <v>IM-15070</v>
      </c>
      <c r="C1528" s="4">
        <f>INDEX(Orders[Order Date], MATCH(A1528, Orders[Order ID],0))</f>
        <v>42189</v>
      </c>
      <c r="D1528">
        <f>SUMIF(Orders[Order ID], A1528, Orders[Sales])</f>
        <v>1099.96</v>
      </c>
      <c r="I1528" t="s">
        <v>6290</v>
      </c>
      <c r="J1528" t="s">
        <v>4112</v>
      </c>
      <c r="K1528">
        <v>42189</v>
      </c>
      <c r="L1528">
        <v>1099.96</v>
      </c>
    </row>
    <row r="1529" spans="1:12">
      <c r="A1529" t="str">
        <v>CA-2015-154970</v>
      </c>
      <c r="B1529" t="str">
        <f>INDEX(Orders[Customer ID], MATCH(A1529, Orders[Order ID],0))</f>
        <v>SR-20740</v>
      </c>
      <c r="C1529" s="4">
        <f>INDEX(Orders[Order Date], MATCH(A1529, Orders[Order ID],0))</f>
        <v>42009</v>
      </c>
      <c r="D1529">
        <f>SUMIF(Orders[Order ID], A1529, Orders[Sales])</f>
        <v>61.584000000000003</v>
      </c>
      <c r="I1529" t="s">
        <v>6666</v>
      </c>
      <c r="J1529" t="s">
        <v>3056</v>
      </c>
      <c r="K1529">
        <v>42009</v>
      </c>
      <c r="L1529">
        <v>61.584000000000003</v>
      </c>
    </row>
    <row r="1530" spans="1:12">
      <c r="A1530" t="str">
        <v>CA-2015-155040</v>
      </c>
      <c r="B1530" t="str">
        <f>INDEX(Orders[Customer ID], MATCH(A1530, Orders[Order ID],0))</f>
        <v>AH-10210</v>
      </c>
      <c r="C1530" s="4">
        <f>INDEX(Orders[Order Date], MATCH(A1530, Orders[Order ID],0))</f>
        <v>42318</v>
      </c>
      <c r="D1530">
        <f>SUMIF(Orders[Order ID], A1530, Orders[Sales])</f>
        <v>79.900000000000006</v>
      </c>
      <c r="I1530" t="s">
        <v>5856</v>
      </c>
      <c r="J1530" t="s">
        <v>160</v>
      </c>
      <c r="K1530">
        <v>42318</v>
      </c>
      <c r="L1530">
        <v>79.900000000000006</v>
      </c>
    </row>
    <row r="1531" spans="1:12">
      <c r="A1531" t="str">
        <v>CA-2015-155054</v>
      </c>
      <c r="B1531" t="str">
        <f>INDEX(Orders[Customer ID], MATCH(A1531, Orders[Order ID],0))</f>
        <v>PS-19045</v>
      </c>
      <c r="C1531" s="4">
        <f>INDEX(Orders[Order Date], MATCH(A1531, Orders[Order ID],0))</f>
        <v>42168</v>
      </c>
      <c r="D1531">
        <f>SUMIF(Orders[Order ID], A1531, Orders[Sales])</f>
        <v>106.08000000000001</v>
      </c>
      <c r="I1531" t="s">
        <v>6346</v>
      </c>
      <c r="J1531" t="s">
        <v>3331</v>
      </c>
      <c r="K1531">
        <v>42168</v>
      </c>
      <c r="L1531">
        <v>106.08000000000001</v>
      </c>
    </row>
    <row r="1532" spans="1:12">
      <c r="A1532" t="str">
        <v>CA-2015-155068</v>
      </c>
      <c r="B1532" t="str">
        <f>INDEX(Orders[Customer ID], MATCH(A1532, Orders[Order ID],0))</f>
        <v>RA-19285</v>
      </c>
      <c r="C1532" s="4">
        <f>INDEX(Orders[Order Date], MATCH(A1532, Orders[Order ID],0))</f>
        <v>42300</v>
      </c>
      <c r="D1532">
        <f>SUMIF(Orders[Order ID], A1532, Orders[Sales])</f>
        <v>78.456000000000003</v>
      </c>
      <c r="I1532" t="s">
        <v>5942</v>
      </c>
      <c r="J1532" t="s">
        <v>118</v>
      </c>
      <c r="K1532">
        <v>42300</v>
      </c>
      <c r="L1532">
        <v>78.456000000000003</v>
      </c>
    </row>
    <row r="1533" spans="1:12">
      <c r="A1533" t="str">
        <v>CA-2015-155124</v>
      </c>
      <c r="B1533" t="str">
        <f>INDEX(Orders[Customer ID], MATCH(A1533, Orders[Order ID],0))</f>
        <v>KS-16300</v>
      </c>
      <c r="C1533" s="4">
        <f>INDEX(Orders[Order Date], MATCH(A1533, Orders[Order ID],0))</f>
        <v>42078</v>
      </c>
      <c r="D1533">
        <f>SUMIF(Orders[Order ID], A1533, Orders[Sales])</f>
        <v>16.776</v>
      </c>
      <c r="I1533" t="s">
        <v>6575</v>
      </c>
      <c r="J1533" t="s">
        <v>3690</v>
      </c>
      <c r="K1533">
        <v>42078</v>
      </c>
      <c r="L1533">
        <v>16.776</v>
      </c>
    </row>
    <row r="1534" spans="1:12">
      <c r="A1534" t="str">
        <v>CA-2015-155145</v>
      </c>
      <c r="B1534" t="str">
        <f>INDEX(Orders[Customer ID], MATCH(A1534, Orders[Order ID],0))</f>
        <v>KN-16450</v>
      </c>
      <c r="C1534" s="4">
        <f>INDEX(Orders[Order Date], MATCH(A1534, Orders[Order ID],0))</f>
        <v>42365</v>
      </c>
      <c r="D1534">
        <f>SUMIF(Orders[Order ID], A1534, Orders[Sales])</f>
        <v>7.92</v>
      </c>
      <c r="I1534" t="s">
        <v>5569</v>
      </c>
      <c r="J1534" t="s">
        <v>1391</v>
      </c>
      <c r="K1534">
        <v>42365</v>
      </c>
      <c r="L1534">
        <v>7.92</v>
      </c>
    </row>
    <row r="1535" spans="1:12">
      <c r="A1535" t="str">
        <v>CA-2015-155306</v>
      </c>
      <c r="B1535" t="str">
        <f>INDEX(Orders[Customer ID], MATCH(A1535, Orders[Order ID],0))</f>
        <v>GA-14515</v>
      </c>
      <c r="C1535" s="4">
        <f>INDEX(Orders[Order Date], MATCH(A1535, Orders[Order ID],0))</f>
        <v>42111</v>
      </c>
      <c r="D1535">
        <f>SUMIF(Orders[Order ID], A1535, Orders[Sales])</f>
        <v>2572.5</v>
      </c>
      <c r="I1535" t="s">
        <v>6482</v>
      </c>
      <c r="J1535" t="s">
        <v>2714</v>
      </c>
      <c r="K1535">
        <v>42111</v>
      </c>
      <c r="L1535">
        <v>2572.5</v>
      </c>
    </row>
    <row r="1536" spans="1:12">
      <c r="A1536" t="str">
        <v>CA-2015-155334</v>
      </c>
      <c r="B1536" t="str">
        <f>INDEX(Orders[Customer ID], MATCH(A1536, Orders[Order ID],0))</f>
        <v>HA-14920</v>
      </c>
      <c r="C1536" s="4">
        <f>INDEX(Orders[Order Date], MATCH(A1536, Orders[Order ID],0))</f>
        <v>42215</v>
      </c>
      <c r="D1536">
        <f>SUMIF(Orders[Order ID], A1536, Orders[Sales])</f>
        <v>226.13</v>
      </c>
      <c r="I1536" t="s">
        <v>6236</v>
      </c>
      <c r="J1536" t="s">
        <v>489</v>
      </c>
      <c r="K1536">
        <v>42215</v>
      </c>
      <c r="L1536">
        <v>226.13</v>
      </c>
    </row>
    <row r="1537" spans="1:12">
      <c r="A1537" t="str">
        <v>CA-2015-155453</v>
      </c>
      <c r="B1537" t="str">
        <f>INDEX(Orders[Customer ID], MATCH(A1537, Orders[Order ID],0))</f>
        <v>RA-19885</v>
      </c>
      <c r="C1537" s="4">
        <f>INDEX(Orders[Order Date], MATCH(A1537, Orders[Order ID],0))</f>
        <v>42225</v>
      </c>
      <c r="D1537">
        <f>SUMIF(Orders[Order ID], A1537, Orders[Sales])</f>
        <v>4.6079999999999997</v>
      </c>
      <c r="I1537" t="s">
        <v>6212</v>
      </c>
      <c r="J1537" t="s">
        <v>1193</v>
      </c>
      <c r="K1537">
        <v>42225</v>
      </c>
      <c r="L1537">
        <v>4.6079999999999997</v>
      </c>
    </row>
    <row r="1538" spans="1:12">
      <c r="A1538" t="str">
        <v>CA-2015-155586</v>
      </c>
      <c r="B1538" t="str">
        <f>INDEX(Orders[Customer ID], MATCH(A1538, Orders[Order ID],0))</f>
        <v>XP-21865</v>
      </c>
      <c r="C1538" s="4">
        <f>INDEX(Orders[Order Date], MATCH(A1538, Orders[Order ID],0))</f>
        <v>42350</v>
      </c>
      <c r="D1538">
        <f>SUMIF(Orders[Order ID], A1538, Orders[Sales])</f>
        <v>54.17</v>
      </c>
      <c r="I1538" t="s">
        <v>5655</v>
      </c>
      <c r="J1538" t="s">
        <v>1171</v>
      </c>
      <c r="K1538">
        <v>42350</v>
      </c>
      <c r="L1538">
        <v>54.17</v>
      </c>
    </row>
    <row r="1539" spans="1:12">
      <c r="A1539" t="str">
        <v>CA-2015-155600</v>
      </c>
      <c r="B1539" t="str">
        <f>INDEX(Orders[Customer ID], MATCH(A1539, Orders[Order ID],0))</f>
        <v>RO-19780</v>
      </c>
      <c r="C1539" s="4">
        <f>INDEX(Orders[Order Date], MATCH(A1539, Orders[Order ID],0))</f>
        <v>42342</v>
      </c>
      <c r="D1539">
        <f>SUMIF(Orders[Order ID], A1539, Orders[Sales])</f>
        <v>1635.018</v>
      </c>
      <c r="I1539" t="s">
        <v>5714</v>
      </c>
      <c r="J1539" t="s">
        <v>967</v>
      </c>
      <c r="K1539">
        <v>42342</v>
      </c>
      <c r="L1539">
        <v>1635.018</v>
      </c>
    </row>
    <row r="1540" spans="1:12">
      <c r="A1540" t="str">
        <v>CA-2015-155635</v>
      </c>
      <c r="B1540" t="str">
        <f>INDEX(Orders[Customer ID], MATCH(A1540, Orders[Order ID],0))</f>
        <v>ME-17725</v>
      </c>
      <c r="C1540" s="4">
        <f>INDEX(Orders[Order Date], MATCH(A1540, Orders[Order ID],0))</f>
        <v>42133</v>
      </c>
      <c r="D1540">
        <f>SUMIF(Orders[Order ID], A1540, Orders[Sales])</f>
        <v>48.81</v>
      </c>
      <c r="I1540" t="s">
        <v>6427</v>
      </c>
      <c r="J1540" t="s">
        <v>772</v>
      </c>
      <c r="K1540">
        <v>42133</v>
      </c>
      <c r="L1540">
        <v>48.81</v>
      </c>
    </row>
    <row r="1541" spans="1:12">
      <c r="A1541" t="str">
        <v>CA-2015-155761</v>
      </c>
      <c r="B1541" t="str">
        <f>INDEX(Orders[Customer ID], MATCH(A1541, Orders[Order ID],0))</f>
        <v>SC-20800</v>
      </c>
      <c r="C1541" s="4">
        <f>INDEX(Orders[Order Date], MATCH(A1541, Orders[Order ID],0))</f>
        <v>42349</v>
      </c>
      <c r="D1541">
        <f>SUMIF(Orders[Order ID], A1541, Orders[Sales])</f>
        <v>206.328</v>
      </c>
      <c r="I1541" t="s">
        <v>5660</v>
      </c>
      <c r="J1541" t="s">
        <v>861</v>
      </c>
      <c r="K1541">
        <v>42349</v>
      </c>
      <c r="L1541">
        <v>206.328</v>
      </c>
    </row>
    <row r="1542" spans="1:12">
      <c r="A1542" t="str">
        <v>CA-2015-156013</v>
      </c>
      <c r="B1542" t="str">
        <f>INDEX(Orders[Customer ID], MATCH(A1542, Orders[Order ID],0))</f>
        <v>TC-20980</v>
      </c>
      <c r="C1542" s="4">
        <f>INDEX(Orders[Order Date], MATCH(A1542, Orders[Order ID],0))</f>
        <v>42267</v>
      </c>
      <c r="D1542">
        <f>SUMIF(Orders[Order ID], A1542, Orders[Sales])</f>
        <v>85.847999999999999</v>
      </c>
      <c r="I1542" t="s">
        <v>6061</v>
      </c>
      <c r="J1542" t="s">
        <v>4194</v>
      </c>
      <c r="K1542">
        <v>42267</v>
      </c>
      <c r="L1542">
        <v>85.847999999999999</v>
      </c>
    </row>
    <row r="1543" spans="1:12">
      <c r="A1543" t="str">
        <v>CA-2015-156104</v>
      </c>
      <c r="B1543" t="str">
        <f>INDEX(Orders[Customer ID], MATCH(A1543, Orders[Order ID],0))</f>
        <v>NP-18685</v>
      </c>
      <c r="C1543" s="4">
        <f>INDEX(Orders[Order Date], MATCH(A1543, Orders[Order ID],0))</f>
        <v>42344</v>
      </c>
      <c r="D1543">
        <f>SUMIF(Orders[Order ID], A1543, Orders[Sales])</f>
        <v>999.98</v>
      </c>
      <c r="I1543" t="s">
        <v>5695</v>
      </c>
      <c r="J1543" t="s">
        <v>4266</v>
      </c>
      <c r="K1543">
        <v>42344</v>
      </c>
      <c r="L1543">
        <v>999.98</v>
      </c>
    </row>
    <row r="1544" spans="1:12">
      <c r="A1544" t="str">
        <v>CA-2015-156118</v>
      </c>
      <c r="B1544" t="str">
        <f>INDEX(Orders[Customer ID], MATCH(A1544, Orders[Order ID],0))</f>
        <v>HG-14965</v>
      </c>
      <c r="C1544" s="4">
        <f>INDEX(Orders[Order Date], MATCH(A1544, Orders[Order ID],0))</f>
        <v>42346</v>
      </c>
      <c r="D1544">
        <f>SUMIF(Orders[Order ID], A1544, Orders[Sales])</f>
        <v>15.696</v>
      </c>
      <c r="I1544" t="s">
        <v>5681</v>
      </c>
      <c r="J1544" t="s">
        <v>633</v>
      </c>
      <c r="K1544">
        <v>42346</v>
      </c>
      <c r="L1544">
        <v>15.696</v>
      </c>
    </row>
    <row r="1545" spans="1:12">
      <c r="A1545" t="str">
        <v>CA-2015-156146</v>
      </c>
      <c r="B1545" t="str">
        <f>INDEX(Orders[Customer ID], MATCH(A1545, Orders[Order ID],0))</f>
        <v>AG-10495</v>
      </c>
      <c r="C1545" s="4">
        <f>INDEX(Orders[Order Date], MATCH(A1545, Orders[Order ID],0))</f>
        <v>42303</v>
      </c>
      <c r="D1545">
        <f>SUMIF(Orders[Order ID], A1545, Orders[Sales])</f>
        <v>174.304</v>
      </c>
      <c r="I1545" t="s">
        <v>5931</v>
      </c>
      <c r="J1545" t="s">
        <v>1812</v>
      </c>
      <c r="K1545">
        <v>42303</v>
      </c>
      <c r="L1545">
        <v>174.304</v>
      </c>
    </row>
    <row r="1546" spans="1:12">
      <c r="A1546" t="str">
        <v>CA-2015-156153</v>
      </c>
      <c r="B1546" t="str">
        <f>INDEX(Orders[Customer ID], MATCH(A1546, Orders[Order ID],0))</f>
        <v>CW-11905</v>
      </c>
      <c r="C1546" s="4">
        <f>INDEX(Orders[Order Date], MATCH(A1546, Orders[Order ID],0))</f>
        <v>42155</v>
      </c>
      <c r="D1546">
        <f>SUMIF(Orders[Order ID], A1546, Orders[Sales])</f>
        <v>7.56</v>
      </c>
      <c r="I1546" t="s">
        <v>6376</v>
      </c>
      <c r="J1546" t="s">
        <v>611</v>
      </c>
      <c r="K1546">
        <v>42155</v>
      </c>
      <c r="L1546">
        <v>7.56</v>
      </c>
    </row>
    <row r="1547" spans="1:12">
      <c r="A1547" t="str">
        <v>CA-2015-156328</v>
      </c>
      <c r="B1547" t="str">
        <f>INDEX(Orders[Customer ID], MATCH(A1547, Orders[Order ID],0))</f>
        <v>RM-19375</v>
      </c>
      <c r="C1547" s="4">
        <f>INDEX(Orders[Order Date], MATCH(A1547, Orders[Order ID],0))</f>
        <v>42338</v>
      </c>
      <c r="D1547">
        <f>SUMIF(Orders[Order ID], A1547, Orders[Sales])</f>
        <v>177.48</v>
      </c>
      <c r="I1547" t="s">
        <v>5737</v>
      </c>
      <c r="J1547" t="s">
        <v>3877</v>
      </c>
      <c r="K1547">
        <v>42338</v>
      </c>
      <c r="L1547">
        <v>177.48</v>
      </c>
    </row>
    <row r="1548" spans="1:12">
      <c r="A1548" t="str">
        <v>CA-2015-156335</v>
      </c>
      <c r="B1548" t="str">
        <f>INDEX(Orders[Customer ID], MATCH(A1548, Orders[Order ID],0))</f>
        <v>PO-19195</v>
      </c>
      <c r="C1548" s="4">
        <f>INDEX(Orders[Order Date], MATCH(A1548, Orders[Order ID],0))</f>
        <v>42272</v>
      </c>
      <c r="D1548">
        <f>SUMIF(Orders[Order ID], A1548, Orders[Sales])</f>
        <v>183.4</v>
      </c>
      <c r="I1548" t="s">
        <v>6028</v>
      </c>
      <c r="J1548" t="s">
        <v>1907</v>
      </c>
      <c r="K1548">
        <v>42272</v>
      </c>
      <c r="L1548">
        <v>183.4</v>
      </c>
    </row>
    <row r="1549" spans="1:12">
      <c r="A1549" t="str">
        <v>CA-2015-156377</v>
      </c>
      <c r="B1549" t="str">
        <f>INDEX(Orders[Customer ID], MATCH(A1549, Orders[Order ID],0))</f>
        <v>TB-21625</v>
      </c>
      <c r="C1549" s="4">
        <f>INDEX(Orders[Order Date], MATCH(A1549, Orders[Order ID],0))</f>
        <v>42369</v>
      </c>
      <c r="D1549">
        <f>SUMIF(Orders[Order ID], A1549, Orders[Sales])</f>
        <v>18.416</v>
      </c>
      <c r="I1549" t="s">
        <v>5553</v>
      </c>
      <c r="J1549" t="s">
        <v>877</v>
      </c>
      <c r="K1549">
        <v>42369</v>
      </c>
      <c r="L1549">
        <v>18.416</v>
      </c>
    </row>
    <row r="1550" spans="1:12">
      <c r="A1550" t="str">
        <v>CA-2015-156440</v>
      </c>
      <c r="B1550" t="str">
        <f>INDEX(Orders[Customer ID], MATCH(A1550, Orders[Order ID],0))</f>
        <v>MH-17620</v>
      </c>
      <c r="C1550" s="4">
        <f>INDEX(Orders[Order Date], MATCH(A1550, Orders[Order ID],0))</f>
        <v>42343</v>
      </c>
      <c r="D1550">
        <f>SUMIF(Orders[Order ID], A1550, Orders[Sales])</f>
        <v>44.46</v>
      </c>
      <c r="I1550" t="s">
        <v>5702</v>
      </c>
      <c r="J1550" t="s">
        <v>2766</v>
      </c>
      <c r="K1550">
        <v>42343</v>
      </c>
      <c r="L1550">
        <v>44.46</v>
      </c>
    </row>
    <row r="1551" spans="1:12">
      <c r="A1551" t="str">
        <v>CA-2015-156482</v>
      </c>
      <c r="B1551" t="str">
        <f>INDEX(Orders[Customer ID], MATCH(A1551, Orders[Order ID],0))</f>
        <v>IL-15100</v>
      </c>
      <c r="C1551" s="4">
        <f>INDEX(Orders[Order Date], MATCH(A1551, Orders[Order ID],0))</f>
        <v>42041</v>
      </c>
      <c r="D1551">
        <f>SUMIF(Orders[Order ID], A1551, Orders[Sales])</f>
        <v>1558.42</v>
      </c>
      <c r="I1551" t="s">
        <v>6638</v>
      </c>
      <c r="J1551" t="s">
        <v>2682</v>
      </c>
      <c r="K1551">
        <v>42041</v>
      </c>
      <c r="L1551">
        <v>1558.42</v>
      </c>
    </row>
    <row r="1552" spans="1:12">
      <c r="A1552" t="str">
        <v>CA-2015-156510</v>
      </c>
      <c r="B1552" t="str">
        <f>INDEX(Orders[Customer ID], MATCH(A1552, Orders[Order ID],0))</f>
        <v>EH-13990</v>
      </c>
      <c r="C1552" s="4">
        <f>INDEX(Orders[Order Date], MATCH(A1552, Orders[Order ID],0))</f>
        <v>42272</v>
      </c>
      <c r="D1552">
        <f>SUMIF(Orders[Order ID], A1552, Orders[Sales])</f>
        <v>63.14</v>
      </c>
      <c r="I1552" t="s">
        <v>6032</v>
      </c>
      <c r="J1552" t="s">
        <v>4255</v>
      </c>
      <c r="K1552">
        <v>42272</v>
      </c>
      <c r="L1552">
        <v>63.14</v>
      </c>
    </row>
    <row r="1553" spans="1:12">
      <c r="A1553" t="str">
        <v>CA-2015-156524</v>
      </c>
      <c r="B1553" t="str">
        <f>INDEX(Orders[Customer ID], MATCH(A1553, Orders[Order ID],0))</f>
        <v>DL-12865</v>
      </c>
      <c r="C1553" s="4">
        <f>INDEX(Orders[Order Date], MATCH(A1553, Orders[Order ID],0))</f>
        <v>42328</v>
      </c>
      <c r="D1553">
        <f>SUMIF(Orders[Order ID], A1553, Orders[Sales])</f>
        <v>19.649999999999999</v>
      </c>
      <c r="I1553" t="s">
        <v>5802</v>
      </c>
      <c r="J1553" t="s">
        <v>2150</v>
      </c>
      <c r="K1553">
        <v>42328</v>
      </c>
      <c r="L1553">
        <v>19.649999999999999</v>
      </c>
    </row>
    <row r="1554" spans="1:12">
      <c r="A1554" t="str">
        <v>CA-2015-156566</v>
      </c>
      <c r="B1554" t="str">
        <f>INDEX(Orders[Customer ID], MATCH(A1554, Orders[Order ID],0))</f>
        <v>EM-13960</v>
      </c>
      <c r="C1554" s="4">
        <f>INDEX(Orders[Order Date], MATCH(A1554, Orders[Order ID],0))</f>
        <v>42278</v>
      </c>
      <c r="D1554">
        <f>SUMIF(Orders[Order ID], A1554, Orders[Sales])</f>
        <v>572.79999999999995</v>
      </c>
      <c r="I1554" t="s">
        <v>6008</v>
      </c>
      <c r="J1554" t="s">
        <v>2728</v>
      </c>
      <c r="K1554">
        <v>42278</v>
      </c>
      <c r="L1554">
        <v>572.79999999999995</v>
      </c>
    </row>
    <row r="1555" spans="1:12">
      <c r="A1555" t="str">
        <v>CA-2015-156608</v>
      </c>
      <c r="B1555" t="str">
        <f>INDEX(Orders[Customer ID], MATCH(A1555, Orders[Order ID],0))</f>
        <v>MT-18070</v>
      </c>
      <c r="C1555" s="4">
        <f>INDEX(Orders[Order Date], MATCH(A1555, Orders[Order ID],0))</f>
        <v>42301</v>
      </c>
      <c r="D1555">
        <f>SUMIF(Orders[Order ID], A1555, Orders[Sales])</f>
        <v>3.5920000000000001</v>
      </c>
      <c r="I1555" t="s">
        <v>5938</v>
      </c>
      <c r="J1555" t="s">
        <v>3115</v>
      </c>
      <c r="K1555">
        <v>42301</v>
      </c>
      <c r="L1555">
        <v>3.5920000000000001</v>
      </c>
    </row>
    <row r="1556" spans="1:12">
      <c r="A1556" t="str">
        <v>CA-2015-156734</v>
      </c>
      <c r="B1556" t="str">
        <f>INDEX(Orders[Customer ID], MATCH(A1556, Orders[Order ID],0))</f>
        <v>BV-11245</v>
      </c>
      <c r="C1556" s="4">
        <f>INDEX(Orders[Order Date], MATCH(A1556, Orders[Order ID],0))</f>
        <v>42173</v>
      </c>
      <c r="D1556">
        <f>SUMIF(Orders[Order ID], A1556, Orders[Sales])</f>
        <v>670.00099999999998</v>
      </c>
      <c r="I1556" t="s">
        <v>6335</v>
      </c>
      <c r="J1556" t="s">
        <v>3816</v>
      </c>
      <c r="K1556">
        <v>42173</v>
      </c>
      <c r="L1556">
        <v>670.00099999999998</v>
      </c>
    </row>
    <row r="1557" spans="1:12">
      <c r="A1557" t="str">
        <v>CA-2015-156755</v>
      </c>
      <c r="B1557" t="str">
        <f>INDEX(Orders[Customer ID], MATCH(A1557, Orders[Order ID],0))</f>
        <v>YS-21880</v>
      </c>
      <c r="C1557" s="4">
        <f>INDEX(Orders[Order Date], MATCH(A1557, Orders[Order ID],0))</f>
        <v>42016</v>
      </c>
      <c r="D1557">
        <f>SUMIF(Orders[Order ID], A1557, Orders[Sales])</f>
        <v>465.18</v>
      </c>
      <c r="I1557" t="s">
        <v>6661</v>
      </c>
      <c r="J1557" t="s">
        <v>273</v>
      </c>
      <c r="K1557">
        <v>42016</v>
      </c>
      <c r="L1557">
        <v>465.18</v>
      </c>
    </row>
    <row r="1558" spans="1:12">
      <c r="A1558" t="str">
        <v>CA-2015-156853</v>
      </c>
      <c r="B1558" t="str">
        <f>INDEX(Orders[Customer ID], MATCH(A1558, Orders[Order ID],0))</f>
        <v>HP-14815</v>
      </c>
      <c r="C1558" s="4">
        <f>INDEX(Orders[Order Date], MATCH(A1558, Orders[Order ID],0))</f>
        <v>42341</v>
      </c>
      <c r="D1558">
        <f>SUMIF(Orders[Order ID], A1558, Orders[Sales])</f>
        <v>184.66</v>
      </c>
      <c r="I1558" t="s">
        <v>5726</v>
      </c>
      <c r="J1558" t="s">
        <v>847</v>
      </c>
      <c r="K1558">
        <v>42341</v>
      </c>
      <c r="L1558">
        <v>184.66</v>
      </c>
    </row>
    <row r="1559" spans="1:12">
      <c r="A1559" t="str">
        <v>CA-2015-156923</v>
      </c>
      <c r="B1559" t="str">
        <f>INDEX(Orders[Customer ID], MATCH(A1559, Orders[Order ID],0))</f>
        <v>SP-20860</v>
      </c>
      <c r="C1559" s="4">
        <f>INDEX(Orders[Order Date], MATCH(A1559, Orders[Order ID],0))</f>
        <v>42051</v>
      </c>
      <c r="D1559">
        <f>SUMIF(Orders[Order ID], A1559, Orders[Sales])</f>
        <v>35.880000000000003</v>
      </c>
      <c r="I1559" t="s">
        <v>6622</v>
      </c>
      <c r="J1559" t="s">
        <v>1841</v>
      </c>
      <c r="K1559">
        <v>42051</v>
      </c>
      <c r="L1559">
        <v>35.880000000000003</v>
      </c>
    </row>
    <row r="1560" spans="1:12">
      <c r="A1560" t="str">
        <v>CA-2015-157028</v>
      </c>
      <c r="B1560" t="str">
        <f>INDEX(Orders[Customer ID], MATCH(A1560, Orders[Order ID],0))</f>
        <v>MA-17995</v>
      </c>
      <c r="C1560" s="4">
        <f>INDEX(Orders[Order Date], MATCH(A1560, Orders[Order ID],0))</f>
        <v>42336</v>
      </c>
      <c r="D1560">
        <f>SUMIF(Orders[Order ID], A1560, Orders[Sales])</f>
        <v>8.2799999999999994</v>
      </c>
      <c r="I1560" t="s">
        <v>5752</v>
      </c>
      <c r="J1560" t="s">
        <v>2975</v>
      </c>
      <c r="K1560">
        <v>42336</v>
      </c>
      <c r="L1560">
        <v>8.2799999999999994</v>
      </c>
    </row>
    <row r="1561" spans="1:12">
      <c r="A1561" t="str">
        <v>CA-2015-157035</v>
      </c>
      <c r="B1561" t="str">
        <f>INDEX(Orders[Customer ID], MATCH(A1561, Orders[Order ID],0))</f>
        <v>KB-16600</v>
      </c>
      <c r="C1561" s="4">
        <f>INDEX(Orders[Order Date], MATCH(A1561, Orders[Order ID],0))</f>
        <v>42347</v>
      </c>
      <c r="D1561">
        <f>SUMIF(Orders[Order ID], A1561, Orders[Sales])</f>
        <v>34.020000000000003</v>
      </c>
      <c r="I1561" t="s">
        <v>5676</v>
      </c>
      <c r="J1561" t="s">
        <v>42</v>
      </c>
      <c r="K1561">
        <v>42347</v>
      </c>
      <c r="L1561">
        <v>34.020000000000003</v>
      </c>
    </row>
    <row r="1562" spans="1:12">
      <c r="A1562" t="str">
        <v>CA-2015-157084</v>
      </c>
      <c r="B1562" t="str">
        <f>INDEX(Orders[Customer ID], MATCH(A1562, Orders[Order ID],0))</f>
        <v>JG-15160</v>
      </c>
      <c r="C1562" s="4">
        <f>INDEX(Orders[Order Date], MATCH(A1562, Orders[Order ID],0))</f>
        <v>42357</v>
      </c>
      <c r="D1562">
        <f>SUMIF(Orders[Order ID], A1562, Orders[Sales])</f>
        <v>1941.81</v>
      </c>
      <c r="I1562" t="s">
        <v>5615</v>
      </c>
      <c r="J1562" t="s">
        <v>34</v>
      </c>
      <c r="K1562">
        <v>42357</v>
      </c>
      <c r="L1562">
        <v>1941.81</v>
      </c>
    </row>
    <row r="1563" spans="1:12">
      <c r="A1563" t="str">
        <v>CA-2015-157133</v>
      </c>
      <c r="B1563" t="str">
        <f>INDEX(Orders[Customer ID], MATCH(A1563, Orders[Order ID],0))</f>
        <v>LC-16885</v>
      </c>
      <c r="C1563" s="4">
        <f>INDEX(Orders[Order Date], MATCH(A1563, Orders[Order ID],0))</f>
        <v>42336</v>
      </c>
      <c r="D1563">
        <f>SUMIF(Orders[Order ID], A1563, Orders[Sales])</f>
        <v>151.96</v>
      </c>
      <c r="I1563" t="s">
        <v>5748</v>
      </c>
      <c r="J1563" t="s">
        <v>422</v>
      </c>
      <c r="K1563">
        <v>42336</v>
      </c>
      <c r="L1563">
        <v>151.96</v>
      </c>
    </row>
    <row r="1564" spans="1:12">
      <c r="A1564" t="str">
        <v>CA-2015-157287</v>
      </c>
      <c r="B1564" t="str">
        <f>INDEX(Orders[Customer ID], MATCH(A1564, Orders[Order ID],0))</f>
        <v>HR-14830</v>
      </c>
      <c r="C1564" s="4">
        <f>INDEX(Orders[Order Date], MATCH(A1564, Orders[Order ID],0))</f>
        <v>42360</v>
      </c>
      <c r="D1564">
        <f>SUMIF(Orders[Order ID], A1564, Orders[Sales])</f>
        <v>456.19299999999998</v>
      </c>
      <c r="I1564" t="s">
        <v>5597</v>
      </c>
      <c r="J1564" t="s">
        <v>2788</v>
      </c>
      <c r="K1564">
        <v>42360</v>
      </c>
      <c r="L1564">
        <v>456.19299999999998</v>
      </c>
    </row>
    <row r="1565" spans="1:12">
      <c r="A1565" t="str">
        <v>CA-2015-157322</v>
      </c>
      <c r="B1565" t="str">
        <f>INDEX(Orders[Customer ID], MATCH(A1565, Orders[Order ID],0))</f>
        <v>RH-19600</v>
      </c>
      <c r="C1565" s="4">
        <f>INDEX(Orders[Order Date], MATCH(A1565, Orders[Order ID],0))</f>
        <v>42187</v>
      </c>
      <c r="D1565">
        <f>SUMIF(Orders[Order ID], A1565, Orders[Sales])</f>
        <v>1305.81</v>
      </c>
      <c r="I1565" t="s">
        <v>6296</v>
      </c>
      <c r="J1565" t="s">
        <v>4968</v>
      </c>
      <c r="K1565">
        <v>42187</v>
      </c>
      <c r="L1565">
        <v>1305.81</v>
      </c>
    </row>
    <row r="1566" spans="1:12">
      <c r="A1566" t="str">
        <v>CA-2015-157343</v>
      </c>
      <c r="B1566" t="str">
        <f>INDEX(Orders[Customer ID], MATCH(A1566, Orders[Order ID],0))</f>
        <v>HD-14785</v>
      </c>
      <c r="C1566" s="4">
        <f>INDEX(Orders[Order Date], MATCH(A1566, Orders[Order ID],0))</f>
        <v>42162</v>
      </c>
      <c r="D1566">
        <f>SUMIF(Orders[Order ID], A1566, Orders[Sales])</f>
        <v>52.247999999999998</v>
      </c>
      <c r="I1566" t="s">
        <v>6362</v>
      </c>
      <c r="J1566" t="s">
        <v>5789</v>
      </c>
      <c r="K1566">
        <v>42162</v>
      </c>
      <c r="L1566">
        <v>52.247999999999998</v>
      </c>
    </row>
    <row r="1567" spans="1:12">
      <c r="A1567" t="str">
        <v>CA-2015-157434</v>
      </c>
      <c r="B1567" t="str">
        <f>INDEX(Orders[Customer ID], MATCH(A1567, Orders[Order ID],0))</f>
        <v>JK-15640</v>
      </c>
      <c r="C1567" s="4">
        <f>INDEX(Orders[Order Date], MATCH(A1567, Orders[Order ID],0))</f>
        <v>42123</v>
      </c>
      <c r="D1567">
        <f>SUMIF(Orders[Order ID], A1567, Orders[Sales])</f>
        <v>7.968</v>
      </c>
      <c r="I1567" t="s">
        <v>6454</v>
      </c>
      <c r="J1567" t="s">
        <v>2932</v>
      </c>
      <c r="K1567">
        <v>42123</v>
      </c>
      <c r="L1567">
        <v>7.968</v>
      </c>
    </row>
    <row r="1568" spans="1:12">
      <c r="A1568" t="str">
        <v>CA-2015-157770</v>
      </c>
      <c r="B1568" t="str">
        <f>INDEX(Orders[Customer ID], MATCH(A1568, Orders[Order ID],0))</f>
        <v>RD-19585</v>
      </c>
      <c r="C1568" s="4">
        <f>INDEX(Orders[Order Date], MATCH(A1568, Orders[Order ID],0))</f>
        <v>42351</v>
      </c>
      <c r="D1568">
        <f>SUMIF(Orders[Order ID], A1568, Orders[Sales])</f>
        <v>808.66600000000005</v>
      </c>
      <c r="I1568" t="s">
        <v>5649</v>
      </c>
      <c r="J1568" t="s">
        <v>2924</v>
      </c>
      <c r="K1568">
        <v>42351</v>
      </c>
      <c r="L1568">
        <v>808.66600000000005</v>
      </c>
    </row>
    <row r="1569" spans="1:12">
      <c r="A1569" t="str">
        <v>CA-2015-157805</v>
      </c>
      <c r="B1569" t="str">
        <f>INDEX(Orders[Customer ID], MATCH(A1569, Orders[Order ID],0))</f>
        <v>RH-19510</v>
      </c>
      <c r="C1569" s="4">
        <f>INDEX(Orders[Order Date], MATCH(A1569, Orders[Order ID],0))</f>
        <v>42247</v>
      </c>
      <c r="D1569">
        <f>SUMIF(Orders[Order ID], A1569, Orders[Sales])</f>
        <v>555.96</v>
      </c>
      <c r="I1569" t="s">
        <v>6162</v>
      </c>
      <c r="J1569" t="s">
        <v>4626</v>
      </c>
      <c r="K1569">
        <v>42247</v>
      </c>
      <c r="L1569">
        <v>555.96</v>
      </c>
    </row>
    <row r="1570" spans="1:12">
      <c r="A1570" t="str">
        <v>CA-2015-157812</v>
      </c>
      <c r="B1570" t="str">
        <f>INDEX(Orders[Customer ID], MATCH(A1570, Orders[Order ID],0))</f>
        <v>DB-13210</v>
      </c>
      <c r="C1570" s="4">
        <f>INDEX(Orders[Order Date], MATCH(A1570, Orders[Order ID],0))</f>
        <v>42085</v>
      </c>
      <c r="D1570">
        <f>SUMIF(Orders[Order ID], A1570, Orders[Sales])</f>
        <v>162.072</v>
      </c>
      <c r="I1570" t="s">
        <v>6550</v>
      </c>
      <c r="J1570" t="s">
        <v>276</v>
      </c>
      <c r="K1570">
        <v>42085</v>
      </c>
      <c r="L1570">
        <v>162.072</v>
      </c>
    </row>
    <row r="1571" spans="1:12">
      <c r="A1571" t="str">
        <v>CA-2015-157959</v>
      </c>
      <c r="B1571" t="str">
        <f>INDEX(Orders[Customer ID], MATCH(A1571, Orders[Order ID],0))</f>
        <v>RW-19540</v>
      </c>
      <c r="C1571" s="4">
        <f>INDEX(Orders[Order Date], MATCH(A1571, Orders[Order ID],0))</f>
        <v>42038</v>
      </c>
      <c r="D1571">
        <f>SUMIF(Orders[Order ID], A1571, Orders[Sales])</f>
        <v>136.91999999999999</v>
      </c>
      <c r="I1571" t="s">
        <v>6642</v>
      </c>
      <c r="J1571" t="s">
        <v>2511</v>
      </c>
      <c r="K1571">
        <v>42038</v>
      </c>
      <c r="L1571">
        <v>136.91999999999999</v>
      </c>
    </row>
    <row r="1572" spans="1:12">
      <c r="A1572" t="str">
        <v>CA-2015-158148</v>
      </c>
      <c r="B1572" t="str">
        <f>INDEX(Orders[Customer ID], MATCH(A1572, Orders[Order ID],0))</f>
        <v>JM-15865</v>
      </c>
      <c r="C1572" s="4">
        <f>INDEX(Orders[Order Date], MATCH(A1572, Orders[Order ID],0))</f>
        <v>42358</v>
      </c>
      <c r="D1572">
        <f>SUMIF(Orders[Order ID], A1572, Orders[Sales])</f>
        <v>36.270000000000003</v>
      </c>
      <c r="I1572" t="s">
        <v>5613</v>
      </c>
      <c r="J1572" t="s">
        <v>2288</v>
      </c>
      <c r="K1572">
        <v>42358</v>
      </c>
      <c r="L1572">
        <v>36.270000000000003</v>
      </c>
    </row>
    <row r="1573" spans="1:12">
      <c r="A1573" t="str">
        <v>CA-2015-158323</v>
      </c>
      <c r="B1573" t="str">
        <f>INDEX(Orders[Customer ID], MATCH(A1573, Orders[Order ID],0))</f>
        <v>AB-10600</v>
      </c>
      <c r="C1573" s="4">
        <f>INDEX(Orders[Order Date], MATCH(A1573, Orders[Order ID],0))</f>
        <v>42338</v>
      </c>
      <c r="D1573">
        <f>SUMIF(Orders[Order ID], A1573, Orders[Sales])</f>
        <v>17.088000000000001</v>
      </c>
      <c r="I1573" t="s">
        <v>5740</v>
      </c>
      <c r="J1573" t="s">
        <v>1353</v>
      </c>
      <c r="K1573">
        <v>42338</v>
      </c>
      <c r="L1573">
        <v>17.088000000000001</v>
      </c>
    </row>
    <row r="1574" spans="1:12">
      <c r="A1574" t="str">
        <v>CA-2015-158351</v>
      </c>
      <c r="B1574" t="str">
        <f>INDEX(Orders[Customer ID], MATCH(A1574, Orders[Order ID],0))</f>
        <v>BC-11125</v>
      </c>
      <c r="C1574" s="4">
        <f>INDEX(Orders[Order Date], MATCH(A1574, Orders[Order ID],0))</f>
        <v>42175</v>
      </c>
      <c r="D1574">
        <f>SUMIF(Orders[Order ID], A1574, Orders[Sales])</f>
        <v>319.98399999999998</v>
      </c>
      <c r="I1574" t="s">
        <v>6326</v>
      </c>
      <c r="J1574" t="s">
        <v>3104</v>
      </c>
      <c r="K1574">
        <v>42175</v>
      </c>
      <c r="L1574">
        <v>319.98399999999998</v>
      </c>
    </row>
    <row r="1575" spans="1:12">
      <c r="A1575" t="str">
        <v>CA-2015-158421</v>
      </c>
      <c r="B1575" t="str">
        <f>INDEX(Orders[Customer ID], MATCH(A1575, Orders[Order ID],0))</f>
        <v>GB-14575</v>
      </c>
      <c r="C1575" s="4">
        <f>INDEX(Orders[Order Date], MATCH(A1575, Orders[Order ID],0))</f>
        <v>42268</v>
      </c>
      <c r="D1575">
        <f>SUMIF(Orders[Order ID], A1575, Orders[Sales])</f>
        <v>3631.96</v>
      </c>
      <c r="I1575" t="s">
        <v>6059</v>
      </c>
      <c r="J1575" t="s">
        <v>364</v>
      </c>
      <c r="K1575">
        <v>42268</v>
      </c>
      <c r="L1575">
        <v>3631.96</v>
      </c>
    </row>
    <row r="1576" spans="1:12">
      <c r="A1576" t="str">
        <v>CA-2015-158456</v>
      </c>
      <c r="B1576" t="str">
        <f>INDEX(Orders[Customer ID], MATCH(A1576, Orders[Order ID],0))</f>
        <v>KT-16465</v>
      </c>
      <c r="C1576" s="4">
        <f>INDEX(Orders[Order Date], MATCH(A1576, Orders[Order ID],0))</f>
        <v>42362</v>
      </c>
      <c r="D1576">
        <f>SUMIF(Orders[Order ID], A1576, Orders[Sales])</f>
        <v>65.855999999999995</v>
      </c>
      <c r="I1576" t="s">
        <v>5593</v>
      </c>
      <c r="J1576" t="s">
        <v>4132</v>
      </c>
      <c r="K1576">
        <v>42362</v>
      </c>
      <c r="L1576">
        <v>65.855999999999995</v>
      </c>
    </row>
    <row r="1577" spans="1:12">
      <c r="A1577" t="str">
        <v>CA-2015-158491</v>
      </c>
      <c r="B1577" t="str">
        <f>INDEX(Orders[Customer ID], MATCH(A1577, Orders[Order ID],0))</f>
        <v>BP-11155</v>
      </c>
      <c r="C1577" s="4">
        <f>INDEX(Orders[Order Date], MATCH(A1577, Orders[Order ID],0))</f>
        <v>42159</v>
      </c>
      <c r="D1577">
        <f>SUMIF(Orders[Order ID], A1577, Orders[Sales])</f>
        <v>1109.95</v>
      </c>
      <c r="I1577" t="s">
        <v>6367</v>
      </c>
      <c r="J1577" t="s">
        <v>1942</v>
      </c>
      <c r="K1577">
        <v>42159</v>
      </c>
      <c r="L1577">
        <v>1109.95</v>
      </c>
    </row>
    <row r="1578" spans="1:12">
      <c r="A1578" t="str">
        <v>CA-2015-158554</v>
      </c>
      <c r="B1578" t="str">
        <f>INDEX(Orders[Customer ID], MATCH(A1578, Orders[Order ID],0))</f>
        <v>CM-12190</v>
      </c>
      <c r="C1578" s="4">
        <f>INDEX(Orders[Order Date], MATCH(A1578, Orders[Order ID],0))</f>
        <v>42317</v>
      </c>
      <c r="D1578">
        <f>SUMIF(Orders[Order ID], A1578, Orders[Sales])</f>
        <v>11.352</v>
      </c>
      <c r="I1578" t="s">
        <v>5861</v>
      </c>
      <c r="J1578" t="s">
        <v>258</v>
      </c>
      <c r="K1578">
        <v>42317</v>
      </c>
      <c r="L1578">
        <v>11.352</v>
      </c>
    </row>
    <row r="1579" spans="1:12">
      <c r="A1579" t="str">
        <v>CA-2015-158659</v>
      </c>
      <c r="B1579" t="str">
        <f>INDEX(Orders[Customer ID], MATCH(A1579, Orders[Order ID],0))</f>
        <v>SC-20695</v>
      </c>
      <c r="C1579" s="4">
        <f>INDEX(Orders[Order Date], MATCH(A1579, Orders[Order ID],0))</f>
        <v>42318</v>
      </c>
      <c r="D1579">
        <f>SUMIF(Orders[Order ID], A1579, Orders[Sales])</f>
        <v>714.3</v>
      </c>
      <c r="I1579" t="s">
        <v>5857</v>
      </c>
      <c r="J1579" t="s">
        <v>1962</v>
      </c>
      <c r="K1579">
        <v>42318</v>
      </c>
      <c r="L1579">
        <v>714.3</v>
      </c>
    </row>
    <row r="1580" spans="1:12">
      <c r="A1580" t="str">
        <v>CA-2015-158701</v>
      </c>
      <c r="B1580" t="str">
        <f>INDEX(Orders[Customer ID], MATCH(A1580, Orders[Order ID],0))</f>
        <v>JL-15175</v>
      </c>
      <c r="C1580" s="4">
        <f>INDEX(Orders[Order Date], MATCH(A1580, Orders[Order ID],0))</f>
        <v>42009</v>
      </c>
      <c r="D1580">
        <f>SUMIF(Orders[Order ID], A1580, Orders[Sales])</f>
        <v>143.51999999999998</v>
      </c>
      <c r="I1580" t="s">
        <v>6668</v>
      </c>
      <c r="J1580" t="s">
        <v>177</v>
      </c>
      <c r="K1580">
        <v>42009</v>
      </c>
      <c r="L1580">
        <v>143.51999999999998</v>
      </c>
    </row>
    <row r="1581" spans="1:12">
      <c r="A1581" t="str">
        <v>CA-2015-158792</v>
      </c>
      <c r="B1581" t="str">
        <f>INDEX(Orders[Customer ID], MATCH(A1581, Orders[Order ID],0))</f>
        <v>BD-11605</v>
      </c>
      <c r="C1581" s="4">
        <f>INDEX(Orders[Order Date], MATCH(A1581, Orders[Order ID],0))</f>
        <v>42364</v>
      </c>
      <c r="D1581">
        <f>SUMIF(Orders[Order ID], A1581, Orders[Sales])</f>
        <v>22.2</v>
      </c>
      <c r="I1581" t="s">
        <v>5574</v>
      </c>
      <c r="J1581" t="s">
        <v>2055</v>
      </c>
      <c r="K1581">
        <v>42364</v>
      </c>
      <c r="L1581">
        <v>22.2</v>
      </c>
    </row>
    <row r="1582" spans="1:12">
      <c r="A1582" t="str">
        <v>CA-2015-158918</v>
      </c>
      <c r="B1582" t="str">
        <f>INDEX(Orders[Customer ID], MATCH(A1582, Orders[Order ID],0))</f>
        <v>AI-10855</v>
      </c>
      <c r="C1582" s="4">
        <f>INDEX(Orders[Order Date], MATCH(A1582, Orders[Order ID],0))</f>
        <v>42358</v>
      </c>
      <c r="D1582">
        <f>SUMIF(Orders[Order ID], A1582, Orders[Sales])</f>
        <v>17.12</v>
      </c>
      <c r="I1582" t="s">
        <v>5612</v>
      </c>
      <c r="J1582" t="s">
        <v>361</v>
      </c>
      <c r="K1582">
        <v>42358</v>
      </c>
      <c r="L1582">
        <v>17.12</v>
      </c>
    </row>
    <row r="1583" spans="1:12">
      <c r="A1583" t="str">
        <v>CA-2015-158939</v>
      </c>
      <c r="B1583" t="str">
        <f>INDEX(Orders[Customer ID], MATCH(A1583, Orders[Order ID],0))</f>
        <v>EA-14035</v>
      </c>
      <c r="C1583" s="4">
        <f>INDEX(Orders[Order Date], MATCH(A1583, Orders[Order ID],0))</f>
        <v>42334</v>
      </c>
      <c r="D1583">
        <f>SUMIF(Orders[Order ID], A1583, Orders[Sales])</f>
        <v>599.99</v>
      </c>
      <c r="I1583" t="s">
        <v>5770</v>
      </c>
      <c r="J1583" t="s">
        <v>2730</v>
      </c>
      <c r="K1583">
        <v>42334</v>
      </c>
      <c r="L1583">
        <v>599.99</v>
      </c>
    </row>
    <row r="1584" spans="1:12">
      <c r="A1584" t="str">
        <v>CA-2015-159380</v>
      </c>
      <c r="B1584" t="str">
        <f>INDEX(Orders[Customer ID], MATCH(A1584, Orders[Order ID],0))</f>
        <v>CS-12505</v>
      </c>
      <c r="C1584" s="4">
        <f>INDEX(Orders[Order Date], MATCH(A1584, Orders[Order ID],0))</f>
        <v>42136</v>
      </c>
      <c r="D1584">
        <f>SUMIF(Orders[Order ID], A1584, Orders[Sales])</f>
        <v>38.519999999999996</v>
      </c>
      <c r="I1584" t="s">
        <v>6419</v>
      </c>
      <c r="J1584" t="s">
        <v>1569</v>
      </c>
      <c r="K1584">
        <v>42136</v>
      </c>
      <c r="L1584">
        <v>38.519999999999996</v>
      </c>
    </row>
    <row r="1585" spans="1:12">
      <c r="A1585" t="str">
        <v>CA-2015-159534</v>
      </c>
      <c r="B1585" t="str">
        <f>INDEX(Orders[Customer ID], MATCH(A1585, Orders[Order ID],0))</f>
        <v>DH-13075</v>
      </c>
      <c r="C1585" s="4">
        <f>INDEX(Orders[Order Date], MATCH(A1585, Orders[Order ID],0))</f>
        <v>42083</v>
      </c>
      <c r="D1585">
        <f>SUMIF(Orders[Order ID], A1585, Orders[Sales])</f>
        <v>1445.674</v>
      </c>
      <c r="I1585" t="s">
        <v>6560</v>
      </c>
      <c r="J1585" t="s">
        <v>3575</v>
      </c>
      <c r="K1585">
        <v>42083</v>
      </c>
      <c r="L1585">
        <v>1445.674</v>
      </c>
    </row>
    <row r="1586" spans="1:12">
      <c r="A1586" t="str">
        <v>CA-2015-159590</v>
      </c>
      <c r="B1586" t="str">
        <f>INDEX(Orders[Customer ID], MATCH(A1586, Orders[Order ID],0))</f>
        <v>KC-16255</v>
      </c>
      <c r="C1586" s="4">
        <f>INDEX(Orders[Order Date], MATCH(A1586, Orders[Order ID],0))</f>
        <v>42203</v>
      </c>
      <c r="D1586">
        <f>SUMIF(Orders[Order ID], A1586, Orders[Sales])</f>
        <v>5.76</v>
      </c>
      <c r="I1586" t="s">
        <v>6256</v>
      </c>
      <c r="J1586" t="s">
        <v>4280</v>
      </c>
      <c r="K1586">
        <v>42203</v>
      </c>
      <c r="L1586">
        <v>5.76</v>
      </c>
    </row>
    <row r="1587" spans="1:12">
      <c r="A1587" t="str">
        <v>CA-2015-159779</v>
      </c>
      <c r="B1587" t="str">
        <f>INDEX(Orders[Customer ID], MATCH(A1587, Orders[Order ID],0))</f>
        <v>SB-20185</v>
      </c>
      <c r="C1587" s="4">
        <f>INDEX(Orders[Order Date], MATCH(A1587, Orders[Order ID],0))</f>
        <v>42272</v>
      </c>
      <c r="D1587">
        <f>SUMIF(Orders[Order ID], A1587, Orders[Sales])</f>
        <v>68.62</v>
      </c>
      <c r="I1587" t="s">
        <v>6030</v>
      </c>
      <c r="J1587" t="s">
        <v>3001</v>
      </c>
      <c r="K1587">
        <v>42272</v>
      </c>
      <c r="L1587">
        <v>68.62</v>
      </c>
    </row>
    <row r="1588" spans="1:12">
      <c r="A1588" t="str">
        <v>CA-2015-159786</v>
      </c>
      <c r="B1588" t="str">
        <f>INDEX(Orders[Customer ID], MATCH(A1588, Orders[Order ID],0))</f>
        <v>RK-19300</v>
      </c>
      <c r="C1588" s="4">
        <f>INDEX(Orders[Order Date], MATCH(A1588, Orders[Order ID],0))</f>
        <v>42289</v>
      </c>
      <c r="D1588">
        <f>SUMIF(Orders[Order ID], A1588, Orders[Sales])</f>
        <v>209.67</v>
      </c>
      <c r="I1588" t="s">
        <v>5967</v>
      </c>
      <c r="J1588" t="s">
        <v>2475</v>
      </c>
      <c r="K1588">
        <v>42289</v>
      </c>
      <c r="L1588">
        <v>209.67</v>
      </c>
    </row>
    <row r="1589" spans="1:12">
      <c r="A1589" t="str">
        <v>CA-2015-159863</v>
      </c>
      <c r="B1589" t="str">
        <f>INDEX(Orders[Customer ID], MATCH(A1589, Orders[Order ID],0))</f>
        <v>DS-13180</v>
      </c>
      <c r="C1589" s="4">
        <f>INDEX(Orders[Order Date], MATCH(A1589, Orders[Order ID],0))</f>
        <v>42251</v>
      </c>
      <c r="D1589">
        <f>SUMIF(Orders[Order ID], A1589, Orders[Sales])</f>
        <v>134.376</v>
      </c>
      <c r="I1589" t="s">
        <v>6146</v>
      </c>
      <c r="J1589" t="s">
        <v>623</v>
      </c>
      <c r="K1589">
        <v>42251</v>
      </c>
      <c r="L1589">
        <v>134.376</v>
      </c>
    </row>
    <row r="1590" spans="1:12">
      <c r="A1590" t="str">
        <v>CA-2015-160059</v>
      </c>
      <c r="B1590" t="str">
        <f>INDEX(Orders[Customer ID], MATCH(A1590, Orders[Order ID],0))</f>
        <v>TB-21190</v>
      </c>
      <c r="C1590" s="4">
        <f>INDEX(Orders[Order Date], MATCH(A1590, Orders[Order ID],0))</f>
        <v>42335</v>
      </c>
      <c r="D1590">
        <f>SUMIF(Orders[Order ID], A1590, Orders[Sales])</f>
        <v>6.24</v>
      </c>
      <c r="I1590" t="s">
        <v>5757</v>
      </c>
      <c r="J1590" t="s">
        <v>1346</v>
      </c>
      <c r="K1590">
        <v>42335</v>
      </c>
      <c r="L1590">
        <v>6.24</v>
      </c>
    </row>
    <row r="1591" spans="1:12">
      <c r="A1591" t="str">
        <v>CA-2015-160171</v>
      </c>
      <c r="B1591" t="str">
        <f>INDEX(Orders[Customer ID], MATCH(A1591, Orders[Order ID],0))</f>
        <v>RM-19675</v>
      </c>
      <c r="C1591" s="4">
        <f>INDEX(Orders[Order Date], MATCH(A1591, Orders[Order ID],0))</f>
        <v>42296</v>
      </c>
      <c r="D1591">
        <f>SUMIF(Orders[Order ID], A1591, Orders[Sales])</f>
        <v>1910.7</v>
      </c>
      <c r="I1591" t="s">
        <v>5954</v>
      </c>
      <c r="J1591" t="s">
        <v>173</v>
      </c>
      <c r="K1591">
        <v>42296</v>
      </c>
      <c r="L1591">
        <v>1910.7</v>
      </c>
    </row>
    <row r="1592" spans="1:12">
      <c r="A1592" t="str">
        <v>CA-2015-160213</v>
      </c>
      <c r="B1592" t="str">
        <f>INDEX(Orders[Customer ID], MATCH(A1592, Orders[Order ID],0))</f>
        <v>AR-10825</v>
      </c>
      <c r="C1592" s="4">
        <f>INDEX(Orders[Order Date], MATCH(A1592, Orders[Order ID],0))</f>
        <v>42071</v>
      </c>
      <c r="D1592">
        <f>SUMIF(Orders[Order ID], A1592, Orders[Sales])</f>
        <v>19.440000000000001</v>
      </c>
      <c r="I1592" t="s">
        <v>6589</v>
      </c>
      <c r="J1592" t="s">
        <v>1566</v>
      </c>
      <c r="K1592">
        <v>42071</v>
      </c>
      <c r="L1592">
        <v>19.440000000000001</v>
      </c>
    </row>
    <row r="1593" spans="1:12">
      <c r="A1593" t="str">
        <v>CA-2015-160227</v>
      </c>
      <c r="B1593" t="str">
        <f>INDEX(Orders[Customer ID], MATCH(A1593, Orders[Order ID],0))</f>
        <v>ED-13885</v>
      </c>
      <c r="C1593" s="4">
        <f>INDEX(Orders[Order Date], MATCH(A1593, Orders[Order ID],0))</f>
        <v>42310</v>
      </c>
      <c r="D1593">
        <f>SUMIF(Orders[Order ID], A1593, Orders[Sales])</f>
        <v>2621.3220000000001</v>
      </c>
      <c r="I1593" t="s">
        <v>5904</v>
      </c>
      <c r="J1593" t="s">
        <v>2639</v>
      </c>
      <c r="K1593">
        <v>42310</v>
      </c>
      <c r="L1593">
        <v>2621.3220000000001</v>
      </c>
    </row>
    <row r="1594" spans="1:12">
      <c r="A1594" t="str">
        <v>CA-2015-160472</v>
      </c>
      <c r="B1594" t="str">
        <f>INDEX(Orders[Customer ID], MATCH(A1594, Orders[Order ID],0))</f>
        <v>RK-19300</v>
      </c>
      <c r="C1594" s="4">
        <f>INDEX(Orders[Order Date], MATCH(A1594, Orders[Order ID],0))</f>
        <v>42205</v>
      </c>
      <c r="D1594">
        <f>SUMIF(Orders[Order ID], A1594, Orders[Sales])</f>
        <v>1238.3300000000002</v>
      </c>
      <c r="I1594" t="s">
        <v>6252</v>
      </c>
      <c r="J1594" t="s">
        <v>2475</v>
      </c>
      <c r="K1594">
        <v>42205</v>
      </c>
      <c r="L1594">
        <v>1238.3300000000002</v>
      </c>
    </row>
    <row r="1595" spans="1:12">
      <c r="A1595" t="str">
        <v>CA-2015-160696</v>
      </c>
      <c r="B1595" t="str">
        <f>INDEX(Orders[Customer ID], MATCH(A1595, Orders[Order ID],0))</f>
        <v>CK-12760</v>
      </c>
      <c r="C1595" s="4">
        <f>INDEX(Orders[Order Date], MATCH(A1595, Orders[Order ID],0))</f>
        <v>42253</v>
      </c>
      <c r="D1595">
        <f>SUMIF(Orders[Order ID], A1595, Orders[Sales])</f>
        <v>7.24</v>
      </c>
      <c r="I1595" t="s">
        <v>6135</v>
      </c>
      <c r="J1595" t="s">
        <v>1861</v>
      </c>
      <c r="K1595">
        <v>42253</v>
      </c>
      <c r="L1595">
        <v>7.24</v>
      </c>
    </row>
    <row r="1596" spans="1:12">
      <c r="A1596" t="str">
        <v>CA-2015-160787</v>
      </c>
      <c r="B1596" t="str">
        <f>INDEX(Orders[Customer ID], MATCH(A1596, Orders[Order ID],0))</f>
        <v>BM-11785</v>
      </c>
      <c r="C1596" s="4">
        <f>INDEX(Orders[Order Date], MATCH(A1596, Orders[Order ID],0))</f>
        <v>42272</v>
      </c>
      <c r="D1596">
        <f>SUMIF(Orders[Order ID], A1596, Orders[Sales])</f>
        <v>2.9460000000000002</v>
      </c>
      <c r="I1596" t="s">
        <v>6037</v>
      </c>
      <c r="J1596" t="s">
        <v>3228</v>
      </c>
      <c r="K1596">
        <v>42272</v>
      </c>
      <c r="L1596">
        <v>2.9460000000000002</v>
      </c>
    </row>
    <row r="1597" spans="1:12">
      <c r="A1597" t="str">
        <v>CA-2015-160794</v>
      </c>
      <c r="B1597" t="str">
        <f>INDEX(Orders[Customer ID], MATCH(A1597, Orders[Order ID],0))</f>
        <v>MS-17980</v>
      </c>
      <c r="C1597" s="4">
        <f>INDEX(Orders[Order Date], MATCH(A1597, Orders[Order ID],0))</f>
        <v>42222</v>
      </c>
      <c r="D1597">
        <f>SUMIF(Orders[Order ID], A1597, Orders[Sales])</f>
        <v>27.216000000000001</v>
      </c>
      <c r="I1597" t="s">
        <v>6225</v>
      </c>
      <c r="J1597" t="s">
        <v>680</v>
      </c>
      <c r="K1597">
        <v>42222</v>
      </c>
      <c r="L1597">
        <v>27.216000000000001</v>
      </c>
    </row>
    <row r="1598" spans="1:12">
      <c r="A1598" t="str">
        <v>CA-2015-160864</v>
      </c>
      <c r="B1598" t="str">
        <f>INDEX(Orders[Customer ID], MATCH(A1598, Orders[Order ID],0))</f>
        <v>NF-18595</v>
      </c>
      <c r="C1598" s="4">
        <f>INDEX(Orders[Order Date], MATCH(A1598, Orders[Order ID],0))</f>
        <v>42127</v>
      </c>
      <c r="D1598">
        <f>SUMIF(Orders[Order ID], A1598, Orders[Sales])</f>
        <v>13.848000000000001</v>
      </c>
      <c r="I1598" t="s">
        <v>6445</v>
      </c>
      <c r="J1598" t="s">
        <v>2386</v>
      </c>
      <c r="K1598">
        <v>42127</v>
      </c>
      <c r="L1598">
        <v>13.848000000000001</v>
      </c>
    </row>
    <row r="1599" spans="1:12">
      <c r="A1599" t="str">
        <v>CA-2015-161214</v>
      </c>
      <c r="B1599" t="str">
        <f>INDEX(Orders[Customer ID], MATCH(A1599, Orders[Order ID],0))</f>
        <v>SF-20965</v>
      </c>
      <c r="C1599" s="4">
        <f>INDEX(Orders[Order Date], MATCH(A1599, Orders[Order ID],0))</f>
        <v>42282</v>
      </c>
      <c r="D1599">
        <f>SUMIF(Orders[Order ID], A1599, Orders[Sales])</f>
        <v>77.55</v>
      </c>
      <c r="I1599" t="s">
        <v>5986</v>
      </c>
      <c r="J1599" t="s">
        <v>1304</v>
      </c>
      <c r="K1599">
        <v>42282</v>
      </c>
      <c r="L1599">
        <v>77.55</v>
      </c>
    </row>
    <row r="1600" spans="1:12">
      <c r="A1600" t="str">
        <v>CA-2015-161242</v>
      </c>
      <c r="B1600" t="str">
        <f>INDEX(Orders[Customer ID], MATCH(A1600, Orders[Order ID],0))</f>
        <v>CG-12040</v>
      </c>
      <c r="C1600" s="4">
        <f>INDEX(Orders[Order Date], MATCH(A1600, Orders[Order ID],0))</f>
        <v>42156</v>
      </c>
      <c r="D1600">
        <f>SUMIF(Orders[Order ID], A1600, Orders[Sales])</f>
        <v>11.76</v>
      </c>
      <c r="I1600" t="s">
        <v>6370</v>
      </c>
      <c r="J1600" t="s">
        <v>1336</v>
      </c>
      <c r="K1600">
        <v>42156</v>
      </c>
      <c r="L1600">
        <v>11.76</v>
      </c>
    </row>
    <row r="1601" spans="1:12">
      <c r="A1601" t="str">
        <v>CA-2015-161263</v>
      </c>
      <c r="B1601" t="str">
        <f>INDEX(Orders[Customer ID], MATCH(A1601, Orders[Order ID],0))</f>
        <v>TS-21160</v>
      </c>
      <c r="C1601" s="4">
        <f>INDEX(Orders[Order Date], MATCH(A1601, Orders[Order ID],0))</f>
        <v>42110</v>
      </c>
      <c r="D1601">
        <f>SUMIF(Orders[Order ID], A1601, Orders[Sales])</f>
        <v>239.20400000000001</v>
      </c>
      <c r="I1601" t="s">
        <v>6484</v>
      </c>
      <c r="J1601" t="s">
        <v>4859</v>
      </c>
      <c r="K1601">
        <v>42110</v>
      </c>
      <c r="L1601">
        <v>239.20400000000001</v>
      </c>
    </row>
    <row r="1602" spans="1:12">
      <c r="A1602" t="str">
        <v>CA-2015-161445</v>
      </c>
      <c r="B1602" t="str">
        <f>INDEX(Orders[Customer ID], MATCH(A1602, Orders[Order ID],0))</f>
        <v>CC-12610</v>
      </c>
      <c r="C1602" s="4">
        <f>INDEX(Orders[Order Date], MATCH(A1602, Orders[Order ID],0))</f>
        <v>42254</v>
      </c>
      <c r="D1602">
        <f>SUMIF(Orders[Order ID], A1602, Orders[Sales])</f>
        <v>140.73599999999999</v>
      </c>
      <c r="I1602" t="s">
        <v>6128</v>
      </c>
      <c r="J1602" t="s">
        <v>934</v>
      </c>
      <c r="K1602">
        <v>42254</v>
      </c>
      <c r="L1602">
        <v>140.73599999999999</v>
      </c>
    </row>
    <row r="1603" spans="1:12">
      <c r="A1603" t="str">
        <v>CA-2015-161452</v>
      </c>
      <c r="B1603" t="str">
        <f>INDEX(Orders[Customer ID], MATCH(A1603, Orders[Order ID],0))</f>
        <v>CA-11965</v>
      </c>
      <c r="C1603" s="4">
        <f>INDEX(Orders[Order Date], MATCH(A1603, Orders[Order ID],0))</f>
        <v>42099</v>
      </c>
      <c r="D1603">
        <f>SUMIF(Orders[Order ID], A1603, Orders[Sales])</f>
        <v>892.22400000000005</v>
      </c>
      <c r="I1603" t="s">
        <v>6517</v>
      </c>
      <c r="J1603" t="s">
        <v>2053</v>
      </c>
      <c r="K1603">
        <v>42099</v>
      </c>
      <c r="L1603">
        <v>892.22400000000005</v>
      </c>
    </row>
    <row r="1604" spans="1:12">
      <c r="A1604" t="str">
        <v>CA-2015-161627</v>
      </c>
      <c r="B1604" t="str">
        <f>INDEX(Orders[Customer ID], MATCH(A1604, Orders[Order ID],0))</f>
        <v>SJ-20215</v>
      </c>
      <c r="C1604" s="4">
        <f>INDEX(Orders[Order Date], MATCH(A1604, Orders[Order ID],0))</f>
        <v>42191</v>
      </c>
      <c r="D1604">
        <f>SUMIF(Orders[Order ID], A1604, Orders[Sales])</f>
        <v>170.352</v>
      </c>
      <c r="I1604" t="s">
        <v>6284</v>
      </c>
      <c r="J1604" t="s">
        <v>816</v>
      </c>
      <c r="K1604">
        <v>42191</v>
      </c>
      <c r="L1604">
        <v>170.352</v>
      </c>
    </row>
    <row r="1605" spans="1:12">
      <c r="A1605" t="str">
        <v>CA-2015-161711</v>
      </c>
      <c r="B1605" t="str">
        <f>INDEX(Orders[Customer ID], MATCH(A1605, Orders[Order ID],0))</f>
        <v>MC-17425</v>
      </c>
      <c r="C1605" s="4">
        <f>INDEX(Orders[Order Date], MATCH(A1605, Orders[Order ID],0))</f>
        <v>42336</v>
      </c>
      <c r="D1605">
        <f>SUMIF(Orders[Order ID], A1605, Orders[Sales])</f>
        <v>130.4</v>
      </c>
      <c r="I1605" t="s">
        <v>5750</v>
      </c>
      <c r="J1605" t="s">
        <v>4190</v>
      </c>
      <c r="K1605">
        <v>42336</v>
      </c>
      <c r="L1605">
        <v>130.4</v>
      </c>
    </row>
    <row r="1606" spans="1:12">
      <c r="A1606" t="str">
        <v>CA-2015-161718</v>
      </c>
      <c r="B1606" t="str">
        <f>INDEX(Orders[Customer ID], MATCH(A1606, Orders[Order ID],0))</f>
        <v>SO-20335</v>
      </c>
      <c r="C1606" s="4">
        <f>INDEX(Orders[Order Date], MATCH(A1606, Orders[Order ID],0))</f>
        <v>42342</v>
      </c>
      <c r="D1606">
        <f>SUMIF(Orders[Order ID], A1606, Orders[Sales])</f>
        <v>794.57400000000007</v>
      </c>
      <c r="I1606" t="s">
        <v>5711</v>
      </c>
      <c r="J1606" t="s">
        <v>832</v>
      </c>
      <c r="K1606">
        <v>42342</v>
      </c>
      <c r="L1606">
        <v>794.57400000000007</v>
      </c>
    </row>
    <row r="1607" spans="1:12">
      <c r="A1607" t="str">
        <v>CA-2015-161767</v>
      </c>
      <c r="B1607" t="str">
        <f>INDEX(Orders[Customer ID], MATCH(A1607, Orders[Order ID],0))</f>
        <v>GK-14620</v>
      </c>
      <c r="C1607" s="4">
        <f>INDEX(Orders[Order Date], MATCH(A1607, Orders[Order ID],0))</f>
        <v>42328</v>
      </c>
      <c r="D1607">
        <f>SUMIF(Orders[Order ID], A1607, Orders[Sales])</f>
        <v>479.988</v>
      </c>
      <c r="I1607" t="s">
        <v>5808</v>
      </c>
      <c r="J1607" t="s">
        <v>2349</v>
      </c>
      <c r="K1607">
        <v>42328</v>
      </c>
      <c r="L1607">
        <v>479.988</v>
      </c>
    </row>
    <row r="1608" spans="1:12">
      <c r="A1608" t="str">
        <v>CA-2015-161795</v>
      </c>
      <c r="B1608" t="str">
        <f>INDEX(Orders[Customer ID], MATCH(A1608, Orders[Order ID],0))</f>
        <v>AH-10075</v>
      </c>
      <c r="C1608" s="4">
        <f>INDEX(Orders[Order Date], MATCH(A1608, Orders[Order ID],0))</f>
        <v>42359</v>
      </c>
      <c r="D1608">
        <f>SUMIF(Orders[Order ID], A1608, Orders[Sales])</f>
        <v>3.008</v>
      </c>
      <c r="I1608" t="s">
        <v>5603</v>
      </c>
      <c r="J1608" t="s">
        <v>931</v>
      </c>
      <c r="K1608">
        <v>42359</v>
      </c>
      <c r="L1608">
        <v>3.008</v>
      </c>
    </row>
    <row r="1609" spans="1:12">
      <c r="A1609" t="str">
        <v>CA-2015-161830</v>
      </c>
      <c r="B1609" t="str">
        <f>INDEX(Orders[Customer ID], MATCH(A1609, Orders[Order ID],0))</f>
        <v>ME-17725</v>
      </c>
      <c r="C1609" s="4">
        <f>INDEX(Orders[Order Date], MATCH(A1609, Orders[Order ID],0))</f>
        <v>42271</v>
      </c>
      <c r="D1609">
        <f>SUMIF(Orders[Order ID], A1609, Orders[Sales])</f>
        <v>50.911999999999999</v>
      </c>
      <c r="I1609" t="s">
        <v>6042</v>
      </c>
      <c r="J1609" t="s">
        <v>772</v>
      </c>
      <c r="K1609">
        <v>42271</v>
      </c>
      <c r="L1609">
        <v>50.911999999999999</v>
      </c>
    </row>
    <row r="1610" spans="1:12">
      <c r="A1610" t="str">
        <v>CA-2015-161998</v>
      </c>
      <c r="B1610" t="str">
        <f>INDEX(Orders[Customer ID], MATCH(A1610, Orders[Order ID],0))</f>
        <v>DB-13120</v>
      </c>
      <c r="C1610" s="4">
        <f>INDEX(Orders[Order Date], MATCH(A1610, Orders[Order ID],0))</f>
        <v>42125</v>
      </c>
      <c r="D1610">
        <f>SUMIF(Orders[Order ID], A1610, Orders[Sales])</f>
        <v>277.63200000000001</v>
      </c>
      <c r="I1610" t="s">
        <v>6448</v>
      </c>
      <c r="J1610" t="s">
        <v>1281</v>
      </c>
      <c r="K1610">
        <v>42125</v>
      </c>
      <c r="L1610">
        <v>277.63200000000001</v>
      </c>
    </row>
    <row r="1611" spans="1:12">
      <c r="A1611" t="str">
        <v>CA-2015-162047</v>
      </c>
      <c r="B1611" t="str">
        <f>INDEX(Orders[Customer ID], MATCH(A1611, Orders[Order ID],0))</f>
        <v>FH-14365</v>
      </c>
      <c r="C1611" s="4">
        <f>INDEX(Orders[Order Date], MATCH(A1611, Orders[Order ID],0))</f>
        <v>42311</v>
      </c>
      <c r="D1611">
        <f>SUMIF(Orders[Order ID], A1611, Orders[Sales])</f>
        <v>1448.82</v>
      </c>
      <c r="I1611" t="s">
        <v>5899</v>
      </c>
      <c r="J1611" t="s">
        <v>135</v>
      </c>
      <c r="K1611">
        <v>42311</v>
      </c>
      <c r="L1611">
        <v>1448.82</v>
      </c>
    </row>
    <row r="1612" spans="1:12">
      <c r="A1612" t="str">
        <v>CA-2015-162166</v>
      </c>
      <c r="B1612" t="str">
        <f>INDEX(Orders[Customer ID], MATCH(A1612, Orders[Order ID],0))</f>
        <v>NM-18520</v>
      </c>
      <c r="C1612" s="4">
        <f>INDEX(Orders[Order Date], MATCH(A1612, Orders[Order ID],0))</f>
        <v>42255</v>
      </c>
      <c r="D1612">
        <f>SUMIF(Orders[Order ID], A1612, Orders[Sales])</f>
        <v>68.28</v>
      </c>
      <c r="I1612" t="s">
        <v>6121</v>
      </c>
      <c r="J1612" t="s">
        <v>3389</v>
      </c>
      <c r="K1612">
        <v>42255</v>
      </c>
      <c r="L1612">
        <v>68.28</v>
      </c>
    </row>
    <row r="1613" spans="1:12">
      <c r="A1613" t="str">
        <v>CA-2015-162201</v>
      </c>
      <c r="B1613" t="str">
        <f>INDEX(Orders[Customer ID], MATCH(A1613, Orders[Order ID],0))</f>
        <v>AG-10495</v>
      </c>
      <c r="C1613" s="4">
        <f>INDEX(Orders[Order Date], MATCH(A1613, Orders[Order ID],0))</f>
        <v>42163</v>
      </c>
      <c r="D1613">
        <f>SUMIF(Orders[Order ID], A1613, Orders[Sales])</f>
        <v>937.60800000000006</v>
      </c>
      <c r="I1613" t="s">
        <v>6360</v>
      </c>
      <c r="J1613" t="s">
        <v>1812</v>
      </c>
      <c r="K1613">
        <v>42163</v>
      </c>
      <c r="L1613">
        <v>937.60800000000006</v>
      </c>
    </row>
    <row r="1614" spans="1:12">
      <c r="A1614" t="str">
        <v>CA-2015-162369</v>
      </c>
      <c r="B1614" t="str">
        <f>INDEX(Orders[Customer ID], MATCH(A1614, Orders[Order ID],0))</f>
        <v>TT-21265</v>
      </c>
      <c r="C1614" s="4">
        <f>INDEX(Orders[Order Date], MATCH(A1614, Orders[Order ID],0))</f>
        <v>42231</v>
      </c>
      <c r="D1614">
        <f>SUMIF(Orders[Order ID], A1614, Orders[Sales])</f>
        <v>323.10000000000002</v>
      </c>
      <c r="I1614" t="s">
        <v>6196</v>
      </c>
      <c r="J1614" t="s">
        <v>4269</v>
      </c>
      <c r="K1614">
        <v>42231</v>
      </c>
      <c r="L1614">
        <v>323.10000000000002</v>
      </c>
    </row>
    <row r="1615" spans="1:12">
      <c r="A1615" t="str">
        <v>CA-2015-162376</v>
      </c>
      <c r="B1615" t="str">
        <f>INDEX(Orders[Customer ID], MATCH(A1615, Orders[Order ID],0))</f>
        <v>HD-14785</v>
      </c>
      <c r="C1615" s="4">
        <f>INDEX(Orders[Order Date], MATCH(A1615, Orders[Order ID],0))</f>
        <v>42330</v>
      </c>
      <c r="D1615">
        <f>SUMIF(Orders[Order ID], A1615, Orders[Sales])</f>
        <v>77.06</v>
      </c>
      <c r="I1615" t="s">
        <v>5788</v>
      </c>
      <c r="J1615" t="s">
        <v>5789</v>
      </c>
      <c r="K1615">
        <v>42330</v>
      </c>
      <c r="L1615">
        <v>77.06</v>
      </c>
    </row>
    <row r="1616" spans="1:12">
      <c r="A1616" t="str">
        <v>CA-2015-162537</v>
      </c>
      <c r="B1616" t="str">
        <f>INDEX(Orders[Customer ID], MATCH(A1616, Orders[Order ID],0))</f>
        <v>RD-19585</v>
      </c>
      <c r="C1616" s="4">
        <f>INDEX(Orders[Order Date], MATCH(A1616, Orders[Order ID],0))</f>
        <v>42305</v>
      </c>
      <c r="D1616">
        <f>SUMIF(Orders[Order ID], A1616, Orders[Sales])</f>
        <v>104.51</v>
      </c>
      <c r="I1616" t="s">
        <v>5929</v>
      </c>
      <c r="J1616" t="s">
        <v>2924</v>
      </c>
      <c r="K1616">
        <v>42305</v>
      </c>
      <c r="L1616">
        <v>104.51</v>
      </c>
    </row>
    <row r="1617" spans="1:12">
      <c r="A1617" t="str">
        <v>CA-2015-162544</v>
      </c>
      <c r="B1617" t="str">
        <f>INDEX(Orders[Customer ID], MATCH(A1617, Orders[Order ID],0))</f>
        <v>SG-20080</v>
      </c>
      <c r="C1617" s="4">
        <f>INDEX(Orders[Order Date], MATCH(A1617, Orders[Order ID],0))</f>
        <v>42354</v>
      </c>
      <c r="D1617">
        <f>SUMIF(Orders[Order ID], A1617, Orders[Sales])</f>
        <v>4.9800000000000004</v>
      </c>
      <c r="I1617" t="s">
        <v>5633</v>
      </c>
      <c r="J1617" t="s">
        <v>220</v>
      </c>
      <c r="K1617">
        <v>42354</v>
      </c>
      <c r="L1617">
        <v>4.9800000000000004</v>
      </c>
    </row>
    <row r="1618" spans="1:12">
      <c r="A1618" t="str">
        <v>CA-2015-162607</v>
      </c>
      <c r="B1618" t="str">
        <f>INDEX(Orders[Customer ID], MATCH(A1618, Orders[Order ID],0))</f>
        <v>RO-19780</v>
      </c>
      <c r="C1618" s="4">
        <f>INDEX(Orders[Order Date], MATCH(A1618, Orders[Order ID],0))</f>
        <v>42136</v>
      </c>
      <c r="D1618">
        <f>SUMIF(Orders[Order ID], A1618, Orders[Sales])</f>
        <v>14.592000000000001</v>
      </c>
      <c r="I1618" t="s">
        <v>6422</v>
      </c>
      <c r="J1618" t="s">
        <v>967</v>
      </c>
      <c r="K1618">
        <v>42136</v>
      </c>
      <c r="L1618">
        <v>14.592000000000001</v>
      </c>
    </row>
    <row r="1619" spans="1:12">
      <c r="A1619" t="str">
        <v>CA-2015-162621</v>
      </c>
      <c r="B1619" t="str">
        <f>INDEX(Orders[Customer ID], MATCH(A1619, Orders[Order ID],0))</f>
        <v>CA-12055</v>
      </c>
      <c r="C1619" s="4">
        <f>INDEX(Orders[Order Date], MATCH(A1619, Orders[Order ID],0))</f>
        <v>42252</v>
      </c>
      <c r="D1619">
        <f>SUMIF(Orders[Order ID], A1619, Orders[Sales])</f>
        <v>89.86</v>
      </c>
      <c r="I1619" t="s">
        <v>6141</v>
      </c>
      <c r="J1619" t="s">
        <v>4228</v>
      </c>
      <c r="K1619">
        <v>42252</v>
      </c>
      <c r="L1619">
        <v>89.86</v>
      </c>
    </row>
    <row r="1620" spans="1:12">
      <c r="A1620" t="str">
        <v>CA-2015-162761</v>
      </c>
      <c r="B1620" t="str">
        <f>INDEX(Orders[Customer ID], MATCH(A1620, Orders[Order ID],0))</f>
        <v>SC-20575</v>
      </c>
      <c r="C1620" s="4">
        <f>INDEX(Orders[Order Date], MATCH(A1620, Orders[Order ID],0))</f>
        <v>42286</v>
      </c>
      <c r="D1620">
        <f>SUMIF(Orders[Order ID], A1620, Orders[Sales])</f>
        <v>50.461999999999996</v>
      </c>
      <c r="I1620" t="s">
        <v>5980</v>
      </c>
      <c r="J1620" t="s">
        <v>2011</v>
      </c>
      <c r="K1620">
        <v>42286</v>
      </c>
      <c r="L1620">
        <v>50.461999999999996</v>
      </c>
    </row>
    <row r="1621" spans="1:12">
      <c r="A1621" t="str">
        <v>CA-2015-162782</v>
      </c>
      <c r="B1621" t="str">
        <f>INDEX(Orders[Customer ID], MATCH(A1621, Orders[Order ID],0))</f>
        <v>PW-19240</v>
      </c>
      <c r="C1621" s="4">
        <f>INDEX(Orders[Order Date], MATCH(A1621, Orders[Order ID],0))</f>
        <v>42056</v>
      </c>
      <c r="D1621">
        <f>SUMIF(Orders[Order ID], A1621, Orders[Sales])</f>
        <v>2541.98</v>
      </c>
      <c r="I1621" t="s">
        <v>6617</v>
      </c>
      <c r="J1621" t="s">
        <v>4609</v>
      </c>
      <c r="K1621">
        <v>42056</v>
      </c>
      <c r="L1621">
        <v>2541.98</v>
      </c>
    </row>
    <row r="1622" spans="1:12">
      <c r="A1622" t="str">
        <v>CA-2015-162887</v>
      </c>
      <c r="B1622" t="str">
        <f>INDEX(Orders[Customer ID], MATCH(A1622, Orders[Order ID],0))</f>
        <v>SV-20785</v>
      </c>
      <c r="C1622" s="4">
        <f>INDEX(Orders[Order Date], MATCH(A1622, Orders[Order ID],0))</f>
        <v>42315</v>
      </c>
      <c r="D1622">
        <f>SUMIF(Orders[Order ID], A1622, Orders[Sales])</f>
        <v>715.2</v>
      </c>
      <c r="I1622" t="s">
        <v>5885</v>
      </c>
      <c r="J1622" t="s">
        <v>3784</v>
      </c>
      <c r="K1622">
        <v>42315</v>
      </c>
      <c r="L1622">
        <v>715.2</v>
      </c>
    </row>
    <row r="1623" spans="1:12">
      <c r="A1623" t="str">
        <v>CA-2015-162950</v>
      </c>
      <c r="B1623" t="str">
        <f>INDEX(Orders[Customer ID], MATCH(A1623, Orders[Order ID],0))</f>
        <v>DW-13585</v>
      </c>
      <c r="C1623" s="4">
        <f>INDEX(Orders[Order Date], MATCH(A1623, Orders[Order ID],0))</f>
        <v>42183</v>
      </c>
      <c r="D1623">
        <f>SUMIF(Orders[Order ID], A1623, Orders[Sales])</f>
        <v>498.49200000000002</v>
      </c>
      <c r="I1623" t="s">
        <v>6305</v>
      </c>
      <c r="J1623" t="s">
        <v>3372</v>
      </c>
      <c r="K1623">
        <v>42183</v>
      </c>
      <c r="L1623">
        <v>498.49200000000002</v>
      </c>
    </row>
    <row r="1624" spans="1:12">
      <c r="A1624" t="str">
        <v>CA-2015-162964</v>
      </c>
      <c r="B1624" t="str">
        <f>INDEX(Orders[Customer ID], MATCH(A1624, Orders[Order ID],0))</f>
        <v>MF-18250</v>
      </c>
      <c r="C1624" s="4">
        <f>INDEX(Orders[Order Date], MATCH(A1624, Orders[Order ID],0))</f>
        <v>42320</v>
      </c>
      <c r="D1624">
        <f>SUMIF(Orders[Order ID], A1624, Orders[Sales])</f>
        <v>304.22400000000005</v>
      </c>
      <c r="I1624" t="s">
        <v>5853</v>
      </c>
      <c r="J1624" t="s">
        <v>206</v>
      </c>
      <c r="K1624">
        <v>42320</v>
      </c>
      <c r="L1624">
        <v>304.22400000000005</v>
      </c>
    </row>
    <row r="1625" spans="1:12">
      <c r="A1625" t="str">
        <v>CA-2015-163055</v>
      </c>
      <c r="B1625" t="str">
        <f>INDEX(Orders[Customer ID], MATCH(A1625, Orders[Order ID],0))</f>
        <v>DS-13180</v>
      </c>
      <c r="C1625" s="4">
        <f>INDEX(Orders[Order Date], MATCH(A1625, Orders[Order ID],0))</f>
        <v>42225</v>
      </c>
      <c r="D1625">
        <f>SUMIF(Orders[Order ID], A1625, Orders[Sales])</f>
        <v>646.63000000000011</v>
      </c>
      <c r="I1625" t="s">
        <v>6209</v>
      </c>
      <c r="J1625" t="s">
        <v>623</v>
      </c>
      <c r="K1625">
        <v>42225</v>
      </c>
      <c r="L1625">
        <v>646.63000000000011</v>
      </c>
    </row>
    <row r="1626" spans="1:12">
      <c r="A1626" t="str">
        <v>CA-2015-163090</v>
      </c>
      <c r="B1626" t="str">
        <f>INDEX(Orders[Customer ID], MATCH(A1626, Orders[Order ID],0))</f>
        <v>GH-14665</v>
      </c>
      <c r="C1626" s="4">
        <f>INDEX(Orders[Order Date], MATCH(A1626, Orders[Order ID],0))</f>
        <v>42325</v>
      </c>
      <c r="D1626">
        <f>SUMIF(Orders[Order ID], A1626, Orders[Sales])</f>
        <v>40.92</v>
      </c>
      <c r="I1626" t="s">
        <v>5820</v>
      </c>
      <c r="J1626" t="s">
        <v>69</v>
      </c>
      <c r="K1626">
        <v>42325</v>
      </c>
      <c r="L1626">
        <v>40.92</v>
      </c>
    </row>
    <row r="1627" spans="1:12">
      <c r="A1627" t="str">
        <v>CA-2015-163104</v>
      </c>
      <c r="B1627" t="str">
        <f>INDEX(Orders[Customer ID], MATCH(A1627, Orders[Order ID],0))</f>
        <v>MC-18130</v>
      </c>
      <c r="C1627" s="4">
        <f>INDEX(Orders[Order Date], MATCH(A1627, Orders[Order ID],0))</f>
        <v>42082</v>
      </c>
      <c r="D1627">
        <f>SUMIF(Orders[Order ID], A1627, Orders[Sales])</f>
        <v>11.96</v>
      </c>
      <c r="I1627" t="s">
        <v>6565</v>
      </c>
      <c r="J1627" t="s">
        <v>3966</v>
      </c>
      <c r="K1627">
        <v>42082</v>
      </c>
      <c r="L1627">
        <v>11.96</v>
      </c>
    </row>
    <row r="1628" spans="1:12">
      <c r="A1628" t="str">
        <v>CA-2015-163181</v>
      </c>
      <c r="B1628" t="str">
        <f>INDEX(Orders[Customer ID], MATCH(A1628, Orders[Order ID],0))</f>
        <v>AB-10105</v>
      </c>
      <c r="C1628" s="4">
        <f>INDEX(Orders[Order Date], MATCH(A1628, Orders[Order ID],0))</f>
        <v>42315</v>
      </c>
      <c r="D1628">
        <f>SUMIF(Orders[Order ID], A1628, Orders[Sales])</f>
        <v>671.00199999999995</v>
      </c>
      <c r="I1628" t="s">
        <v>5888</v>
      </c>
      <c r="J1628" t="s">
        <v>1115</v>
      </c>
      <c r="K1628">
        <v>42315</v>
      </c>
      <c r="L1628">
        <v>671.00199999999995</v>
      </c>
    </row>
    <row r="1629" spans="1:12">
      <c r="A1629" t="str">
        <v>CA-2015-163237</v>
      </c>
      <c r="B1629" t="str">
        <f>INDEX(Orders[Customer ID], MATCH(A1629, Orders[Order ID],0))</f>
        <v>EM-14095</v>
      </c>
      <c r="C1629" s="4">
        <f>INDEX(Orders[Order Date], MATCH(A1629, Orders[Order ID],0))</f>
        <v>42223</v>
      </c>
      <c r="D1629">
        <f>SUMIF(Orders[Order ID], A1629, Orders[Sales])</f>
        <v>520.03</v>
      </c>
      <c r="I1629" t="s">
        <v>6224</v>
      </c>
      <c r="J1629" t="s">
        <v>2377</v>
      </c>
      <c r="K1629">
        <v>42223</v>
      </c>
      <c r="L1629">
        <v>520.03</v>
      </c>
    </row>
    <row r="1630" spans="1:12">
      <c r="A1630" t="str">
        <v>CA-2015-163440</v>
      </c>
      <c r="B1630" t="str">
        <f>INDEX(Orders[Customer ID], MATCH(A1630, Orders[Order ID],0))</f>
        <v>RD-19900</v>
      </c>
      <c r="C1630" s="4">
        <f>INDEX(Orders[Order Date], MATCH(A1630, Orders[Order ID],0))</f>
        <v>42085</v>
      </c>
      <c r="D1630">
        <f>SUMIF(Orders[Order ID], A1630, Orders[Sales])</f>
        <v>15.984</v>
      </c>
      <c r="I1630" t="s">
        <v>6551</v>
      </c>
      <c r="J1630" t="s">
        <v>2382</v>
      </c>
      <c r="K1630">
        <v>42085</v>
      </c>
      <c r="L1630">
        <v>15.984</v>
      </c>
    </row>
    <row r="1631" spans="1:12">
      <c r="A1631" t="str">
        <v>CA-2015-163587</v>
      </c>
      <c r="B1631" t="str">
        <f>INDEX(Orders[Customer ID], MATCH(A1631, Orders[Order ID],0))</f>
        <v>EP-13915</v>
      </c>
      <c r="C1631" s="4">
        <f>INDEX(Orders[Order Date], MATCH(A1631, Orders[Order ID],0))</f>
        <v>42077</v>
      </c>
      <c r="D1631">
        <f>SUMIF(Orders[Order ID], A1631, Orders[Sales])</f>
        <v>688.46</v>
      </c>
      <c r="I1631" t="s">
        <v>6576</v>
      </c>
      <c r="J1631" t="s">
        <v>328</v>
      </c>
      <c r="K1631">
        <v>42077</v>
      </c>
      <c r="L1631">
        <v>688.46</v>
      </c>
    </row>
    <row r="1632" spans="1:12">
      <c r="A1632" t="str">
        <v>CA-2015-163734</v>
      </c>
      <c r="B1632" t="str">
        <f>INDEX(Orders[Customer ID], MATCH(A1632, Orders[Order ID],0))</f>
        <v>KM-16375</v>
      </c>
      <c r="C1632" s="4">
        <f>INDEX(Orders[Order Date], MATCH(A1632, Orders[Order ID],0))</f>
        <v>42174</v>
      </c>
      <c r="D1632">
        <f>SUMIF(Orders[Order ID], A1632, Orders[Sales])</f>
        <v>228.92</v>
      </c>
      <c r="I1632" t="s">
        <v>6329</v>
      </c>
      <c r="J1632" t="s">
        <v>1497</v>
      </c>
      <c r="K1632">
        <v>42174</v>
      </c>
      <c r="L1632">
        <v>228.92</v>
      </c>
    </row>
    <row r="1633" spans="1:12">
      <c r="A1633" t="str">
        <v>CA-2015-163762</v>
      </c>
      <c r="B1633" t="str">
        <f>INDEX(Orders[Customer ID], MATCH(A1633, Orders[Order ID],0))</f>
        <v>JE-15475</v>
      </c>
      <c r="C1633" s="4">
        <f>INDEX(Orders[Order Date], MATCH(A1633, Orders[Order ID],0))</f>
        <v>42335</v>
      </c>
      <c r="D1633">
        <f>SUMIF(Orders[Order ID], A1633, Orders[Sales])</f>
        <v>29.79</v>
      </c>
      <c r="I1633" t="s">
        <v>5759</v>
      </c>
      <c r="J1633" t="s">
        <v>3027</v>
      </c>
      <c r="K1633">
        <v>42335</v>
      </c>
      <c r="L1633">
        <v>29.79</v>
      </c>
    </row>
    <row r="1634" spans="1:12">
      <c r="A1634" t="str">
        <v>CA-2015-163895</v>
      </c>
      <c r="B1634" t="str">
        <f>INDEX(Orders[Customer ID], MATCH(A1634, Orders[Order ID],0))</f>
        <v>NS-18640</v>
      </c>
      <c r="C1634" s="4">
        <f>INDEX(Orders[Order Date], MATCH(A1634, Orders[Order ID],0))</f>
        <v>42223</v>
      </c>
      <c r="D1634">
        <f>SUMIF(Orders[Order ID], A1634, Orders[Sales])</f>
        <v>3.3039999999999998</v>
      </c>
      <c r="I1634" t="s">
        <v>6219</v>
      </c>
      <c r="J1634" t="s">
        <v>2885</v>
      </c>
      <c r="K1634">
        <v>42223</v>
      </c>
      <c r="L1634">
        <v>3.3039999999999998</v>
      </c>
    </row>
    <row r="1635" spans="1:12">
      <c r="A1635" t="str">
        <v>CA-2015-163923</v>
      </c>
      <c r="B1635" t="str">
        <f>INDEX(Orders[Customer ID], MATCH(A1635, Orders[Order ID],0))</f>
        <v>BD-11560</v>
      </c>
      <c r="C1635" s="4">
        <f>INDEX(Orders[Order Date], MATCH(A1635, Orders[Order ID],0))</f>
        <v>42154</v>
      </c>
      <c r="D1635">
        <f>SUMIF(Orders[Order ID], A1635, Orders[Sales])</f>
        <v>151.96</v>
      </c>
      <c r="I1635" t="s">
        <v>6380</v>
      </c>
      <c r="J1635" t="s">
        <v>3580</v>
      </c>
      <c r="K1635">
        <v>42154</v>
      </c>
      <c r="L1635">
        <v>151.96</v>
      </c>
    </row>
    <row r="1636" spans="1:12">
      <c r="A1636" t="str">
        <v>CA-2015-163965</v>
      </c>
      <c r="B1636" t="str">
        <f>INDEX(Orders[Customer ID], MATCH(A1636, Orders[Order ID],0))</f>
        <v>SS-20875</v>
      </c>
      <c r="C1636" s="4">
        <f>INDEX(Orders[Order Date], MATCH(A1636, Orders[Order ID],0))</f>
        <v>42328</v>
      </c>
      <c r="D1636">
        <f>SUMIF(Orders[Order ID], A1636, Orders[Sales])</f>
        <v>377.90199999999999</v>
      </c>
      <c r="I1636" t="s">
        <v>5810</v>
      </c>
      <c r="J1636" t="s">
        <v>2504</v>
      </c>
      <c r="K1636">
        <v>42328</v>
      </c>
      <c r="L1636">
        <v>377.90199999999999</v>
      </c>
    </row>
    <row r="1637" spans="1:12">
      <c r="A1637" t="str">
        <v>CA-2015-164007</v>
      </c>
      <c r="B1637" t="str">
        <f>INDEX(Orders[Customer ID], MATCH(A1637, Orders[Order ID],0))</f>
        <v>MG-17695</v>
      </c>
      <c r="C1637" s="4">
        <f>INDEX(Orders[Order Date], MATCH(A1637, Orders[Order ID],0))</f>
        <v>42163</v>
      </c>
      <c r="D1637">
        <f>SUMIF(Orders[Order ID], A1637, Orders[Sales])</f>
        <v>145.50399999999999</v>
      </c>
      <c r="I1637" t="s">
        <v>6359</v>
      </c>
      <c r="J1637" t="s">
        <v>5039</v>
      </c>
      <c r="K1637">
        <v>42163</v>
      </c>
      <c r="L1637">
        <v>145.50399999999999</v>
      </c>
    </row>
    <row r="1638" spans="1:12">
      <c r="A1638" t="str">
        <v>CA-2015-164084</v>
      </c>
      <c r="B1638" t="str">
        <f>INDEX(Orders[Customer ID], MATCH(A1638, Orders[Order ID],0))</f>
        <v>AG-10525</v>
      </c>
      <c r="C1638" s="4">
        <f>INDEX(Orders[Order Date], MATCH(A1638, Orders[Order ID],0))</f>
        <v>42254</v>
      </c>
      <c r="D1638">
        <f>SUMIF(Orders[Order ID], A1638, Orders[Sales])</f>
        <v>654.77199999999993</v>
      </c>
      <c r="I1638" t="s">
        <v>6130</v>
      </c>
      <c r="J1638" t="s">
        <v>6131</v>
      </c>
      <c r="K1638">
        <v>42254</v>
      </c>
      <c r="L1638">
        <v>654.77199999999993</v>
      </c>
    </row>
    <row r="1639" spans="1:12">
      <c r="A1639" t="str">
        <v>CA-2015-164301</v>
      </c>
      <c r="B1639" t="str">
        <f>INDEX(Orders[Customer ID], MATCH(A1639, Orders[Order ID],0))</f>
        <v>EB-13840</v>
      </c>
      <c r="C1639" s="4">
        <f>INDEX(Orders[Order Date], MATCH(A1639, Orders[Order ID],0))</f>
        <v>42089</v>
      </c>
      <c r="D1639">
        <f>SUMIF(Orders[Order ID], A1639, Orders[Sales])</f>
        <v>3393.68</v>
      </c>
      <c r="I1639" t="s">
        <v>6541</v>
      </c>
      <c r="J1639" t="s">
        <v>1965</v>
      </c>
      <c r="K1639">
        <v>42089</v>
      </c>
      <c r="L1639">
        <v>3393.68</v>
      </c>
    </row>
    <row r="1640" spans="1:12">
      <c r="A1640" t="str">
        <v>CA-2015-164336</v>
      </c>
      <c r="B1640" t="str">
        <f>INDEX(Orders[Customer ID], MATCH(A1640, Orders[Order ID],0))</f>
        <v>MW-18220</v>
      </c>
      <c r="C1640" s="4">
        <f>INDEX(Orders[Order Date], MATCH(A1640, Orders[Order ID],0))</f>
        <v>42190</v>
      </c>
      <c r="D1640">
        <f>SUMIF(Orders[Order ID], A1640, Orders[Sales])</f>
        <v>73.775999999999996</v>
      </c>
      <c r="I1640" t="s">
        <v>6288</v>
      </c>
      <c r="J1640" t="s">
        <v>438</v>
      </c>
      <c r="K1640">
        <v>42190</v>
      </c>
      <c r="L1640">
        <v>73.775999999999996</v>
      </c>
    </row>
    <row r="1641" spans="1:12">
      <c r="A1641" t="str">
        <v>CA-2015-164427</v>
      </c>
      <c r="B1641" t="str">
        <f>INDEX(Orders[Customer ID], MATCH(A1641, Orders[Order ID],0))</f>
        <v>AR-10405</v>
      </c>
      <c r="C1641" s="4">
        <f>INDEX(Orders[Order Date], MATCH(A1641, Orders[Order ID],0))</f>
        <v>42216</v>
      </c>
      <c r="D1641">
        <f>SUMIF(Orders[Order ID], A1641, Orders[Sales])</f>
        <v>239.7</v>
      </c>
      <c r="I1641" t="s">
        <v>6234</v>
      </c>
      <c r="J1641" t="s">
        <v>2543</v>
      </c>
      <c r="K1641">
        <v>42216</v>
      </c>
      <c r="L1641">
        <v>239.7</v>
      </c>
    </row>
    <row r="1642" spans="1:12">
      <c r="A1642" t="str">
        <v>CA-2015-164441</v>
      </c>
      <c r="B1642" t="str">
        <f>INDEX(Orders[Customer ID], MATCH(A1642, Orders[Order ID],0))</f>
        <v>AC-10450</v>
      </c>
      <c r="C1642" s="4">
        <f>INDEX(Orders[Order Date], MATCH(A1642, Orders[Order ID],0))</f>
        <v>42316</v>
      </c>
      <c r="D1642">
        <f>SUMIF(Orders[Order ID], A1642, Orders[Sales])</f>
        <v>70.212000000000003</v>
      </c>
      <c r="I1642" t="s">
        <v>5872</v>
      </c>
      <c r="J1642" t="s">
        <v>306</v>
      </c>
      <c r="K1642">
        <v>42316</v>
      </c>
      <c r="L1642">
        <v>70.212000000000003</v>
      </c>
    </row>
    <row r="1643" spans="1:12">
      <c r="A1643" t="str">
        <v>CA-2015-164497</v>
      </c>
      <c r="B1643" t="str">
        <f>INDEX(Orders[Customer ID], MATCH(A1643, Orders[Order ID],0))</f>
        <v>AJ-10945</v>
      </c>
      <c r="C1643" s="4">
        <f>INDEX(Orders[Order Date], MATCH(A1643, Orders[Order ID],0))</f>
        <v>42336</v>
      </c>
      <c r="D1643">
        <f>SUMIF(Orders[Order ID], A1643, Orders[Sales])</f>
        <v>45.28</v>
      </c>
      <c r="I1643" t="s">
        <v>5753</v>
      </c>
      <c r="J1643" t="s">
        <v>1905</v>
      </c>
      <c r="K1643">
        <v>42336</v>
      </c>
      <c r="L1643">
        <v>45.28</v>
      </c>
    </row>
    <row r="1644" spans="1:12">
      <c r="A1644" t="str">
        <v>CA-2015-164539</v>
      </c>
      <c r="B1644" t="str">
        <f>INDEX(Orders[Customer ID], MATCH(A1644, Orders[Order ID],0))</f>
        <v>PO-19180</v>
      </c>
      <c r="C1644" s="4">
        <f>INDEX(Orders[Order Date], MATCH(A1644, Orders[Order ID],0))</f>
        <v>42324</v>
      </c>
      <c r="D1644">
        <f>SUMIF(Orders[Order ID], A1644, Orders[Sales])</f>
        <v>523.25</v>
      </c>
      <c r="I1644" t="s">
        <v>5824</v>
      </c>
      <c r="J1644" t="s">
        <v>2798</v>
      </c>
      <c r="K1644">
        <v>42324</v>
      </c>
      <c r="L1644">
        <v>523.25</v>
      </c>
    </row>
    <row r="1645" spans="1:12">
      <c r="A1645" t="str">
        <v>CA-2015-164567</v>
      </c>
      <c r="B1645" t="str">
        <f>INDEX(Orders[Customer ID], MATCH(A1645, Orders[Order ID],0))</f>
        <v>GK-14620</v>
      </c>
      <c r="C1645" s="4">
        <f>INDEX(Orders[Order Date], MATCH(A1645, Orders[Order ID],0))</f>
        <v>42170</v>
      </c>
      <c r="D1645">
        <f>SUMIF(Orders[Order ID], A1645, Orders[Sales])</f>
        <v>225.57599999999999</v>
      </c>
      <c r="I1645" t="s">
        <v>6342</v>
      </c>
      <c r="J1645" t="s">
        <v>2349</v>
      </c>
      <c r="K1645">
        <v>42170</v>
      </c>
      <c r="L1645">
        <v>225.57599999999999</v>
      </c>
    </row>
    <row r="1646" spans="1:12">
      <c r="A1646" t="str">
        <v>CA-2015-164623</v>
      </c>
      <c r="B1646" t="str">
        <f>INDEX(Orders[Customer ID], MATCH(A1646, Orders[Order ID],0))</f>
        <v>MS-17770</v>
      </c>
      <c r="C1646" s="4">
        <f>INDEX(Orders[Order Date], MATCH(A1646, Orders[Order ID],0))</f>
        <v>42297</v>
      </c>
      <c r="D1646">
        <f>SUMIF(Orders[Order ID], A1646, Orders[Sales])</f>
        <v>24.56</v>
      </c>
      <c r="I1646" t="s">
        <v>5950</v>
      </c>
      <c r="J1646" t="s">
        <v>2530</v>
      </c>
      <c r="K1646">
        <v>42297</v>
      </c>
      <c r="L1646">
        <v>24.56</v>
      </c>
    </row>
    <row r="1647" spans="1:12">
      <c r="A1647" t="str">
        <v>CA-2015-164777</v>
      </c>
      <c r="B1647" t="str">
        <f>INDEX(Orders[Customer ID], MATCH(A1647, Orders[Order ID],0))</f>
        <v>SC-20305</v>
      </c>
      <c r="C1647" s="4">
        <f>INDEX(Orders[Order Date], MATCH(A1647, Orders[Order ID],0))</f>
        <v>42031</v>
      </c>
      <c r="D1647">
        <f>SUMIF(Orders[Order ID], A1647, Orders[Sales])</f>
        <v>2803.92</v>
      </c>
      <c r="I1647" t="s">
        <v>6651</v>
      </c>
      <c r="J1647" t="s">
        <v>842</v>
      </c>
      <c r="K1647">
        <v>42031</v>
      </c>
      <c r="L1647">
        <v>2803.92</v>
      </c>
    </row>
    <row r="1648" spans="1:12">
      <c r="A1648" t="str">
        <v>CA-2015-164833</v>
      </c>
      <c r="B1648" t="str">
        <f>INDEX(Orders[Customer ID], MATCH(A1648, Orders[Order ID],0))</f>
        <v>LL-16840</v>
      </c>
      <c r="C1648" s="4">
        <f>INDEX(Orders[Order Date], MATCH(A1648, Orders[Order ID],0))</f>
        <v>42159</v>
      </c>
      <c r="D1648">
        <f>SUMIF(Orders[Order ID], A1648, Orders[Sales])</f>
        <v>16.64</v>
      </c>
      <c r="I1648" t="s">
        <v>6365</v>
      </c>
      <c r="J1648" t="s">
        <v>3420</v>
      </c>
      <c r="K1648">
        <v>42159</v>
      </c>
      <c r="L1648">
        <v>16.64</v>
      </c>
    </row>
    <row r="1649" spans="1:12">
      <c r="A1649" t="str">
        <v>CA-2015-164882</v>
      </c>
      <c r="B1649" t="str">
        <f>INDEX(Orders[Customer ID], MATCH(A1649, Orders[Order ID],0))</f>
        <v>SG-20080</v>
      </c>
      <c r="C1649" s="4">
        <f>INDEX(Orders[Order Date], MATCH(A1649, Orders[Order ID],0))</f>
        <v>42308</v>
      </c>
      <c r="D1649">
        <f>SUMIF(Orders[Order ID], A1649, Orders[Sales])</f>
        <v>2562.1710000000003</v>
      </c>
      <c r="I1649" t="s">
        <v>5920</v>
      </c>
      <c r="J1649" t="s">
        <v>220</v>
      </c>
      <c r="K1649">
        <v>42308</v>
      </c>
      <c r="L1649">
        <v>2562.1710000000003</v>
      </c>
    </row>
    <row r="1650" spans="1:12">
      <c r="A1650" t="str">
        <v>CA-2015-165050</v>
      </c>
      <c r="B1650" t="str">
        <f>INDEX(Orders[Customer ID], MATCH(A1650, Orders[Order ID],0))</f>
        <v>AH-10210</v>
      </c>
      <c r="C1650" s="4">
        <f>INDEX(Orders[Order Date], MATCH(A1650, Orders[Order ID],0))</f>
        <v>42345</v>
      </c>
      <c r="D1650">
        <f>SUMIF(Orders[Order ID], A1650, Orders[Sales])</f>
        <v>801.98800000000006</v>
      </c>
      <c r="I1650" t="s">
        <v>5685</v>
      </c>
      <c r="J1650" t="s">
        <v>160</v>
      </c>
      <c r="K1650">
        <v>42345</v>
      </c>
      <c r="L1650">
        <v>801.98800000000006</v>
      </c>
    </row>
    <row r="1651" spans="1:12">
      <c r="A1651" t="str">
        <v>CA-2015-165057</v>
      </c>
      <c r="B1651" t="str">
        <f>INDEX(Orders[Customer ID], MATCH(A1651, Orders[Order ID],0))</f>
        <v>SC-20725</v>
      </c>
      <c r="C1651" s="4">
        <f>INDEX(Orders[Order Date], MATCH(A1651, Orders[Order ID],0))</f>
        <v>42258</v>
      </c>
      <c r="D1651">
        <f>SUMIF(Orders[Order ID], A1651, Orders[Sales])</f>
        <v>189.99</v>
      </c>
      <c r="I1651" t="s">
        <v>6109</v>
      </c>
      <c r="J1651" t="s">
        <v>2985</v>
      </c>
      <c r="K1651">
        <v>42258</v>
      </c>
      <c r="L1651">
        <v>189.99</v>
      </c>
    </row>
    <row r="1652" spans="1:12">
      <c r="A1652" t="str">
        <v>CA-2015-165085</v>
      </c>
      <c r="B1652" t="str">
        <f>INDEX(Orders[Customer ID], MATCH(A1652, Orders[Order ID],0))</f>
        <v>BT-11485</v>
      </c>
      <c r="C1652" s="4">
        <f>INDEX(Orders[Order Date], MATCH(A1652, Orders[Order ID],0))</f>
        <v>42365</v>
      </c>
      <c r="D1652">
        <f>SUMIF(Orders[Order ID], A1652, Orders[Sales])</f>
        <v>384.85999999999996</v>
      </c>
      <c r="I1652" t="s">
        <v>5566</v>
      </c>
      <c r="J1652" t="s">
        <v>5413</v>
      </c>
      <c r="K1652">
        <v>42365</v>
      </c>
      <c r="L1652">
        <v>384.85999999999996</v>
      </c>
    </row>
    <row r="1653" spans="1:12">
      <c r="A1653" t="str">
        <v>CA-2015-165162</v>
      </c>
      <c r="B1653" t="str">
        <f>INDEX(Orders[Customer ID], MATCH(A1653, Orders[Order ID],0))</f>
        <v>HG-15025</v>
      </c>
      <c r="C1653" s="4">
        <f>INDEX(Orders[Order Date], MATCH(A1653, Orders[Order ID],0))</f>
        <v>42138</v>
      </c>
      <c r="D1653">
        <f>SUMIF(Orders[Order ID], A1653, Orders[Sales])</f>
        <v>1117.92</v>
      </c>
      <c r="I1653" t="s">
        <v>6416</v>
      </c>
      <c r="J1653" t="s">
        <v>163</v>
      </c>
      <c r="K1653">
        <v>42138</v>
      </c>
      <c r="L1653">
        <v>1117.92</v>
      </c>
    </row>
    <row r="1654" spans="1:12">
      <c r="A1654" t="str">
        <v>CA-2015-165414</v>
      </c>
      <c r="B1654" t="str">
        <f>INDEX(Orders[Customer ID], MATCH(A1654, Orders[Order ID],0))</f>
        <v>LS-17245</v>
      </c>
      <c r="C1654" s="4">
        <f>INDEX(Orders[Order Date], MATCH(A1654, Orders[Order ID],0))</f>
        <v>42359</v>
      </c>
      <c r="D1654">
        <f>SUMIF(Orders[Order ID], A1654, Orders[Sales])</f>
        <v>47.975999999999999</v>
      </c>
      <c r="I1654" t="s">
        <v>5601</v>
      </c>
      <c r="J1654" t="s">
        <v>924</v>
      </c>
      <c r="K1654">
        <v>42359</v>
      </c>
      <c r="L1654">
        <v>47.975999999999999</v>
      </c>
    </row>
    <row r="1655" spans="1:12">
      <c r="A1655" t="str">
        <v>CA-2015-165554</v>
      </c>
      <c r="B1655" t="str">
        <f>INDEX(Orders[Customer ID], MATCH(A1655, Orders[Order ID],0))</f>
        <v>AJ-10780</v>
      </c>
      <c r="C1655" s="4">
        <f>INDEX(Orders[Order Date], MATCH(A1655, Orders[Order ID],0))</f>
        <v>42142</v>
      </c>
      <c r="D1655">
        <f>SUMIF(Orders[Order ID], A1655, Orders[Sales])</f>
        <v>10.86</v>
      </c>
      <c r="I1655" t="s">
        <v>6409</v>
      </c>
      <c r="J1655" t="s">
        <v>1782</v>
      </c>
      <c r="K1655">
        <v>42142</v>
      </c>
      <c r="L1655">
        <v>10.86</v>
      </c>
    </row>
    <row r="1656" spans="1:12">
      <c r="A1656" t="str">
        <v>CA-2015-165624</v>
      </c>
      <c r="B1656" t="str">
        <f>INDEX(Orders[Customer ID], MATCH(A1656, Orders[Order ID],0))</f>
        <v>FH-14350</v>
      </c>
      <c r="C1656" s="4">
        <f>INDEX(Orders[Order Date], MATCH(A1656, Orders[Order ID],0))</f>
        <v>42239</v>
      </c>
      <c r="D1656">
        <f>SUMIF(Orders[Order ID], A1656, Orders[Sales])</f>
        <v>1142.43</v>
      </c>
      <c r="I1656" t="s">
        <v>6182</v>
      </c>
      <c r="J1656" t="s">
        <v>3177</v>
      </c>
      <c r="K1656">
        <v>42239</v>
      </c>
      <c r="L1656">
        <v>1142.43</v>
      </c>
    </row>
    <row r="1657" spans="1:12">
      <c r="A1657" t="str">
        <v>CA-2015-165799</v>
      </c>
      <c r="B1657" t="str">
        <f>INDEX(Orders[Customer ID], MATCH(A1657, Orders[Order ID],0))</f>
        <v>SG-20470</v>
      </c>
      <c r="C1657" s="4">
        <f>INDEX(Orders[Order Date], MATCH(A1657, Orders[Order ID],0))</f>
        <v>42184</v>
      </c>
      <c r="D1657">
        <f>SUMIF(Orders[Order ID], A1657, Orders[Sales])</f>
        <v>117.88200000000001</v>
      </c>
      <c r="I1657" t="s">
        <v>6302</v>
      </c>
      <c r="J1657" t="s">
        <v>2945</v>
      </c>
      <c r="K1657">
        <v>42184</v>
      </c>
      <c r="L1657">
        <v>117.88200000000001</v>
      </c>
    </row>
    <row r="1658" spans="1:12">
      <c r="A1658" t="str">
        <v>CA-2015-165813</v>
      </c>
      <c r="B1658" t="str">
        <f>INDEX(Orders[Customer ID], MATCH(A1658, Orders[Order ID],0))</f>
        <v>BM-11785</v>
      </c>
      <c r="C1658" s="4">
        <f>INDEX(Orders[Order Date], MATCH(A1658, Orders[Order ID],0))</f>
        <v>42083</v>
      </c>
      <c r="D1658">
        <f>SUMIF(Orders[Order ID], A1658, Orders[Sales])</f>
        <v>29.303999999999998</v>
      </c>
      <c r="I1658" t="s">
        <v>6559</v>
      </c>
      <c r="J1658" t="s">
        <v>3228</v>
      </c>
      <c r="K1658">
        <v>42083</v>
      </c>
      <c r="L1658">
        <v>29.303999999999998</v>
      </c>
    </row>
    <row r="1659" spans="1:12">
      <c r="A1659" t="str">
        <v>CA-2015-166135</v>
      </c>
      <c r="B1659" t="str">
        <f>INDEX(Orders[Customer ID], MATCH(A1659, Orders[Order ID],0))</f>
        <v>SC-20440</v>
      </c>
      <c r="C1659" s="4">
        <f>INDEX(Orders[Order Date], MATCH(A1659, Orders[Order ID],0))</f>
        <v>42278</v>
      </c>
      <c r="D1659">
        <f>SUMIF(Orders[Order ID], A1659, Orders[Sales])</f>
        <v>139.42400000000001</v>
      </c>
      <c r="I1659" t="s">
        <v>6005</v>
      </c>
      <c r="J1659" t="s">
        <v>999</v>
      </c>
      <c r="K1659">
        <v>42278</v>
      </c>
      <c r="L1659">
        <v>139.42400000000001</v>
      </c>
    </row>
    <row r="1660" spans="1:12">
      <c r="A1660" t="str">
        <v>CA-2015-166219</v>
      </c>
      <c r="B1660" t="str">
        <f>INDEX(Orders[Customer ID], MATCH(A1660, Orders[Order ID],0))</f>
        <v>BP-11185</v>
      </c>
      <c r="C1660" s="4">
        <f>INDEX(Orders[Order Date], MATCH(A1660, Orders[Order ID],0))</f>
        <v>42244</v>
      </c>
      <c r="D1660">
        <f>SUMIF(Orders[Order ID], A1660, Orders[Sales])</f>
        <v>1203.441</v>
      </c>
      <c r="I1660" t="s">
        <v>6166</v>
      </c>
      <c r="J1660" t="s">
        <v>45</v>
      </c>
      <c r="K1660">
        <v>42244</v>
      </c>
      <c r="L1660">
        <v>1203.441</v>
      </c>
    </row>
    <row r="1661" spans="1:12">
      <c r="A1661" t="str">
        <v>CA-2015-166338</v>
      </c>
      <c r="B1661" t="str">
        <f>INDEX(Orders[Customer ID], MATCH(A1661, Orders[Order ID],0))</f>
        <v>MP-18175</v>
      </c>
      <c r="C1661" s="4">
        <f>INDEX(Orders[Order Date], MATCH(A1661, Orders[Order ID],0))</f>
        <v>42344</v>
      </c>
      <c r="D1661">
        <f>SUMIF(Orders[Order ID], A1661, Orders[Sales])</f>
        <v>14.832000000000001</v>
      </c>
      <c r="I1661" t="s">
        <v>5700</v>
      </c>
      <c r="J1661" t="s">
        <v>410</v>
      </c>
      <c r="K1661">
        <v>42344</v>
      </c>
      <c r="L1661">
        <v>14.832000000000001</v>
      </c>
    </row>
    <row r="1662" spans="1:12">
      <c r="A1662" t="str">
        <v>CA-2015-166464</v>
      </c>
      <c r="B1662" t="str">
        <f>INDEX(Orders[Customer ID], MATCH(A1662, Orders[Order ID],0))</f>
        <v>PG-18895</v>
      </c>
      <c r="C1662" s="4">
        <f>INDEX(Orders[Order Date], MATCH(A1662, Orders[Order ID],0))</f>
        <v>42259</v>
      </c>
      <c r="D1662">
        <f>SUMIF(Orders[Order ID], A1662, Orders[Sales])</f>
        <v>492.584</v>
      </c>
      <c r="I1662" t="s">
        <v>6106</v>
      </c>
      <c r="J1662" t="s">
        <v>1520</v>
      </c>
      <c r="K1662">
        <v>42259</v>
      </c>
      <c r="L1662">
        <v>492.584</v>
      </c>
    </row>
    <row r="1663" spans="1:12">
      <c r="A1663" t="str">
        <v>CA-2015-166492</v>
      </c>
      <c r="B1663" t="str">
        <f>INDEX(Orders[Customer ID], MATCH(A1663, Orders[Order ID],0))</f>
        <v>RP-19390</v>
      </c>
      <c r="C1663" s="4">
        <f>INDEX(Orders[Order Date], MATCH(A1663, Orders[Order ID],0))</f>
        <v>42101</v>
      </c>
      <c r="D1663">
        <f>SUMIF(Orders[Order ID], A1663, Orders[Sales])</f>
        <v>48.5</v>
      </c>
      <c r="I1663" t="s">
        <v>6510</v>
      </c>
      <c r="J1663" t="s">
        <v>916</v>
      </c>
      <c r="K1663">
        <v>42101</v>
      </c>
      <c r="L1663">
        <v>48.5</v>
      </c>
    </row>
    <row r="1664" spans="1:12">
      <c r="A1664" t="str">
        <v>CA-2015-166583</v>
      </c>
      <c r="B1664" t="str">
        <f>INDEX(Orders[Customer ID], MATCH(A1664, Orders[Order ID],0))</f>
        <v>VD-21670</v>
      </c>
      <c r="C1664" s="4">
        <f>INDEX(Orders[Order Date], MATCH(A1664, Orders[Order ID],0))</f>
        <v>42181</v>
      </c>
      <c r="D1664">
        <f>SUMIF(Orders[Order ID], A1664, Orders[Sales])</f>
        <v>971.88</v>
      </c>
      <c r="I1664" t="s">
        <v>6309</v>
      </c>
      <c r="J1664" t="s">
        <v>5141</v>
      </c>
      <c r="K1664">
        <v>42181</v>
      </c>
      <c r="L1664">
        <v>971.88</v>
      </c>
    </row>
    <row r="1665" spans="1:12">
      <c r="A1665" t="str">
        <v>CA-2015-166604</v>
      </c>
      <c r="B1665" t="str">
        <f>INDEX(Orders[Customer ID], MATCH(A1665, Orders[Order ID],0))</f>
        <v>AH-10690</v>
      </c>
      <c r="C1665" s="4">
        <f>INDEX(Orders[Order Date], MATCH(A1665, Orders[Order ID],0))</f>
        <v>42139</v>
      </c>
      <c r="D1665">
        <f>SUMIF(Orders[Order ID], A1665, Orders[Sales])</f>
        <v>17.940000000000001</v>
      </c>
      <c r="I1665" t="s">
        <v>6413</v>
      </c>
      <c r="J1665" t="s">
        <v>4293</v>
      </c>
      <c r="K1665">
        <v>42139</v>
      </c>
      <c r="L1665">
        <v>17.940000000000001</v>
      </c>
    </row>
    <row r="1666" spans="1:12">
      <c r="A1666" t="str">
        <v>CA-2015-166800</v>
      </c>
      <c r="B1666" t="str">
        <f>INDEX(Orders[Customer ID], MATCH(A1666, Orders[Order ID],0))</f>
        <v>AG-10300</v>
      </c>
      <c r="C1666" s="4">
        <f>INDEX(Orders[Order Date], MATCH(A1666, Orders[Order ID],0))</f>
        <v>42327</v>
      </c>
      <c r="D1666">
        <f>SUMIF(Orders[Order ID], A1666, Orders[Sales])</f>
        <v>31.08</v>
      </c>
      <c r="I1666" t="s">
        <v>5818</v>
      </c>
      <c r="J1666" t="s">
        <v>2455</v>
      </c>
      <c r="K1666">
        <v>42327</v>
      </c>
      <c r="L1666">
        <v>31.08</v>
      </c>
    </row>
    <row r="1667" spans="1:12">
      <c r="A1667" t="str">
        <v>CA-2015-166947</v>
      </c>
      <c r="B1667" t="str">
        <f>INDEX(Orders[Customer ID], MATCH(A1667, Orders[Order ID],0))</f>
        <v>EB-13750</v>
      </c>
      <c r="C1667" s="4">
        <f>INDEX(Orders[Order Date], MATCH(A1667, Orders[Order ID],0))</f>
        <v>42160</v>
      </c>
      <c r="D1667">
        <f>SUMIF(Orders[Order ID], A1667, Orders[Sales])</f>
        <v>1522.6379999999999</v>
      </c>
      <c r="I1667" t="s">
        <v>6363</v>
      </c>
      <c r="J1667" t="s">
        <v>956</v>
      </c>
      <c r="K1667">
        <v>42160</v>
      </c>
      <c r="L1667">
        <v>1522.6379999999999</v>
      </c>
    </row>
    <row r="1668" spans="1:12">
      <c r="A1668" t="str">
        <v>CA-2015-166975</v>
      </c>
      <c r="B1668" t="str">
        <f>INDEX(Orders[Customer ID], MATCH(A1668, Orders[Order ID],0))</f>
        <v>SH-20635</v>
      </c>
      <c r="C1668" s="4">
        <f>INDEX(Orders[Order Date], MATCH(A1668, Orders[Order ID],0))</f>
        <v>42334</v>
      </c>
      <c r="D1668">
        <f>SUMIF(Orders[Order ID], A1668, Orders[Sales])</f>
        <v>692.47199999999998</v>
      </c>
      <c r="I1668" t="s">
        <v>5767</v>
      </c>
      <c r="J1668" t="s">
        <v>5768</v>
      </c>
      <c r="K1668">
        <v>42334</v>
      </c>
      <c r="L1668">
        <v>692.47199999999998</v>
      </c>
    </row>
    <row r="1669" spans="1:12">
      <c r="A1669" t="str">
        <v>CA-2015-167010</v>
      </c>
      <c r="B1669" t="str">
        <f>INDEX(Orders[Customer ID], MATCH(A1669, Orders[Order ID],0))</f>
        <v>VT-21700</v>
      </c>
      <c r="C1669" s="4">
        <f>INDEX(Orders[Order Date], MATCH(A1669, Orders[Order ID],0))</f>
        <v>42099</v>
      </c>
      <c r="D1669">
        <f>SUMIF(Orders[Order ID], A1669, Orders[Sales])</f>
        <v>1636.356</v>
      </c>
      <c r="I1669" t="s">
        <v>6514</v>
      </c>
      <c r="J1669" t="s">
        <v>6515</v>
      </c>
      <c r="K1669">
        <v>42099</v>
      </c>
      <c r="L1669">
        <v>1636.356</v>
      </c>
    </row>
    <row r="1670" spans="1:12">
      <c r="A1670" t="str">
        <v>CA-2015-167255</v>
      </c>
      <c r="B1670" t="str">
        <f>INDEX(Orders[Customer ID], MATCH(A1670, Orders[Order ID],0))</f>
        <v>RH-19510</v>
      </c>
      <c r="C1670" s="4">
        <f>INDEX(Orders[Order Date], MATCH(A1670, Orders[Order ID],0))</f>
        <v>42274</v>
      </c>
      <c r="D1670">
        <f>SUMIF(Orders[Order ID], A1670, Orders[Sales])</f>
        <v>175.29</v>
      </c>
      <c r="I1670" t="s">
        <v>6014</v>
      </c>
      <c r="J1670" t="s">
        <v>4626</v>
      </c>
      <c r="K1670">
        <v>42274</v>
      </c>
      <c r="L1670">
        <v>175.29</v>
      </c>
    </row>
    <row r="1671" spans="1:12">
      <c r="A1671" t="str">
        <v>CA-2015-167269</v>
      </c>
      <c r="B1671" t="str">
        <f>INDEX(Orders[Customer ID], MATCH(A1671, Orders[Order ID],0))</f>
        <v>PB-19150</v>
      </c>
      <c r="C1671" s="4">
        <f>INDEX(Orders[Order Date], MATCH(A1671, Orders[Order ID],0))</f>
        <v>42171</v>
      </c>
      <c r="D1671">
        <f>SUMIF(Orders[Order ID], A1671, Orders[Sales])</f>
        <v>6.2080000000000002</v>
      </c>
      <c r="I1671" t="s">
        <v>6337</v>
      </c>
      <c r="J1671" t="s">
        <v>2079</v>
      </c>
      <c r="K1671">
        <v>42171</v>
      </c>
      <c r="L1671">
        <v>6.2080000000000002</v>
      </c>
    </row>
    <row r="1672" spans="1:12">
      <c r="A1672" t="str">
        <v>CA-2015-167374</v>
      </c>
      <c r="B1672" t="str">
        <f>INDEX(Orders[Customer ID], MATCH(A1672, Orders[Order ID],0))</f>
        <v>GM-14500</v>
      </c>
      <c r="C1672" s="4">
        <f>INDEX(Orders[Order Date], MATCH(A1672, Orders[Order ID],0))</f>
        <v>42089</v>
      </c>
      <c r="D1672">
        <f>SUMIF(Orders[Order ID], A1672, Orders[Sales])</f>
        <v>56.807999999999993</v>
      </c>
      <c r="I1672" t="s">
        <v>6540</v>
      </c>
      <c r="J1672" t="s">
        <v>2258</v>
      </c>
      <c r="K1672">
        <v>42089</v>
      </c>
      <c r="L1672">
        <v>56.807999999999993</v>
      </c>
    </row>
    <row r="1673" spans="1:12">
      <c r="A1673" t="str">
        <v>CA-2015-167479</v>
      </c>
      <c r="B1673" t="str">
        <f>INDEX(Orders[Customer ID], MATCH(A1673, Orders[Order ID],0))</f>
        <v>AI-10855</v>
      </c>
      <c r="C1673" s="4">
        <f>INDEX(Orders[Order Date], MATCH(A1673, Orders[Order ID],0))</f>
        <v>42077</v>
      </c>
      <c r="D1673">
        <f>SUMIF(Orders[Order ID], A1673, Orders[Sales])</f>
        <v>19.440000000000001</v>
      </c>
      <c r="I1673" t="s">
        <v>6577</v>
      </c>
      <c r="J1673" t="s">
        <v>361</v>
      </c>
      <c r="K1673">
        <v>42077</v>
      </c>
      <c r="L1673">
        <v>19.440000000000001</v>
      </c>
    </row>
    <row r="1674" spans="1:12">
      <c r="A1674" t="str">
        <v>CA-2015-167696</v>
      </c>
      <c r="B1674" t="str">
        <f>INDEX(Orders[Customer ID], MATCH(A1674, Orders[Order ID],0))</f>
        <v>BD-11500</v>
      </c>
      <c r="C1674" s="4">
        <f>INDEX(Orders[Order Date], MATCH(A1674, Orders[Order ID],0))</f>
        <v>42263</v>
      </c>
      <c r="D1674">
        <f>SUMIF(Orders[Order ID], A1674, Orders[Sales])</f>
        <v>31.12</v>
      </c>
      <c r="I1674" t="s">
        <v>6088</v>
      </c>
      <c r="J1674" t="s">
        <v>953</v>
      </c>
      <c r="K1674">
        <v>42263</v>
      </c>
      <c r="L1674">
        <v>31.12</v>
      </c>
    </row>
    <row r="1675" spans="1:12">
      <c r="A1675" t="str">
        <v>CA-2015-167745</v>
      </c>
      <c r="B1675" t="str">
        <f>INDEX(Orders[Customer ID], MATCH(A1675, Orders[Order ID],0))</f>
        <v>GB-14530</v>
      </c>
      <c r="C1675" s="4">
        <f>INDEX(Orders[Order Date], MATCH(A1675, Orders[Order ID],0))</f>
        <v>42265</v>
      </c>
      <c r="D1675">
        <f>SUMIF(Orders[Order ID], A1675, Orders[Sales])</f>
        <v>52.98</v>
      </c>
      <c r="I1675" t="s">
        <v>6076</v>
      </c>
      <c r="J1675" t="s">
        <v>1619</v>
      </c>
      <c r="K1675">
        <v>42265</v>
      </c>
      <c r="L1675">
        <v>52.98</v>
      </c>
    </row>
    <row r="1676" spans="1:12">
      <c r="A1676" t="str">
        <v>CA-2015-168004</v>
      </c>
      <c r="B1676" t="str">
        <f>INDEX(Orders[Customer ID], MATCH(A1676, Orders[Order ID],0))</f>
        <v>DJ-13420</v>
      </c>
      <c r="C1676" s="4">
        <f>INDEX(Orders[Order Date], MATCH(A1676, Orders[Order ID],0))</f>
        <v>42281</v>
      </c>
      <c r="D1676">
        <f>SUMIF(Orders[Order ID], A1676, Orders[Sales])</f>
        <v>392.94</v>
      </c>
      <c r="I1676" t="s">
        <v>5990</v>
      </c>
      <c r="J1676" t="s">
        <v>5339</v>
      </c>
      <c r="K1676">
        <v>42281</v>
      </c>
      <c r="L1676">
        <v>392.94</v>
      </c>
    </row>
    <row r="1677" spans="1:12">
      <c r="A1677" t="str">
        <v>CA-2015-168088</v>
      </c>
      <c r="B1677" t="str">
        <f>INDEX(Orders[Customer ID], MATCH(A1677, Orders[Order ID],0))</f>
        <v>CM-12655</v>
      </c>
      <c r="C1677" s="4">
        <f>INDEX(Orders[Order Date], MATCH(A1677, Orders[Order ID],0))</f>
        <v>42082</v>
      </c>
      <c r="D1677">
        <f>SUMIF(Orders[Order ID], A1677, Orders[Sales])</f>
        <v>449.0496</v>
      </c>
      <c r="I1677" t="s">
        <v>6567</v>
      </c>
      <c r="J1677" t="s">
        <v>723</v>
      </c>
      <c r="K1677">
        <v>42082</v>
      </c>
      <c r="L1677">
        <v>449.0496</v>
      </c>
    </row>
    <row r="1678" spans="1:12">
      <c r="A1678" t="str">
        <v>CA-2015-168186</v>
      </c>
      <c r="B1678" t="str">
        <f>INDEX(Orders[Customer ID], MATCH(A1678, Orders[Order ID],0))</f>
        <v>AB-10150</v>
      </c>
      <c r="C1678" s="4">
        <f>INDEX(Orders[Order Date], MATCH(A1678, Orders[Order ID],0))</f>
        <v>42257</v>
      </c>
      <c r="D1678">
        <f>SUMIF(Orders[Order ID], A1678, Orders[Sales])</f>
        <v>14.94</v>
      </c>
      <c r="I1678" t="s">
        <v>6115</v>
      </c>
      <c r="J1678" t="s">
        <v>1103</v>
      </c>
      <c r="K1678">
        <v>42257</v>
      </c>
      <c r="L1678">
        <v>14.94</v>
      </c>
    </row>
    <row r="1679" spans="1:12">
      <c r="A1679" t="str">
        <v>CA-2015-168207</v>
      </c>
      <c r="B1679" t="str">
        <f>INDEX(Orders[Customer ID], MATCH(A1679, Orders[Order ID],0))</f>
        <v>LT-17110</v>
      </c>
      <c r="C1679" s="4">
        <f>INDEX(Orders[Order Date], MATCH(A1679, Orders[Order ID],0))</f>
        <v>42310</v>
      </c>
      <c r="D1679">
        <f>SUMIF(Orders[Order ID], A1679, Orders[Sales])</f>
        <v>738.899</v>
      </c>
      <c r="I1679" t="s">
        <v>5903</v>
      </c>
      <c r="J1679" t="s">
        <v>928</v>
      </c>
      <c r="K1679">
        <v>42310</v>
      </c>
      <c r="L1679">
        <v>738.899</v>
      </c>
    </row>
    <row r="1680" spans="1:12">
      <c r="A1680" t="str">
        <v>CA-2015-168277</v>
      </c>
      <c r="B1680" t="str">
        <f>INDEX(Orders[Customer ID], MATCH(A1680, Orders[Order ID],0))</f>
        <v>KB-16315</v>
      </c>
      <c r="C1680" s="4">
        <f>INDEX(Orders[Order Date], MATCH(A1680, Orders[Order ID],0))</f>
        <v>42153</v>
      </c>
      <c r="D1680">
        <f>SUMIF(Orders[Order ID], A1680, Orders[Sales])</f>
        <v>12.39</v>
      </c>
      <c r="I1680" t="s">
        <v>6383</v>
      </c>
      <c r="J1680" t="s">
        <v>3696</v>
      </c>
      <c r="K1680">
        <v>42153</v>
      </c>
      <c r="L1680">
        <v>12.39</v>
      </c>
    </row>
    <row r="1681" spans="1:12">
      <c r="A1681" t="str">
        <v>CA-2015-168459</v>
      </c>
      <c r="B1681" t="str">
        <f>INDEX(Orders[Customer ID], MATCH(A1681, Orders[Order ID],0))</f>
        <v>MC-17275</v>
      </c>
      <c r="C1681" s="4">
        <f>INDEX(Orders[Order Date], MATCH(A1681, Orders[Order ID],0))</f>
        <v>42330</v>
      </c>
      <c r="D1681">
        <f>SUMIF(Orders[Order ID], A1681, Orders[Sales])</f>
        <v>58.05</v>
      </c>
      <c r="I1681" t="s">
        <v>5785</v>
      </c>
      <c r="J1681" t="s">
        <v>1798</v>
      </c>
      <c r="K1681">
        <v>42330</v>
      </c>
      <c r="L1681">
        <v>58.05</v>
      </c>
    </row>
    <row r="1682" spans="1:12">
      <c r="A1682" t="str">
        <v>CA-2015-168480</v>
      </c>
      <c r="B1682" t="str">
        <f>INDEX(Orders[Customer ID], MATCH(A1682, Orders[Order ID],0))</f>
        <v>DM-12955</v>
      </c>
      <c r="C1682" s="4">
        <f>INDEX(Orders[Order Date], MATCH(A1682, Orders[Order ID],0))</f>
        <v>42268</v>
      </c>
      <c r="D1682">
        <f>SUMIF(Orders[Order ID], A1682, Orders[Sales])</f>
        <v>220.31</v>
      </c>
      <c r="I1682" t="s">
        <v>6056</v>
      </c>
      <c r="J1682" t="s">
        <v>2403</v>
      </c>
      <c r="K1682">
        <v>42268</v>
      </c>
      <c r="L1682">
        <v>220.31</v>
      </c>
    </row>
    <row r="1683" spans="1:12">
      <c r="A1683" t="str">
        <v>CA-2015-168529</v>
      </c>
      <c r="B1683" t="str">
        <f>INDEX(Orders[Customer ID], MATCH(A1683, Orders[Order ID],0))</f>
        <v>MB-17305</v>
      </c>
      <c r="C1683" s="4">
        <f>INDEX(Orders[Order Date], MATCH(A1683, Orders[Order ID],0))</f>
        <v>42285</v>
      </c>
      <c r="D1683">
        <f>SUMIF(Orders[Order ID], A1683, Orders[Sales])</f>
        <v>145.9</v>
      </c>
      <c r="I1683" t="s">
        <v>5982</v>
      </c>
      <c r="J1683" t="s">
        <v>1313</v>
      </c>
      <c r="K1683">
        <v>42285</v>
      </c>
      <c r="L1683">
        <v>145.9</v>
      </c>
    </row>
    <row r="1684" spans="1:12">
      <c r="A1684" t="str">
        <v>CA-2015-168564</v>
      </c>
      <c r="B1684" t="str">
        <f>INDEX(Orders[Customer ID], MATCH(A1684, Orders[Order ID],0))</f>
        <v>TT-21220</v>
      </c>
      <c r="C1684" s="4">
        <f>INDEX(Orders[Order Date], MATCH(A1684, Orders[Order ID],0))</f>
        <v>42224</v>
      </c>
      <c r="D1684">
        <f>SUMIF(Orders[Order ID], A1684, Orders[Sales])</f>
        <v>158.672</v>
      </c>
      <c r="I1684" t="s">
        <v>6216</v>
      </c>
      <c r="J1684" t="s">
        <v>2957</v>
      </c>
      <c r="K1684">
        <v>42224</v>
      </c>
      <c r="L1684">
        <v>158.672</v>
      </c>
    </row>
    <row r="1685" spans="1:12">
      <c r="A1685" t="str">
        <v>CA-2015-168634</v>
      </c>
      <c r="B1685" t="str">
        <f>INDEX(Orders[Customer ID], MATCH(A1685, Orders[Order ID],0))</f>
        <v>AF-10870</v>
      </c>
      <c r="C1685" s="4">
        <f>INDEX(Orders[Order Date], MATCH(A1685, Orders[Order ID],0))</f>
        <v>42344</v>
      </c>
      <c r="D1685">
        <f>SUMIF(Orders[Order ID], A1685, Orders[Sales])</f>
        <v>7.78</v>
      </c>
      <c r="I1685" t="s">
        <v>5698</v>
      </c>
      <c r="J1685" t="s">
        <v>1109</v>
      </c>
      <c r="K1685">
        <v>42344</v>
      </c>
      <c r="L1685">
        <v>7.78</v>
      </c>
    </row>
    <row r="1686" spans="1:12">
      <c r="A1686" t="str">
        <v>CA-2015-168746</v>
      </c>
      <c r="B1686" t="str">
        <f>INDEX(Orders[Customer ID], MATCH(A1686, Orders[Order ID],0))</f>
        <v>SV-20365</v>
      </c>
      <c r="C1686" s="4">
        <f>INDEX(Orders[Order Date], MATCH(A1686, Orders[Order ID],0))</f>
        <v>42031</v>
      </c>
      <c r="D1686">
        <f>SUMIF(Orders[Order ID], A1686, Orders[Sales])</f>
        <v>769.33199999999999</v>
      </c>
      <c r="I1686" t="s">
        <v>6650</v>
      </c>
      <c r="J1686" t="s">
        <v>2157</v>
      </c>
      <c r="K1686">
        <v>42031</v>
      </c>
      <c r="L1686">
        <v>769.33199999999999</v>
      </c>
    </row>
    <row r="1687" spans="1:12">
      <c r="A1687" t="str">
        <v>CA-2015-168760</v>
      </c>
      <c r="B1687" t="str">
        <f>INDEX(Orders[Customer ID], MATCH(A1687, Orders[Order ID],0))</f>
        <v>MM-18280</v>
      </c>
      <c r="C1687" s="4">
        <f>INDEX(Orders[Order Date], MATCH(A1687, Orders[Order ID],0))</f>
        <v>42269</v>
      </c>
      <c r="D1687">
        <f>SUMIF(Orders[Order ID], A1687, Orders[Sales])</f>
        <v>61.44</v>
      </c>
      <c r="I1687" t="s">
        <v>6052</v>
      </c>
      <c r="J1687" t="s">
        <v>1898</v>
      </c>
      <c r="K1687">
        <v>42269</v>
      </c>
      <c r="L1687">
        <v>61.44</v>
      </c>
    </row>
    <row r="1688" spans="1:12">
      <c r="A1688" t="str">
        <v>CA-2015-168767</v>
      </c>
      <c r="B1688" t="str">
        <f>INDEX(Orders[Customer ID], MATCH(A1688, Orders[Order ID],0))</f>
        <v>DM-12955</v>
      </c>
      <c r="C1688" s="4">
        <f>INDEX(Orders[Order Date], MATCH(A1688, Orders[Order ID],0))</f>
        <v>42104</v>
      </c>
      <c r="D1688">
        <f>SUMIF(Orders[Order ID], A1688, Orders[Sales])</f>
        <v>12.832000000000001</v>
      </c>
      <c r="I1688" t="s">
        <v>6503</v>
      </c>
      <c r="J1688" t="s">
        <v>2403</v>
      </c>
      <c r="K1688">
        <v>42104</v>
      </c>
      <c r="L1688">
        <v>12.832000000000001</v>
      </c>
    </row>
    <row r="1689" spans="1:12">
      <c r="A1689" t="str">
        <v>CA-2015-168809</v>
      </c>
      <c r="B1689" t="str">
        <f>INDEX(Orders[Customer ID], MATCH(A1689, Orders[Order ID],0))</f>
        <v>MC-18100</v>
      </c>
      <c r="C1689" s="4">
        <f>INDEX(Orders[Order Date], MATCH(A1689, Orders[Order ID],0))</f>
        <v>42241</v>
      </c>
      <c r="D1689">
        <f>SUMIF(Orders[Order ID], A1689, Orders[Sales])</f>
        <v>31.782</v>
      </c>
      <c r="I1689" t="s">
        <v>6173</v>
      </c>
      <c r="J1689" t="s">
        <v>1118</v>
      </c>
      <c r="K1689">
        <v>42241</v>
      </c>
      <c r="L1689">
        <v>31.782</v>
      </c>
    </row>
    <row r="1690" spans="1:12">
      <c r="A1690" t="str">
        <v>CA-2015-169201</v>
      </c>
      <c r="B1690" t="str">
        <f>INDEX(Orders[Customer ID], MATCH(A1690, Orders[Order ID],0))</f>
        <v>HG-14965</v>
      </c>
      <c r="C1690" s="4">
        <f>INDEX(Orders[Order Date], MATCH(A1690, Orders[Order ID],0))</f>
        <v>42275</v>
      </c>
      <c r="D1690">
        <f>SUMIF(Orders[Order ID], A1690, Orders[Sales])</f>
        <v>86.82</v>
      </c>
      <c r="I1690" t="s">
        <v>6009</v>
      </c>
      <c r="J1690" t="s">
        <v>633</v>
      </c>
      <c r="K1690">
        <v>42275</v>
      </c>
      <c r="L1690">
        <v>86.82</v>
      </c>
    </row>
    <row r="1691" spans="1:12">
      <c r="A1691" t="str">
        <v>CA-2015-169278</v>
      </c>
      <c r="B1691" t="str">
        <f>INDEX(Orders[Customer ID], MATCH(A1691, Orders[Order ID],0))</f>
        <v>ME-18010</v>
      </c>
      <c r="C1691" s="4">
        <f>INDEX(Orders[Order Date], MATCH(A1691, Orders[Order ID],0))</f>
        <v>42145</v>
      </c>
      <c r="D1691">
        <f>SUMIF(Orders[Order ID], A1691, Orders[Sales])</f>
        <v>26.975999999999999</v>
      </c>
      <c r="I1691" t="s">
        <v>6405</v>
      </c>
      <c r="J1691" t="s">
        <v>2009</v>
      </c>
      <c r="K1691">
        <v>42145</v>
      </c>
      <c r="L1691">
        <v>26.975999999999999</v>
      </c>
    </row>
    <row r="1692" spans="1:12">
      <c r="A1692" t="str">
        <v>CA-2015-169299</v>
      </c>
      <c r="B1692" t="str">
        <f>INDEX(Orders[Customer ID], MATCH(A1692, Orders[Order ID],0))</f>
        <v>DO-13435</v>
      </c>
      <c r="C1692" s="4">
        <f>INDEX(Orders[Order Date], MATCH(A1692, Orders[Order ID],0))</f>
        <v>42240</v>
      </c>
      <c r="D1692">
        <f>SUMIF(Orders[Order ID], A1692, Orders[Sales])</f>
        <v>7.1520000000000001</v>
      </c>
      <c r="I1692" t="s">
        <v>6179</v>
      </c>
      <c r="J1692" t="s">
        <v>2617</v>
      </c>
      <c r="K1692">
        <v>42240</v>
      </c>
      <c r="L1692">
        <v>7.1520000000000001</v>
      </c>
    </row>
    <row r="1693" spans="1:12">
      <c r="A1693" t="str">
        <v>CA-2015-169397</v>
      </c>
      <c r="B1693" t="str">
        <f>INDEX(Orders[Customer ID], MATCH(A1693, Orders[Order ID],0))</f>
        <v>JB-15925</v>
      </c>
      <c r="C1693" s="4">
        <f>INDEX(Orders[Order Date], MATCH(A1693, Orders[Order ID],0))</f>
        <v>42362</v>
      </c>
      <c r="D1693">
        <f>SUMIF(Orders[Order ID], A1693, Orders[Sales])</f>
        <v>627.92399999999998</v>
      </c>
      <c r="I1693" t="s">
        <v>5587</v>
      </c>
      <c r="J1693" t="s">
        <v>5588</v>
      </c>
      <c r="K1693">
        <v>42362</v>
      </c>
      <c r="L1693">
        <v>627.92399999999998</v>
      </c>
    </row>
    <row r="1694" spans="1:12">
      <c r="A1694" t="str">
        <v>CA-2015-169537</v>
      </c>
      <c r="B1694" t="str">
        <f>INDEX(Orders[Customer ID], MATCH(A1694, Orders[Order ID],0))</f>
        <v>JH-15820</v>
      </c>
      <c r="C1694" s="4">
        <f>INDEX(Orders[Order Date], MATCH(A1694, Orders[Order ID],0))</f>
        <v>42250</v>
      </c>
      <c r="D1694">
        <f>SUMIF(Orders[Order ID], A1694, Orders[Sales])</f>
        <v>7.5</v>
      </c>
      <c r="I1694" t="s">
        <v>6156</v>
      </c>
      <c r="J1694" t="s">
        <v>2888</v>
      </c>
      <c r="K1694">
        <v>42250</v>
      </c>
      <c r="L1694">
        <v>7.5</v>
      </c>
    </row>
    <row r="1695" spans="1:12">
      <c r="A1695" t="str">
        <v>CA-2015-169572</v>
      </c>
      <c r="B1695" t="str">
        <f>INDEX(Orders[Customer ID], MATCH(A1695, Orders[Order ID],0))</f>
        <v>AG-10525</v>
      </c>
      <c r="C1695" s="4">
        <f>INDEX(Orders[Order Date], MATCH(A1695, Orders[Order ID],0))</f>
        <v>42253</v>
      </c>
      <c r="D1695">
        <f>SUMIF(Orders[Order ID], A1695, Orders[Sales])</f>
        <v>46.62</v>
      </c>
      <c r="I1695" t="s">
        <v>6138</v>
      </c>
      <c r="J1695" t="s">
        <v>6131</v>
      </c>
      <c r="K1695">
        <v>42253</v>
      </c>
      <c r="L1695">
        <v>46.62</v>
      </c>
    </row>
    <row r="1696" spans="1:12">
      <c r="A1696" t="str">
        <v>CA-2015-169656</v>
      </c>
      <c r="B1696" t="str">
        <f>INDEX(Orders[Customer ID], MATCH(A1696, Orders[Order ID],0))</f>
        <v>EJ-13720</v>
      </c>
      <c r="C1696" s="4">
        <f>INDEX(Orders[Order Date], MATCH(A1696, Orders[Order ID],0))</f>
        <v>42229</v>
      </c>
      <c r="D1696">
        <f>SUMIF(Orders[Order ID], A1696, Orders[Sales])</f>
        <v>422.85599999999999</v>
      </c>
      <c r="I1696" t="s">
        <v>6201</v>
      </c>
      <c r="J1696" t="s">
        <v>3730</v>
      </c>
      <c r="K1696">
        <v>42229</v>
      </c>
      <c r="L1696">
        <v>422.85599999999999</v>
      </c>
    </row>
    <row r="1697" spans="1:12">
      <c r="A1697" t="str">
        <v>CA-2015-169677</v>
      </c>
      <c r="B1697" t="str">
        <f>INDEX(Orders[Customer ID], MATCH(A1697, Orders[Order ID],0))</f>
        <v>KS-16300</v>
      </c>
      <c r="C1697" s="4">
        <f>INDEX(Orders[Order Date], MATCH(A1697, Orders[Order ID],0))</f>
        <v>42017</v>
      </c>
      <c r="D1697">
        <f>SUMIF(Orders[Order ID], A1697, Orders[Sales])</f>
        <v>9.82</v>
      </c>
      <c r="I1697" t="s">
        <v>6660</v>
      </c>
      <c r="J1697" t="s">
        <v>3690</v>
      </c>
      <c r="K1697">
        <v>42017</v>
      </c>
      <c r="L1697">
        <v>9.82</v>
      </c>
    </row>
    <row r="1698" spans="1:12">
      <c r="A1698" t="str">
        <v>CA-2015-169733</v>
      </c>
      <c r="B1698" t="str">
        <f>INDEX(Orders[Customer ID], MATCH(A1698, Orders[Order ID],0))</f>
        <v>GM-14500</v>
      </c>
      <c r="C1698" s="4">
        <f>INDEX(Orders[Order Date], MATCH(A1698, Orders[Order ID],0))</f>
        <v>42299</v>
      </c>
      <c r="D1698">
        <f>SUMIF(Orders[Order ID], A1698, Orders[Sales])</f>
        <v>9.952</v>
      </c>
      <c r="I1698" t="s">
        <v>5948</v>
      </c>
      <c r="J1698" t="s">
        <v>2258</v>
      </c>
      <c r="K1698">
        <v>42299</v>
      </c>
      <c r="L1698">
        <v>9.952</v>
      </c>
    </row>
    <row r="1699" spans="1:12">
      <c r="A1699" t="str">
        <v>CA-2015-169740</v>
      </c>
      <c r="B1699" t="str">
        <f>INDEX(Orders[Customer ID], MATCH(A1699, Orders[Order ID],0))</f>
        <v>LM-17065</v>
      </c>
      <c r="C1699" s="4">
        <f>INDEX(Orders[Order Date], MATCH(A1699, Orders[Order ID],0))</f>
        <v>42055</v>
      </c>
      <c r="D1699">
        <f>SUMIF(Orders[Order ID], A1699, Orders[Sales])</f>
        <v>29.99</v>
      </c>
      <c r="I1699" t="s">
        <v>6618</v>
      </c>
      <c r="J1699" t="s">
        <v>4130</v>
      </c>
      <c r="K1699">
        <v>42055</v>
      </c>
      <c r="L1699">
        <v>29.99</v>
      </c>
    </row>
    <row r="1700" spans="1:12">
      <c r="A1700" t="str">
        <v>CA-2015-169796</v>
      </c>
      <c r="B1700" t="str">
        <f>INDEX(Orders[Customer ID], MATCH(A1700, Orders[Order ID],0))</f>
        <v>Dp-13240</v>
      </c>
      <c r="C1700" s="4">
        <f>INDEX(Orders[Order Date], MATCH(A1700, Orders[Order ID],0))</f>
        <v>42317</v>
      </c>
      <c r="D1700">
        <f>SUMIF(Orders[Order ID], A1700, Orders[Sales])</f>
        <v>2339.84</v>
      </c>
      <c r="I1700" t="s">
        <v>5864</v>
      </c>
      <c r="J1700" t="s">
        <v>1885</v>
      </c>
      <c r="K1700">
        <v>42317</v>
      </c>
      <c r="L1700">
        <v>2339.84</v>
      </c>
    </row>
    <row r="1701" spans="1:12">
      <c r="A1701" t="str">
        <v>CA-2016-100041</v>
      </c>
      <c r="B1701" t="str">
        <f>INDEX(Orders[Customer ID], MATCH(A1701, Orders[Order ID],0))</f>
        <v>BF-10975</v>
      </c>
      <c r="C1701" s="4">
        <f>INDEX(Orders[Order Date], MATCH(A1701, Orders[Order ID],0))</f>
        <v>42694</v>
      </c>
      <c r="D1701">
        <f>SUMIF(Orders[Order ID], A1701, Orders[Sales])</f>
        <v>328.54</v>
      </c>
      <c r="I1701" t="s">
        <v>4253</v>
      </c>
      <c r="J1701" t="s">
        <v>1985</v>
      </c>
      <c r="K1701">
        <v>42694</v>
      </c>
      <c r="L1701">
        <v>328.54</v>
      </c>
    </row>
    <row r="1702" spans="1:12">
      <c r="A1702" t="str">
        <v>CA-2016-100083</v>
      </c>
      <c r="B1702" t="str">
        <f>INDEX(Orders[Customer ID], MATCH(A1702, Orders[Order ID],0))</f>
        <v>CD-11980</v>
      </c>
      <c r="C1702" s="4">
        <f>INDEX(Orders[Order Date], MATCH(A1702, Orders[Order ID],0))</f>
        <v>42698</v>
      </c>
      <c r="D1702">
        <f>SUMIF(Orders[Order ID], A1702, Orders[Sales])</f>
        <v>24.783999999999999</v>
      </c>
      <c r="I1702" t="s">
        <v>4219</v>
      </c>
      <c r="J1702" t="s">
        <v>1440</v>
      </c>
      <c r="K1702">
        <v>42698</v>
      </c>
      <c r="L1702">
        <v>24.783999999999999</v>
      </c>
    </row>
    <row r="1703" spans="1:12">
      <c r="A1703" t="str">
        <v>CA-2016-100153</v>
      </c>
      <c r="B1703" t="str">
        <f>INDEX(Orders[Customer ID], MATCH(A1703, Orders[Order ID],0))</f>
        <v>KH-16630</v>
      </c>
      <c r="C1703" s="4">
        <f>INDEX(Orders[Order Date], MATCH(A1703, Orders[Order ID],0))</f>
        <v>42717</v>
      </c>
      <c r="D1703">
        <f>SUMIF(Orders[Order ID], A1703, Orders[Sales])</f>
        <v>63.88</v>
      </c>
      <c r="I1703" t="s">
        <v>4048</v>
      </c>
      <c r="J1703" t="s">
        <v>1543</v>
      </c>
      <c r="K1703">
        <v>42717</v>
      </c>
      <c r="L1703">
        <v>63.88</v>
      </c>
    </row>
    <row r="1704" spans="1:12">
      <c r="A1704" t="str">
        <v>CA-2016-100244</v>
      </c>
      <c r="B1704" t="str">
        <f>INDEX(Orders[Customer ID], MATCH(A1704, Orders[Order ID],0))</f>
        <v>GM-14695</v>
      </c>
      <c r="C1704" s="4">
        <f>INDEX(Orders[Order Date], MATCH(A1704, Orders[Order ID],0))</f>
        <v>42633</v>
      </c>
      <c r="D1704">
        <f>SUMIF(Orders[Order ID], A1704, Orders[Sales])</f>
        <v>475.69399999999996</v>
      </c>
      <c r="I1704" t="s">
        <v>4619</v>
      </c>
      <c r="J1704" t="s">
        <v>2419</v>
      </c>
      <c r="K1704">
        <v>42633</v>
      </c>
      <c r="L1704">
        <v>475.69399999999996</v>
      </c>
    </row>
    <row r="1705" spans="1:12">
      <c r="A1705" t="str">
        <v>CA-2016-100300</v>
      </c>
      <c r="B1705" t="str">
        <f>INDEX(Orders[Customer ID], MATCH(A1705, Orders[Order ID],0))</f>
        <v>MJ-17740</v>
      </c>
      <c r="C1705" s="4">
        <f>INDEX(Orders[Order Date], MATCH(A1705, Orders[Order ID],0))</f>
        <v>42545</v>
      </c>
      <c r="D1705">
        <f>SUMIF(Orders[Order ID], A1705, Orders[Sales])</f>
        <v>4823.09</v>
      </c>
      <c r="I1705" t="s">
        <v>5035</v>
      </c>
      <c r="J1705" t="s">
        <v>617</v>
      </c>
      <c r="K1705">
        <v>42545</v>
      </c>
      <c r="L1705">
        <v>4823.09</v>
      </c>
    </row>
    <row r="1706" spans="1:12">
      <c r="A1706" t="str">
        <v>CA-2016-100307</v>
      </c>
      <c r="B1706" t="str">
        <f>INDEX(Orders[Customer ID], MATCH(A1706, Orders[Order ID],0))</f>
        <v>TC-21475</v>
      </c>
      <c r="C1706" s="4">
        <f>INDEX(Orders[Order Date], MATCH(A1706, Orders[Order ID],0))</f>
        <v>42719</v>
      </c>
      <c r="D1706">
        <f>SUMIF(Orders[Order ID], A1706, Orders[Sales])</f>
        <v>19.440000000000001</v>
      </c>
      <c r="I1706" t="s">
        <v>4043</v>
      </c>
      <c r="J1706" t="s">
        <v>2751</v>
      </c>
      <c r="K1706">
        <v>42719</v>
      </c>
      <c r="L1706">
        <v>19.440000000000001</v>
      </c>
    </row>
    <row r="1707" spans="1:12">
      <c r="A1707" t="str">
        <v>CA-2016-100468</v>
      </c>
      <c r="B1707" t="str">
        <f>INDEX(Orders[Customer ID], MATCH(A1707, Orders[Order ID],0))</f>
        <v>AT-10435</v>
      </c>
      <c r="C1707" s="4">
        <f>INDEX(Orders[Order Date], MATCH(A1707, Orders[Order ID],0))</f>
        <v>42698</v>
      </c>
      <c r="D1707">
        <f>SUMIF(Orders[Order ID], A1707, Orders[Sales])</f>
        <v>43.46</v>
      </c>
      <c r="I1707" t="s">
        <v>4217</v>
      </c>
      <c r="J1707" t="s">
        <v>551</v>
      </c>
      <c r="K1707">
        <v>42698</v>
      </c>
      <c r="L1707">
        <v>43.46</v>
      </c>
    </row>
    <row r="1708" spans="1:12">
      <c r="A1708" t="str">
        <v>CA-2016-100510</v>
      </c>
      <c r="B1708" t="str">
        <f>INDEX(Orders[Customer ID], MATCH(A1708, Orders[Order ID],0))</f>
        <v>HM-14860</v>
      </c>
      <c r="C1708" s="4">
        <f>INDEX(Orders[Order Date], MATCH(A1708, Orders[Order ID],0))</f>
        <v>42502</v>
      </c>
      <c r="D1708">
        <f>SUMIF(Orders[Order ID], A1708, Orders[Sales])</f>
        <v>641.98</v>
      </c>
      <c r="I1708" t="s">
        <v>5201</v>
      </c>
      <c r="J1708" t="s">
        <v>73</v>
      </c>
      <c r="K1708">
        <v>42502</v>
      </c>
      <c r="L1708">
        <v>641.98</v>
      </c>
    </row>
    <row r="1709" spans="1:12">
      <c r="A1709" t="str">
        <v>CA-2016-100587</v>
      </c>
      <c r="B1709" t="str">
        <f>INDEX(Orders[Customer ID], MATCH(A1709, Orders[Order ID],0))</f>
        <v>SL-20155</v>
      </c>
      <c r="C1709" s="4">
        <f>INDEX(Orders[Order Date], MATCH(A1709, Orders[Order ID],0))</f>
        <v>42714</v>
      </c>
      <c r="D1709">
        <f>SUMIF(Orders[Order ID], A1709, Orders[Sales])</f>
        <v>6.48</v>
      </c>
      <c r="I1709" t="s">
        <v>4079</v>
      </c>
      <c r="J1709" t="s">
        <v>1703</v>
      </c>
      <c r="K1709">
        <v>42714</v>
      </c>
      <c r="L1709">
        <v>6.48</v>
      </c>
    </row>
    <row r="1710" spans="1:12">
      <c r="A1710" t="str">
        <v>CA-2016-100671</v>
      </c>
      <c r="B1710" t="str">
        <f>INDEX(Orders[Customer ID], MATCH(A1710, Orders[Order ID],0))</f>
        <v>CS-12490</v>
      </c>
      <c r="C1710" s="4">
        <f>INDEX(Orders[Order Date], MATCH(A1710, Orders[Order ID],0))</f>
        <v>42675</v>
      </c>
      <c r="D1710">
        <f>SUMIF(Orders[Order ID], A1710, Orders[Sales])</f>
        <v>111.672</v>
      </c>
      <c r="I1710" t="s">
        <v>4415</v>
      </c>
      <c r="J1710" t="s">
        <v>4416</v>
      </c>
      <c r="K1710">
        <v>42675</v>
      </c>
      <c r="L1710">
        <v>111.672</v>
      </c>
    </row>
    <row r="1711" spans="1:12">
      <c r="A1711" t="str">
        <v>CA-2016-100790</v>
      </c>
      <c r="B1711" t="str">
        <f>INDEX(Orders[Customer ID], MATCH(A1711, Orders[Order ID],0))</f>
        <v>JG-15805</v>
      </c>
      <c r="C1711" s="4">
        <f>INDEX(Orders[Order Date], MATCH(A1711, Orders[Order ID],0))</f>
        <v>42547</v>
      </c>
      <c r="D1711">
        <f>SUMIF(Orders[Order ID], A1711, Orders[Sales])</f>
        <v>718.95</v>
      </c>
      <c r="I1711" t="s">
        <v>5017</v>
      </c>
      <c r="J1711" t="s">
        <v>3243</v>
      </c>
      <c r="K1711">
        <v>42547</v>
      </c>
      <c r="L1711">
        <v>718.95</v>
      </c>
    </row>
    <row r="1712" spans="1:12">
      <c r="A1712" t="str">
        <v>CA-2016-100944</v>
      </c>
      <c r="B1712" t="str">
        <f>INDEX(Orders[Customer ID], MATCH(A1712, Orders[Order ID],0))</f>
        <v>EH-13765</v>
      </c>
      <c r="C1712" s="4">
        <f>INDEX(Orders[Order Date], MATCH(A1712, Orders[Order ID],0))</f>
        <v>42637</v>
      </c>
      <c r="D1712">
        <f>SUMIF(Orders[Order ID], A1712, Orders[Sales])</f>
        <v>868.14</v>
      </c>
      <c r="I1712" t="s">
        <v>4596</v>
      </c>
      <c r="J1712" t="s">
        <v>2635</v>
      </c>
      <c r="K1712">
        <v>42637</v>
      </c>
      <c r="L1712">
        <v>868.14</v>
      </c>
    </row>
    <row r="1713" spans="1:12">
      <c r="A1713" t="str">
        <v>CA-2016-100965</v>
      </c>
      <c r="B1713" t="str">
        <f>INDEX(Orders[Customer ID], MATCH(A1713, Orders[Order ID],0))</f>
        <v>RM-19375</v>
      </c>
      <c r="C1713" s="4">
        <f>INDEX(Orders[Order Date], MATCH(A1713, Orders[Order ID],0))</f>
        <v>42558</v>
      </c>
      <c r="D1713">
        <f>SUMIF(Orders[Order ID], A1713, Orders[Sales])</f>
        <v>215.65</v>
      </c>
      <c r="I1713" t="s">
        <v>4988</v>
      </c>
      <c r="J1713" t="s">
        <v>3877</v>
      </c>
      <c r="K1713">
        <v>42558</v>
      </c>
      <c r="L1713">
        <v>215.65</v>
      </c>
    </row>
    <row r="1714" spans="1:12">
      <c r="A1714" t="str">
        <v>CA-2016-100993</v>
      </c>
      <c r="B1714" t="str">
        <f>INDEX(Orders[Customer ID], MATCH(A1714, Orders[Order ID],0))</f>
        <v>AZ-10750</v>
      </c>
      <c r="C1714" s="4">
        <f>INDEX(Orders[Order Date], MATCH(A1714, Orders[Order ID],0))</f>
        <v>42405</v>
      </c>
      <c r="D1714">
        <f>SUMIF(Orders[Order ID], A1714, Orders[Sales])</f>
        <v>918.96599999999989</v>
      </c>
      <c r="I1714" t="s">
        <v>5487</v>
      </c>
      <c r="J1714" t="s">
        <v>2803</v>
      </c>
      <c r="K1714">
        <v>42405</v>
      </c>
      <c r="L1714">
        <v>918.96599999999989</v>
      </c>
    </row>
    <row r="1715" spans="1:12">
      <c r="A1715" t="str">
        <v>CA-2016-101161</v>
      </c>
      <c r="B1715" t="str">
        <f>INDEX(Orders[Customer ID], MATCH(A1715, Orders[Order ID],0))</f>
        <v>BW-11110</v>
      </c>
      <c r="C1715" s="4">
        <f>INDEX(Orders[Order Date], MATCH(A1715, Orders[Order ID],0))</f>
        <v>42656</v>
      </c>
      <c r="D1715">
        <f>SUMIF(Orders[Order ID], A1715, Orders[Sales])</f>
        <v>279.67</v>
      </c>
      <c r="I1715" t="s">
        <v>4507</v>
      </c>
      <c r="J1715" t="s">
        <v>2524</v>
      </c>
      <c r="K1715">
        <v>42656</v>
      </c>
      <c r="L1715">
        <v>279.67</v>
      </c>
    </row>
    <row r="1716" spans="1:12">
      <c r="A1716" t="str">
        <v>CA-2016-101168</v>
      </c>
      <c r="B1716" t="str">
        <f>INDEX(Orders[Customer ID], MATCH(A1716, Orders[Order ID],0))</f>
        <v>SS-20140</v>
      </c>
      <c r="C1716" s="4">
        <f>INDEX(Orders[Order Date], MATCH(A1716, Orders[Order ID],0))</f>
        <v>42729</v>
      </c>
      <c r="D1716">
        <f>SUMIF(Orders[Order ID], A1716, Orders[Sales])</f>
        <v>21.12</v>
      </c>
      <c r="I1716" t="s">
        <v>3973</v>
      </c>
      <c r="J1716" t="s">
        <v>402</v>
      </c>
      <c r="K1716">
        <v>42729</v>
      </c>
      <c r="L1716">
        <v>21.12</v>
      </c>
    </row>
    <row r="1717" spans="1:12">
      <c r="A1717" t="str">
        <v>CA-2016-101189</v>
      </c>
      <c r="B1717" t="str">
        <f>INDEX(Orders[Customer ID], MATCH(A1717, Orders[Order ID],0))</f>
        <v>JB-15400</v>
      </c>
      <c r="C1717" s="4">
        <f>INDEX(Orders[Order Date], MATCH(A1717, Orders[Order ID],0))</f>
        <v>42404</v>
      </c>
      <c r="D1717">
        <f>SUMIF(Orders[Order ID], A1717, Orders[Sales])</f>
        <v>93.02</v>
      </c>
      <c r="I1717" t="s">
        <v>5490</v>
      </c>
      <c r="J1717" t="s">
        <v>213</v>
      </c>
      <c r="K1717">
        <v>42404</v>
      </c>
      <c r="L1717">
        <v>93.02</v>
      </c>
    </row>
    <row r="1718" spans="1:12">
      <c r="A1718" t="str">
        <v>CA-2016-101329</v>
      </c>
      <c r="B1718" t="str">
        <f>INDEX(Orders[Customer ID], MATCH(A1718, Orders[Order ID],0))</f>
        <v>MM-17920</v>
      </c>
      <c r="C1718" s="4">
        <f>INDEX(Orders[Order Date], MATCH(A1718, Orders[Order ID],0))</f>
        <v>42482</v>
      </c>
      <c r="D1718">
        <f>SUMIF(Orders[Order ID], A1718, Orders[Sales])</f>
        <v>35.010000000000005</v>
      </c>
      <c r="I1718" t="s">
        <v>5271</v>
      </c>
      <c r="J1718" t="s">
        <v>197</v>
      </c>
      <c r="K1718">
        <v>42482</v>
      </c>
      <c r="L1718">
        <v>35.010000000000005</v>
      </c>
    </row>
    <row r="1719" spans="1:12">
      <c r="A1719" t="str">
        <v>CA-2016-101336</v>
      </c>
      <c r="B1719" t="str">
        <f>INDEX(Orders[Customer ID], MATCH(A1719, Orders[Order ID],0))</f>
        <v>CK-12760</v>
      </c>
      <c r="C1719" s="4">
        <f>INDEX(Orders[Order Date], MATCH(A1719, Orders[Order ID],0))</f>
        <v>42687</v>
      </c>
      <c r="D1719">
        <f>SUMIF(Orders[Order ID], A1719, Orders[Sales])</f>
        <v>279.81</v>
      </c>
      <c r="I1719" t="s">
        <v>4313</v>
      </c>
      <c r="J1719" t="s">
        <v>1861</v>
      </c>
      <c r="K1719">
        <v>42687</v>
      </c>
      <c r="L1719">
        <v>279.81</v>
      </c>
    </row>
    <row r="1720" spans="1:12">
      <c r="A1720" t="str">
        <v>CA-2016-101343</v>
      </c>
      <c r="B1720" t="str">
        <f>INDEX(Orders[Customer ID], MATCH(A1720, Orders[Order ID],0))</f>
        <v>RA-19885</v>
      </c>
      <c r="C1720" s="4">
        <f>INDEX(Orders[Order Date], MATCH(A1720, Orders[Order ID],0))</f>
        <v>42568</v>
      </c>
      <c r="D1720">
        <f>SUMIF(Orders[Order ID], A1720, Orders[Sales])</f>
        <v>77.88</v>
      </c>
      <c r="I1720" t="s">
        <v>4948</v>
      </c>
      <c r="J1720" t="s">
        <v>1193</v>
      </c>
      <c r="K1720">
        <v>42568</v>
      </c>
      <c r="L1720">
        <v>77.88</v>
      </c>
    </row>
    <row r="1721" spans="1:12">
      <c r="A1721" t="str">
        <v>CA-2016-101378</v>
      </c>
      <c r="B1721" t="str">
        <f>INDEX(Orders[Customer ID], MATCH(A1721, Orders[Order ID],0))</f>
        <v>RH-19600</v>
      </c>
      <c r="C1721" s="4">
        <f>INDEX(Orders[Order Date], MATCH(A1721, Orders[Order ID],0))</f>
        <v>42565</v>
      </c>
      <c r="D1721">
        <f>SUMIF(Orders[Order ID], A1721, Orders[Sales])</f>
        <v>29</v>
      </c>
      <c r="I1721" t="s">
        <v>4967</v>
      </c>
      <c r="J1721" t="s">
        <v>4968</v>
      </c>
      <c r="K1721">
        <v>42565</v>
      </c>
      <c r="L1721">
        <v>29</v>
      </c>
    </row>
    <row r="1722" spans="1:12">
      <c r="A1722" t="str">
        <v>CA-2016-101385</v>
      </c>
      <c r="B1722" t="str">
        <f>INDEX(Orders[Customer ID], MATCH(A1722, Orders[Order ID],0))</f>
        <v>JW-16075</v>
      </c>
      <c r="C1722" s="4">
        <f>INDEX(Orders[Order Date], MATCH(A1722, Orders[Order ID],0))</f>
        <v>42638</v>
      </c>
      <c r="D1722">
        <f>SUMIF(Orders[Order ID], A1722, Orders[Sales])</f>
        <v>16.559999999999999</v>
      </c>
      <c r="I1722" t="s">
        <v>4580</v>
      </c>
      <c r="J1722" t="s">
        <v>4581</v>
      </c>
      <c r="K1722">
        <v>42638</v>
      </c>
      <c r="L1722">
        <v>16.559999999999999</v>
      </c>
    </row>
    <row r="1723" spans="1:12">
      <c r="A1723" t="str">
        <v>CA-2016-101448</v>
      </c>
      <c r="B1723" t="str">
        <f>INDEX(Orders[Customer ID], MATCH(A1723, Orders[Order ID],0))</f>
        <v>EB-13930</v>
      </c>
      <c r="C1723" s="4">
        <f>INDEX(Orders[Order Date], MATCH(A1723, Orders[Order ID],0))</f>
        <v>42427</v>
      </c>
      <c r="D1723">
        <f>SUMIF(Orders[Order ID], A1723, Orders[Sales])</f>
        <v>56.82</v>
      </c>
      <c r="I1723" t="s">
        <v>5451</v>
      </c>
      <c r="J1723" t="s">
        <v>2806</v>
      </c>
      <c r="K1723">
        <v>42427</v>
      </c>
      <c r="L1723">
        <v>56.82</v>
      </c>
    </row>
    <row r="1724" spans="1:12">
      <c r="A1724" t="str">
        <v>CA-2016-101469</v>
      </c>
      <c r="B1724" t="str">
        <f>INDEX(Orders[Customer ID], MATCH(A1724, Orders[Order ID],0))</f>
        <v>KH-16360</v>
      </c>
      <c r="C1724" s="4">
        <f>INDEX(Orders[Order Date], MATCH(A1724, Orders[Order ID],0))</f>
        <v>42553</v>
      </c>
      <c r="D1724">
        <f>SUMIF(Orders[Order ID], A1724, Orders[Sales])</f>
        <v>7.7</v>
      </c>
      <c r="I1724" t="s">
        <v>5000</v>
      </c>
      <c r="J1724" t="s">
        <v>53</v>
      </c>
      <c r="K1724">
        <v>42553</v>
      </c>
      <c r="L1724">
        <v>7.7</v>
      </c>
    </row>
    <row r="1725" spans="1:12">
      <c r="A1725" t="str">
        <v>CA-2016-101525</v>
      </c>
      <c r="B1725" t="str">
        <f>INDEX(Orders[Customer ID], MATCH(A1725, Orders[Order ID],0))</f>
        <v>CM-12235</v>
      </c>
      <c r="C1725" s="4">
        <f>INDEX(Orders[Order Date], MATCH(A1725, Orders[Order ID],0))</f>
        <v>42491</v>
      </c>
      <c r="D1725">
        <f>SUMIF(Orders[Order ID], A1725, Orders[Sales])</f>
        <v>140.52000000000001</v>
      </c>
      <c r="I1725" t="s">
        <v>5247</v>
      </c>
      <c r="J1725" t="s">
        <v>4077</v>
      </c>
      <c r="K1725">
        <v>42491</v>
      </c>
      <c r="L1725">
        <v>140.52000000000001</v>
      </c>
    </row>
    <row r="1726" spans="1:12">
      <c r="A1726" t="str">
        <v>CA-2016-101546</v>
      </c>
      <c r="B1726" t="str">
        <f>INDEX(Orders[Customer ID], MATCH(A1726, Orders[Order ID],0))</f>
        <v>GK-14620</v>
      </c>
      <c r="C1726" s="4">
        <f>INDEX(Orders[Order Date], MATCH(A1726, Orders[Order ID],0))</f>
        <v>42722</v>
      </c>
      <c r="D1726">
        <f>SUMIF(Orders[Order ID], A1726, Orders[Sales])</f>
        <v>1793.98</v>
      </c>
      <c r="I1726" t="s">
        <v>4020</v>
      </c>
      <c r="J1726" t="s">
        <v>2349</v>
      </c>
      <c r="K1726">
        <v>42722</v>
      </c>
      <c r="L1726">
        <v>1793.98</v>
      </c>
    </row>
    <row r="1727" spans="1:12">
      <c r="A1727" t="str">
        <v>CA-2016-101623</v>
      </c>
      <c r="B1727" t="str">
        <f>INDEX(Orders[Customer ID], MATCH(A1727, Orders[Order ID],0))</f>
        <v>RR-19525</v>
      </c>
      <c r="C1727" s="4">
        <f>INDEX(Orders[Order Date], MATCH(A1727, Orders[Order ID],0))</f>
        <v>42428</v>
      </c>
      <c r="D1727">
        <f>SUMIF(Orders[Order ID], A1727, Orders[Sales])</f>
        <v>36.479999999999997</v>
      </c>
      <c r="I1727" t="s">
        <v>5449</v>
      </c>
      <c r="J1727" t="s">
        <v>2869</v>
      </c>
      <c r="K1727">
        <v>42428</v>
      </c>
      <c r="L1727">
        <v>36.479999999999997</v>
      </c>
    </row>
    <row r="1728" spans="1:12">
      <c r="A1728" t="str">
        <v>CA-2016-101630</v>
      </c>
      <c r="B1728" t="str">
        <f>INDEX(Orders[Customer ID], MATCH(A1728, Orders[Order ID],0))</f>
        <v>CK-12760</v>
      </c>
      <c r="C1728" s="4">
        <f>INDEX(Orders[Order Date], MATCH(A1728, Orders[Order ID],0))</f>
        <v>42419</v>
      </c>
      <c r="D1728">
        <f>SUMIF(Orders[Order ID], A1728, Orders[Sales])</f>
        <v>34.380000000000003</v>
      </c>
      <c r="I1728" t="s">
        <v>5464</v>
      </c>
      <c r="J1728" t="s">
        <v>1861</v>
      </c>
      <c r="K1728">
        <v>42419</v>
      </c>
      <c r="L1728">
        <v>34.380000000000003</v>
      </c>
    </row>
    <row r="1729" spans="1:12">
      <c r="A1729" t="str">
        <v>CA-2016-101651</v>
      </c>
      <c r="B1729" t="str">
        <f>INDEX(Orders[Customer ID], MATCH(A1729, Orders[Order ID],0))</f>
        <v>SC-20305</v>
      </c>
      <c r="C1729" s="4">
        <f>INDEX(Orders[Order Date], MATCH(A1729, Orders[Order ID],0))</f>
        <v>42728</v>
      </c>
      <c r="D1729">
        <f>SUMIF(Orders[Order ID], A1729, Orders[Sales])</f>
        <v>83.72</v>
      </c>
      <c r="I1729" t="s">
        <v>3986</v>
      </c>
      <c r="J1729" t="s">
        <v>842</v>
      </c>
      <c r="K1729">
        <v>42728</v>
      </c>
      <c r="L1729">
        <v>83.72</v>
      </c>
    </row>
    <row r="1730" spans="1:12">
      <c r="A1730" t="str">
        <v>CA-2016-101672</v>
      </c>
      <c r="B1730" t="str">
        <f>INDEX(Orders[Customer ID], MATCH(A1730, Orders[Order ID],0))</f>
        <v>DB-12910</v>
      </c>
      <c r="C1730" s="4">
        <f>INDEX(Orders[Order Date], MATCH(A1730, Orders[Order ID],0))</f>
        <v>42646</v>
      </c>
      <c r="D1730">
        <f>SUMIF(Orders[Order ID], A1730, Orders[Sales])</f>
        <v>1027.6759999999999</v>
      </c>
      <c r="I1730" t="s">
        <v>4539</v>
      </c>
      <c r="J1730" t="s">
        <v>562</v>
      </c>
      <c r="K1730">
        <v>42646</v>
      </c>
      <c r="L1730">
        <v>1027.6759999999999</v>
      </c>
    </row>
    <row r="1731" spans="1:12">
      <c r="A1731" t="str">
        <v>CA-2016-101693</v>
      </c>
      <c r="B1731" t="str">
        <f>INDEX(Orders[Customer ID], MATCH(A1731, Orders[Order ID],0))</f>
        <v>LC-17140</v>
      </c>
      <c r="C1731" s="4">
        <f>INDEX(Orders[Order Date], MATCH(A1731, Orders[Order ID],0))</f>
        <v>42546</v>
      </c>
      <c r="D1731">
        <f>SUMIF(Orders[Order ID], A1731, Orders[Sales])</f>
        <v>117.958</v>
      </c>
      <c r="I1731" t="s">
        <v>5031</v>
      </c>
      <c r="J1731" t="s">
        <v>349</v>
      </c>
      <c r="K1731">
        <v>42546</v>
      </c>
      <c r="L1731">
        <v>117.958</v>
      </c>
    </row>
    <row r="1732" spans="1:12">
      <c r="A1732" t="str">
        <v>CA-2016-101742</v>
      </c>
      <c r="B1732" t="str">
        <f>INDEX(Orders[Customer ID], MATCH(A1732, Orders[Order ID],0))</f>
        <v>CR-12580</v>
      </c>
      <c r="C1732" s="4">
        <f>INDEX(Orders[Order Date], MATCH(A1732, Orders[Order ID],0))</f>
        <v>42636</v>
      </c>
      <c r="D1732">
        <f>SUMIF(Orders[Order ID], A1732, Orders[Sales])</f>
        <v>10.528</v>
      </c>
      <c r="I1732" t="s">
        <v>4603</v>
      </c>
      <c r="J1732" t="s">
        <v>1528</v>
      </c>
      <c r="K1732">
        <v>42636</v>
      </c>
      <c r="L1732">
        <v>10.528</v>
      </c>
    </row>
    <row r="1733" spans="1:12">
      <c r="A1733" t="str">
        <v>CA-2016-101791</v>
      </c>
      <c r="B1733" t="str">
        <f>INDEX(Orders[Customer ID], MATCH(A1733, Orders[Order ID],0))</f>
        <v>BS-11665</v>
      </c>
      <c r="C1733" s="4">
        <f>INDEX(Orders[Order Date], MATCH(A1733, Orders[Order ID],0))</f>
        <v>42517</v>
      </c>
      <c r="D1733">
        <f>SUMIF(Orders[Order ID], A1733, Orders[Sales])</f>
        <v>1328.1279999999999</v>
      </c>
      <c r="I1733" t="s">
        <v>5147</v>
      </c>
      <c r="J1733" t="s">
        <v>5148</v>
      </c>
      <c r="K1733">
        <v>42517</v>
      </c>
      <c r="L1733">
        <v>1328.1279999999999</v>
      </c>
    </row>
    <row r="1734" spans="1:12">
      <c r="A1734" t="str">
        <v>CA-2016-101938</v>
      </c>
      <c r="B1734" t="str">
        <f>INDEX(Orders[Customer ID], MATCH(A1734, Orders[Order ID],0))</f>
        <v>DW-13480</v>
      </c>
      <c r="C1734" s="4">
        <f>INDEX(Orders[Order Date], MATCH(A1734, Orders[Order ID],0))</f>
        <v>42376</v>
      </c>
      <c r="D1734">
        <f>SUMIF(Orders[Order ID], A1734, Orders[Sales])</f>
        <v>34.58</v>
      </c>
      <c r="I1734" t="s">
        <v>5543</v>
      </c>
      <c r="J1734" t="s">
        <v>3214</v>
      </c>
      <c r="K1734">
        <v>42376</v>
      </c>
      <c r="L1734">
        <v>34.58</v>
      </c>
    </row>
    <row r="1735" spans="1:12">
      <c r="A1735" t="str">
        <v>CA-2016-101966</v>
      </c>
      <c r="B1735" t="str">
        <f>INDEX(Orders[Customer ID], MATCH(A1735, Orders[Order ID],0))</f>
        <v>BM-11785</v>
      </c>
      <c r="C1735" s="4">
        <f>INDEX(Orders[Order Date], MATCH(A1735, Orders[Order ID],0))</f>
        <v>42565</v>
      </c>
      <c r="D1735">
        <f>SUMIF(Orders[Order ID], A1735, Orders[Sales])</f>
        <v>419.94400000000002</v>
      </c>
      <c r="I1735" t="s">
        <v>4965</v>
      </c>
      <c r="J1735" t="s">
        <v>3228</v>
      </c>
      <c r="K1735">
        <v>42565</v>
      </c>
      <c r="L1735">
        <v>419.94400000000002</v>
      </c>
    </row>
    <row r="1736" spans="1:12">
      <c r="A1736" t="str">
        <v>CA-2016-101980</v>
      </c>
      <c r="B1736" t="str">
        <f>INDEX(Orders[Customer ID], MATCH(A1736, Orders[Order ID],0))</f>
        <v>RP-19390</v>
      </c>
      <c r="C1736" s="4">
        <f>INDEX(Orders[Order Date], MATCH(A1736, Orders[Order ID],0))</f>
        <v>42601</v>
      </c>
      <c r="D1736">
        <f>SUMIF(Orders[Order ID], A1736, Orders[Sales])</f>
        <v>448.79199999999997</v>
      </c>
      <c r="I1736" t="s">
        <v>4834</v>
      </c>
      <c r="J1736" t="s">
        <v>916</v>
      </c>
      <c r="K1736">
        <v>42601</v>
      </c>
      <c r="L1736">
        <v>448.79199999999997</v>
      </c>
    </row>
    <row r="1737" spans="1:12">
      <c r="A1737" t="str">
        <v>CA-2016-101987</v>
      </c>
      <c r="B1737" t="str">
        <f>INDEX(Orders[Customer ID], MATCH(A1737, Orders[Order ID],0))</f>
        <v>HL-15040</v>
      </c>
      <c r="C1737" s="4">
        <f>INDEX(Orders[Order Date], MATCH(A1737, Orders[Order ID],0))</f>
        <v>42545</v>
      </c>
      <c r="D1737">
        <f>SUMIF(Orders[Order ID], A1737, Orders[Sales])</f>
        <v>440.91</v>
      </c>
      <c r="I1737" t="s">
        <v>5033</v>
      </c>
      <c r="J1737" t="s">
        <v>1176</v>
      </c>
      <c r="K1737">
        <v>42545</v>
      </c>
      <c r="L1737">
        <v>440.91</v>
      </c>
    </row>
    <row r="1738" spans="1:12">
      <c r="A1738" t="str">
        <v>CA-2016-102092</v>
      </c>
      <c r="B1738" t="str">
        <f>INDEX(Orders[Customer ID], MATCH(A1738, Orders[Order ID],0))</f>
        <v>PM-18940</v>
      </c>
      <c r="C1738" s="4">
        <f>INDEX(Orders[Order Date], MATCH(A1738, Orders[Order ID],0))</f>
        <v>42713</v>
      </c>
      <c r="D1738">
        <f>SUMIF(Orders[Order ID], A1738, Orders[Sales])</f>
        <v>1056.8599999999999</v>
      </c>
      <c r="I1738" t="s">
        <v>4091</v>
      </c>
      <c r="J1738" t="s">
        <v>4092</v>
      </c>
      <c r="K1738">
        <v>42713</v>
      </c>
      <c r="L1738">
        <v>1056.8599999999999</v>
      </c>
    </row>
    <row r="1739" spans="1:12">
      <c r="A1739" t="str">
        <v>CA-2016-102127</v>
      </c>
      <c r="B1739" t="str">
        <f>INDEX(Orders[Customer ID], MATCH(A1739, Orders[Order ID],0))</f>
        <v>VP-21760</v>
      </c>
      <c r="C1739" s="4">
        <f>INDEX(Orders[Order Date], MATCH(A1739, Orders[Order ID],0))</f>
        <v>42547</v>
      </c>
      <c r="D1739">
        <f>SUMIF(Orders[Order ID], A1739, Orders[Sales])</f>
        <v>198.67000000000002</v>
      </c>
      <c r="I1739" t="s">
        <v>5026</v>
      </c>
      <c r="J1739" t="s">
        <v>1788</v>
      </c>
      <c r="K1739">
        <v>42547</v>
      </c>
      <c r="L1739">
        <v>198.67000000000002</v>
      </c>
    </row>
    <row r="1740" spans="1:12">
      <c r="A1740" t="str">
        <v>CA-2016-102134</v>
      </c>
      <c r="B1740" t="str">
        <f>INDEX(Orders[Customer ID], MATCH(A1740, Orders[Order ID],0))</f>
        <v>SP-20545</v>
      </c>
      <c r="C1740" s="4">
        <f>INDEX(Orders[Order Date], MATCH(A1740, Orders[Order ID],0))</f>
        <v>42443</v>
      </c>
      <c r="D1740">
        <f>SUMIF(Orders[Order ID], A1740, Orders[Sales])</f>
        <v>16.739999999999998</v>
      </c>
      <c r="I1740" t="s">
        <v>5395</v>
      </c>
      <c r="J1740" t="s">
        <v>3803</v>
      </c>
      <c r="K1740">
        <v>42443</v>
      </c>
      <c r="L1740">
        <v>16.739999999999998</v>
      </c>
    </row>
    <row r="1741" spans="1:12">
      <c r="A1741" t="str">
        <v>CA-2016-102162</v>
      </c>
      <c r="B1741" t="str">
        <f>INDEX(Orders[Customer ID], MATCH(A1741, Orders[Order ID],0))</f>
        <v>JF-15565</v>
      </c>
      <c r="C1741" s="4">
        <f>INDEX(Orders[Order Date], MATCH(A1741, Orders[Order ID],0))</f>
        <v>42624</v>
      </c>
      <c r="D1741">
        <f>SUMIF(Orders[Order ID], A1741, Orders[Sales])</f>
        <v>1611.01</v>
      </c>
      <c r="I1741" t="s">
        <v>4681</v>
      </c>
      <c r="J1741" t="s">
        <v>1423</v>
      </c>
      <c r="K1741">
        <v>42624</v>
      </c>
      <c r="L1741">
        <v>1611.01</v>
      </c>
    </row>
    <row r="1742" spans="1:12">
      <c r="A1742" t="str">
        <v>CA-2016-102456</v>
      </c>
      <c r="B1742" t="str">
        <f>INDEX(Orders[Customer ID], MATCH(A1742, Orders[Order ID],0))</f>
        <v>DL-12865</v>
      </c>
      <c r="C1742" s="4">
        <f>INDEX(Orders[Order Date], MATCH(A1742, Orders[Order ID],0))</f>
        <v>42427</v>
      </c>
      <c r="D1742">
        <f>SUMIF(Orders[Order ID], A1742, Orders[Sales])</f>
        <v>170.88</v>
      </c>
      <c r="I1742" t="s">
        <v>5450</v>
      </c>
      <c r="J1742" t="s">
        <v>2150</v>
      </c>
      <c r="K1742">
        <v>42427</v>
      </c>
      <c r="L1742">
        <v>170.88</v>
      </c>
    </row>
    <row r="1743" spans="1:12">
      <c r="A1743" t="str">
        <v>CA-2016-102498</v>
      </c>
      <c r="B1743" t="str">
        <f>INDEX(Orders[Customer ID], MATCH(A1743, Orders[Order ID],0))</f>
        <v>JG-15160</v>
      </c>
      <c r="C1743" s="4">
        <f>INDEX(Orders[Order Date], MATCH(A1743, Orders[Order ID],0))</f>
        <v>42575</v>
      </c>
      <c r="D1743">
        <f>SUMIF(Orders[Order ID], A1743, Orders[Sales])</f>
        <v>73.2</v>
      </c>
      <c r="I1743" t="s">
        <v>4921</v>
      </c>
      <c r="J1743" t="s">
        <v>34</v>
      </c>
      <c r="K1743">
        <v>42575</v>
      </c>
      <c r="L1743">
        <v>73.2</v>
      </c>
    </row>
    <row r="1744" spans="1:12">
      <c r="A1744" t="str">
        <v>CA-2016-102561</v>
      </c>
      <c r="B1744" t="str">
        <f>INDEX(Orders[Customer ID], MATCH(A1744, Orders[Order ID],0))</f>
        <v>NK-18490</v>
      </c>
      <c r="C1744" s="4">
        <f>INDEX(Orders[Order Date], MATCH(A1744, Orders[Order ID],0))</f>
        <v>42569</v>
      </c>
      <c r="D1744">
        <f>SUMIF(Orders[Order ID], A1744, Orders[Sales])</f>
        <v>313.83999999999997</v>
      </c>
      <c r="I1744" t="s">
        <v>4947</v>
      </c>
      <c r="J1744" t="s">
        <v>1711</v>
      </c>
      <c r="K1744">
        <v>42569</v>
      </c>
      <c r="L1744">
        <v>313.83999999999997</v>
      </c>
    </row>
    <row r="1745" spans="1:12">
      <c r="A1745" t="str">
        <v>CA-2016-102596</v>
      </c>
      <c r="B1745" t="str">
        <f>INDEX(Orders[Customer ID], MATCH(A1745, Orders[Order ID],0))</f>
        <v>RD-19810</v>
      </c>
      <c r="C1745" s="4">
        <f>INDEX(Orders[Order Date], MATCH(A1745, Orders[Order ID],0))</f>
        <v>42731</v>
      </c>
      <c r="D1745">
        <f>SUMIF(Orders[Order ID], A1745, Orders[Sales])</f>
        <v>17.184000000000001</v>
      </c>
      <c r="I1745" t="s">
        <v>3957</v>
      </c>
      <c r="J1745" t="s">
        <v>386</v>
      </c>
      <c r="K1745">
        <v>42731</v>
      </c>
      <c r="L1745">
        <v>17.184000000000001</v>
      </c>
    </row>
    <row r="1746" spans="1:12">
      <c r="A1746" t="str">
        <v>CA-2016-102792</v>
      </c>
      <c r="B1746" t="str">
        <f>INDEX(Orders[Customer ID], MATCH(A1746, Orders[Order ID],0))</f>
        <v>JC-15340</v>
      </c>
      <c r="C1746" s="4">
        <f>INDEX(Orders[Order Date], MATCH(A1746, Orders[Order ID],0))</f>
        <v>42717</v>
      </c>
      <c r="D1746">
        <f>SUMIF(Orders[Order ID], A1746, Orders[Sales])</f>
        <v>9.84</v>
      </c>
      <c r="I1746" t="s">
        <v>4050</v>
      </c>
      <c r="J1746" t="s">
        <v>2379</v>
      </c>
      <c r="K1746">
        <v>42717</v>
      </c>
      <c r="L1746">
        <v>9.84</v>
      </c>
    </row>
    <row r="1747" spans="1:12">
      <c r="A1747" t="str">
        <v>CA-2016-102813</v>
      </c>
      <c r="B1747" t="str">
        <f>INDEX(Orders[Customer ID], MATCH(A1747, Orders[Order ID],0))</f>
        <v>EA-14035</v>
      </c>
      <c r="C1747" s="4">
        <f>INDEX(Orders[Order Date], MATCH(A1747, Orders[Order ID],0))</f>
        <v>42553</v>
      </c>
      <c r="D1747">
        <f>SUMIF(Orders[Order ID], A1747, Orders[Sales])</f>
        <v>569.90199999999993</v>
      </c>
      <c r="I1747" t="s">
        <v>5002</v>
      </c>
      <c r="J1747" t="s">
        <v>2730</v>
      </c>
      <c r="K1747">
        <v>42553</v>
      </c>
      <c r="L1747">
        <v>569.90199999999993</v>
      </c>
    </row>
    <row r="1748" spans="1:12">
      <c r="A1748" t="str">
        <v>CA-2016-102932</v>
      </c>
      <c r="B1748" t="str">
        <f>INDEX(Orders[Customer ID], MATCH(A1748, Orders[Order ID],0))</f>
        <v>SD-20485</v>
      </c>
      <c r="C1748" s="4">
        <f>INDEX(Orders[Order Date], MATCH(A1748, Orders[Order ID],0))</f>
        <v>42632</v>
      </c>
      <c r="D1748">
        <f>SUMIF(Orders[Order ID], A1748, Orders[Sales])</f>
        <v>53.370000000000005</v>
      </c>
      <c r="I1748" t="s">
        <v>4628</v>
      </c>
      <c r="J1748" t="s">
        <v>3086</v>
      </c>
      <c r="K1748">
        <v>42632</v>
      </c>
      <c r="L1748">
        <v>53.370000000000005</v>
      </c>
    </row>
    <row r="1749" spans="1:12">
      <c r="A1749" t="str">
        <v>CA-2016-102981</v>
      </c>
      <c r="B1749" t="str">
        <f>INDEX(Orders[Customer ID], MATCH(A1749, Orders[Order ID],0))</f>
        <v>MO-17500</v>
      </c>
      <c r="C1749" s="4">
        <f>INDEX(Orders[Order Date], MATCH(A1749, Orders[Order ID],0))</f>
        <v>42619</v>
      </c>
      <c r="D1749">
        <f>SUMIF(Orders[Order ID], A1749, Orders[Sales])</f>
        <v>754.21199999999999</v>
      </c>
      <c r="I1749" t="s">
        <v>4714</v>
      </c>
      <c r="J1749" t="s">
        <v>1764</v>
      </c>
      <c r="K1749">
        <v>42619</v>
      </c>
      <c r="L1749">
        <v>754.21199999999999</v>
      </c>
    </row>
    <row r="1750" spans="1:12">
      <c r="A1750" t="str">
        <v>CA-2016-103037</v>
      </c>
      <c r="B1750" t="str">
        <f>INDEX(Orders[Customer ID], MATCH(A1750, Orders[Order ID],0))</f>
        <v>KH-16630</v>
      </c>
      <c r="C1750" s="4">
        <f>INDEX(Orders[Order Date], MATCH(A1750, Orders[Order ID],0))</f>
        <v>42576</v>
      </c>
      <c r="D1750">
        <f>SUMIF(Orders[Order ID], A1750, Orders[Sales])</f>
        <v>15.712</v>
      </c>
      <c r="I1750" t="s">
        <v>4914</v>
      </c>
      <c r="J1750" t="s">
        <v>1543</v>
      </c>
      <c r="K1750">
        <v>42576</v>
      </c>
      <c r="L1750">
        <v>15.712</v>
      </c>
    </row>
    <row r="1751" spans="1:12">
      <c r="A1751" t="str">
        <v>CA-2016-103107</v>
      </c>
      <c r="B1751" t="str">
        <f>INDEX(Orders[Customer ID], MATCH(A1751, Orders[Order ID],0))</f>
        <v>RB-19465</v>
      </c>
      <c r="C1751" s="4">
        <f>INDEX(Orders[Order Date], MATCH(A1751, Orders[Order ID],0))</f>
        <v>42555</v>
      </c>
      <c r="D1751">
        <f>SUMIF(Orders[Order ID], A1751, Orders[Sales])</f>
        <v>274.85599999999999</v>
      </c>
      <c r="I1751" t="s">
        <v>4994</v>
      </c>
      <c r="J1751" t="s">
        <v>290</v>
      </c>
      <c r="K1751">
        <v>42555</v>
      </c>
      <c r="L1751">
        <v>274.85599999999999</v>
      </c>
    </row>
    <row r="1752" spans="1:12">
      <c r="A1752" t="str">
        <v>CA-2016-103128</v>
      </c>
      <c r="B1752" t="str">
        <f>INDEX(Orders[Customer ID], MATCH(A1752, Orders[Order ID],0))</f>
        <v>SC-20845</v>
      </c>
      <c r="C1752" s="4">
        <f>INDEX(Orders[Order Date], MATCH(A1752, Orders[Order ID],0))</f>
        <v>42685</v>
      </c>
      <c r="D1752">
        <f>SUMIF(Orders[Order ID], A1752, Orders[Sales])</f>
        <v>14.112</v>
      </c>
      <c r="I1752" t="s">
        <v>4336</v>
      </c>
      <c r="J1752" t="s">
        <v>2601</v>
      </c>
      <c r="K1752">
        <v>42685</v>
      </c>
      <c r="L1752">
        <v>14.112</v>
      </c>
    </row>
    <row r="1753" spans="1:12">
      <c r="A1753" t="str">
        <v>CA-2016-103163</v>
      </c>
      <c r="B1753" t="str">
        <f>INDEX(Orders[Customer ID], MATCH(A1753, Orders[Order ID],0))</f>
        <v>FM-14290</v>
      </c>
      <c r="C1753" s="4">
        <f>INDEX(Orders[Order Date], MATCH(A1753, Orders[Order ID],0))</f>
        <v>42528</v>
      </c>
      <c r="D1753">
        <f>SUMIF(Orders[Order ID], A1753, Orders[Sales])</f>
        <v>9.5139999999999993</v>
      </c>
      <c r="I1753" t="s">
        <v>5102</v>
      </c>
      <c r="J1753" t="s">
        <v>984</v>
      </c>
      <c r="K1753">
        <v>42528</v>
      </c>
      <c r="L1753">
        <v>9.5139999999999993</v>
      </c>
    </row>
    <row r="1754" spans="1:12">
      <c r="A1754" t="str">
        <v>CA-2016-103359</v>
      </c>
      <c r="B1754" t="str">
        <f>INDEX(Orders[Customer ID], MATCH(A1754, Orders[Order ID],0))</f>
        <v>LC-16885</v>
      </c>
      <c r="C1754" s="4">
        <f>INDEX(Orders[Order Date], MATCH(A1754, Orders[Order ID],0))</f>
        <v>42726</v>
      </c>
      <c r="D1754">
        <f>SUMIF(Orders[Order ID], A1754, Orders[Sales])</f>
        <v>25.584</v>
      </c>
      <c r="I1754" t="s">
        <v>4002</v>
      </c>
      <c r="J1754" t="s">
        <v>422</v>
      </c>
      <c r="K1754">
        <v>42726</v>
      </c>
      <c r="L1754">
        <v>25.584</v>
      </c>
    </row>
    <row r="1755" spans="1:12">
      <c r="A1755" t="str">
        <v>CA-2016-103464</v>
      </c>
      <c r="B1755" t="str">
        <f>INDEX(Orders[Customer ID], MATCH(A1755, Orders[Order ID],0))</f>
        <v>PG-18820</v>
      </c>
      <c r="C1755" s="4">
        <f>INDEX(Orders[Order Date], MATCH(A1755, Orders[Order ID],0))</f>
        <v>42692</v>
      </c>
      <c r="D1755">
        <f>SUMIF(Orders[Order ID], A1755, Orders[Sales])</f>
        <v>595</v>
      </c>
      <c r="I1755" t="s">
        <v>4281</v>
      </c>
      <c r="J1755" t="s">
        <v>997</v>
      </c>
      <c r="K1755">
        <v>42692</v>
      </c>
      <c r="L1755">
        <v>595</v>
      </c>
    </row>
    <row r="1756" spans="1:12">
      <c r="A1756" t="str">
        <v>CA-2016-103709</v>
      </c>
      <c r="B1756" t="str">
        <f>INDEX(Orders[Customer ID], MATCH(A1756, Orders[Order ID],0))</f>
        <v>LP-17095</v>
      </c>
      <c r="C1756" s="4">
        <f>INDEX(Orders[Order Date], MATCH(A1756, Orders[Order ID],0))</f>
        <v>42621</v>
      </c>
      <c r="D1756">
        <f>SUMIF(Orders[Order ID], A1756, Orders[Sales])</f>
        <v>310.86</v>
      </c>
      <c r="I1756" t="s">
        <v>4712</v>
      </c>
      <c r="J1756" t="s">
        <v>293</v>
      </c>
      <c r="K1756">
        <v>42621</v>
      </c>
      <c r="L1756">
        <v>310.86</v>
      </c>
    </row>
    <row r="1757" spans="1:12">
      <c r="A1757" t="str">
        <v>CA-2016-103730</v>
      </c>
      <c r="B1757" t="str">
        <f>INDEX(Orders[Customer ID], MATCH(A1757, Orders[Order ID],0))</f>
        <v>SC-20725</v>
      </c>
      <c r="C1757" s="4">
        <f>INDEX(Orders[Order Date], MATCH(A1757, Orders[Order ID],0))</f>
        <v>42533</v>
      </c>
      <c r="D1757">
        <f>SUMIF(Orders[Order ID], A1757, Orders[Sales])</f>
        <v>487.5</v>
      </c>
      <c r="I1757" t="s">
        <v>5084</v>
      </c>
      <c r="J1757" t="s">
        <v>2985</v>
      </c>
      <c r="K1757">
        <v>42533</v>
      </c>
      <c r="L1757">
        <v>487.5</v>
      </c>
    </row>
    <row r="1758" spans="1:12">
      <c r="A1758" t="str">
        <v>CA-2016-103891</v>
      </c>
      <c r="B1758" t="str">
        <f>INDEX(Orders[Customer ID], MATCH(A1758, Orders[Order ID],0))</f>
        <v>KH-16690</v>
      </c>
      <c r="C1758" s="4">
        <f>INDEX(Orders[Order Date], MATCH(A1758, Orders[Order ID],0))</f>
        <v>42563</v>
      </c>
      <c r="D1758">
        <f>SUMIF(Orders[Order ID], A1758, Orders[Sales])</f>
        <v>95.76</v>
      </c>
      <c r="I1758" t="s">
        <v>4975</v>
      </c>
      <c r="J1758" t="s">
        <v>60</v>
      </c>
      <c r="K1758">
        <v>42563</v>
      </c>
      <c r="L1758">
        <v>95.76</v>
      </c>
    </row>
    <row r="1759" spans="1:12">
      <c r="A1759" t="str">
        <v>CA-2016-103919</v>
      </c>
      <c r="B1759" t="str">
        <f>INDEX(Orders[Customer ID], MATCH(A1759, Orders[Order ID],0))</f>
        <v>TP-21565</v>
      </c>
      <c r="C1759" s="4">
        <f>INDEX(Orders[Order Date], MATCH(A1759, Orders[Order ID],0))</f>
        <v>42646</v>
      </c>
      <c r="D1759">
        <f>SUMIF(Orders[Order ID], A1759, Orders[Sales])</f>
        <v>38.08</v>
      </c>
      <c r="I1759" t="s">
        <v>4538</v>
      </c>
      <c r="J1759" t="s">
        <v>3890</v>
      </c>
      <c r="K1759">
        <v>42646</v>
      </c>
      <c r="L1759">
        <v>38.08</v>
      </c>
    </row>
    <row r="1760" spans="1:12">
      <c r="A1760" t="str">
        <v>CA-2016-103947</v>
      </c>
      <c r="B1760" t="str">
        <f>INDEX(Orders[Customer ID], MATCH(A1760, Orders[Order ID],0))</f>
        <v>BB-10990</v>
      </c>
      <c r="C1760" s="4">
        <f>INDEX(Orders[Order Date], MATCH(A1760, Orders[Order ID],0))</f>
        <v>42461</v>
      </c>
      <c r="D1760">
        <f>SUMIF(Orders[Order ID], A1760, Orders[Sales])</f>
        <v>61.703999999999994</v>
      </c>
      <c r="I1760" t="s">
        <v>5342</v>
      </c>
      <c r="J1760" t="s">
        <v>2220</v>
      </c>
      <c r="K1760">
        <v>42461</v>
      </c>
      <c r="L1760">
        <v>61.703999999999994</v>
      </c>
    </row>
    <row r="1761" spans="1:12">
      <c r="A1761" t="str">
        <v>CA-2016-103982</v>
      </c>
      <c r="B1761" t="str">
        <f>INDEX(Orders[Customer ID], MATCH(A1761, Orders[Order ID],0))</f>
        <v>AA-10315</v>
      </c>
      <c r="C1761" s="4">
        <f>INDEX(Orders[Order Date], MATCH(A1761, Orders[Order ID],0))</f>
        <v>42432</v>
      </c>
      <c r="D1761">
        <f>SUMIF(Orders[Order ID], A1761, Orders[Sales])</f>
        <v>4406.0720000000001</v>
      </c>
      <c r="I1761" t="s">
        <v>5443</v>
      </c>
      <c r="J1761" t="s">
        <v>2964</v>
      </c>
      <c r="K1761">
        <v>42432</v>
      </c>
      <c r="L1761">
        <v>4406.0720000000001</v>
      </c>
    </row>
    <row r="1762" spans="1:12">
      <c r="A1762" t="str">
        <v>CA-2016-104150</v>
      </c>
      <c r="B1762" t="str">
        <f>INDEX(Orders[Customer ID], MATCH(A1762, Orders[Order ID],0))</f>
        <v>AG-10330</v>
      </c>
      <c r="C1762" s="4">
        <f>INDEX(Orders[Order Date], MATCH(A1762, Orders[Order ID],0))</f>
        <v>42585</v>
      </c>
      <c r="D1762">
        <f>SUMIF(Orders[Order ID], A1762, Orders[Sales])</f>
        <v>248.82</v>
      </c>
      <c r="I1762" t="s">
        <v>4886</v>
      </c>
      <c r="J1762" t="s">
        <v>245</v>
      </c>
      <c r="K1762">
        <v>42585</v>
      </c>
      <c r="L1762">
        <v>248.82</v>
      </c>
    </row>
    <row r="1763" spans="1:12">
      <c r="A1763" t="str">
        <v>CA-2016-104157</v>
      </c>
      <c r="B1763" t="str">
        <f>INDEX(Orders[Customer ID], MATCH(A1763, Orders[Order ID],0))</f>
        <v>MT-17815</v>
      </c>
      <c r="C1763" s="4">
        <f>INDEX(Orders[Order Date], MATCH(A1763, Orders[Order ID],0))</f>
        <v>42576</v>
      </c>
      <c r="D1763">
        <f>SUMIF(Orders[Order ID], A1763, Orders[Sales])</f>
        <v>2503.4699999999998</v>
      </c>
      <c r="I1763" t="s">
        <v>4915</v>
      </c>
      <c r="J1763" t="s">
        <v>1338</v>
      </c>
      <c r="K1763">
        <v>42576</v>
      </c>
      <c r="L1763">
        <v>2503.4699999999998</v>
      </c>
    </row>
    <row r="1764" spans="1:12">
      <c r="A1764" t="str">
        <v>CA-2016-104276</v>
      </c>
      <c r="B1764" t="str">
        <f>INDEX(Orders[Customer ID], MATCH(A1764, Orders[Order ID],0))</f>
        <v>HF-14995</v>
      </c>
      <c r="C1764" s="4">
        <f>INDEX(Orders[Order Date], MATCH(A1764, Orders[Order ID],0))</f>
        <v>42701</v>
      </c>
      <c r="D1764">
        <f>SUMIF(Orders[Order ID], A1764, Orders[Sales])</f>
        <v>447.78300000000002</v>
      </c>
      <c r="I1764" t="s">
        <v>4186</v>
      </c>
      <c r="J1764" t="s">
        <v>538</v>
      </c>
      <c r="K1764">
        <v>42701</v>
      </c>
      <c r="L1764">
        <v>447.78300000000002</v>
      </c>
    </row>
    <row r="1765" spans="1:12">
      <c r="A1765" t="str">
        <v>CA-2016-104311</v>
      </c>
      <c r="B1765" t="str">
        <f>INDEX(Orders[Customer ID], MATCH(A1765, Orders[Order ID],0))</f>
        <v>AS-10090</v>
      </c>
      <c r="C1765" s="4">
        <f>INDEX(Orders[Order Date], MATCH(A1765, Orders[Order ID],0))</f>
        <v>42492</v>
      </c>
      <c r="D1765">
        <f>SUMIF(Orders[Order ID], A1765, Orders[Sales])</f>
        <v>36.648000000000003</v>
      </c>
      <c r="I1765" t="s">
        <v>5243</v>
      </c>
      <c r="J1765" t="s">
        <v>744</v>
      </c>
      <c r="K1765">
        <v>42492</v>
      </c>
      <c r="L1765">
        <v>36.648000000000003</v>
      </c>
    </row>
    <row r="1766" spans="1:12">
      <c r="A1766" t="str">
        <v>CA-2016-104633</v>
      </c>
      <c r="B1766" t="str">
        <f>INDEX(Orders[Customer ID], MATCH(A1766, Orders[Order ID],0))</f>
        <v>EA-14035</v>
      </c>
      <c r="C1766" s="4">
        <f>INDEX(Orders[Order Date], MATCH(A1766, Orders[Order ID],0))</f>
        <v>42533</v>
      </c>
      <c r="D1766">
        <f>SUMIF(Orders[Order ID], A1766, Orders[Sales])</f>
        <v>198.84</v>
      </c>
      <c r="I1766" t="s">
        <v>5089</v>
      </c>
      <c r="J1766" t="s">
        <v>2730</v>
      </c>
      <c r="K1766">
        <v>42533</v>
      </c>
      <c r="L1766">
        <v>198.84</v>
      </c>
    </row>
    <row r="1767" spans="1:12">
      <c r="A1767" t="str">
        <v>CA-2016-104689</v>
      </c>
      <c r="B1767" t="str">
        <f>INDEX(Orders[Customer ID], MATCH(A1767, Orders[Order ID],0))</f>
        <v>FH-14365</v>
      </c>
      <c r="C1767" s="4">
        <f>INDEX(Orders[Order Date], MATCH(A1767, Orders[Order ID],0))</f>
        <v>42705</v>
      </c>
      <c r="D1767">
        <f>SUMIF(Orders[Order ID], A1767, Orders[Sales])</f>
        <v>23.04</v>
      </c>
      <c r="I1767" t="s">
        <v>4168</v>
      </c>
      <c r="J1767" t="s">
        <v>135</v>
      </c>
      <c r="K1767">
        <v>42705</v>
      </c>
      <c r="L1767">
        <v>23.04</v>
      </c>
    </row>
    <row r="1768" spans="1:12">
      <c r="A1768" t="str">
        <v>CA-2016-104969</v>
      </c>
      <c r="B1768" t="str">
        <f>INDEX(Orders[Customer ID], MATCH(A1768, Orders[Order ID],0))</f>
        <v>EH-14125</v>
      </c>
      <c r="C1768" s="4">
        <f>INDEX(Orders[Order Date], MATCH(A1768, Orders[Order ID],0))</f>
        <v>42468</v>
      </c>
      <c r="D1768">
        <f>SUMIF(Orders[Order ID], A1768, Orders[Sales])</f>
        <v>129.976</v>
      </c>
      <c r="I1768" t="s">
        <v>5318</v>
      </c>
      <c r="J1768" t="s">
        <v>2733</v>
      </c>
      <c r="K1768">
        <v>42468</v>
      </c>
      <c r="L1768">
        <v>129.976</v>
      </c>
    </row>
    <row r="1769" spans="1:12">
      <c r="A1769" t="str">
        <v>CA-2016-104983</v>
      </c>
      <c r="B1769" t="str">
        <f>INDEX(Orders[Customer ID], MATCH(A1769, Orders[Order ID],0))</f>
        <v>FM-14215</v>
      </c>
      <c r="C1769" s="4">
        <f>INDEX(Orders[Order Date], MATCH(A1769, Orders[Order ID],0))</f>
        <v>42554</v>
      </c>
      <c r="D1769">
        <f>SUMIF(Orders[Order ID], A1769, Orders[Sales])</f>
        <v>123.92</v>
      </c>
      <c r="I1769" t="s">
        <v>4998</v>
      </c>
      <c r="J1769" t="s">
        <v>194</v>
      </c>
      <c r="K1769">
        <v>42554</v>
      </c>
      <c r="L1769">
        <v>123.92</v>
      </c>
    </row>
    <row r="1770" spans="1:12">
      <c r="A1770" t="str">
        <v>CA-2016-105018</v>
      </c>
      <c r="B1770" t="str">
        <f>INDEX(Orders[Customer ID], MATCH(A1770, Orders[Order ID],0))</f>
        <v>SK-19990</v>
      </c>
      <c r="C1770" s="4">
        <f>INDEX(Orders[Order Date], MATCH(A1770, Orders[Order ID],0))</f>
        <v>42702</v>
      </c>
      <c r="D1770">
        <f>SUMIF(Orders[Order ID], A1770, Orders[Sales])</f>
        <v>7.16</v>
      </c>
      <c r="I1770" t="s">
        <v>4174</v>
      </c>
      <c r="J1770" t="s">
        <v>238</v>
      </c>
      <c r="K1770">
        <v>42702</v>
      </c>
      <c r="L1770">
        <v>7.16</v>
      </c>
    </row>
    <row r="1771" spans="1:12">
      <c r="A1771" t="str">
        <v>CA-2016-105081</v>
      </c>
      <c r="B1771" t="str">
        <f>INDEX(Orders[Customer ID], MATCH(A1771, Orders[Order ID],0))</f>
        <v>JE-15715</v>
      </c>
      <c r="C1771" s="4">
        <f>INDEX(Orders[Order Date], MATCH(A1771, Orders[Order ID],0))</f>
        <v>42729</v>
      </c>
      <c r="D1771">
        <f>SUMIF(Orders[Order ID], A1771, Orders[Sales])</f>
        <v>2445.6019999999999</v>
      </c>
      <c r="I1771" t="s">
        <v>3974</v>
      </c>
      <c r="J1771" t="s">
        <v>1244</v>
      </c>
      <c r="K1771">
        <v>42729</v>
      </c>
      <c r="L1771">
        <v>2445.6019999999999</v>
      </c>
    </row>
    <row r="1772" spans="1:12">
      <c r="A1772" t="str">
        <v>CA-2016-105207</v>
      </c>
      <c r="B1772" t="str">
        <f>INDEX(Orders[Customer ID], MATCH(A1772, Orders[Order ID],0))</f>
        <v>BO-11350</v>
      </c>
      <c r="C1772" s="4">
        <f>INDEX(Orders[Order Date], MATCH(A1772, Orders[Order ID],0))</f>
        <v>42372</v>
      </c>
      <c r="D1772">
        <f>SUMIF(Orders[Order ID], A1772, Orders[Sales])</f>
        <v>1604.73</v>
      </c>
      <c r="I1772" t="s">
        <v>5550</v>
      </c>
      <c r="J1772" t="s">
        <v>2652</v>
      </c>
      <c r="K1772">
        <v>42372</v>
      </c>
      <c r="L1772">
        <v>1604.73</v>
      </c>
    </row>
    <row r="1773" spans="1:12">
      <c r="A1773" t="str">
        <v>CA-2016-105256</v>
      </c>
      <c r="B1773" t="str">
        <f>INDEX(Orders[Customer ID], MATCH(A1773, Orders[Order ID],0))</f>
        <v>JK-15730</v>
      </c>
      <c r="C1773" s="4">
        <f>INDEX(Orders[Order Date], MATCH(A1773, Orders[Order ID],0))</f>
        <v>42510</v>
      </c>
      <c r="D1773">
        <f>SUMIF(Orders[Order ID], A1773, Orders[Sales])</f>
        <v>1363.96</v>
      </c>
      <c r="I1773" t="s">
        <v>5175</v>
      </c>
      <c r="J1773" t="s">
        <v>1888</v>
      </c>
      <c r="K1773">
        <v>42510</v>
      </c>
      <c r="L1773">
        <v>1363.96</v>
      </c>
    </row>
    <row r="1774" spans="1:12">
      <c r="A1774" t="str">
        <v>CA-2016-105263</v>
      </c>
      <c r="B1774" t="str">
        <f>INDEX(Orders[Customer ID], MATCH(A1774, Orders[Order ID],0))</f>
        <v>LM-17065</v>
      </c>
      <c r="C1774" s="4">
        <f>INDEX(Orders[Order Date], MATCH(A1774, Orders[Order ID],0))</f>
        <v>42588</v>
      </c>
      <c r="D1774">
        <f>SUMIF(Orders[Order ID], A1774, Orders[Sales])</f>
        <v>38.340000000000003</v>
      </c>
      <c r="I1774" t="s">
        <v>4881</v>
      </c>
      <c r="J1774" t="s">
        <v>4130</v>
      </c>
      <c r="K1774">
        <v>42588</v>
      </c>
      <c r="L1774">
        <v>38.340000000000003</v>
      </c>
    </row>
    <row r="1775" spans="1:12">
      <c r="A1775" t="str">
        <v>CA-2016-105277</v>
      </c>
      <c r="B1775" t="str">
        <f>INDEX(Orders[Customer ID], MATCH(A1775, Orders[Order ID],0))</f>
        <v>LM-17065</v>
      </c>
      <c r="C1775" s="4">
        <f>INDEX(Orders[Order Date], MATCH(A1775, Orders[Order ID],0))</f>
        <v>42708</v>
      </c>
      <c r="D1775">
        <f>SUMIF(Orders[Order ID], A1775, Orders[Sales])</f>
        <v>15.528</v>
      </c>
      <c r="I1775" t="s">
        <v>4129</v>
      </c>
      <c r="J1775" t="s">
        <v>4130</v>
      </c>
      <c r="K1775">
        <v>42708</v>
      </c>
      <c r="L1775">
        <v>15.528</v>
      </c>
    </row>
    <row r="1776" spans="1:12">
      <c r="A1776" t="str">
        <v>CA-2016-105284</v>
      </c>
      <c r="B1776" t="str">
        <f>INDEX(Orders[Customer ID], MATCH(A1776, Orders[Order ID],0))</f>
        <v>MG-17650</v>
      </c>
      <c r="C1776" s="4">
        <f>INDEX(Orders[Order Date], MATCH(A1776, Orders[Order ID],0))</f>
        <v>42698</v>
      </c>
      <c r="D1776">
        <f>SUMIF(Orders[Order ID], A1776, Orders[Sales])</f>
        <v>4.4160000000000004</v>
      </c>
      <c r="I1776" t="s">
        <v>4215</v>
      </c>
      <c r="J1776" t="s">
        <v>826</v>
      </c>
      <c r="K1776">
        <v>42698</v>
      </c>
      <c r="L1776">
        <v>4.4160000000000004</v>
      </c>
    </row>
    <row r="1777" spans="1:12">
      <c r="A1777" t="str">
        <v>CA-2016-105291</v>
      </c>
      <c r="B1777" t="str">
        <f>INDEX(Orders[Customer ID], MATCH(A1777, Orders[Order ID],0))</f>
        <v>SP-20920</v>
      </c>
      <c r="C1777" s="4">
        <f>INDEX(Orders[Order Date], MATCH(A1777, Orders[Order ID],0))</f>
        <v>42673</v>
      </c>
      <c r="D1777">
        <f>SUMIF(Orders[Order ID], A1777, Orders[Sales])</f>
        <v>3.62</v>
      </c>
      <c r="I1777" t="s">
        <v>4425</v>
      </c>
      <c r="J1777" t="s">
        <v>1714</v>
      </c>
      <c r="K1777">
        <v>42673</v>
      </c>
      <c r="L1777">
        <v>3.62</v>
      </c>
    </row>
    <row r="1778" spans="1:12">
      <c r="A1778" t="str">
        <v>CA-2016-105354</v>
      </c>
      <c r="B1778" t="str">
        <f>INDEX(Orders[Customer ID], MATCH(A1778, Orders[Order ID],0))</f>
        <v>PW-19030</v>
      </c>
      <c r="C1778" s="4">
        <f>INDEX(Orders[Order Date], MATCH(A1778, Orders[Order ID],0))</f>
        <v>42706</v>
      </c>
      <c r="D1778">
        <f>SUMIF(Orders[Order ID], A1778, Orders[Sales])</f>
        <v>115.84</v>
      </c>
      <c r="I1778" t="s">
        <v>4150</v>
      </c>
      <c r="J1778" t="s">
        <v>1237</v>
      </c>
      <c r="K1778">
        <v>42706</v>
      </c>
      <c r="L1778">
        <v>115.84</v>
      </c>
    </row>
    <row r="1779" spans="1:12">
      <c r="A1779" t="str">
        <v>CA-2016-105459</v>
      </c>
      <c r="B1779" t="str">
        <f>INDEX(Orders[Customer ID], MATCH(A1779, Orders[Order ID],0))</f>
        <v>NP-18700</v>
      </c>
      <c r="C1779" s="4">
        <f>INDEX(Orders[Order Date], MATCH(A1779, Orders[Order ID],0))</f>
        <v>42594</v>
      </c>
      <c r="D1779">
        <f>SUMIF(Orders[Order ID], A1779, Orders[Sales])</f>
        <v>1800.1679999999999</v>
      </c>
      <c r="I1779" t="s">
        <v>4868</v>
      </c>
      <c r="J1779" t="s">
        <v>2655</v>
      </c>
      <c r="K1779">
        <v>42594</v>
      </c>
      <c r="L1779">
        <v>1800.1679999999999</v>
      </c>
    </row>
    <row r="1780" spans="1:12">
      <c r="A1780" t="str">
        <v>CA-2016-105473</v>
      </c>
      <c r="B1780" t="str">
        <f>INDEX(Orders[Customer ID], MATCH(A1780, Orders[Order ID],0))</f>
        <v>BM-11785</v>
      </c>
      <c r="C1780" s="4">
        <f>INDEX(Orders[Order Date], MATCH(A1780, Orders[Order ID],0))</f>
        <v>42476</v>
      </c>
      <c r="D1780">
        <f>SUMIF(Orders[Order ID], A1780, Orders[Sales])</f>
        <v>28.8</v>
      </c>
      <c r="I1780" t="s">
        <v>5290</v>
      </c>
      <c r="J1780" t="s">
        <v>3228</v>
      </c>
      <c r="K1780">
        <v>42476</v>
      </c>
      <c r="L1780">
        <v>28.8</v>
      </c>
    </row>
    <row r="1781" spans="1:12">
      <c r="A1781" t="str">
        <v>CA-2016-105494</v>
      </c>
      <c r="B1781" t="str">
        <f>INDEX(Orders[Customer ID], MATCH(A1781, Orders[Order ID],0))</f>
        <v>PC-18745</v>
      </c>
      <c r="C1781" s="4">
        <f>INDEX(Orders[Order Date], MATCH(A1781, Orders[Order ID],0))</f>
        <v>42684</v>
      </c>
      <c r="D1781">
        <f>SUMIF(Orders[Order ID], A1781, Orders[Sales])</f>
        <v>225.82799999999997</v>
      </c>
      <c r="I1781" t="s">
        <v>4337</v>
      </c>
      <c r="J1781" t="s">
        <v>79</v>
      </c>
      <c r="K1781">
        <v>42684</v>
      </c>
      <c r="L1781">
        <v>225.82799999999997</v>
      </c>
    </row>
    <row r="1782" spans="1:12">
      <c r="A1782" t="str">
        <v>CA-2016-105585</v>
      </c>
      <c r="B1782" t="str">
        <f>INDEX(Orders[Customer ID], MATCH(A1782, Orders[Order ID],0))</f>
        <v>RF-19735</v>
      </c>
      <c r="C1782" s="4">
        <f>INDEX(Orders[Order Date], MATCH(A1782, Orders[Order ID],0))</f>
        <v>42608</v>
      </c>
      <c r="D1782">
        <f>SUMIF(Orders[Order ID], A1782, Orders[Sales])</f>
        <v>165.13</v>
      </c>
      <c r="I1782" t="s">
        <v>4800</v>
      </c>
      <c r="J1782" t="s">
        <v>1938</v>
      </c>
      <c r="K1782">
        <v>42608</v>
      </c>
      <c r="L1782">
        <v>165.13</v>
      </c>
    </row>
    <row r="1783" spans="1:12">
      <c r="A1783" t="str">
        <v>CA-2016-105662</v>
      </c>
      <c r="B1783" t="str">
        <f>INDEX(Orders[Customer ID], MATCH(A1783, Orders[Order ID],0))</f>
        <v>RB-19465</v>
      </c>
      <c r="C1783" s="4">
        <f>INDEX(Orders[Order Date], MATCH(A1783, Orders[Order ID],0))</f>
        <v>42495</v>
      </c>
      <c r="D1783">
        <f>SUMIF(Orders[Order ID], A1783, Orders[Sales])</f>
        <v>270.72800000000001</v>
      </c>
      <c r="I1783" t="s">
        <v>5233</v>
      </c>
      <c r="J1783" t="s">
        <v>290</v>
      </c>
      <c r="K1783">
        <v>42495</v>
      </c>
      <c r="L1783">
        <v>270.72800000000001</v>
      </c>
    </row>
    <row r="1784" spans="1:12">
      <c r="A1784" t="str">
        <v>CA-2016-105732</v>
      </c>
      <c r="B1784" t="str">
        <f>INDEX(Orders[Customer ID], MATCH(A1784, Orders[Order ID],0))</f>
        <v>AG-10270</v>
      </c>
      <c r="C1784" s="4">
        <f>INDEX(Orders[Order Date], MATCH(A1784, Orders[Order ID],0))</f>
        <v>42626</v>
      </c>
      <c r="D1784">
        <f>SUMIF(Orders[Order ID], A1784, Orders[Sales])</f>
        <v>2374.73</v>
      </c>
      <c r="I1784" t="s">
        <v>4670</v>
      </c>
      <c r="J1784" t="s">
        <v>3578</v>
      </c>
      <c r="K1784">
        <v>42626</v>
      </c>
      <c r="L1784">
        <v>2374.73</v>
      </c>
    </row>
    <row r="1785" spans="1:12">
      <c r="A1785" t="str">
        <v>CA-2016-105746</v>
      </c>
      <c r="B1785" t="str">
        <f>INDEX(Orders[Customer ID], MATCH(A1785, Orders[Order ID],0))</f>
        <v>BD-11605</v>
      </c>
      <c r="C1785" s="4">
        <f>INDEX(Orders[Order Date], MATCH(A1785, Orders[Order ID],0))</f>
        <v>42734</v>
      </c>
      <c r="D1785">
        <f>SUMIF(Orders[Order ID], A1785, Orders[Sales])</f>
        <v>170.786</v>
      </c>
      <c r="I1785" t="s">
        <v>3936</v>
      </c>
      <c r="J1785" t="s">
        <v>2055</v>
      </c>
      <c r="K1785">
        <v>42734</v>
      </c>
      <c r="L1785">
        <v>170.786</v>
      </c>
    </row>
    <row r="1786" spans="1:12">
      <c r="A1786" t="str">
        <v>CA-2016-105753</v>
      </c>
      <c r="B1786" t="str">
        <f>INDEX(Orders[Customer ID], MATCH(A1786, Orders[Order ID],0))</f>
        <v>LC-16960</v>
      </c>
      <c r="C1786" s="4">
        <f>INDEX(Orders[Order Date], MATCH(A1786, Orders[Order ID],0))</f>
        <v>42663</v>
      </c>
      <c r="D1786">
        <f>SUMIF(Orders[Order ID], A1786, Orders[Sales])</f>
        <v>61.1</v>
      </c>
      <c r="I1786" t="s">
        <v>4485</v>
      </c>
      <c r="J1786" t="s">
        <v>4486</v>
      </c>
      <c r="K1786">
        <v>42663</v>
      </c>
      <c r="L1786">
        <v>61.1</v>
      </c>
    </row>
    <row r="1787" spans="1:12">
      <c r="A1787" t="str">
        <v>CA-2016-105760</v>
      </c>
      <c r="B1787" t="str">
        <f>INDEX(Orders[Customer ID], MATCH(A1787, Orders[Order ID],0))</f>
        <v>KC-16255</v>
      </c>
      <c r="C1787" s="4">
        <f>INDEX(Orders[Order Date], MATCH(A1787, Orders[Order ID],0))</f>
        <v>42540</v>
      </c>
      <c r="D1787">
        <f>SUMIF(Orders[Order ID], A1787, Orders[Sales])</f>
        <v>17.12</v>
      </c>
      <c r="I1787" t="s">
        <v>5054</v>
      </c>
      <c r="J1787" t="s">
        <v>4280</v>
      </c>
      <c r="K1787">
        <v>42540</v>
      </c>
      <c r="L1787">
        <v>17.12</v>
      </c>
    </row>
    <row r="1788" spans="1:12">
      <c r="A1788" t="str">
        <v>CA-2016-105781</v>
      </c>
      <c r="B1788" t="str">
        <f>INDEX(Orders[Customer ID], MATCH(A1788, Orders[Order ID],0))</f>
        <v>JF-15565</v>
      </c>
      <c r="C1788" s="4">
        <f>INDEX(Orders[Order Date], MATCH(A1788, Orders[Order ID],0))</f>
        <v>42416</v>
      </c>
      <c r="D1788">
        <f>SUMIF(Orders[Order ID], A1788, Orders[Sales])</f>
        <v>416.61599999999999</v>
      </c>
      <c r="I1788" t="s">
        <v>5470</v>
      </c>
      <c r="J1788" t="s">
        <v>1423</v>
      </c>
      <c r="K1788">
        <v>42416</v>
      </c>
      <c r="L1788">
        <v>416.61599999999999</v>
      </c>
    </row>
    <row r="1789" spans="1:12">
      <c r="A1789" t="str">
        <v>CA-2016-105816</v>
      </c>
      <c r="B1789" t="str">
        <f>INDEX(Orders[Customer ID], MATCH(A1789, Orders[Order ID],0))</f>
        <v>JM-15265</v>
      </c>
      <c r="C1789" s="4">
        <f>INDEX(Orders[Order Date], MATCH(A1789, Orders[Order ID],0))</f>
        <v>42715</v>
      </c>
      <c r="D1789">
        <f>SUMIF(Orders[Order ID], A1789, Orders[Sales])</f>
        <v>1045.21</v>
      </c>
      <c r="I1789" t="s">
        <v>4056</v>
      </c>
      <c r="J1789" t="s">
        <v>1021</v>
      </c>
      <c r="K1789">
        <v>42715</v>
      </c>
      <c r="L1789">
        <v>1045.21</v>
      </c>
    </row>
    <row r="1790" spans="1:12">
      <c r="A1790" t="str">
        <v>CA-2016-105900</v>
      </c>
      <c r="B1790" t="str">
        <f>INDEX(Orders[Customer ID], MATCH(A1790, Orders[Order ID],0))</f>
        <v>BS-11590</v>
      </c>
      <c r="C1790" s="4">
        <f>INDEX(Orders[Order Date], MATCH(A1790, Orders[Order ID],0))</f>
        <v>42630</v>
      </c>
      <c r="D1790">
        <f>SUMIF(Orders[Order ID], A1790, Orders[Sales])</f>
        <v>33.4</v>
      </c>
      <c r="I1790" t="s">
        <v>4654</v>
      </c>
      <c r="J1790" t="s">
        <v>973</v>
      </c>
      <c r="K1790">
        <v>42630</v>
      </c>
      <c r="L1790">
        <v>33.4</v>
      </c>
    </row>
    <row r="1791" spans="1:12">
      <c r="A1791" t="str">
        <v>CA-2016-105963</v>
      </c>
      <c r="B1791" t="str">
        <f>INDEX(Orders[Customer ID], MATCH(A1791, Orders[Order ID],0))</f>
        <v>SC-20770</v>
      </c>
      <c r="C1791" s="4">
        <f>INDEX(Orders[Order Date], MATCH(A1791, Orders[Order ID],0))</f>
        <v>42689</v>
      </c>
      <c r="D1791">
        <f>SUMIF(Orders[Order ID], A1791, Orders[Sales])</f>
        <v>99.39</v>
      </c>
      <c r="I1791" t="s">
        <v>4290</v>
      </c>
      <c r="J1791" t="s">
        <v>1126</v>
      </c>
      <c r="K1791">
        <v>42689</v>
      </c>
      <c r="L1791">
        <v>99.39</v>
      </c>
    </row>
    <row r="1792" spans="1:12">
      <c r="A1792" t="str">
        <v>CA-2016-106075</v>
      </c>
      <c r="B1792" t="str">
        <f>INDEX(Orders[Customer ID], MATCH(A1792, Orders[Order ID],0))</f>
        <v>HM-14980</v>
      </c>
      <c r="C1792" s="4">
        <f>INDEX(Orders[Order Date], MATCH(A1792, Orders[Order ID],0))</f>
        <v>42631</v>
      </c>
      <c r="D1792">
        <f>SUMIF(Orders[Order ID], A1792, Orders[Sales])</f>
        <v>4.6159999999999997</v>
      </c>
      <c r="I1792" t="s">
        <v>4636</v>
      </c>
      <c r="J1792" t="s">
        <v>3412</v>
      </c>
      <c r="K1792">
        <v>42631</v>
      </c>
      <c r="L1792">
        <v>4.6159999999999997</v>
      </c>
    </row>
    <row r="1793" spans="1:12">
      <c r="A1793" t="str">
        <v>CA-2016-106243</v>
      </c>
      <c r="B1793" t="str">
        <f>INDEX(Orders[Customer ID], MATCH(A1793, Orders[Order ID],0))</f>
        <v>GM-14680</v>
      </c>
      <c r="C1793" s="4">
        <f>INDEX(Orders[Order Date], MATCH(A1793, Orders[Order ID],0))</f>
        <v>42643</v>
      </c>
      <c r="D1793">
        <f>SUMIF(Orders[Order ID], A1793, Orders[Sales])</f>
        <v>523.91999999999996</v>
      </c>
      <c r="I1793" t="s">
        <v>4549</v>
      </c>
      <c r="J1793" t="s">
        <v>2741</v>
      </c>
      <c r="K1793">
        <v>42643</v>
      </c>
      <c r="L1793">
        <v>523.91999999999996</v>
      </c>
    </row>
    <row r="1794" spans="1:12">
      <c r="A1794" t="str">
        <v>CA-2016-106278</v>
      </c>
      <c r="B1794" t="str">
        <f>INDEX(Orders[Customer ID], MATCH(A1794, Orders[Order ID],0))</f>
        <v>BM-11140</v>
      </c>
      <c r="C1794" s="4">
        <f>INDEX(Orders[Order Date], MATCH(A1794, Orders[Order ID],0))</f>
        <v>42615</v>
      </c>
      <c r="D1794">
        <f>SUMIF(Orders[Order ID], A1794, Orders[Sales])</f>
        <v>281.916</v>
      </c>
      <c r="I1794" t="s">
        <v>4771</v>
      </c>
      <c r="J1794" t="s">
        <v>3743</v>
      </c>
      <c r="K1794">
        <v>42615</v>
      </c>
      <c r="L1794">
        <v>281.916</v>
      </c>
    </row>
    <row r="1795" spans="1:12">
      <c r="A1795" t="str">
        <v>CA-2016-106306</v>
      </c>
      <c r="B1795" t="str">
        <f>INDEX(Orders[Customer ID], MATCH(A1795, Orders[Order ID],0))</f>
        <v>PG-18820</v>
      </c>
      <c r="C1795" s="4">
        <f>INDEX(Orders[Order Date], MATCH(A1795, Orders[Order ID],0))</f>
        <v>42437</v>
      </c>
      <c r="D1795">
        <f>SUMIF(Orders[Order ID], A1795, Orders[Sales])</f>
        <v>9.702</v>
      </c>
      <c r="I1795" t="s">
        <v>5423</v>
      </c>
      <c r="J1795" t="s">
        <v>997</v>
      </c>
      <c r="K1795">
        <v>42437</v>
      </c>
      <c r="L1795">
        <v>9.702</v>
      </c>
    </row>
    <row r="1796" spans="1:12">
      <c r="A1796" t="str">
        <v>CA-2016-106341</v>
      </c>
      <c r="B1796" t="str">
        <f>INDEX(Orders[Customer ID], MATCH(A1796, Orders[Order ID],0))</f>
        <v>LF-17185</v>
      </c>
      <c r="C1796" s="4">
        <f>INDEX(Orders[Order Date], MATCH(A1796, Orders[Order ID],0))</f>
        <v>42663</v>
      </c>
      <c r="D1796">
        <f>SUMIF(Orders[Order ID], A1796, Orders[Sales])</f>
        <v>7.1520000000000001</v>
      </c>
      <c r="I1796" t="s">
        <v>4480</v>
      </c>
      <c r="J1796" t="s">
        <v>592</v>
      </c>
      <c r="K1796">
        <v>42663</v>
      </c>
      <c r="L1796">
        <v>7.1520000000000001</v>
      </c>
    </row>
    <row r="1797" spans="1:12">
      <c r="A1797" t="str">
        <v>CA-2016-106383</v>
      </c>
      <c r="B1797" t="str">
        <f>INDEX(Orders[Customer ID], MATCH(A1797, Orders[Order ID],0))</f>
        <v>BT-11440</v>
      </c>
      <c r="C1797" s="4">
        <f>INDEX(Orders[Order Date], MATCH(A1797, Orders[Order ID],0))</f>
        <v>42448</v>
      </c>
      <c r="D1797">
        <f>SUMIF(Orders[Order ID], A1797, Orders[Sales])</f>
        <v>72.293999999999997</v>
      </c>
      <c r="I1797" t="s">
        <v>5377</v>
      </c>
      <c r="J1797" t="s">
        <v>5057</v>
      </c>
      <c r="K1797">
        <v>42448</v>
      </c>
      <c r="L1797">
        <v>72.293999999999997</v>
      </c>
    </row>
    <row r="1798" spans="1:12">
      <c r="A1798" t="str">
        <v>CA-2016-106397</v>
      </c>
      <c r="B1798" t="str">
        <f>INDEX(Orders[Customer ID], MATCH(A1798, Orders[Order ID],0))</f>
        <v>MJ-17740</v>
      </c>
      <c r="C1798" s="4">
        <f>INDEX(Orders[Order Date], MATCH(A1798, Orders[Order ID],0))</f>
        <v>42558</v>
      </c>
      <c r="D1798">
        <f>SUMIF(Orders[Order ID], A1798, Orders[Sales])</f>
        <v>58.94</v>
      </c>
      <c r="I1798" t="s">
        <v>4992</v>
      </c>
      <c r="J1798" t="s">
        <v>617</v>
      </c>
      <c r="K1798">
        <v>42558</v>
      </c>
      <c r="L1798">
        <v>58.94</v>
      </c>
    </row>
    <row r="1799" spans="1:12">
      <c r="A1799" t="str">
        <v>CA-2016-106460</v>
      </c>
      <c r="B1799" t="str">
        <f>INDEX(Orders[Customer ID], MATCH(A1799, Orders[Order ID],0))</f>
        <v>GT-14710</v>
      </c>
      <c r="C1799" s="4">
        <f>INDEX(Orders[Order Date], MATCH(A1799, Orders[Order ID],0))</f>
        <v>42419</v>
      </c>
      <c r="D1799">
        <f>SUMIF(Orders[Order ID], A1799, Orders[Sales])</f>
        <v>70.88</v>
      </c>
      <c r="I1799" t="s">
        <v>5466</v>
      </c>
      <c r="J1799" t="s">
        <v>975</v>
      </c>
      <c r="K1799">
        <v>42419</v>
      </c>
      <c r="L1799">
        <v>70.88</v>
      </c>
    </row>
    <row r="1800" spans="1:12">
      <c r="A1800" t="str">
        <v>CA-2016-106530</v>
      </c>
      <c r="B1800" t="str">
        <f>INDEX(Orders[Customer ID], MATCH(A1800, Orders[Order ID],0))</f>
        <v>CL-12565</v>
      </c>
      <c r="C1800" s="4">
        <f>INDEX(Orders[Order Date], MATCH(A1800, Orders[Order ID],0))</f>
        <v>42498</v>
      </c>
      <c r="D1800">
        <f>SUMIF(Orders[Order ID], A1800, Orders[Sales])</f>
        <v>1110.3440000000001</v>
      </c>
      <c r="I1800" t="s">
        <v>5218</v>
      </c>
      <c r="J1800" t="s">
        <v>3620</v>
      </c>
      <c r="K1800">
        <v>42498</v>
      </c>
      <c r="L1800">
        <v>1110.3440000000001</v>
      </c>
    </row>
    <row r="1801" spans="1:12">
      <c r="A1801" t="str">
        <v>CA-2016-106558</v>
      </c>
      <c r="B1801" t="str">
        <f>INDEX(Orders[Customer ID], MATCH(A1801, Orders[Order ID],0))</f>
        <v>DL-13495</v>
      </c>
      <c r="C1801" s="4">
        <f>INDEX(Orders[Order Date], MATCH(A1801, Orders[Order ID],0))</f>
        <v>42386</v>
      </c>
      <c r="D1801">
        <f>SUMIF(Orders[Order ID], A1801, Orders[Sales])</f>
        <v>316</v>
      </c>
      <c r="I1801" t="s">
        <v>5526</v>
      </c>
      <c r="J1801" t="s">
        <v>1796</v>
      </c>
      <c r="K1801">
        <v>42386</v>
      </c>
      <c r="L1801">
        <v>316</v>
      </c>
    </row>
    <row r="1802" spans="1:12">
      <c r="A1802" t="str">
        <v>CA-2016-106621</v>
      </c>
      <c r="B1802" t="str">
        <f>INDEX(Orders[Customer ID], MATCH(A1802, Orders[Order ID],0))</f>
        <v>DM-12955</v>
      </c>
      <c r="C1802" s="4">
        <f>INDEX(Orders[Order Date], MATCH(A1802, Orders[Order ID],0))</f>
        <v>42642</v>
      </c>
      <c r="D1802">
        <f>SUMIF(Orders[Order ID], A1802, Orders[Sales])</f>
        <v>10.496</v>
      </c>
      <c r="I1802" t="s">
        <v>4556</v>
      </c>
      <c r="J1802" t="s">
        <v>2403</v>
      </c>
      <c r="K1802">
        <v>42642</v>
      </c>
      <c r="L1802">
        <v>10.496</v>
      </c>
    </row>
    <row r="1803" spans="1:12">
      <c r="A1803" t="str">
        <v>CA-2016-106656</v>
      </c>
      <c r="B1803" t="str">
        <f>INDEX(Orders[Customer ID], MATCH(A1803, Orders[Order ID],0))</f>
        <v>DV-13045</v>
      </c>
      <c r="C1803" s="4">
        <f>INDEX(Orders[Order Date], MATCH(A1803, Orders[Order ID],0))</f>
        <v>42636</v>
      </c>
      <c r="D1803">
        <f>SUMIF(Orders[Order ID], A1803, Orders[Sales])</f>
        <v>22.979999999999997</v>
      </c>
      <c r="I1803" t="s">
        <v>4601</v>
      </c>
      <c r="J1803" t="s">
        <v>471</v>
      </c>
      <c r="K1803">
        <v>42636</v>
      </c>
      <c r="L1803">
        <v>22.979999999999997</v>
      </c>
    </row>
    <row r="1804" spans="1:12">
      <c r="A1804" t="str">
        <v>CA-2016-106894</v>
      </c>
      <c r="B1804" t="str">
        <f>INDEX(Orders[Customer ID], MATCH(A1804, Orders[Order ID],0))</f>
        <v>CA-12265</v>
      </c>
      <c r="C1804" s="4">
        <f>INDEX(Orders[Order Date], MATCH(A1804, Orders[Order ID],0))</f>
        <v>42407</v>
      </c>
      <c r="D1804">
        <f>SUMIF(Orders[Order ID], A1804, Orders[Sales])</f>
        <v>107.83</v>
      </c>
      <c r="I1804" t="s">
        <v>5482</v>
      </c>
      <c r="J1804" t="s">
        <v>1485</v>
      </c>
      <c r="K1804">
        <v>42407</v>
      </c>
      <c r="L1804">
        <v>107.83</v>
      </c>
    </row>
    <row r="1805" spans="1:12">
      <c r="A1805" t="str">
        <v>CA-2016-106915</v>
      </c>
      <c r="B1805" t="str">
        <f>INDEX(Orders[Customer ID], MATCH(A1805, Orders[Order ID],0))</f>
        <v>GA-14515</v>
      </c>
      <c r="C1805" s="4">
        <f>INDEX(Orders[Order Date], MATCH(A1805, Orders[Order ID],0))</f>
        <v>42700</v>
      </c>
      <c r="D1805">
        <f>SUMIF(Orders[Order ID], A1805, Orders[Sales])</f>
        <v>17.856000000000002</v>
      </c>
      <c r="I1805" t="s">
        <v>4198</v>
      </c>
      <c r="J1805" t="s">
        <v>2714</v>
      </c>
      <c r="K1805">
        <v>42700</v>
      </c>
      <c r="L1805">
        <v>17.856000000000002</v>
      </c>
    </row>
    <row r="1806" spans="1:12">
      <c r="A1806" t="str">
        <v>CA-2016-106950</v>
      </c>
      <c r="B1806" t="str">
        <f>INDEX(Orders[Customer ID], MATCH(A1806, Orders[Order ID],0))</f>
        <v>JE-15715</v>
      </c>
      <c r="C1806" s="4">
        <f>INDEX(Orders[Order Date], MATCH(A1806, Orders[Order ID],0))</f>
        <v>42615</v>
      </c>
      <c r="D1806">
        <f>SUMIF(Orders[Order ID], A1806, Orders[Sales])</f>
        <v>1854.241</v>
      </c>
      <c r="I1806" t="s">
        <v>4768</v>
      </c>
      <c r="J1806" t="s">
        <v>1244</v>
      </c>
      <c r="K1806">
        <v>42615</v>
      </c>
      <c r="L1806">
        <v>1854.241</v>
      </c>
    </row>
    <row r="1807" spans="1:12">
      <c r="A1807" t="str">
        <v>CA-2016-107104</v>
      </c>
      <c r="B1807" t="str">
        <f>INDEX(Orders[Customer ID], MATCH(A1807, Orders[Order ID],0))</f>
        <v>MS-17365</v>
      </c>
      <c r="C1807" s="4">
        <f>INDEX(Orders[Order Date], MATCH(A1807, Orders[Order ID],0))</f>
        <v>42700</v>
      </c>
      <c r="D1807">
        <f>SUMIF(Orders[Order ID], A1807, Orders[Sales])</f>
        <v>4104.174</v>
      </c>
      <c r="I1807" t="s">
        <v>4203</v>
      </c>
      <c r="J1807" t="s">
        <v>3546</v>
      </c>
      <c r="K1807">
        <v>42700</v>
      </c>
      <c r="L1807">
        <v>4104.174</v>
      </c>
    </row>
    <row r="1808" spans="1:12">
      <c r="A1808" t="str">
        <v>CA-2016-107146</v>
      </c>
      <c r="B1808" t="str">
        <f>INDEX(Orders[Customer ID], MATCH(A1808, Orders[Order ID],0))</f>
        <v>LC-16885</v>
      </c>
      <c r="C1808" s="4">
        <f>INDEX(Orders[Order Date], MATCH(A1808, Orders[Order ID],0))</f>
        <v>42538</v>
      </c>
      <c r="D1808">
        <f>SUMIF(Orders[Order ID], A1808, Orders[Sales])</f>
        <v>749.48800000000006</v>
      </c>
      <c r="I1808" t="s">
        <v>5064</v>
      </c>
      <c r="J1808" t="s">
        <v>422</v>
      </c>
      <c r="K1808">
        <v>42538</v>
      </c>
      <c r="L1808">
        <v>749.48800000000006</v>
      </c>
    </row>
    <row r="1809" spans="1:12">
      <c r="A1809" t="str">
        <v>CA-2016-107202</v>
      </c>
      <c r="B1809" t="str">
        <f>INDEX(Orders[Customer ID], MATCH(A1809, Orders[Order ID],0))</f>
        <v>LC-16930</v>
      </c>
      <c r="C1809" s="4">
        <f>INDEX(Orders[Order Date], MATCH(A1809, Orders[Order ID],0))</f>
        <v>42511</v>
      </c>
      <c r="D1809">
        <f>SUMIF(Orders[Order ID], A1809, Orders[Sales])</f>
        <v>2396.4</v>
      </c>
      <c r="I1809" t="s">
        <v>5168</v>
      </c>
      <c r="J1809" t="s">
        <v>1112</v>
      </c>
      <c r="K1809">
        <v>42511</v>
      </c>
      <c r="L1809">
        <v>2396.4</v>
      </c>
    </row>
    <row r="1810" spans="1:12">
      <c r="A1810" t="str">
        <v>CA-2016-107216</v>
      </c>
      <c r="B1810" t="str">
        <f>INDEX(Orders[Customer ID], MATCH(A1810, Orders[Order ID],0))</f>
        <v>PV-18985</v>
      </c>
      <c r="C1810" s="4">
        <f>INDEX(Orders[Order Date], MATCH(A1810, Orders[Order ID],0))</f>
        <v>42535</v>
      </c>
      <c r="D1810">
        <f>SUMIF(Orders[Order ID], A1810, Orders[Sales])</f>
        <v>53.7</v>
      </c>
      <c r="I1810" t="s">
        <v>5073</v>
      </c>
      <c r="J1810" t="s">
        <v>1949</v>
      </c>
      <c r="K1810">
        <v>42535</v>
      </c>
      <c r="L1810">
        <v>53.7</v>
      </c>
    </row>
    <row r="1811" spans="1:12">
      <c r="A1811" t="str">
        <v>CA-2016-107328</v>
      </c>
      <c r="B1811" t="str">
        <f>INDEX(Orders[Customer ID], MATCH(A1811, Orders[Order ID],0))</f>
        <v>CA-12055</v>
      </c>
      <c r="C1811" s="4">
        <f>INDEX(Orders[Order Date], MATCH(A1811, Orders[Order ID],0))</f>
        <v>42590</v>
      </c>
      <c r="D1811">
        <f>SUMIF(Orders[Order ID], A1811, Orders[Sales])</f>
        <v>1016.184</v>
      </c>
      <c r="I1811" t="s">
        <v>4875</v>
      </c>
      <c r="J1811" t="s">
        <v>4228</v>
      </c>
      <c r="K1811">
        <v>42590</v>
      </c>
      <c r="L1811">
        <v>1016.184</v>
      </c>
    </row>
    <row r="1812" spans="1:12">
      <c r="A1812" t="str">
        <v>CA-2016-107475</v>
      </c>
      <c r="B1812" t="str">
        <f>INDEX(Orders[Customer ID], MATCH(A1812, Orders[Order ID],0))</f>
        <v>RS-19870</v>
      </c>
      <c r="C1812" s="4">
        <f>INDEX(Orders[Order Date], MATCH(A1812, Orders[Order ID],0))</f>
        <v>42528</v>
      </c>
      <c r="D1812">
        <f>SUMIF(Orders[Order ID], A1812, Orders[Sales])</f>
        <v>9.6479999999999997</v>
      </c>
      <c r="I1812" t="s">
        <v>5104</v>
      </c>
      <c r="J1812" t="s">
        <v>476</v>
      </c>
      <c r="K1812">
        <v>42528</v>
      </c>
      <c r="L1812">
        <v>9.6479999999999997</v>
      </c>
    </row>
    <row r="1813" spans="1:12">
      <c r="A1813" t="str">
        <v>CA-2016-107615</v>
      </c>
      <c r="B1813" t="str">
        <f>INDEX(Orders[Customer ID], MATCH(A1813, Orders[Order ID],0))</f>
        <v>RB-19645</v>
      </c>
      <c r="C1813" s="4">
        <f>INDEX(Orders[Order Date], MATCH(A1813, Orders[Order ID],0))</f>
        <v>42451</v>
      </c>
      <c r="D1813">
        <f>SUMIF(Orders[Order ID], A1813, Orders[Sales])</f>
        <v>58.58</v>
      </c>
      <c r="I1813" t="s">
        <v>5368</v>
      </c>
      <c r="J1813" t="s">
        <v>5369</v>
      </c>
      <c r="K1813">
        <v>42451</v>
      </c>
      <c r="L1813">
        <v>58.58</v>
      </c>
    </row>
    <row r="1814" spans="1:12">
      <c r="A1814" t="str">
        <v>CA-2016-107783</v>
      </c>
      <c r="B1814" t="str">
        <f>INDEX(Orders[Customer ID], MATCH(A1814, Orders[Order ID],0))</f>
        <v>OT-18730</v>
      </c>
      <c r="C1814" s="4">
        <f>INDEX(Orders[Order Date], MATCH(A1814, Orders[Order ID],0))</f>
        <v>42579</v>
      </c>
      <c r="D1814">
        <f>SUMIF(Orders[Order ID], A1814, Orders[Sales])</f>
        <v>1556.694</v>
      </c>
      <c r="I1814" t="s">
        <v>4906</v>
      </c>
      <c r="J1814" t="s">
        <v>1648</v>
      </c>
      <c r="K1814">
        <v>42579</v>
      </c>
      <c r="L1814">
        <v>1556.694</v>
      </c>
    </row>
    <row r="1815" spans="1:12">
      <c r="A1815" t="str">
        <v>CA-2016-107790</v>
      </c>
      <c r="B1815" t="str">
        <f>INDEX(Orders[Customer ID], MATCH(A1815, Orders[Order ID],0))</f>
        <v>EH-13990</v>
      </c>
      <c r="C1815" s="4">
        <f>INDEX(Orders[Order Date], MATCH(A1815, Orders[Order ID],0))</f>
        <v>42694</v>
      </c>
      <c r="D1815">
        <f>SUMIF(Orders[Order ID], A1815, Orders[Sales])</f>
        <v>151.19200000000001</v>
      </c>
      <c r="I1815" t="s">
        <v>4254</v>
      </c>
      <c r="J1815" t="s">
        <v>4255</v>
      </c>
      <c r="K1815">
        <v>42694</v>
      </c>
      <c r="L1815">
        <v>151.19200000000001</v>
      </c>
    </row>
    <row r="1816" spans="1:12">
      <c r="A1816" t="str">
        <v>CA-2016-108056</v>
      </c>
      <c r="B1816" t="str">
        <f>INDEX(Orders[Customer ID], MATCH(A1816, Orders[Order ID],0))</f>
        <v>ES-14080</v>
      </c>
      <c r="C1816" s="4">
        <f>INDEX(Orders[Order Date], MATCH(A1816, Orders[Order ID],0))</f>
        <v>42642</v>
      </c>
      <c r="D1816">
        <f>SUMIF(Orders[Order ID], A1816, Orders[Sales])</f>
        <v>859.2</v>
      </c>
      <c r="I1816" t="s">
        <v>4557</v>
      </c>
      <c r="J1816" t="s">
        <v>789</v>
      </c>
      <c r="K1816">
        <v>42642</v>
      </c>
      <c r="L1816">
        <v>859.2</v>
      </c>
    </row>
    <row r="1817" spans="1:12">
      <c r="A1817" t="str">
        <v>CA-2016-108105</v>
      </c>
      <c r="B1817" t="str">
        <f>INDEX(Orders[Customer ID], MATCH(A1817, Orders[Order ID],0))</f>
        <v>GW-14605</v>
      </c>
      <c r="C1817" s="4">
        <f>INDEX(Orders[Order Date], MATCH(A1817, Orders[Order ID],0))</f>
        <v>42416</v>
      </c>
      <c r="D1817">
        <f>SUMIF(Orders[Order ID], A1817, Orders[Sales])</f>
        <v>323.88</v>
      </c>
      <c r="I1817" t="s">
        <v>5469</v>
      </c>
      <c r="J1817" t="s">
        <v>761</v>
      </c>
      <c r="K1817">
        <v>42416</v>
      </c>
      <c r="L1817">
        <v>323.88</v>
      </c>
    </row>
    <row r="1818" spans="1:12">
      <c r="A1818" t="str">
        <v>CA-2016-108196</v>
      </c>
      <c r="B1818" t="str">
        <f>INDEX(Orders[Customer ID], MATCH(A1818, Orders[Order ID],0))</f>
        <v>CS-12505</v>
      </c>
      <c r="C1818" s="4">
        <f>INDEX(Orders[Order Date], MATCH(A1818, Orders[Order ID],0))</f>
        <v>42699</v>
      </c>
      <c r="D1818">
        <f>SUMIF(Orders[Order ID], A1818, Orders[Sales])</f>
        <v>5016.5489999999991</v>
      </c>
      <c r="I1818" t="s">
        <v>4211</v>
      </c>
      <c r="J1818" t="s">
        <v>1569</v>
      </c>
      <c r="K1818">
        <v>42699</v>
      </c>
      <c r="L1818">
        <v>5016.5489999999991</v>
      </c>
    </row>
    <row r="1819" spans="1:12">
      <c r="A1819" t="str">
        <v>CA-2016-108210</v>
      </c>
      <c r="B1819" t="str">
        <f>INDEX(Orders[Customer ID], MATCH(A1819, Orders[Order ID],0))</f>
        <v>AT-10735</v>
      </c>
      <c r="C1819" s="4">
        <f>INDEX(Orders[Order Date], MATCH(A1819, Orders[Order ID],0))</f>
        <v>42520</v>
      </c>
      <c r="D1819">
        <f>SUMIF(Orders[Order ID], A1819, Orders[Sales])</f>
        <v>303.92</v>
      </c>
      <c r="I1819" t="s">
        <v>5137</v>
      </c>
      <c r="J1819" t="s">
        <v>370</v>
      </c>
      <c r="K1819">
        <v>42520</v>
      </c>
      <c r="L1819">
        <v>303.92</v>
      </c>
    </row>
    <row r="1820" spans="1:12">
      <c r="A1820" t="str">
        <v>CA-2016-108224</v>
      </c>
      <c r="B1820" t="str">
        <f>INDEX(Orders[Customer ID], MATCH(A1820, Orders[Order ID],0))</f>
        <v>TH-21235</v>
      </c>
      <c r="C1820" s="4">
        <f>INDEX(Orders[Order Date], MATCH(A1820, Orders[Order ID],0))</f>
        <v>42504</v>
      </c>
      <c r="D1820">
        <f>SUMIF(Orders[Order ID], A1820, Orders[Sales])</f>
        <v>185.52799999999999</v>
      </c>
      <c r="I1820" t="s">
        <v>5197</v>
      </c>
      <c r="J1820" t="s">
        <v>2435</v>
      </c>
      <c r="K1820">
        <v>42504</v>
      </c>
      <c r="L1820">
        <v>185.52799999999999</v>
      </c>
    </row>
    <row r="1821" spans="1:12">
      <c r="A1821" t="str">
        <v>CA-2016-108350</v>
      </c>
      <c r="B1821" t="str">
        <f>INDEX(Orders[Customer ID], MATCH(A1821, Orders[Order ID],0))</f>
        <v>SC-20230</v>
      </c>
      <c r="C1821" s="4">
        <f>INDEX(Orders[Order Date], MATCH(A1821, Orders[Order ID],0))</f>
        <v>42527</v>
      </c>
      <c r="D1821">
        <f>SUMIF(Orders[Order ID], A1821, Orders[Sales])</f>
        <v>105.52</v>
      </c>
      <c r="I1821" t="s">
        <v>5107</v>
      </c>
      <c r="J1821" t="s">
        <v>2717</v>
      </c>
      <c r="K1821">
        <v>42527</v>
      </c>
      <c r="L1821">
        <v>105.52</v>
      </c>
    </row>
    <row r="1822" spans="1:12">
      <c r="A1822" t="str">
        <v>CA-2016-108364</v>
      </c>
      <c r="B1822" t="str">
        <f>INDEX(Orders[Customer ID], MATCH(A1822, Orders[Order ID],0))</f>
        <v>BP-11050</v>
      </c>
      <c r="C1822" s="4">
        <f>INDEX(Orders[Order Date], MATCH(A1822, Orders[Order ID],0))</f>
        <v>42723</v>
      </c>
      <c r="D1822">
        <f>SUMIF(Orders[Order ID], A1822, Orders[Sales])</f>
        <v>1.8</v>
      </c>
      <c r="I1822" t="s">
        <v>4013</v>
      </c>
      <c r="J1822" t="s">
        <v>1875</v>
      </c>
      <c r="K1822">
        <v>42723</v>
      </c>
      <c r="L1822">
        <v>1.8</v>
      </c>
    </row>
    <row r="1823" spans="1:12">
      <c r="A1823" t="str">
        <v>CA-2016-108434</v>
      </c>
      <c r="B1823" t="str">
        <f>INDEX(Orders[Customer ID], MATCH(A1823, Orders[Order ID],0))</f>
        <v>JG-15160</v>
      </c>
      <c r="C1823" s="4">
        <f>INDEX(Orders[Order Date], MATCH(A1823, Orders[Order ID],0))</f>
        <v>42709</v>
      </c>
      <c r="D1823">
        <f>SUMIF(Orders[Order ID], A1823, Orders[Sales])</f>
        <v>465.18</v>
      </c>
      <c r="I1823" t="s">
        <v>4116</v>
      </c>
      <c r="J1823" t="s">
        <v>34</v>
      </c>
      <c r="K1823">
        <v>42709</v>
      </c>
      <c r="L1823">
        <v>465.18</v>
      </c>
    </row>
    <row r="1824" spans="1:12">
      <c r="A1824" t="str">
        <v>CA-2016-108567</v>
      </c>
      <c r="B1824" t="str">
        <f>INDEX(Orders[Customer ID], MATCH(A1824, Orders[Order ID],0))</f>
        <v>DB-13210</v>
      </c>
      <c r="C1824" s="4">
        <f>INDEX(Orders[Order Date], MATCH(A1824, Orders[Order ID],0))</f>
        <v>42510</v>
      </c>
      <c r="D1824">
        <f>SUMIF(Orders[Order ID], A1824, Orders[Sales])</f>
        <v>2.694</v>
      </c>
      <c r="I1824" t="s">
        <v>5176</v>
      </c>
      <c r="J1824" t="s">
        <v>276</v>
      </c>
      <c r="K1824">
        <v>42510</v>
      </c>
      <c r="L1824">
        <v>2.694</v>
      </c>
    </row>
    <row r="1825" spans="1:12">
      <c r="A1825" t="str">
        <v>CA-2016-108581</v>
      </c>
      <c r="B1825" t="str">
        <f>INDEX(Orders[Customer ID], MATCH(A1825, Orders[Order ID],0))</f>
        <v>EA-14035</v>
      </c>
      <c r="C1825" s="4">
        <f>INDEX(Orders[Order Date], MATCH(A1825, Orders[Order ID],0))</f>
        <v>42541</v>
      </c>
      <c r="D1825">
        <f>SUMIF(Orders[Order ID], A1825, Orders[Sales])</f>
        <v>106.336</v>
      </c>
      <c r="I1825" t="s">
        <v>5051</v>
      </c>
      <c r="J1825" t="s">
        <v>2730</v>
      </c>
      <c r="K1825">
        <v>42541</v>
      </c>
      <c r="L1825">
        <v>106.336</v>
      </c>
    </row>
    <row r="1826" spans="1:12">
      <c r="A1826" t="str">
        <v>CA-2016-108616</v>
      </c>
      <c r="B1826" t="str">
        <f>INDEX(Orders[Customer ID], MATCH(A1826, Orders[Order ID],0))</f>
        <v>JK-15730</v>
      </c>
      <c r="C1826" s="4">
        <f>INDEX(Orders[Order Date], MATCH(A1826, Orders[Order ID],0))</f>
        <v>42642</v>
      </c>
      <c r="D1826">
        <f>SUMIF(Orders[Order ID], A1826, Orders[Sales])</f>
        <v>298.83</v>
      </c>
      <c r="I1826" t="s">
        <v>4554</v>
      </c>
      <c r="J1826" t="s">
        <v>1888</v>
      </c>
      <c r="K1826">
        <v>42642</v>
      </c>
      <c r="L1826">
        <v>298.83</v>
      </c>
    </row>
    <row r="1827" spans="1:12">
      <c r="A1827" t="str">
        <v>CA-2016-108630</v>
      </c>
      <c r="B1827" t="str">
        <f>INDEX(Orders[Customer ID], MATCH(A1827, Orders[Order ID],0))</f>
        <v>BE-11410</v>
      </c>
      <c r="C1827" s="4">
        <f>INDEX(Orders[Order Date], MATCH(A1827, Orders[Order ID],0))</f>
        <v>42692</v>
      </c>
      <c r="D1827">
        <f>SUMIF(Orders[Order ID], A1827, Orders[Sales])</f>
        <v>61.12</v>
      </c>
      <c r="I1827" t="s">
        <v>4282</v>
      </c>
      <c r="J1827" t="s">
        <v>2108</v>
      </c>
      <c r="K1827">
        <v>42692</v>
      </c>
      <c r="L1827">
        <v>61.12</v>
      </c>
    </row>
    <row r="1828" spans="1:12">
      <c r="A1828" t="str">
        <v>CA-2016-108644</v>
      </c>
      <c r="B1828" t="str">
        <f>INDEX(Orders[Customer ID], MATCH(A1828, Orders[Order ID],0))</f>
        <v>SJ-20215</v>
      </c>
      <c r="C1828" s="4">
        <f>INDEX(Orders[Order Date], MATCH(A1828, Orders[Order ID],0))</f>
        <v>42643</v>
      </c>
      <c r="D1828">
        <f>SUMIF(Orders[Order ID], A1828, Orders[Sales])</f>
        <v>1.964</v>
      </c>
      <c r="I1828" t="s">
        <v>4548</v>
      </c>
      <c r="J1828" t="s">
        <v>816</v>
      </c>
      <c r="K1828">
        <v>42643</v>
      </c>
      <c r="L1828">
        <v>1.964</v>
      </c>
    </row>
    <row r="1829" spans="1:12">
      <c r="A1829" t="str">
        <v>CA-2016-108735</v>
      </c>
      <c r="B1829" t="str">
        <f>INDEX(Orders[Customer ID], MATCH(A1829, Orders[Order ID],0))</f>
        <v>JM-15535</v>
      </c>
      <c r="C1829" s="4">
        <f>INDEX(Orders[Order Date], MATCH(A1829, Orders[Order ID],0))</f>
        <v>42477</v>
      </c>
      <c r="D1829">
        <f>SUMIF(Orders[Order ID], A1829, Orders[Sales])</f>
        <v>257.49900000000002</v>
      </c>
      <c r="I1829" t="s">
        <v>5286</v>
      </c>
      <c r="J1829" t="s">
        <v>2169</v>
      </c>
      <c r="K1829">
        <v>42477</v>
      </c>
      <c r="L1829">
        <v>257.49900000000002</v>
      </c>
    </row>
    <row r="1830" spans="1:12">
      <c r="A1830" t="str">
        <v>CA-2016-108868</v>
      </c>
      <c r="B1830" t="str">
        <f>INDEX(Orders[Customer ID], MATCH(A1830, Orders[Order ID],0))</f>
        <v>KB-16585</v>
      </c>
      <c r="C1830" s="4">
        <f>INDEX(Orders[Order Date], MATCH(A1830, Orders[Order ID],0))</f>
        <v>42621</v>
      </c>
      <c r="D1830">
        <f>SUMIF(Orders[Order ID], A1830, Orders[Sales])</f>
        <v>130.328</v>
      </c>
      <c r="I1830" t="s">
        <v>4706</v>
      </c>
      <c r="J1830" t="s">
        <v>3293</v>
      </c>
      <c r="K1830">
        <v>42621</v>
      </c>
      <c r="L1830">
        <v>130.328</v>
      </c>
    </row>
    <row r="1831" spans="1:12">
      <c r="A1831" t="str">
        <v>CA-2016-108875</v>
      </c>
      <c r="B1831" t="str">
        <f>INDEX(Orders[Customer ID], MATCH(A1831, Orders[Order ID],0))</f>
        <v>CL-12700</v>
      </c>
      <c r="C1831" s="4">
        <f>INDEX(Orders[Order Date], MATCH(A1831, Orders[Order ID],0))</f>
        <v>42637</v>
      </c>
      <c r="D1831">
        <f>SUMIF(Orders[Order ID], A1831, Orders[Sales])</f>
        <v>532.49599999999998</v>
      </c>
      <c r="I1831" t="s">
        <v>4590</v>
      </c>
      <c r="J1831" t="s">
        <v>2234</v>
      </c>
      <c r="K1831">
        <v>42637</v>
      </c>
      <c r="L1831">
        <v>532.49599999999998</v>
      </c>
    </row>
    <row r="1832" spans="1:12">
      <c r="A1832" t="str">
        <v>CA-2016-108882</v>
      </c>
      <c r="B1832" t="str">
        <f>INDEX(Orders[Customer ID], MATCH(A1832, Orders[Order ID],0))</f>
        <v>LA-16780</v>
      </c>
      <c r="C1832" s="4">
        <f>INDEX(Orders[Order Date], MATCH(A1832, Orders[Order ID],0))</f>
        <v>42378</v>
      </c>
      <c r="D1832">
        <f>SUMIF(Orders[Order ID], A1832, Orders[Sales])</f>
        <v>727.87799999999993</v>
      </c>
      <c r="I1832" t="s">
        <v>5539</v>
      </c>
      <c r="J1832" t="s">
        <v>2759</v>
      </c>
      <c r="K1832">
        <v>42378</v>
      </c>
      <c r="L1832">
        <v>727.87799999999993</v>
      </c>
    </row>
    <row r="1833" spans="1:12">
      <c r="A1833" t="str">
        <v>CA-2016-108959</v>
      </c>
      <c r="B1833" t="str">
        <f>INDEX(Orders[Customer ID], MATCH(A1833, Orders[Order ID],0))</f>
        <v>MH-17785</v>
      </c>
      <c r="C1833" s="4">
        <f>INDEX(Orders[Order Date], MATCH(A1833, Orders[Order ID],0))</f>
        <v>42439</v>
      </c>
      <c r="D1833">
        <f>SUMIF(Orders[Order ID], A1833, Orders[Sales])</f>
        <v>104.696</v>
      </c>
      <c r="I1833" t="s">
        <v>5419</v>
      </c>
      <c r="J1833" t="s">
        <v>2116</v>
      </c>
      <c r="K1833">
        <v>42439</v>
      </c>
      <c r="L1833">
        <v>104.696</v>
      </c>
    </row>
    <row r="1834" spans="1:12">
      <c r="A1834" t="str">
        <v>CA-2016-108987</v>
      </c>
      <c r="B1834" t="str">
        <f>INDEX(Orders[Customer ID], MATCH(A1834, Orders[Order ID],0))</f>
        <v>AG-10675</v>
      </c>
      <c r="C1834" s="4">
        <f>INDEX(Orders[Order Date], MATCH(A1834, Orders[Order ID],0))</f>
        <v>42621</v>
      </c>
      <c r="D1834">
        <f>SUMIF(Orders[Order ID], A1834, Orders[Sales])</f>
        <v>2620.9375999999997</v>
      </c>
      <c r="I1834" t="s">
        <v>4700</v>
      </c>
      <c r="J1834" t="s">
        <v>2067</v>
      </c>
      <c r="K1834">
        <v>42621</v>
      </c>
      <c r="L1834">
        <v>2620.9375999999997</v>
      </c>
    </row>
    <row r="1835" spans="1:12">
      <c r="A1835" t="str">
        <v>CA-2016-109057</v>
      </c>
      <c r="B1835" t="str">
        <f>INDEX(Orders[Customer ID], MATCH(A1835, Orders[Order ID],0))</f>
        <v>TT-21460</v>
      </c>
      <c r="C1835" s="4">
        <f>INDEX(Orders[Order Date], MATCH(A1835, Orders[Order ID],0))</f>
        <v>42482</v>
      </c>
      <c r="D1835">
        <f>SUMIF(Orders[Order ID], A1835, Orders[Sales])</f>
        <v>23.952000000000002</v>
      </c>
      <c r="I1835" t="s">
        <v>5269</v>
      </c>
      <c r="J1835" t="s">
        <v>337</v>
      </c>
      <c r="K1835">
        <v>42482</v>
      </c>
      <c r="L1835">
        <v>23.952000000000002</v>
      </c>
    </row>
    <row r="1836" spans="1:12">
      <c r="A1836" t="str">
        <v>CA-2016-109176</v>
      </c>
      <c r="B1836" t="str">
        <f>INDEX(Orders[Customer ID], MATCH(A1836, Orders[Order ID],0))</f>
        <v>JW-16075</v>
      </c>
      <c r="C1836" s="4">
        <f>INDEX(Orders[Order Date], MATCH(A1836, Orders[Order ID],0))</f>
        <v>42499</v>
      </c>
      <c r="D1836">
        <f>SUMIF(Orders[Order ID], A1836, Orders[Sales])</f>
        <v>88.703999999999994</v>
      </c>
      <c r="I1836" t="s">
        <v>5211</v>
      </c>
      <c r="J1836" t="s">
        <v>4581</v>
      </c>
      <c r="K1836">
        <v>42499</v>
      </c>
      <c r="L1836">
        <v>88.703999999999994</v>
      </c>
    </row>
    <row r="1837" spans="1:12">
      <c r="A1837" t="str">
        <v>CA-2016-109344</v>
      </c>
      <c r="B1837" t="str">
        <f>INDEX(Orders[Customer ID], MATCH(A1837, Orders[Order ID],0))</f>
        <v>CH-12070</v>
      </c>
      <c r="C1837" s="4">
        <f>INDEX(Orders[Order Date], MATCH(A1837, Orders[Order ID],0))</f>
        <v>42408</v>
      </c>
      <c r="D1837">
        <f>SUMIF(Orders[Order ID], A1837, Orders[Sales])</f>
        <v>1127.9760000000001</v>
      </c>
      <c r="I1837" t="s">
        <v>5479</v>
      </c>
      <c r="J1837" t="s">
        <v>5480</v>
      </c>
      <c r="K1837">
        <v>42408</v>
      </c>
      <c r="L1837">
        <v>1127.9760000000001</v>
      </c>
    </row>
    <row r="1838" spans="1:12">
      <c r="A1838" t="str">
        <v>CA-2016-109365</v>
      </c>
      <c r="B1838" t="str">
        <f>INDEX(Orders[Customer ID], MATCH(A1838, Orders[Order ID],0))</f>
        <v>XP-21865</v>
      </c>
      <c r="C1838" s="4">
        <f>INDEX(Orders[Order Date], MATCH(A1838, Orders[Order ID],0))</f>
        <v>42677</v>
      </c>
      <c r="D1838">
        <f>SUMIF(Orders[Order ID], A1838, Orders[Sales])</f>
        <v>561.73</v>
      </c>
      <c r="I1838" t="s">
        <v>4408</v>
      </c>
      <c r="J1838" t="s">
        <v>1171</v>
      </c>
      <c r="K1838">
        <v>42677</v>
      </c>
      <c r="L1838">
        <v>561.73</v>
      </c>
    </row>
    <row r="1839" spans="1:12">
      <c r="A1839" t="str">
        <v>CA-2016-109400</v>
      </c>
      <c r="B1839" t="str">
        <f>INDEX(Orders[Customer ID], MATCH(A1839, Orders[Order ID],0))</f>
        <v>NR-18550</v>
      </c>
      <c r="C1839" s="4">
        <f>INDEX(Orders[Order Date], MATCH(A1839, Orders[Order ID],0))</f>
        <v>42492</v>
      </c>
      <c r="D1839">
        <f>SUMIF(Orders[Order ID], A1839, Orders[Sales])</f>
        <v>366.74400000000003</v>
      </c>
      <c r="I1839" t="s">
        <v>5244</v>
      </c>
      <c r="J1839" t="s">
        <v>3164</v>
      </c>
      <c r="K1839">
        <v>42492</v>
      </c>
      <c r="L1839">
        <v>366.74400000000003</v>
      </c>
    </row>
    <row r="1840" spans="1:12">
      <c r="A1840" t="str">
        <v>CA-2016-109407</v>
      </c>
      <c r="B1840" t="str">
        <f>INDEX(Orders[Customer ID], MATCH(A1840, Orders[Order ID],0))</f>
        <v>HG-14965</v>
      </c>
      <c r="C1840" s="4">
        <f>INDEX(Orders[Order Date], MATCH(A1840, Orders[Order ID],0))</f>
        <v>42393</v>
      </c>
      <c r="D1840">
        <f>SUMIF(Orders[Order ID], A1840, Orders[Sales])</f>
        <v>31.36</v>
      </c>
      <c r="I1840" t="s">
        <v>5512</v>
      </c>
      <c r="J1840" t="s">
        <v>633</v>
      </c>
      <c r="K1840">
        <v>42393</v>
      </c>
      <c r="L1840">
        <v>31.36</v>
      </c>
    </row>
    <row r="1841" spans="1:12">
      <c r="A1841" t="str">
        <v>CA-2016-109652</v>
      </c>
      <c r="B1841" t="str">
        <f>INDEX(Orders[Customer ID], MATCH(A1841, Orders[Order ID],0))</f>
        <v>QJ-19255</v>
      </c>
      <c r="C1841" s="4">
        <f>INDEX(Orders[Order Date], MATCH(A1841, Orders[Order ID],0))</f>
        <v>42470</v>
      </c>
      <c r="D1841">
        <f>SUMIF(Orders[Order ID], A1841, Orders[Sales])</f>
        <v>13.568</v>
      </c>
      <c r="I1841" t="s">
        <v>5311</v>
      </c>
      <c r="J1841" t="s">
        <v>653</v>
      </c>
      <c r="K1841">
        <v>42470</v>
      </c>
      <c r="L1841">
        <v>13.568</v>
      </c>
    </row>
    <row r="1842" spans="1:12">
      <c r="A1842" t="str">
        <v>CA-2016-109666</v>
      </c>
      <c r="B1842" t="str">
        <f>INDEX(Orders[Customer ID], MATCH(A1842, Orders[Order ID],0))</f>
        <v>KM-16720</v>
      </c>
      <c r="C1842" s="4">
        <f>INDEX(Orders[Order Date], MATCH(A1842, Orders[Order ID],0))</f>
        <v>42479</v>
      </c>
      <c r="D1842">
        <f>SUMIF(Orders[Order ID], A1842, Orders[Sales])</f>
        <v>633.04</v>
      </c>
      <c r="I1842" t="s">
        <v>5278</v>
      </c>
      <c r="J1842" t="s">
        <v>793</v>
      </c>
      <c r="K1842">
        <v>42479</v>
      </c>
      <c r="L1842">
        <v>633.04</v>
      </c>
    </row>
    <row r="1843" spans="1:12">
      <c r="A1843" t="str">
        <v>CA-2016-109722</v>
      </c>
      <c r="B1843" t="str">
        <f>INDEX(Orders[Customer ID], MATCH(A1843, Orders[Order ID],0))</f>
        <v>TP-21130</v>
      </c>
      <c r="C1843" s="4">
        <f>INDEX(Orders[Order Date], MATCH(A1843, Orders[Order ID],0))</f>
        <v>42709</v>
      </c>
      <c r="D1843">
        <f>SUMIF(Orders[Order ID], A1843, Orders[Sales])</f>
        <v>1284.8000000000002</v>
      </c>
      <c r="I1843" t="s">
        <v>4120</v>
      </c>
      <c r="J1843" t="s">
        <v>226</v>
      </c>
      <c r="K1843">
        <v>42709</v>
      </c>
      <c r="L1843">
        <v>1284.8000000000002</v>
      </c>
    </row>
    <row r="1844" spans="1:12">
      <c r="A1844" t="str">
        <v>CA-2016-109743</v>
      </c>
      <c r="B1844" t="str">
        <f>INDEX(Orders[Customer ID], MATCH(A1844, Orders[Order ID],0))</f>
        <v>SH-19975</v>
      </c>
      <c r="C1844" s="4">
        <f>INDEX(Orders[Order Date], MATCH(A1844, Orders[Order ID],0))</f>
        <v>42635</v>
      </c>
      <c r="D1844">
        <f>SUMIF(Orders[Order ID], A1844, Orders[Sales])</f>
        <v>104.712</v>
      </c>
      <c r="I1844" t="s">
        <v>4607</v>
      </c>
      <c r="J1844" t="s">
        <v>836</v>
      </c>
      <c r="K1844">
        <v>42635</v>
      </c>
      <c r="L1844">
        <v>104.712</v>
      </c>
    </row>
    <row r="1845" spans="1:12">
      <c r="A1845" t="str">
        <v>CA-2016-109806</v>
      </c>
      <c r="B1845" t="str">
        <f>INDEX(Orders[Customer ID], MATCH(A1845, Orders[Order ID],0))</f>
        <v>JS-15685</v>
      </c>
      <c r="C1845" s="4">
        <f>INDEX(Orders[Order Date], MATCH(A1845, Orders[Order ID],0))</f>
        <v>42630</v>
      </c>
      <c r="D1845">
        <f>SUMIF(Orders[Order ID], A1845, Orders[Sales])</f>
        <v>100.164</v>
      </c>
      <c r="I1845" t="s">
        <v>4647</v>
      </c>
      <c r="J1845" t="s">
        <v>1155</v>
      </c>
      <c r="K1845">
        <v>42630</v>
      </c>
      <c r="L1845">
        <v>100.164</v>
      </c>
    </row>
    <row r="1846" spans="1:12">
      <c r="A1846" t="str">
        <v>CA-2016-109820</v>
      </c>
      <c r="B1846" t="str">
        <f>INDEX(Orders[Customer ID], MATCH(A1846, Orders[Order ID],0))</f>
        <v>AG-10390</v>
      </c>
      <c r="C1846" s="4">
        <f>INDEX(Orders[Order Date], MATCH(A1846, Orders[Order ID],0))</f>
        <v>42694</v>
      </c>
      <c r="D1846">
        <f>SUMIF(Orders[Order ID], A1846, Orders[Sales])</f>
        <v>32.750999999999998</v>
      </c>
      <c r="I1846" t="s">
        <v>4250</v>
      </c>
      <c r="J1846" t="s">
        <v>2398</v>
      </c>
      <c r="K1846">
        <v>42694</v>
      </c>
      <c r="L1846">
        <v>32.750999999999998</v>
      </c>
    </row>
    <row r="1847" spans="1:12">
      <c r="A1847" t="str">
        <v>CA-2016-109827</v>
      </c>
      <c r="B1847" t="str">
        <f>INDEX(Orders[Customer ID], MATCH(A1847, Orders[Order ID],0))</f>
        <v>LW-16825</v>
      </c>
      <c r="C1847" s="4">
        <f>INDEX(Orders[Order Date], MATCH(A1847, Orders[Order ID],0))</f>
        <v>42729</v>
      </c>
      <c r="D1847">
        <f>SUMIF(Orders[Order ID], A1847, Orders[Sales])</f>
        <v>499.30300000000005</v>
      </c>
      <c r="I1847" t="s">
        <v>3975</v>
      </c>
      <c r="J1847" t="s">
        <v>1935</v>
      </c>
      <c r="K1847">
        <v>42729</v>
      </c>
      <c r="L1847">
        <v>499.30300000000005</v>
      </c>
    </row>
    <row r="1848" spans="1:12">
      <c r="A1848" t="str">
        <v>CA-2016-109869</v>
      </c>
      <c r="B1848" t="str">
        <f>INDEX(Orders[Customer ID], MATCH(A1848, Orders[Order ID],0))</f>
        <v>TN-21040</v>
      </c>
      <c r="C1848" s="4">
        <f>INDEX(Orders[Order Date], MATCH(A1848, Orders[Order ID],0))</f>
        <v>42482</v>
      </c>
      <c r="D1848">
        <f>SUMIF(Orders[Order ID], A1848, Orders[Sales])</f>
        <v>1588.3229999999999</v>
      </c>
      <c r="I1848" t="s">
        <v>5267</v>
      </c>
      <c r="J1848" t="s">
        <v>1975</v>
      </c>
      <c r="K1848">
        <v>42482</v>
      </c>
      <c r="L1848">
        <v>1588.3229999999999</v>
      </c>
    </row>
    <row r="1849" spans="1:12">
      <c r="A1849" t="str">
        <v>CA-2016-109911</v>
      </c>
      <c r="B1849" t="str">
        <f>INDEX(Orders[Customer ID], MATCH(A1849, Orders[Order ID],0))</f>
        <v>VG-21805</v>
      </c>
      <c r="C1849" s="4">
        <f>INDEX(Orders[Order Date], MATCH(A1849, Orders[Order ID],0))</f>
        <v>42502</v>
      </c>
      <c r="D1849">
        <f>SUMIF(Orders[Order ID], A1849, Orders[Sales])</f>
        <v>10.96</v>
      </c>
      <c r="I1849" t="s">
        <v>5198</v>
      </c>
      <c r="J1849" t="s">
        <v>3639</v>
      </c>
      <c r="K1849">
        <v>42502</v>
      </c>
      <c r="L1849">
        <v>10.96</v>
      </c>
    </row>
    <row r="1850" spans="1:12">
      <c r="A1850" t="str">
        <v>CA-2016-109925</v>
      </c>
      <c r="B1850" t="str">
        <f>INDEX(Orders[Customer ID], MATCH(A1850, Orders[Order ID],0))</f>
        <v>IM-15070</v>
      </c>
      <c r="C1850" s="4">
        <f>INDEX(Orders[Order Date], MATCH(A1850, Orders[Order ID],0))</f>
        <v>42680</v>
      </c>
      <c r="D1850">
        <f>SUMIF(Orders[Order ID], A1850, Orders[Sales])</f>
        <v>84.84</v>
      </c>
      <c r="I1850" t="s">
        <v>4373</v>
      </c>
      <c r="J1850" t="s">
        <v>4112</v>
      </c>
      <c r="K1850">
        <v>42680</v>
      </c>
      <c r="L1850">
        <v>84.84</v>
      </c>
    </row>
    <row r="1851" spans="1:12">
      <c r="A1851" t="str">
        <v>CA-2016-109953</v>
      </c>
      <c r="B1851" t="str">
        <f>INDEX(Orders[Customer ID], MATCH(A1851, Orders[Order ID],0))</f>
        <v>RB-19360</v>
      </c>
      <c r="C1851" s="4">
        <f>INDEX(Orders[Order Date], MATCH(A1851, Orders[Order ID],0))</f>
        <v>42565</v>
      </c>
      <c r="D1851">
        <f>SUMIF(Orders[Order ID], A1851, Orders[Sales])</f>
        <v>292.79599999999999</v>
      </c>
      <c r="I1851" t="s">
        <v>4974</v>
      </c>
      <c r="J1851" t="s">
        <v>2042</v>
      </c>
      <c r="K1851">
        <v>42565</v>
      </c>
      <c r="L1851">
        <v>292.79599999999999</v>
      </c>
    </row>
    <row r="1852" spans="1:12">
      <c r="A1852" t="str">
        <v>CA-2016-110009</v>
      </c>
      <c r="B1852" t="str">
        <f>INDEX(Orders[Customer ID], MATCH(A1852, Orders[Order ID],0))</f>
        <v>TR-21325</v>
      </c>
      <c r="C1852" s="4">
        <f>INDEX(Orders[Order Date], MATCH(A1852, Orders[Order ID],0))</f>
        <v>42621</v>
      </c>
      <c r="D1852">
        <f>SUMIF(Orders[Order ID], A1852, Orders[Sales])</f>
        <v>74</v>
      </c>
      <c r="I1852" t="s">
        <v>4711</v>
      </c>
      <c r="J1852" t="s">
        <v>3024</v>
      </c>
      <c r="K1852">
        <v>42621</v>
      </c>
      <c r="L1852">
        <v>74</v>
      </c>
    </row>
    <row r="1853" spans="1:12">
      <c r="A1853" t="str">
        <v>CA-2016-110023</v>
      </c>
      <c r="B1853" t="str">
        <f>INDEX(Orders[Customer ID], MATCH(A1853, Orders[Order ID],0))</f>
        <v>TS-21610</v>
      </c>
      <c r="C1853" s="4">
        <f>INDEX(Orders[Order Date], MATCH(A1853, Orders[Order ID],0))</f>
        <v>42622</v>
      </c>
      <c r="D1853">
        <f>SUMIF(Orders[Order ID], A1853, Orders[Sales])</f>
        <v>14.624000000000001</v>
      </c>
      <c r="I1853" t="s">
        <v>4697</v>
      </c>
      <c r="J1853" t="s">
        <v>1453</v>
      </c>
      <c r="K1853">
        <v>42622</v>
      </c>
      <c r="L1853">
        <v>14.624000000000001</v>
      </c>
    </row>
    <row r="1854" spans="1:12">
      <c r="A1854" t="str">
        <v>CA-2016-110044</v>
      </c>
      <c r="B1854" t="str">
        <f>INDEX(Orders[Customer ID], MATCH(A1854, Orders[Order ID],0))</f>
        <v>RF-19735</v>
      </c>
      <c r="C1854" s="4">
        <f>INDEX(Orders[Order Date], MATCH(A1854, Orders[Order ID],0))</f>
        <v>42549</v>
      </c>
      <c r="D1854">
        <f>SUMIF(Orders[Order ID], A1854, Orders[Sales])</f>
        <v>359.976</v>
      </c>
      <c r="I1854" t="s">
        <v>5012</v>
      </c>
      <c r="J1854" t="s">
        <v>1938</v>
      </c>
      <c r="K1854">
        <v>42549</v>
      </c>
      <c r="L1854">
        <v>359.976</v>
      </c>
    </row>
    <row r="1855" spans="1:12">
      <c r="A1855" t="str">
        <v>CA-2016-110086</v>
      </c>
      <c r="B1855" t="str">
        <f>INDEX(Orders[Customer ID], MATCH(A1855, Orders[Order ID],0))</f>
        <v>BD-11320</v>
      </c>
      <c r="C1855" s="4">
        <f>INDEX(Orders[Order Date], MATCH(A1855, Orders[Order ID],0))</f>
        <v>42631</v>
      </c>
      <c r="D1855">
        <f>SUMIF(Orders[Order ID], A1855, Orders[Sales])</f>
        <v>239.98400000000001</v>
      </c>
      <c r="I1855" t="s">
        <v>4645</v>
      </c>
      <c r="J1855" t="s">
        <v>910</v>
      </c>
      <c r="K1855">
        <v>42631</v>
      </c>
      <c r="L1855">
        <v>239.98400000000001</v>
      </c>
    </row>
    <row r="1856" spans="1:12">
      <c r="A1856" t="str">
        <v>CA-2016-110254</v>
      </c>
      <c r="B1856" t="str">
        <f>INDEX(Orders[Customer ID], MATCH(A1856, Orders[Order ID],0))</f>
        <v>ML-17755</v>
      </c>
      <c r="C1856" s="4">
        <f>INDEX(Orders[Order Date], MATCH(A1856, Orders[Order ID],0))</f>
        <v>42586</v>
      </c>
      <c r="D1856">
        <f>SUMIF(Orders[Order ID], A1856, Orders[Sales])</f>
        <v>158.81</v>
      </c>
      <c r="I1856" t="s">
        <v>4883</v>
      </c>
      <c r="J1856" t="s">
        <v>839</v>
      </c>
      <c r="K1856">
        <v>42586</v>
      </c>
      <c r="L1856">
        <v>158.81</v>
      </c>
    </row>
    <row r="1857" spans="1:12">
      <c r="A1857" t="str">
        <v>CA-2016-110366</v>
      </c>
      <c r="B1857" t="str">
        <f>INDEX(Orders[Customer ID], MATCH(A1857, Orders[Order ID],0))</f>
        <v>JD-15895</v>
      </c>
      <c r="C1857" s="4">
        <f>INDEX(Orders[Order Date], MATCH(A1857, Orders[Order ID],0))</f>
        <v>42618</v>
      </c>
      <c r="D1857">
        <f>SUMIF(Orders[Order ID], A1857, Orders[Sales])</f>
        <v>82.8</v>
      </c>
      <c r="I1857" t="s">
        <v>4720</v>
      </c>
      <c r="J1857" t="s">
        <v>4165</v>
      </c>
      <c r="K1857">
        <v>42618</v>
      </c>
      <c r="L1857">
        <v>82.8</v>
      </c>
    </row>
    <row r="1858" spans="1:12">
      <c r="A1858" t="str">
        <v>CA-2016-110492</v>
      </c>
      <c r="B1858" t="str">
        <f>INDEX(Orders[Customer ID], MATCH(A1858, Orders[Order ID],0))</f>
        <v>JS-15880</v>
      </c>
      <c r="C1858" s="4">
        <f>INDEX(Orders[Order Date], MATCH(A1858, Orders[Order ID],0))</f>
        <v>42412</v>
      </c>
      <c r="D1858">
        <f>SUMIF(Orders[Order ID], A1858, Orders[Sales])</f>
        <v>1366.04</v>
      </c>
      <c r="I1858" t="s">
        <v>5475</v>
      </c>
      <c r="J1858" t="s">
        <v>4971</v>
      </c>
      <c r="K1858">
        <v>42412</v>
      </c>
      <c r="L1858">
        <v>1366.04</v>
      </c>
    </row>
    <row r="1859" spans="1:12">
      <c r="A1859" t="str">
        <v>CA-2016-110499</v>
      </c>
      <c r="B1859" t="str">
        <f>INDEX(Orders[Customer ID], MATCH(A1859, Orders[Order ID],0))</f>
        <v>YC-21895</v>
      </c>
      <c r="C1859" s="4">
        <f>INDEX(Orders[Order Date], MATCH(A1859, Orders[Order ID],0))</f>
        <v>42467</v>
      </c>
      <c r="D1859">
        <f>SUMIF(Orders[Order ID], A1859, Orders[Sales])</f>
        <v>1199.9760000000001</v>
      </c>
      <c r="I1859" t="s">
        <v>5323</v>
      </c>
      <c r="J1859" t="s">
        <v>109</v>
      </c>
      <c r="K1859">
        <v>42467</v>
      </c>
      <c r="L1859">
        <v>1199.9760000000001</v>
      </c>
    </row>
    <row r="1860" spans="1:12">
      <c r="A1860" t="str">
        <v>CA-2016-110730</v>
      </c>
      <c r="B1860" t="str">
        <f>INDEX(Orders[Customer ID], MATCH(A1860, Orders[Order ID],0))</f>
        <v>CM-11815</v>
      </c>
      <c r="C1860" s="4">
        <f>INDEX(Orders[Order Date], MATCH(A1860, Orders[Order ID],0))</f>
        <v>42636</v>
      </c>
      <c r="D1860">
        <f>SUMIF(Orders[Order ID], A1860, Orders[Sales])</f>
        <v>13.68</v>
      </c>
      <c r="I1860" t="s">
        <v>4599</v>
      </c>
      <c r="J1860" t="s">
        <v>2598</v>
      </c>
      <c r="K1860">
        <v>42636</v>
      </c>
      <c r="L1860">
        <v>13.68</v>
      </c>
    </row>
    <row r="1861" spans="1:12">
      <c r="A1861" t="str">
        <v>CA-2016-110772</v>
      </c>
      <c r="B1861" t="str">
        <f>INDEX(Orders[Customer ID], MATCH(A1861, Orders[Order ID],0))</f>
        <v>NZ-18565</v>
      </c>
      <c r="C1861" s="4">
        <f>INDEX(Orders[Order Date], MATCH(A1861, Orders[Order ID],0))</f>
        <v>42694</v>
      </c>
      <c r="D1861">
        <f>SUMIF(Orders[Order ID], A1861, Orders[Sales])</f>
        <v>380.54600000000005</v>
      </c>
      <c r="I1861" t="s">
        <v>4248</v>
      </c>
      <c r="J1861" t="s">
        <v>1891</v>
      </c>
      <c r="K1861">
        <v>42694</v>
      </c>
      <c r="L1861">
        <v>380.54600000000005</v>
      </c>
    </row>
    <row r="1862" spans="1:12">
      <c r="A1862" t="str">
        <v>CA-2016-110898</v>
      </c>
      <c r="B1862" t="str">
        <f>INDEX(Orders[Customer ID], MATCH(A1862, Orders[Order ID],0))</f>
        <v>LC-16870</v>
      </c>
      <c r="C1862" s="4">
        <f>INDEX(Orders[Order Date], MATCH(A1862, Orders[Order ID],0))</f>
        <v>42435</v>
      </c>
      <c r="D1862">
        <f>SUMIF(Orders[Order ID], A1862, Orders[Sales])</f>
        <v>309.08199999999999</v>
      </c>
      <c r="I1862" t="s">
        <v>5431</v>
      </c>
      <c r="J1862" t="s">
        <v>732</v>
      </c>
      <c r="K1862">
        <v>42435</v>
      </c>
      <c r="L1862">
        <v>309.08199999999999</v>
      </c>
    </row>
    <row r="1863" spans="1:12">
      <c r="A1863" t="str">
        <v>CA-2016-110975</v>
      </c>
      <c r="B1863" t="str">
        <f>INDEX(Orders[Customer ID], MATCH(A1863, Orders[Order ID],0))</f>
        <v>DB-12970</v>
      </c>
      <c r="C1863" s="4">
        <f>INDEX(Orders[Order Date], MATCH(A1863, Orders[Order ID],0))</f>
        <v>42729</v>
      </c>
      <c r="D1863">
        <f>SUMIF(Orders[Order ID], A1863, Orders[Sales])</f>
        <v>1179.8219999999999</v>
      </c>
      <c r="I1863" t="s">
        <v>3978</v>
      </c>
      <c r="J1863" t="s">
        <v>3368</v>
      </c>
      <c r="K1863">
        <v>42729</v>
      </c>
      <c r="L1863">
        <v>1179.8219999999999</v>
      </c>
    </row>
    <row r="1864" spans="1:12">
      <c r="A1864" t="str">
        <v>CA-2016-110982</v>
      </c>
      <c r="B1864" t="str">
        <f>INDEX(Orders[Customer ID], MATCH(A1864, Orders[Order ID],0))</f>
        <v>CK-12205</v>
      </c>
      <c r="C1864" s="4">
        <f>INDEX(Orders[Order Date], MATCH(A1864, Orders[Order ID],0))</f>
        <v>42526</v>
      </c>
      <c r="D1864">
        <f>SUMIF(Orders[Order ID], A1864, Orders[Sales])</f>
        <v>79.792000000000002</v>
      </c>
      <c r="I1864" t="s">
        <v>5115</v>
      </c>
      <c r="J1864" t="s">
        <v>1063</v>
      </c>
      <c r="K1864">
        <v>42526</v>
      </c>
      <c r="L1864">
        <v>79.792000000000002</v>
      </c>
    </row>
    <row r="1865" spans="1:12">
      <c r="A1865" t="str">
        <v>CA-2016-111010</v>
      </c>
      <c r="B1865" t="str">
        <f>INDEX(Orders[Customer ID], MATCH(A1865, Orders[Order ID],0))</f>
        <v>PG-18895</v>
      </c>
      <c r="C1865" s="4">
        <f>INDEX(Orders[Order Date], MATCH(A1865, Orders[Order ID],0))</f>
        <v>42391</v>
      </c>
      <c r="D1865">
        <f>SUMIF(Orders[Order ID], A1865, Orders[Sales])</f>
        <v>7.56</v>
      </c>
      <c r="I1865" t="s">
        <v>5516</v>
      </c>
      <c r="J1865" t="s">
        <v>1520</v>
      </c>
      <c r="K1865">
        <v>42391</v>
      </c>
      <c r="L1865">
        <v>7.56</v>
      </c>
    </row>
    <row r="1866" spans="1:12">
      <c r="A1866" t="str">
        <v>CA-2016-111115</v>
      </c>
      <c r="B1866" t="str">
        <f>INDEX(Orders[Customer ID], MATCH(A1866, Orders[Order ID],0))</f>
        <v>LB-16735</v>
      </c>
      <c r="C1866" s="4">
        <f>INDEX(Orders[Order Date], MATCH(A1866, Orders[Order ID],0))</f>
        <v>42576</v>
      </c>
      <c r="D1866">
        <f>SUMIF(Orders[Order ID], A1866, Orders[Sales])</f>
        <v>21.48</v>
      </c>
      <c r="I1866" t="s">
        <v>4912</v>
      </c>
      <c r="J1866" t="s">
        <v>1316</v>
      </c>
      <c r="K1866">
        <v>42576</v>
      </c>
      <c r="L1866">
        <v>21.48</v>
      </c>
    </row>
    <row r="1867" spans="1:12">
      <c r="A1867" t="str">
        <v>CA-2016-111143</v>
      </c>
      <c r="B1867" t="str">
        <f>INDEX(Orders[Customer ID], MATCH(A1867, Orders[Order ID],0))</f>
        <v>TT-21265</v>
      </c>
      <c r="C1867" s="4">
        <f>INDEX(Orders[Order Date], MATCH(A1867, Orders[Order ID],0))</f>
        <v>42693</v>
      </c>
      <c r="D1867">
        <f>SUMIF(Orders[Order ID], A1867, Orders[Sales])</f>
        <v>54.96</v>
      </c>
      <c r="I1867" t="s">
        <v>4268</v>
      </c>
      <c r="J1867" t="s">
        <v>4269</v>
      </c>
      <c r="K1867">
        <v>42693</v>
      </c>
      <c r="L1867">
        <v>54.96</v>
      </c>
    </row>
    <row r="1868" spans="1:12">
      <c r="A1868" t="str">
        <v>CA-2016-111213</v>
      </c>
      <c r="B1868" t="str">
        <f>INDEX(Orders[Customer ID], MATCH(A1868, Orders[Order ID],0))</f>
        <v>FP-14320</v>
      </c>
      <c r="C1868" s="4">
        <f>INDEX(Orders[Order Date], MATCH(A1868, Orders[Order ID],0))</f>
        <v>42461</v>
      </c>
      <c r="D1868">
        <f>SUMIF(Orders[Order ID], A1868, Orders[Sales])</f>
        <v>1384.924</v>
      </c>
      <c r="I1868" t="s">
        <v>5345</v>
      </c>
      <c r="J1868" t="s">
        <v>620</v>
      </c>
      <c r="K1868">
        <v>42461</v>
      </c>
      <c r="L1868">
        <v>1384.924</v>
      </c>
    </row>
    <row r="1869" spans="1:12">
      <c r="A1869" t="str">
        <v>CA-2016-111283</v>
      </c>
      <c r="B1869" t="str">
        <f>INDEX(Orders[Customer ID], MATCH(A1869, Orders[Order ID],0))</f>
        <v>LC-16870</v>
      </c>
      <c r="C1869" s="4">
        <f>INDEX(Orders[Order Date], MATCH(A1869, Orders[Order ID],0))</f>
        <v>42429</v>
      </c>
      <c r="D1869">
        <f>SUMIF(Orders[Order ID], A1869, Orders[Sales])</f>
        <v>111.104</v>
      </c>
      <c r="I1869" t="s">
        <v>5448</v>
      </c>
      <c r="J1869" t="s">
        <v>732</v>
      </c>
      <c r="K1869">
        <v>42429</v>
      </c>
      <c r="L1869">
        <v>111.104</v>
      </c>
    </row>
    <row r="1870" spans="1:12">
      <c r="A1870" t="str">
        <v>CA-2016-111318</v>
      </c>
      <c r="B1870" t="str">
        <f>INDEX(Orders[Customer ID], MATCH(A1870, Orders[Order ID],0))</f>
        <v>IL-15100</v>
      </c>
      <c r="C1870" s="4">
        <f>INDEX(Orders[Order Date], MATCH(A1870, Orders[Order ID],0))</f>
        <v>42574</v>
      </c>
      <c r="D1870">
        <f>SUMIF(Orders[Order ID], A1870, Orders[Sales])</f>
        <v>115.136</v>
      </c>
      <c r="I1870" t="s">
        <v>4927</v>
      </c>
      <c r="J1870" t="s">
        <v>2682</v>
      </c>
      <c r="K1870">
        <v>42574</v>
      </c>
      <c r="L1870">
        <v>115.136</v>
      </c>
    </row>
    <row r="1871" spans="1:12">
      <c r="A1871" t="str">
        <v>CA-2016-111409</v>
      </c>
      <c r="B1871" t="str">
        <f>INDEX(Orders[Customer ID], MATCH(A1871, Orders[Order ID],0))</f>
        <v>PO-18850</v>
      </c>
      <c r="C1871" s="4">
        <f>INDEX(Orders[Order Date], MATCH(A1871, Orders[Order ID],0))</f>
        <v>42631</v>
      </c>
      <c r="D1871">
        <f>SUMIF(Orders[Order ID], A1871, Orders[Sales])</f>
        <v>3</v>
      </c>
      <c r="I1871" t="s">
        <v>4643</v>
      </c>
      <c r="J1871" t="s">
        <v>103</v>
      </c>
      <c r="K1871">
        <v>42631</v>
      </c>
      <c r="L1871">
        <v>3</v>
      </c>
    </row>
    <row r="1872" spans="1:12">
      <c r="A1872" t="str">
        <v>CA-2016-111416</v>
      </c>
      <c r="B1872" t="str">
        <f>INDEX(Orders[Customer ID], MATCH(A1872, Orders[Order ID],0))</f>
        <v>LW-17215</v>
      </c>
      <c r="C1872" s="4">
        <f>INDEX(Orders[Order Date], MATCH(A1872, Orders[Order ID],0))</f>
        <v>42630</v>
      </c>
      <c r="D1872">
        <f>SUMIF(Orders[Order ID], A1872, Orders[Sales])</f>
        <v>232.4</v>
      </c>
      <c r="I1872" t="s">
        <v>4653</v>
      </c>
      <c r="J1872" t="s">
        <v>575</v>
      </c>
      <c r="K1872">
        <v>42630</v>
      </c>
      <c r="L1872">
        <v>232.4</v>
      </c>
    </row>
    <row r="1873" spans="1:12">
      <c r="A1873" t="str">
        <v>CA-2016-111493</v>
      </c>
      <c r="B1873" t="str">
        <f>INDEX(Orders[Customer ID], MATCH(A1873, Orders[Order ID],0))</f>
        <v>CM-12160</v>
      </c>
      <c r="C1873" s="4">
        <f>INDEX(Orders[Order Date], MATCH(A1873, Orders[Order ID],0))</f>
        <v>42664</v>
      </c>
      <c r="D1873">
        <f>SUMIF(Orders[Order ID], A1873, Orders[Sales])</f>
        <v>98.16</v>
      </c>
      <c r="I1873" t="s">
        <v>4469</v>
      </c>
      <c r="J1873" t="s">
        <v>675</v>
      </c>
      <c r="K1873">
        <v>42664</v>
      </c>
      <c r="L1873">
        <v>98.16</v>
      </c>
    </row>
    <row r="1874" spans="1:12">
      <c r="A1874" t="str">
        <v>CA-2016-111605</v>
      </c>
      <c r="B1874" t="str">
        <f>INDEX(Orders[Customer ID], MATCH(A1874, Orders[Order ID],0))</f>
        <v>JW-15955</v>
      </c>
      <c r="C1874" s="4">
        <f>INDEX(Orders[Order Date], MATCH(A1874, Orders[Order ID],0))</f>
        <v>42731</v>
      </c>
      <c r="D1874">
        <f>SUMIF(Orders[Order ID], A1874, Orders[Sales])</f>
        <v>2.61</v>
      </c>
      <c r="I1874" t="s">
        <v>3958</v>
      </c>
      <c r="J1874" t="s">
        <v>121</v>
      </c>
      <c r="K1874">
        <v>42731</v>
      </c>
      <c r="L1874">
        <v>2.61</v>
      </c>
    </row>
    <row r="1875" spans="1:12">
      <c r="A1875" t="str">
        <v>CA-2016-111682</v>
      </c>
      <c r="B1875" t="str">
        <f>INDEX(Orders[Customer ID], MATCH(A1875, Orders[Order ID],0))</f>
        <v>TB-21055</v>
      </c>
      <c r="C1875" s="4">
        <f>INDEX(Orders[Order Date], MATCH(A1875, Orders[Order ID],0))</f>
        <v>42538</v>
      </c>
      <c r="D1875">
        <f>SUMIF(Orders[Order ID], A1875, Orders[Sales])</f>
        <v>655.08999999999992</v>
      </c>
      <c r="I1875" t="s">
        <v>5059</v>
      </c>
      <c r="J1875" t="s">
        <v>2486</v>
      </c>
      <c r="K1875">
        <v>42538</v>
      </c>
      <c r="L1875">
        <v>655.08999999999992</v>
      </c>
    </row>
    <row r="1876" spans="1:12">
      <c r="A1876" t="str">
        <v>CA-2016-111696</v>
      </c>
      <c r="B1876" t="str">
        <f>INDEX(Orders[Customer ID], MATCH(A1876, Orders[Order ID],0))</f>
        <v>TB-21625</v>
      </c>
      <c r="C1876" s="4">
        <f>INDEX(Orders[Order Date], MATCH(A1876, Orders[Order ID],0))</f>
        <v>42498</v>
      </c>
      <c r="D1876">
        <f>SUMIF(Orders[Order ID], A1876, Orders[Sales])</f>
        <v>17.940000000000001</v>
      </c>
      <c r="I1876" t="s">
        <v>5220</v>
      </c>
      <c r="J1876" t="s">
        <v>877</v>
      </c>
      <c r="K1876">
        <v>42498</v>
      </c>
      <c r="L1876">
        <v>17.940000000000001</v>
      </c>
    </row>
    <row r="1877" spans="1:12">
      <c r="A1877" t="str">
        <v>CA-2016-111794</v>
      </c>
      <c r="B1877" t="str">
        <f>INDEX(Orders[Customer ID], MATCH(A1877, Orders[Order ID],0))</f>
        <v>HG-15025</v>
      </c>
      <c r="C1877" s="4">
        <f>INDEX(Orders[Order Date], MATCH(A1877, Orders[Order ID],0))</f>
        <v>42644</v>
      </c>
      <c r="D1877">
        <f>SUMIF(Orders[Order ID], A1877, Orders[Sales])</f>
        <v>107.864</v>
      </c>
      <c r="I1877" t="s">
        <v>4546</v>
      </c>
      <c r="J1877" t="s">
        <v>163</v>
      </c>
      <c r="K1877">
        <v>42644</v>
      </c>
      <c r="L1877">
        <v>107.864</v>
      </c>
    </row>
    <row r="1878" spans="1:12">
      <c r="A1878" t="str">
        <v>CA-2016-111913</v>
      </c>
      <c r="B1878" t="str">
        <f>INDEX(Orders[Customer ID], MATCH(A1878, Orders[Order ID],0))</f>
        <v>LC-16930</v>
      </c>
      <c r="C1878" s="4">
        <f>INDEX(Orders[Order Date], MATCH(A1878, Orders[Order ID],0))</f>
        <v>42586</v>
      </c>
      <c r="D1878">
        <f>SUMIF(Orders[Order ID], A1878, Orders[Sales])</f>
        <v>335.12</v>
      </c>
      <c r="I1878" t="s">
        <v>4885</v>
      </c>
      <c r="J1878" t="s">
        <v>1112</v>
      </c>
      <c r="K1878">
        <v>42586</v>
      </c>
      <c r="L1878">
        <v>335.12</v>
      </c>
    </row>
    <row r="1879" spans="1:12">
      <c r="A1879" t="str">
        <v>CA-2016-111941</v>
      </c>
      <c r="B1879" t="str">
        <f>INDEX(Orders[Customer ID], MATCH(A1879, Orders[Order ID],0))</f>
        <v>BD-11620</v>
      </c>
      <c r="C1879" s="4">
        <f>INDEX(Orders[Order Date], MATCH(A1879, Orders[Order ID],0))</f>
        <v>42729</v>
      </c>
      <c r="D1879">
        <f>SUMIF(Orders[Order ID], A1879, Orders[Sales])</f>
        <v>33.567999999999998</v>
      </c>
      <c r="I1879" t="s">
        <v>3972</v>
      </c>
      <c r="J1879" t="s">
        <v>1689</v>
      </c>
      <c r="K1879">
        <v>42729</v>
      </c>
      <c r="L1879">
        <v>33.567999999999998</v>
      </c>
    </row>
    <row r="1880" spans="1:12">
      <c r="A1880" t="str">
        <v>CA-2016-111976</v>
      </c>
      <c r="B1880" t="str">
        <f>INDEX(Orders[Customer ID], MATCH(A1880, Orders[Order ID],0))</f>
        <v>BD-11620</v>
      </c>
      <c r="C1880" s="4">
        <f>INDEX(Orders[Order Date], MATCH(A1880, Orders[Order ID],0))</f>
        <v>42437</v>
      </c>
      <c r="D1880">
        <f>SUMIF(Orders[Order ID], A1880, Orders[Sales])</f>
        <v>114.55999999999999</v>
      </c>
      <c r="I1880" t="s">
        <v>5424</v>
      </c>
      <c r="J1880" t="s">
        <v>1689</v>
      </c>
      <c r="K1880">
        <v>42437</v>
      </c>
      <c r="L1880">
        <v>114.55999999999999</v>
      </c>
    </row>
    <row r="1881" spans="1:12">
      <c r="A1881" t="str">
        <v>CA-2016-112025</v>
      </c>
      <c r="B1881" t="str">
        <f>INDEX(Orders[Customer ID], MATCH(A1881, Orders[Order ID],0))</f>
        <v>LS-16975</v>
      </c>
      <c r="C1881" s="4">
        <f>INDEX(Orders[Order Date], MATCH(A1881, Orders[Order ID],0))</f>
        <v>42581</v>
      </c>
      <c r="D1881">
        <f>SUMIF(Orders[Order ID], A1881, Orders[Sales])</f>
        <v>9.2639999999999993</v>
      </c>
      <c r="I1881" t="s">
        <v>4895</v>
      </c>
      <c r="J1881" t="s">
        <v>491</v>
      </c>
      <c r="K1881">
        <v>42581</v>
      </c>
      <c r="L1881">
        <v>9.2639999999999993</v>
      </c>
    </row>
    <row r="1882" spans="1:12">
      <c r="A1882" t="str">
        <v>CA-2016-112060</v>
      </c>
      <c r="B1882" t="str">
        <f>INDEX(Orders[Customer ID], MATCH(A1882, Orders[Order ID],0))</f>
        <v>KT-16465</v>
      </c>
      <c r="C1882" s="4">
        <f>INDEX(Orders[Order Date], MATCH(A1882, Orders[Order ID],0))</f>
        <v>42708</v>
      </c>
      <c r="D1882">
        <f>SUMIF(Orders[Order ID], A1882, Orders[Sales])</f>
        <v>104.85</v>
      </c>
      <c r="I1882" t="s">
        <v>4131</v>
      </c>
      <c r="J1882" t="s">
        <v>4132</v>
      </c>
      <c r="K1882">
        <v>42708</v>
      </c>
      <c r="L1882">
        <v>104.85</v>
      </c>
    </row>
    <row r="1883" spans="1:12">
      <c r="A1883" t="str">
        <v>CA-2016-112102</v>
      </c>
      <c r="B1883" t="str">
        <f>INDEX(Orders[Customer ID], MATCH(A1883, Orders[Order ID],0))</f>
        <v>BD-11605</v>
      </c>
      <c r="C1883" s="4">
        <f>INDEX(Orders[Order Date], MATCH(A1883, Orders[Order ID],0))</f>
        <v>42472</v>
      </c>
      <c r="D1883">
        <f>SUMIF(Orders[Order ID], A1883, Orders[Sales])</f>
        <v>448.81</v>
      </c>
      <c r="I1883" t="s">
        <v>5302</v>
      </c>
      <c r="J1883" t="s">
        <v>2055</v>
      </c>
      <c r="K1883">
        <v>42472</v>
      </c>
      <c r="L1883">
        <v>448.81</v>
      </c>
    </row>
    <row r="1884" spans="1:12">
      <c r="A1884" t="str">
        <v>CA-2016-112109</v>
      </c>
      <c r="B1884" t="str">
        <f>INDEX(Orders[Customer ID], MATCH(A1884, Orders[Order ID],0))</f>
        <v>JE-15715</v>
      </c>
      <c r="C1884" s="4">
        <f>INDEX(Orders[Order Date], MATCH(A1884, Orders[Order ID],0))</f>
        <v>42559</v>
      </c>
      <c r="D1884">
        <f>SUMIF(Orders[Order ID], A1884, Orders[Sales])</f>
        <v>725.072</v>
      </c>
      <c r="I1884" t="s">
        <v>4983</v>
      </c>
      <c r="J1884" t="s">
        <v>1244</v>
      </c>
      <c r="K1884">
        <v>42559</v>
      </c>
      <c r="L1884">
        <v>725.072</v>
      </c>
    </row>
    <row r="1885" spans="1:12">
      <c r="A1885" t="str">
        <v>CA-2016-112123</v>
      </c>
      <c r="B1885" t="str">
        <f>INDEX(Orders[Customer ID], MATCH(A1885, Orders[Order ID],0))</f>
        <v>BH-11710</v>
      </c>
      <c r="C1885" s="4">
        <f>INDEX(Orders[Order Date], MATCH(A1885, Orders[Order ID],0))</f>
        <v>42432</v>
      </c>
      <c r="D1885">
        <f>SUMIF(Orders[Order ID], A1885, Orders[Sales])</f>
        <v>1094.25</v>
      </c>
      <c r="I1885" t="s">
        <v>5437</v>
      </c>
      <c r="J1885" t="s">
        <v>636</v>
      </c>
      <c r="K1885">
        <v>42432</v>
      </c>
      <c r="L1885">
        <v>1094.25</v>
      </c>
    </row>
    <row r="1886" spans="1:12">
      <c r="A1886" t="str">
        <v>CA-2016-112256</v>
      </c>
      <c r="B1886" t="str">
        <f>INDEX(Orders[Customer ID], MATCH(A1886, Orders[Order ID],0))</f>
        <v>CK-12205</v>
      </c>
      <c r="C1886" s="4">
        <f>INDEX(Orders[Order Date], MATCH(A1886, Orders[Order ID],0))</f>
        <v>42574</v>
      </c>
      <c r="D1886">
        <f>SUMIF(Orders[Order ID], A1886, Orders[Sales])</f>
        <v>203.648</v>
      </c>
      <c r="I1886" t="s">
        <v>4926</v>
      </c>
      <c r="J1886" t="s">
        <v>1063</v>
      </c>
      <c r="K1886">
        <v>42574</v>
      </c>
      <c r="L1886">
        <v>203.648</v>
      </c>
    </row>
    <row r="1887" spans="1:12">
      <c r="A1887" t="str">
        <v>CA-2016-112277</v>
      </c>
      <c r="B1887" t="str">
        <f>INDEX(Orders[Customer ID], MATCH(A1887, Orders[Order ID],0))</f>
        <v>SC-20695</v>
      </c>
      <c r="C1887" s="4">
        <f>INDEX(Orders[Order Date], MATCH(A1887, Orders[Order ID],0))</f>
        <v>42623</v>
      </c>
      <c r="D1887">
        <f>SUMIF(Orders[Order ID], A1887, Orders[Sales])</f>
        <v>519.67999999999995</v>
      </c>
      <c r="I1887" t="s">
        <v>4694</v>
      </c>
      <c r="J1887" t="s">
        <v>1962</v>
      </c>
      <c r="K1887">
        <v>42623</v>
      </c>
      <c r="L1887">
        <v>519.67999999999995</v>
      </c>
    </row>
    <row r="1888" spans="1:12">
      <c r="A1888" t="str">
        <v>CA-2016-112340</v>
      </c>
      <c r="B1888" t="str">
        <f>INDEX(Orders[Customer ID], MATCH(A1888, Orders[Order ID],0))</f>
        <v>NM-18520</v>
      </c>
      <c r="C1888" s="4">
        <f>INDEX(Orders[Order Date], MATCH(A1888, Orders[Order ID],0))</f>
        <v>42664</v>
      </c>
      <c r="D1888">
        <f>SUMIF(Orders[Order ID], A1888, Orders[Sales])</f>
        <v>22.92</v>
      </c>
      <c r="I1888" t="s">
        <v>4466</v>
      </c>
      <c r="J1888" t="s">
        <v>3389</v>
      </c>
      <c r="K1888">
        <v>42664</v>
      </c>
      <c r="L1888">
        <v>22.92</v>
      </c>
    </row>
    <row r="1889" spans="1:12">
      <c r="A1889" t="str">
        <v>CA-2016-112382</v>
      </c>
      <c r="B1889" t="str">
        <f>INDEX(Orders[Customer ID], MATCH(A1889, Orders[Order ID],0))</f>
        <v>MB-18085</v>
      </c>
      <c r="C1889" s="4">
        <f>INDEX(Orders[Order Date], MATCH(A1889, Orders[Order ID],0))</f>
        <v>42499</v>
      </c>
      <c r="D1889">
        <f>SUMIF(Orders[Order ID], A1889, Orders[Sales])</f>
        <v>19.135999999999999</v>
      </c>
      <c r="I1889" t="s">
        <v>5214</v>
      </c>
      <c r="J1889" t="s">
        <v>1216</v>
      </c>
      <c r="K1889">
        <v>42499</v>
      </c>
      <c r="L1889">
        <v>19.135999999999999</v>
      </c>
    </row>
    <row r="1890" spans="1:12">
      <c r="A1890" t="str">
        <v>CA-2016-112389</v>
      </c>
      <c r="B1890" t="str">
        <f>INDEX(Orders[Customer ID], MATCH(A1890, Orders[Order ID],0))</f>
        <v>JM-15655</v>
      </c>
      <c r="C1890" s="4">
        <f>INDEX(Orders[Order Date], MATCH(A1890, Orders[Order ID],0))</f>
        <v>42672</v>
      </c>
      <c r="D1890">
        <f>SUMIF(Orders[Order ID], A1890, Orders[Sales])</f>
        <v>52.410000000000004</v>
      </c>
      <c r="I1890" t="s">
        <v>4426</v>
      </c>
      <c r="J1890" t="s">
        <v>232</v>
      </c>
      <c r="K1890">
        <v>42672</v>
      </c>
      <c r="L1890">
        <v>52.410000000000004</v>
      </c>
    </row>
    <row r="1891" spans="1:12">
      <c r="A1891" t="str">
        <v>CA-2016-112578</v>
      </c>
      <c r="B1891" t="str">
        <f>INDEX(Orders[Customer ID], MATCH(A1891, Orders[Order ID],0))</f>
        <v>FO-14305</v>
      </c>
      <c r="C1891" s="4">
        <f>INDEX(Orders[Order Date], MATCH(A1891, Orders[Order ID],0))</f>
        <v>42733</v>
      </c>
      <c r="D1891">
        <f>SUMIF(Orders[Order ID], A1891, Orders[Sales])</f>
        <v>41.99</v>
      </c>
      <c r="I1891" t="s">
        <v>3951</v>
      </c>
      <c r="J1891" t="s">
        <v>1043</v>
      </c>
      <c r="K1891">
        <v>42733</v>
      </c>
      <c r="L1891">
        <v>41.99</v>
      </c>
    </row>
    <row r="1892" spans="1:12">
      <c r="A1892" t="str">
        <v>CA-2016-112585</v>
      </c>
      <c r="B1892" t="str">
        <f>INDEX(Orders[Customer ID], MATCH(A1892, Orders[Order ID],0))</f>
        <v>RW-19630</v>
      </c>
      <c r="C1892" s="4">
        <f>INDEX(Orders[Order Date], MATCH(A1892, Orders[Order ID],0))</f>
        <v>42581</v>
      </c>
      <c r="D1892">
        <f>SUMIF(Orders[Order ID], A1892, Orders[Sales])</f>
        <v>715.64</v>
      </c>
      <c r="I1892" t="s">
        <v>4897</v>
      </c>
      <c r="J1892" t="s">
        <v>1945</v>
      </c>
      <c r="K1892">
        <v>42581</v>
      </c>
      <c r="L1892">
        <v>715.64</v>
      </c>
    </row>
    <row r="1893" spans="1:12">
      <c r="A1893" t="str">
        <v>CA-2016-112669</v>
      </c>
      <c r="B1893" t="str">
        <f>INDEX(Orders[Customer ID], MATCH(A1893, Orders[Order ID],0))</f>
        <v>KT-16465</v>
      </c>
      <c r="C1893" s="4">
        <f>INDEX(Orders[Order Date], MATCH(A1893, Orders[Order ID],0))</f>
        <v>42474</v>
      </c>
      <c r="D1893">
        <f>SUMIF(Orders[Order ID], A1893, Orders[Sales])</f>
        <v>976.51199999999994</v>
      </c>
      <c r="I1893" t="s">
        <v>5298</v>
      </c>
      <c r="J1893" t="s">
        <v>4132</v>
      </c>
      <c r="K1893">
        <v>42474</v>
      </c>
      <c r="L1893">
        <v>976.51199999999994</v>
      </c>
    </row>
    <row r="1894" spans="1:12">
      <c r="A1894" t="str">
        <v>CA-2016-112676</v>
      </c>
      <c r="B1894" t="str">
        <f>INDEX(Orders[Customer ID], MATCH(A1894, Orders[Order ID],0))</f>
        <v>PJ-18835</v>
      </c>
      <c r="C1894" s="4">
        <f>INDEX(Orders[Order Date], MATCH(A1894, Orders[Order ID],0))</f>
        <v>42495</v>
      </c>
      <c r="D1894">
        <f>SUMIF(Orders[Order ID], A1894, Orders[Sales])</f>
        <v>14.352</v>
      </c>
      <c r="I1894" t="s">
        <v>5227</v>
      </c>
      <c r="J1894" t="s">
        <v>1059</v>
      </c>
      <c r="K1894">
        <v>42495</v>
      </c>
      <c r="L1894">
        <v>14.352</v>
      </c>
    </row>
    <row r="1895" spans="1:12">
      <c r="A1895" t="str">
        <v>CA-2016-112697</v>
      </c>
      <c r="B1895" t="str">
        <f>INDEX(Orders[Customer ID], MATCH(A1895, Orders[Order ID],0))</f>
        <v>AH-10195</v>
      </c>
      <c r="C1895" s="4">
        <f>INDEX(Orders[Order Date], MATCH(A1895, Orders[Order ID],0))</f>
        <v>42722</v>
      </c>
      <c r="D1895">
        <f>SUMIF(Orders[Order ID], A1895, Orders[Sales])</f>
        <v>1410.066</v>
      </c>
      <c r="I1895" t="s">
        <v>4016</v>
      </c>
      <c r="J1895" t="s">
        <v>1460</v>
      </c>
      <c r="K1895">
        <v>42722</v>
      </c>
      <c r="L1895">
        <v>1410.066</v>
      </c>
    </row>
    <row r="1896" spans="1:12">
      <c r="A1896" t="str">
        <v>CA-2016-112739</v>
      </c>
      <c r="B1896" t="str">
        <f>INDEX(Orders[Customer ID], MATCH(A1896, Orders[Order ID],0))</f>
        <v>RD-19810</v>
      </c>
      <c r="C1896" s="4">
        <f>INDEX(Orders[Order Date], MATCH(A1896, Orders[Order ID],0))</f>
        <v>42615</v>
      </c>
      <c r="D1896">
        <f>SUMIF(Orders[Order ID], A1896, Orders[Sales])</f>
        <v>168.16800000000001</v>
      </c>
      <c r="I1896" t="s">
        <v>4770</v>
      </c>
      <c r="J1896" t="s">
        <v>386</v>
      </c>
      <c r="K1896">
        <v>42615</v>
      </c>
      <c r="L1896">
        <v>168.16800000000001</v>
      </c>
    </row>
    <row r="1897" spans="1:12">
      <c r="A1897" t="str">
        <v>CA-2016-112830</v>
      </c>
      <c r="B1897" t="str">
        <f>INDEX(Orders[Customer ID], MATCH(A1897, Orders[Order ID],0))</f>
        <v>LP-17095</v>
      </c>
      <c r="C1897" s="4">
        <f>INDEX(Orders[Order Date], MATCH(A1897, Orders[Order ID],0))</f>
        <v>42527</v>
      </c>
      <c r="D1897">
        <f>SUMIF(Orders[Order ID], A1897, Orders[Sales])</f>
        <v>548.96</v>
      </c>
      <c r="I1897" t="s">
        <v>5112</v>
      </c>
      <c r="J1897" t="s">
        <v>293</v>
      </c>
      <c r="K1897">
        <v>42527</v>
      </c>
      <c r="L1897">
        <v>548.96</v>
      </c>
    </row>
    <row r="1898" spans="1:12">
      <c r="A1898" t="str">
        <v>CA-2016-112893</v>
      </c>
      <c r="B1898" t="str">
        <f>INDEX(Orders[Customer ID], MATCH(A1898, Orders[Order ID],0))</f>
        <v>AT-10735</v>
      </c>
      <c r="C1898" s="4">
        <f>INDEX(Orders[Order Date], MATCH(A1898, Orders[Order ID],0))</f>
        <v>42622</v>
      </c>
      <c r="D1898">
        <f>SUMIF(Orders[Order ID], A1898, Orders[Sales])</f>
        <v>55.36</v>
      </c>
      <c r="I1898" t="s">
        <v>4698</v>
      </c>
      <c r="J1898" t="s">
        <v>370</v>
      </c>
      <c r="K1898">
        <v>42622</v>
      </c>
      <c r="L1898">
        <v>55.36</v>
      </c>
    </row>
    <row r="1899" spans="1:12">
      <c r="A1899" t="str">
        <v>CA-2016-112942</v>
      </c>
      <c r="B1899" t="str">
        <f>INDEX(Orders[Customer ID], MATCH(A1899, Orders[Order ID],0))</f>
        <v>RD-19810</v>
      </c>
      <c r="C1899" s="4">
        <f>INDEX(Orders[Order Date], MATCH(A1899, Orders[Order ID],0))</f>
        <v>42413</v>
      </c>
      <c r="D1899">
        <f>SUMIF(Orders[Order ID], A1899, Orders[Sales])</f>
        <v>146.82</v>
      </c>
      <c r="I1899" t="s">
        <v>5474</v>
      </c>
      <c r="J1899" t="s">
        <v>386</v>
      </c>
      <c r="K1899">
        <v>42413</v>
      </c>
      <c r="L1899">
        <v>146.82</v>
      </c>
    </row>
    <row r="1900" spans="1:12">
      <c r="A1900" t="str">
        <v>CA-2016-113061</v>
      </c>
      <c r="B1900" t="str">
        <f>INDEX(Orders[Customer ID], MATCH(A1900, Orders[Order ID],0))</f>
        <v>EL-13735</v>
      </c>
      <c r="C1900" s="4">
        <f>INDEX(Orders[Order Date], MATCH(A1900, Orders[Order ID],0))</f>
        <v>42482</v>
      </c>
      <c r="D1900">
        <f>SUMIF(Orders[Order ID], A1900, Orders[Sales])</f>
        <v>86.62</v>
      </c>
      <c r="I1900" t="s">
        <v>5268</v>
      </c>
      <c r="J1900" t="s">
        <v>1802</v>
      </c>
      <c r="K1900">
        <v>42482</v>
      </c>
      <c r="L1900">
        <v>86.62</v>
      </c>
    </row>
    <row r="1901" spans="1:12">
      <c r="A1901" t="str">
        <v>CA-2016-113082</v>
      </c>
      <c r="B1901" t="str">
        <f>INDEX(Orders[Customer ID], MATCH(A1901, Orders[Order ID],0))</f>
        <v>MC-17590</v>
      </c>
      <c r="C1901" s="4">
        <f>INDEX(Orders[Order Date], MATCH(A1901, Orders[Order ID],0))</f>
        <v>42625</v>
      </c>
      <c r="D1901">
        <f>SUMIF(Orders[Order ID], A1901, Orders[Sales])</f>
        <v>40.479999999999997</v>
      </c>
      <c r="I1901" t="s">
        <v>4677</v>
      </c>
      <c r="J1901" t="s">
        <v>1377</v>
      </c>
      <c r="K1901">
        <v>42625</v>
      </c>
      <c r="L1901">
        <v>40.479999999999997</v>
      </c>
    </row>
    <row r="1902" spans="1:12">
      <c r="A1902" t="str">
        <v>CA-2016-113096</v>
      </c>
      <c r="B1902" t="str">
        <f>INDEX(Orders[Customer ID], MATCH(A1902, Orders[Order ID],0))</f>
        <v>SZ-20035</v>
      </c>
      <c r="C1902" s="4">
        <f>INDEX(Orders[Order Date], MATCH(A1902, Orders[Order ID],0))</f>
        <v>42615</v>
      </c>
      <c r="D1902">
        <f>SUMIF(Orders[Order ID], A1902, Orders[Sales])</f>
        <v>46.53</v>
      </c>
      <c r="I1902" t="s">
        <v>4764</v>
      </c>
      <c r="J1902" t="s">
        <v>951</v>
      </c>
      <c r="K1902">
        <v>42615</v>
      </c>
      <c r="L1902">
        <v>46.53</v>
      </c>
    </row>
    <row r="1903" spans="1:12">
      <c r="A1903" t="str">
        <v>CA-2016-113117</v>
      </c>
      <c r="B1903" t="str">
        <f>INDEX(Orders[Customer ID], MATCH(A1903, Orders[Order ID],0))</f>
        <v>JP-15520</v>
      </c>
      <c r="C1903" s="4">
        <f>INDEX(Orders[Order Date], MATCH(A1903, Orders[Order ID],0))</f>
        <v>42598</v>
      </c>
      <c r="D1903">
        <f>SUMIF(Orders[Order ID], A1903, Orders[Sales])</f>
        <v>32.4</v>
      </c>
      <c r="I1903" t="s">
        <v>4843</v>
      </c>
      <c r="J1903" t="s">
        <v>223</v>
      </c>
      <c r="K1903">
        <v>42598</v>
      </c>
      <c r="L1903">
        <v>32.4</v>
      </c>
    </row>
    <row r="1904" spans="1:12">
      <c r="A1904" t="str">
        <v>CA-2016-113138</v>
      </c>
      <c r="B1904" t="str">
        <f>INDEX(Orders[Customer ID], MATCH(A1904, Orders[Order ID],0))</f>
        <v>NP-18685</v>
      </c>
      <c r="C1904" s="4">
        <f>INDEX(Orders[Order Date], MATCH(A1904, Orders[Order ID],0))</f>
        <v>42693</v>
      </c>
      <c r="D1904">
        <f>SUMIF(Orders[Order ID], A1904, Orders[Sales])</f>
        <v>34.992000000000004</v>
      </c>
      <c r="I1904" t="s">
        <v>4265</v>
      </c>
      <c r="J1904" t="s">
        <v>4266</v>
      </c>
      <c r="K1904">
        <v>42693</v>
      </c>
      <c r="L1904">
        <v>34.992000000000004</v>
      </c>
    </row>
    <row r="1905" spans="1:12">
      <c r="A1905" t="str">
        <v>CA-2016-113236</v>
      </c>
      <c r="B1905" t="str">
        <f>INDEX(Orders[Customer ID], MATCH(A1905, Orders[Order ID],0))</f>
        <v>CP-12085</v>
      </c>
      <c r="C1905" s="4">
        <f>INDEX(Orders[Order Date], MATCH(A1905, Orders[Order ID],0))</f>
        <v>42516</v>
      </c>
      <c r="D1905">
        <f>SUMIF(Orders[Order ID], A1905, Orders[Sales])</f>
        <v>232.62400000000002</v>
      </c>
      <c r="I1905" t="s">
        <v>5155</v>
      </c>
      <c r="J1905" t="s">
        <v>1863</v>
      </c>
      <c r="K1905">
        <v>42516</v>
      </c>
      <c r="L1905">
        <v>232.62400000000002</v>
      </c>
    </row>
    <row r="1906" spans="1:12">
      <c r="A1906" t="str">
        <v>CA-2016-113243</v>
      </c>
      <c r="B1906" t="str">
        <f>INDEX(Orders[Customer ID], MATCH(A1906, Orders[Order ID],0))</f>
        <v>OT-18730</v>
      </c>
      <c r="C1906" s="4">
        <f>INDEX(Orders[Order Date], MATCH(A1906, Orders[Order ID],0))</f>
        <v>42531</v>
      </c>
      <c r="D1906">
        <f>SUMIF(Orders[Order ID], A1906, Orders[Sales])</f>
        <v>1388.7800000000002</v>
      </c>
      <c r="I1906" t="s">
        <v>5095</v>
      </c>
      <c r="J1906" t="s">
        <v>1648</v>
      </c>
      <c r="K1906">
        <v>42531</v>
      </c>
      <c r="L1906">
        <v>1388.7800000000002</v>
      </c>
    </row>
    <row r="1907" spans="1:12">
      <c r="A1907" t="str">
        <v>CA-2016-113292</v>
      </c>
      <c r="B1907" t="str">
        <f>INDEX(Orders[Customer ID], MATCH(A1907, Orders[Order ID],0))</f>
        <v>DB-13060</v>
      </c>
      <c r="C1907" s="4">
        <f>INDEX(Orders[Order Date], MATCH(A1907, Orders[Order ID],0))</f>
        <v>42447</v>
      </c>
      <c r="D1907">
        <f>SUMIF(Orders[Order ID], A1907, Orders[Sales])</f>
        <v>871.8</v>
      </c>
      <c r="I1907" t="s">
        <v>5382</v>
      </c>
      <c r="J1907" t="s">
        <v>425</v>
      </c>
      <c r="K1907">
        <v>42447</v>
      </c>
      <c r="L1907">
        <v>871.8</v>
      </c>
    </row>
    <row r="1908" spans="1:12">
      <c r="A1908" t="str">
        <v>CA-2016-113341</v>
      </c>
      <c r="B1908" t="str">
        <f>INDEX(Orders[Customer ID], MATCH(A1908, Orders[Order ID],0))</f>
        <v>MH-17455</v>
      </c>
      <c r="C1908" s="4">
        <f>INDEX(Orders[Order Date], MATCH(A1908, Orders[Order ID],0))</f>
        <v>42699</v>
      </c>
      <c r="D1908">
        <f>SUMIF(Orders[Order ID], A1908, Orders[Sales])</f>
        <v>194.352</v>
      </c>
      <c r="I1908" t="s">
        <v>4214</v>
      </c>
      <c r="J1908" t="s">
        <v>1903</v>
      </c>
      <c r="K1908">
        <v>42699</v>
      </c>
      <c r="L1908">
        <v>194.352</v>
      </c>
    </row>
    <row r="1909" spans="1:12">
      <c r="A1909" t="str">
        <v>CA-2016-113390</v>
      </c>
      <c r="B1909" t="str">
        <f>INDEX(Orders[Customer ID], MATCH(A1909, Orders[Order ID],0))</f>
        <v>EP-13915</v>
      </c>
      <c r="C1909" s="4">
        <f>INDEX(Orders[Order Date], MATCH(A1909, Orders[Order ID],0))</f>
        <v>42654</v>
      </c>
      <c r="D1909">
        <f>SUMIF(Orders[Order ID], A1909, Orders[Sales])</f>
        <v>33.064</v>
      </c>
      <c r="I1909" t="s">
        <v>4508</v>
      </c>
      <c r="J1909" t="s">
        <v>328</v>
      </c>
      <c r="K1909">
        <v>42654</v>
      </c>
      <c r="L1909">
        <v>33.064</v>
      </c>
    </row>
    <row r="1910" spans="1:12">
      <c r="A1910" t="str">
        <v>CA-2016-113425</v>
      </c>
      <c r="B1910" t="str">
        <f>INDEX(Orders[Customer ID], MATCH(A1910, Orders[Order ID],0))</f>
        <v>JK-16120</v>
      </c>
      <c r="C1910" s="4">
        <f>INDEX(Orders[Order Date], MATCH(A1910, Orders[Order ID],0))</f>
        <v>42695</v>
      </c>
      <c r="D1910">
        <f>SUMIF(Orders[Order ID], A1910, Orders[Sales])</f>
        <v>113.568</v>
      </c>
      <c r="I1910" t="s">
        <v>4245</v>
      </c>
      <c r="J1910" t="s">
        <v>2447</v>
      </c>
      <c r="K1910">
        <v>42695</v>
      </c>
      <c r="L1910">
        <v>113.568</v>
      </c>
    </row>
    <row r="1911" spans="1:12">
      <c r="A1911" t="str">
        <v>CA-2016-113516</v>
      </c>
      <c r="B1911" t="str">
        <f>INDEX(Orders[Customer ID], MATCH(A1911, Orders[Order ID],0))</f>
        <v>VM-21685</v>
      </c>
      <c r="C1911" s="4">
        <f>INDEX(Orders[Order Date], MATCH(A1911, Orders[Order ID],0))</f>
        <v>42621</v>
      </c>
      <c r="D1911">
        <f>SUMIF(Orders[Order ID], A1911, Orders[Sales])</f>
        <v>100.16</v>
      </c>
      <c r="I1911" t="s">
        <v>4701</v>
      </c>
      <c r="J1911" t="s">
        <v>1414</v>
      </c>
      <c r="K1911">
        <v>42621</v>
      </c>
      <c r="L1911">
        <v>100.16</v>
      </c>
    </row>
    <row r="1912" spans="1:12">
      <c r="A1912" t="str">
        <v>CA-2016-113551</v>
      </c>
      <c r="B1912" t="str">
        <f>INDEX(Orders[Customer ID], MATCH(A1912, Orders[Order ID],0))</f>
        <v>NF-18385</v>
      </c>
      <c r="C1912" s="4">
        <f>INDEX(Orders[Order Date], MATCH(A1912, Orders[Order ID],0))</f>
        <v>42600</v>
      </c>
      <c r="D1912">
        <f>SUMIF(Orders[Order ID], A1912, Orders[Sales])</f>
        <v>85.908000000000001</v>
      </c>
      <c r="I1912" t="s">
        <v>4837</v>
      </c>
      <c r="J1912" t="s">
        <v>1851</v>
      </c>
      <c r="K1912">
        <v>42600</v>
      </c>
      <c r="L1912">
        <v>85.908000000000001</v>
      </c>
    </row>
    <row r="1913" spans="1:12">
      <c r="A1913" t="str">
        <v>CA-2016-113600</v>
      </c>
      <c r="B1913" t="str">
        <f>INDEX(Orders[Customer ID], MATCH(A1913, Orders[Order ID],0))</f>
        <v>SH-20395</v>
      </c>
      <c r="C1913" s="4">
        <f>INDEX(Orders[Order Date], MATCH(A1913, Orders[Order ID],0))</f>
        <v>42719</v>
      </c>
      <c r="D1913">
        <f>SUMIF(Orders[Order ID], A1913, Orders[Sales])</f>
        <v>2.214</v>
      </c>
      <c r="I1913" t="s">
        <v>4042</v>
      </c>
      <c r="J1913" t="s">
        <v>627</v>
      </c>
      <c r="K1913">
        <v>42719</v>
      </c>
      <c r="L1913">
        <v>2.214</v>
      </c>
    </row>
    <row r="1914" spans="1:12">
      <c r="A1914" t="str">
        <v>CA-2016-113607</v>
      </c>
      <c r="B1914" t="str">
        <f>INDEX(Orders[Customer ID], MATCH(A1914, Orders[Order ID],0))</f>
        <v>PW-19030</v>
      </c>
      <c r="C1914" s="4">
        <f>INDEX(Orders[Order Date], MATCH(A1914, Orders[Order ID],0))</f>
        <v>42657</v>
      </c>
      <c r="D1914">
        <f>SUMIF(Orders[Order ID], A1914, Orders[Sales])</f>
        <v>1203.8900000000001</v>
      </c>
      <c r="I1914" t="s">
        <v>4501</v>
      </c>
      <c r="J1914" t="s">
        <v>1237</v>
      </c>
      <c r="K1914">
        <v>42657</v>
      </c>
      <c r="L1914">
        <v>1203.8900000000001</v>
      </c>
    </row>
    <row r="1915" spans="1:12">
      <c r="A1915" t="str">
        <v>CA-2016-113621</v>
      </c>
      <c r="B1915" t="str">
        <f>INDEX(Orders[Customer ID], MATCH(A1915, Orders[Order ID],0))</f>
        <v>JE-15745</v>
      </c>
      <c r="C1915" s="4">
        <f>INDEX(Orders[Order Date], MATCH(A1915, Orders[Order ID],0))</f>
        <v>42705</v>
      </c>
      <c r="D1915">
        <f>SUMIF(Orders[Order ID], A1915, Orders[Sales])</f>
        <v>352.47</v>
      </c>
      <c r="I1915" t="s">
        <v>4155</v>
      </c>
      <c r="J1915" t="s">
        <v>1383</v>
      </c>
      <c r="K1915">
        <v>42705</v>
      </c>
      <c r="L1915">
        <v>352.47</v>
      </c>
    </row>
    <row r="1916" spans="1:12">
      <c r="A1916" t="str">
        <v>CA-2016-113656</v>
      </c>
      <c r="B1916" t="str">
        <f>INDEX(Orders[Customer ID], MATCH(A1916, Orders[Order ID],0))</f>
        <v>CB-12415</v>
      </c>
      <c r="C1916" s="4">
        <f>INDEX(Orders[Order Date], MATCH(A1916, Orders[Order ID],0))</f>
        <v>42392</v>
      </c>
      <c r="D1916">
        <f>SUMIF(Orders[Order ID], A1916, Orders[Sales])</f>
        <v>59.99</v>
      </c>
      <c r="I1916" t="s">
        <v>5513</v>
      </c>
      <c r="J1916" t="s">
        <v>686</v>
      </c>
      <c r="K1916">
        <v>42392</v>
      </c>
      <c r="L1916">
        <v>59.99</v>
      </c>
    </row>
    <row r="1917" spans="1:12">
      <c r="A1917" t="str">
        <v>CA-2016-113726</v>
      </c>
      <c r="B1917" t="str">
        <f>INDEX(Orders[Customer ID], MATCH(A1917, Orders[Order ID],0))</f>
        <v>SC-20680</v>
      </c>
      <c r="C1917" s="4">
        <f>INDEX(Orders[Order Date], MATCH(A1917, Orders[Order ID],0))</f>
        <v>42698</v>
      </c>
      <c r="D1917">
        <f>SUMIF(Orders[Order ID], A1917, Orders[Sales])</f>
        <v>82.26</v>
      </c>
      <c r="I1917" t="s">
        <v>4230</v>
      </c>
      <c r="J1917" t="s">
        <v>2565</v>
      </c>
      <c r="K1917">
        <v>42698</v>
      </c>
      <c r="L1917">
        <v>82.26</v>
      </c>
    </row>
    <row r="1918" spans="1:12">
      <c r="A1918" t="str">
        <v>CA-2016-113733</v>
      </c>
      <c r="B1918" t="str">
        <f>INDEX(Orders[Customer ID], MATCH(A1918, Orders[Order ID],0))</f>
        <v>LH-16900</v>
      </c>
      <c r="C1918" s="4">
        <f>INDEX(Orders[Order Date], MATCH(A1918, Orders[Order ID],0))</f>
        <v>42712</v>
      </c>
      <c r="D1918">
        <f>SUMIF(Orders[Order ID], A1918, Orders[Sales])</f>
        <v>334.25600000000003</v>
      </c>
      <c r="I1918" t="s">
        <v>4100</v>
      </c>
      <c r="J1918" t="s">
        <v>556</v>
      </c>
      <c r="K1918">
        <v>42712</v>
      </c>
      <c r="L1918">
        <v>334.25600000000003</v>
      </c>
    </row>
    <row r="1919" spans="1:12">
      <c r="A1919" t="str">
        <v>CA-2016-113747</v>
      </c>
      <c r="B1919" t="str">
        <f>INDEX(Orders[Customer ID], MATCH(A1919, Orders[Order ID],0))</f>
        <v>VD-21670</v>
      </c>
      <c r="C1919" s="4">
        <f>INDEX(Orders[Order Date], MATCH(A1919, Orders[Order ID],0))</f>
        <v>42518</v>
      </c>
      <c r="D1919">
        <f>SUMIF(Orders[Order ID], A1919, Orders[Sales])</f>
        <v>185.88</v>
      </c>
      <c r="I1919" t="s">
        <v>5140</v>
      </c>
      <c r="J1919" t="s">
        <v>5141</v>
      </c>
      <c r="K1919">
        <v>42518</v>
      </c>
      <c r="L1919">
        <v>185.88</v>
      </c>
    </row>
    <row r="1920" spans="1:12">
      <c r="A1920" t="str">
        <v>CA-2016-113803</v>
      </c>
      <c r="B1920" t="str">
        <f>INDEX(Orders[Customer ID], MATCH(A1920, Orders[Order ID],0))</f>
        <v>VG-21805</v>
      </c>
      <c r="C1920" s="4">
        <f>INDEX(Orders[Order Date], MATCH(A1920, Orders[Order ID],0))</f>
        <v>42453</v>
      </c>
      <c r="D1920">
        <f>SUMIF(Orders[Order ID], A1920, Orders[Sales])</f>
        <v>22.48</v>
      </c>
      <c r="I1920" t="s">
        <v>5365</v>
      </c>
      <c r="J1920" t="s">
        <v>3639</v>
      </c>
      <c r="K1920">
        <v>42453</v>
      </c>
      <c r="L1920">
        <v>22.48</v>
      </c>
    </row>
    <row r="1921" spans="1:12">
      <c r="A1921" t="str">
        <v>CA-2016-113817</v>
      </c>
      <c r="B1921" t="str">
        <f>INDEX(Orders[Customer ID], MATCH(A1921, Orders[Order ID],0))</f>
        <v>MJ-17740</v>
      </c>
      <c r="C1921" s="4">
        <f>INDEX(Orders[Order Date], MATCH(A1921, Orders[Order ID],0))</f>
        <v>42681</v>
      </c>
      <c r="D1921">
        <f>SUMIF(Orders[Order ID], A1921, Orders[Sales])</f>
        <v>27.68</v>
      </c>
      <c r="I1921" t="s">
        <v>4357</v>
      </c>
      <c r="J1921" t="s">
        <v>617</v>
      </c>
      <c r="K1921">
        <v>42681</v>
      </c>
      <c r="L1921">
        <v>27.68</v>
      </c>
    </row>
    <row r="1922" spans="1:12">
      <c r="A1922" t="str">
        <v>CA-2016-113831</v>
      </c>
      <c r="B1922" t="str">
        <f>INDEX(Orders[Customer ID], MATCH(A1922, Orders[Order ID],0))</f>
        <v>AH-10690</v>
      </c>
      <c r="C1922" s="4">
        <f>INDEX(Orders[Order Date], MATCH(A1922, Orders[Order ID],0))</f>
        <v>42520</v>
      </c>
      <c r="D1922">
        <f>SUMIF(Orders[Order ID], A1922, Orders[Sales])</f>
        <v>4317.3</v>
      </c>
      <c r="I1922" t="s">
        <v>5131</v>
      </c>
      <c r="J1922" t="s">
        <v>4293</v>
      </c>
      <c r="K1922">
        <v>42520</v>
      </c>
      <c r="L1922">
        <v>4317.3</v>
      </c>
    </row>
    <row r="1923" spans="1:12">
      <c r="A1923" t="str">
        <v>CA-2016-113845</v>
      </c>
      <c r="B1923" t="str">
        <f>INDEX(Orders[Customer ID], MATCH(A1923, Orders[Order ID],0))</f>
        <v>FA-14230</v>
      </c>
      <c r="C1923" s="4">
        <f>INDEX(Orders[Order Date], MATCH(A1923, Orders[Order ID],0))</f>
        <v>42694</v>
      </c>
      <c r="D1923">
        <f>SUMIF(Orders[Order ID], A1923, Orders[Sales])</f>
        <v>574.05600000000004</v>
      </c>
      <c r="I1923" t="s">
        <v>4258</v>
      </c>
      <c r="J1923" t="s">
        <v>2073</v>
      </c>
      <c r="K1923">
        <v>42694</v>
      </c>
      <c r="L1923">
        <v>574.05600000000004</v>
      </c>
    </row>
    <row r="1924" spans="1:12">
      <c r="A1924" t="str">
        <v>CA-2016-113978</v>
      </c>
      <c r="B1924" t="str">
        <f>INDEX(Orders[Customer ID], MATCH(A1924, Orders[Order ID],0))</f>
        <v>TS-21505</v>
      </c>
      <c r="C1924" s="4">
        <f>INDEX(Orders[Order Date], MATCH(A1924, Orders[Order ID],0))</f>
        <v>42638</v>
      </c>
      <c r="D1924">
        <f>SUMIF(Orders[Order ID], A1924, Orders[Sales])</f>
        <v>642.01599999999996</v>
      </c>
      <c r="I1924" t="s">
        <v>4584</v>
      </c>
      <c r="J1924" t="s">
        <v>309</v>
      </c>
      <c r="K1924">
        <v>42638</v>
      </c>
      <c r="L1924">
        <v>642.01599999999996</v>
      </c>
    </row>
    <row r="1925" spans="1:12">
      <c r="A1925" t="str">
        <v>CA-2016-114104</v>
      </c>
      <c r="B1925" t="str">
        <f>INDEX(Orders[Customer ID], MATCH(A1925, Orders[Order ID],0))</f>
        <v>NP-18670</v>
      </c>
      <c r="C1925" s="4">
        <f>INDEX(Orders[Order Date], MATCH(A1925, Orders[Order ID],0))</f>
        <v>42694</v>
      </c>
      <c r="D1925">
        <f>SUMIF(Orders[Order ID], A1925, Orders[Sales])</f>
        <v>959.55</v>
      </c>
      <c r="I1925" t="s">
        <v>4247</v>
      </c>
      <c r="J1925" t="s">
        <v>1573</v>
      </c>
      <c r="K1925">
        <v>42694</v>
      </c>
      <c r="L1925">
        <v>959.55</v>
      </c>
    </row>
    <row r="1926" spans="1:12">
      <c r="A1926" t="str">
        <v>CA-2016-114209</v>
      </c>
      <c r="B1926" t="str">
        <f>INDEX(Orders[Customer ID], MATCH(A1926, Orders[Order ID],0))</f>
        <v>AS-10285</v>
      </c>
      <c r="C1926" s="4">
        <f>INDEX(Orders[Order Date], MATCH(A1926, Orders[Order ID],0))</f>
        <v>42511</v>
      </c>
      <c r="D1926">
        <f>SUMIF(Orders[Order ID], A1926, Orders[Sales])</f>
        <v>84.62</v>
      </c>
      <c r="I1926" t="s">
        <v>5171</v>
      </c>
      <c r="J1926" t="s">
        <v>460</v>
      </c>
      <c r="K1926">
        <v>42511</v>
      </c>
      <c r="L1926">
        <v>84.62</v>
      </c>
    </row>
    <row r="1927" spans="1:12">
      <c r="A1927" t="str">
        <v>CA-2016-114307</v>
      </c>
      <c r="B1927" t="str">
        <f>INDEX(Orders[Customer ID], MATCH(A1927, Orders[Order ID],0))</f>
        <v>MF-17665</v>
      </c>
      <c r="C1927" s="4">
        <f>INDEX(Orders[Order Date], MATCH(A1927, Orders[Order ID],0))</f>
        <v>42573</v>
      </c>
      <c r="D1927">
        <f>SUMIF(Orders[Order ID], A1927, Orders[Sales])</f>
        <v>122.34000000000002</v>
      </c>
      <c r="I1927" t="s">
        <v>4932</v>
      </c>
      <c r="J1927" t="s">
        <v>4394</v>
      </c>
      <c r="K1927">
        <v>42573</v>
      </c>
      <c r="L1927">
        <v>122.34000000000002</v>
      </c>
    </row>
    <row r="1928" spans="1:12">
      <c r="A1928" t="str">
        <v>CA-2016-114405</v>
      </c>
      <c r="B1928" t="str">
        <f>INDEX(Orders[Customer ID], MATCH(A1928, Orders[Order ID],0))</f>
        <v>AS-10240</v>
      </c>
      <c r="C1928" s="4">
        <f>INDEX(Orders[Order Date], MATCH(A1928, Orders[Order ID],0))</f>
        <v>42467</v>
      </c>
      <c r="D1928">
        <f>SUMIF(Orders[Order ID], A1928, Orders[Sales])</f>
        <v>70.271999999999991</v>
      </c>
      <c r="I1928" t="s">
        <v>5327</v>
      </c>
      <c r="J1928" t="s">
        <v>3020</v>
      </c>
      <c r="K1928">
        <v>42467</v>
      </c>
      <c r="L1928">
        <v>70.271999999999991</v>
      </c>
    </row>
    <row r="1929" spans="1:12">
      <c r="A1929" t="str">
        <v>CA-2016-114482</v>
      </c>
      <c r="B1929" t="str">
        <f>INDEX(Orders[Customer ID], MATCH(A1929, Orders[Order ID],0))</f>
        <v>DM-13345</v>
      </c>
      <c r="C1929" s="4">
        <f>INDEX(Orders[Order Date], MATCH(A1929, Orders[Order ID],0))</f>
        <v>42695</v>
      </c>
      <c r="D1929">
        <f>SUMIF(Orders[Order ID], A1929, Orders[Sales])</f>
        <v>445.4</v>
      </c>
      <c r="I1929" t="s">
        <v>4241</v>
      </c>
      <c r="J1929" t="s">
        <v>600</v>
      </c>
      <c r="K1929">
        <v>42695</v>
      </c>
      <c r="L1929">
        <v>445.4</v>
      </c>
    </row>
    <row r="1930" spans="1:12">
      <c r="A1930" t="str">
        <v>CA-2016-114489</v>
      </c>
      <c r="B1930" t="str">
        <f>INDEX(Orders[Customer ID], MATCH(A1930, Orders[Order ID],0))</f>
        <v>JE-16165</v>
      </c>
      <c r="C1930" s="4">
        <f>INDEX(Orders[Order Date], MATCH(A1930, Orders[Order ID],0))</f>
        <v>42709</v>
      </c>
      <c r="D1930">
        <f>SUMIF(Orders[Order ID], A1930, Orders[Sales])</f>
        <v>2657.81</v>
      </c>
      <c r="I1930" t="s">
        <v>4113</v>
      </c>
      <c r="J1930" t="s">
        <v>516</v>
      </c>
      <c r="K1930">
        <v>42709</v>
      </c>
      <c r="L1930">
        <v>2657.81</v>
      </c>
    </row>
    <row r="1931" spans="1:12">
      <c r="A1931" t="str">
        <v>CA-2016-114538</v>
      </c>
      <c r="B1931" t="str">
        <f>INDEX(Orders[Customer ID], MATCH(A1931, Orders[Order ID],0))</f>
        <v>RC-19825</v>
      </c>
      <c r="C1931" s="4">
        <f>INDEX(Orders[Order Date], MATCH(A1931, Orders[Order ID],0))</f>
        <v>42730</v>
      </c>
      <c r="D1931">
        <f>SUMIF(Orders[Order ID], A1931, Orders[Sales])</f>
        <v>11.327999999999999</v>
      </c>
      <c r="I1931" t="s">
        <v>3963</v>
      </c>
      <c r="J1931" t="s">
        <v>3964</v>
      </c>
      <c r="K1931">
        <v>42730</v>
      </c>
      <c r="L1931">
        <v>11.327999999999999</v>
      </c>
    </row>
    <row r="1932" spans="1:12">
      <c r="A1932" t="str">
        <v>CA-2016-114601</v>
      </c>
      <c r="B1932" t="str">
        <f>INDEX(Orders[Customer ID], MATCH(A1932, Orders[Order ID],0))</f>
        <v>AA-10480</v>
      </c>
      <c r="C1932" s="4">
        <f>INDEX(Orders[Order Date], MATCH(A1932, Orders[Order ID],0))</f>
        <v>42608</v>
      </c>
      <c r="D1932">
        <f>SUMIF(Orders[Order ID], A1932, Orders[Sales])</f>
        <v>1157.9800000000002</v>
      </c>
      <c r="I1932" t="s">
        <v>4811</v>
      </c>
      <c r="J1932" t="s">
        <v>3474</v>
      </c>
      <c r="K1932">
        <v>42608</v>
      </c>
      <c r="L1932">
        <v>1157.9800000000002</v>
      </c>
    </row>
    <row r="1933" spans="1:12">
      <c r="A1933" t="str">
        <v>CA-2016-114713</v>
      </c>
      <c r="B1933" t="str">
        <f>INDEX(Orders[Customer ID], MATCH(A1933, Orders[Order ID],0))</f>
        <v>SC-20695</v>
      </c>
      <c r="C1933" s="4">
        <f>INDEX(Orders[Order Date], MATCH(A1933, Orders[Order ID],0))</f>
        <v>42558</v>
      </c>
      <c r="D1933">
        <f>SUMIF(Orders[Order ID], A1933, Orders[Sales])</f>
        <v>45.584000000000003</v>
      </c>
      <c r="I1933" t="s">
        <v>4987</v>
      </c>
      <c r="J1933" t="s">
        <v>1962</v>
      </c>
      <c r="K1933">
        <v>42558</v>
      </c>
      <c r="L1933">
        <v>45.584000000000003</v>
      </c>
    </row>
    <row r="1934" spans="1:12">
      <c r="A1934" t="str">
        <v>CA-2016-114727</v>
      </c>
      <c r="B1934" t="str">
        <f>INDEX(Orders[Customer ID], MATCH(A1934, Orders[Order ID],0))</f>
        <v>LS-16945</v>
      </c>
      <c r="C1934" s="4">
        <f>INDEX(Orders[Order Date], MATCH(A1934, Orders[Order ID],0))</f>
        <v>42569</v>
      </c>
      <c r="D1934">
        <f>SUMIF(Orders[Order ID], A1934, Orders[Sales])</f>
        <v>2331.84</v>
      </c>
      <c r="I1934" t="s">
        <v>4941</v>
      </c>
      <c r="J1934" t="s">
        <v>2917</v>
      </c>
      <c r="K1934">
        <v>42569</v>
      </c>
      <c r="L1934">
        <v>2331.84</v>
      </c>
    </row>
    <row r="1935" spans="1:12">
      <c r="A1935" t="str">
        <v>CA-2016-114748</v>
      </c>
      <c r="B1935" t="str">
        <f>INDEX(Orders[Customer ID], MATCH(A1935, Orders[Order ID],0))</f>
        <v>MZ-17335</v>
      </c>
      <c r="C1935" s="4">
        <f>INDEX(Orders[Order Date], MATCH(A1935, Orders[Order ID],0))</f>
        <v>42652</v>
      </c>
      <c r="D1935">
        <f>SUMIF(Orders[Order ID], A1935, Orders[Sales])</f>
        <v>170.976</v>
      </c>
      <c r="I1935" t="s">
        <v>4515</v>
      </c>
      <c r="J1935" t="s">
        <v>872</v>
      </c>
      <c r="K1935">
        <v>42652</v>
      </c>
      <c r="L1935">
        <v>170.976</v>
      </c>
    </row>
    <row r="1936" spans="1:12">
      <c r="A1936" t="str">
        <v>CA-2016-114860</v>
      </c>
      <c r="B1936" t="str">
        <f>INDEX(Orders[Customer ID], MATCH(A1936, Orders[Order ID],0))</f>
        <v>DN-13690</v>
      </c>
      <c r="C1936" s="4">
        <f>INDEX(Orders[Order Date], MATCH(A1936, Orders[Order ID],0))</f>
        <v>42726</v>
      </c>
      <c r="D1936">
        <f>SUMIF(Orders[Order ID], A1936, Orders[Sales])</f>
        <v>884.68000000000006</v>
      </c>
      <c r="I1936" t="s">
        <v>4005</v>
      </c>
      <c r="J1936" t="s">
        <v>3221</v>
      </c>
      <c r="K1936">
        <v>42726</v>
      </c>
      <c r="L1936">
        <v>884.68000000000006</v>
      </c>
    </row>
    <row r="1937" spans="1:12">
      <c r="A1937" t="str">
        <v>CA-2016-114867</v>
      </c>
      <c r="B1937" t="str">
        <f>INDEX(Orders[Customer ID], MATCH(A1937, Orders[Order ID],0))</f>
        <v>FM-14290</v>
      </c>
      <c r="C1937" s="4">
        <f>INDEX(Orders[Order Date], MATCH(A1937, Orders[Order ID],0))</f>
        <v>42727</v>
      </c>
      <c r="D1937">
        <f>SUMIF(Orders[Order ID], A1937, Orders[Sales])</f>
        <v>1507.9380000000001</v>
      </c>
      <c r="I1937" t="s">
        <v>3998</v>
      </c>
      <c r="J1937" t="s">
        <v>984</v>
      </c>
      <c r="K1937">
        <v>42727</v>
      </c>
      <c r="L1937">
        <v>1507.9380000000001</v>
      </c>
    </row>
    <row r="1938" spans="1:12">
      <c r="A1938" t="str">
        <v>CA-2016-114895</v>
      </c>
      <c r="B1938" t="str">
        <f>INDEX(Orders[Customer ID], MATCH(A1938, Orders[Order ID],0))</f>
        <v>MV-18190</v>
      </c>
      <c r="C1938" s="4">
        <f>INDEX(Orders[Order Date], MATCH(A1938, Orders[Order ID],0))</f>
        <v>42695</v>
      </c>
      <c r="D1938">
        <f>SUMIF(Orders[Order ID], A1938, Orders[Sales])</f>
        <v>12.96</v>
      </c>
      <c r="I1938" t="s">
        <v>4244</v>
      </c>
      <c r="J1938" t="s">
        <v>446</v>
      </c>
      <c r="K1938">
        <v>42695</v>
      </c>
      <c r="L1938">
        <v>12.96</v>
      </c>
    </row>
    <row r="1939" spans="1:12">
      <c r="A1939" t="str">
        <v>CA-2016-114944</v>
      </c>
      <c r="B1939" t="str">
        <f>INDEX(Orders[Customer ID], MATCH(A1939, Orders[Order ID],0))</f>
        <v>HE-14800</v>
      </c>
      <c r="C1939" s="4">
        <f>INDEX(Orders[Order Date], MATCH(A1939, Orders[Order ID],0))</f>
        <v>42399</v>
      </c>
      <c r="D1939">
        <f>SUMIF(Orders[Order ID], A1939, Orders[Sales])</f>
        <v>156.512</v>
      </c>
      <c r="I1939" t="s">
        <v>5505</v>
      </c>
      <c r="J1939" t="s">
        <v>345</v>
      </c>
      <c r="K1939">
        <v>42399</v>
      </c>
      <c r="L1939">
        <v>156.512</v>
      </c>
    </row>
    <row r="1940" spans="1:12">
      <c r="A1940" t="str">
        <v>CA-2016-114951</v>
      </c>
      <c r="B1940" t="str">
        <f>INDEX(Orders[Customer ID], MATCH(A1940, Orders[Order ID],0))</f>
        <v>DN-13690</v>
      </c>
      <c r="C1940" s="4">
        <f>INDEX(Orders[Order Date], MATCH(A1940, Orders[Order ID],0))</f>
        <v>42547</v>
      </c>
      <c r="D1940">
        <f>SUMIF(Orders[Order ID], A1940, Orders[Sales])</f>
        <v>22.14</v>
      </c>
      <c r="I1940" t="s">
        <v>5021</v>
      </c>
      <c r="J1940" t="s">
        <v>3221</v>
      </c>
      <c r="K1940">
        <v>42547</v>
      </c>
      <c r="L1940">
        <v>22.14</v>
      </c>
    </row>
    <row r="1941" spans="1:12">
      <c r="A1941" t="str">
        <v>CA-2016-114972</v>
      </c>
      <c r="B1941" t="str">
        <f>INDEX(Orders[Customer ID], MATCH(A1941, Orders[Order ID],0))</f>
        <v>PF-19225</v>
      </c>
      <c r="C1941" s="4">
        <f>INDEX(Orders[Order Date], MATCH(A1941, Orders[Order ID],0))</f>
        <v>42677</v>
      </c>
      <c r="D1941">
        <f>SUMIF(Orders[Order ID], A1941, Orders[Sales])</f>
        <v>1489.7239999999999</v>
      </c>
      <c r="I1941" t="s">
        <v>4404</v>
      </c>
      <c r="J1941" t="s">
        <v>2405</v>
      </c>
      <c r="K1941">
        <v>42677</v>
      </c>
      <c r="L1941">
        <v>1489.7239999999999</v>
      </c>
    </row>
    <row r="1942" spans="1:12">
      <c r="A1942" t="str">
        <v>CA-2016-115224</v>
      </c>
      <c r="B1942" t="str">
        <f>INDEX(Orders[Customer ID], MATCH(A1942, Orders[Order ID],0))</f>
        <v>DB-13615</v>
      </c>
      <c r="C1942" s="4">
        <f>INDEX(Orders[Order Date], MATCH(A1942, Orders[Order ID],0))</f>
        <v>42712</v>
      </c>
      <c r="D1942">
        <f>SUMIF(Orders[Order ID], A1942, Orders[Sales])</f>
        <v>386.43</v>
      </c>
      <c r="I1942" t="s">
        <v>4099</v>
      </c>
      <c r="J1942" t="s">
        <v>907</v>
      </c>
      <c r="K1942">
        <v>42712</v>
      </c>
      <c r="L1942">
        <v>386.43</v>
      </c>
    </row>
    <row r="1943" spans="1:12">
      <c r="A1943" t="str">
        <v>CA-2016-115378</v>
      </c>
      <c r="B1943" t="str">
        <f>INDEX(Orders[Customer ID], MATCH(A1943, Orders[Order ID],0))</f>
        <v>AJ-10945</v>
      </c>
      <c r="C1943" s="4">
        <f>INDEX(Orders[Order Date], MATCH(A1943, Orders[Order ID],0))</f>
        <v>42692</v>
      </c>
      <c r="D1943">
        <f>SUMIF(Orders[Order ID], A1943, Orders[Sales])</f>
        <v>301.95999999999998</v>
      </c>
      <c r="I1943" t="s">
        <v>4278</v>
      </c>
      <c r="J1943" t="s">
        <v>1905</v>
      </c>
      <c r="K1943">
        <v>42692</v>
      </c>
      <c r="L1943">
        <v>301.95999999999998</v>
      </c>
    </row>
    <row r="1944" spans="1:12">
      <c r="A1944" t="str">
        <v>CA-2016-115476</v>
      </c>
      <c r="B1944" t="str">
        <f>INDEX(Orders[Customer ID], MATCH(A1944, Orders[Order ID],0))</f>
        <v>VM-21835</v>
      </c>
      <c r="C1944" s="4">
        <f>INDEX(Orders[Order Date], MATCH(A1944, Orders[Order ID],0))</f>
        <v>42446</v>
      </c>
      <c r="D1944">
        <f>SUMIF(Orders[Order ID], A1944, Orders[Sales])</f>
        <v>162.51999999999998</v>
      </c>
      <c r="I1944" t="s">
        <v>5384</v>
      </c>
      <c r="J1944" t="s">
        <v>2441</v>
      </c>
      <c r="K1944">
        <v>42446</v>
      </c>
      <c r="L1944">
        <v>162.51999999999998</v>
      </c>
    </row>
    <row r="1945" spans="1:12">
      <c r="A1945" t="str">
        <v>CA-2016-115483</v>
      </c>
      <c r="B1945" t="str">
        <f>INDEX(Orders[Customer ID], MATCH(A1945, Orders[Order ID],0))</f>
        <v>JS-15880</v>
      </c>
      <c r="C1945" s="4">
        <f>INDEX(Orders[Order Date], MATCH(A1945, Orders[Order ID],0))</f>
        <v>42565</v>
      </c>
      <c r="D1945">
        <f>SUMIF(Orders[Order ID], A1945, Orders[Sales])</f>
        <v>219.84</v>
      </c>
      <c r="I1945" t="s">
        <v>4970</v>
      </c>
      <c r="J1945" t="s">
        <v>4971</v>
      </c>
      <c r="K1945">
        <v>42565</v>
      </c>
      <c r="L1945">
        <v>219.84</v>
      </c>
    </row>
    <row r="1946" spans="1:12">
      <c r="A1946" t="str">
        <v>CA-2016-115504</v>
      </c>
      <c r="B1946" t="str">
        <f>INDEX(Orders[Customer ID], MATCH(A1946, Orders[Order ID],0))</f>
        <v>MC-18130</v>
      </c>
      <c r="C1946" s="4">
        <f>INDEX(Orders[Order Date], MATCH(A1946, Orders[Order ID],0))</f>
        <v>42441</v>
      </c>
      <c r="D1946">
        <f>SUMIF(Orders[Order ID], A1946, Orders[Sales])</f>
        <v>12.96</v>
      </c>
      <c r="I1946" t="s">
        <v>5405</v>
      </c>
      <c r="J1946" t="s">
        <v>3966</v>
      </c>
      <c r="K1946">
        <v>42441</v>
      </c>
      <c r="L1946">
        <v>12.96</v>
      </c>
    </row>
    <row r="1947" spans="1:12">
      <c r="A1947" t="str">
        <v>CA-2016-115525</v>
      </c>
      <c r="B1947" t="str">
        <f>INDEX(Orders[Customer ID], MATCH(A1947, Orders[Order ID],0))</f>
        <v>RR-19525</v>
      </c>
      <c r="C1947" s="4">
        <f>INDEX(Orders[Order Date], MATCH(A1947, Orders[Order ID],0))</f>
        <v>42576</v>
      </c>
      <c r="D1947">
        <f>SUMIF(Orders[Order ID], A1947, Orders[Sales])</f>
        <v>243.88</v>
      </c>
      <c r="I1947" t="s">
        <v>4913</v>
      </c>
      <c r="J1947" t="s">
        <v>2869</v>
      </c>
      <c r="K1947">
        <v>42576</v>
      </c>
      <c r="L1947">
        <v>243.88</v>
      </c>
    </row>
    <row r="1948" spans="1:12">
      <c r="A1948" t="str">
        <v>CA-2016-115574</v>
      </c>
      <c r="B1948" t="str">
        <f>INDEX(Orders[Customer ID], MATCH(A1948, Orders[Order ID],0))</f>
        <v>BP-11185</v>
      </c>
      <c r="C1948" s="4">
        <f>INDEX(Orders[Order Date], MATCH(A1948, Orders[Order ID],0))</f>
        <v>42727</v>
      </c>
      <c r="D1948">
        <f>SUMIF(Orders[Order ID], A1948, Orders[Sales])</f>
        <v>141.37200000000001</v>
      </c>
      <c r="I1948" t="s">
        <v>3988</v>
      </c>
      <c r="J1948" t="s">
        <v>45</v>
      </c>
      <c r="K1948">
        <v>42727</v>
      </c>
      <c r="L1948">
        <v>141.37200000000001</v>
      </c>
    </row>
    <row r="1949" spans="1:12">
      <c r="A1949" t="str">
        <v>CA-2016-115588</v>
      </c>
      <c r="B1949" t="str">
        <f>INDEX(Orders[Customer ID], MATCH(A1949, Orders[Order ID],0))</f>
        <v>AF-10885</v>
      </c>
      <c r="C1949" s="4">
        <f>INDEX(Orders[Order Date], MATCH(A1949, Orders[Order ID],0))</f>
        <v>42684</v>
      </c>
      <c r="D1949">
        <f>SUMIF(Orders[Order ID], A1949, Orders[Sales])</f>
        <v>53.695999999999998</v>
      </c>
      <c r="I1949" t="s">
        <v>4341</v>
      </c>
      <c r="J1949" t="s">
        <v>4342</v>
      </c>
      <c r="K1949">
        <v>42684</v>
      </c>
      <c r="L1949">
        <v>53.695999999999998</v>
      </c>
    </row>
    <row r="1950" spans="1:12">
      <c r="A1950" t="str">
        <v>CA-2016-115756</v>
      </c>
      <c r="B1950" t="str">
        <f>INDEX(Orders[Customer ID], MATCH(A1950, Orders[Order ID],0))</f>
        <v>PK-19075</v>
      </c>
      <c r="C1950" s="4">
        <f>INDEX(Orders[Order Date], MATCH(A1950, Orders[Order ID],0))</f>
        <v>42618</v>
      </c>
      <c r="D1950">
        <f>SUMIF(Orders[Order ID], A1950, Orders[Sales])</f>
        <v>634.46</v>
      </c>
      <c r="I1950" t="s">
        <v>4721</v>
      </c>
      <c r="J1950" t="s">
        <v>287</v>
      </c>
      <c r="K1950">
        <v>42618</v>
      </c>
      <c r="L1950">
        <v>634.46</v>
      </c>
    </row>
    <row r="1951" spans="1:12">
      <c r="A1951" t="str">
        <v>CA-2016-115917</v>
      </c>
      <c r="B1951" t="str">
        <f>INDEX(Orders[Customer ID], MATCH(A1951, Orders[Order ID],0))</f>
        <v>RB-19465</v>
      </c>
      <c r="C1951" s="4">
        <f>INDEX(Orders[Order Date], MATCH(A1951, Orders[Order ID],0))</f>
        <v>42510</v>
      </c>
      <c r="D1951">
        <f>SUMIF(Orders[Order ID], A1951, Orders[Sales])</f>
        <v>1064.624</v>
      </c>
      <c r="I1951" t="s">
        <v>5174</v>
      </c>
      <c r="J1951" t="s">
        <v>290</v>
      </c>
      <c r="K1951">
        <v>42510</v>
      </c>
      <c r="L1951">
        <v>1064.624</v>
      </c>
    </row>
    <row r="1952" spans="1:12">
      <c r="A1952" t="str">
        <v>CA-2016-116232</v>
      </c>
      <c r="B1952" t="str">
        <f>INDEX(Orders[Customer ID], MATCH(A1952, Orders[Order ID],0))</f>
        <v>AC-10450</v>
      </c>
      <c r="C1952" s="4">
        <f>INDEX(Orders[Order Date], MATCH(A1952, Orders[Order ID],0))</f>
        <v>42635</v>
      </c>
      <c r="D1952">
        <f>SUMIF(Orders[Order ID], A1952, Orders[Sales])</f>
        <v>24.065999999999999</v>
      </c>
      <c r="I1952" t="s">
        <v>4610</v>
      </c>
      <c r="J1952" t="s">
        <v>306</v>
      </c>
      <c r="K1952">
        <v>42635</v>
      </c>
      <c r="L1952">
        <v>24.065999999999999</v>
      </c>
    </row>
    <row r="1953" spans="1:12">
      <c r="A1953" t="str">
        <v>CA-2016-116337</v>
      </c>
      <c r="B1953" t="str">
        <f>INDEX(Orders[Customer ID], MATCH(A1953, Orders[Order ID],0))</f>
        <v>MC-17845</v>
      </c>
      <c r="C1953" s="4">
        <f>INDEX(Orders[Order Date], MATCH(A1953, Orders[Order ID],0))</f>
        <v>42681</v>
      </c>
      <c r="D1953">
        <f>SUMIF(Orders[Order ID], A1953, Orders[Sales])</f>
        <v>358.548</v>
      </c>
      <c r="I1953" t="s">
        <v>4366</v>
      </c>
      <c r="J1953" t="s">
        <v>39</v>
      </c>
      <c r="K1953">
        <v>42681</v>
      </c>
      <c r="L1953">
        <v>358.548</v>
      </c>
    </row>
    <row r="1954" spans="1:12">
      <c r="A1954" t="str">
        <v>CA-2016-116344</v>
      </c>
      <c r="B1954" t="str">
        <f>INDEX(Orders[Customer ID], MATCH(A1954, Orders[Order ID],0))</f>
        <v>JO-15145</v>
      </c>
      <c r="C1954" s="4">
        <f>INDEX(Orders[Order Date], MATCH(A1954, Orders[Order ID],0))</f>
        <v>42580</v>
      </c>
      <c r="D1954">
        <f>SUMIF(Orders[Order ID], A1954, Orders[Sales])</f>
        <v>84.784000000000006</v>
      </c>
      <c r="I1954" t="s">
        <v>4898</v>
      </c>
      <c r="J1954" t="s">
        <v>1533</v>
      </c>
      <c r="K1954">
        <v>42580</v>
      </c>
      <c r="L1954">
        <v>84.784000000000006</v>
      </c>
    </row>
    <row r="1955" spans="1:12">
      <c r="A1955" t="str">
        <v>CA-2016-116379</v>
      </c>
      <c r="B1955" t="str">
        <f>INDEX(Orders[Customer ID], MATCH(A1955, Orders[Order ID],0))</f>
        <v>LD-17005</v>
      </c>
      <c r="C1955" s="4">
        <f>INDEX(Orders[Order Date], MATCH(A1955, Orders[Order ID],0))</f>
        <v>42681</v>
      </c>
      <c r="D1955">
        <f>SUMIF(Orders[Order ID], A1955, Orders[Sales])</f>
        <v>57.584000000000003</v>
      </c>
      <c r="I1955" t="s">
        <v>4369</v>
      </c>
      <c r="J1955" t="s">
        <v>4330</v>
      </c>
      <c r="K1955">
        <v>42681</v>
      </c>
      <c r="L1955">
        <v>57.584000000000003</v>
      </c>
    </row>
    <row r="1956" spans="1:12">
      <c r="A1956" t="str">
        <v>CA-2016-116526</v>
      </c>
      <c r="B1956" t="str">
        <f>INDEX(Orders[Customer ID], MATCH(A1956, Orders[Order ID],0))</f>
        <v>JA-15970</v>
      </c>
      <c r="C1956" s="4">
        <f>INDEX(Orders[Order Date], MATCH(A1956, Orders[Order ID],0))</f>
        <v>42614</v>
      </c>
      <c r="D1956">
        <f>SUMIF(Orders[Order ID], A1956, Orders[Sales])</f>
        <v>477.49999999999994</v>
      </c>
      <c r="I1956" t="s">
        <v>4780</v>
      </c>
      <c r="J1956" t="s">
        <v>2001</v>
      </c>
      <c r="K1956">
        <v>42614</v>
      </c>
      <c r="L1956">
        <v>477.49999999999994</v>
      </c>
    </row>
    <row r="1957" spans="1:12">
      <c r="A1957" t="str">
        <v>CA-2016-116540</v>
      </c>
      <c r="B1957" t="str">
        <f>INDEX(Orders[Customer ID], MATCH(A1957, Orders[Order ID],0))</f>
        <v>SS-20590</v>
      </c>
      <c r="C1957" s="4">
        <f>INDEX(Orders[Order Date], MATCH(A1957, Orders[Order ID],0))</f>
        <v>42615</v>
      </c>
      <c r="D1957">
        <f>SUMIF(Orders[Order ID], A1957, Orders[Sales])</f>
        <v>10.07</v>
      </c>
      <c r="I1957" t="s">
        <v>4763</v>
      </c>
      <c r="J1957" t="s">
        <v>4451</v>
      </c>
      <c r="K1957">
        <v>42615</v>
      </c>
      <c r="L1957">
        <v>10.07</v>
      </c>
    </row>
    <row r="1958" spans="1:12">
      <c r="A1958" t="str">
        <v>CA-2016-116547</v>
      </c>
      <c r="B1958" t="str">
        <f>INDEX(Orders[Customer ID], MATCH(A1958, Orders[Order ID],0))</f>
        <v>KB-16585</v>
      </c>
      <c r="C1958" s="4">
        <f>INDEX(Orders[Order Date], MATCH(A1958, Orders[Order ID],0))</f>
        <v>42379</v>
      </c>
      <c r="D1958">
        <f>SUMIF(Orders[Order ID], A1958, Orders[Sales])</f>
        <v>149.9</v>
      </c>
      <c r="I1958" t="s">
        <v>5537</v>
      </c>
      <c r="J1958" t="s">
        <v>3293</v>
      </c>
      <c r="K1958">
        <v>42379</v>
      </c>
      <c r="L1958">
        <v>149.9</v>
      </c>
    </row>
    <row r="1959" spans="1:12">
      <c r="A1959" t="str">
        <v>CA-2016-116561</v>
      </c>
      <c r="B1959" t="str">
        <f>INDEX(Orders[Customer ID], MATCH(A1959, Orders[Order ID],0))</f>
        <v>EB-14110</v>
      </c>
      <c r="C1959" s="4">
        <f>INDEX(Orders[Order Date], MATCH(A1959, Orders[Order ID],0))</f>
        <v>42624</v>
      </c>
      <c r="D1959">
        <f>SUMIF(Orders[Order ID], A1959, Orders[Sales])</f>
        <v>372.81200000000001</v>
      </c>
      <c r="I1959" t="s">
        <v>4682</v>
      </c>
      <c r="J1959" t="s">
        <v>2363</v>
      </c>
      <c r="K1959">
        <v>42624</v>
      </c>
      <c r="L1959">
        <v>372.81200000000001</v>
      </c>
    </row>
    <row r="1960" spans="1:12">
      <c r="A1960" t="str">
        <v>CA-2016-116596</v>
      </c>
      <c r="B1960" t="str">
        <f>INDEX(Orders[Customer ID], MATCH(A1960, Orders[Order ID],0))</f>
        <v>BW-11200</v>
      </c>
      <c r="C1960" s="4">
        <f>INDEX(Orders[Order Date], MATCH(A1960, Orders[Order ID],0))</f>
        <v>42670</v>
      </c>
      <c r="D1960">
        <f>SUMIF(Orders[Order ID], A1960, Orders[Sales])</f>
        <v>511.52200000000005</v>
      </c>
      <c r="I1960" t="s">
        <v>4444</v>
      </c>
      <c r="J1960" t="s">
        <v>3119</v>
      </c>
      <c r="K1960">
        <v>42670</v>
      </c>
      <c r="L1960">
        <v>511.52200000000005</v>
      </c>
    </row>
    <row r="1961" spans="1:12">
      <c r="A1961" t="str">
        <v>CA-2016-116603</v>
      </c>
      <c r="B1961" t="str">
        <f>INDEX(Orders[Customer ID], MATCH(A1961, Orders[Order ID],0))</f>
        <v>AT-10735</v>
      </c>
      <c r="C1961" s="4">
        <f>INDEX(Orders[Order Date], MATCH(A1961, Orders[Order ID],0))</f>
        <v>42568</v>
      </c>
      <c r="D1961">
        <f>SUMIF(Orders[Order ID], A1961, Orders[Sales])</f>
        <v>45.96</v>
      </c>
      <c r="I1961" t="s">
        <v>4953</v>
      </c>
      <c r="J1961" t="s">
        <v>370</v>
      </c>
      <c r="K1961">
        <v>42568</v>
      </c>
      <c r="L1961">
        <v>45.96</v>
      </c>
    </row>
    <row r="1962" spans="1:12">
      <c r="A1962" t="str">
        <v>CA-2016-116722</v>
      </c>
      <c r="B1962" t="str">
        <f>INDEX(Orders[Customer ID], MATCH(A1962, Orders[Order ID],0))</f>
        <v>LP-17080</v>
      </c>
      <c r="C1962" s="4">
        <f>INDEX(Orders[Order Date], MATCH(A1962, Orders[Order ID],0))</f>
        <v>42685</v>
      </c>
      <c r="D1962">
        <f>SUMIF(Orders[Order ID], A1962, Orders[Sales])</f>
        <v>524.61599999999999</v>
      </c>
      <c r="I1962" t="s">
        <v>4334</v>
      </c>
      <c r="J1962" t="s">
        <v>1068</v>
      </c>
      <c r="K1962">
        <v>42685</v>
      </c>
      <c r="L1962">
        <v>524.61599999999999</v>
      </c>
    </row>
    <row r="1963" spans="1:12">
      <c r="A1963" t="str">
        <v>CA-2016-116736</v>
      </c>
      <c r="B1963" t="str">
        <f>INDEX(Orders[Customer ID], MATCH(A1963, Orders[Order ID],0))</f>
        <v>CC-12430</v>
      </c>
      <c r="C1963" s="4">
        <f>INDEX(Orders[Order Date], MATCH(A1963, Orders[Order ID],0))</f>
        <v>42386</v>
      </c>
      <c r="D1963">
        <f>SUMIF(Orders[Order ID], A1963, Orders[Sales])</f>
        <v>724.55</v>
      </c>
      <c r="I1963" t="s">
        <v>5525</v>
      </c>
      <c r="J1963" t="s">
        <v>16</v>
      </c>
      <c r="K1963">
        <v>42386</v>
      </c>
      <c r="L1963">
        <v>724.55</v>
      </c>
    </row>
    <row r="1964" spans="1:12">
      <c r="A1964" t="str">
        <v>CA-2016-116764</v>
      </c>
      <c r="B1964" t="str">
        <f>INDEX(Orders[Customer ID], MATCH(A1964, Orders[Order ID],0))</f>
        <v>EM-13825</v>
      </c>
      <c r="C1964" s="4">
        <f>INDEX(Orders[Order Date], MATCH(A1964, Orders[Order ID],0))</f>
        <v>42609</v>
      </c>
      <c r="D1964">
        <f>SUMIF(Orders[Order ID], A1964, Orders[Sales])</f>
        <v>9.2159999999999993</v>
      </c>
      <c r="I1964" t="s">
        <v>4798</v>
      </c>
      <c r="J1964" t="s">
        <v>1463</v>
      </c>
      <c r="K1964">
        <v>42609</v>
      </c>
      <c r="L1964">
        <v>9.2159999999999993</v>
      </c>
    </row>
    <row r="1965" spans="1:12">
      <c r="A1965" t="str">
        <v>CA-2016-116799</v>
      </c>
      <c r="B1965" t="str">
        <f>INDEX(Orders[Customer ID], MATCH(A1965, Orders[Order ID],0))</f>
        <v>JG-15310</v>
      </c>
      <c r="C1965" s="4">
        <f>INDEX(Orders[Order Date], MATCH(A1965, Orders[Order ID],0))</f>
        <v>42432</v>
      </c>
      <c r="D1965">
        <f>SUMIF(Orders[Order ID], A1965, Orders[Sales])</f>
        <v>606.21399999999994</v>
      </c>
      <c r="I1965" t="s">
        <v>5438</v>
      </c>
      <c r="J1965" t="s">
        <v>82</v>
      </c>
      <c r="K1965">
        <v>42432</v>
      </c>
      <c r="L1965">
        <v>606.21399999999994</v>
      </c>
    </row>
    <row r="1966" spans="1:12">
      <c r="A1966" t="str">
        <v>CA-2016-116911</v>
      </c>
      <c r="B1966" t="str">
        <f>INDEX(Orders[Customer ID], MATCH(A1966, Orders[Order ID],0))</f>
        <v>JD-16150</v>
      </c>
      <c r="C1966" s="4">
        <f>INDEX(Orders[Order Date], MATCH(A1966, Orders[Order ID],0))</f>
        <v>42628</v>
      </c>
      <c r="D1966">
        <f>SUMIF(Orders[Order ID], A1966, Orders[Sales])</f>
        <v>1148.806</v>
      </c>
      <c r="I1966" t="s">
        <v>4665</v>
      </c>
      <c r="J1966" t="s">
        <v>1122</v>
      </c>
      <c r="K1966">
        <v>42628</v>
      </c>
      <c r="L1966">
        <v>1148.806</v>
      </c>
    </row>
    <row r="1967" spans="1:12">
      <c r="A1967" t="str">
        <v>CA-2016-116918</v>
      </c>
      <c r="B1967" t="str">
        <f>INDEX(Orders[Customer ID], MATCH(A1967, Orders[Order ID],0))</f>
        <v>JK-15205</v>
      </c>
      <c r="C1967" s="4">
        <f>INDEX(Orders[Order Date], MATCH(A1967, Orders[Order ID],0))</f>
        <v>42644</v>
      </c>
      <c r="D1967">
        <f>SUMIF(Orders[Order ID], A1967, Orders[Sales])</f>
        <v>36.363999999999997</v>
      </c>
      <c r="I1967" t="s">
        <v>4547</v>
      </c>
      <c r="J1967" t="s">
        <v>1597</v>
      </c>
      <c r="K1967">
        <v>42644</v>
      </c>
      <c r="L1967">
        <v>36.363999999999997</v>
      </c>
    </row>
    <row r="1968" spans="1:12">
      <c r="A1968" t="str">
        <v>CA-2016-116974</v>
      </c>
      <c r="B1968" t="str">
        <f>INDEX(Orders[Customer ID], MATCH(A1968, Orders[Order ID],0))</f>
        <v>MP-17965</v>
      </c>
      <c r="C1968" s="4">
        <f>INDEX(Orders[Order Date], MATCH(A1968, Orders[Order ID],0))</f>
        <v>42652</v>
      </c>
      <c r="D1968">
        <f>SUMIF(Orders[Order ID], A1968, Orders[Sales])</f>
        <v>23.975999999999999</v>
      </c>
      <c r="I1968" t="s">
        <v>4513</v>
      </c>
      <c r="J1968" t="s">
        <v>1746</v>
      </c>
      <c r="K1968">
        <v>42652</v>
      </c>
      <c r="L1968">
        <v>23.975999999999999</v>
      </c>
    </row>
    <row r="1969" spans="1:12">
      <c r="A1969" t="str">
        <v>CA-2016-117121</v>
      </c>
      <c r="B1969" t="str">
        <f>INDEX(Orders[Customer ID], MATCH(A1969, Orders[Order ID],0))</f>
        <v>AB-10105</v>
      </c>
      <c r="C1969" s="4">
        <f>INDEX(Orders[Order Date], MATCH(A1969, Orders[Order ID],0))</f>
        <v>42721</v>
      </c>
      <c r="D1969">
        <f>SUMIF(Orders[Order ID], A1969, Orders[Sales])</f>
        <v>9892.74</v>
      </c>
      <c r="I1969" t="s">
        <v>4032</v>
      </c>
      <c r="J1969" t="s">
        <v>1115</v>
      </c>
      <c r="K1969">
        <v>42721</v>
      </c>
      <c r="L1969">
        <v>9892.74</v>
      </c>
    </row>
    <row r="1970" spans="1:12">
      <c r="A1970" t="str">
        <v>CA-2016-117226</v>
      </c>
      <c r="B1970" t="str">
        <f>INDEX(Orders[Customer ID], MATCH(A1970, Orders[Order ID],0))</f>
        <v>KD-16495</v>
      </c>
      <c r="C1970" s="4">
        <f>INDEX(Orders[Order Date], MATCH(A1970, Orders[Order ID],0))</f>
        <v>42734</v>
      </c>
      <c r="D1970">
        <f>SUMIF(Orders[Order ID], A1970, Orders[Sales])</f>
        <v>6.9240000000000004</v>
      </c>
      <c r="I1970" t="s">
        <v>3932</v>
      </c>
      <c r="J1970" t="s">
        <v>2347</v>
      </c>
      <c r="K1970">
        <v>42734</v>
      </c>
      <c r="L1970">
        <v>6.9240000000000004</v>
      </c>
    </row>
    <row r="1971" spans="1:12">
      <c r="A1971" t="str">
        <v>CA-2016-117282</v>
      </c>
      <c r="B1971" t="str">
        <f>INDEX(Orders[Customer ID], MATCH(A1971, Orders[Order ID],0))</f>
        <v>DR-12880</v>
      </c>
      <c r="C1971" s="4">
        <f>INDEX(Orders[Order Date], MATCH(A1971, Orders[Order ID],0))</f>
        <v>42565</v>
      </c>
      <c r="D1971">
        <f>SUMIF(Orders[Order ID], A1971, Orders[Sales])</f>
        <v>14.16</v>
      </c>
      <c r="I1971" t="s">
        <v>4966</v>
      </c>
      <c r="J1971" t="s">
        <v>99</v>
      </c>
      <c r="K1971">
        <v>42565</v>
      </c>
      <c r="L1971">
        <v>14.16</v>
      </c>
    </row>
    <row r="1972" spans="1:12">
      <c r="A1972" t="str">
        <v>CA-2016-117408</v>
      </c>
      <c r="B1972" t="str">
        <f>INDEX(Orders[Customer ID], MATCH(A1972, Orders[Order ID],0))</f>
        <v>TP-21130</v>
      </c>
      <c r="C1972" s="4">
        <f>INDEX(Orders[Order Date], MATCH(A1972, Orders[Order ID],0))</f>
        <v>42613</v>
      </c>
      <c r="D1972">
        <f>SUMIF(Orders[Order ID], A1972, Orders[Sales])</f>
        <v>23.968</v>
      </c>
      <c r="I1972" t="s">
        <v>4783</v>
      </c>
      <c r="J1972" t="s">
        <v>226</v>
      </c>
      <c r="K1972">
        <v>42613</v>
      </c>
      <c r="L1972">
        <v>23.968</v>
      </c>
    </row>
    <row r="1973" spans="1:12">
      <c r="A1973" t="str">
        <v>CA-2016-117583</v>
      </c>
      <c r="B1973" t="str">
        <f>INDEX(Orders[Customer ID], MATCH(A1973, Orders[Order ID],0))</f>
        <v>CB-12025</v>
      </c>
      <c r="C1973" s="4">
        <f>INDEX(Orders[Order Date], MATCH(A1973, Orders[Order ID],0))</f>
        <v>42701</v>
      </c>
      <c r="D1973">
        <f>SUMIF(Orders[Order ID], A1973, Orders[Sales])</f>
        <v>345.46999999999997</v>
      </c>
      <c r="I1973" t="s">
        <v>4188</v>
      </c>
      <c r="J1973" t="s">
        <v>1273</v>
      </c>
      <c r="K1973">
        <v>42701</v>
      </c>
      <c r="L1973">
        <v>345.46999999999997</v>
      </c>
    </row>
    <row r="1974" spans="1:12">
      <c r="A1974" t="str">
        <v>CA-2016-117590</v>
      </c>
      <c r="B1974" t="str">
        <f>INDEX(Orders[Customer ID], MATCH(A1974, Orders[Order ID],0))</f>
        <v>GH-14485</v>
      </c>
      <c r="C1974" s="4">
        <f>INDEX(Orders[Order Date], MATCH(A1974, Orders[Order ID],0))</f>
        <v>42712</v>
      </c>
      <c r="D1974">
        <f>SUMIF(Orders[Order ID], A1974, Orders[Sales])</f>
        <v>1288.4640000000002</v>
      </c>
      <c r="I1974" t="s">
        <v>4093</v>
      </c>
      <c r="J1974" t="s">
        <v>4094</v>
      </c>
      <c r="K1974">
        <v>42712</v>
      </c>
      <c r="L1974">
        <v>1288.4640000000002</v>
      </c>
    </row>
    <row r="1975" spans="1:12">
      <c r="A1975" t="str">
        <v>CA-2016-117604</v>
      </c>
      <c r="B1975" t="str">
        <f>INDEX(Orders[Customer ID], MATCH(A1975, Orders[Order ID],0))</f>
        <v>JP-15520</v>
      </c>
      <c r="C1975" s="4">
        <f>INDEX(Orders[Order Date], MATCH(A1975, Orders[Order ID],0))</f>
        <v>42617</v>
      </c>
      <c r="D1975">
        <f>SUMIF(Orders[Order ID], A1975, Orders[Sales])</f>
        <v>239.5</v>
      </c>
      <c r="I1975" t="s">
        <v>4747</v>
      </c>
      <c r="J1975" t="s">
        <v>223</v>
      </c>
      <c r="K1975">
        <v>42617</v>
      </c>
      <c r="L1975">
        <v>239.5</v>
      </c>
    </row>
    <row r="1976" spans="1:12">
      <c r="A1976" t="str">
        <v>CA-2016-117625</v>
      </c>
      <c r="B1976" t="str">
        <f>INDEX(Orders[Customer ID], MATCH(A1976, Orders[Order ID],0))</f>
        <v>GM-14500</v>
      </c>
      <c r="C1976" s="4">
        <f>INDEX(Orders[Order Date], MATCH(A1976, Orders[Order ID],0))</f>
        <v>42500</v>
      </c>
      <c r="D1976">
        <f>SUMIF(Orders[Order ID], A1976, Orders[Sales])</f>
        <v>7.0720000000000001</v>
      </c>
      <c r="I1976" t="s">
        <v>5208</v>
      </c>
      <c r="J1976" t="s">
        <v>2258</v>
      </c>
      <c r="K1976">
        <v>42500</v>
      </c>
      <c r="L1976">
        <v>7.0720000000000001</v>
      </c>
    </row>
    <row r="1977" spans="1:12">
      <c r="A1977" t="str">
        <v>CA-2016-117660</v>
      </c>
      <c r="B1977" t="str">
        <f>INDEX(Orders[Customer ID], MATCH(A1977, Orders[Order ID],0))</f>
        <v>BM-11785</v>
      </c>
      <c r="C1977" s="4">
        <f>INDEX(Orders[Order Date], MATCH(A1977, Orders[Order ID],0))</f>
        <v>42734</v>
      </c>
      <c r="D1977">
        <f>SUMIF(Orders[Order ID], A1977, Orders[Sales])</f>
        <v>19.616</v>
      </c>
      <c r="I1977" t="s">
        <v>3933</v>
      </c>
      <c r="J1977" t="s">
        <v>3228</v>
      </c>
      <c r="K1977">
        <v>42734</v>
      </c>
      <c r="L1977">
        <v>19.616</v>
      </c>
    </row>
    <row r="1978" spans="1:12">
      <c r="A1978" t="str">
        <v>CA-2016-117681</v>
      </c>
      <c r="B1978" t="str">
        <f>INDEX(Orders[Customer ID], MATCH(A1978, Orders[Order ID],0))</f>
        <v>HF-14995</v>
      </c>
      <c r="C1978" s="4">
        <f>INDEX(Orders[Order Date], MATCH(A1978, Orders[Order ID],0))</f>
        <v>42469</v>
      </c>
      <c r="D1978">
        <f>SUMIF(Orders[Order ID], A1978, Orders[Sales])</f>
        <v>556.66499999999996</v>
      </c>
      <c r="I1978" t="s">
        <v>5314</v>
      </c>
      <c r="J1978" t="s">
        <v>538</v>
      </c>
      <c r="K1978">
        <v>42469</v>
      </c>
      <c r="L1978">
        <v>556.66499999999996</v>
      </c>
    </row>
    <row r="1979" spans="1:12">
      <c r="A1979" t="str">
        <v>CA-2016-117849</v>
      </c>
      <c r="B1979" t="str">
        <f>INDEX(Orders[Customer ID], MATCH(A1979, Orders[Order ID],0))</f>
        <v>JK-16120</v>
      </c>
      <c r="C1979" s="4">
        <f>INDEX(Orders[Order Date], MATCH(A1979, Orders[Order ID],0))</f>
        <v>42475</v>
      </c>
      <c r="D1979">
        <f>SUMIF(Orders[Order ID], A1979, Orders[Sales])</f>
        <v>143.69999999999999</v>
      </c>
      <c r="I1979" t="s">
        <v>5296</v>
      </c>
      <c r="J1979" t="s">
        <v>2447</v>
      </c>
      <c r="K1979">
        <v>42475</v>
      </c>
      <c r="L1979">
        <v>143.69999999999999</v>
      </c>
    </row>
    <row r="1980" spans="1:12">
      <c r="A1980" t="str">
        <v>CA-2016-117912</v>
      </c>
      <c r="B1980" t="str">
        <f>INDEX(Orders[Customer ID], MATCH(A1980, Orders[Order ID],0))</f>
        <v>TB-21520</v>
      </c>
      <c r="C1980" s="4">
        <f>INDEX(Orders[Order Date], MATCH(A1980, Orders[Order ID],0))</f>
        <v>42404</v>
      </c>
      <c r="D1980">
        <f>SUMIF(Orders[Order ID], A1980, Orders[Sales])</f>
        <v>14.368</v>
      </c>
      <c r="I1980" t="s">
        <v>5488</v>
      </c>
      <c r="J1980" t="s">
        <v>2264</v>
      </c>
      <c r="K1980">
        <v>42404</v>
      </c>
      <c r="L1980">
        <v>14.368</v>
      </c>
    </row>
    <row r="1981" spans="1:12">
      <c r="A1981" t="str">
        <v>CA-2016-117919</v>
      </c>
      <c r="B1981" t="str">
        <f>INDEX(Orders[Customer ID], MATCH(A1981, Orders[Order ID],0))</f>
        <v>TB-21355</v>
      </c>
      <c r="C1981" s="4">
        <f>INDEX(Orders[Order Date], MATCH(A1981, Orders[Order ID],0))</f>
        <v>42609</v>
      </c>
      <c r="D1981">
        <f>SUMIF(Orders[Order ID], A1981, Orders[Sales])</f>
        <v>94.08</v>
      </c>
      <c r="I1981" t="s">
        <v>4796</v>
      </c>
      <c r="J1981" t="s">
        <v>2701</v>
      </c>
      <c r="K1981">
        <v>42609</v>
      </c>
      <c r="L1981">
        <v>94.08</v>
      </c>
    </row>
    <row r="1982" spans="1:12">
      <c r="A1982" t="str">
        <v>CA-2016-118052</v>
      </c>
      <c r="B1982" t="str">
        <f>INDEX(Orders[Customer ID], MATCH(A1982, Orders[Order ID],0))</f>
        <v>BE-11455</v>
      </c>
      <c r="C1982" s="4">
        <f>INDEX(Orders[Order Date], MATCH(A1982, Orders[Order ID],0))</f>
        <v>42496</v>
      </c>
      <c r="D1982">
        <f>SUMIF(Orders[Order ID], A1982, Orders[Sales])</f>
        <v>111.49600000000001</v>
      </c>
      <c r="I1982" t="s">
        <v>5222</v>
      </c>
      <c r="J1982" t="s">
        <v>3460</v>
      </c>
      <c r="K1982">
        <v>42496</v>
      </c>
      <c r="L1982">
        <v>111.49600000000001</v>
      </c>
    </row>
    <row r="1983" spans="1:12">
      <c r="A1983" t="str">
        <v>CA-2016-118073</v>
      </c>
      <c r="B1983" t="str">
        <f>INDEX(Orders[Customer ID], MATCH(A1983, Orders[Order ID],0))</f>
        <v>CS-12490</v>
      </c>
      <c r="C1983" s="4">
        <f>INDEX(Orders[Order Date], MATCH(A1983, Orders[Order ID],0))</f>
        <v>42594</v>
      </c>
      <c r="D1983">
        <f>SUMIF(Orders[Order ID], A1983, Orders[Sales])</f>
        <v>562.29250000000002</v>
      </c>
      <c r="I1983" t="s">
        <v>4867</v>
      </c>
      <c r="J1983" t="s">
        <v>4416</v>
      </c>
      <c r="K1983">
        <v>42594</v>
      </c>
      <c r="L1983">
        <v>562.29250000000002</v>
      </c>
    </row>
    <row r="1984" spans="1:12">
      <c r="A1984" t="str">
        <v>CA-2016-118101</v>
      </c>
      <c r="B1984" t="str">
        <f>INDEX(Orders[Customer ID], MATCH(A1984, Orders[Order ID],0))</f>
        <v>SN-20560</v>
      </c>
      <c r="C1984" s="4">
        <f>INDEX(Orders[Order Date], MATCH(A1984, Orders[Order ID],0))</f>
        <v>42547</v>
      </c>
      <c r="D1984">
        <f>SUMIF(Orders[Order ID], A1984, Orders[Sales])</f>
        <v>547.97</v>
      </c>
      <c r="I1984" t="s">
        <v>5024</v>
      </c>
      <c r="J1984" t="s">
        <v>2323</v>
      </c>
      <c r="K1984">
        <v>42547</v>
      </c>
      <c r="L1984">
        <v>547.97</v>
      </c>
    </row>
    <row r="1985" spans="1:12">
      <c r="A1985" t="str">
        <v>CA-2016-118129</v>
      </c>
      <c r="B1985" t="str">
        <f>INDEX(Orders[Customer ID], MATCH(A1985, Orders[Order ID],0))</f>
        <v>CL-12565</v>
      </c>
      <c r="C1985" s="4">
        <f>INDEX(Orders[Order Date], MATCH(A1985, Orders[Order ID],0))</f>
        <v>42723</v>
      </c>
      <c r="D1985">
        <f>SUMIF(Orders[Order ID], A1985, Orders[Sales])</f>
        <v>303.92</v>
      </c>
      <c r="I1985" t="s">
        <v>4014</v>
      </c>
      <c r="J1985" t="s">
        <v>3620</v>
      </c>
      <c r="K1985">
        <v>42723</v>
      </c>
      <c r="L1985">
        <v>303.92</v>
      </c>
    </row>
    <row r="1986" spans="1:12">
      <c r="A1986" t="str">
        <v>CA-2016-118178</v>
      </c>
      <c r="B1986" t="str">
        <f>INDEX(Orders[Customer ID], MATCH(A1986, Orders[Order ID],0))</f>
        <v>CC-12610</v>
      </c>
      <c r="C1986" s="4">
        <f>INDEX(Orders[Order Date], MATCH(A1986, Orders[Order ID],0))</f>
        <v>42448</v>
      </c>
      <c r="D1986">
        <f>SUMIF(Orders[Order ID], A1986, Orders[Sales])</f>
        <v>31.085999999999999</v>
      </c>
      <c r="I1986" t="s">
        <v>5380</v>
      </c>
      <c r="J1986" t="s">
        <v>934</v>
      </c>
      <c r="K1986">
        <v>42448</v>
      </c>
      <c r="L1986">
        <v>31.085999999999999</v>
      </c>
    </row>
    <row r="1987" spans="1:12">
      <c r="A1987" t="str">
        <v>CA-2016-118255</v>
      </c>
      <c r="B1987" t="str">
        <f>INDEX(Orders[Customer ID], MATCH(A1987, Orders[Order ID],0))</f>
        <v>ON-18715</v>
      </c>
      <c r="C1987" s="4">
        <f>INDEX(Orders[Order Date], MATCH(A1987, Orders[Order ID],0))</f>
        <v>42440</v>
      </c>
      <c r="D1987">
        <f>SUMIF(Orders[Order ID], A1987, Orders[Sales])</f>
        <v>63.44</v>
      </c>
      <c r="I1987" t="s">
        <v>5409</v>
      </c>
      <c r="J1987" t="s">
        <v>4295</v>
      </c>
      <c r="K1987">
        <v>42440</v>
      </c>
      <c r="L1987">
        <v>63.44</v>
      </c>
    </row>
    <row r="1988" spans="1:12">
      <c r="A1988" t="str">
        <v>CA-2016-118311</v>
      </c>
      <c r="B1988" t="str">
        <f>INDEX(Orders[Customer ID], MATCH(A1988, Orders[Order ID],0))</f>
        <v>ED-13885</v>
      </c>
      <c r="C1988" s="4">
        <f>INDEX(Orders[Order Date], MATCH(A1988, Orders[Order ID],0))</f>
        <v>42667</v>
      </c>
      <c r="D1988">
        <f>SUMIF(Orders[Order ID], A1988, Orders[Sales])</f>
        <v>450</v>
      </c>
      <c r="I1988" t="s">
        <v>4453</v>
      </c>
      <c r="J1988" t="s">
        <v>2639</v>
      </c>
      <c r="K1988">
        <v>42667</v>
      </c>
      <c r="L1988">
        <v>450</v>
      </c>
    </row>
    <row r="1989" spans="1:12">
      <c r="A1989" t="str">
        <v>CA-2016-118332</v>
      </c>
      <c r="B1989" t="str">
        <f>INDEX(Orders[Customer ID], MATCH(A1989, Orders[Order ID],0))</f>
        <v>PK-19075</v>
      </c>
      <c r="C1989" s="4">
        <f>INDEX(Orders[Order Date], MATCH(A1989, Orders[Order ID],0))</f>
        <v>42720</v>
      </c>
      <c r="D1989">
        <f>SUMIF(Orders[Order ID], A1989, Orders[Sales])</f>
        <v>563.91999999999996</v>
      </c>
      <c r="I1989" t="s">
        <v>4036</v>
      </c>
      <c r="J1989" t="s">
        <v>287</v>
      </c>
      <c r="K1989">
        <v>42720</v>
      </c>
      <c r="L1989">
        <v>563.91999999999996</v>
      </c>
    </row>
    <row r="1990" spans="1:12">
      <c r="A1990" t="str">
        <v>CA-2016-118500</v>
      </c>
      <c r="B1990" t="str">
        <f>INDEX(Orders[Customer ID], MATCH(A1990, Orders[Order ID],0))</f>
        <v>HJ-14875</v>
      </c>
      <c r="C1990" s="4">
        <f>INDEX(Orders[Order Date], MATCH(A1990, Orders[Order ID],0))</f>
        <v>42691</v>
      </c>
      <c r="D1990">
        <f>SUMIF(Orders[Order ID], A1990, Orders[Sales])</f>
        <v>49.5</v>
      </c>
      <c r="I1990" t="s">
        <v>4286</v>
      </c>
      <c r="J1990" t="s">
        <v>2570</v>
      </c>
      <c r="K1990">
        <v>42691</v>
      </c>
      <c r="L1990">
        <v>49.5</v>
      </c>
    </row>
    <row r="1991" spans="1:12">
      <c r="A1991" t="str">
        <v>CA-2016-118514</v>
      </c>
      <c r="B1991" t="str">
        <f>INDEX(Orders[Customer ID], MATCH(A1991, Orders[Order ID],0))</f>
        <v>LC-17050</v>
      </c>
      <c r="C1991" s="4">
        <f>INDEX(Orders[Order Date], MATCH(A1991, Orders[Order ID],0))</f>
        <v>42403</v>
      </c>
      <c r="D1991">
        <f>SUMIF(Orders[Order ID], A1991, Orders[Sales])</f>
        <v>866.4</v>
      </c>
      <c r="I1991" t="s">
        <v>5491</v>
      </c>
      <c r="J1991" t="s">
        <v>1447</v>
      </c>
      <c r="K1991">
        <v>42403</v>
      </c>
      <c r="L1991">
        <v>866.4</v>
      </c>
    </row>
    <row r="1992" spans="1:12">
      <c r="A1992" t="str">
        <v>CA-2016-118570</v>
      </c>
      <c r="B1992" t="str">
        <f>INDEX(Orders[Customer ID], MATCH(A1992, Orders[Order ID],0))</f>
        <v>CC-12430</v>
      </c>
      <c r="C1992" s="4">
        <f>INDEX(Orders[Order Date], MATCH(A1992, Orders[Order ID],0))</f>
        <v>42687</v>
      </c>
      <c r="D1992">
        <f>SUMIF(Orders[Order ID], A1992, Orders[Sales])</f>
        <v>217.05600000000001</v>
      </c>
      <c r="I1992" t="s">
        <v>4311</v>
      </c>
      <c r="J1992" t="s">
        <v>16</v>
      </c>
      <c r="K1992">
        <v>42687</v>
      </c>
      <c r="L1992">
        <v>217.05600000000001</v>
      </c>
    </row>
    <row r="1993" spans="1:12">
      <c r="A1993" t="str">
        <v>CA-2016-118626</v>
      </c>
      <c r="B1993" t="str">
        <f>INDEX(Orders[Customer ID], MATCH(A1993, Orders[Order ID],0))</f>
        <v>JC-15775</v>
      </c>
      <c r="C1993" s="4">
        <f>INDEX(Orders[Order Date], MATCH(A1993, Orders[Order ID],0))</f>
        <v>42597</v>
      </c>
      <c r="D1993">
        <f>SUMIF(Orders[Order ID], A1993, Orders[Sales])</f>
        <v>705.54399999999998</v>
      </c>
      <c r="I1993" t="s">
        <v>4847</v>
      </c>
      <c r="J1993" t="s">
        <v>2782</v>
      </c>
      <c r="K1993">
        <v>42597</v>
      </c>
      <c r="L1993">
        <v>705.54399999999998</v>
      </c>
    </row>
    <row r="1994" spans="1:12">
      <c r="A1994" t="str">
        <v>CA-2016-118689</v>
      </c>
      <c r="B1994" t="str">
        <f>INDEX(Orders[Customer ID], MATCH(A1994, Orders[Order ID],0))</f>
        <v>TC-20980</v>
      </c>
      <c r="C1994" s="4">
        <f>INDEX(Orders[Order Date], MATCH(A1994, Orders[Order ID],0))</f>
        <v>42645</v>
      </c>
      <c r="D1994">
        <f>SUMIF(Orders[Order ID], A1994, Orders[Sales])</f>
        <v>18336.739999999998</v>
      </c>
      <c r="I1994" t="s">
        <v>4542</v>
      </c>
      <c r="J1994" t="s">
        <v>4194</v>
      </c>
      <c r="K1994">
        <v>42645</v>
      </c>
      <c r="L1994">
        <v>18336.739999999998</v>
      </c>
    </row>
    <row r="1995" spans="1:12">
      <c r="A1995" t="str">
        <v>CA-2016-118745</v>
      </c>
      <c r="B1995" t="str">
        <f>INDEX(Orders[Customer ID], MATCH(A1995, Orders[Order ID],0))</f>
        <v>SV-20365</v>
      </c>
      <c r="C1995" s="4">
        <f>INDEX(Orders[Order Date], MATCH(A1995, Orders[Order ID],0))</f>
        <v>42532</v>
      </c>
      <c r="D1995">
        <f>SUMIF(Orders[Order ID], A1995, Orders[Sales])</f>
        <v>902.71199999999999</v>
      </c>
      <c r="I1995" t="s">
        <v>5094</v>
      </c>
      <c r="J1995" t="s">
        <v>2157</v>
      </c>
      <c r="K1995">
        <v>42532</v>
      </c>
      <c r="L1995">
        <v>902.71199999999999</v>
      </c>
    </row>
    <row r="1996" spans="1:12">
      <c r="A1996" t="str">
        <v>CA-2016-118759</v>
      </c>
      <c r="B1996" t="str">
        <f>INDEX(Orders[Customer ID], MATCH(A1996, Orders[Order ID],0))</f>
        <v>MB-17305</v>
      </c>
      <c r="C1996" s="4">
        <f>INDEX(Orders[Order Date], MATCH(A1996, Orders[Order ID],0))</f>
        <v>42688</v>
      </c>
      <c r="D1996">
        <f>SUMIF(Orders[Order ID], A1996, Orders[Sales])</f>
        <v>448.44599999999997</v>
      </c>
      <c r="I1996" t="s">
        <v>4299</v>
      </c>
      <c r="J1996" t="s">
        <v>1313</v>
      </c>
      <c r="K1996">
        <v>42688</v>
      </c>
      <c r="L1996">
        <v>448.44599999999997</v>
      </c>
    </row>
    <row r="1997" spans="1:12">
      <c r="A1997" t="str">
        <v>CA-2016-118899</v>
      </c>
      <c r="B1997" t="str">
        <f>INDEX(Orders[Customer ID], MATCH(A1997, Orders[Order ID],0))</f>
        <v>MC-17275</v>
      </c>
      <c r="C1997" s="4">
        <f>INDEX(Orders[Order Date], MATCH(A1997, Orders[Order ID],0))</f>
        <v>42451</v>
      </c>
      <c r="D1997">
        <f>SUMIF(Orders[Order ID], A1997, Orders[Sales])</f>
        <v>167.88800000000001</v>
      </c>
      <c r="I1997" t="s">
        <v>5370</v>
      </c>
      <c r="J1997" t="s">
        <v>1798</v>
      </c>
      <c r="K1997">
        <v>42451</v>
      </c>
      <c r="L1997">
        <v>167.88800000000001</v>
      </c>
    </row>
    <row r="1998" spans="1:12">
      <c r="A1998" t="str">
        <v>CA-2016-118913</v>
      </c>
      <c r="B1998" t="str">
        <f>INDEX(Orders[Customer ID], MATCH(A1998, Orders[Order ID],0))</f>
        <v>AS-10240</v>
      </c>
      <c r="C1998" s="4">
        <f>INDEX(Orders[Order Date], MATCH(A1998, Orders[Order ID],0))</f>
        <v>42546</v>
      </c>
      <c r="D1998">
        <f>SUMIF(Orders[Order ID], A1998, Orders[Sales])</f>
        <v>60.81</v>
      </c>
      <c r="I1998" t="s">
        <v>5030</v>
      </c>
      <c r="J1998" t="s">
        <v>3020</v>
      </c>
      <c r="K1998">
        <v>42546</v>
      </c>
      <c r="L1998">
        <v>60.81</v>
      </c>
    </row>
    <row r="1999" spans="1:12">
      <c r="A1999" t="str">
        <v>CA-2016-118934</v>
      </c>
      <c r="B1999" t="str">
        <f>INDEX(Orders[Customer ID], MATCH(A1999, Orders[Order ID],0))</f>
        <v>GH-14410</v>
      </c>
      <c r="C1999" s="4">
        <f>INDEX(Orders[Order Date], MATCH(A1999, Orders[Order ID],0))</f>
        <v>42591</v>
      </c>
      <c r="D1999">
        <f>SUMIF(Orders[Order ID], A1999, Orders[Sales])</f>
        <v>16.218</v>
      </c>
      <c r="I1999" t="s">
        <v>4872</v>
      </c>
      <c r="J1999" t="s">
        <v>1785</v>
      </c>
      <c r="K1999">
        <v>42591</v>
      </c>
      <c r="L1999">
        <v>16.218</v>
      </c>
    </row>
    <row r="2000" spans="1:12">
      <c r="A2000" t="str">
        <v>CA-2016-118969</v>
      </c>
      <c r="B2000" t="str">
        <f>INDEX(Orders[Customer ID], MATCH(A2000, Orders[Order ID],0))</f>
        <v>LP-17095</v>
      </c>
      <c r="C2000" s="4">
        <f>INDEX(Orders[Order Date], MATCH(A2000, Orders[Order ID],0))</f>
        <v>42645</v>
      </c>
      <c r="D2000">
        <f>SUMIF(Orders[Order ID], A2000, Orders[Sales])</f>
        <v>54.792000000000002</v>
      </c>
      <c r="I2000" t="s">
        <v>4541</v>
      </c>
      <c r="J2000" t="s">
        <v>293</v>
      </c>
      <c r="K2000">
        <v>42645</v>
      </c>
      <c r="L2000">
        <v>54.792000000000002</v>
      </c>
    </row>
    <row r="2001" spans="1:12">
      <c r="A2001" t="str">
        <v>CA-2016-119018</v>
      </c>
      <c r="B2001" t="str">
        <f>INDEX(Orders[Customer ID], MATCH(A2001, Orders[Order ID],0))</f>
        <v>CW-11905</v>
      </c>
      <c r="C2001" s="4">
        <f>INDEX(Orders[Order Date], MATCH(A2001, Orders[Order ID],0))</f>
        <v>42678</v>
      </c>
      <c r="D2001">
        <f>SUMIF(Orders[Order ID], A2001, Orders[Sales])</f>
        <v>50.768000000000001</v>
      </c>
      <c r="I2001" t="s">
        <v>4395</v>
      </c>
      <c r="J2001" t="s">
        <v>611</v>
      </c>
      <c r="K2001">
        <v>42678</v>
      </c>
      <c r="L2001">
        <v>50.768000000000001</v>
      </c>
    </row>
    <row r="2002" spans="1:12">
      <c r="A2002" t="str">
        <v>CA-2016-119025</v>
      </c>
      <c r="B2002" t="str">
        <f>INDEX(Orders[Customer ID], MATCH(A2002, Orders[Order ID],0))</f>
        <v>PV-18985</v>
      </c>
      <c r="C2002" s="4">
        <f>INDEX(Orders[Order Date], MATCH(A2002, Orders[Order ID],0))</f>
        <v>42422</v>
      </c>
      <c r="D2002">
        <f>SUMIF(Orders[Order ID], A2002, Orders[Sales])</f>
        <v>490.32</v>
      </c>
      <c r="I2002" t="s">
        <v>5455</v>
      </c>
      <c r="J2002" t="s">
        <v>1949</v>
      </c>
      <c r="K2002">
        <v>42422</v>
      </c>
      <c r="L2002">
        <v>490.32</v>
      </c>
    </row>
    <row r="2003" spans="1:12">
      <c r="A2003" t="str">
        <v>CA-2016-119074</v>
      </c>
      <c r="B2003" t="str">
        <f>INDEX(Orders[Customer ID], MATCH(A2003, Orders[Order ID],0))</f>
        <v>DS-13180</v>
      </c>
      <c r="C2003" s="4">
        <f>INDEX(Orders[Order Date], MATCH(A2003, Orders[Order ID],0))</f>
        <v>42456</v>
      </c>
      <c r="D2003">
        <f>SUMIF(Orders[Order ID], A2003, Orders[Sales])</f>
        <v>92.699999999999989</v>
      </c>
      <c r="I2003" t="s">
        <v>5358</v>
      </c>
      <c r="J2003" t="s">
        <v>623</v>
      </c>
      <c r="K2003">
        <v>42456</v>
      </c>
      <c r="L2003">
        <v>92.699999999999989</v>
      </c>
    </row>
    <row r="2004" spans="1:12">
      <c r="A2004" t="str">
        <v>CA-2016-119123</v>
      </c>
      <c r="B2004" t="str">
        <f>INDEX(Orders[Customer ID], MATCH(A2004, Orders[Order ID],0))</f>
        <v>DB-13360</v>
      </c>
      <c r="C2004" s="4">
        <f>INDEX(Orders[Order Date], MATCH(A2004, Orders[Order ID],0))</f>
        <v>42442</v>
      </c>
      <c r="D2004">
        <f>SUMIF(Orders[Order ID], A2004, Orders[Sales])</f>
        <v>51.183999999999997</v>
      </c>
      <c r="I2004" t="s">
        <v>5404</v>
      </c>
      <c r="J2004" t="s">
        <v>3508</v>
      </c>
      <c r="K2004">
        <v>42442</v>
      </c>
      <c r="L2004">
        <v>51.183999999999997</v>
      </c>
    </row>
    <row r="2005" spans="1:12">
      <c r="A2005" t="str">
        <v>CA-2016-119165</v>
      </c>
      <c r="B2005" t="str">
        <f>INDEX(Orders[Customer ID], MATCH(A2005, Orders[Order ID],0))</f>
        <v>BD-11320</v>
      </c>
      <c r="C2005" s="4">
        <f>INDEX(Orders[Order Date], MATCH(A2005, Orders[Order ID],0))</f>
        <v>42674</v>
      </c>
      <c r="D2005">
        <f>SUMIF(Orders[Order ID], A2005, Orders[Sales])</f>
        <v>492.83499999999998</v>
      </c>
      <c r="I2005" t="s">
        <v>4418</v>
      </c>
      <c r="J2005" t="s">
        <v>910</v>
      </c>
      <c r="K2005">
        <v>42674</v>
      </c>
      <c r="L2005">
        <v>492.83499999999998</v>
      </c>
    </row>
    <row r="2006" spans="1:12">
      <c r="A2006" t="str">
        <v>CA-2016-119186</v>
      </c>
      <c r="B2006" t="str">
        <f>INDEX(Orders[Customer ID], MATCH(A2006, Orders[Order ID],0))</f>
        <v>MS-17710</v>
      </c>
      <c r="C2006" s="4">
        <f>INDEX(Orders[Order Date], MATCH(A2006, Orders[Order ID],0))</f>
        <v>42516</v>
      </c>
      <c r="D2006">
        <f>SUMIF(Orders[Order ID], A2006, Orders[Sales])</f>
        <v>477.142</v>
      </c>
      <c r="I2006" t="s">
        <v>5150</v>
      </c>
      <c r="J2006" t="s">
        <v>4320</v>
      </c>
      <c r="K2006">
        <v>42516</v>
      </c>
      <c r="L2006">
        <v>477.142</v>
      </c>
    </row>
    <row r="2007" spans="1:12">
      <c r="A2007" t="str">
        <v>CA-2016-119445</v>
      </c>
      <c r="B2007" t="str">
        <f>INDEX(Orders[Customer ID], MATCH(A2007, Orders[Order ID],0))</f>
        <v>GM-14500</v>
      </c>
      <c r="C2007" s="4">
        <f>INDEX(Orders[Order Date], MATCH(A2007, Orders[Order ID],0))</f>
        <v>42547</v>
      </c>
      <c r="D2007">
        <f>SUMIF(Orders[Order ID], A2007, Orders[Sales])</f>
        <v>14.9</v>
      </c>
      <c r="I2007" t="s">
        <v>5018</v>
      </c>
      <c r="J2007" t="s">
        <v>2258</v>
      </c>
      <c r="K2007">
        <v>42547</v>
      </c>
      <c r="L2007">
        <v>14.9</v>
      </c>
    </row>
    <row r="2008" spans="1:12">
      <c r="A2008" t="str">
        <v>CA-2016-119515</v>
      </c>
      <c r="B2008" t="str">
        <f>INDEX(Orders[Customer ID], MATCH(A2008, Orders[Order ID],0))</f>
        <v>TR-21325</v>
      </c>
      <c r="C2008" s="4">
        <f>INDEX(Orders[Order Date], MATCH(A2008, Orders[Order ID],0))</f>
        <v>42596</v>
      </c>
      <c r="D2008">
        <f>SUMIF(Orders[Order ID], A2008, Orders[Sales])</f>
        <v>15.552</v>
      </c>
      <c r="I2008" t="s">
        <v>4854</v>
      </c>
      <c r="J2008" t="s">
        <v>3024</v>
      </c>
      <c r="K2008">
        <v>42596</v>
      </c>
      <c r="L2008">
        <v>15.552</v>
      </c>
    </row>
    <row r="2009" spans="1:12">
      <c r="A2009" t="str">
        <v>CA-2016-119641</v>
      </c>
      <c r="B2009" t="str">
        <f>INDEX(Orders[Customer ID], MATCH(A2009, Orders[Order ID],0))</f>
        <v>CS-12250</v>
      </c>
      <c r="C2009" s="4">
        <f>INDEX(Orders[Order Date], MATCH(A2009, Orders[Order ID],0))</f>
        <v>42635</v>
      </c>
      <c r="D2009">
        <f>SUMIF(Orders[Order ID], A2009, Orders[Sales])</f>
        <v>18.96</v>
      </c>
      <c r="I2009" t="s">
        <v>4616</v>
      </c>
      <c r="J2009" t="s">
        <v>698</v>
      </c>
      <c r="K2009">
        <v>42635</v>
      </c>
      <c r="L2009">
        <v>18.96</v>
      </c>
    </row>
    <row r="2010" spans="1:12">
      <c r="A2010" t="str">
        <v>CA-2016-119683</v>
      </c>
      <c r="B2010" t="str">
        <f>INDEX(Orders[Customer ID], MATCH(A2010, Orders[Order ID],0))</f>
        <v>CK-12595</v>
      </c>
      <c r="C2010" s="4">
        <f>INDEX(Orders[Order Date], MATCH(A2010, Orders[Order ID],0))</f>
        <v>42441</v>
      </c>
      <c r="D2010">
        <f>SUMIF(Orders[Order ID], A2010, Orders[Sales])</f>
        <v>29.34</v>
      </c>
      <c r="I2010" t="s">
        <v>5406</v>
      </c>
      <c r="J2010" t="s">
        <v>1186</v>
      </c>
      <c r="K2010">
        <v>42441</v>
      </c>
      <c r="L2010">
        <v>29.34</v>
      </c>
    </row>
    <row r="2011" spans="1:12">
      <c r="A2011" t="str">
        <v>CA-2016-119823</v>
      </c>
      <c r="B2011" t="str">
        <f>INDEX(Orders[Customer ID], MATCH(A2011, Orders[Order ID],0))</f>
        <v>KD-16270</v>
      </c>
      <c r="C2011" s="4">
        <f>INDEX(Orders[Order Date], MATCH(A2011, Orders[Order ID],0))</f>
        <v>42525</v>
      </c>
      <c r="D2011">
        <f>SUMIF(Orders[Order ID], A2011, Orders[Sales])</f>
        <v>75.88</v>
      </c>
      <c r="I2011" t="s">
        <v>5117</v>
      </c>
      <c r="J2011" t="s">
        <v>4762</v>
      </c>
      <c r="K2011">
        <v>42525</v>
      </c>
      <c r="L2011">
        <v>75.88</v>
      </c>
    </row>
    <row r="2012" spans="1:12">
      <c r="A2012" t="str">
        <v>CA-2016-119865</v>
      </c>
      <c r="B2012" t="str">
        <f>INDEX(Orders[Customer ID], MATCH(A2012, Orders[Order ID],0))</f>
        <v>AS-10090</v>
      </c>
      <c r="C2012" s="4">
        <f>INDEX(Orders[Order Date], MATCH(A2012, Orders[Order ID],0))</f>
        <v>42542</v>
      </c>
      <c r="D2012">
        <f>SUMIF(Orders[Order ID], A2012, Orders[Sales])</f>
        <v>576.27199999999993</v>
      </c>
      <c r="I2012" t="s">
        <v>5043</v>
      </c>
      <c r="J2012" t="s">
        <v>744</v>
      </c>
      <c r="K2012">
        <v>42542</v>
      </c>
      <c r="L2012">
        <v>576.27199999999993</v>
      </c>
    </row>
    <row r="2013" spans="1:12">
      <c r="A2013" t="str">
        <v>CA-2016-119935</v>
      </c>
      <c r="B2013" t="str">
        <f>INDEX(Orders[Customer ID], MATCH(A2013, Orders[Order ID],0))</f>
        <v>KM-16225</v>
      </c>
      <c r="C2013" s="4">
        <f>INDEX(Orders[Order Date], MATCH(A2013, Orders[Order ID],0))</f>
        <v>42684</v>
      </c>
      <c r="D2013">
        <f>SUMIF(Orders[Order ID], A2013, Orders[Sales])</f>
        <v>119.25999999999999</v>
      </c>
      <c r="I2013" t="s">
        <v>4345</v>
      </c>
      <c r="J2013" t="s">
        <v>392</v>
      </c>
      <c r="K2013">
        <v>42684</v>
      </c>
      <c r="L2013">
        <v>119.25999999999999</v>
      </c>
    </row>
    <row r="2014" spans="1:12">
      <c r="A2014" t="str">
        <v>CA-2016-119963</v>
      </c>
      <c r="B2014" t="str">
        <f>INDEX(Orders[Customer ID], MATCH(A2014, Orders[Order ID],0))</f>
        <v>SN-20710</v>
      </c>
      <c r="C2014" s="4">
        <f>INDEX(Orders[Order Date], MATCH(A2014, Orders[Order ID],0))</f>
        <v>42692</v>
      </c>
      <c r="D2014">
        <f>SUMIF(Orders[Order ID], A2014, Orders[Sales])</f>
        <v>329.97199999999998</v>
      </c>
      <c r="I2014" t="s">
        <v>4274</v>
      </c>
      <c r="J2014" t="s">
        <v>1826</v>
      </c>
      <c r="K2014">
        <v>42692</v>
      </c>
      <c r="L2014">
        <v>329.97199999999998</v>
      </c>
    </row>
    <row r="2015" spans="1:12">
      <c r="A2015" t="str">
        <v>CA-2016-120005</v>
      </c>
      <c r="B2015" t="str">
        <f>INDEX(Orders[Customer ID], MATCH(A2015, Orders[Order ID],0))</f>
        <v>TS-21160</v>
      </c>
      <c r="C2015" s="4">
        <f>INDEX(Orders[Order Date], MATCH(A2015, Orders[Order ID],0))</f>
        <v>42432</v>
      </c>
      <c r="D2015">
        <f>SUMIF(Orders[Order ID], A2015, Orders[Sales])</f>
        <v>60.63</v>
      </c>
      <c r="I2015" t="s">
        <v>5442</v>
      </c>
      <c r="J2015" t="s">
        <v>4859</v>
      </c>
      <c r="K2015">
        <v>42432</v>
      </c>
      <c r="L2015">
        <v>60.63</v>
      </c>
    </row>
    <row r="2016" spans="1:12">
      <c r="A2016" t="str">
        <v>CA-2016-120082</v>
      </c>
      <c r="B2016" t="str">
        <f>INDEX(Orders[Customer ID], MATCH(A2016, Orders[Order ID],0))</f>
        <v>DK-12835</v>
      </c>
      <c r="C2016" s="4">
        <f>INDEX(Orders[Order Date], MATCH(A2016, Orders[Order ID],0))</f>
        <v>42454</v>
      </c>
      <c r="D2016">
        <f>SUMIF(Orders[Order ID], A2016, Orders[Sales])</f>
        <v>59.52</v>
      </c>
      <c r="I2016" t="s">
        <v>5363</v>
      </c>
      <c r="J2016" t="s">
        <v>533</v>
      </c>
      <c r="K2016">
        <v>42454</v>
      </c>
      <c r="L2016">
        <v>59.52</v>
      </c>
    </row>
    <row r="2017" spans="1:12">
      <c r="A2017" t="str">
        <v>CA-2016-120180</v>
      </c>
      <c r="B2017" t="str">
        <f>INDEX(Orders[Customer ID], MATCH(A2017, Orders[Order ID],0))</f>
        <v>TP-21130</v>
      </c>
      <c r="C2017" s="4">
        <f>INDEX(Orders[Order Date], MATCH(A2017, Orders[Order ID],0))</f>
        <v>42565</v>
      </c>
      <c r="D2017">
        <f>SUMIF(Orders[Order ID], A2017, Orders[Sales])</f>
        <v>11.632</v>
      </c>
      <c r="I2017" t="s">
        <v>4962</v>
      </c>
      <c r="J2017" t="s">
        <v>226</v>
      </c>
      <c r="K2017">
        <v>42565</v>
      </c>
      <c r="L2017">
        <v>11.632</v>
      </c>
    </row>
    <row r="2018" spans="1:12">
      <c r="A2018" t="str">
        <v>CA-2016-120250</v>
      </c>
      <c r="B2018" t="str">
        <f>INDEX(Orders[Customer ID], MATCH(A2018, Orders[Order ID],0))</f>
        <v>AP-10720</v>
      </c>
      <c r="C2018" s="4">
        <f>INDEX(Orders[Order Date], MATCH(A2018, Orders[Order ID],0))</f>
        <v>42632</v>
      </c>
      <c r="D2018">
        <f>SUMIF(Orders[Order ID], A2018, Orders[Sales])</f>
        <v>25.632000000000001</v>
      </c>
      <c r="I2018" t="s">
        <v>4631</v>
      </c>
      <c r="J2018" t="s">
        <v>1141</v>
      </c>
      <c r="K2018">
        <v>42632</v>
      </c>
      <c r="L2018">
        <v>25.632000000000001</v>
      </c>
    </row>
    <row r="2019" spans="1:12">
      <c r="A2019" t="str">
        <v>CA-2016-120257</v>
      </c>
      <c r="B2019" t="str">
        <f>INDEX(Orders[Customer ID], MATCH(A2019, Orders[Order ID],0))</f>
        <v>PW-19240</v>
      </c>
      <c r="C2019" s="4">
        <f>INDEX(Orders[Order Date], MATCH(A2019, Orders[Order ID],0))</f>
        <v>42635</v>
      </c>
      <c r="D2019">
        <f>SUMIF(Orders[Order ID], A2019, Orders[Sales])</f>
        <v>7.8719999999999999</v>
      </c>
      <c r="I2019" t="s">
        <v>4608</v>
      </c>
      <c r="J2019" t="s">
        <v>4609</v>
      </c>
      <c r="K2019">
        <v>42635</v>
      </c>
      <c r="L2019">
        <v>7.8719999999999999</v>
      </c>
    </row>
    <row r="2020" spans="1:12">
      <c r="A2020" t="str">
        <v>CA-2016-120355</v>
      </c>
      <c r="B2020" t="str">
        <f>INDEX(Orders[Customer ID], MATCH(A2020, Orders[Order ID],0))</f>
        <v>MM-17260</v>
      </c>
      <c r="C2020" s="4">
        <f>INDEX(Orders[Order Date], MATCH(A2020, Orders[Order ID],0))</f>
        <v>42631</v>
      </c>
      <c r="D2020">
        <f>SUMIF(Orders[Order ID], A2020, Orders[Sales])</f>
        <v>692.50200000000007</v>
      </c>
      <c r="I2020" t="s">
        <v>4642</v>
      </c>
      <c r="J2020" t="s">
        <v>2854</v>
      </c>
      <c r="K2020">
        <v>42631</v>
      </c>
      <c r="L2020">
        <v>692.50200000000007</v>
      </c>
    </row>
    <row r="2021" spans="1:12">
      <c r="A2021" t="str">
        <v>CA-2016-120369</v>
      </c>
      <c r="B2021" t="str">
        <f>INDEX(Orders[Customer ID], MATCH(A2021, Orders[Order ID],0))</f>
        <v>VB-21745</v>
      </c>
      <c r="C2021" s="4">
        <f>INDEX(Orders[Order Date], MATCH(A2021, Orders[Order ID],0))</f>
        <v>42671</v>
      </c>
      <c r="D2021">
        <f>SUMIF(Orders[Order ID], A2021, Orders[Sales])</f>
        <v>756.8</v>
      </c>
      <c r="I2021" t="s">
        <v>4438</v>
      </c>
      <c r="J2021" t="s">
        <v>1417</v>
      </c>
      <c r="K2021">
        <v>42671</v>
      </c>
      <c r="L2021">
        <v>756.8</v>
      </c>
    </row>
    <row r="2022" spans="1:12">
      <c r="A2022" t="str">
        <v>CA-2016-120530</v>
      </c>
      <c r="B2022" t="str">
        <f>INDEX(Orders[Customer ID], MATCH(A2022, Orders[Order ID],0))</f>
        <v>Dl-13600</v>
      </c>
      <c r="C2022" s="4">
        <f>INDEX(Orders[Order Date], MATCH(A2022, Orders[Order ID],0))</f>
        <v>42467</v>
      </c>
      <c r="D2022">
        <f>SUMIF(Orders[Order ID], A2022, Orders[Sales])</f>
        <v>658.74599999999998</v>
      </c>
      <c r="I2022" t="s">
        <v>5324</v>
      </c>
      <c r="J2022" t="s">
        <v>2469</v>
      </c>
      <c r="K2022">
        <v>42467</v>
      </c>
      <c r="L2022">
        <v>658.74599999999998</v>
      </c>
    </row>
    <row r="2023" spans="1:12">
      <c r="A2023" t="str">
        <v>CA-2016-120558</v>
      </c>
      <c r="B2023" t="str">
        <f>INDEX(Orders[Customer ID], MATCH(A2023, Orders[Order ID],0))</f>
        <v>RD-19810</v>
      </c>
      <c r="C2023" s="4">
        <f>INDEX(Orders[Order Date], MATCH(A2023, Orders[Order ID],0))</f>
        <v>42528</v>
      </c>
      <c r="D2023">
        <f>SUMIF(Orders[Order ID], A2023, Orders[Sales])</f>
        <v>32.4</v>
      </c>
      <c r="I2023" t="s">
        <v>5101</v>
      </c>
      <c r="J2023" t="s">
        <v>386</v>
      </c>
      <c r="K2023">
        <v>42528</v>
      </c>
      <c r="L2023">
        <v>32.4</v>
      </c>
    </row>
    <row r="2024" spans="1:12">
      <c r="A2024" t="str">
        <v>CA-2016-120796</v>
      </c>
      <c r="B2024" t="str">
        <f>INDEX(Orders[Customer ID], MATCH(A2024, Orders[Order ID],0))</f>
        <v>CS-11950</v>
      </c>
      <c r="C2024" s="4">
        <f>INDEX(Orders[Order Date], MATCH(A2024, Orders[Order ID],0))</f>
        <v>42463</v>
      </c>
      <c r="D2024">
        <f>SUMIF(Orders[Order ID], A2024, Orders[Sales])</f>
        <v>99.846000000000004</v>
      </c>
      <c r="I2024" t="s">
        <v>5335</v>
      </c>
      <c r="J2024" t="s">
        <v>664</v>
      </c>
      <c r="K2024">
        <v>42463</v>
      </c>
      <c r="L2024">
        <v>99.846000000000004</v>
      </c>
    </row>
    <row r="2025" spans="1:12">
      <c r="A2025" t="str">
        <v>CA-2016-120803</v>
      </c>
      <c r="B2025" t="str">
        <f>INDEX(Orders[Customer ID], MATCH(A2025, Orders[Order ID],0))</f>
        <v>RB-19465</v>
      </c>
      <c r="C2025" s="4">
        <f>INDEX(Orders[Order Date], MATCH(A2025, Orders[Order ID],0))</f>
        <v>42438</v>
      </c>
      <c r="D2025">
        <f>SUMIF(Orders[Order ID], A2025, Orders[Sales])</f>
        <v>199.75</v>
      </c>
      <c r="I2025" t="s">
        <v>5420</v>
      </c>
      <c r="J2025" t="s">
        <v>290</v>
      </c>
      <c r="K2025">
        <v>42438</v>
      </c>
      <c r="L2025">
        <v>199.75</v>
      </c>
    </row>
    <row r="2026" spans="1:12">
      <c r="A2026" t="str">
        <v>CA-2016-120824</v>
      </c>
      <c r="B2026" t="str">
        <f>INDEX(Orders[Customer ID], MATCH(A2026, Orders[Order ID],0))</f>
        <v>AW-10930</v>
      </c>
      <c r="C2026" s="4">
        <f>INDEX(Orders[Order Date], MATCH(A2026, Orders[Order ID],0))</f>
        <v>42533</v>
      </c>
      <c r="D2026">
        <f>SUMIF(Orders[Order ID], A2026, Orders[Sales])</f>
        <v>546.6160000000001</v>
      </c>
      <c r="I2026" t="s">
        <v>5090</v>
      </c>
      <c r="J2026" t="s">
        <v>1241</v>
      </c>
      <c r="K2026">
        <v>42533</v>
      </c>
      <c r="L2026">
        <v>546.6160000000001</v>
      </c>
    </row>
    <row r="2027" spans="1:12">
      <c r="A2027" t="str">
        <v>CA-2016-120859</v>
      </c>
      <c r="B2027" t="str">
        <f>INDEX(Orders[Customer ID], MATCH(A2027, Orders[Order ID],0))</f>
        <v>CV-12805</v>
      </c>
      <c r="C2027" s="4">
        <f>INDEX(Orders[Order Date], MATCH(A2027, Orders[Order ID],0))</f>
        <v>42614</v>
      </c>
      <c r="D2027">
        <f>SUMIF(Orders[Order ID], A2027, Orders[Sales])</f>
        <v>21.88</v>
      </c>
      <c r="I2027" t="s">
        <v>4777</v>
      </c>
      <c r="J2027" t="s">
        <v>115</v>
      </c>
      <c r="K2027">
        <v>42614</v>
      </c>
      <c r="L2027">
        <v>21.88</v>
      </c>
    </row>
    <row r="2028" spans="1:12">
      <c r="A2028" t="str">
        <v>CA-2016-120873</v>
      </c>
      <c r="B2028" t="str">
        <f>INDEX(Orders[Customer ID], MATCH(A2028, Orders[Order ID],0))</f>
        <v>BW-11200</v>
      </c>
      <c r="C2028" s="4">
        <f>INDEX(Orders[Order Date], MATCH(A2028, Orders[Order ID],0))</f>
        <v>42670</v>
      </c>
      <c r="D2028">
        <f>SUMIF(Orders[Order ID], A2028, Orders[Sales])</f>
        <v>290.98</v>
      </c>
      <c r="I2028" t="s">
        <v>4442</v>
      </c>
      <c r="J2028" t="s">
        <v>3119</v>
      </c>
      <c r="K2028">
        <v>42670</v>
      </c>
      <c r="L2028">
        <v>290.98</v>
      </c>
    </row>
    <row r="2029" spans="1:12">
      <c r="A2029" t="str">
        <v>CA-2016-121020</v>
      </c>
      <c r="B2029" t="str">
        <f>INDEX(Orders[Customer ID], MATCH(A2029, Orders[Order ID],0))</f>
        <v>CG-12040</v>
      </c>
      <c r="C2029" s="4">
        <f>INDEX(Orders[Order Date], MATCH(A2029, Orders[Order ID],0))</f>
        <v>42667</v>
      </c>
      <c r="D2029">
        <f>SUMIF(Orders[Order ID], A2029, Orders[Sales])</f>
        <v>239.976</v>
      </c>
      <c r="I2029" t="s">
        <v>4448</v>
      </c>
      <c r="J2029" t="s">
        <v>1336</v>
      </c>
      <c r="K2029">
        <v>42667</v>
      </c>
      <c r="L2029">
        <v>239.976</v>
      </c>
    </row>
    <row r="2030" spans="1:12">
      <c r="A2030" t="str">
        <v>CA-2016-121034</v>
      </c>
      <c r="B2030" t="str">
        <f>INDEX(Orders[Customer ID], MATCH(A2030, Orders[Order ID],0))</f>
        <v>JF-15565</v>
      </c>
      <c r="C2030" s="4">
        <f>INDEX(Orders[Order Date], MATCH(A2030, Orders[Order ID],0))</f>
        <v>42590</v>
      </c>
      <c r="D2030">
        <f>SUMIF(Orders[Order ID], A2030, Orders[Sales])</f>
        <v>65.12</v>
      </c>
      <c r="I2030" t="s">
        <v>4873</v>
      </c>
      <c r="J2030" t="s">
        <v>1423</v>
      </c>
      <c r="K2030">
        <v>42590</v>
      </c>
      <c r="L2030">
        <v>65.12</v>
      </c>
    </row>
    <row r="2031" spans="1:12">
      <c r="A2031" t="str">
        <v>CA-2016-121223</v>
      </c>
      <c r="B2031" t="str">
        <f>INDEX(Orders[Customer ID], MATCH(A2031, Orders[Order ID],0))</f>
        <v>GD-14590</v>
      </c>
      <c r="C2031" s="4">
        <f>INDEX(Orders[Order Date], MATCH(A2031, Orders[Order ID],0))</f>
        <v>42624</v>
      </c>
      <c r="D2031">
        <f>SUMIF(Orders[Order ID], A2031, Orders[Sales])</f>
        <v>737.39400000000001</v>
      </c>
      <c r="I2031" t="s">
        <v>4679</v>
      </c>
      <c r="J2031" t="s">
        <v>139</v>
      </c>
      <c r="K2031">
        <v>42624</v>
      </c>
      <c r="L2031">
        <v>737.39400000000001</v>
      </c>
    </row>
    <row r="2032" spans="1:12">
      <c r="A2032" t="str">
        <v>CA-2016-121356</v>
      </c>
      <c r="B2032" t="str">
        <f>INDEX(Orders[Customer ID], MATCH(A2032, Orders[Order ID],0))</f>
        <v>SJ-20500</v>
      </c>
      <c r="C2032" s="4">
        <f>INDEX(Orders[Order Date], MATCH(A2032, Orders[Order ID],0))</f>
        <v>42694</v>
      </c>
      <c r="D2032">
        <f>SUMIF(Orders[Order ID], A2032, Orders[Sales])</f>
        <v>128.4</v>
      </c>
      <c r="I2032" t="s">
        <v>4257</v>
      </c>
      <c r="J2032" t="s">
        <v>3447</v>
      </c>
      <c r="K2032">
        <v>42694</v>
      </c>
      <c r="L2032">
        <v>128.4</v>
      </c>
    </row>
    <row r="2033" spans="1:12">
      <c r="A2033" t="str">
        <v>CA-2016-121370</v>
      </c>
      <c r="B2033" t="str">
        <f>INDEX(Orders[Customer ID], MATCH(A2033, Orders[Order ID],0))</f>
        <v>EB-14110</v>
      </c>
      <c r="C2033" s="4">
        <f>INDEX(Orders[Order Date], MATCH(A2033, Orders[Order ID],0))</f>
        <v>42688</v>
      </c>
      <c r="D2033">
        <f>SUMIF(Orders[Order ID], A2033, Orders[Sales])</f>
        <v>1628.6100000000001</v>
      </c>
      <c r="I2033" t="s">
        <v>4300</v>
      </c>
      <c r="J2033" t="s">
        <v>2363</v>
      </c>
      <c r="K2033">
        <v>42688</v>
      </c>
      <c r="L2033">
        <v>1628.6100000000001</v>
      </c>
    </row>
    <row r="2034" spans="1:12">
      <c r="A2034" t="str">
        <v>CA-2016-121377</v>
      </c>
      <c r="B2034" t="str">
        <f>INDEX(Orders[Customer ID], MATCH(A2034, Orders[Order ID],0))</f>
        <v>TN-21040</v>
      </c>
      <c r="C2034" s="4">
        <f>INDEX(Orders[Order Date], MATCH(A2034, Orders[Order ID],0))</f>
        <v>42518</v>
      </c>
      <c r="D2034">
        <f>SUMIF(Orders[Order ID], A2034, Orders[Sales])</f>
        <v>286.39999999999998</v>
      </c>
      <c r="I2034" t="s">
        <v>5145</v>
      </c>
      <c r="J2034" t="s">
        <v>1975</v>
      </c>
      <c r="K2034">
        <v>42518</v>
      </c>
      <c r="L2034">
        <v>286.39999999999998</v>
      </c>
    </row>
    <row r="2035" spans="1:12">
      <c r="A2035" t="str">
        <v>CA-2016-121447</v>
      </c>
      <c r="B2035" t="str">
        <f>INDEX(Orders[Customer ID], MATCH(A2035, Orders[Order ID],0))</f>
        <v>EA-14035</v>
      </c>
      <c r="C2035" s="4">
        <f>INDEX(Orders[Order Date], MATCH(A2035, Orders[Order ID],0))</f>
        <v>42421</v>
      </c>
      <c r="D2035">
        <f>SUMIF(Orders[Order ID], A2035, Orders[Sales])</f>
        <v>135.80000000000001</v>
      </c>
      <c r="I2035" t="s">
        <v>5461</v>
      </c>
      <c r="J2035" t="s">
        <v>2730</v>
      </c>
      <c r="K2035">
        <v>42421</v>
      </c>
      <c r="L2035">
        <v>135.80000000000001</v>
      </c>
    </row>
    <row r="2036" spans="1:12">
      <c r="A2036" t="str">
        <v>CA-2016-121601</v>
      </c>
      <c r="B2036" t="str">
        <f>INDEX(Orders[Customer ID], MATCH(A2036, Orders[Order ID],0))</f>
        <v>MO-17500</v>
      </c>
      <c r="C2036" s="4">
        <f>INDEX(Orders[Order Date], MATCH(A2036, Orders[Order ID],0))</f>
        <v>42647</v>
      </c>
      <c r="D2036">
        <f>SUMIF(Orders[Order ID], A2036, Orders[Sales])</f>
        <v>59.752000000000002</v>
      </c>
      <c r="I2036" t="s">
        <v>4530</v>
      </c>
      <c r="J2036" t="s">
        <v>1764</v>
      </c>
      <c r="K2036">
        <v>42647</v>
      </c>
      <c r="L2036">
        <v>59.752000000000002</v>
      </c>
    </row>
    <row r="2037" spans="1:12">
      <c r="A2037" t="str">
        <v>CA-2016-121671</v>
      </c>
      <c r="B2037" t="str">
        <f>INDEX(Orders[Customer ID], MATCH(A2037, Orders[Order ID],0))</f>
        <v>AA-10480</v>
      </c>
      <c r="C2037" s="4">
        <f>INDEX(Orders[Order Date], MATCH(A2037, Orders[Order ID],0))</f>
        <v>42568</v>
      </c>
      <c r="D2037">
        <f>SUMIF(Orders[Order ID], A2037, Orders[Sales])</f>
        <v>589.52</v>
      </c>
      <c r="I2037" t="s">
        <v>4950</v>
      </c>
      <c r="J2037" t="s">
        <v>3474</v>
      </c>
      <c r="K2037">
        <v>42568</v>
      </c>
      <c r="L2037">
        <v>589.52</v>
      </c>
    </row>
    <row r="2038" spans="1:12">
      <c r="A2038" t="str">
        <v>CA-2016-121748</v>
      </c>
      <c r="B2038" t="str">
        <f>INDEX(Orders[Customer ID], MATCH(A2038, Orders[Order ID],0))</f>
        <v>VW-21775</v>
      </c>
      <c r="C2038" s="4">
        <f>INDEX(Orders[Order Date], MATCH(A2038, Orders[Order ID],0))</f>
        <v>42667</v>
      </c>
      <c r="D2038">
        <f>SUMIF(Orders[Order ID], A2038, Orders[Sales])</f>
        <v>459.98</v>
      </c>
      <c r="I2038" t="s">
        <v>4446</v>
      </c>
      <c r="J2038" t="s">
        <v>741</v>
      </c>
      <c r="K2038">
        <v>42667</v>
      </c>
      <c r="L2038">
        <v>459.98</v>
      </c>
    </row>
    <row r="2039" spans="1:12">
      <c r="A2039" t="str">
        <v>CA-2016-121755</v>
      </c>
      <c r="B2039" t="str">
        <f>INDEX(Orders[Customer ID], MATCH(A2039, Orders[Order ID],0))</f>
        <v>EH-13945</v>
      </c>
      <c r="C2039" s="4">
        <f>INDEX(Orders[Order Date], MATCH(A2039, Orders[Order ID],0))</f>
        <v>42385</v>
      </c>
      <c r="D2039">
        <f>SUMIF(Orders[Order ID], A2039, Orders[Sales])</f>
        <v>102.21799999999999</v>
      </c>
      <c r="I2039" t="s">
        <v>5527</v>
      </c>
      <c r="J2039" t="s">
        <v>3216</v>
      </c>
      <c r="K2039">
        <v>42385</v>
      </c>
      <c r="L2039">
        <v>102.21799999999999</v>
      </c>
    </row>
    <row r="2040" spans="1:12">
      <c r="A2040" t="str">
        <v>CA-2016-121958</v>
      </c>
      <c r="B2040" t="str">
        <f>INDEX(Orders[Customer ID], MATCH(A2040, Orders[Order ID],0))</f>
        <v>CS-12505</v>
      </c>
      <c r="C2040" s="4">
        <f>INDEX(Orders[Order Date], MATCH(A2040, Orders[Order ID],0))</f>
        <v>42687</v>
      </c>
      <c r="D2040">
        <f>SUMIF(Orders[Order ID], A2040, Orders[Sales])</f>
        <v>52.136000000000003</v>
      </c>
      <c r="I2040" t="s">
        <v>4309</v>
      </c>
      <c r="J2040" t="s">
        <v>1569</v>
      </c>
      <c r="K2040">
        <v>42687</v>
      </c>
      <c r="L2040">
        <v>52.136000000000003</v>
      </c>
    </row>
    <row r="2041" spans="1:12">
      <c r="A2041" t="str">
        <v>CA-2016-121993</v>
      </c>
      <c r="B2041" t="str">
        <f>INDEX(Orders[Customer ID], MATCH(A2041, Orders[Order ID],0))</f>
        <v>JB-16000</v>
      </c>
      <c r="C2041" s="4">
        <f>INDEX(Orders[Order Date], MATCH(A2041, Orders[Order ID],0))</f>
        <v>42531</v>
      </c>
      <c r="D2041">
        <f>SUMIF(Orders[Order ID], A2041, Orders[Sales])</f>
        <v>23.616</v>
      </c>
      <c r="I2041" t="s">
        <v>5096</v>
      </c>
      <c r="J2041" t="s">
        <v>1173</v>
      </c>
      <c r="K2041">
        <v>42531</v>
      </c>
      <c r="L2041">
        <v>23.616</v>
      </c>
    </row>
    <row r="2042" spans="1:12">
      <c r="A2042" t="str">
        <v>CA-2016-122017</v>
      </c>
      <c r="B2042" t="str">
        <f>INDEX(Orders[Customer ID], MATCH(A2042, Orders[Order ID],0))</f>
        <v>CD-11920</v>
      </c>
      <c r="C2042" s="4">
        <f>INDEX(Orders[Order Date], MATCH(A2042, Orders[Order ID],0))</f>
        <v>42733</v>
      </c>
      <c r="D2042">
        <f>SUMIF(Orders[Order ID], A2042, Orders[Sales])</f>
        <v>152.51999999999998</v>
      </c>
      <c r="I2042" t="s">
        <v>3946</v>
      </c>
      <c r="J2042" t="s">
        <v>1080</v>
      </c>
      <c r="K2042">
        <v>42733</v>
      </c>
      <c r="L2042">
        <v>152.51999999999998</v>
      </c>
    </row>
    <row r="2043" spans="1:12">
      <c r="A2043" t="str">
        <v>CA-2016-122063</v>
      </c>
      <c r="B2043" t="str">
        <f>INDEX(Orders[Customer ID], MATCH(A2043, Orders[Order ID],0))</f>
        <v>MM-17920</v>
      </c>
      <c r="C2043" s="4">
        <f>INDEX(Orders[Order Date], MATCH(A2043, Orders[Order ID],0))</f>
        <v>42707</v>
      </c>
      <c r="D2043">
        <f>SUMIF(Orders[Order ID], A2043, Orders[Sales])</f>
        <v>611.94000000000005</v>
      </c>
      <c r="I2043" t="s">
        <v>4139</v>
      </c>
      <c r="J2043" t="s">
        <v>197</v>
      </c>
      <c r="K2043">
        <v>42707</v>
      </c>
      <c r="L2043">
        <v>611.94000000000005</v>
      </c>
    </row>
    <row r="2044" spans="1:12">
      <c r="A2044" t="str">
        <v>CA-2016-122133</v>
      </c>
      <c r="B2044" t="str">
        <f>INDEX(Orders[Customer ID], MATCH(A2044, Orders[Order ID],0))</f>
        <v>JR-15670</v>
      </c>
      <c r="C2044" s="4">
        <f>INDEX(Orders[Order Date], MATCH(A2044, Orders[Order ID],0))</f>
        <v>42506</v>
      </c>
      <c r="D2044">
        <f>SUMIF(Orders[Order ID], A2044, Orders[Sales])</f>
        <v>552.55999999999995</v>
      </c>
      <c r="I2044" t="s">
        <v>5187</v>
      </c>
      <c r="J2044" t="s">
        <v>5188</v>
      </c>
      <c r="K2044">
        <v>42506</v>
      </c>
      <c r="L2044">
        <v>552.55999999999995</v>
      </c>
    </row>
    <row r="2045" spans="1:12">
      <c r="A2045" t="str">
        <v>CA-2016-122322</v>
      </c>
      <c r="B2045" t="str">
        <f>INDEX(Orders[Customer ID], MATCH(A2045, Orders[Order ID],0))</f>
        <v>RH-19510</v>
      </c>
      <c r="C2045" s="4">
        <f>INDEX(Orders[Order Date], MATCH(A2045, Orders[Order ID],0))</f>
        <v>42566</v>
      </c>
      <c r="D2045">
        <f>SUMIF(Orders[Order ID], A2045, Orders[Sales])</f>
        <v>44.4</v>
      </c>
      <c r="I2045" t="s">
        <v>4959</v>
      </c>
      <c r="J2045" t="s">
        <v>4626</v>
      </c>
      <c r="K2045">
        <v>42566</v>
      </c>
      <c r="L2045">
        <v>44.4</v>
      </c>
    </row>
    <row r="2046" spans="1:12">
      <c r="A2046" t="str">
        <v>CA-2016-122392</v>
      </c>
      <c r="B2046" t="str">
        <f>INDEX(Orders[Customer ID], MATCH(A2046, Orders[Order ID],0))</f>
        <v>CJ-12010</v>
      </c>
      <c r="C2046" s="4">
        <f>INDEX(Orders[Order Date], MATCH(A2046, Orders[Order ID],0))</f>
        <v>42573</v>
      </c>
      <c r="D2046">
        <f>SUMIF(Orders[Order ID], A2046, Orders[Sales])</f>
        <v>15.808</v>
      </c>
      <c r="I2046" t="s">
        <v>4929</v>
      </c>
      <c r="J2046" t="s">
        <v>3004</v>
      </c>
      <c r="K2046">
        <v>42573</v>
      </c>
      <c r="L2046">
        <v>15.808</v>
      </c>
    </row>
    <row r="2047" spans="1:12">
      <c r="A2047" t="str">
        <v>CA-2016-122448</v>
      </c>
      <c r="B2047" t="str">
        <f>INDEX(Orders[Customer ID], MATCH(A2047, Orders[Order ID],0))</f>
        <v>DB-13210</v>
      </c>
      <c r="C2047" s="4">
        <f>INDEX(Orders[Order Date], MATCH(A2047, Orders[Order ID],0))</f>
        <v>42530</v>
      </c>
      <c r="D2047">
        <f>SUMIF(Orders[Order ID], A2047, Orders[Sales])</f>
        <v>122.352</v>
      </c>
      <c r="I2047" t="s">
        <v>5099</v>
      </c>
      <c r="J2047" t="s">
        <v>276</v>
      </c>
      <c r="K2047">
        <v>42530</v>
      </c>
      <c r="L2047">
        <v>122.352</v>
      </c>
    </row>
    <row r="2048" spans="1:12">
      <c r="A2048" t="str">
        <v>CA-2016-122511</v>
      </c>
      <c r="B2048" t="str">
        <f>INDEX(Orders[Customer ID], MATCH(A2048, Orders[Order ID],0))</f>
        <v>BT-11485</v>
      </c>
      <c r="C2048" s="4">
        <f>INDEX(Orders[Order Date], MATCH(A2048, Orders[Order ID],0))</f>
        <v>42440</v>
      </c>
      <c r="D2048">
        <f>SUMIF(Orders[Order ID], A2048, Orders[Sales])</f>
        <v>30.335999999999999</v>
      </c>
      <c r="I2048" t="s">
        <v>5412</v>
      </c>
      <c r="J2048" t="s">
        <v>5413</v>
      </c>
      <c r="K2048">
        <v>42440</v>
      </c>
      <c r="L2048">
        <v>30.335999999999999</v>
      </c>
    </row>
    <row r="2049" spans="1:12">
      <c r="A2049" t="str">
        <v>CA-2016-122518</v>
      </c>
      <c r="B2049" t="str">
        <f>INDEX(Orders[Customer ID], MATCH(A2049, Orders[Order ID],0))</f>
        <v>RF-19345</v>
      </c>
      <c r="C2049" s="4">
        <f>INDEX(Orders[Order Date], MATCH(A2049, Orders[Order ID],0))</f>
        <v>42433</v>
      </c>
      <c r="D2049">
        <f>SUMIF(Orders[Order ID], A2049, Orders[Sales])</f>
        <v>10.08</v>
      </c>
      <c r="I2049" t="s">
        <v>5434</v>
      </c>
      <c r="J2049" t="s">
        <v>4122</v>
      </c>
      <c r="K2049">
        <v>42433</v>
      </c>
      <c r="L2049">
        <v>10.08</v>
      </c>
    </row>
    <row r="2050" spans="1:12">
      <c r="A2050" t="str">
        <v>CA-2016-122581</v>
      </c>
      <c r="B2050" t="str">
        <f>INDEX(Orders[Customer ID], MATCH(A2050, Orders[Order ID],0))</f>
        <v>JK-15370</v>
      </c>
      <c r="C2050" s="4">
        <f>INDEX(Orders[Order Date], MATCH(A2050, Orders[Order ID],0))</f>
        <v>42603</v>
      </c>
      <c r="D2050">
        <f>SUMIF(Orders[Order ID], A2050, Orders[Sales])</f>
        <v>573.17399999999998</v>
      </c>
      <c r="I2050" t="s">
        <v>4831</v>
      </c>
      <c r="J2050" t="s">
        <v>1203</v>
      </c>
      <c r="K2050">
        <v>42603</v>
      </c>
      <c r="L2050">
        <v>573.17399999999998</v>
      </c>
    </row>
    <row r="2051" spans="1:12">
      <c r="A2051" t="str">
        <v>CA-2016-122728</v>
      </c>
      <c r="B2051" t="str">
        <f>INDEX(Orders[Customer ID], MATCH(A2051, Orders[Order ID],0))</f>
        <v>EB-13930</v>
      </c>
      <c r="C2051" s="4">
        <f>INDEX(Orders[Order Date], MATCH(A2051, Orders[Order ID],0))</f>
        <v>42508</v>
      </c>
      <c r="D2051">
        <f>SUMIF(Orders[Order ID], A2051, Orders[Sales])</f>
        <v>122.22</v>
      </c>
      <c r="I2051" t="s">
        <v>5183</v>
      </c>
      <c r="J2051" t="s">
        <v>2806</v>
      </c>
      <c r="K2051">
        <v>42508</v>
      </c>
      <c r="L2051">
        <v>122.22</v>
      </c>
    </row>
    <row r="2052" spans="1:12">
      <c r="A2052" t="str">
        <v>CA-2016-122903</v>
      </c>
      <c r="B2052" t="str">
        <f>INDEX(Orders[Customer ID], MATCH(A2052, Orders[Order ID],0))</f>
        <v>LA-16780</v>
      </c>
      <c r="C2052" s="4">
        <f>INDEX(Orders[Order Date], MATCH(A2052, Orders[Order ID],0))</f>
        <v>42517</v>
      </c>
      <c r="D2052">
        <f>SUMIF(Orders[Order ID], A2052, Orders[Sales])</f>
        <v>3963.57</v>
      </c>
      <c r="I2052" t="s">
        <v>5146</v>
      </c>
      <c r="J2052" t="s">
        <v>2759</v>
      </c>
      <c r="K2052">
        <v>42517</v>
      </c>
      <c r="L2052">
        <v>3963.57</v>
      </c>
    </row>
    <row r="2053" spans="1:12">
      <c r="A2053" t="str">
        <v>CA-2016-123015</v>
      </c>
      <c r="B2053" t="str">
        <f>INDEX(Orders[Customer ID], MATCH(A2053, Orders[Order ID],0))</f>
        <v>AJ-10795</v>
      </c>
      <c r="C2053" s="4">
        <f>INDEX(Orders[Order Date], MATCH(A2053, Orders[Order ID],0))</f>
        <v>42730</v>
      </c>
      <c r="D2053">
        <f>SUMIF(Orders[Order ID], A2053, Orders[Sales])</f>
        <v>4.992</v>
      </c>
      <c r="I2053" t="s">
        <v>3969</v>
      </c>
      <c r="J2053" t="s">
        <v>2847</v>
      </c>
      <c r="K2053">
        <v>42730</v>
      </c>
      <c r="L2053">
        <v>4.992</v>
      </c>
    </row>
    <row r="2054" spans="1:12">
      <c r="A2054" t="str">
        <v>CA-2016-123050</v>
      </c>
      <c r="B2054" t="str">
        <f>INDEX(Orders[Customer ID], MATCH(A2054, Orders[Order ID],0))</f>
        <v>BC-11125</v>
      </c>
      <c r="C2054" s="4">
        <f>INDEX(Orders[Order Date], MATCH(A2054, Orders[Order ID],0))</f>
        <v>42464</v>
      </c>
      <c r="D2054">
        <f>SUMIF(Orders[Order ID], A2054, Orders[Sales])</f>
        <v>203.63</v>
      </c>
      <c r="I2054" t="s">
        <v>5334</v>
      </c>
      <c r="J2054" t="s">
        <v>3104</v>
      </c>
      <c r="K2054">
        <v>42464</v>
      </c>
      <c r="L2054">
        <v>203.63</v>
      </c>
    </row>
    <row r="2055" spans="1:12">
      <c r="A2055" t="str">
        <v>CA-2016-123120</v>
      </c>
      <c r="B2055" t="str">
        <f>INDEX(Orders[Customer ID], MATCH(A2055, Orders[Order ID],0))</f>
        <v>CV-12295</v>
      </c>
      <c r="C2055" s="4">
        <f>INDEX(Orders[Order Date], MATCH(A2055, Orders[Order ID],0))</f>
        <v>42617</v>
      </c>
      <c r="D2055">
        <f>SUMIF(Orders[Order ID], A2055, Orders[Sales])</f>
        <v>147.26</v>
      </c>
      <c r="I2055" t="s">
        <v>4742</v>
      </c>
      <c r="J2055" t="s">
        <v>3458</v>
      </c>
      <c r="K2055">
        <v>42617</v>
      </c>
      <c r="L2055">
        <v>147.26</v>
      </c>
    </row>
    <row r="2056" spans="1:12">
      <c r="A2056" t="str">
        <v>CA-2016-123176</v>
      </c>
      <c r="B2056" t="str">
        <f>INDEX(Orders[Customer ID], MATCH(A2056, Orders[Order ID],0))</f>
        <v>JG-15160</v>
      </c>
      <c r="C2056" s="4">
        <f>INDEX(Orders[Order Date], MATCH(A2056, Orders[Order ID],0))</f>
        <v>42640</v>
      </c>
      <c r="D2056">
        <f>SUMIF(Orders[Order ID], A2056, Orders[Sales])</f>
        <v>31.830000000000002</v>
      </c>
      <c r="I2056" t="s">
        <v>4564</v>
      </c>
      <c r="J2056" t="s">
        <v>34</v>
      </c>
      <c r="K2056">
        <v>42640</v>
      </c>
      <c r="L2056">
        <v>31.830000000000002</v>
      </c>
    </row>
    <row r="2057" spans="1:12">
      <c r="A2057" t="str">
        <v>CA-2016-123274</v>
      </c>
      <c r="B2057" t="str">
        <f>INDEX(Orders[Customer ID], MATCH(A2057, Orders[Order ID],0))</f>
        <v>GT-14710</v>
      </c>
      <c r="C2057" s="4">
        <f>INDEX(Orders[Order Date], MATCH(A2057, Orders[Order ID],0))</f>
        <v>42419</v>
      </c>
      <c r="D2057">
        <f>SUMIF(Orders[Order ID], A2057, Orders[Sales])</f>
        <v>287.39999999999998</v>
      </c>
      <c r="I2057" t="s">
        <v>5463</v>
      </c>
      <c r="J2057" t="s">
        <v>975</v>
      </c>
      <c r="K2057">
        <v>42419</v>
      </c>
      <c r="L2057">
        <v>287.39999999999998</v>
      </c>
    </row>
    <row r="2058" spans="1:12">
      <c r="A2058" t="str">
        <v>CA-2016-123337</v>
      </c>
      <c r="B2058" t="str">
        <f>INDEX(Orders[Customer ID], MATCH(A2058, Orders[Order ID],0))</f>
        <v>KD-16495</v>
      </c>
      <c r="C2058" s="4">
        <f>INDEX(Orders[Order Date], MATCH(A2058, Orders[Order ID],0))</f>
        <v>42629</v>
      </c>
      <c r="D2058">
        <f>SUMIF(Orders[Order ID], A2058, Orders[Sales])</f>
        <v>291.14600000000002</v>
      </c>
      <c r="I2058" t="s">
        <v>4659</v>
      </c>
      <c r="J2058" t="s">
        <v>2347</v>
      </c>
      <c r="K2058">
        <v>42629</v>
      </c>
      <c r="L2058">
        <v>291.14600000000002</v>
      </c>
    </row>
    <row r="2059" spans="1:12">
      <c r="A2059" t="str">
        <v>CA-2016-123358</v>
      </c>
      <c r="B2059" t="str">
        <f>INDEX(Orders[Customer ID], MATCH(A2059, Orders[Order ID],0))</f>
        <v>BT-11680</v>
      </c>
      <c r="C2059" s="4">
        <f>INDEX(Orders[Order Date], MATCH(A2059, Orders[Order ID],0))</f>
        <v>42470</v>
      </c>
      <c r="D2059">
        <f>SUMIF(Orders[Order ID], A2059, Orders[Sales])</f>
        <v>891.96199999999999</v>
      </c>
      <c r="I2059" t="s">
        <v>5309</v>
      </c>
      <c r="J2059" t="s">
        <v>503</v>
      </c>
      <c r="K2059">
        <v>42470</v>
      </c>
      <c r="L2059">
        <v>891.96199999999999</v>
      </c>
    </row>
    <row r="2060" spans="1:12">
      <c r="A2060" t="str">
        <v>CA-2016-123414</v>
      </c>
      <c r="B2060" t="str">
        <f>INDEX(Orders[Customer ID], MATCH(A2060, Orders[Order ID],0))</f>
        <v>SU-20665</v>
      </c>
      <c r="C2060" s="4">
        <f>INDEX(Orders[Order Date], MATCH(A2060, Orders[Order ID],0))</f>
        <v>42603</v>
      </c>
      <c r="D2060">
        <f>SUMIF(Orders[Order ID], A2060, Orders[Sales])</f>
        <v>37.263999999999996</v>
      </c>
      <c r="I2060" t="s">
        <v>4826</v>
      </c>
      <c r="J2060" t="s">
        <v>508</v>
      </c>
      <c r="K2060">
        <v>42603</v>
      </c>
      <c r="L2060">
        <v>37.263999999999996</v>
      </c>
    </row>
    <row r="2061" spans="1:12">
      <c r="A2061" t="str">
        <v>CA-2016-123512</v>
      </c>
      <c r="B2061" t="str">
        <f>INDEX(Orders[Customer ID], MATCH(A2061, Orders[Order ID],0))</f>
        <v>MV-18190</v>
      </c>
      <c r="C2061" s="4">
        <f>INDEX(Orders[Order Date], MATCH(A2061, Orders[Order ID],0))</f>
        <v>42538</v>
      </c>
      <c r="D2061">
        <f>SUMIF(Orders[Order ID], A2061, Orders[Sales])</f>
        <v>482.00599999999997</v>
      </c>
      <c r="I2061" t="s">
        <v>5063</v>
      </c>
      <c r="J2061" t="s">
        <v>446</v>
      </c>
      <c r="K2061">
        <v>42538</v>
      </c>
      <c r="L2061">
        <v>482.00599999999997</v>
      </c>
    </row>
    <row r="2062" spans="1:12">
      <c r="A2062" t="str">
        <v>CA-2016-123526</v>
      </c>
      <c r="B2062" t="str">
        <f>INDEX(Orders[Customer ID], MATCH(A2062, Orders[Order ID],0))</f>
        <v>BV-11245</v>
      </c>
      <c r="C2062" s="4">
        <f>INDEX(Orders[Order Date], MATCH(A2062, Orders[Order ID],0))</f>
        <v>42728</v>
      </c>
      <c r="D2062">
        <f>SUMIF(Orders[Order ID], A2062, Orders[Sales])</f>
        <v>33.4</v>
      </c>
      <c r="I2062" t="s">
        <v>3982</v>
      </c>
      <c r="J2062" t="s">
        <v>3816</v>
      </c>
      <c r="K2062">
        <v>42728</v>
      </c>
      <c r="L2062">
        <v>33.4</v>
      </c>
    </row>
    <row r="2063" spans="1:12">
      <c r="A2063" t="str">
        <v>CA-2016-123533</v>
      </c>
      <c r="B2063" t="str">
        <f>INDEX(Orders[Customer ID], MATCH(A2063, Orders[Order ID],0))</f>
        <v>SC-20050</v>
      </c>
      <c r="C2063" s="4">
        <f>INDEX(Orders[Order Date], MATCH(A2063, Orders[Order ID],0))</f>
        <v>42698</v>
      </c>
      <c r="D2063">
        <f>SUMIF(Orders[Order ID], A2063, Orders[Sales])</f>
        <v>392.83200000000005</v>
      </c>
      <c r="I2063" t="s">
        <v>4231</v>
      </c>
      <c r="J2063" t="s">
        <v>1087</v>
      </c>
      <c r="K2063">
        <v>42698</v>
      </c>
      <c r="L2063">
        <v>392.83200000000005</v>
      </c>
    </row>
    <row r="2064" spans="1:12">
      <c r="A2064" t="str">
        <v>CA-2016-123540</v>
      </c>
      <c r="B2064" t="str">
        <f>INDEX(Orders[Customer ID], MATCH(A2064, Orders[Order ID],0))</f>
        <v>DJ-13420</v>
      </c>
      <c r="C2064" s="4">
        <f>INDEX(Orders[Order Date], MATCH(A2064, Orders[Order ID],0))</f>
        <v>42462</v>
      </c>
      <c r="D2064">
        <f>SUMIF(Orders[Order ID], A2064, Orders[Sales])</f>
        <v>1454.9</v>
      </c>
      <c r="I2064" t="s">
        <v>5338</v>
      </c>
      <c r="J2064" t="s">
        <v>5339</v>
      </c>
      <c r="K2064">
        <v>42462</v>
      </c>
      <c r="L2064">
        <v>1454.9</v>
      </c>
    </row>
    <row r="2065" spans="1:12">
      <c r="A2065" t="str">
        <v>CA-2016-123617</v>
      </c>
      <c r="B2065" t="str">
        <f>INDEX(Orders[Customer ID], MATCH(A2065, Orders[Order ID],0))</f>
        <v>AJ-10780</v>
      </c>
      <c r="C2065" s="4">
        <f>INDEX(Orders[Order Date], MATCH(A2065, Orders[Order ID],0))</f>
        <v>42702</v>
      </c>
      <c r="D2065">
        <f>SUMIF(Orders[Order ID], A2065, Orders[Sales])</f>
        <v>7.4340000000000002</v>
      </c>
      <c r="I2065" t="s">
        <v>4175</v>
      </c>
      <c r="J2065" t="s">
        <v>1782</v>
      </c>
      <c r="K2065">
        <v>42702</v>
      </c>
      <c r="L2065">
        <v>7.4340000000000002</v>
      </c>
    </row>
    <row r="2066" spans="1:12">
      <c r="A2066" t="str">
        <v>CA-2016-123666</v>
      </c>
      <c r="B2066" t="str">
        <f>INDEX(Orders[Customer ID], MATCH(A2066, Orders[Order ID],0))</f>
        <v>SP-20545</v>
      </c>
      <c r="C2066" s="4">
        <f>INDEX(Orders[Order Date], MATCH(A2066, Orders[Order ID],0))</f>
        <v>42455</v>
      </c>
      <c r="D2066">
        <f>SUMIF(Orders[Order ID], A2066, Orders[Sales])</f>
        <v>459.95</v>
      </c>
      <c r="I2066" t="s">
        <v>5359</v>
      </c>
      <c r="J2066" t="s">
        <v>3803</v>
      </c>
      <c r="K2066">
        <v>42455</v>
      </c>
      <c r="L2066">
        <v>459.95</v>
      </c>
    </row>
    <row r="2067" spans="1:12">
      <c r="A2067" t="str">
        <v>CA-2016-123722</v>
      </c>
      <c r="B2067" t="str">
        <f>INDEX(Orders[Customer ID], MATCH(A2067, Orders[Order ID],0))</f>
        <v>NH-18610</v>
      </c>
      <c r="C2067" s="4">
        <f>INDEX(Orders[Order Date], MATCH(A2067, Orders[Order ID],0))</f>
        <v>42638</v>
      </c>
      <c r="D2067">
        <f>SUMIF(Orders[Order ID], A2067, Orders[Sales])</f>
        <v>15.936</v>
      </c>
      <c r="I2067" t="s">
        <v>4578</v>
      </c>
      <c r="J2067" t="s">
        <v>3006</v>
      </c>
      <c r="K2067">
        <v>42638</v>
      </c>
      <c r="L2067">
        <v>15.936</v>
      </c>
    </row>
    <row r="2068" spans="1:12">
      <c r="A2068" t="str">
        <v>CA-2016-123806</v>
      </c>
      <c r="B2068" t="str">
        <f>INDEX(Orders[Customer ID], MATCH(A2068, Orders[Order ID],0))</f>
        <v>LA-16780</v>
      </c>
      <c r="C2068" s="4">
        <f>INDEX(Orders[Order Date], MATCH(A2068, Orders[Order ID],0))</f>
        <v>42698</v>
      </c>
      <c r="D2068">
        <f>SUMIF(Orders[Order ID], A2068, Orders[Sales])</f>
        <v>207.76</v>
      </c>
      <c r="I2068" t="s">
        <v>4225</v>
      </c>
      <c r="J2068" t="s">
        <v>2759</v>
      </c>
      <c r="K2068">
        <v>42698</v>
      </c>
      <c r="L2068">
        <v>207.76</v>
      </c>
    </row>
    <row r="2069" spans="1:12">
      <c r="A2069" t="str">
        <v>CA-2016-123932</v>
      </c>
      <c r="B2069" t="str">
        <f>INDEX(Orders[Customer ID], MATCH(A2069, Orders[Order ID],0))</f>
        <v>YC-21895</v>
      </c>
      <c r="C2069" s="4">
        <f>INDEX(Orders[Order Date], MATCH(A2069, Orders[Order ID],0))</f>
        <v>42619</v>
      </c>
      <c r="D2069">
        <f>SUMIF(Orders[Order ID], A2069, Orders[Sales])</f>
        <v>371.50400000000002</v>
      </c>
      <c r="I2069" t="s">
        <v>4718</v>
      </c>
      <c r="J2069" t="s">
        <v>109</v>
      </c>
      <c r="K2069">
        <v>42619</v>
      </c>
      <c r="L2069">
        <v>371.50400000000002</v>
      </c>
    </row>
    <row r="2070" spans="1:12">
      <c r="A2070" t="str">
        <v>CA-2016-123946</v>
      </c>
      <c r="B2070" t="str">
        <f>INDEX(Orders[Customer ID], MATCH(A2070, Orders[Order ID],0))</f>
        <v>AJ-10795</v>
      </c>
      <c r="C2070" s="4">
        <f>INDEX(Orders[Order Date], MATCH(A2070, Orders[Order ID],0))</f>
        <v>42625</v>
      </c>
      <c r="D2070">
        <f>SUMIF(Orders[Order ID], A2070, Orders[Sales])</f>
        <v>1159.06</v>
      </c>
      <c r="I2070" t="s">
        <v>4673</v>
      </c>
      <c r="J2070" t="s">
        <v>2847</v>
      </c>
      <c r="K2070">
        <v>42625</v>
      </c>
      <c r="L2070">
        <v>1159.06</v>
      </c>
    </row>
    <row r="2071" spans="1:12">
      <c r="A2071" t="str">
        <v>CA-2016-124016</v>
      </c>
      <c r="B2071" t="str">
        <f>INDEX(Orders[Customer ID], MATCH(A2071, Orders[Order ID],0))</f>
        <v>JS-15940</v>
      </c>
      <c r="C2071" s="4">
        <f>INDEX(Orders[Order Date], MATCH(A2071, Orders[Order ID],0))</f>
        <v>42636</v>
      </c>
      <c r="D2071">
        <f>SUMIF(Orders[Order ID], A2071, Orders[Sales])</f>
        <v>52.152999999999999</v>
      </c>
      <c r="I2071" t="s">
        <v>4604</v>
      </c>
      <c r="J2071" t="s">
        <v>4605</v>
      </c>
      <c r="K2071">
        <v>42636</v>
      </c>
      <c r="L2071">
        <v>52.152999999999999</v>
      </c>
    </row>
    <row r="2072" spans="1:12">
      <c r="A2072" t="str">
        <v>CA-2016-124051</v>
      </c>
      <c r="B2072" t="str">
        <f>INDEX(Orders[Customer ID], MATCH(A2072, Orders[Order ID],0))</f>
        <v>KA-16525</v>
      </c>
      <c r="C2072" s="4">
        <f>INDEX(Orders[Order Date], MATCH(A2072, Orders[Order ID],0))</f>
        <v>42733</v>
      </c>
      <c r="D2072">
        <f>SUMIF(Orders[Order ID], A2072, Orders[Sales])</f>
        <v>186.048</v>
      </c>
      <c r="I2072" t="s">
        <v>3943</v>
      </c>
      <c r="J2072" t="s">
        <v>992</v>
      </c>
      <c r="K2072">
        <v>42733</v>
      </c>
      <c r="L2072">
        <v>186.048</v>
      </c>
    </row>
    <row r="2073" spans="1:12">
      <c r="A2073" t="str">
        <v>CA-2016-124100</v>
      </c>
      <c r="B2073" t="str">
        <f>INDEX(Orders[Customer ID], MATCH(A2073, Orders[Order ID],0))</f>
        <v>EH-13990</v>
      </c>
      <c r="C2073" s="4">
        <f>INDEX(Orders[Order Date], MATCH(A2073, Orders[Order ID],0))</f>
        <v>42460</v>
      </c>
      <c r="D2073">
        <f>SUMIF(Orders[Order ID], A2073, Orders[Sales])</f>
        <v>327.99599999999998</v>
      </c>
      <c r="I2073" t="s">
        <v>5349</v>
      </c>
      <c r="J2073" t="s">
        <v>4255</v>
      </c>
      <c r="K2073">
        <v>42460</v>
      </c>
      <c r="L2073">
        <v>327.99599999999998</v>
      </c>
    </row>
    <row r="2074" spans="1:12">
      <c r="A2074" t="str">
        <v>CA-2016-124149</v>
      </c>
      <c r="B2074" t="str">
        <f>INDEX(Orders[Customer ID], MATCH(A2074, Orders[Order ID],0))</f>
        <v>MJ-17740</v>
      </c>
      <c r="C2074" s="4">
        <f>INDEX(Orders[Order Date], MATCH(A2074, Orders[Order ID],0))</f>
        <v>42483</v>
      </c>
      <c r="D2074">
        <f>SUMIF(Orders[Order ID], A2074, Orders[Sales])</f>
        <v>242.56</v>
      </c>
      <c r="I2074" t="s">
        <v>5265</v>
      </c>
      <c r="J2074" t="s">
        <v>617</v>
      </c>
      <c r="K2074">
        <v>42483</v>
      </c>
      <c r="L2074">
        <v>242.56</v>
      </c>
    </row>
    <row r="2075" spans="1:12">
      <c r="A2075" t="str">
        <v>CA-2016-124233</v>
      </c>
      <c r="B2075" t="str">
        <f>INDEX(Orders[Customer ID], MATCH(A2075, Orders[Order ID],0))</f>
        <v>CK-12595</v>
      </c>
      <c r="C2075" s="4">
        <f>INDEX(Orders[Order Date], MATCH(A2075, Orders[Order ID],0))</f>
        <v>42468</v>
      </c>
      <c r="D2075">
        <f>SUMIF(Orders[Order ID], A2075, Orders[Sales])</f>
        <v>24.7</v>
      </c>
      <c r="I2075" t="s">
        <v>5319</v>
      </c>
      <c r="J2075" t="s">
        <v>1186</v>
      </c>
      <c r="K2075">
        <v>42468</v>
      </c>
      <c r="L2075">
        <v>24.7</v>
      </c>
    </row>
    <row r="2076" spans="1:12">
      <c r="A2076" t="str">
        <v>CA-2016-124254</v>
      </c>
      <c r="B2076" t="str">
        <f>INDEX(Orders[Customer ID], MATCH(A2076, Orders[Order ID],0))</f>
        <v>TB-21175</v>
      </c>
      <c r="C2076" s="4">
        <f>INDEX(Orders[Order Date], MATCH(A2076, Orders[Order ID],0))</f>
        <v>42472</v>
      </c>
      <c r="D2076">
        <f>SUMIF(Orders[Order ID], A2076, Orders[Sales])</f>
        <v>191.80799999999999</v>
      </c>
      <c r="I2076" t="s">
        <v>5305</v>
      </c>
      <c r="J2076" t="s">
        <v>1556</v>
      </c>
      <c r="K2076">
        <v>42472</v>
      </c>
      <c r="L2076">
        <v>191.80799999999999</v>
      </c>
    </row>
    <row r="2077" spans="1:12">
      <c r="A2077" t="str">
        <v>CA-2016-124352</v>
      </c>
      <c r="B2077" t="str">
        <f>INDEX(Orders[Customer ID], MATCH(A2077, Orders[Order ID],0))</f>
        <v>CD-12790</v>
      </c>
      <c r="C2077" s="4">
        <f>INDEX(Orders[Order Date], MATCH(A2077, Orders[Order ID],0))</f>
        <v>42658</v>
      </c>
      <c r="D2077">
        <f>SUMIF(Orders[Order ID], A2077, Orders[Sales])</f>
        <v>1058.27</v>
      </c>
      <c r="I2077" t="s">
        <v>4495</v>
      </c>
      <c r="J2077" t="s">
        <v>4200</v>
      </c>
      <c r="K2077">
        <v>42658</v>
      </c>
      <c r="L2077">
        <v>1058.27</v>
      </c>
    </row>
    <row r="2078" spans="1:12">
      <c r="A2078" t="str">
        <v>CA-2016-124485</v>
      </c>
      <c r="B2078" t="str">
        <f>INDEX(Orders[Customer ID], MATCH(A2078, Orders[Order ID],0))</f>
        <v>NC-18340</v>
      </c>
      <c r="C2078" s="4">
        <f>INDEX(Orders[Order Date], MATCH(A2078, Orders[Order ID],0))</f>
        <v>42698</v>
      </c>
      <c r="D2078">
        <f>SUMIF(Orders[Order ID], A2078, Orders[Sales])</f>
        <v>123.65600000000002</v>
      </c>
      <c r="I2078" t="s">
        <v>4216</v>
      </c>
      <c r="J2078" t="s">
        <v>3246</v>
      </c>
      <c r="K2078">
        <v>42698</v>
      </c>
      <c r="L2078">
        <v>123.65600000000002</v>
      </c>
    </row>
    <row r="2079" spans="1:12">
      <c r="A2079" t="str">
        <v>CA-2016-124506</v>
      </c>
      <c r="B2079" t="str">
        <f>INDEX(Orders[Customer ID], MATCH(A2079, Orders[Order ID],0))</f>
        <v>BB-11545</v>
      </c>
      <c r="C2079" s="4">
        <f>INDEX(Orders[Order Date], MATCH(A2079, Orders[Order ID],0))</f>
        <v>42685</v>
      </c>
      <c r="D2079">
        <f>SUMIF(Orders[Order ID], A2079, Orders[Sales])</f>
        <v>143.96</v>
      </c>
      <c r="I2079" t="s">
        <v>4328</v>
      </c>
      <c r="J2079" t="s">
        <v>767</v>
      </c>
      <c r="K2079">
        <v>42685</v>
      </c>
      <c r="L2079">
        <v>143.96</v>
      </c>
    </row>
    <row r="2080" spans="1:12">
      <c r="A2080" t="str">
        <v>CA-2016-124527</v>
      </c>
      <c r="B2080" t="str">
        <f>INDEX(Orders[Customer ID], MATCH(A2080, Orders[Order ID],0))</f>
        <v>IM-15055</v>
      </c>
      <c r="C2080" s="4">
        <f>INDEX(Orders[Order Date], MATCH(A2080, Orders[Order ID],0))</f>
        <v>42690</v>
      </c>
      <c r="D2080">
        <f>SUMIF(Orders[Order ID], A2080, Orders[Sales])</f>
        <v>8.32</v>
      </c>
      <c r="I2080" t="s">
        <v>4288</v>
      </c>
      <c r="J2080" t="s">
        <v>4289</v>
      </c>
      <c r="K2080">
        <v>42690</v>
      </c>
      <c r="L2080">
        <v>8.32</v>
      </c>
    </row>
    <row r="2081" spans="1:12">
      <c r="A2081" t="str">
        <v>CA-2016-124562</v>
      </c>
      <c r="B2081" t="str">
        <f>INDEX(Orders[Customer ID], MATCH(A2081, Orders[Order ID],0))</f>
        <v>JP-16135</v>
      </c>
      <c r="C2081" s="4">
        <f>INDEX(Orders[Order Date], MATCH(A2081, Orders[Order ID],0))</f>
        <v>42712</v>
      </c>
      <c r="D2081">
        <f>SUMIF(Orders[Order ID], A2081, Orders[Sales])</f>
        <v>12.957000000000001</v>
      </c>
      <c r="I2081" t="s">
        <v>4096</v>
      </c>
      <c r="J2081" t="s">
        <v>2174</v>
      </c>
      <c r="K2081">
        <v>42712</v>
      </c>
      <c r="L2081">
        <v>12.957000000000001</v>
      </c>
    </row>
    <row r="2082" spans="1:12">
      <c r="A2082" t="str">
        <v>CA-2016-124583</v>
      </c>
      <c r="B2082" t="str">
        <f>INDEX(Orders[Customer ID], MATCH(A2082, Orders[Order ID],0))</f>
        <v>LB-16795</v>
      </c>
      <c r="C2082" s="4">
        <f>INDEX(Orders[Order Date], MATCH(A2082, Orders[Order ID],0))</f>
        <v>42614</v>
      </c>
      <c r="D2082">
        <f>SUMIF(Orders[Order ID], A2082, Orders[Sales])</f>
        <v>12.78</v>
      </c>
      <c r="I2082" t="s">
        <v>4782</v>
      </c>
      <c r="J2082" t="s">
        <v>2744</v>
      </c>
      <c r="K2082">
        <v>42614</v>
      </c>
      <c r="L2082">
        <v>12.78</v>
      </c>
    </row>
    <row r="2083" spans="1:12">
      <c r="A2083" t="str">
        <v>CA-2016-124590</v>
      </c>
      <c r="B2083" t="str">
        <f>INDEX(Orders[Customer ID], MATCH(A2083, Orders[Order ID],0))</f>
        <v>SP-20920</v>
      </c>
      <c r="C2083" s="4">
        <f>INDEX(Orders[Order Date], MATCH(A2083, Orders[Order ID],0))</f>
        <v>42686</v>
      </c>
      <c r="D2083">
        <f>SUMIF(Orders[Order ID], A2083, Orders[Sales])</f>
        <v>3588.096</v>
      </c>
      <c r="I2083" t="s">
        <v>4323</v>
      </c>
      <c r="J2083" t="s">
        <v>1714</v>
      </c>
      <c r="K2083">
        <v>42686</v>
      </c>
      <c r="L2083">
        <v>3588.096</v>
      </c>
    </row>
    <row r="2084" spans="1:12">
      <c r="A2084" t="str">
        <v>CA-2016-124667</v>
      </c>
      <c r="B2084" t="str">
        <f>INDEX(Orders[Customer ID], MATCH(A2084, Orders[Order ID],0))</f>
        <v>BD-11770</v>
      </c>
      <c r="C2084" s="4">
        <f>INDEX(Orders[Order Date], MATCH(A2084, Orders[Order ID],0))</f>
        <v>42685</v>
      </c>
      <c r="D2084">
        <f>SUMIF(Orders[Order ID], A2084, Orders[Sales])</f>
        <v>143.32999999999998</v>
      </c>
      <c r="I2084" t="s">
        <v>4327</v>
      </c>
      <c r="J2084" t="s">
        <v>3801</v>
      </c>
      <c r="K2084">
        <v>42685</v>
      </c>
      <c r="L2084">
        <v>143.32999999999998</v>
      </c>
    </row>
    <row r="2085" spans="1:12">
      <c r="A2085" t="str">
        <v>CA-2016-124681</v>
      </c>
      <c r="B2085" t="str">
        <f>INDEX(Orders[Customer ID], MATCH(A2085, Orders[Order ID],0))</f>
        <v>SV-20935</v>
      </c>
      <c r="C2085" s="4">
        <f>INDEX(Orders[Order Date], MATCH(A2085, Orders[Order ID],0))</f>
        <v>42569</v>
      </c>
      <c r="D2085">
        <f>SUMIF(Orders[Order ID], A2085, Orders[Sales])</f>
        <v>15.576000000000001</v>
      </c>
      <c r="I2085" t="s">
        <v>4944</v>
      </c>
      <c r="J2085" t="s">
        <v>94</v>
      </c>
      <c r="K2085">
        <v>42569</v>
      </c>
      <c r="L2085">
        <v>15.576000000000001</v>
      </c>
    </row>
    <row r="2086" spans="1:12">
      <c r="A2086" t="str">
        <v>CA-2016-124772</v>
      </c>
      <c r="B2086" t="str">
        <f>INDEX(Orders[Customer ID], MATCH(A2086, Orders[Order ID],0))</f>
        <v>JG-15160</v>
      </c>
      <c r="C2086" s="4">
        <f>INDEX(Orders[Order Date], MATCH(A2086, Orders[Order ID],0))</f>
        <v>42709</v>
      </c>
      <c r="D2086">
        <f>SUMIF(Orders[Order ID], A2086, Orders[Sales])</f>
        <v>191.82</v>
      </c>
      <c r="I2086" t="s">
        <v>4114</v>
      </c>
      <c r="J2086" t="s">
        <v>34</v>
      </c>
      <c r="K2086">
        <v>42709</v>
      </c>
      <c r="L2086">
        <v>191.82</v>
      </c>
    </row>
    <row r="2087" spans="1:12">
      <c r="A2087" t="str">
        <v>CA-2016-124793</v>
      </c>
      <c r="B2087" t="str">
        <f>INDEX(Orders[Customer ID], MATCH(A2087, Orders[Order ID],0))</f>
        <v>MM-18280</v>
      </c>
      <c r="C2087" s="4">
        <f>INDEX(Orders[Order Date], MATCH(A2087, Orders[Order ID],0))</f>
        <v>42443</v>
      </c>
      <c r="D2087">
        <f>SUMIF(Orders[Order ID], A2087, Orders[Sales])</f>
        <v>196.78399999999999</v>
      </c>
      <c r="I2087" t="s">
        <v>5393</v>
      </c>
      <c r="J2087" t="s">
        <v>1898</v>
      </c>
      <c r="K2087">
        <v>42443</v>
      </c>
      <c r="L2087">
        <v>196.78399999999999</v>
      </c>
    </row>
    <row r="2088" spans="1:12">
      <c r="A2088" t="str">
        <v>CA-2016-124814</v>
      </c>
      <c r="B2088" t="str">
        <f>INDEX(Orders[Customer ID], MATCH(A2088, Orders[Order ID],0))</f>
        <v>FM-14215</v>
      </c>
      <c r="C2088" s="4">
        <f>INDEX(Orders[Order Date], MATCH(A2088, Orders[Order ID],0))</f>
        <v>42470</v>
      </c>
      <c r="D2088">
        <f>SUMIF(Orders[Order ID], A2088, Orders[Sales])</f>
        <v>36.159999999999997</v>
      </c>
      <c r="I2088" t="s">
        <v>5308</v>
      </c>
      <c r="J2088" t="s">
        <v>194</v>
      </c>
      <c r="K2088">
        <v>42470</v>
      </c>
      <c r="L2088">
        <v>36.159999999999997</v>
      </c>
    </row>
    <row r="2089" spans="1:12">
      <c r="A2089" t="str">
        <v>CA-2016-125017</v>
      </c>
      <c r="B2089" t="str">
        <f>INDEX(Orders[Customer ID], MATCH(A2089, Orders[Order ID],0))</f>
        <v>KB-16240</v>
      </c>
      <c r="C2089" s="4">
        <f>INDEX(Orders[Order Date], MATCH(A2089, Orders[Order ID],0))</f>
        <v>42406</v>
      </c>
      <c r="D2089">
        <f>SUMIF(Orders[Order ID], A2089, Orders[Sales])</f>
        <v>132.22399999999999</v>
      </c>
      <c r="I2089" t="s">
        <v>5485</v>
      </c>
      <c r="J2089" t="s">
        <v>112</v>
      </c>
      <c r="K2089">
        <v>42406</v>
      </c>
      <c r="L2089">
        <v>132.22399999999999</v>
      </c>
    </row>
    <row r="2090" spans="1:12">
      <c r="A2090" t="str">
        <v>CA-2016-125080</v>
      </c>
      <c r="B2090" t="str">
        <f>INDEX(Orders[Customer ID], MATCH(A2090, Orders[Order ID],0))</f>
        <v>VW-21775</v>
      </c>
      <c r="C2090" s="4">
        <f>INDEX(Orders[Order Date], MATCH(A2090, Orders[Order ID],0))</f>
        <v>42664</v>
      </c>
      <c r="D2090">
        <f>SUMIF(Orders[Order ID], A2090, Orders[Sales])</f>
        <v>661.17600000000004</v>
      </c>
      <c r="I2090" t="s">
        <v>4471</v>
      </c>
      <c r="J2090" t="s">
        <v>741</v>
      </c>
      <c r="K2090">
        <v>42664</v>
      </c>
      <c r="L2090">
        <v>661.17600000000004</v>
      </c>
    </row>
    <row r="2091" spans="1:12">
      <c r="A2091" t="str">
        <v>CA-2016-125087</v>
      </c>
      <c r="B2091" t="str">
        <f>INDEX(Orders[Customer ID], MATCH(A2091, Orders[Order ID],0))</f>
        <v>TH-21115</v>
      </c>
      <c r="C2091" s="4">
        <f>INDEX(Orders[Order Date], MATCH(A2091, Orders[Order ID],0))</f>
        <v>42478</v>
      </c>
      <c r="D2091">
        <f>SUMIF(Orders[Order ID], A2091, Orders[Sales])</f>
        <v>2027.1880000000001</v>
      </c>
      <c r="I2091" t="s">
        <v>5281</v>
      </c>
      <c r="J2091" t="s">
        <v>1561</v>
      </c>
      <c r="K2091">
        <v>42478</v>
      </c>
      <c r="L2091">
        <v>2027.1880000000001</v>
      </c>
    </row>
    <row r="2092" spans="1:12">
      <c r="A2092" t="str">
        <v>CA-2016-125094</v>
      </c>
      <c r="B2092" t="str">
        <f>INDEX(Orders[Customer ID], MATCH(A2092, Orders[Order ID],0))</f>
        <v>NP-18700</v>
      </c>
      <c r="C2092" s="4">
        <f>INDEX(Orders[Order Date], MATCH(A2092, Orders[Order ID],0))</f>
        <v>42679</v>
      </c>
      <c r="D2092">
        <f>SUMIF(Orders[Order ID], A2092, Orders[Sales])</f>
        <v>479.72</v>
      </c>
      <c r="I2092" t="s">
        <v>4382</v>
      </c>
      <c r="J2092" t="s">
        <v>2655</v>
      </c>
      <c r="K2092">
        <v>42679</v>
      </c>
      <c r="L2092">
        <v>479.72</v>
      </c>
    </row>
    <row r="2093" spans="1:12">
      <c r="A2093" t="str">
        <v>CA-2016-125164</v>
      </c>
      <c r="B2093" t="str">
        <f>INDEX(Orders[Customer ID], MATCH(A2093, Orders[Order ID],0))</f>
        <v>SH-19975</v>
      </c>
      <c r="C2093" s="4">
        <f>INDEX(Orders[Order Date], MATCH(A2093, Orders[Order ID],0))</f>
        <v>42684</v>
      </c>
      <c r="D2093">
        <f>SUMIF(Orders[Order ID], A2093, Orders[Sales])</f>
        <v>70.215999999999994</v>
      </c>
      <c r="I2093" t="s">
        <v>4346</v>
      </c>
      <c r="J2093" t="s">
        <v>836</v>
      </c>
      <c r="K2093">
        <v>42684</v>
      </c>
      <c r="L2093">
        <v>70.215999999999994</v>
      </c>
    </row>
    <row r="2094" spans="1:12">
      <c r="A2094" t="str">
        <v>CA-2016-125206</v>
      </c>
      <c r="B2094" t="str">
        <f>INDEX(Orders[Customer ID], MATCH(A2094, Orders[Order ID],0))</f>
        <v>LR-16915</v>
      </c>
      <c r="C2094" s="4">
        <f>INDEX(Orders[Order Date], MATCH(A2094, Orders[Order ID],0))</f>
        <v>42372</v>
      </c>
      <c r="D2094">
        <f>SUMIF(Orders[Order ID], A2094, Orders[Sales])</f>
        <v>114.46</v>
      </c>
      <c r="I2094" t="s">
        <v>5548</v>
      </c>
      <c r="J2094" t="s">
        <v>692</v>
      </c>
      <c r="K2094">
        <v>42372</v>
      </c>
      <c r="L2094">
        <v>114.46</v>
      </c>
    </row>
    <row r="2095" spans="1:12">
      <c r="A2095" t="str">
        <v>CA-2016-125220</v>
      </c>
      <c r="B2095" t="str">
        <f>INDEX(Orders[Customer ID], MATCH(A2095, Orders[Order ID],0))</f>
        <v>BE-11410</v>
      </c>
      <c r="C2095" s="4">
        <f>INDEX(Orders[Order Date], MATCH(A2095, Orders[Order ID],0))</f>
        <v>42657</v>
      </c>
      <c r="D2095">
        <f>SUMIF(Orders[Order ID], A2095, Orders[Sales])</f>
        <v>1649.75</v>
      </c>
      <c r="I2095" t="s">
        <v>4502</v>
      </c>
      <c r="J2095" t="s">
        <v>2108</v>
      </c>
      <c r="K2095">
        <v>42657</v>
      </c>
      <c r="L2095">
        <v>1649.75</v>
      </c>
    </row>
    <row r="2096" spans="1:12">
      <c r="A2096" t="str">
        <v>CA-2016-125318</v>
      </c>
      <c r="B2096" t="str">
        <f>INDEX(Orders[Customer ID], MATCH(A2096, Orders[Order ID],0))</f>
        <v>RC-19825</v>
      </c>
      <c r="C2096" s="4">
        <f>INDEX(Orders[Order Date], MATCH(A2096, Orders[Order ID],0))</f>
        <v>42527</v>
      </c>
      <c r="D2096">
        <f>SUMIF(Orders[Order ID], A2096, Orders[Sales])</f>
        <v>328.22399999999999</v>
      </c>
      <c r="I2096" t="s">
        <v>5105</v>
      </c>
      <c r="J2096" t="s">
        <v>3964</v>
      </c>
      <c r="K2096">
        <v>42527</v>
      </c>
      <c r="L2096">
        <v>328.22399999999999</v>
      </c>
    </row>
    <row r="2097" spans="1:12">
      <c r="A2097" t="str">
        <v>CA-2016-125661</v>
      </c>
      <c r="B2097" t="str">
        <f>INDEX(Orders[Customer ID], MATCH(A2097, Orders[Order ID],0))</f>
        <v>CA-12055</v>
      </c>
      <c r="C2097" s="4">
        <f>INDEX(Orders[Order Date], MATCH(A2097, Orders[Order ID],0))</f>
        <v>42698</v>
      </c>
      <c r="D2097">
        <f>SUMIF(Orders[Order ID], A2097, Orders[Sales])</f>
        <v>180.71200000000002</v>
      </c>
      <c r="I2097" t="s">
        <v>4227</v>
      </c>
      <c r="J2097" t="s">
        <v>4228</v>
      </c>
      <c r="K2097">
        <v>42698</v>
      </c>
      <c r="L2097">
        <v>180.71200000000002</v>
      </c>
    </row>
    <row r="2098" spans="1:12">
      <c r="A2098" t="str">
        <v>CA-2016-125724</v>
      </c>
      <c r="B2098" t="str">
        <f>INDEX(Orders[Customer ID], MATCH(A2098, Orders[Order ID],0))</f>
        <v>SM-20950</v>
      </c>
      <c r="C2098" s="4">
        <f>INDEX(Orders[Order Date], MATCH(A2098, Orders[Order ID],0))</f>
        <v>42635</v>
      </c>
      <c r="D2098">
        <f>SUMIF(Orders[Order ID], A2098, Orders[Sales])</f>
        <v>68.432000000000002</v>
      </c>
      <c r="I2098" t="s">
        <v>4615</v>
      </c>
      <c r="J2098" t="s">
        <v>656</v>
      </c>
      <c r="K2098">
        <v>42635</v>
      </c>
      <c r="L2098">
        <v>68.432000000000002</v>
      </c>
    </row>
    <row r="2099" spans="1:12">
      <c r="A2099" t="str">
        <v>CA-2016-125738</v>
      </c>
      <c r="B2099" t="str">
        <f>INDEX(Orders[Customer ID], MATCH(A2099, Orders[Order ID],0))</f>
        <v>PB-18805</v>
      </c>
      <c r="C2099" s="4">
        <f>INDEX(Orders[Order Date], MATCH(A2099, Orders[Order ID],0))</f>
        <v>42658</v>
      </c>
      <c r="D2099">
        <f>SUMIF(Orders[Order ID], A2099, Orders[Sales])</f>
        <v>219.11999999999998</v>
      </c>
      <c r="I2099" t="s">
        <v>4494</v>
      </c>
      <c r="J2099" t="s">
        <v>666</v>
      </c>
      <c r="K2099">
        <v>42658</v>
      </c>
      <c r="L2099">
        <v>219.11999999999998</v>
      </c>
    </row>
    <row r="2100" spans="1:12">
      <c r="A2100" t="str">
        <v>CA-2016-125794</v>
      </c>
      <c r="B2100" t="str">
        <f>INDEX(Orders[Customer ID], MATCH(A2100, Orders[Order ID],0))</f>
        <v>ML-17410</v>
      </c>
      <c r="C2100" s="4">
        <f>INDEX(Orders[Order Date], MATCH(A2100, Orders[Order ID],0))</f>
        <v>42642</v>
      </c>
      <c r="D2100">
        <f>SUMIF(Orders[Order ID], A2100, Orders[Sales])</f>
        <v>36.24</v>
      </c>
      <c r="I2100" t="s">
        <v>4558</v>
      </c>
      <c r="J2100" t="s">
        <v>1432</v>
      </c>
      <c r="K2100">
        <v>42642</v>
      </c>
      <c r="L2100">
        <v>36.24</v>
      </c>
    </row>
    <row r="2101" spans="1:12">
      <c r="A2101" t="str">
        <v>CA-2016-125815</v>
      </c>
      <c r="B2101" t="str">
        <f>INDEX(Orders[Customer ID], MATCH(A2101, Orders[Order ID],0))</f>
        <v>DL-13330</v>
      </c>
      <c r="C2101" s="4">
        <f>INDEX(Orders[Order Date], MATCH(A2101, Orders[Order ID],0))</f>
        <v>42671</v>
      </c>
      <c r="D2101">
        <f>SUMIF(Orders[Order ID], A2101, Orders[Sales])</f>
        <v>12.42</v>
      </c>
      <c r="I2101" t="s">
        <v>4437</v>
      </c>
      <c r="J2101" t="s">
        <v>1507</v>
      </c>
      <c r="K2101">
        <v>42671</v>
      </c>
      <c r="L2101">
        <v>12.42</v>
      </c>
    </row>
    <row r="2102" spans="1:12">
      <c r="A2102" t="str">
        <v>CA-2016-125843</v>
      </c>
      <c r="B2102" t="str">
        <f>INDEX(Orders[Customer ID], MATCH(A2102, Orders[Order ID],0))</f>
        <v>RF-19840</v>
      </c>
      <c r="C2102" s="4">
        <f>INDEX(Orders[Order Date], MATCH(A2102, Orders[Order ID],0))</f>
        <v>42595</v>
      </c>
      <c r="D2102">
        <f>SUMIF(Orders[Order ID], A2102, Orders[Sales])</f>
        <v>125.91999999999999</v>
      </c>
      <c r="I2102" t="s">
        <v>4862</v>
      </c>
      <c r="J2102" t="s">
        <v>154</v>
      </c>
      <c r="K2102">
        <v>42595</v>
      </c>
      <c r="L2102">
        <v>125.91999999999999</v>
      </c>
    </row>
    <row r="2103" spans="1:12">
      <c r="A2103" t="str">
        <v>CA-2016-125850</v>
      </c>
      <c r="B2103" t="str">
        <f>INDEX(Orders[Customer ID], MATCH(A2103, Orders[Order ID],0))</f>
        <v>FP-14320</v>
      </c>
      <c r="C2103" s="4">
        <f>INDEX(Orders[Order Date], MATCH(A2103, Orders[Order ID],0))</f>
        <v>42391</v>
      </c>
      <c r="D2103">
        <f>SUMIF(Orders[Order ID], A2103, Orders[Sales])</f>
        <v>65.05</v>
      </c>
      <c r="I2103" t="s">
        <v>5521</v>
      </c>
      <c r="J2103" t="s">
        <v>620</v>
      </c>
      <c r="K2103">
        <v>42391</v>
      </c>
      <c r="L2103">
        <v>65.05</v>
      </c>
    </row>
    <row r="2104" spans="1:12">
      <c r="A2104" t="str">
        <v>CA-2016-125920</v>
      </c>
      <c r="B2104" t="str">
        <f>INDEX(Orders[Customer ID], MATCH(A2104, Orders[Order ID],0))</f>
        <v>SH-19975</v>
      </c>
      <c r="C2104" s="4">
        <f>INDEX(Orders[Order Date], MATCH(A2104, Orders[Order ID],0))</f>
        <v>42511</v>
      </c>
      <c r="D2104">
        <f>SUMIF(Orders[Order ID], A2104, Orders[Sales])</f>
        <v>3.798</v>
      </c>
      <c r="I2104" t="s">
        <v>5173</v>
      </c>
      <c r="J2104" t="s">
        <v>836</v>
      </c>
      <c r="K2104">
        <v>42511</v>
      </c>
      <c r="L2104">
        <v>3.798</v>
      </c>
    </row>
    <row r="2105" spans="1:12">
      <c r="A2105" t="str">
        <v>CA-2016-126004</v>
      </c>
      <c r="B2105" t="str">
        <f>INDEX(Orders[Customer ID], MATCH(A2105, Orders[Order ID],0))</f>
        <v>BM-11140</v>
      </c>
      <c r="C2105" s="4">
        <f>INDEX(Orders[Order Date], MATCH(A2105, Orders[Order ID],0))</f>
        <v>42708</v>
      </c>
      <c r="D2105">
        <f>SUMIF(Orders[Order ID], A2105, Orders[Sales])</f>
        <v>611.02800000000002</v>
      </c>
      <c r="I2105" t="s">
        <v>4126</v>
      </c>
      <c r="J2105" t="s">
        <v>3743</v>
      </c>
      <c r="K2105">
        <v>42708</v>
      </c>
      <c r="L2105">
        <v>611.02800000000002</v>
      </c>
    </row>
    <row r="2106" spans="1:12">
      <c r="A2106" t="str">
        <v>CA-2016-126102</v>
      </c>
      <c r="B2106" t="str">
        <f>INDEX(Orders[Customer ID], MATCH(A2106, Orders[Order ID],0))</f>
        <v>DV-13465</v>
      </c>
      <c r="C2106" s="4">
        <f>INDEX(Orders[Order Date], MATCH(A2106, Orders[Order ID],0))</f>
        <v>42623</v>
      </c>
      <c r="D2106">
        <f>SUMIF(Orders[Order ID], A2106, Orders[Sales])</f>
        <v>276.78399999999999</v>
      </c>
      <c r="I2106" t="s">
        <v>4696</v>
      </c>
      <c r="J2106" t="s">
        <v>807</v>
      </c>
      <c r="K2106">
        <v>42623</v>
      </c>
      <c r="L2106">
        <v>276.78399999999999</v>
      </c>
    </row>
    <row r="2107" spans="1:12">
      <c r="A2107" t="str">
        <v>CA-2016-126158</v>
      </c>
      <c r="B2107" t="str">
        <f>INDEX(Orders[Customer ID], MATCH(A2107, Orders[Order ID],0))</f>
        <v>SC-20095</v>
      </c>
      <c r="C2107" s="4">
        <f>INDEX(Orders[Order Date], MATCH(A2107, Orders[Order ID],0))</f>
        <v>42576</v>
      </c>
      <c r="D2107">
        <f>SUMIF(Orders[Order ID], A2107, Orders[Sales])</f>
        <v>686.24399999999991</v>
      </c>
      <c r="I2107" t="s">
        <v>4909</v>
      </c>
      <c r="J2107" t="s">
        <v>3883</v>
      </c>
      <c r="K2107">
        <v>42576</v>
      </c>
      <c r="L2107">
        <v>686.24399999999991</v>
      </c>
    </row>
    <row r="2108" spans="1:12">
      <c r="A2108" t="str">
        <v>CA-2016-126165</v>
      </c>
      <c r="B2108" t="str">
        <f>INDEX(Orders[Customer ID], MATCH(A2108, Orders[Order ID],0))</f>
        <v>AH-10465</v>
      </c>
      <c r="C2108" s="4">
        <f>INDEX(Orders[Order Date], MATCH(A2108, Orders[Order ID],0))</f>
        <v>42495</v>
      </c>
      <c r="D2108">
        <f>SUMIF(Orders[Order ID], A2108, Orders[Sales])</f>
        <v>71.087999999999994</v>
      </c>
      <c r="I2108" t="s">
        <v>5231</v>
      </c>
      <c r="J2108" t="s">
        <v>3291</v>
      </c>
      <c r="K2108">
        <v>42495</v>
      </c>
      <c r="L2108">
        <v>71.087999999999994</v>
      </c>
    </row>
    <row r="2109" spans="1:12">
      <c r="A2109" t="str">
        <v>CA-2016-126270</v>
      </c>
      <c r="B2109" t="str">
        <f>INDEX(Orders[Customer ID], MATCH(A2109, Orders[Order ID],0))</f>
        <v>AF-10870</v>
      </c>
      <c r="C2109" s="4">
        <f>INDEX(Orders[Order Date], MATCH(A2109, Orders[Order ID],0))</f>
        <v>42483</v>
      </c>
      <c r="D2109">
        <f>SUMIF(Orders[Order ID], A2109, Orders[Sales])</f>
        <v>90.057999999999993</v>
      </c>
      <c r="I2109" t="s">
        <v>5266</v>
      </c>
      <c r="J2109" t="s">
        <v>1109</v>
      </c>
      <c r="K2109">
        <v>42483</v>
      </c>
      <c r="L2109">
        <v>90.057999999999993</v>
      </c>
    </row>
    <row r="2110" spans="1:12">
      <c r="A2110" t="str">
        <v>CA-2016-126284</v>
      </c>
      <c r="B2110" t="str">
        <f>INDEX(Orders[Customer ID], MATCH(A2110, Orders[Order ID],0))</f>
        <v>EN-13780</v>
      </c>
      <c r="C2110" s="4">
        <f>INDEX(Orders[Order Date], MATCH(A2110, Orders[Order ID],0))</f>
        <v>42633</v>
      </c>
      <c r="D2110">
        <f>SUMIF(Orders[Order ID], A2110, Orders[Sales])</f>
        <v>83.7</v>
      </c>
      <c r="I2110" t="s">
        <v>4622</v>
      </c>
      <c r="J2110" t="s">
        <v>3643</v>
      </c>
      <c r="K2110">
        <v>42633</v>
      </c>
      <c r="L2110">
        <v>83.7</v>
      </c>
    </row>
    <row r="2111" spans="1:12">
      <c r="A2111" t="str">
        <v>CA-2016-126529</v>
      </c>
      <c r="B2111" t="str">
        <f>INDEX(Orders[Customer ID], MATCH(A2111, Orders[Order ID],0))</f>
        <v>DE-13255</v>
      </c>
      <c r="C2111" s="4">
        <f>INDEX(Orders[Order Date], MATCH(A2111, Orders[Order ID],0))</f>
        <v>42380</v>
      </c>
      <c r="D2111">
        <f>SUMIF(Orders[Order ID], A2111, Orders[Sales])</f>
        <v>94.451999999999998</v>
      </c>
      <c r="I2111" t="s">
        <v>5533</v>
      </c>
      <c r="J2111" t="s">
        <v>5534</v>
      </c>
      <c r="K2111">
        <v>42380</v>
      </c>
      <c r="L2111">
        <v>94.451999999999998</v>
      </c>
    </row>
    <row r="2112" spans="1:12">
      <c r="A2112" t="str">
        <v>CA-2016-126543</v>
      </c>
      <c r="B2112" t="str">
        <f>INDEX(Orders[Customer ID], MATCH(A2112, Orders[Order ID],0))</f>
        <v>MF-17665</v>
      </c>
      <c r="C2112" s="4">
        <f>INDEX(Orders[Order Date], MATCH(A2112, Orders[Order ID],0))</f>
        <v>42378</v>
      </c>
      <c r="D2112">
        <f>SUMIF(Orders[Order ID], A2112, Orders[Sales])</f>
        <v>15.167999999999999</v>
      </c>
      <c r="I2112" t="s">
        <v>5540</v>
      </c>
      <c r="J2112" t="s">
        <v>4394</v>
      </c>
      <c r="K2112">
        <v>42378</v>
      </c>
      <c r="L2112">
        <v>15.167999999999999</v>
      </c>
    </row>
    <row r="2113" spans="1:12">
      <c r="A2113" t="str">
        <v>CA-2016-126613</v>
      </c>
      <c r="B2113" t="str">
        <f>INDEX(Orders[Customer ID], MATCH(A2113, Orders[Order ID],0))</f>
        <v>AA-10375</v>
      </c>
      <c r="C2113" s="4">
        <f>INDEX(Orders[Order Date], MATCH(A2113, Orders[Order ID],0))</f>
        <v>42561</v>
      </c>
      <c r="D2113">
        <f>SUMIF(Orders[Order ID], A2113, Orders[Sales])</f>
        <v>16.768000000000001</v>
      </c>
      <c r="I2113" t="s">
        <v>4976</v>
      </c>
      <c r="J2113" t="s">
        <v>463</v>
      </c>
      <c r="K2113">
        <v>42561</v>
      </c>
      <c r="L2113">
        <v>16.768000000000001</v>
      </c>
    </row>
    <row r="2114" spans="1:12">
      <c r="A2114" t="str">
        <v>CA-2016-126627</v>
      </c>
      <c r="B2114" t="str">
        <f>INDEX(Orders[Customer ID], MATCH(A2114, Orders[Order ID],0))</f>
        <v>WB-21850</v>
      </c>
      <c r="C2114" s="4">
        <f>INDEX(Orders[Order Date], MATCH(A2114, Orders[Order ID],0))</f>
        <v>42653</v>
      </c>
      <c r="D2114">
        <f>SUMIF(Orders[Order ID], A2114, Orders[Sales])</f>
        <v>30.391999999999999</v>
      </c>
      <c r="I2114" t="s">
        <v>4512</v>
      </c>
      <c r="J2114" t="s">
        <v>519</v>
      </c>
      <c r="K2114">
        <v>42653</v>
      </c>
      <c r="L2114">
        <v>30.391999999999999</v>
      </c>
    </row>
    <row r="2115" spans="1:12">
      <c r="A2115" t="str">
        <v>CA-2016-126732</v>
      </c>
      <c r="B2115" t="str">
        <f>INDEX(Orders[Customer ID], MATCH(A2115, Orders[Order ID],0))</f>
        <v>LR-16915</v>
      </c>
      <c r="C2115" s="4">
        <f>INDEX(Orders[Order Date], MATCH(A2115, Orders[Order ID],0))</f>
        <v>42615</v>
      </c>
      <c r="D2115">
        <f>SUMIF(Orders[Order ID], A2115, Orders[Sales])</f>
        <v>1804.2479999999996</v>
      </c>
      <c r="I2115" t="s">
        <v>4773</v>
      </c>
      <c r="J2115" t="s">
        <v>692</v>
      </c>
      <c r="K2115">
        <v>42615</v>
      </c>
      <c r="L2115">
        <v>1804.2479999999996</v>
      </c>
    </row>
    <row r="2116" spans="1:12">
      <c r="A2116" t="str">
        <v>CA-2016-126795</v>
      </c>
      <c r="B2116" t="str">
        <f>INDEX(Orders[Customer ID], MATCH(A2116, Orders[Order ID],0))</f>
        <v>GT-14710</v>
      </c>
      <c r="C2116" s="4">
        <f>INDEX(Orders[Order Date], MATCH(A2116, Orders[Order ID],0))</f>
        <v>42534</v>
      </c>
      <c r="D2116">
        <f>SUMIF(Orders[Order ID], A2116, Orders[Sales])</f>
        <v>33.567999999999998</v>
      </c>
      <c r="I2116" t="s">
        <v>5081</v>
      </c>
      <c r="J2116" t="s">
        <v>975</v>
      </c>
      <c r="K2116">
        <v>42534</v>
      </c>
      <c r="L2116">
        <v>33.567999999999998</v>
      </c>
    </row>
    <row r="2117" spans="1:12">
      <c r="A2117" t="str">
        <v>CA-2016-126809</v>
      </c>
      <c r="B2117" t="str">
        <f>INDEX(Orders[Customer ID], MATCH(A2117, Orders[Order ID],0))</f>
        <v>EB-13750</v>
      </c>
      <c r="C2117" s="4">
        <f>INDEX(Orders[Order Date], MATCH(A2117, Orders[Order ID],0))</f>
        <v>42469</v>
      </c>
      <c r="D2117">
        <f>SUMIF(Orders[Order ID], A2117, Orders[Sales])</f>
        <v>35.351999999999997</v>
      </c>
      <c r="I2117" t="s">
        <v>5312</v>
      </c>
      <c r="J2117" t="s">
        <v>956</v>
      </c>
      <c r="K2117">
        <v>42469</v>
      </c>
      <c r="L2117">
        <v>35.351999999999997</v>
      </c>
    </row>
    <row r="2118" spans="1:12">
      <c r="A2118" t="str">
        <v>CA-2016-126858</v>
      </c>
      <c r="B2118" t="str">
        <f>INDEX(Orders[Customer ID], MATCH(A2118, Orders[Order ID],0))</f>
        <v>JM-15265</v>
      </c>
      <c r="C2118" s="4">
        <f>INDEX(Orders[Order Date], MATCH(A2118, Orders[Order ID],0))</f>
        <v>42693</v>
      </c>
      <c r="D2118">
        <f>SUMIF(Orders[Order ID], A2118, Orders[Sales])</f>
        <v>31.96</v>
      </c>
      <c r="I2118" t="s">
        <v>4272</v>
      </c>
      <c r="J2118" t="s">
        <v>1021</v>
      </c>
      <c r="K2118">
        <v>42693</v>
      </c>
      <c r="L2118">
        <v>31.96</v>
      </c>
    </row>
    <row r="2119" spans="1:12">
      <c r="A2119" t="str">
        <v>CA-2016-126935</v>
      </c>
      <c r="B2119" t="str">
        <f>INDEX(Orders[Customer ID], MATCH(A2119, Orders[Order ID],0))</f>
        <v>BT-11395</v>
      </c>
      <c r="C2119" s="4">
        <f>INDEX(Orders[Order Date], MATCH(A2119, Orders[Order ID],0))</f>
        <v>42509</v>
      </c>
      <c r="D2119">
        <f>SUMIF(Orders[Order ID], A2119, Orders[Sales])</f>
        <v>9.5839999999999996</v>
      </c>
      <c r="I2119" t="s">
        <v>5180</v>
      </c>
      <c r="J2119" t="s">
        <v>3732</v>
      </c>
      <c r="K2119">
        <v>42509</v>
      </c>
      <c r="L2119">
        <v>9.5839999999999996</v>
      </c>
    </row>
    <row r="2120" spans="1:12">
      <c r="A2120" t="str">
        <v>CA-2016-127138</v>
      </c>
      <c r="B2120" t="str">
        <f>INDEX(Orders[Customer ID], MATCH(A2120, Orders[Order ID],0))</f>
        <v>DK-13225</v>
      </c>
      <c r="C2120" s="4">
        <f>INDEX(Orders[Order Date], MATCH(A2120, Orders[Order ID],0))</f>
        <v>42441</v>
      </c>
      <c r="D2120">
        <f>SUMIF(Orders[Order ID], A2120, Orders[Sales])</f>
        <v>1632.3619999999999</v>
      </c>
      <c r="I2120" t="s">
        <v>5407</v>
      </c>
      <c r="J2120" t="s">
        <v>295</v>
      </c>
      <c r="K2120">
        <v>42441</v>
      </c>
      <c r="L2120">
        <v>1632.3619999999999</v>
      </c>
    </row>
    <row r="2121" spans="1:12">
      <c r="A2121" t="str">
        <v>CA-2016-127194</v>
      </c>
      <c r="B2121" t="str">
        <f>INDEX(Orders[Customer ID], MATCH(A2121, Orders[Order ID],0))</f>
        <v>BW-11110</v>
      </c>
      <c r="C2121" s="4">
        <f>INDEX(Orders[Order Date], MATCH(A2121, Orders[Order ID],0))</f>
        <v>42714</v>
      </c>
      <c r="D2121">
        <f>SUMIF(Orders[Order ID], A2121, Orders[Sales])</f>
        <v>62.82</v>
      </c>
      <c r="I2121" t="s">
        <v>4078</v>
      </c>
      <c r="J2121" t="s">
        <v>2524</v>
      </c>
      <c r="K2121">
        <v>42714</v>
      </c>
      <c r="L2121">
        <v>62.82</v>
      </c>
    </row>
    <row r="2122" spans="1:12">
      <c r="A2122" t="str">
        <v>CA-2016-127208</v>
      </c>
      <c r="B2122" t="str">
        <f>INDEX(Orders[Customer ID], MATCH(A2122, Orders[Order ID],0))</f>
        <v>SC-20770</v>
      </c>
      <c r="C2122" s="4">
        <f>INDEX(Orders[Order Date], MATCH(A2122, Orders[Order ID],0))</f>
        <v>42533</v>
      </c>
      <c r="D2122">
        <f>SUMIF(Orders[Order ID], A2122, Orders[Sales])</f>
        <v>224.9</v>
      </c>
      <c r="I2122" t="s">
        <v>5083</v>
      </c>
      <c r="J2122" t="s">
        <v>1126</v>
      </c>
      <c r="K2122">
        <v>42533</v>
      </c>
      <c r="L2122">
        <v>224.9</v>
      </c>
    </row>
    <row r="2123" spans="1:12">
      <c r="A2123" t="str">
        <v>CA-2016-127236</v>
      </c>
      <c r="B2123" t="str">
        <f>INDEX(Orders[Customer ID], MATCH(A2123, Orders[Order ID],0))</f>
        <v>TB-21595</v>
      </c>
      <c r="C2123" s="4">
        <f>INDEX(Orders[Order Date], MATCH(A2123, Orders[Order ID],0))</f>
        <v>42458</v>
      </c>
      <c r="D2123">
        <f>SUMIF(Orders[Order ID], A2123, Orders[Sales])</f>
        <v>458.351</v>
      </c>
      <c r="I2123" t="s">
        <v>5354</v>
      </c>
      <c r="J2123" t="s">
        <v>3628</v>
      </c>
      <c r="K2123">
        <v>42458</v>
      </c>
      <c r="L2123">
        <v>458.351</v>
      </c>
    </row>
    <row r="2124" spans="1:12">
      <c r="A2124" t="str">
        <v>CA-2016-127243</v>
      </c>
      <c r="B2124" t="str">
        <f>INDEX(Orders[Customer ID], MATCH(A2124, Orders[Order ID],0))</f>
        <v>DS-13180</v>
      </c>
      <c r="C2124" s="4">
        <f>INDEX(Orders[Order Date], MATCH(A2124, Orders[Order ID],0))</f>
        <v>42702</v>
      </c>
      <c r="D2124">
        <f>SUMIF(Orders[Order ID], A2124, Orders[Sales])</f>
        <v>740.08799999999997</v>
      </c>
      <c r="I2124" t="s">
        <v>4177</v>
      </c>
      <c r="J2124" t="s">
        <v>623</v>
      </c>
      <c r="K2124">
        <v>42702</v>
      </c>
      <c r="L2124">
        <v>740.08799999999997</v>
      </c>
    </row>
    <row r="2125" spans="1:12">
      <c r="A2125" t="str">
        <v>CA-2016-127250</v>
      </c>
      <c r="B2125" t="str">
        <f>INDEX(Orders[Customer ID], MATCH(A2125, Orders[Order ID],0))</f>
        <v>SF-20200</v>
      </c>
      <c r="C2125" s="4">
        <f>INDEX(Orders[Order Date], MATCH(A2125, Orders[Order ID],0))</f>
        <v>42677</v>
      </c>
      <c r="D2125">
        <f>SUMIF(Orders[Order ID], A2125, Orders[Sales])</f>
        <v>8.82</v>
      </c>
      <c r="I2125" t="s">
        <v>4403</v>
      </c>
      <c r="J2125" t="s">
        <v>1578</v>
      </c>
      <c r="K2125">
        <v>42677</v>
      </c>
      <c r="L2125">
        <v>8.82</v>
      </c>
    </row>
    <row r="2126" spans="1:12">
      <c r="A2126" t="str">
        <v>CA-2016-127369</v>
      </c>
      <c r="B2126" t="str">
        <f>INDEX(Orders[Customer ID], MATCH(A2126, Orders[Order ID],0))</f>
        <v>DB-13060</v>
      </c>
      <c r="C2126" s="4">
        <f>INDEX(Orders[Order Date], MATCH(A2126, Orders[Order ID],0))</f>
        <v>42527</v>
      </c>
      <c r="D2126">
        <f>SUMIF(Orders[Order ID], A2126, Orders[Sales])</f>
        <v>714.3</v>
      </c>
      <c r="I2126" t="s">
        <v>5106</v>
      </c>
      <c r="J2126" t="s">
        <v>425</v>
      </c>
      <c r="K2126">
        <v>42527</v>
      </c>
      <c r="L2126">
        <v>714.3</v>
      </c>
    </row>
    <row r="2127" spans="1:12">
      <c r="A2127" t="str">
        <v>CA-2016-127642</v>
      </c>
      <c r="B2127" t="str">
        <f>INDEX(Orders[Customer ID], MATCH(A2127, Orders[Order ID],0))</f>
        <v>CP-12340</v>
      </c>
      <c r="C2127" s="4">
        <f>INDEX(Orders[Order Date], MATCH(A2127, Orders[Order ID],0))</f>
        <v>42511</v>
      </c>
      <c r="D2127">
        <f>SUMIF(Orders[Order ID], A2127, Orders[Sales])</f>
        <v>111.96</v>
      </c>
      <c r="I2127" t="s">
        <v>5170</v>
      </c>
      <c r="J2127" t="s">
        <v>2790</v>
      </c>
      <c r="K2127">
        <v>42511</v>
      </c>
      <c r="L2127">
        <v>111.96</v>
      </c>
    </row>
    <row r="2128" spans="1:12">
      <c r="A2128" t="str">
        <v>CA-2016-127649</v>
      </c>
      <c r="B2128" t="str">
        <f>INDEX(Orders[Customer ID], MATCH(A2128, Orders[Order ID],0))</f>
        <v>DL-13495</v>
      </c>
      <c r="C2128" s="4">
        <f>INDEX(Orders[Order Date], MATCH(A2128, Orders[Order ID],0))</f>
        <v>42650</v>
      </c>
      <c r="D2128">
        <f>SUMIF(Orders[Order ID], A2128, Orders[Sales])</f>
        <v>837.6</v>
      </c>
      <c r="I2128" t="s">
        <v>4521</v>
      </c>
      <c r="J2128" t="s">
        <v>1796</v>
      </c>
      <c r="K2128">
        <v>42650</v>
      </c>
      <c r="L2128">
        <v>837.6</v>
      </c>
    </row>
    <row r="2129" spans="1:12">
      <c r="A2129" t="str">
        <v>CA-2016-127670</v>
      </c>
      <c r="B2129" t="str">
        <f>INDEX(Orders[Customer ID], MATCH(A2129, Orders[Order ID],0))</f>
        <v>RD-19660</v>
      </c>
      <c r="C2129" s="4">
        <f>INDEX(Orders[Order Date], MATCH(A2129, Orders[Order ID],0))</f>
        <v>42449</v>
      </c>
      <c r="D2129">
        <f>SUMIF(Orders[Order ID], A2129, Orders[Sales])</f>
        <v>697.16</v>
      </c>
      <c r="I2129" t="s">
        <v>5375</v>
      </c>
      <c r="J2129" t="s">
        <v>2388</v>
      </c>
      <c r="K2129">
        <v>42449</v>
      </c>
      <c r="L2129">
        <v>697.16</v>
      </c>
    </row>
    <row r="2130" spans="1:12">
      <c r="A2130" t="str">
        <v>CA-2016-127698</v>
      </c>
      <c r="B2130" t="str">
        <f>INDEX(Orders[Customer ID], MATCH(A2130, Orders[Order ID],0))</f>
        <v>MV-18190</v>
      </c>
      <c r="C2130" s="4">
        <f>INDEX(Orders[Order Date], MATCH(A2130, Orders[Order ID],0))</f>
        <v>42705</v>
      </c>
      <c r="D2130">
        <f>SUMIF(Orders[Order ID], A2130, Orders[Sales])</f>
        <v>863.928</v>
      </c>
      <c r="I2130" t="s">
        <v>4160</v>
      </c>
      <c r="J2130" t="s">
        <v>446</v>
      </c>
      <c r="K2130">
        <v>42705</v>
      </c>
      <c r="L2130">
        <v>863.928</v>
      </c>
    </row>
    <row r="2131" spans="1:12">
      <c r="A2131" t="str">
        <v>CA-2016-127761</v>
      </c>
      <c r="B2131" t="str">
        <f>INDEX(Orders[Customer ID], MATCH(A2131, Orders[Order ID],0))</f>
        <v>SW-20275</v>
      </c>
      <c r="C2131" s="4">
        <f>INDEX(Orders[Order Date], MATCH(A2131, Orders[Order ID],0))</f>
        <v>42684</v>
      </c>
      <c r="D2131">
        <f>SUMIF(Orders[Order ID], A2131, Orders[Sales])</f>
        <v>885.56999999999994</v>
      </c>
      <c r="I2131" t="s">
        <v>4354</v>
      </c>
      <c r="J2131" t="s">
        <v>851</v>
      </c>
      <c r="K2131">
        <v>42684</v>
      </c>
      <c r="L2131">
        <v>885.56999999999994</v>
      </c>
    </row>
    <row r="2132" spans="1:12">
      <c r="A2132" t="str">
        <v>CA-2016-127775</v>
      </c>
      <c r="B2132" t="str">
        <f>INDEX(Orders[Customer ID], MATCH(A2132, Orders[Order ID],0))</f>
        <v>ES-14020</v>
      </c>
      <c r="C2132" s="4">
        <f>INDEX(Orders[Order Date], MATCH(A2132, Orders[Order ID],0))</f>
        <v>42532</v>
      </c>
      <c r="D2132">
        <f>SUMIF(Orders[Order ID], A2132, Orders[Sales])</f>
        <v>239.97</v>
      </c>
      <c r="I2132" t="s">
        <v>5092</v>
      </c>
      <c r="J2132" t="s">
        <v>1084</v>
      </c>
      <c r="K2132">
        <v>42532</v>
      </c>
      <c r="L2132">
        <v>239.97</v>
      </c>
    </row>
    <row r="2133" spans="1:12">
      <c r="A2133" t="str">
        <v>CA-2016-127985</v>
      </c>
      <c r="B2133" t="str">
        <f>INDEX(Orders[Customer ID], MATCH(A2133, Orders[Order ID],0))</f>
        <v>DB-12910</v>
      </c>
      <c r="C2133" s="4">
        <f>INDEX(Orders[Order Date], MATCH(A2133, Orders[Order ID],0))</f>
        <v>42461</v>
      </c>
      <c r="D2133">
        <f>SUMIF(Orders[Order ID], A2133, Orders[Sales])</f>
        <v>7.04</v>
      </c>
      <c r="I2133" t="s">
        <v>5346</v>
      </c>
      <c r="J2133" t="s">
        <v>562</v>
      </c>
      <c r="K2133">
        <v>42461</v>
      </c>
      <c r="L2133">
        <v>7.04</v>
      </c>
    </row>
    <row r="2134" spans="1:12">
      <c r="A2134" t="str">
        <v>CA-2016-128111</v>
      </c>
      <c r="B2134" t="str">
        <f>INDEX(Orders[Customer ID], MATCH(A2134, Orders[Order ID],0))</f>
        <v>CS-12355</v>
      </c>
      <c r="C2134" s="4">
        <f>INDEX(Orders[Order Date], MATCH(A2134, Orders[Order ID],0))</f>
        <v>42446</v>
      </c>
      <c r="D2134">
        <f>SUMIF(Orders[Order ID], A2134, Orders[Sales])</f>
        <v>39.68</v>
      </c>
      <c r="I2134" t="s">
        <v>5383</v>
      </c>
      <c r="J2134" t="s">
        <v>169</v>
      </c>
      <c r="K2134">
        <v>42446</v>
      </c>
      <c r="L2134">
        <v>39.68</v>
      </c>
    </row>
    <row r="2135" spans="1:12">
      <c r="A2135" t="str">
        <v>CA-2016-128223</v>
      </c>
      <c r="B2135" t="str">
        <f>INDEX(Orders[Customer ID], MATCH(A2135, Orders[Order ID],0))</f>
        <v>EB-13705</v>
      </c>
      <c r="C2135" s="4">
        <f>INDEX(Orders[Order Date], MATCH(A2135, Orders[Order ID],0))</f>
        <v>42535</v>
      </c>
      <c r="D2135">
        <f>SUMIF(Orders[Order ID], A2135, Orders[Sales])</f>
        <v>1293.4880000000001</v>
      </c>
      <c r="I2135" t="s">
        <v>5075</v>
      </c>
      <c r="J2135" t="s">
        <v>1283</v>
      </c>
      <c r="K2135">
        <v>42535</v>
      </c>
      <c r="L2135">
        <v>1293.4880000000001</v>
      </c>
    </row>
    <row r="2136" spans="1:12">
      <c r="A2136" t="str">
        <v>CA-2016-128258</v>
      </c>
      <c r="B2136" t="str">
        <f>INDEX(Orders[Customer ID], MATCH(A2136, Orders[Order ID],0))</f>
        <v>CP-12085</v>
      </c>
      <c r="C2136" s="4">
        <f>INDEX(Orders[Order Date], MATCH(A2136, Orders[Order ID],0))</f>
        <v>42459</v>
      </c>
      <c r="D2136">
        <f>SUMIF(Orders[Order ID], A2136, Orders[Sales])</f>
        <v>11.34</v>
      </c>
      <c r="I2136" t="s">
        <v>5350</v>
      </c>
      <c r="J2136" t="s">
        <v>1863</v>
      </c>
      <c r="K2136">
        <v>42459</v>
      </c>
      <c r="L2136">
        <v>11.34</v>
      </c>
    </row>
    <row r="2137" spans="1:12">
      <c r="A2137" t="str">
        <v>CA-2016-128307</v>
      </c>
      <c r="B2137" t="str">
        <f>INDEX(Orders[Customer ID], MATCH(A2137, Orders[Order ID],0))</f>
        <v>BE-11335</v>
      </c>
      <c r="C2137" s="4">
        <f>INDEX(Orders[Order Date], MATCH(A2137, Orders[Order ID],0))</f>
        <v>42576</v>
      </c>
      <c r="D2137">
        <f>SUMIF(Orders[Order ID], A2137, Orders[Sales])</f>
        <v>20.936</v>
      </c>
      <c r="I2137" t="s">
        <v>4917</v>
      </c>
      <c r="J2137" t="s">
        <v>2472</v>
      </c>
      <c r="K2137">
        <v>42576</v>
      </c>
      <c r="L2137">
        <v>20.936</v>
      </c>
    </row>
    <row r="2138" spans="1:12">
      <c r="A2138" t="str">
        <v>CA-2016-128412</v>
      </c>
      <c r="B2138" t="str">
        <f>INDEX(Orders[Customer ID], MATCH(A2138, Orders[Order ID],0))</f>
        <v>AP-10915</v>
      </c>
      <c r="C2138" s="4">
        <f>INDEX(Orders[Order Date], MATCH(A2138, Orders[Order ID],0))</f>
        <v>42714</v>
      </c>
      <c r="D2138">
        <f>SUMIF(Orders[Order ID], A2138, Orders[Sales])</f>
        <v>422.66200000000003</v>
      </c>
      <c r="I2138" t="s">
        <v>4073</v>
      </c>
      <c r="J2138" t="s">
        <v>2101</v>
      </c>
      <c r="K2138">
        <v>42714</v>
      </c>
      <c r="L2138">
        <v>422.66200000000003</v>
      </c>
    </row>
    <row r="2139" spans="1:12">
      <c r="A2139" t="str">
        <v>CA-2016-128517</v>
      </c>
      <c r="B2139" t="str">
        <f>INDEX(Orders[Customer ID], MATCH(A2139, Orders[Order ID],0))</f>
        <v>SW-20350</v>
      </c>
      <c r="C2139" s="4">
        <f>INDEX(Orders[Order Date], MATCH(A2139, Orders[Order ID],0))</f>
        <v>42469</v>
      </c>
      <c r="D2139">
        <f>SUMIF(Orders[Order ID], A2139, Orders[Sales])</f>
        <v>523.17999999999995</v>
      </c>
      <c r="I2139" t="s">
        <v>5313</v>
      </c>
      <c r="J2139" t="s">
        <v>2810</v>
      </c>
      <c r="K2139">
        <v>42469</v>
      </c>
      <c r="L2139">
        <v>523.17999999999995</v>
      </c>
    </row>
    <row r="2140" spans="1:12">
      <c r="A2140" t="str">
        <v>CA-2016-128531</v>
      </c>
      <c r="B2140" t="str">
        <f>INDEX(Orders[Customer ID], MATCH(A2140, Orders[Order ID],0))</f>
        <v>NS-18505</v>
      </c>
      <c r="C2140" s="4">
        <f>INDEX(Orders[Order Date], MATCH(A2140, Orders[Order ID],0))</f>
        <v>42698</v>
      </c>
      <c r="D2140">
        <f>SUMIF(Orders[Order ID], A2140, Orders[Sales])</f>
        <v>527.22400000000005</v>
      </c>
      <c r="I2140" t="s">
        <v>4218</v>
      </c>
      <c r="J2140" t="s">
        <v>181</v>
      </c>
      <c r="K2140">
        <v>42698</v>
      </c>
      <c r="L2140">
        <v>527.22400000000005</v>
      </c>
    </row>
    <row r="2141" spans="1:12">
      <c r="A2141" t="str">
        <v>CA-2016-128594</v>
      </c>
      <c r="B2141" t="str">
        <f>INDEX(Orders[Customer ID], MATCH(A2141, Orders[Order ID],0))</f>
        <v>DJ-13510</v>
      </c>
      <c r="C2141" s="4">
        <f>INDEX(Orders[Order Date], MATCH(A2141, Orders[Order ID],0))</f>
        <v>42608</v>
      </c>
      <c r="D2141">
        <f>SUMIF(Orders[Order ID], A2141, Orders[Sales])</f>
        <v>1603.136</v>
      </c>
      <c r="I2141" t="s">
        <v>4804</v>
      </c>
      <c r="J2141" t="s">
        <v>1318</v>
      </c>
      <c r="K2141">
        <v>42608</v>
      </c>
      <c r="L2141">
        <v>1603.136</v>
      </c>
    </row>
    <row r="2142" spans="1:12">
      <c r="A2142" t="str">
        <v>CA-2016-128671</v>
      </c>
      <c r="B2142" t="str">
        <f>INDEX(Orders[Customer ID], MATCH(A2142, Orders[Order ID],0))</f>
        <v>MT-18070</v>
      </c>
      <c r="C2142" s="4">
        <f>INDEX(Orders[Order Date], MATCH(A2142, Orders[Order ID],0))</f>
        <v>42593</v>
      </c>
      <c r="D2142">
        <f>SUMIF(Orders[Order ID], A2142, Orders[Sales])</f>
        <v>151.82</v>
      </c>
      <c r="I2142" t="s">
        <v>4870</v>
      </c>
      <c r="J2142" t="s">
        <v>3115</v>
      </c>
      <c r="K2142">
        <v>42593</v>
      </c>
      <c r="L2142">
        <v>151.82</v>
      </c>
    </row>
    <row r="2143" spans="1:12">
      <c r="A2143" t="str">
        <v>CA-2016-128706</v>
      </c>
      <c r="B2143" t="str">
        <f>INDEX(Orders[Customer ID], MATCH(A2143, Orders[Order ID],0))</f>
        <v>DW-13540</v>
      </c>
      <c r="C2143" s="4">
        <f>INDEX(Orders[Order Date], MATCH(A2143, Orders[Order ID],0))</f>
        <v>42427</v>
      </c>
      <c r="D2143">
        <f>SUMIF(Orders[Order ID], A2143, Orders[Sales])</f>
        <v>16.192</v>
      </c>
      <c r="I2143" t="s">
        <v>5452</v>
      </c>
      <c r="J2143" t="s">
        <v>2092</v>
      </c>
      <c r="K2143">
        <v>42427</v>
      </c>
      <c r="L2143">
        <v>16.192</v>
      </c>
    </row>
    <row r="2144" spans="1:12">
      <c r="A2144" t="str">
        <v>CA-2016-128727</v>
      </c>
      <c r="B2144" t="str">
        <f>INDEX(Orders[Customer ID], MATCH(A2144, Orders[Order ID],0))</f>
        <v>MO-17800</v>
      </c>
      <c r="C2144" s="4">
        <f>INDEX(Orders[Order Date], MATCH(A2144, Orders[Order ID],0))</f>
        <v>42611</v>
      </c>
      <c r="D2144">
        <f>SUMIF(Orders[Order ID], A2144, Orders[Sales])</f>
        <v>22</v>
      </c>
      <c r="I2144" t="s">
        <v>4788</v>
      </c>
      <c r="J2144" t="s">
        <v>2207</v>
      </c>
      <c r="K2144">
        <v>42611</v>
      </c>
      <c r="L2144">
        <v>22</v>
      </c>
    </row>
    <row r="2145" spans="1:12">
      <c r="A2145" t="str">
        <v>CA-2016-128811</v>
      </c>
      <c r="B2145" t="str">
        <f>INDEX(Orders[Customer ID], MATCH(A2145, Orders[Order ID],0))</f>
        <v>SF-20200</v>
      </c>
      <c r="C2145" s="4">
        <f>INDEX(Orders[Order Date], MATCH(A2145, Orders[Order ID],0))</f>
        <v>42625</v>
      </c>
      <c r="D2145">
        <f>SUMIF(Orders[Order ID], A2145, Orders[Sales])</f>
        <v>42.244</v>
      </c>
      <c r="I2145" t="s">
        <v>4672</v>
      </c>
      <c r="J2145" t="s">
        <v>1578</v>
      </c>
      <c r="K2145">
        <v>42625</v>
      </c>
      <c r="L2145">
        <v>42.244</v>
      </c>
    </row>
    <row r="2146" spans="1:12">
      <c r="A2146" t="str">
        <v>CA-2016-128818</v>
      </c>
      <c r="B2146" t="str">
        <f>INDEX(Orders[Customer ID], MATCH(A2146, Orders[Order ID],0))</f>
        <v>CJ-12010</v>
      </c>
      <c r="C2146" s="4">
        <f>INDEX(Orders[Order Date], MATCH(A2146, Orders[Order ID],0))</f>
        <v>42497</v>
      </c>
      <c r="D2146">
        <f>SUMIF(Orders[Order ID], A2146, Orders[Sales])</f>
        <v>4835.9759999999997</v>
      </c>
      <c r="I2146" t="s">
        <v>5221</v>
      </c>
      <c r="J2146" t="s">
        <v>3004</v>
      </c>
      <c r="K2146">
        <v>42497</v>
      </c>
      <c r="L2146">
        <v>4835.9759999999997</v>
      </c>
    </row>
    <row r="2147" spans="1:12">
      <c r="A2147" t="str">
        <v>CA-2016-128867</v>
      </c>
      <c r="B2147" t="str">
        <f>INDEX(Orders[Customer ID], MATCH(A2147, Orders[Order ID],0))</f>
        <v>CL-12565</v>
      </c>
      <c r="C2147" s="4">
        <f>INDEX(Orders[Order Date], MATCH(A2147, Orders[Order ID],0))</f>
        <v>42677</v>
      </c>
      <c r="D2147">
        <f>SUMIF(Orders[Order ID], A2147, Orders[Sales])</f>
        <v>103.19999999999999</v>
      </c>
      <c r="I2147" t="s">
        <v>4402</v>
      </c>
      <c r="J2147" t="s">
        <v>3620</v>
      </c>
      <c r="K2147">
        <v>42677</v>
      </c>
      <c r="L2147">
        <v>103.19999999999999</v>
      </c>
    </row>
    <row r="2148" spans="1:12">
      <c r="A2148" t="str">
        <v>CA-2016-128916</v>
      </c>
      <c r="B2148" t="str">
        <f>INDEX(Orders[Customer ID], MATCH(A2148, Orders[Order ID],0))</f>
        <v>MA-17560</v>
      </c>
      <c r="C2148" s="4">
        <f>INDEX(Orders[Order Date], MATCH(A2148, Orders[Order ID],0))</f>
        <v>42600</v>
      </c>
      <c r="D2148">
        <f>SUMIF(Orders[Order ID], A2148, Orders[Sales])</f>
        <v>14.896000000000001</v>
      </c>
      <c r="I2148" t="s">
        <v>4838</v>
      </c>
      <c r="J2148" t="s">
        <v>1631</v>
      </c>
      <c r="K2148">
        <v>42600</v>
      </c>
      <c r="L2148">
        <v>14.896000000000001</v>
      </c>
    </row>
    <row r="2149" spans="1:12">
      <c r="A2149" t="str">
        <v>CA-2016-128923</v>
      </c>
      <c r="B2149" t="str">
        <f>INDEX(Orders[Customer ID], MATCH(A2149, Orders[Order ID],0))</f>
        <v>GB-14530</v>
      </c>
      <c r="C2149" s="4">
        <f>INDEX(Orders[Order Date], MATCH(A2149, Orders[Order ID],0))</f>
        <v>42713</v>
      </c>
      <c r="D2149">
        <f>SUMIF(Orders[Order ID], A2149, Orders[Sales])</f>
        <v>18.72</v>
      </c>
      <c r="I2149" t="s">
        <v>4083</v>
      </c>
      <c r="J2149" t="s">
        <v>1619</v>
      </c>
      <c r="K2149">
        <v>42713</v>
      </c>
      <c r="L2149">
        <v>18.72</v>
      </c>
    </row>
    <row r="2150" spans="1:12">
      <c r="A2150" t="str">
        <v>CA-2016-128972</v>
      </c>
      <c r="B2150" t="str">
        <f>INDEX(Orders[Customer ID], MATCH(A2150, Orders[Order ID],0))</f>
        <v>TS-21430</v>
      </c>
      <c r="C2150" s="4">
        <f>INDEX(Orders[Order Date], MATCH(A2150, Orders[Order ID],0))</f>
        <v>42687</v>
      </c>
      <c r="D2150">
        <f>SUMIF(Orders[Order ID], A2150, Orders[Sales])</f>
        <v>30.36</v>
      </c>
      <c r="I2150" t="s">
        <v>4315</v>
      </c>
      <c r="J2150" t="s">
        <v>2878</v>
      </c>
      <c r="K2150">
        <v>42687</v>
      </c>
      <c r="L2150">
        <v>30.36</v>
      </c>
    </row>
    <row r="2151" spans="1:12">
      <c r="A2151" t="str">
        <v>CA-2016-129126</v>
      </c>
      <c r="B2151" t="str">
        <f>INDEX(Orders[Customer ID], MATCH(A2151, Orders[Order ID],0))</f>
        <v>PK-19075</v>
      </c>
      <c r="C2151" s="4">
        <f>INDEX(Orders[Order Date], MATCH(A2151, Orders[Order ID],0))</f>
        <v>42718</v>
      </c>
      <c r="D2151">
        <f>SUMIF(Orders[Order ID], A2151, Orders[Sales])</f>
        <v>479.05</v>
      </c>
      <c r="I2151" t="s">
        <v>4045</v>
      </c>
      <c r="J2151" t="s">
        <v>287</v>
      </c>
      <c r="K2151">
        <v>42718</v>
      </c>
      <c r="L2151">
        <v>479.05</v>
      </c>
    </row>
    <row r="2152" spans="1:12">
      <c r="A2152" t="str">
        <v>CA-2016-129196</v>
      </c>
      <c r="B2152" t="str">
        <f>INDEX(Orders[Customer ID], MATCH(A2152, Orders[Order ID],0))</f>
        <v>XP-21865</v>
      </c>
      <c r="C2152" s="4">
        <f>INDEX(Orders[Order Date], MATCH(A2152, Orders[Order ID],0))</f>
        <v>42675</v>
      </c>
      <c r="D2152">
        <f>SUMIF(Orders[Order ID], A2152, Orders[Sales])</f>
        <v>68.111999999999995</v>
      </c>
      <c r="I2152" t="s">
        <v>4417</v>
      </c>
      <c r="J2152" t="s">
        <v>1171</v>
      </c>
      <c r="K2152">
        <v>42675</v>
      </c>
      <c r="L2152">
        <v>68.111999999999995</v>
      </c>
    </row>
    <row r="2153" spans="1:12">
      <c r="A2153" t="str">
        <v>CA-2016-129238</v>
      </c>
      <c r="B2153" t="str">
        <f>INDEX(Orders[Customer ID], MATCH(A2153, Orders[Order ID],0))</f>
        <v>SC-20050</v>
      </c>
      <c r="C2153" s="4">
        <f>INDEX(Orders[Order Date], MATCH(A2153, Orders[Order ID],0))</f>
        <v>42400</v>
      </c>
      <c r="D2153">
        <f>SUMIF(Orders[Order ID], A2153, Orders[Sales])</f>
        <v>166.292</v>
      </c>
      <c r="I2153" t="s">
        <v>5498</v>
      </c>
      <c r="J2153" t="s">
        <v>1087</v>
      </c>
      <c r="K2153">
        <v>42400</v>
      </c>
      <c r="L2153">
        <v>166.292</v>
      </c>
    </row>
    <row r="2154" spans="1:12">
      <c r="A2154" t="str">
        <v>CA-2016-129280</v>
      </c>
      <c r="B2154" t="str">
        <f>INDEX(Orders[Customer ID], MATCH(A2154, Orders[Order ID],0))</f>
        <v>SM-20905</v>
      </c>
      <c r="C2154" s="4">
        <f>INDEX(Orders[Order Date], MATCH(A2154, Orders[Order ID],0))</f>
        <v>42493</v>
      </c>
      <c r="D2154">
        <f>SUMIF(Orders[Order ID], A2154, Orders[Sales])</f>
        <v>1043.0410000000002</v>
      </c>
      <c r="I2154" t="s">
        <v>5237</v>
      </c>
      <c r="J2154" t="s">
        <v>5238</v>
      </c>
      <c r="K2154">
        <v>42493</v>
      </c>
      <c r="L2154">
        <v>1043.0410000000002</v>
      </c>
    </row>
    <row r="2155" spans="1:12">
      <c r="A2155" t="str">
        <v>CA-2016-129308</v>
      </c>
      <c r="B2155" t="str">
        <f>INDEX(Orders[Customer ID], MATCH(A2155, Orders[Order ID],0))</f>
        <v>CC-12100</v>
      </c>
      <c r="C2155" s="4">
        <f>INDEX(Orders[Order Date], MATCH(A2155, Orders[Order ID],0))</f>
        <v>42558</v>
      </c>
      <c r="D2155">
        <f>SUMIF(Orders[Order ID], A2155, Orders[Sales])</f>
        <v>85.209000000000003</v>
      </c>
      <c r="I2155" t="s">
        <v>4991</v>
      </c>
      <c r="J2155" t="s">
        <v>4552</v>
      </c>
      <c r="K2155">
        <v>42558</v>
      </c>
      <c r="L2155">
        <v>85.209000000000003</v>
      </c>
    </row>
    <row r="2156" spans="1:12">
      <c r="A2156" t="str">
        <v>CA-2016-129630</v>
      </c>
      <c r="B2156" t="str">
        <f>INDEX(Orders[Customer ID], MATCH(A2156, Orders[Order ID],0))</f>
        <v>IM-15055</v>
      </c>
      <c r="C2156" s="4">
        <f>INDEX(Orders[Order Date], MATCH(A2156, Orders[Order ID],0))</f>
        <v>42617</v>
      </c>
      <c r="D2156">
        <f>SUMIF(Orders[Order ID], A2156, Orders[Sales])</f>
        <v>2824.23</v>
      </c>
      <c r="I2156" t="s">
        <v>4748</v>
      </c>
      <c r="J2156" t="s">
        <v>4289</v>
      </c>
      <c r="K2156">
        <v>42617</v>
      </c>
      <c r="L2156">
        <v>2824.23</v>
      </c>
    </row>
    <row r="2157" spans="1:12">
      <c r="A2157" t="str">
        <v>CA-2016-129686</v>
      </c>
      <c r="B2157" t="str">
        <f>INDEX(Orders[Customer ID], MATCH(A2157, Orders[Order ID],0))</f>
        <v>GG-14650</v>
      </c>
      <c r="C2157" s="4">
        <f>INDEX(Orders[Order Date], MATCH(A2157, Orders[Order ID],0))</f>
        <v>42701</v>
      </c>
      <c r="D2157">
        <f>SUMIF(Orders[Order ID], A2157, Orders[Sales])</f>
        <v>160.38399999999999</v>
      </c>
      <c r="I2157" t="s">
        <v>4178</v>
      </c>
      <c r="J2157" t="s">
        <v>1182</v>
      </c>
      <c r="K2157">
        <v>42701</v>
      </c>
      <c r="L2157">
        <v>160.38399999999999</v>
      </c>
    </row>
    <row r="2158" spans="1:12">
      <c r="A2158" t="str">
        <v>CA-2016-129693</v>
      </c>
      <c r="B2158" t="str">
        <f>INDEX(Orders[Customer ID], MATCH(A2158, Orders[Order ID],0))</f>
        <v>TC-20980</v>
      </c>
      <c r="C2158" s="4">
        <f>INDEX(Orders[Order Date], MATCH(A2158, Orders[Order ID],0))</f>
        <v>42700</v>
      </c>
      <c r="D2158">
        <f>SUMIF(Orders[Order ID], A2158, Orders[Sales])</f>
        <v>7.3120000000000003</v>
      </c>
      <c r="I2158" t="s">
        <v>4193</v>
      </c>
      <c r="J2158" t="s">
        <v>4194</v>
      </c>
      <c r="K2158">
        <v>42700</v>
      </c>
      <c r="L2158">
        <v>7.3120000000000003</v>
      </c>
    </row>
    <row r="2159" spans="1:12">
      <c r="A2159" t="str">
        <v>CA-2016-129714</v>
      </c>
      <c r="B2159" t="str">
        <f>INDEX(Orders[Customer ID], MATCH(A2159, Orders[Order ID],0))</f>
        <v>AB-10060</v>
      </c>
      <c r="C2159" s="4">
        <f>INDEX(Orders[Order Date], MATCH(A2159, Orders[Order ID],0))</f>
        <v>42614</v>
      </c>
      <c r="D2159">
        <f>SUMIF(Orders[Order ID], A2159, Orders[Sales])</f>
        <v>4438.6859999999997</v>
      </c>
      <c r="I2159" t="s">
        <v>4775</v>
      </c>
      <c r="J2159" t="s">
        <v>1443</v>
      </c>
      <c r="K2159">
        <v>42614</v>
      </c>
      <c r="L2159">
        <v>4438.6859999999997</v>
      </c>
    </row>
    <row r="2160" spans="1:12">
      <c r="A2160" t="str">
        <v>CA-2016-129728</v>
      </c>
      <c r="B2160" t="str">
        <f>INDEX(Orders[Customer ID], MATCH(A2160, Orders[Order ID],0))</f>
        <v>JG-15310</v>
      </c>
      <c r="C2160" s="4">
        <f>INDEX(Orders[Order Date], MATCH(A2160, Orders[Order ID],0))</f>
        <v>42520</v>
      </c>
      <c r="D2160">
        <f>SUMIF(Orders[Order ID], A2160, Orders[Sales])</f>
        <v>167.84</v>
      </c>
      <c r="I2160" t="s">
        <v>5135</v>
      </c>
      <c r="J2160" t="s">
        <v>82</v>
      </c>
      <c r="K2160">
        <v>42520</v>
      </c>
      <c r="L2160">
        <v>167.84</v>
      </c>
    </row>
    <row r="2161" spans="1:12">
      <c r="A2161" t="str">
        <v>CA-2016-129847</v>
      </c>
      <c r="B2161" t="str">
        <f>INDEX(Orders[Customer ID], MATCH(A2161, Orders[Order ID],0))</f>
        <v>TA-21385</v>
      </c>
      <c r="C2161" s="4">
        <f>INDEX(Orders[Order Date], MATCH(A2161, Orders[Order ID],0))</f>
        <v>42615</v>
      </c>
      <c r="D2161">
        <f>SUMIF(Orders[Order ID], A2161, Orders[Sales])</f>
        <v>84.272000000000006</v>
      </c>
      <c r="I2161" t="s">
        <v>4767</v>
      </c>
      <c r="J2161" t="s">
        <v>1681</v>
      </c>
      <c r="K2161">
        <v>42615</v>
      </c>
      <c r="L2161">
        <v>84.272000000000006</v>
      </c>
    </row>
    <row r="2162" spans="1:12">
      <c r="A2162" t="str">
        <v>CA-2016-129861</v>
      </c>
      <c r="B2162" t="str">
        <f>INDEX(Orders[Customer ID], MATCH(A2162, Orders[Order ID],0))</f>
        <v>DM-13345</v>
      </c>
      <c r="C2162" s="4">
        <f>INDEX(Orders[Order Date], MATCH(A2162, Orders[Order ID],0))</f>
        <v>42538</v>
      </c>
      <c r="D2162">
        <f>SUMIF(Orders[Order ID], A2162, Orders[Sales])</f>
        <v>376.86599999999999</v>
      </c>
      <c r="I2162" t="s">
        <v>5066</v>
      </c>
      <c r="J2162" t="s">
        <v>600</v>
      </c>
      <c r="K2162">
        <v>42538</v>
      </c>
      <c r="L2162">
        <v>376.86599999999999</v>
      </c>
    </row>
    <row r="2163" spans="1:12">
      <c r="A2163" t="str">
        <v>CA-2016-129868</v>
      </c>
      <c r="B2163" t="str">
        <f>INDEX(Orders[Customer ID], MATCH(A2163, Orders[Order ID],0))</f>
        <v>MC-18130</v>
      </c>
      <c r="C2163" s="4">
        <f>INDEX(Orders[Order Date], MATCH(A2163, Orders[Order ID],0))</f>
        <v>42730</v>
      </c>
      <c r="D2163">
        <f>SUMIF(Orders[Order ID], A2163, Orders[Sales])</f>
        <v>1431.078</v>
      </c>
      <c r="I2163" t="s">
        <v>3965</v>
      </c>
      <c r="J2163" t="s">
        <v>3966</v>
      </c>
      <c r="K2163">
        <v>42730</v>
      </c>
      <c r="L2163">
        <v>1431.078</v>
      </c>
    </row>
    <row r="2164" spans="1:12">
      <c r="A2164" t="str">
        <v>CA-2016-129903</v>
      </c>
      <c r="B2164" t="str">
        <f>INDEX(Orders[Customer ID], MATCH(A2164, Orders[Order ID],0))</f>
        <v>GZ-14470</v>
      </c>
      <c r="C2164" s="4">
        <f>INDEX(Orders[Order Date], MATCH(A2164, Orders[Order ID],0))</f>
        <v>42705</v>
      </c>
      <c r="D2164">
        <f>SUMIF(Orders[Order ID], A2164, Orders[Sales])</f>
        <v>23.92</v>
      </c>
      <c r="I2164" t="s">
        <v>4153</v>
      </c>
      <c r="J2164" t="s">
        <v>191</v>
      </c>
      <c r="K2164">
        <v>42705</v>
      </c>
      <c r="L2164">
        <v>23.92</v>
      </c>
    </row>
    <row r="2165" spans="1:12">
      <c r="A2165" t="str">
        <v>CA-2016-130001</v>
      </c>
      <c r="B2165" t="str">
        <f>INDEX(Orders[Customer ID], MATCH(A2165, Orders[Order ID],0))</f>
        <v>HK-14890</v>
      </c>
      <c r="C2165" s="4">
        <f>INDEX(Orders[Order Date], MATCH(A2165, Orders[Order ID],0))</f>
        <v>42483</v>
      </c>
      <c r="D2165">
        <f>SUMIF(Orders[Order ID], A2165, Orders[Sales])</f>
        <v>36.24</v>
      </c>
      <c r="I2165" t="s">
        <v>5264</v>
      </c>
      <c r="J2165" t="s">
        <v>2726</v>
      </c>
      <c r="K2165">
        <v>42483</v>
      </c>
      <c r="L2165">
        <v>36.24</v>
      </c>
    </row>
    <row r="2166" spans="1:12">
      <c r="A2166" t="str">
        <v>CA-2016-130029</v>
      </c>
      <c r="B2166" t="str">
        <f>INDEX(Orders[Customer ID], MATCH(A2166, Orders[Order ID],0))</f>
        <v>GT-14755</v>
      </c>
      <c r="C2166" s="4">
        <f>INDEX(Orders[Order Date], MATCH(A2166, Orders[Order ID],0))</f>
        <v>42554</v>
      </c>
      <c r="D2166">
        <f>SUMIF(Orders[Order ID], A2166, Orders[Sales])</f>
        <v>16.920000000000002</v>
      </c>
      <c r="I2166" t="s">
        <v>4996</v>
      </c>
      <c r="J2166" t="s">
        <v>938</v>
      </c>
      <c r="K2166">
        <v>42554</v>
      </c>
      <c r="L2166">
        <v>16.920000000000002</v>
      </c>
    </row>
    <row r="2167" spans="1:12">
      <c r="A2167" t="str">
        <v>CA-2016-130050</v>
      </c>
      <c r="B2167" t="str">
        <f>INDEX(Orders[Customer ID], MATCH(A2167, Orders[Order ID],0))</f>
        <v>MC-17425</v>
      </c>
      <c r="C2167" s="4">
        <f>INDEX(Orders[Order Date], MATCH(A2167, Orders[Order ID],0))</f>
        <v>42567</v>
      </c>
      <c r="D2167">
        <f>SUMIF(Orders[Order ID], A2167, Orders[Sales])</f>
        <v>9.5519999999999996</v>
      </c>
      <c r="I2167" t="s">
        <v>4957</v>
      </c>
      <c r="J2167" t="s">
        <v>4190</v>
      </c>
      <c r="K2167">
        <v>42567</v>
      </c>
      <c r="L2167">
        <v>9.5519999999999996</v>
      </c>
    </row>
    <row r="2168" spans="1:12">
      <c r="A2168" t="str">
        <v>CA-2016-130078</v>
      </c>
      <c r="B2168" t="str">
        <f>INDEX(Orders[Customer ID], MATCH(A2168, Orders[Order ID],0))</f>
        <v>CC-12145</v>
      </c>
      <c r="C2168" s="4">
        <f>INDEX(Orders[Order Date], MATCH(A2168, Orders[Order ID],0))</f>
        <v>42590</v>
      </c>
      <c r="D2168">
        <f>SUMIF(Orders[Order ID], A2168, Orders[Sales])</f>
        <v>10.56</v>
      </c>
      <c r="I2168" t="s">
        <v>4876</v>
      </c>
      <c r="J2168" t="s">
        <v>2256</v>
      </c>
      <c r="K2168">
        <v>42590</v>
      </c>
      <c r="L2168">
        <v>10.56</v>
      </c>
    </row>
    <row r="2169" spans="1:12">
      <c r="A2169" t="str">
        <v>CA-2016-130162</v>
      </c>
      <c r="B2169" t="str">
        <f>INDEX(Orders[Customer ID], MATCH(A2169, Orders[Order ID],0))</f>
        <v>JH-15910</v>
      </c>
      <c r="C2169" s="4">
        <f>INDEX(Orders[Order Date], MATCH(A2169, Orders[Order ID],0))</f>
        <v>42671</v>
      </c>
      <c r="D2169">
        <f>SUMIF(Orders[Order ID], A2169, Orders[Sales])</f>
        <v>395.43599999999998</v>
      </c>
      <c r="I2169" t="s">
        <v>4429</v>
      </c>
      <c r="J2169" t="s">
        <v>1094</v>
      </c>
      <c r="K2169">
        <v>42671</v>
      </c>
      <c r="L2169">
        <v>395.43599999999998</v>
      </c>
    </row>
    <row r="2170" spans="1:12">
      <c r="A2170" t="str">
        <v>CA-2016-130225</v>
      </c>
      <c r="B2170" t="str">
        <f>INDEX(Orders[Customer ID], MATCH(A2170, Orders[Order ID],0))</f>
        <v>RC-19960</v>
      </c>
      <c r="C2170" s="4">
        <f>INDEX(Orders[Order Date], MATCH(A2170, Orders[Order ID],0))</f>
        <v>42624</v>
      </c>
      <c r="D2170">
        <f>SUMIF(Orders[Order ID], A2170, Orders[Sales])</f>
        <v>99.567999999999998</v>
      </c>
      <c r="I2170" t="s">
        <v>4688</v>
      </c>
      <c r="J2170" t="s">
        <v>2290</v>
      </c>
      <c r="K2170">
        <v>42624</v>
      </c>
      <c r="L2170">
        <v>99.567999999999998</v>
      </c>
    </row>
    <row r="2171" spans="1:12">
      <c r="A2171" t="str">
        <v>CA-2016-130267</v>
      </c>
      <c r="B2171" t="str">
        <f>INDEX(Orders[Customer ID], MATCH(A2171, Orders[Order ID],0))</f>
        <v>SW-20245</v>
      </c>
      <c r="C2171" s="4">
        <f>INDEX(Orders[Order Date], MATCH(A2171, Orders[Order ID],0))</f>
        <v>42632</v>
      </c>
      <c r="D2171">
        <f>SUMIF(Orders[Order ID], A2171, Orders[Sales])</f>
        <v>159.88</v>
      </c>
      <c r="I2171" t="s">
        <v>4627</v>
      </c>
      <c r="J2171" t="s">
        <v>1855</v>
      </c>
      <c r="K2171">
        <v>42632</v>
      </c>
      <c r="L2171">
        <v>159.88</v>
      </c>
    </row>
    <row r="2172" spans="1:12">
      <c r="A2172" t="str">
        <v>CA-2016-130288</v>
      </c>
      <c r="B2172" t="str">
        <f>INDEX(Orders[Customer ID], MATCH(A2172, Orders[Order ID],0))</f>
        <v>DK-13225</v>
      </c>
      <c r="C2172" s="4">
        <f>INDEX(Orders[Order Date], MATCH(A2172, Orders[Order ID],0))</f>
        <v>42700</v>
      </c>
      <c r="D2172">
        <f>SUMIF(Orders[Order ID], A2172, Orders[Sales])</f>
        <v>313.17599999999999</v>
      </c>
      <c r="I2172" t="s">
        <v>4197</v>
      </c>
      <c r="J2172" t="s">
        <v>295</v>
      </c>
      <c r="K2172">
        <v>42700</v>
      </c>
      <c r="L2172">
        <v>313.17599999999999</v>
      </c>
    </row>
    <row r="2173" spans="1:12">
      <c r="A2173" t="str">
        <v>CA-2016-130393</v>
      </c>
      <c r="B2173" t="str">
        <f>INDEX(Orders[Customer ID], MATCH(A2173, Orders[Order ID],0))</f>
        <v>JM-15865</v>
      </c>
      <c r="C2173" s="4">
        <f>INDEX(Orders[Order Date], MATCH(A2173, Orders[Order ID],0))</f>
        <v>42705</v>
      </c>
      <c r="D2173">
        <f>SUMIF(Orders[Order ID], A2173, Orders[Sales])</f>
        <v>345.32400000000001</v>
      </c>
      <c r="I2173" t="s">
        <v>4161</v>
      </c>
      <c r="J2173" t="s">
        <v>2288</v>
      </c>
      <c r="K2173">
        <v>42705</v>
      </c>
      <c r="L2173">
        <v>345.32400000000001</v>
      </c>
    </row>
    <row r="2174" spans="1:12">
      <c r="A2174" t="str">
        <v>CA-2016-130400</v>
      </c>
      <c r="B2174" t="str">
        <f>INDEX(Orders[Customer ID], MATCH(A2174, Orders[Order ID],0))</f>
        <v>SJ-20125</v>
      </c>
      <c r="C2174" s="4">
        <f>INDEX(Orders[Order Date], MATCH(A2174, Orders[Order ID],0))</f>
        <v>42437</v>
      </c>
      <c r="D2174">
        <f>SUMIF(Orders[Order ID], A2174, Orders[Sales])</f>
        <v>183.16800000000001</v>
      </c>
      <c r="I2174" t="s">
        <v>5426</v>
      </c>
      <c r="J2174" t="s">
        <v>2027</v>
      </c>
      <c r="K2174">
        <v>42437</v>
      </c>
      <c r="L2174">
        <v>183.16800000000001</v>
      </c>
    </row>
    <row r="2175" spans="1:12">
      <c r="A2175" t="str">
        <v>CA-2016-130407</v>
      </c>
      <c r="B2175" t="str">
        <f>INDEX(Orders[Customer ID], MATCH(A2175, Orders[Order ID],0))</f>
        <v>KD-16270</v>
      </c>
      <c r="C2175" s="4">
        <f>INDEX(Orders[Order Date], MATCH(A2175, Orders[Order ID],0))</f>
        <v>42615</v>
      </c>
      <c r="D2175">
        <f>SUMIF(Orders[Order ID], A2175, Orders[Sales])</f>
        <v>115.46000000000001</v>
      </c>
      <c r="I2175" t="s">
        <v>4761</v>
      </c>
      <c r="J2175" t="s">
        <v>4762</v>
      </c>
      <c r="K2175">
        <v>42615</v>
      </c>
      <c r="L2175">
        <v>115.46000000000001</v>
      </c>
    </row>
    <row r="2176" spans="1:12">
      <c r="A2176" t="str">
        <v>CA-2016-130442</v>
      </c>
      <c r="B2176" t="str">
        <f>INDEX(Orders[Customer ID], MATCH(A2176, Orders[Order ID],0))</f>
        <v>SF-20065</v>
      </c>
      <c r="C2176" s="4">
        <f>INDEX(Orders[Order Date], MATCH(A2176, Orders[Order ID],0))</f>
        <v>42720</v>
      </c>
      <c r="D2176">
        <f>SUMIF(Orders[Order ID], A2176, Orders[Sales])</f>
        <v>34.944000000000003</v>
      </c>
      <c r="I2176" t="s">
        <v>4037</v>
      </c>
      <c r="J2176" t="s">
        <v>1581</v>
      </c>
      <c r="K2176">
        <v>42720</v>
      </c>
      <c r="L2176">
        <v>34.944000000000003</v>
      </c>
    </row>
    <row r="2177" spans="1:12">
      <c r="A2177" t="str">
        <v>CA-2016-130477</v>
      </c>
      <c r="B2177" t="str">
        <f>INDEX(Orders[Customer ID], MATCH(A2177, Orders[Order ID],0))</f>
        <v>LC-17140</v>
      </c>
      <c r="C2177" s="4">
        <f>INDEX(Orders[Order Date], MATCH(A2177, Orders[Order ID],0))</f>
        <v>42468</v>
      </c>
      <c r="D2177">
        <f>SUMIF(Orders[Order ID], A2177, Orders[Sales])</f>
        <v>97.960000000000008</v>
      </c>
      <c r="I2177" t="s">
        <v>5316</v>
      </c>
      <c r="J2177" t="s">
        <v>349</v>
      </c>
      <c r="K2177">
        <v>42468</v>
      </c>
      <c r="L2177">
        <v>97.960000000000008</v>
      </c>
    </row>
    <row r="2178" spans="1:12">
      <c r="A2178" t="str">
        <v>CA-2016-130484</v>
      </c>
      <c r="B2178" t="str">
        <f>INDEX(Orders[Customer ID], MATCH(A2178, Orders[Order ID],0))</f>
        <v>SG-20470</v>
      </c>
      <c r="C2178" s="4">
        <f>INDEX(Orders[Order Date], MATCH(A2178, Orders[Order ID],0))</f>
        <v>42604</v>
      </c>
      <c r="D2178">
        <f>SUMIF(Orders[Order ID], A2178, Orders[Sales])</f>
        <v>26.352</v>
      </c>
      <c r="I2178" t="s">
        <v>4822</v>
      </c>
      <c r="J2178" t="s">
        <v>2945</v>
      </c>
      <c r="K2178">
        <v>42604</v>
      </c>
      <c r="L2178">
        <v>26.352</v>
      </c>
    </row>
    <row r="2179" spans="1:12">
      <c r="A2179" t="str">
        <v>CA-2016-130638</v>
      </c>
      <c r="B2179" t="str">
        <f>INDEX(Orders[Customer ID], MATCH(A2179, Orders[Order ID],0))</f>
        <v>SC-20095</v>
      </c>
      <c r="C2179" s="4">
        <f>INDEX(Orders[Order Date], MATCH(A2179, Orders[Order ID],0))</f>
        <v>42506</v>
      </c>
      <c r="D2179">
        <f>SUMIF(Orders[Order ID], A2179, Orders[Sales])</f>
        <v>310.55999999999995</v>
      </c>
      <c r="I2179" t="s">
        <v>5190</v>
      </c>
      <c r="J2179" t="s">
        <v>3883</v>
      </c>
      <c r="K2179">
        <v>42506</v>
      </c>
      <c r="L2179">
        <v>310.55999999999995</v>
      </c>
    </row>
    <row r="2180" spans="1:12">
      <c r="A2180" t="str">
        <v>CA-2016-130680</v>
      </c>
      <c r="B2180" t="str">
        <f>INDEX(Orders[Customer ID], MATCH(A2180, Orders[Order ID],0))</f>
        <v>BD-11320</v>
      </c>
      <c r="C2180" s="4">
        <f>INDEX(Orders[Order Date], MATCH(A2180, Orders[Order ID],0))</f>
        <v>42545</v>
      </c>
      <c r="D2180">
        <f>SUMIF(Orders[Order ID], A2180, Orders[Sales])</f>
        <v>38.24</v>
      </c>
      <c r="I2180" t="s">
        <v>5032</v>
      </c>
      <c r="J2180" t="s">
        <v>910</v>
      </c>
      <c r="K2180">
        <v>42545</v>
      </c>
      <c r="L2180">
        <v>38.24</v>
      </c>
    </row>
    <row r="2181" spans="1:12">
      <c r="A2181" t="str">
        <v>CA-2016-130778</v>
      </c>
      <c r="B2181" t="str">
        <f>INDEX(Orders[Customer ID], MATCH(A2181, Orders[Order ID],0))</f>
        <v>ND-18370</v>
      </c>
      <c r="C2181" s="4">
        <f>INDEX(Orders[Order Date], MATCH(A2181, Orders[Order ID],0))</f>
        <v>42693</v>
      </c>
      <c r="D2181">
        <f>SUMIF(Orders[Order ID], A2181, Orders[Sales])</f>
        <v>53.49</v>
      </c>
      <c r="I2181" t="s">
        <v>4271</v>
      </c>
      <c r="J2181" t="s">
        <v>715</v>
      </c>
      <c r="K2181">
        <v>42693</v>
      </c>
      <c r="L2181">
        <v>53.49</v>
      </c>
    </row>
    <row r="2182" spans="1:12">
      <c r="A2182" t="str">
        <v>CA-2016-130799</v>
      </c>
      <c r="B2182" t="str">
        <f>INDEX(Orders[Customer ID], MATCH(A2182, Orders[Order ID],0))</f>
        <v>BK-11260</v>
      </c>
      <c r="C2182" s="4">
        <f>INDEX(Orders[Order Date], MATCH(A2182, Orders[Order ID],0))</f>
        <v>42685</v>
      </c>
      <c r="D2182">
        <f>SUMIF(Orders[Order ID], A2182, Orders[Sales])</f>
        <v>6.96</v>
      </c>
      <c r="I2182" t="s">
        <v>4331</v>
      </c>
      <c r="J2182" t="s">
        <v>1810</v>
      </c>
      <c r="K2182">
        <v>42685</v>
      </c>
      <c r="L2182">
        <v>6.96</v>
      </c>
    </row>
    <row r="2183" spans="1:12">
      <c r="A2183" t="str">
        <v>CA-2016-130820</v>
      </c>
      <c r="B2183" t="str">
        <f>INDEX(Orders[Customer ID], MATCH(A2183, Orders[Order ID],0))</f>
        <v>ON-18715</v>
      </c>
      <c r="C2183" s="4">
        <f>INDEX(Orders[Order Date], MATCH(A2183, Orders[Order ID],0))</f>
        <v>42689</v>
      </c>
      <c r="D2183">
        <f>SUMIF(Orders[Order ID], A2183, Orders[Sales])</f>
        <v>630.024</v>
      </c>
      <c r="I2183" t="s">
        <v>4294</v>
      </c>
      <c r="J2183" t="s">
        <v>4295</v>
      </c>
      <c r="K2183">
        <v>42689</v>
      </c>
      <c r="L2183">
        <v>630.024</v>
      </c>
    </row>
    <row r="2184" spans="1:12">
      <c r="A2184" t="str">
        <v>CA-2016-130911</v>
      </c>
      <c r="B2184" t="str">
        <f>INDEX(Orders[Customer ID], MATCH(A2184, Orders[Order ID],0))</f>
        <v>DC-12850</v>
      </c>
      <c r="C2184" s="4">
        <f>INDEX(Orders[Order Date], MATCH(A2184, Orders[Order ID],0))</f>
        <v>42453</v>
      </c>
      <c r="D2184">
        <f>SUMIF(Orders[Order ID], A2184, Orders[Sales])</f>
        <v>320.12600000000003</v>
      </c>
      <c r="I2184" t="s">
        <v>5366</v>
      </c>
      <c r="J2184" t="s">
        <v>1036</v>
      </c>
      <c r="K2184">
        <v>42453</v>
      </c>
      <c r="L2184">
        <v>320.12600000000003</v>
      </c>
    </row>
    <row r="2185" spans="1:12">
      <c r="A2185" t="str">
        <v>CA-2016-130946</v>
      </c>
      <c r="B2185" t="str">
        <f>INDEX(Orders[Customer ID], MATCH(A2185, Orders[Order ID],0))</f>
        <v>ZC-21910</v>
      </c>
      <c r="C2185" s="4">
        <f>INDEX(Orders[Order Date], MATCH(A2185, Orders[Order ID],0))</f>
        <v>42468</v>
      </c>
      <c r="D2185">
        <f>SUMIF(Orders[Order ID], A2185, Orders[Sales])</f>
        <v>1616.704</v>
      </c>
      <c r="I2185" t="s">
        <v>5317</v>
      </c>
      <c r="J2185" t="s">
        <v>1420</v>
      </c>
      <c r="K2185">
        <v>42468</v>
      </c>
      <c r="L2185">
        <v>1616.704</v>
      </c>
    </row>
    <row r="2186" spans="1:12">
      <c r="A2186" t="str">
        <v>CA-2016-131065</v>
      </c>
      <c r="B2186" t="str">
        <f>INDEX(Orders[Customer ID], MATCH(A2186, Orders[Order ID],0))</f>
        <v>AA-10375</v>
      </c>
      <c r="C2186" s="4">
        <f>INDEX(Orders[Order Date], MATCH(A2186, Orders[Order ID],0))</f>
        <v>42688</v>
      </c>
      <c r="D2186">
        <f>SUMIF(Orders[Order ID], A2186, Orders[Sales])</f>
        <v>513.52</v>
      </c>
      <c r="I2186" t="s">
        <v>4296</v>
      </c>
      <c r="J2186" t="s">
        <v>463</v>
      </c>
      <c r="K2186">
        <v>42688</v>
      </c>
      <c r="L2186">
        <v>513.52</v>
      </c>
    </row>
    <row r="2187" spans="1:12">
      <c r="A2187" t="str">
        <v>CA-2016-131093</v>
      </c>
      <c r="B2187" t="str">
        <f>INDEX(Orders[Customer ID], MATCH(A2187, Orders[Order ID],0))</f>
        <v>TS-21610</v>
      </c>
      <c r="C2187" s="4">
        <f>INDEX(Orders[Order Date], MATCH(A2187, Orders[Order ID],0))</f>
        <v>42630</v>
      </c>
      <c r="D2187">
        <f>SUMIF(Orders[Order ID], A2187, Orders[Sales])</f>
        <v>295.39999999999998</v>
      </c>
      <c r="I2187" t="s">
        <v>4656</v>
      </c>
      <c r="J2187" t="s">
        <v>1453</v>
      </c>
      <c r="K2187">
        <v>42630</v>
      </c>
      <c r="L2187">
        <v>295.39999999999998</v>
      </c>
    </row>
    <row r="2188" spans="1:12">
      <c r="A2188" t="str">
        <v>CA-2016-131205</v>
      </c>
      <c r="B2188" t="str">
        <f>INDEX(Orders[Customer ID], MATCH(A2188, Orders[Order ID],0))</f>
        <v>AA-10645</v>
      </c>
      <c r="C2188" s="4">
        <f>INDEX(Orders[Order Date], MATCH(A2188, Orders[Order ID],0))</f>
        <v>42617</v>
      </c>
      <c r="D2188">
        <f>SUMIF(Orders[Order ID], A2188, Orders[Sales])</f>
        <v>291.73999999999995</v>
      </c>
      <c r="I2188" t="s">
        <v>4744</v>
      </c>
      <c r="J2188" t="s">
        <v>1466</v>
      </c>
      <c r="K2188">
        <v>42617</v>
      </c>
      <c r="L2188">
        <v>291.73999999999995</v>
      </c>
    </row>
    <row r="2189" spans="1:12">
      <c r="A2189" t="str">
        <v>CA-2016-131289</v>
      </c>
      <c r="B2189" t="str">
        <f>INDEX(Orders[Customer ID], MATCH(A2189, Orders[Order ID],0))</f>
        <v>SP-20620</v>
      </c>
      <c r="C2189" s="4">
        <f>INDEX(Orders[Order Date], MATCH(A2189, Orders[Order ID],0))</f>
        <v>42712</v>
      </c>
      <c r="D2189">
        <f>SUMIF(Orders[Order ID], A2189, Orders[Sales])</f>
        <v>1475.5840000000001</v>
      </c>
      <c r="I2189" t="s">
        <v>4097</v>
      </c>
      <c r="J2189" t="s">
        <v>1266</v>
      </c>
      <c r="K2189">
        <v>42712</v>
      </c>
      <c r="L2189">
        <v>1475.5840000000001</v>
      </c>
    </row>
    <row r="2190" spans="1:12">
      <c r="A2190" t="str">
        <v>CA-2016-131296</v>
      </c>
      <c r="B2190" t="str">
        <f>INDEX(Orders[Customer ID], MATCH(A2190, Orders[Order ID],0))</f>
        <v>MS-17830</v>
      </c>
      <c r="C2190" s="4">
        <f>INDEX(Orders[Order Date], MATCH(A2190, Orders[Order ID],0))</f>
        <v>42647</v>
      </c>
      <c r="D2190">
        <f>SUMIF(Orders[Order ID], A2190, Orders[Sales])</f>
        <v>239.37200000000001</v>
      </c>
      <c r="I2190" t="s">
        <v>4532</v>
      </c>
      <c r="J2190" t="s">
        <v>4533</v>
      </c>
      <c r="K2190">
        <v>42647</v>
      </c>
      <c r="L2190">
        <v>239.37200000000001</v>
      </c>
    </row>
    <row r="2191" spans="1:12">
      <c r="A2191" t="str">
        <v>CA-2016-131380</v>
      </c>
      <c r="B2191" t="str">
        <f>INDEX(Orders[Customer ID], MATCH(A2191, Orders[Order ID],0))</f>
        <v>CC-12220</v>
      </c>
      <c r="C2191" s="4">
        <f>INDEX(Orders[Order Date], MATCH(A2191, Orders[Order ID],0))</f>
        <v>42457</v>
      </c>
      <c r="D2191">
        <f>SUMIF(Orders[Order ID], A2191, Orders[Sales])</f>
        <v>93.9</v>
      </c>
      <c r="I2191" t="s">
        <v>5356</v>
      </c>
      <c r="J2191" t="s">
        <v>499</v>
      </c>
      <c r="K2191">
        <v>42457</v>
      </c>
      <c r="L2191">
        <v>93.9</v>
      </c>
    </row>
    <row r="2192" spans="1:12">
      <c r="A2192" t="str">
        <v>CA-2016-131499</v>
      </c>
      <c r="B2192" t="str">
        <f>INDEX(Orders[Customer ID], MATCH(A2192, Orders[Order ID],0))</f>
        <v>MG-17875</v>
      </c>
      <c r="C2192" s="4">
        <f>INDEX(Orders[Order Date], MATCH(A2192, Orders[Order ID],0))</f>
        <v>42621</v>
      </c>
      <c r="D2192">
        <f>SUMIF(Orders[Order ID], A2192, Orders[Sales])</f>
        <v>207.48</v>
      </c>
      <c r="I2192" t="s">
        <v>4705</v>
      </c>
      <c r="J2192" t="s">
        <v>2410</v>
      </c>
      <c r="K2192">
        <v>42621</v>
      </c>
      <c r="L2192">
        <v>207.48</v>
      </c>
    </row>
    <row r="2193" spans="1:12">
      <c r="A2193" t="str">
        <v>CA-2016-131576</v>
      </c>
      <c r="B2193" t="str">
        <f>INDEX(Orders[Customer ID], MATCH(A2193, Orders[Order ID],0))</f>
        <v>RD-19585</v>
      </c>
      <c r="C2193" s="4">
        <f>INDEX(Orders[Order Date], MATCH(A2193, Orders[Order ID],0))</f>
        <v>42696</v>
      </c>
      <c r="D2193">
        <f>SUMIF(Orders[Order ID], A2193, Orders[Sales])</f>
        <v>49.44</v>
      </c>
      <c r="I2193" t="s">
        <v>4236</v>
      </c>
      <c r="J2193" t="s">
        <v>2924</v>
      </c>
      <c r="K2193">
        <v>42696</v>
      </c>
      <c r="L2193">
        <v>49.44</v>
      </c>
    </row>
    <row r="2194" spans="1:12">
      <c r="A2194" t="str">
        <v>CA-2016-131639</v>
      </c>
      <c r="B2194" t="str">
        <f>INDEX(Orders[Customer ID], MATCH(A2194, Orders[Order ID],0))</f>
        <v>NS-18640</v>
      </c>
      <c r="C2194" s="4">
        <f>INDEX(Orders[Order Date], MATCH(A2194, Orders[Order ID],0))</f>
        <v>42721</v>
      </c>
      <c r="D2194">
        <f>SUMIF(Orders[Order ID], A2194, Orders[Sales])</f>
        <v>24.904</v>
      </c>
      <c r="I2194" t="s">
        <v>4031</v>
      </c>
      <c r="J2194" t="s">
        <v>2885</v>
      </c>
      <c r="K2194">
        <v>42721</v>
      </c>
      <c r="L2194">
        <v>24.904</v>
      </c>
    </row>
    <row r="2195" spans="1:12">
      <c r="A2195" t="str">
        <v>CA-2016-131737</v>
      </c>
      <c r="B2195" t="str">
        <f>INDEX(Orders[Customer ID], MATCH(A2195, Orders[Order ID],0))</f>
        <v>GZ-14470</v>
      </c>
      <c r="C2195" s="4">
        <f>INDEX(Orders[Order Date], MATCH(A2195, Orders[Order ID],0))</f>
        <v>42446</v>
      </c>
      <c r="D2195">
        <f>SUMIF(Orders[Order ID], A2195, Orders[Sales])</f>
        <v>2073.3500000000004</v>
      </c>
      <c r="I2195" t="s">
        <v>5385</v>
      </c>
      <c r="J2195" t="s">
        <v>191</v>
      </c>
      <c r="K2195">
        <v>42446</v>
      </c>
      <c r="L2195">
        <v>2073.3500000000004</v>
      </c>
    </row>
    <row r="2196" spans="1:12">
      <c r="A2196" t="str">
        <v>CA-2016-131744</v>
      </c>
      <c r="B2196" t="str">
        <f>INDEX(Orders[Customer ID], MATCH(A2196, Orders[Order ID],0))</f>
        <v>SC-20770</v>
      </c>
      <c r="C2196" s="4">
        <f>INDEX(Orders[Order Date], MATCH(A2196, Orders[Order ID],0))</f>
        <v>42539</v>
      </c>
      <c r="D2196">
        <f>SUMIF(Orders[Order ID], A2196, Orders[Sales])</f>
        <v>465.07400000000001</v>
      </c>
      <c r="I2196" t="s">
        <v>5058</v>
      </c>
      <c r="J2196" t="s">
        <v>1126</v>
      </c>
      <c r="K2196">
        <v>42539</v>
      </c>
      <c r="L2196">
        <v>465.07400000000001</v>
      </c>
    </row>
    <row r="2197" spans="1:12">
      <c r="A2197" t="str">
        <v>CA-2016-131835</v>
      </c>
      <c r="B2197" t="str">
        <f>INDEX(Orders[Customer ID], MATCH(A2197, Orders[Order ID],0))</f>
        <v>MC-17590</v>
      </c>
      <c r="C2197" s="4">
        <f>INDEX(Orders[Order Date], MATCH(A2197, Orders[Order ID],0))</f>
        <v>42568</v>
      </c>
      <c r="D2197">
        <f>SUMIF(Orders[Order ID], A2197, Orders[Sales])</f>
        <v>815.12</v>
      </c>
      <c r="I2197" t="s">
        <v>4949</v>
      </c>
      <c r="J2197" t="s">
        <v>1377</v>
      </c>
      <c r="K2197">
        <v>42568</v>
      </c>
      <c r="L2197">
        <v>815.12</v>
      </c>
    </row>
    <row r="2198" spans="1:12">
      <c r="A2198" t="str">
        <v>CA-2016-131968</v>
      </c>
      <c r="B2198" t="str">
        <f>INDEX(Orders[Customer ID], MATCH(A2198, Orders[Order ID],0))</f>
        <v>LB-16795</v>
      </c>
      <c r="C2198" s="4">
        <f>INDEX(Orders[Order Date], MATCH(A2198, Orders[Order ID],0))</f>
        <v>42685</v>
      </c>
      <c r="D2198">
        <f>SUMIF(Orders[Order ID], A2198, Orders[Sales])</f>
        <v>681.43200000000002</v>
      </c>
      <c r="I2198" t="s">
        <v>4332</v>
      </c>
      <c r="J2198" t="s">
        <v>2744</v>
      </c>
      <c r="K2198">
        <v>42685</v>
      </c>
      <c r="L2198">
        <v>681.43200000000002</v>
      </c>
    </row>
    <row r="2199" spans="1:12">
      <c r="A2199" t="str">
        <v>CA-2016-132017</v>
      </c>
      <c r="B2199" t="str">
        <f>INDEX(Orders[Customer ID], MATCH(A2199, Orders[Order ID],0))</f>
        <v>MH-17620</v>
      </c>
      <c r="C2199" s="4">
        <f>INDEX(Orders[Order Date], MATCH(A2199, Orders[Order ID],0))</f>
        <v>42639</v>
      </c>
      <c r="D2199">
        <f>SUMIF(Orders[Order ID], A2199, Orders[Sales])</f>
        <v>6.8159999999999998</v>
      </c>
      <c r="I2199" t="s">
        <v>4576</v>
      </c>
      <c r="J2199" t="s">
        <v>2766</v>
      </c>
      <c r="K2199">
        <v>42639</v>
      </c>
      <c r="L2199">
        <v>6.8159999999999998</v>
      </c>
    </row>
    <row r="2200" spans="1:12">
      <c r="A2200" t="str">
        <v>CA-2016-132066</v>
      </c>
      <c r="B2200" t="str">
        <f>INDEX(Orders[Customer ID], MATCH(A2200, Orders[Order ID],0))</f>
        <v>NB-18655</v>
      </c>
      <c r="C2200" s="4">
        <f>INDEX(Orders[Order Date], MATCH(A2200, Orders[Order ID],0))</f>
        <v>42659</v>
      </c>
      <c r="D2200">
        <f>SUMIF(Orders[Order ID], A2200, Orders[Sales])</f>
        <v>142.18199999999999</v>
      </c>
      <c r="I2200" t="s">
        <v>4493</v>
      </c>
      <c r="J2200" t="s">
        <v>480</v>
      </c>
      <c r="K2200">
        <v>42659</v>
      </c>
      <c r="L2200">
        <v>142.18199999999999</v>
      </c>
    </row>
    <row r="2201" spans="1:12">
      <c r="A2201" t="str">
        <v>CA-2016-132094</v>
      </c>
      <c r="B2201" t="str">
        <f>INDEX(Orders[Customer ID], MATCH(A2201, Orders[Order ID],0))</f>
        <v>VG-21805</v>
      </c>
      <c r="C2201" s="4">
        <f>INDEX(Orders[Order Date], MATCH(A2201, Orders[Order ID],0))</f>
        <v>42608</v>
      </c>
      <c r="D2201">
        <f>SUMIF(Orders[Order ID], A2201, Orders[Sales])</f>
        <v>53.456000000000003</v>
      </c>
      <c r="I2201" t="s">
        <v>4805</v>
      </c>
      <c r="J2201" t="s">
        <v>3639</v>
      </c>
      <c r="K2201">
        <v>42608</v>
      </c>
      <c r="L2201">
        <v>53.456000000000003</v>
      </c>
    </row>
    <row r="2202" spans="1:12">
      <c r="A2202" t="str">
        <v>CA-2016-132143</v>
      </c>
      <c r="B2202" t="str">
        <f>INDEX(Orders[Customer ID], MATCH(A2202, Orders[Order ID],0))</f>
        <v>FM-14215</v>
      </c>
      <c r="C2202" s="4">
        <f>INDEX(Orders[Order Date], MATCH(A2202, Orders[Order ID],0))</f>
        <v>42616</v>
      </c>
      <c r="D2202">
        <f>SUMIF(Orders[Order ID], A2202, Orders[Sales])</f>
        <v>48.16</v>
      </c>
      <c r="I2202" t="s">
        <v>4754</v>
      </c>
      <c r="J2202" t="s">
        <v>194</v>
      </c>
      <c r="K2202">
        <v>42616</v>
      </c>
      <c r="L2202">
        <v>48.16</v>
      </c>
    </row>
    <row r="2203" spans="1:12">
      <c r="A2203" t="str">
        <v>CA-2016-132304</v>
      </c>
      <c r="B2203" t="str">
        <f>INDEX(Orders[Customer ID], MATCH(A2203, Orders[Order ID],0))</f>
        <v>AR-10825</v>
      </c>
      <c r="C2203" s="4">
        <f>INDEX(Orders[Order Date], MATCH(A2203, Orders[Order ID],0))</f>
        <v>42535</v>
      </c>
      <c r="D2203">
        <f>SUMIF(Orders[Order ID], A2203, Orders[Sales])</f>
        <v>1115.17</v>
      </c>
      <c r="I2203" t="s">
        <v>5078</v>
      </c>
      <c r="J2203" t="s">
        <v>1566</v>
      </c>
      <c r="K2203">
        <v>42535</v>
      </c>
      <c r="L2203">
        <v>1115.17</v>
      </c>
    </row>
    <row r="2204" spans="1:12">
      <c r="A2204" t="str">
        <v>CA-2016-132409</v>
      </c>
      <c r="B2204" t="str">
        <f>INDEX(Orders[Customer ID], MATCH(A2204, Orders[Order ID],0))</f>
        <v>TH-21235</v>
      </c>
      <c r="C2204" s="4">
        <f>INDEX(Orders[Order Date], MATCH(A2204, Orders[Order ID],0))</f>
        <v>42516</v>
      </c>
      <c r="D2204">
        <f>SUMIF(Orders[Order ID], A2204, Orders[Sales])</f>
        <v>36.351999999999997</v>
      </c>
      <c r="I2204" t="s">
        <v>5153</v>
      </c>
      <c r="J2204" t="s">
        <v>2435</v>
      </c>
      <c r="K2204">
        <v>42516</v>
      </c>
      <c r="L2204">
        <v>36.351999999999997</v>
      </c>
    </row>
    <row r="2205" spans="1:12">
      <c r="A2205" t="str">
        <v>CA-2016-132479</v>
      </c>
      <c r="B2205" t="str">
        <f>INDEX(Orders[Customer ID], MATCH(A2205, Orders[Order ID],0))</f>
        <v>MK-17905</v>
      </c>
      <c r="C2205" s="4">
        <f>INDEX(Orders[Order Date], MATCH(A2205, Orders[Order ID],0))</f>
        <v>42637</v>
      </c>
      <c r="D2205">
        <f>SUMIF(Orders[Order ID], A2205, Orders[Sales])</f>
        <v>442.37200000000001</v>
      </c>
      <c r="I2205" t="s">
        <v>4595</v>
      </c>
      <c r="J2205" t="s">
        <v>751</v>
      </c>
      <c r="K2205">
        <v>42637</v>
      </c>
      <c r="L2205">
        <v>442.37200000000001</v>
      </c>
    </row>
    <row r="2206" spans="1:12">
      <c r="A2206" t="str">
        <v>CA-2016-132549</v>
      </c>
      <c r="B2206" t="str">
        <f>INDEX(Orders[Customer ID], MATCH(A2206, Orders[Order ID],0))</f>
        <v>JK-15370</v>
      </c>
      <c r="C2206" s="4">
        <f>INDEX(Orders[Order Date], MATCH(A2206, Orders[Order ID],0))</f>
        <v>42699</v>
      </c>
      <c r="D2206">
        <f>SUMIF(Orders[Order ID], A2206, Orders[Sales])</f>
        <v>73.36</v>
      </c>
      <c r="I2206" t="s">
        <v>4213</v>
      </c>
      <c r="J2206" t="s">
        <v>1203</v>
      </c>
      <c r="K2206">
        <v>42699</v>
      </c>
      <c r="L2206">
        <v>73.36</v>
      </c>
    </row>
    <row r="2207" spans="1:12">
      <c r="A2207" t="str">
        <v>CA-2016-132661</v>
      </c>
      <c r="B2207" t="str">
        <f>INDEX(Orders[Customer ID], MATCH(A2207, Orders[Order ID],0))</f>
        <v>SR-20740</v>
      </c>
      <c r="C2207" s="4">
        <f>INDEX(Orders[Order Date], MATCH(A2207, Orders[Order ID],0))</f>
        <v>42666</v>
      </c>
      <c r="D2207">
        <f>SUMIF(Orders[Order ID], A2207, Orders[Sales])</f>
        <v>379.4</v>
      </c>
      <c r="I2207" t="s">
        <v>4454</v>
      </c>
      <c r="J2207" t="s">
        <v>3056</v>
      </c>
      <c r="K2207">
        <v>42666</v>
      </c>
      <c r="L2207">
        <v>379.4</v>
      </c>
    </row>
    <row r="2208" spans="1:12">
      <c r="A2208" t="str">
        <v>CA-2016-132731</v>
      </c>
      <c r="B2208" t="str">
        <f>INDEX(Orders[Customer ID], MATCH(A2208, Orders[Order ID],0))</f>
        <v>GA-14515</v>
      </c>
      <c r="C2208" s="4">
        <f>INDEX(Orders[Order Date], MATCH(A2208, Orders[Order ID],0))</f>
        <v>42698</v>
      </c>
      <c r="D2208">
        <f>SUMIF(Orders[Order ID], A2208, Orders[Sales])</f>
        <v>657.55200000000002</v>
      </c>
      <c r="I2208" t="s">
        <v>4220</v>
      </c>
      <c r="J2208" t="s">
        <v>2714</v>
      </c>
      <c r="K2208">
        <v>42698</v>
      </c>
      <c r="L2208">
        <v>657.55200000000002</v>
      </c>
    </row>
    <row r="2209" spans="1:12">
      <c r="A2209" t="str">
        <v>CA-2016-132829</v>
      </c>
      <c r="B2209" t="str">
        <f>INDEX(Orders[Customer ID], MATCH(A2209, Orders[Order ID],0))</f>
        <v>LA-16780</v>
      </c>
      <c r="C2209" s="4">
        <f>INDEX(Orders[Order Date], MATCH(A2209, Orders[Order ID],0))</f>
        <v>42727</v>
      </c>
      <c r="D2209">
        <f>SUMIF(Orders[Order ID], A2209, Orders[Sales])</f>
        <v>921.024</v>
      </c>
      <c r="I2209" t="s">
        <v>3995</v>
      </c>
      <c r="J2209" t="s">
        <v>2759</v>
      </c>
      <c r="K2209">
        <v>42727</v>
      </c>
      <c r="L2209">
        <v>921.024</v>
      </c>
    </row>
    <row r="2210" spans="1:12">
      <c r="A2210" t="str">
        <v>CA-2016-132899</v>
      </c>
      <c r="B2210" t="str">
        <f>INDEX(Orders[Customer ID], MATCH(A2210, Orders[Order ID],0))</f>
        <v>SF-20200</v>
      </c>
      <c r="C2210" s="4">
        <f>INDEX(Orders[Order Date], MATCH(A2210, Orders[Order ID],0))</f>
        <v>42467</v>
      </c>
      <c r="D2210">
        <f>SUMIF(Orders[Order ID], A2210, Orders[Sales])</f>
        <v>3.64</v>
      </c>
      <c r="I2210" t="s">
        <v>5325</v>
      </c>
      <c r="J2210" t="s">
        <v>1578</v>
      </c>
      <c r="K2210">
        <v>42467</v>
      </c>
      <c r="L2210">
        <v>3.64</v>
      </c>
    </row>
    <row r="2211" spans="1:12">
      <c r="A2211" t="str">
        <v>CA-2016-132990</v>
      </c>
      <c r="B2211" t="str">
        <f>INDEX(Orders[Customer ID], MATCH(A2211, Orders[Order ID],0))</f>
        <v>KM-16660</v>
      </c>
      <c r="C2211" s="4">
        <f>INDEX(Orders[Order Date], MATCH(A2211, Orders[Order ID],0))</f>
        <v>42583</v>
      </c>
      <c r="D2211">
        <f>SUMIF(Orders[Order ID], A2211, Orders[Sales])</f>
        <v>19.312000000000001</v>
      </c>
      <c r="I2211" t="s">
        <v>4891</v>
      </c>
      <c r="J2211" t="s">
        <v>405</v>
      </c>
      <c r="K2211">
        <v>42583</v>
      </c>
      <c r="L2211">
        <v>19.312000000000001</v>
      </c>
    </row>
    <row r="2212" spans="1:12">
      <c r="A2212" t="str">
        <v>CA-2016-132997</v>
      </c>
      <c r="B2212" t="str">
        <f>INDEX(Orders[Customer ID], MATCH(A2212, Orders[Order ID],0))</f>
        <v>LW-17215</v>
      </c>
      <c r="C2212" s="4">
        <f>INDEX(Orders[Order Date], MATCH(A2212, Orders[Order ID],0))</f>
        <v>42681</v>
      </c>
      <c r="D2212">
        <f>SUMIF(Orders[Order ID], A2212, Orders[Sales])</f>
        <v>1030.4940000000001</v>
      </c>
      <c r="I2212" t="s">
        <v>4364</v>
      </c>
      <c r="J2212" t="s">
        <v>575</v>
      </c>
      <c r="K2212">
        <v>42681</v>
      </c>
      <c r="L2212">
        <v>1030.4940000000001</v>
      </c>
    </row>
    <row r="2213" spans="1:12">
      <c r="A2213" t="str">
        <v>CA-2016-133123</v>
      </c>
      <c r="B2213" t="str">
        <f>INDEX(Orders[Customer ID], MATCH(A2213, Orders[Order ID],0))</f>
        <v>KB-16315</v>
      </c>
      <c r="C2213" s="4">
        <f>INDEX(Orders[Order Date], MATCH(A2213, Orders[Order ID],0))</f>
        <v>42619</v>
      </c>
      <c r="D2213">
        <f>SUMIF(Orders[Order ID], A2213, Orders[Sales])</f>
        <v>99.155999999999992</v>
      </c>
      <c r="I2213" t="s">
        <v>4716</v>
      </c>
      <c r="J2213" t="s">
        <v>3696</v>
      </c>
      <c r="K2213">
        <v>42619</v>
      </c>
      <c r="L2213">
        <v>99.155999999999992</v>
      </c>
    </row>
    <row r="2214" spans="1:12">
      <c r="A2214" t="str">
        <v>CA-2016-133144</v>
      </c>
      <c r="B2214" t="str">
        <f>INDEX(Orders[Customer ID], MATCH(A2214, Orders[Order ID],0))</f>
        <v>DO-13435</v>
      </c>
      <c r="C2214" s="4">
        <f>INDEX(Orders[Order Date], MATCH(A2214, Orders[Order ID],0))</f>
        <v>42506</v>
      </c>
      <c r="D2214">
        <f>SUMIF(Orders[Order ID], A2214, Orders[Sales])</f>
        <v>17.34</v>
      </c>
      <c r="I2214" t="s">
        <v>5189</v>
      </c>
      <c r="J2214" t="s">
        <v>2617</v>
      </c>
      <c r="K2214">
        <v>42506</v>
      </c>
      <c r="L2214">
        <v>17.34</v>
      </c>
    </row>
    <row r="2215" spans="1:12">
      <c r="A2215" t="str">
        <v>CA-2016-133319</v>
      </c>
      <c r="B2215" t="str">
        <f>INDEX(Orders[Customer ID], MATCH(A2215, Orders[Order ID],0))</f>
        <v>MV-17485</v>
      </c>
      <c r="C2215" s="4">
        <f>INDEX(Orders[Order Date], MATCH(A2215, Orders[Order ID],0))</f>
        <v>42618</v>
      </c>
      <c r="D2215">
        <f>SUMIF(Orders[Order ID], A2215, Orders[Sales])</f>
        <v>192.16</v>
      </c>
      <c r="I2215" t="s">
        <v>4732</v>
      </c>
      <c r="J2215" t="s">
        <v>726</v>
      </c>
      <c r="K2215">
        <v>42618</v>
      </c>
      <c r="L2215">
        <v>192.16</v>
      </c>
    </row>
    <row r="2216" spans="1:12">
      <c r="A2216" t="str">
        <v>CA-2016-133340</v>
      </c>
      <c r="B2216" t="str">
        <f>INDEX(Orders[Customer ID], MATCH(A2216, Orders[Order ID],0))</f>
        <v>LH-17155</v>
      </c>
      <c r="C2216" s="4">
        <f>INDEX(Orders[Order Date], MATCH(A2216, Orders[Order ID],0))</f>
        <v>42713</v>
      </c>
      <c r="D2216">
        <f>SUMIF(Orders[Order ID], A2216, Orders[Sales])</f>
        <v>132.809</v>
      </c>
      <c r="I2216" t="s">
        <v>4086</v>
      </c>
      <c r="J2216" t="s">
        <v>4071</v>
      </c>
      <c r="K2216">
        <v>42713</v>
      </c>
      <c r="L2216">
        <v>132.809</v>
      </c>
    </row>
    <row r="2217" spans="1:12">
      <c r="A2217" t="str">
        <v>CA-2016-133368</v>
      </c>
      <c r="B2217" t="str">
        <f>INDEX(Orders[Customer ID], MATCH(A2217, Orders[Order ID],0))</f>
        <v>AG-10675</v>
      </c>
      <c r="C2217" s="4">
        <f>INDEX(Orders[Order Date], MATCH(A2217, Orders[Order ID],0))</f>
        <v>42383</v>
      </c>
      <c r="D2217">
        <f>SUMIF(Orders[Order ID], A2217, Orders[Sales])</f>
        <v>405.34399999999999</v>
      </c>
      <c r="I2217" t="s">
        <v>5532</v>
      </c>
      <c r="J2217" t="s">
        <v>2067</v>
      </c>
      <c r="K2217">
        <v>42383</v>
      </c>
      <c r="L2217">
        <v>405.34399999999999</v>
      </c>
    </row>
    <row r="2218" spans="1:12">
      <c r="A2218" t="str">
        <v>CA-2016-133550</v>
      </c>
      <c r="B2218" t="str">
        <f>INDEX(Orders[Customer ID], MATCH(A2218, Orders[Order ID],0))</f>
        <v>KL-16645</v>
      </c>
      <c r="C2218" s="4">
        <f>INDEX(Orders[Order Date], MATCH(A2218, Orders[Order ID],0))</f>
        <v>42582</v>
      </c>
      <c r="D2218">
        <f>SUMIF(Orders[Order ID], A2218, Orders[Sales])</f>
        <v>1311.03</v>
      </c>
      <c r="I2218" t="s">
        <v>4892</v>
      </c>
      <c r="J2218" t="s">
        <v>1278</v>
      </c>
      <c r="K2218">
        <v>42582</v>
      </c>
      <c r="L2218">
        <v>1311.03</v>
      </c>
    </row>
    <row r="2219" spans="1:12">
      <c r="A2219" t="str">
        <v>CA-2016-133613</v>
      </c>
      <c r="B2219" t="str">
        <f>INDEX(Orders[Customer ID], MATCH(A2219, Orders[Order ID],0))</f>
        <v>CP-12340</v>
      </c>
      <c r="C2219" s="4">
        <f>INDEX(Orders[Order Date], MATCH(A2219, Orders[Order ID],0))</f>
        <v>42538</v>
      </c>
      <c r="D2219">
        <f>SUMIF(Orders[Order ID], A2219, Orders[Sales])</f>
        <v>584.7700000000001</v>
      </c>
      <c r="I2219" t="s">
        <v>5065</v>
      </c>
      <c r="J2219" t="s">
        <v>2790</v>
      </c>
      <c r="K2219">
        <v>42538</v>
      </c>
      <c r="L2219">
        <v>584.7700000000001</v>
      </c>
    </row>
    <row r="2220" spans="1:12">
      <c r="A2220" t="str">
        <v>CA-2016-133669</v>
      </c>
      <c r="B2220" t="str">
        <f>INDEX(Orders[Customer ID], MATCH(A2220, Orders[Order ID],0))</f>
        <v>SV-20935</v>
      </c>
      <c r="C2220" s="4">
        <f>INDEX(Orders[Order Date], MATCH(A2220, Orders[Order ID],0))</f>
        <v>42664</v>
      </c>
      <c r="D2220">
        <f>SUMIF(Orders[Order ID], A2220, Orders[Sales])</f>
        <v>235.15199999999999</v>
      </c>
      <c r="I2220" t="s">
        <v>4470</v>
      </c>
      <c r="J2220" t="s">
        <v>94</v>
      </c>
      <c r="K2220">
        <v>42664</v>
      </c>
      <c r="L2220">
        <v>235.15199999999999</v>
      </c>
    </row>
    <row r="2221" spans="1:12">
      <c r="A2221" t="str">
        <v>CA-2016-133697</v>
      </c>
      <c r="B2221" t="str">
        <f>INDEX(Orders[Customer ID], MATCH(A2221, Orders[Order ID],0))</f>
        <v>CM-12445</v>
      </c>
      <c r="C2221" s="4">
        <f>INDEX(Orders[Order Date], MATCH(A2221, Orders[Order ID],0))</f>
        <v>42663</v>
      </c>
      <c r="D2221">
        <f>SUMIF(Orders[Order ID], A2221, Orders[Sales])</f>
        <v>132.94999999999999</v>
      </c>
      <c r="I2221" t="s">
        <v>4481</v>
      </c>
      <c r="J2221" t="s">
        <v>4482</v>
      </c>
      <c r="K2221">
        <v>42663</v>
      </c>
      <c r="L2221">
        <v>132.94999999999999</v>
      </c>
    </row>
    <row r="2222" spans="1:12">
      <c r="A2222" t="str">
        <v>CA-2016-133711</v>
      </c>
      <c r="B2222" t="str">
        <f>INDEX(Orders[Customer ID], MATCH(A2222, Orders[Order ID],0))</f>
        <v>MC-17425</v>
      </c>
      <c r="C2222" s="4">
        <f>INDEX(Orders[Order Date], MATCH(A2222, Orders[Order ID],0))</f>
        <v>42700</v>
      </c>
      <c r="D2222">
        <f>SUMIF(Orders[Order ID], A2222, Orders[Sales])</f>
        <v>3236.41</v>
      </c>
      <c r="I2222" t="s">
        <v>4189</v>
      </c>
      <c r="J2222" t="s">
        <v>4190</v>
      </c>
      <c r="K2222">
        <v>42700</v>
      </c>
      <c r="L2222">
        <v>3236.41</v>
      </c>
    </row>
    <row r="2223" spans="1:12">
      <c r="A2223" t="str">
        <v>CA-2016-133725</v>
      </c>
      <c r="B2223" t="str">
        <f>INDEX(Orders[Customer ID], MATCH(A2223, Orders[Order ID],0))</f>
        <v>KL-16645</v>
      </c>
      <c r="C2223" s="4">
        <f>INDEX(Orders[Order Date], MATCH(A2223, Orders[Order ID],0))</f>
        <v>42513</v>
      </c>
      <c r="D2223">
        <f>SUMIF(Orders[Order ID], A2223, Orders[Sales])</f>
        <v>1979.9280000000001</v>
      </c>
      <c r="I2223" t="s">
        <v>5161</v>
      </c>
      <c r="J2223" t="s">
        <v>1278</v>
      </c>
      <c r="K2223">
        <v>42513</v>
      </c>
      <c r="L2223">
        <v>1979.9280000000001</v>
      </c>
    </row>
    <row r="2224" spans="1:12">
      <c r="A2224" t="str">
        <v>CA-2016-133795</v>
      </c>
      <c r="B2224" t="str">
        <f>INDEX(Orders[Customer ID], MATCH(A2224, Orders[Order ID],0))</f>
        <v>JE-15475</v>
      </c>
      <c r="C2224" s="4">
        <f>INDEX(Orders[Order Date], MATCH(A2224, Orders[Order ID],0))</f>
        <v>42722</v>
      </c>
      <c r="D2224">
        <f>SUMIF(Orders[Order ID], A2224, Orders[Sales])</f>
        <v>885.03</v>
      </c>
      <c r="I2224" t="s">
        <v>4021</v>
      </c>
      <c r="J2224" t="s">
        <v>3027</v>
      </c>
      <c r="K2224">
        <v>42722</v>
      </c>
      <c r="L2224">
        <v>885.03</v>
      </c>
    </row>
    <row r="2225" spans="1:12">
      <c r="A2225" t="str">
        <v>CA-2016-133802</v>
      </c>
      <c r="B2225" t="str">
        <f>INDEX(Orders[Customer ID], MATCH(A2225, Orders[Order ID],0))</f>
        <v>SP-20650</v>
      </c>
      <c r="C2225" s="4">
        <f>INDEX(Orders[Order Date], MATCH(A2225, Orders[Order ID],0))</f>
        <v>42443</v>
      </c>
      <c r="D2225">
        <f>SUMIF(Orders[Order ID], A2225, Orders[Sales])</f>
        <v>41.904000000000003</v>
      </c>
      <c r="I2225" t="s">
        <v>5394</v>
      </c>
      <c r="J2225" t="s">
        <v>4090</v>
      </c>
      <c r="K2225">
        <v>42443</v>
      </c>
      <c r="L2225">
        <v>41.904000000000003</v>
      </c>
    </row>
    <row r="2226" spans="1:12">
      <c r="A2226" t="str">
        <v>CA-2016-133816</v>
      </c>
      <c r="B2226" t="str">
        <f>INDEX(Orders[Customer ID], MATCH(A2226, Orders[Order ID],0))</f>
        <v>CS-12400</v>
      </c>
      <c r="C2226" s="4">
        <f>INDEX(Orders[Order Date], MATCH(A2226, Orders[Order ID],0))</f>
        <v>42500</v>
      </c>
      <c r="D2226">
        <f>SUMIF(Orders[Order ID], A2226, Orders[Sales])</f>
        <v>743.98800000000006</v>
      </c>
      <c r="I2226" t="s">
        <v>5207</v>
      </c>
      <c r="J2226" t="s">
        <v>90</v>
      </c>
      <c r="K2226">
        <v>42500</v>
      </c>
      <c r="L2226">
        <v>743.98800000000006</v>
      </c>
    </row>
    <row r="2227" spans="1:12">
      <c r="A2227" t="str">
        <v>CA-2016-133872</v>
      </c>
      <c r="B2227" t="str">
        <f>INDEX(Orders[Customer ID], MATCH(A2227, Orders[Order ID],0))</f>
        <v>VM-21835</v>
      </c>
      <c r="C2227" s="4">
        <f>INDEX(Orders[Order Date], MATCH(A2227, Orders[Order ID],0))</f>
        <v>42535</v>
      </c>
      <c r="D2227">
        <f>SUMIF(Orders[Order ID], A2227, Orders[Sales])</f>
        <v>58.4</v>
      </c>
      <c r="I2227" t="s">
        <v>5077</v>
      </c>
      <c r="J2227" t="s">
        <v>2441</v>
      </c>
      <c r="K2227">
        <v>42535</v>
      </c>
      <c r="L2227">
        <v>58.4</v>
      </c>
    </row>
    <row r="2228" spans="1:12">
      <c r="A2228" t="str">
        <v>CA-2016-133935</v>
      </c>
      <c r="B2228" t="str">
        <f>INDEX(Orders[Customer ID], MATCH(A2228, Orders[Order ID],0))</f>
        <v>JW-15220</v>
      </c>
      <c r="C2228" s="4">
        <f>INDEX(Orders[Order Date], MATCH(A2228, Orders[Order ID],0))</f>
        <v>42631</v>
      </c>
      <c r="D2228">
        <f>SUMIF(Orders[Order ID], A2228, Orders[Sales])</f>
        <v>2056.0060000000003</v>
      </c>
      <c r="I2228" t="s">
        <v>4644</v>
      </c>
      <c r="J2228" t="s">
        <v>1145</v>
      </c>
      <c r="K2228">
        <v>42631</v>
      </c>
      <c r="L2228">
        <v>2056.0060000000003</v>
      </c>
    </row>
    <row r="2229" spans="1:12">
      <c r="A2229" t="str">
        <v>CA-2016-134110</v>
      </c>
      <c r="B2229" t="str">
        <f>INDEX(Orders[Customer ID], MATCH(A2229, Orders[Order ID],0))</f>
        <v>BG-11035</v>
      </c>
      <c r="C2229" s="4">
        <f>INDEX(Orders[Order Date], MATCH(A2229, Orders[Order ID],0))</f>
        <v>42691</v>
      </c>
      <c r="D2229">
        <f>SUMIF(Orders[Order ID], A2229, Orders[Sales])</f>
        <v>82.408000000000001</v>
      </c>
      <c r="I2229" t="s">
        <v>4285</v>
      </c>
      <c r="J2229" t="s">
        <v>778</v>
      </c>
      <c r="K2229">
        <v>42691</v>
      </c>
      <c r="L2229">
        <v>82.408000000000001</v>
      </c>
    </row>
    <row r="2230" spans="1:12">
      <c r="A2230" t="str">
        <v>CA-2016-134138</v>
      </c>
      <c r="B2230" t="str">
        <f>INDEX(Orders[Customer ID], MATCH(A2230, Orders[Order ID],0))</f>
        <v>JD-15790</v>
      </c>
      <c r="C2230" s="4">
        <f>INDEX(Orders[Order Date], MATCH(A2230, Orders[Order ID],0))</f>
        <v>42416</v>
      </c>
      <c r="D2230">
        <f>SUMIF(Orders[Order ID], A2230, Orders[Sales])</f>
        <v>227.96</v>
      </c>
      <c r="I2230" t="s">
        <v>5468</v>
      </c>
      <c r="J2230" t="s">
        <v>2414</v>
      </c>
      <c r="K2230">
        <v>42416</v>
      </c>
      <c r="L2230">
        <v>227.96</v>
      </c>
    </row>
    <row r="2231" spans="1:12">
      <c r="A2231" t="str">
        <v>CA-2016-134180</v>
      </c>
      <c r="B2231" t="str">
        <f>INDEX(Orders[Customer ID], MATCH(A2231, Orders[Order ID],0))</f>
        <v>JP-16135</v>
      </c>
      <c r="C2231" s="4">
        <f>INDEX(Orders[Order Date], MATCH(A2231, Orders[Order ID],0))</f>
        <v>42677</v>
      </c>
      <c r="D2231">
        <f>SUMIF(Orders[Order ID], A2231, Orders[Sales])</f>
        <v>542.15499999999997</v>
      </c>
      <c r="I2231" t="s">
        <v>4413</v>
      </c>
      <c r="J2231" t="s">
        <v>2174</v>
      </c>
      <c r="K2231">
        <v>42677</v>
      </c>
      <c r="L2231">
        <v>542.15499999999997</v>
      </c>
    </row>
    <row r="2232" spans="1:12">
      <c r="A2232" t="str">
        <v>CA-2016-134208</v>
      </c>
      <c r="B2232" t="str">
        <f>INDEX(Orders[Customer ID], MATCH(A2232, Orders[Order ID],0))</f>
        <v>CS-12505</v>
      </c>
      <c r="C2232" s="4">
        <f>INDEX(Orders[Order Date], MATCH(A2232, Orders[Order ID],0))</f>
        <v>42630</v>
      </c>
      <c r="D2232">
        <f>SUMIF(Orders[Order ID], A2232, Orders[Sales])</f>
        <v>396</v>
      </c>
      <c r="I2232" t="s">
        <v>4649</v>
      </c>
      <c r="J2232" t="s">
        <v>1569</v>
      </c>
      <c r="K2232">
        <v>42630</v>
      </c>
      <c r="L2232">
        <v>396</v>
      </c>
    </row>
    <row r="2233" spans="1:12">
      <c r="A2233" t="str">
        <v>CA-2016-134222</v>
      </c>
      <c r="B2233" t="str">
        <f>INDEX(Orders[Customer ID], MATCH(A2233, Orders[Order ID],0))</f>
        <v>NZ-18565</v>
      </c>
      <c r="C2233" s="4">
        <f>INDEX(Orders[Order Date], MATCH(A2233, Orders[Order ID],0))</f>
        <v>42561</v>
      </c>
      <c r="D2233">
        <f>SUMIF(Orders[Order ID], A2233, Orders[Sales])</f>
        <v>44.856000000000002</v>
      </c>
      <c r="I2233" t="s">
        <v>4978</v>
      </c>
      <c r="J2233" t="s">
        <v>1891</v>
      </c>
      <c r="K2233">
        <v>42561</v>
      </c>
      <c r="L2233">
        <v>44.856000000000002</v>
      </c>
    </row>
    <row r="2234" spans="1:12">
      <c r="A2234" t="str">
        <v>CA-2016-134334</v>
      </c>
      <c r="B2234" t="str">
        <f>INDEX(Orders[Customer ID], MATCH(A2234, Orders[Order ID],0))</f>
        <v>DK-13090</v>
      </c>
      <c r="C2234" s="4">
        <f>INDEX(Orders[Order Date], MATCH(A2234, Orders[Order ID],0))</f>
        <v>42414</v>
      </c>
      <c r="D2234">
        <f>SUMIF(Orders[Order ID], A2234, Orders[Sales])</f>
        <v>573.74099999999999</v>
      </c>
      <c r="I2234" t="s">
        <v>5472</v>
      </c>
      <c r="J2234" t="s">
        <v>1153</v>
      </c>
      <c r="K2234">
        <v>42414</v>
      </c>
      <c r="L2234">
        <v>573.74099999999999</v>
      </c>
    </row>
    <row r="2235" spans="1:12">
      <c r="A2235" t="str">
        <v>CA-2016-134348</v>
      </c>
      <c r="B2235" t="str">
        <f>INDEX(Orders[Customer ID], MATCH(A2235, Orders[Order ID],0))</f>
        <v>MS-17710</v>
      </c>
      <c r="C2235" s="4">
        <f>INDEX(Orders[Order Date], MATCH(A2235, Orders[Order ID],0))</f>
        <v>42686</v>
      </c>
      <c r="D2235">
        <f>SUMIF(Orders[Order ID], A2235, Orders[Sales])</f>
        <v>42.622</v>
      </c>
      <c r="I2235" t="s">
        <v>4319</v>
      </c>
      <c r="J2235" t="s">
        <v>4320</v>
      </c>
      <c r="K2235">
        <v>42686</v>
      </c>
      <c r="L2235">
        <v>42.622</v>
      </c>
    </row>
    <row r="2236" spans="1:12">
      <c r="A2236" t="str">
        <v>CA-2016-134362</v>
      </c>
      <c r="B2236" t="str">
        <f>INDEX(Orders[Customer ID], MATCH(A2236, Orders[Order ID],0))</f>
        <v>LS-16945</v>
      </c>
      <c r="C2236" s="4">
        <f>INDEX(Orders[Order Date], MATCH(A2236, Orders[Order ID],0))</f>
        <v>42642</v>
      </c>
      <c r="D2236">
        <f>SUMIF(Orders[Order ID], A2236, Orders[Sales])</f>
        <v>15.936</v>
      </c>
      <c r="I2236" t="s">
        <v>4550</v>
      </c>
      <c r="J2236" t="s">
        <v>2917</v>
      </c>
      <c r="K2236">
        <v>42642</v>
      </c>
      <c r="L2236">
        <v>15.936</v>
      </c>
    </row>
    <row r="2237" spans="1:12">
      <c r="A2237" t="str">
        <v>CA-2016-134376</v>
      </c>
      <c r="B2237" t="str">
        <f>INDEX(Orders[Customer ID], MATCH(A2237, Orders[Order ID],0))</f>
        <v>TT-21265</v>
      </c>
      <c r="C2237" s="4">
        <f>INDEX(Orders[Order Date], MATCH(A2237, Orders[Order ID],0))</f>
        <v>42645</v>
      </c>
      <c r="D2237">
        <f>SUMIF(Orders[Order ID], A2237, Orders[Sales])</f>
        <v>61.44</v>
      </c>
      <c r="I2237" t="s">
        <v>4540</v>
      </c>
      <c r="J2237" t="s">
        <v>4269</v>
      </c>
      <c r="K2237">
        <v>42645</v>
      </c>
      <c r="L2237">
        <v>61.44</v>
      </c>
    </row>
    <row r="2238" spans="1:12">
      <c r="A2238" t="str">
        <v>CA-2016-134425</v>
      </c>
      <c r="B2238" t="str">
        <f>INDEX(Orders[Customer ID], MATCH(A2238, Orders[Order ID],0))</f>
        <v>QJ-19255</v>
      </c>
      <c r="C2238" s="4">
        <f>INDEX(Orders[Order Date], MATCH(A2238, Orders[Order ID],0))</f>
        <v>42712</v>
      </c>
      <c r="D2238">
        <f>SUMIF(Orders[Order ID], A2238, Orders[Sales])</f>
        <v>114.95</v>
      </c>
      <c r="I2238" t="s">
        <v>4095</v>
      </c>
      <c r="J2238" t="s">
        <v>653</v>
      </c>
      <c r="K2238">
        <v>42712</v>
      </c>
      <c r="L2238">
        <v>114.95</v>
      </c>
    </row>
    <row r="2239" spans="1:12">
      <c r="A2239" t="str">
        <v>CA-2016-134474</v>
      </c>
      <c r="B2239" t="str">
        <f>INDEX(Orders[Customer ID], MATCH(A2239, Orders[Order ID],0))</f>
        <v>AJ-10795</v>
      </c>
      <c r="C2239" s="4">
        <f>INDEX(Orders[Order Date], MATCH(A2239, Orders[Order ID],0))</f>
        <v>42374</v>
      </c>
      <c r="D2239">
        <f>SUMIF(Orders[Order ID], A2239, Orders[Sales])</f>
        <v>255.904</v>
      </c>
      <c r="I2239" t="s">
        <v>5545</v>
      </c>
      <c r="J2239" t="s">
        <v>2847</v>
      </c>
      <c r="K2239">
        <v>42374</v>
      </c>
      <c r="L2239">
        <v>255.904</v>
      </c>
    </row>
    <row r="2240" spans="1:12">
      <c r="A2240" t="str">
        <v>CA-2016-134516</v>
      </c>
      <c r="B2240" t="str">
        <f>INDEX(Orders[Customer ID], MATCH(A2240, Orders[Order ID],0))</f>
        <v>FM-14215</v>
      </c>
      <c r="C2240" s="4">
        <f>INDEX(Orders[Order Date], MATCH(A2240, Orders[Order ID],0))</f>
        <v>42633</v>
      </c>
      <c r="D2240">
        <f>SUMIF(Orders[Order ID], A2240, Orders[Sales])</f>
        <v>115.47999999999999</v>
      </c>
      <c r="I2240" t="s">
        <v>4620</v>
      </c>
      <c r="J2240" t="s">
        <v>194</v>
      </c>
      <c r="K2240">
        <v>42633</v>
      </c>
      <c r="L2240">
        <v>115.47999999999999</v>
      </c>
    </row>
    <row r="2241" spans="1:12">
      <c r="A2241" t="str">
        <v>CA-2016-134544</v>
      </c>
      <c r="B2241" t="str">
        <f>INDEX(Orders[Customer ID], MATCH(A2241, Orders[Order ID],0))</f>
        <v>AC-10660</v>
      </c>
      <c r="C2241" s="4">
        <f>INDEX(Orders[Order Date], MATCH(A2241, Orders[Order ID],0))</f>
        <v>42446</v>
      </c>
      <c r="D2241">
        <f>SUMIF(Orders[Order ID], A2241, Orders[Sales])</f>
        <v>84.784000000000006</v>
      </c>
      <c r="I2241" t="s">
        <v>5386</v>
      </c>
      <c r="J2241" t="s">
        <v>3611</v>
      </c>
      <c r="K2241">
        <v>42446</v>
      </c>
      <c r="L2241">
        <v>84.784000000000006</v>
      </c>
    </row>
    <row r="2242" spans="1:12">
      <c r="A2242" t="str">
        <v>CA-2016-134691</v>
      </c>
      <c r="B2242" t="str">
        <f>INDEX(Orders[Customer ID], MATCH(A2242, Orders[Order ID],0))</f>
        <v>KC-16540</v>
      </c>
      <c r="C2242" s="4">
        <f>INDEX(Orders[Order Date], MATCH(A2242, Orders[Order ID],0))</f>
        <v>42688</v>
      </c>
      <c r="D2242">
        <f>SUMIF(Orders[Order ID], A2242, Orders[Sales])</f>
        <v>2.2959999999999998</v>
      </c>
      <c r="I2242" t="s">
        <v>4298</v>
      </c>
      <c r="J2242" t="s">
        <v>2059</v>
      </c>
      <c r="K2242">
        <v>42688</v>
      </c>
      <c r="L2242">
        <v>2.2959999999999998</v>
      </c>
    </row>
    <row r="2243" spans="1:12">
      <c r="A2243" t="str">
        <v>CA-2016-134775</v>
      </c>
      <c r="B2243" t="str">
        <f>INDEX(Orders[Customer ID], MATCH(A2243, Orders[Order ID],0))</f>
        <v>AS-10285</v>
      </c>
      <c r="C2243" s="4">
        <f>INDEX(Orders[Order Date], MATCH(A2243, Orders[Order ID],0))</f>
        <v>42671</v>
      </c>
      <c r="D2243">
        <f>SUMIF(Orders[Order ID], A2243, Orders[Sales])</f>
        <v>100.49600000000001</v>
      </c>
      <c r="I2243" t="s">
        <v>4432</v>
      </c>
      <c r="J2243" t="s">
        <v>460</v>
      </c>
      <c r="K2243">
        <v>42671</v>
      </c>
      <c r="L2243">
        <v>100.49600000000001</v>
      </c>
    </row>
    <row r="2244" spans="1:12">
      <c r="A2244" t="str">
        <v>CA-2016-134789</v>
      </c>
      <c r="B2244" t="str">
        <f>INDEX(Orders[Customer ID], MATCH(A2244, Orders[Order ID],0))</f>
        <v>CK-12325</v>
      </c>
      <c r="C2244" s="4">
        <f>INDEX(Orders[Order Date], MATCH(A2244, Orders[Order ID],0))</f>
        <v>42468</v>
      </c>
      <c r="D2244">
        <f>SUMIF(Orders[Order ID], A2244, Orders[Sales])</f>
        <v>215.83999999999997</v>
      </c>
      <c r="I2244" t="s">
        <v>5322</v>
      </c>
      <c r="J2244" t="s">
        <v>2506</v>
      </c>
      <c r="K2244">
        <v>42468</v>
      </c>
      <c r="L2244">
        <v>215.83999999999997</v>
      </c>
    </row>
    <row r="2245" spans="1:12">
      <c r="A2245" t="str">
        <v>CA-2016-134803</v>
      </c>
      <c r="B2245" t="str">
        <f>INDEX(Orders[Customer ID], MATCH(A2245, Orders[Order ID],0))</f>
        <v>CL-12565</v>
      </c>
      <c r="C2245" s="4">
        <f>INDEX(Orders[Order Date], MATCH(A2245, Orders[Order ID],0))</f>
        <v>42518</v>
      </c>
      <c r="D2245">
        <f>SUMIF(Orders[Order ID], A2245, Orders[Sales])</f>
        <v>1157.68</v>
      </c>
      <c r="I2245" t="s">
        <v>5143</v>
      </c>
      <c r="J2245" t="s">
        <v>3620</v>
      </c>
      <c r="K2245">
        <v>42518</v>
      </c>
      <c r="L2245">
        <v>1157.68</v>
      </c>
    </row>
    <row r="2246" spans="1:12">
      <c r="A2246" t="str">
        <v>CA-2016-134887</v>
      </c>
      <c r="B2246" t="str">
        <f>INDEX(Orders[Customer ID], MATCH(A2246, Orders[Order ID],0))</f>
        <v>TB-21280</v>
      </c>
      <c r="C2246" s="4">
        <f>INDEX(Orders[Order Date], MATCH(A2246, Orders[Order ID],0))</f>
        <v>42454</v>
      </c>
      <c r="D2246">
        <f>SUMIF(Orders[Order ID], A2246, Orders[Sales])</f>
        <v>1287.45</v>
      </c>
      <c r="I2246" t="s">
        <v>5362</v>
      </c>
      <c r="J2246" t="s">
        <v>5152</v>
      </c>
      <c r="K2246">
        <v>42454</v>
      </c>
      <c r="L2246">
        <v>1287.45</v>
      </c>
    </row>
    <row r="2247" spans="1:12">
      <c r="A2247" t="str">
        <v>CA-2016-134936</v>
      </c>
      <c r="B2247" t="str">
        <f>INDEX(Orders[Customer ID], MATCH(A2247, Orders[Order ID],0))</f>
        <v>ES-14080</v>
      </c>
      <c r="C2247" s="4">
        <f>INDEX(Orders[Order Date], MATCH(A2247, Orders[Order ID],0))</f>
        <v>42723</v>
      </c>
      <c r="D2247">
        <f>SUMIF(Orders[Order ID], A2247, Orders[Sales])</f>
        <v>471.62400000000002</v>
      </c>
      <c r="I2247" t="s">
        <v>4009</v>
      </c>
      <c r="J2247" t="s">
        <v>789</v>
      </c>
      <c r="K2247">
        <v>42723</v>
      </c>
      <c r="L2247">
        <v>471.62400000000002</v>
      </c>
    </row>
    <row r="2248" spans="1:12">
      <c r="A2248" t="str">
        <v>CA-2016-135265</v>
      </c>
      <c r="B2248" t="str">
        <f>INDEX(Orders[Customer ID], MATCH(A2248, Orders[Order ID],0))</f>
        <v>CC-12370</v>
      </c>
      <c r="C2248" s="4">
        <f>INDEX(Orders[Order Date], MATCH(A2248, Orders[Order ID],0))</f>
        <v>42558</v>
      </c>
      <c r="D2248">
        <f>SUMIF(Orders[Order ID], A2248, Orders[Sales])</f>
        <v>3136.8679999999999</v>
      </c>
      <c r="I2248" t="s">
        <v>4990</v>
      </c>
      <c r="J2248" t="s">
        <v>1190</v>
      </c>
      <c r="K2248">
        <v>42558</v>
      </c>
      <c r="L2248">
        <v>3136.8679999999999</v>
      </c>
    </row>
    <row r="2249" spans="1:12">
      <c r="A2249" t="str">
        <v>CA-2016-135461</v>
      </c>
      <c r="B2249" t="str">
        <f>INDEX(Orders[Customer ID], MATCH(A2249, Orders[Order ID],0))</f>
        <v>EB-13975</v>
      </c>
      <c r="C2249" s="4">
        <f>INDEX(Orders[Order Date], MATCH(A2249, Orders[Order ID],0))</f>
        <v>42407</v>
      </c>
      <c r="D2249">
        <f>SUMIF(Orders[Order ID], A2249, Orders[Sales])</f>
        <v>623.96</v>
      </c>
      <c r="I2249" t="s">
        <v>5484</v>
      </c>
      <c r="J2249" t="s">
        <v>26</v>
      </c>
      <c r="K2249">
        <v>42407</v>
      </c>
      <c r="L2249">
        <v>623.96</v>
      </c>
    </row>
    <row r="2250" spans="1:12">
      <c r="A2250" t="str">
        <v>CA-2016-135594</v>
      </c>
      <c r="B2250" t="str">
        <f>INDEX(Orders[Customer ID], MATCH(A2250, Orders[Order ID],0))</f>
        <v>AH-10120</v>
      </c>
      <c r="C2250" s="4">
        <f>INDEX(Orders[Order Date], MATCH(A2250, Orders[Order ID],0))</f>
        <v>42551</v>
      </c>
      <c r="D2250">
        <f>SUMIF(Orders[Order ID], A2250, Orders[Sales])</f>
        <v>50.12</v>
      </c>
      <c r="I2250" t="s">
        <v>5009</v>
      </c>
      <c r="J2250" t="s">
        <v>1585</v>
      </c>
      <c r="K2250">
        <v>42551</v>
      </c>
      <c r="L2250">
        <v>50.12</v>
      </c>
    </row>
    <row r="2251" spans="1:12">
      <c r="A2251" t="str">
        <v>CA-2016-135636</v>
      </c>
      <c r="B2251" t="str">
        <f>INDEX(Orders[Customer ID], MATCH(A2251, Orders[Order ID],0))</f>
        <v>DB-13615</v>
      </c>
      <c r="C2251" s="4">
        <f>INDEX(Orders[Order Date], MATCH(A2251, Orders[Order ID],0))</f>
        <v>42651</v>
      </c>
      <c r="D2251">
        <f>SUMIF(Orders[Order ID], A2251, Orders[Sales])</f>
        <v>387.72</v>
      </c>
      <c r="I2251" t="s">
        <v>4519</v>
      </c>
      <c r="J2251" t="s">
        <v>907</v>
      </c>
      <c r="K2251">
        <v>42651</v>
      </c>
      <c r="L2251">
        <v>387.72</v>
      </c>
    </row>
    <row r="2252" spans="1:12">
      <c r="A2252" t="str">
        <v>CA-2016-135776</v>
      </c>
      <c r="B2252" t="str">
        <f>INDEX(Orders[Customer ID], MATCH(A2252, Orders[Order ID],0))</f>
        <v>EH-13765</v>
      </c>
      <c r="C2252" s="4">
        <f>INDEX(Orders[Order Date], MATCH(A2252, Orders[Order ID],0))</f>
        <v>42727</v>
      </c>
      <c r="D2252">
        <f>SUMIF(Orders[Order ID], A2252, Orders[Sales])</f>
        <v>1506.02</v>
      </c>
      <c r="I2252" t="s">
        <v>3991</v>
      </c>
      <c r="J2252" t="s">
        <v>2635</v>
      </c>
      <c r="K2252">
        <v>42727</v>
      </c>
      <c r="L2252">
        <v>1506.02</v>
      </c>
    </row>
    <row r="2253" spans="1:12">
      <c r="A2253" t="str">
        <v>CA-2016-135965</v>
      </c>
      <c r="B2253" t="str">
        <f>INDEX(Orders[Customer ID], MATCH(A2253, Orders[Order ID],0))</f>
        <v>SZ-20035</v>
      </c>
      <c r="C2253" s="4">
        <f>INDEX(Orders[Order Date], MATCH(A2253, Orders[Order ID],0))</f>
        <v>42635</v>
      </c>
      <c r="D2253">
        <f>SUMIF(Orders[Order ID], A2253, Orders[Sales])</f>
        <v>128.34</v>
      </c>
      <c r="I2253" t="s">
        <v>4613</v>
      </c>
      <c r="J2253" t="s">
        <v>951</v>
      </c>
      <c r="K2253">
        <v>42635</v>
      </c>
      <c r="L2253">
        <v>128.34</v>
      </c>
    </row>
    <row r="2254" spans="1:12">
      <c r="A2254" t="str">
        <v>CA-2016-136021</v>
      </c>
      <c r="B2254" t="str">
        <f>INDEX(Orders[Customer ID], MATCH(A2254, Orders[Order ID],0))</f>
        <v>JM-15580</v>
      </c>
      <c r="C2254" s="4">
        <f>INDEX(Orders[Order Date], MATCH(A2254, Orders[Order ID],0))</f>
        <v>42596</v>
      </c>
      <c r="D2254">
        <f>SUMIF(Orders[Order ID], A2254, Orders[Sales])</f>
        <v>121.09200000000001</v>
      </c>
      <c r="I2254" t="s">
        <v>4852</v>
      </c>
      <c r="J2254" t="s">
        <v>31</v>
      </c>
      <c r="K2254">
        <v>42596</v>
      </c>
      <c r="L2254">
        <v>121.09200000000001</v>
      </c>
    </row>
    <row r="2255" spans="1:12">
      <c r="A2255" t="str">
        <v>CA-2016-136049</v>
      </c>
      <c r="B2255" t="str">
        <f>INDEX(Orders[Customer ID], MATCH(A2255, Orders[Order ID],0))</f>
        <v>NM-18520</v>
      </c>
      <c r="C2255" s="4">
        <f>INDEX(Orders[Order Date], MATCH(A2255, Orders[Order ID],0))</f>
        <v>42727</v>
      </c>
      <c r="D2255">
        <f>SUMIF(Orders[Order ID], A2255, Orders[Sales])</f>
        <v>5.5529999999999999</v>
      </c>
      <c r="I2255" t="s">
        <v>3990</v>
      </c>
      <c r="J2255" t="s">
        <v>3389</v>
      </c>
      <c r="K2255">
        <v>42727</v>
      </c>
      <c r="L2255">
        <v>5.5529999999999999</v>
      </c>
    </row>
    <row r="2256" spans="1:12">
      <c r="A2256" t="str">
        <v>CA-2016-136126</v>
      </c>
      <c r="B2256" t="str">
        <f>INDEX(Orders[Customer ID], MATCH(A2256, Orders[Order ID],0))</f>
        <v>EH-14125</v>
      </c>
      <c r="C2256" s="4">
        <f>INDEX(Orders[Order Date], MATCH(A2256, Orders[Order ID],0))</f>
        <v>42514</v>
      </c>
      <c r="D2256">
        <f>SUMIF(Orders[Order ID], A2256, Orders[Sales])</f>
        <v>261.10000000000002</v>
      </c>
      <c r="I2256" t="s">
        <v>5158</v>
      </c>
      <c r="J2256" t="s">
        <v>2733</v>
      </c>
      <c r="K2256">
        <v>42514</v>
      </c>
      <c r="L2256">
        <v>261.10000000000002</v>
      </c>
    </row>
    <row r="2257" spans="1:12">
      <c r="A2257" t="str">
        <v>CA-2016-136133</v>
      </c>
      <c r="B2257" t="str">
        <f>INDEX(Orders[Customer ID], MATCH(A2257, Orders[Order ID],0))</f>
        <v>HW-14935</v>
      </c>
      <c r="C2257" s="4">
        <f>INDEX(Orders[Order Date], MATCH(A2257, Orders[Order ID],0))</f>
        <v>42600</v>
      </c>
      <c r="D2257">
        <f>SUMIF(Orders[Order ID], A2257, Orders[Sales])</f>
        <v>355.32</v>
      </c>
      <c r="I2257" t="s">
        <v>4835</v>
      </c>
      <c r="J2257" t="s">
        <v>2424</v>
      </c>
      <c r="K2257">
        <v>42600</v>
      </c>
      <c r="L2257">
        <v>355.32</v>
      </c>
    </row>
    <row r="2258" spans="1:12">
      <c r="A2258" t="str">
        <v>CA-2016-136231</v>
      </c>
      <c r="B2258" t="str">
        <f>INDEX(Orders[Customer ID], MATCH(A2258, Orders[Order ID],0))</f>
        <v>DM-13015</v>
      </c>
      <c r="C2258" s="4">
        <f>INDEX(Orders[Order Date], MATCH(A2258, Orders[Order ID],0))</f>
        <v>42618</v>
      </c>
      <c r="D2258">
        <f>SUMIF(Orders[Order ID], A2258, Orders[Sales])</f>
        <v>228.58600000000001</v>
      </c>
      <c r="I2258" t="s">
        <v>4727</v>
      </c>
      <c r="J2258" t="s">
        <v>1513</v>
      </c>
      <c r="K2258">
        <v>42618</v>
      </c>
      <c r="L2258">
        <v>228.58600000000001</v>
      </c>
    </row>
    <row r="2259" spans="1:12">
      <c r="A2259" t="str">
        <v>CA-2016-136287</v>
      </c>
      <c r="B2259" t="str">
        <f>INDEX(Orders[Customer ID], MATCH(A2259, Orders[Order ID],0))</f>
        <v>SS-20590</v>
      </c>
      <c r="C2259" s="4">
        <f>INDEX(Orders[Order Date], MATCH(A2259, Orders[Order ID],0))</f>
        <v>42534</v>
      </c>
      <c r="D2259">
        <f>SUMIF(Orders[Order ID], A2259, Orders[Sales])</f>
        <v>18.899999999999999</v>
      </c>
      <c r="I2259" t="s">
        <v>5080</v>
      </c>
      <c r="J2259" t="s">
        <v>4451</v>
      </c>
      <c r="K2259">
        <v>42534</v>
      </c>
      <c r="L2259">
        <v>18.899999999999999</v>
      </c>
    </row>
    <row r="2260" spans="1:12">
      <c r="A2260" t="str">
        <v>CA-2016-136301</v>
      </c>
      <c r="B2260" t="str">
        <f>INDEX(Orders[Customer ID], MATCH(A2260, Orders[Order ID],0))</f>
        <v>EH-13765</v>
      </c>
      <c r="C2260" s="4">
        <f>INDEX(Orders[Order Date], MATCH(A2260, Orders[Order ID],0))</f>
        <v>42442</v>
      </c>
      <c r="D2260">
        <f>SUMIF(Orders[Order ID], A2260, Orders[Sales])</f>
        <v>4940.87</v>
      </c>
      <c r="I2260" t="s">
        <v>5400</v>
      </c>
      <c r="J2260" t="s">
        <v>2635</v>
      </c>
      <c r="K2260">
        <v>42442</v>
      </c>
      <c r="L2260">
        <v>4940.87</v>
      </c>
    </row>
    <row r="2261" spans="1:12">
      <c r="A2261" t="str">
        <v>CA-2016-136322</v>
      </c>
      <c r="B2261" t="str">
        <f>INDEX(Orders[Customer ID], MATCH(A2261, Orders[Order ID],0))</f>
        <v>AP-10720</v>
      </c>
      <c r="C2261" s="4">
        <f>INDEX(Orders[Order Date], MATCH(A2261, Orders[Order ID],0))</f>
        <v>42664</v>
      </c>
      <c r="D2261">
        <f>SUMIF(Orders[Order ID], A2261, Orders[Sales])</f>
        <v>74.319999999999993</v>
      </c>
      <c r="I2261" t="s">
        <v>4479</v>
      </c>
      <c r="J2261" t="s">
        <v>1141</v>
      </c>
      <c r="K2261">
        <v>42664</v>
      </c>
      <c r="L2261">
        <v>74.319999999999993</v>
      </c>
    </row>
    <row r="2262" spans="1:12">
      <c r="A2262" t="str">
        <v>CA-2016-136329</v>
      </c>
      <c r="B2262" t="str">
        <f>INDEX(Orders[Customer ID], MATCH(A2262, Orders[Order ID],0))</f>
        <v>JD-15895</v>
      </c>
      <c r="C2262" s="4">
        <f>INDEX(Orders[Order Date], MATCH(A2262, Orders[Order ID],0))</f>
        <v>42560</v>
      </c>
      <c r="D2262">
        <f>SUMIF(Orders[Order ID], A2262, Orders[Sales])</f>
        <v>573.28599999999994</v>
      </c>
      <c r="I2262" t="s">
        <v>4981</v>
      </c>
      <c r="J2262" t="s">
        <v>4165</v>
      </c>
      <c r="K2262">
        <v>42560</v>
      </c>
      <c r="L2262">
        <v>573.28599999999994</v>
      </c>
    </row>
    <row r="2263" spans="1:12">
      <c r="A2263" t="str">
        <v>CA-2016-136371</v>
      </c>
      <c r="B2263" t="str">
        <f>INDEX(Orders[Customer ID], MATCH(A2263, Orders[Order ID],0))</f>
        <v>SV-20935</v>
      </c>
      <c r="C2263" s="4">
        <f>INDEX(Orders[Order Date], MATCH(A2263, Orders[Order ID],0))</f>
        <v>42448</v>
      </c>
      <c r="D2263">
        <f>SUMIF(Orders[Order ID], A2263, Orders[Sales])</f>
        <v>35.299999999999997</v>
      </c>
      <c r="I2263" t="s">
        <v>5378</v>
      </c>
      <c r="J2263" t="s">
        <v>94</v>
      </c>
      <c r="K2263">
        <v>42448</v>
      </c>
      <c r="L2263">
        <v>35.299999999999997</v>
      </c>
    </row>
    <row r="2264" spans="1:12">
      <c r="A2264" t="str">
        <v>CA-2016-136406</v>
      </c>
      <c r="B2264" t="str">
        <f>INDEX(Orders[Customer ID], MATCH(A2264, Orders[Order ID],0))</f>
        <v>BD-11320</v>
      </c>
      <c r="C2264" s="4">
        <f>INDEX(Orders[Order Date], MATCH(A2264, Orders[Order ID],0))</f>
        <v>42475</v>
      </c>
      <c r="D2264">
        <f>SUMIF(Orders[Order ID], A2264, Orders[Sales])</f>
        <v>1121.568</v>
      </c>
      <c r="I2264" t="s">
        <v>5294</v>
      </c>
      <c r="J2264" t="s">
        <v>910</v>
      </c>
      <c r="K2264">
        <v>42475</v>
      </c>
      <c r="L2264">
        <v>1121.568</v>
      </c>
    </row>
    <row r="2265" spans="1:12">
      <c r="A2265" t="str">
        <v>CA-2016-136434</v>
      </c>
      <c r="B2265" t="str">
        <f>INDEX(Orders[Customer ID], MATCH(A2265, Orders[Order ID],0))</f>
        <v>RD-19480</v>
      </c>
      <c r="C2265" s="4">
        <f>INDEX(Orders[Order Date], MATCH(A2265, Orders[Order ID],0))</f>
        <v>42705</v>
      </c>
      <c r="D2265">
        <f>SUMIF(Orders[Order ID], A2265, Orders[Sales])</f>
        <v>17.309999999999999</v>
      </c>
      <c r="I2265" t="s">
        <v>4156</v>
      </c>
      <c r="J2265" t="s">
        <v>1753</v>
      </c>
      <c r="K2265">
        <v>42705</v>
      </c>
      <c r="L2265">
        <v>17.309999999999999</v>
      </c>
    </row>
    <row r="2266" spans="1:12">
      <c r="A2266" t="str">
        <v>CA-2016-136483</v>
      </c>
      <c r="B2266" t="str">
        <f>INDEX(Orders[Customer ID], MATCH(A2266, Orders[Order ID],0))</f>
        <v>AG-10390</v>
      </c>
      <c r="C2266" s="4">
        <f>INDEX(Orders[Order Date], MATCH(A2266, Orders[Order ID],0))</f>
        <v>42705</v>
      </c>
      <c r="D2266">
        <f>SUMIF(Orders[Order ID], A2266, Orders[Sales])</f>
        <v>4.7039999999999997</v>
      </c>
      <c r="I2266" t="s">
        <v>4157</v>
      </c>
      <c r="J2266" t="s">
        <v>2398</v>
      </c>
      <c r="K2266">
        <v>42705</v>
      </c>
      <c r="L2266">
        <v>4.7039999999999997</v>
      </c>
    </row>
    <row r="2267" spans="1:12">
      <c r="A2267" t="str">
        <v>CA-2016-136595</v>
      </c>
      <c r="B2267" t="str">
        <f>INDEX(Orders[Customer ID], MATCH(A2267, Orders[Order ID],0))</f>
        <v>EM-13825</v>
      </c>
      <c r="C2267" s="4">
        <f>INDEX(Orders[Order Date], MATCH(A2267, Orders[Order ID],0))</f>
        <v>42618</v>
      </c>
      <c r="D2267">
        <f>SUMIF(Orders[Order ID], A2267, Orders[Sales])</f>
        <v>21.204000000000001</v>
      </c>
      <c r="I2267" t="s">
        <v>4737</v>
      </c>
      <c r="J2267" t="s">
        <v>1463</v>
      </c>
      <c r="K2267">
        <v>42618</v>
      </c>
      <c r="L2267">
        <v>21.204000000000001</v>
      </c>
    </row>
    <row r="2268" spans="1:12">
      <c r="A2268" t="str">
        <v>CA-2016-136686</v>
      </c>
      <c r="B2268" t="str">
        <f>INDEX(Orders[Customer ID], MATCH(A2268, Orders[Order ID],0))</f>
        <v>RF-19840</v>
      </c>
      <c r="C2268" s="4">
        <f>INDEX(Orders[Order Date], MATCH(A2268, Orders[Order ID],0))</f>
        <v>42716</v>
      </c>
      <c r="D2268">
        <f>SUMIF(Orders[Order ID], A2268, Orders[Sales])</f>
        <v>440.15999999999997</v>
      </c>
      <c r="I2268" t="s">
        <v>4054</v>
      </c>
      <c r="J2268" t="s">
        <v>154</v>
      </c>
      <c r="K2268">
        <v>42716</v>
      </c>
      <c r="L2268">
        <v>440.15999999999997</v>
      </c>
    </row>
    <row r="2269" spans="1:12">
      <c r="A2269" t="str">
        <v>CA-2016-136770</v>
      </c>
      <c r="B2269" t="str">
        <f>INDEX(Orders[Customer ID], MATCH(A2269, Orders[Order ID],0))</f>
        <v>SP-20650</v>
      </c>
      <c r="C2269" s="4">
        <f>INDEX(Orders[Order Date], MATCH(A2269, Orders[Order ID],0))</f>
        <v>42596</v>
      </c>
      <c r="D2269">
        <f>SUMIF(Orders[Order ID], A2269, Orders[Sales])</f>
        <v>787.04399999999998</v>
      </c>
      <c r="I2269" t="s">
        <v>4855</v>
      </c>
      <c r="J2269" t="s">
        <v>4090</v>
      </c>
      <c r="K2269">
        <v>42596</v>
      </c>
      <c r="L2269">
        <v>787.04399999999998</v>
      </c>
    </row>
    <row r="2270" spans="1:12">
      <c r="A2270" t="str">
        <v>CA-2016-136812</v>
      </c>
      <c r="B2270" t="str">
        <f>INDEX(Orders[Customer ID], MATCH(A2270, Orders[Order ID],0))</f>
        <v>AW-10930</v>
      </c>
      <c r="C2270" s="4">
        <f>INDEX(Orders[Order Date], MATCH(A2270, Orders[Order ID],0))</f>
        <v>42692</v>
      </c>
      <c r="D2270">
        <f>SUMIF(Orders[Order ID], A2270, Orders[Sales])</f>
        <v>1117.92</v>
      </c>
      <c r="I2270" t="s">
        <v>4273</v>
      </c>
      <c r="J2270" t="s">
        <v>1241</v>
      </c>
      <c r="K2270">
        <v>42692</v>
      </c>
      <c r="L2270">
        <v>1117.92</v>
      </c>
    </row>
    <row r="2271" spans="1:12">
      <c r="A2271" t="str">
        <v>CA-2016-136924</v>
      </c>
      <c r="B2271" t="str">
        <f>INDEX(Orders[Customer ID], MATCH(A2271, Orders[Order ID],0))</f>
        <v>ES-14080</v>
      </c>
      <c r="C2271" s="4">
        <f>INDEX(Orders[Order Date], MATCH(A2271, Orders[Order ID],0))</f>
        <v>42565</v>
      </c>
      <c r="D2271">
        <f>SUMIF(Orders[Order ID], A2271, Orders[Sales])</f>
        <v>380.86399999999998</v>
      </c>
      <c r="I2271" t="s">
        <v>4961</v>
      </c>
      <c r="J2271" t="s">
        <v>789</v>
      </c>
      <c r="K2271">
        <v>42565</v>
      </c>
      <c r="L2271">
        <v>380.86399999999998</v>
      </c>
    </row>
    <row r="2272" spans="1:12">
      <c r="A2272" t="str">
        <v>CA-2016-136994</v>
      </c>
      <c r="B2272" t="str">
        <f>INDEX(Orders[Customer ID], MATCH(A2272, Orders[Order ID],0))</f>
        <v>LS-17245</v>
      </c>
      <c r="C2272" s="4">
        <f>INDEX(Orders[Order Date], MATCH(A2272, Orders[Order ID],0))</f>
        <v>42517</v>
      </c>
      <c r="D2272">
        <f>SUMIF(Orders[Order ID], A2272, Orders[Sales])</f>
        <v>13.38</v>
      </c>
      <c r="I2272" t="s">
        <v>5149</v>
      </c>
      <c r="J2272" t="s">
        <v>924</v>
      </c>
      <c r="K2272">
        <v>42517</v>
      </c>
      <c r="L2272">
        <v>13.38</v>
      </c>
    </row>
    <row r="2273" spans="1:12">
      <c r="A2273" t="str">
        <v>CA-2016-137043</v>
      </c>
      <c r="B2273" t="str">
        <f>INDEX(Orders[Customer ID], MATCH(A2273, Orders[Order ID],0))</f>
        <v>LC-17140</v>
      </c>
      <c r="C2273" s="4">
        <f>INDEX(Orders[Order Date], MATCH(A2273, Orders[Order ID],0))</f>
        <v>42727</v>
      </c>
      <c r="D2273">
        <f>SUMIF(Orders[Order ID], A2273, Orders[Sales])</f>
        <v>859.14</v>
      </c>
      <c r="I2273" t="s">
        <v>3987</v>
      </c>
      <c r="J2273" t="s">
        <v>349</v>
      </c>
      <c r="K2273">
        <v>42727</v>
      </c>
      <c r="L2273">
        <v>859.14</v>
      </c>
    </row>
    <row r="2274" spans="1:12">
      <c r="A2274" t="str">
        <v>CA-2016-137050</v>
      </c>
      <c r="B2274" t="str">
        <f>INDEX(Orders[Customer ID], MATCH(A2274, Orders[Order ID],0))</f>
        <v>SW-20755</v>
      </c>
      <c r="C2274" s="4">
        <f>INDEX(Orders[Order Date], MATCH(A2274, Orders[Order ID],0))</f>
        <v>42565</v>
      </c>
      <c r="D2274">
        <f>SUMIF(Orders[Order ID], A2274, Orders[Sales])</f>
        <v>663.96399999999994</v>
      </c>
      <c r="I2274" t="s">
        <v>4963</v>
      </c>
      <c r="J2274" t="s">
        <v>4964</v>
      </c>
      <c r="K2274">
        <v>42565</v>
      </c>
      <c r="L2274">
        <v>663.96399999999994</v>
      </c>
    </row>
    <row r="2275" spans="1:12">
      <c r="A2275" t="str">
        <v>CA-2016-137127</v>
      </c>
      <c r="B2275" t="str">
        <f>INDEX(Orders[Customer ID], MATCH(A2275, Orders[Order ID],0))</f>
        <v>JJ-15445</v>
      </c>
      <c r="C2275" s="4">
        <f>INDEX(Orders[Order Date], MATCH(A2275, Orders[Order ID],0))</f>
        <v>42537</v>
      </c>
      <c r="D2275">
        <f>SUMIF(Orders[Order ID], A2275, Orders[Sales])</f>
        <v>9.4499999999999993</v>
      </c>
      <c r="I2275" t="s">
        <v>5071</v>
      </c>
      <c r="J2275" t="s">
        <v>4756</v>
      </c>
      <c r="K2275">
        <v>42537</v>
      </c>
      <c r="L2275">
        <v>9.4499999999999993</v>
      </c>
    </row>
    <row r="2276" spans="1:12">
      <c r="A2276" t="str">
        <v>CA-2016-137176</v>
      </c>
      <c r="B2276" t="str">
        <f>INDEX(Orders[Customer ID], MATCH(A2276, Orders[Order ID],0))</f>
        <v>DB-12910</v>
      </c>
      <c r="C2276" s="4">
        <f>INDEX(Orders[Order Date], MATCH(A2276, Orders[Order ID],0))</f>
        <v>42622</v>
      </c>
      <c r="D2276">
        <f>SUMIF(Orders[Order ID], A2276, Orders[Sales])</f>
        <v>15.007999999999999</v>
      </c>
      <c r="I2276" t="s">
        <v>4699</v>
      </c>
      <c r="J2276" t="s">
        <v>562</v>
      </c>
      <c r="K2276">
        <v>42622</v>
      </c>
      <c r="L2276">
        <v>15.007999999999999</v>
      </c>
    </row>
    <row r="2277" spans="1:12">
      <c r="A2277" t="str">
        <v>CA-2016-137204</v>
      </c>
      <c r="B2277" t="str">
        <f>INDEX(Orders[Customer ID], MATCH(A2277, Orders[Order ID],0))</f>
        <v>BO-11350</v>
      </c>
      <c r="C2277" s="4">
        <f>INDEX(Orders[Order Date], MATCH(A2277, Orders[Order ID],0))</f>
        <v>42488</v>
      </c>
      <c r="D2277">
        <f>SUMIF(Orders[Order ID], A2277, Orders[Sales])</f>
        <v>41.567999999999998</v>
      </c>
      <c r="I2277" t="s">
        <v>5254</v>
      </c>
      <c r="J2277" t="s">
        <v>2652</v>
      </c>
      <c r="K2277">
        <v>42488</v>
      </c>
      <c r="L2277">
        <v>41.567999999999998</v>
      </c>
    </row>
    <row r="2278" spans="1:12">
      <c r="A2278" t="str">
        <v>CA-2016-137239</v>
      </c>
      <c r="B2278" t="str">
        <f>INDEX(Orders[Customer ID], MATCH(A2278, Orders[Order ID],0))</f>
        <v>CR-12730</v>
      </c>
      <c r="C2278" s="4">
        <f>INDEX(Orders[Order Date], MATCH(A2278, Orders[Order ID],0))</f>
        <v>42604</v>
      </c>
      <c r="D2278">
        <f>SUMIF(Orders[Order ID], A2278, Orders[Sales])</f>
        <v>251.15800000000002</v>
      </c>
      <c r="I2278" t="s">
        <v>4820</v>
      </c>
      <c r="J2278" t="s">
        <v>1817</v>
      </c>
      <c r="K2278">
        <v>42604</v>
      </c>
      <c r="L2278">
        <v>251.15800000000002</v>
      </c>
    </row>
    <row r="2279" spans="1:12">
      <c r="A2279" t="str">
        <v>CA-2016-137330</v>
      </c>
      <c r="B2279" t="str">
        <f>INDEX(Orders[Customer ID], MATCH(A2279, Orders[Order ID],0))</f>
        <v>KB-16585</v>
      </c>
      <c r="C2279" s="4">
        <f>INDEX(Orders[Order Date], MATCH(A2279, Orders[Order ID],0))</f>
        <v>42713</v>
      </c>
      <c r="D2279">
        <f>SUMIF(Orders[Order ID], A2279, Orders[Sales])</f>
        <v>79.800000000000011</v>
      </c>
      <c r="I2279" t="s">
        <v>4080</v>
      </c>
      <c r="J2279" t="s">
        <v>3293</v>
      </c>
      <c r="K2279">
        <v>42713</v>
      </c>
      <c r="L2279">
        <v>79.800000000000011</v>
      </c>
    </row>
    <row r="2280" spans="1:12">
      <c r="A2280" t="str">
        <v>CA-2016-137337</v>
      </c>
      <c r="B2280" t="str">
        <f>INDEX(Orders[Customer ID], MATCH(A2280, Orders[Order ID],0))</f>
        <v>GB-14575</v>
      </c>
      <c r="C2280" s="4">
        <f>INDEX(Orders[Order Date], MATCH(A2280, Orders[Order ID],0))</f>
        <v>42437</v>
      </c>
      <c r="D2280">
        <f>SUMIF(Orders[Order ID], A2280, Orders[Sales])</f>
        <v>196.01600000000002</v>
      </c>
      <c r="I2280" t="s">
        <v>5425</v>
      </c>
      <c r="J2280" t="s">
        <v>364</v>
      </c>
      <c r="K2280">
        <v>42437</v>
      </c>
      <c r="L2280">
        <v>196.01600000000002</v>
      </c>
    </row>
    <row r="2281" spans="1:12">
      <c r="A2281" t="str">
        <v>CA-2016-137393</v>
      </c>
      <c r="B2281" t="str">
        <f>INDEX(Orders[Customer ID], MATCH(A2281, Orders[Order ID],0))</f>
        <v>GM-14500</v>
      </c>
      <c r="C2281" s="4">
        <f>INDEX(Orders[Order Date], MATCH(A2281, Orders[Order ID],0))</f>
        <v>42496</v>
      </c>
      <c r="D2281">
        <f>SUMIF(Orders[Order ID], A2281, Orders[Sales])</f>
        <v>41.6</v>
      </c>
      <c r="I2281" t="s">
        <v>5225</v>
      </c>
      <c r="J2281" t="s">
        <v>2258</v>
      </c>
      <c r="K2281">
        <v>42496</v>
      </c>
      <c r="L2281">
        <v>41.6</v>
      </c>
    </row>
    <row r="2282" spans="1:12">
      <c r="A2282" t="str">
        <v>CA-2016-137652</v>
      </c>
      <c r="B2282" t="str">
        <f>INDEX(Orders[Customer ID], MATCH(A2282, Orders[Order ID],0))</f>
        <v>EB-13750</v>
      </c>
      <c r="C2282" s="4">
        <f>INDEX(Orders[Order Date], MATCH(A2282, Orders[Order ID],0))</f>
        <v>42610</v>
      </c>
      <c r="D2282">
        <f>SUMIF(Orders[Order ID], A2282, Orders[Sales])</f>
        <v>18.431999999999999</v>
      </c>
      <c r="I2282" t="s">
        <v>4793</v>
      </c>
      <c r="J2282" t="s">
        <v>956</v>
      </c>
      <c r="K2282">
        <v>42610</v>
      </c>
      <c r="L2282">
        <v>18.431999999999999</v>
      </c>
    </row>
    <row r="2283" spans="1:12">
      <c r="A2283" t="str">
        <v>CA-2016-137673</v>
      </c>
      <c r="B2283" t="str">
        <f>INDEX(Orders[Customer ID], MATCH(A2283, Orders[Order ID],0))</f>
        <v>ML-17395</v>
      </c>
      <c r="C2283" s="4">
        <f>INDEX(Orders[Order Date], MATCH(A2283, Orders[Order ID],0))</f>
        <v>42618</v>
      </c>
      <c r="D2283">
        <f>SUMIF(Orders[Order ID], A2283, Orders[Sales])</f>
        <v>116</v>
      </c>
      <c r="I2283" t="s">
        <v>4725</v>
      </c>
      <c r="J2283" t="s">
        <v>1699</v>
      </c>
      <c r="K2283">
        <v>42618</v>
      </c>
      <c r="L2283">
        <v>116</v>
      </c>
    </row>
    <row r="2284" spans="1:12">
      <c r="A2284" t="str">
        <v>CA-2016-137729</v>
      </c>
      <c r="B2284" t="str">
        <f>INDEX(Orders[Customer ID], MATCH(A2284, Orders[Order ID],0))</f>
        <v>BF-11005</v>
      </c>
      <c r="C2284" s="4">
        <f>INDEX(Orders[Order Date], MATCH(A2284, Orders[Order ID],0))</f>
        <v>42495</v>
      </c>
      <c r="D2284">
        <f>SUMIF(Orders[Order ID], A2284, Orders[Sales])</f>
        <v>252.148</v>
      </c>
      <c r="I2284" t="s">
        <v>5228</v>
      </c>
      <c r="J2284" t="s">
        <v>1050</v>
      </c>
      <c r="K2284">
        <v>42495</v>
      </c>
      <c r="L2284">
        <v>252.148</v>
      </c>
    </row>
    <row r="2285" spans="1:12">
      <c r="A2285" t="str">
        <v>CA-2016-137736</v>
      </c>
      <c r="B2285" t="str">
        <f>INDEX(Orders[Customer ID], MATCH(A2285, Orders[Order ID],0))</f>
        <v>DC-13285</v>
      </c>
      <c r="C2285" s="4">
        <f>INDEX(Orders[Order Date], MATCH(A2285, Orders[Order ID],0))</f>
        <v>42684</v>
      </c>
      <c r="D2285">
        <f>SUMIF(Orders[Order ID], A2285, Orders[Sales])</f>
        <v>41.86</v>
      </c>
      <c r="I2285" t="s">
        <v>4339</v>
      </c>
      <c r="J2285" t="s">
        <v>630</v>
      </c>
      <c r="K2285">
        <v>42684</v>
      </c>
      <c r="L2285">
        <v>41.86</v>
      </c>
    </row>
    <row r="2286" spans="1:12">
      <c r="A2286" t="str">
        <v>CA-2016-137743</v>
      </c>
      <c r="B2286" t="str">
        <f>INDEX(Orders[Customer ID], MATCH(A2286, Orders[Order ID],0))</f>
        <v>KH-16360</v>
      </c>
      <c r="C2286" s="4">
        <f>INDEX(Orders[Order Date], MATCH(A2286, Orders[Order ID],0))</f>
        <v>42581</v>
      </c>
      <c r="D2286">
        <f>SUMIF(Orders[Order ID], A2286, Orders[Sales])</f>
        <v>1045.8720000000001</v>
      </c>
      <c r="I2286" t="s">
        <v>4896</v>
      </c>
      <c r="J2286" t="s">
        <v>53</v>
      </c>
      <c r="K2286">
        <v>42581</v>
      </c>
      <c r="L2286">
        <v>1045.8720000000001</v>
      </c>
    </row>
    <row r="2287" spans="1:12">
      <c r="A2287" t="str">
        <v>CA-2016-137848</v>
      </c>
      <c r="B2287" t="str">
        <f>INDEX(Orders[Customer ID], MATCH(A2287, Orders[Order ID],0))</f>
        <v>WB-21850</v>
      </c>
      <c r="C2287" s="4">
        <f>INDEX(Orders[Order Date], MATCH(A2287, Orders[Order ID],0))</f>
        <v>42384</v>
      </c>
      <c r="D2287">
        <f>SUMIF(Orders[Order ID], A2287, Orders[Sales])</f>
        <v>126.176</v>
      </c>
      <c r="I2287" t="s">
        <v>5530</v>
      </c>
      <c r="J2287" t="s">
        <v>519</v>
      </c>
      <c r="K2287">
        <v>42384</v>
      </c>
      <c r="L2287">
        <v>126.176</v>
      </c>
    </row>
    <row r="2288" spans="1:12">
      <c r="A2288" t="str">
        <v>CA-2016-137939</v>
      </c>
      <c r="B2288" t="str">
        <f>INDEX(Orders[Customer ID], MATCH(A2288, Orders[Order ID],0))</f>
        <v>PJ-19015</v>
      </c>
      <c r="C2288" s="4">
        <f>INDEX(Orders[Order Date], MATCH(A2288, Orders[Order ID],0))</f>
        <v>42571</v>
      </c>
      <c r="D2288">
        <f>SUMIF(Orders[Order ID], A2288, Orders[Sales])</f>
        <v>89.95</v>
      </c>
      <c r="I2288" t="s">
        <v>4937</v>
      </c>
      <c r="J2288" t="s">
        <v>2630</v>
      </c>
      <c r="K2288">
        <v>42571</v>
      </c>
      <c r="L2288">
        <v>89.95</v>
      </c>
    </row>
    <row r="2289" spans="1:12">
      <c r="A2289" t="str">
        <v>CA-2016-138037</v>
      </c>
      <c r="B2289" t="str">
        <f>INDEX(Orders[Customer ID], MATCH(A2289, Orders[Order ID],0))</f>
        <v>AR-10540</v>
      </c>
      <c r="C2289" s="4">
        <f>INDEX(Orders[Order Date], MATCH(A2289, Orders[Order ID],0))</f>
        <v>42642</v>
      </c>
      <c r="D2289">
        <f>SUMIF(Orders[Order ID], A2289, Orders[Sales])</f>
        <v>27.24</v>
      </c>
      <c r="I2289" t="s">
        <v>4555</v>
      </c>
      <c r="J2289" t="s">
        <v>157</v>
      </c>
      <c r="K2289">
        <v>42642</v>
      </c>
      <c r="L2289">
        <v>27.24</v>
      </c>
    </row>
    <row r="2290" spans="1:12">
      <c r="A2290" t="str">
        <v>CA-2016-138079</v>
      </c>
      <c r="B2290" t="str">
        <f>INDEX(Orders[Customer ID], MATCH(A2290, Orders[Order ID],0))</f>
        <v>AJ-10795</v>
      </c>
      <c r="C2290" s="4">
        <f>INDEX(Orders[Order Date], MATCH(A2290, Orders[Order ID],0))</f>
        <v>42391</v>
      </c>
      <c r="D2290">
        <f>SUMIF(Orders[Order ID], A2290, Orders[Sales])</f>
        <v>109.9</v>
      </c>
      <c r="I2290" t="s">
        <v>5519</v>
      </c>
      <c r="J2290" t="s">
        <v>2847</v>
      </c>
      <c r="K2290">
        <v>42391</v>
      </c>
      <c r="L2290">
        <v>109.9</v>
      </c>
    </row>
    <row r="2291" spans="1:12">
      <c r="A2291" t="str">
        <v>CA-2016-138233</v>
      </c>
      <c r="B2291" t="str">
        <f>INDEX(Orders[Customer ID], MATCH(A2291, Orders[Order ID],0))</f>
        <v>PF-19165</v>
      </c>
      <c r="C2291" s="4">
        <f>INDEX(Orders[Order Date], MATCH(A2291, Orders[Order ID],0))</f>
        <v>42683</v>
      </c>
      <c r="D2291">
        <f>SUMIF(Orders[Order ID], A2291, Orders[Sales])</f>
        <v>479.97</v>
      </c>
      <c r="I2291" t="s">
        <v>4355</v>
      </c>
      <c r="J2291" t="s">
        <v>3050</v>
      </c>
      <c r="K2291">
        <v>42683</v>
      </c>
      <c r="L2291">
        <v>479.97</v>
      </c>
    </row>
    <row r="2292" spans="1:12">
      <c r="A2292" t="str">
        <v>CA-2016-138282</v>
      </c>
      <c r="B2292" t="str">
        <f>INDEX(Orders[Customer ID], MATCH(A2292, Orders[Order ID],0))</f>
        <v>AH-10690</v>
      </c>
      <c r="C2292" s="4">
        <f>INDEX(Orders[Order Date], MATCH(A2292, Orders[Order ID],0))</f>
        <v>42509</v>
      </c>
      <c r="D2292">
        <f>SUMIF(Orders[Order ID], A2292, Orders[Sales])</f>
        <v>87.84</v>
      </c>
      <c r="I2292" t="s">
        <v>5182</v>
      </c>
      <c r="J2292" t="s">
        <v>4293</v>
      </c>
      <c r="K2292">
        <v>42509</v>
      </c>
      <c r="L2292">
        <v>87.84</v>
      </c>
    </row>
    <row r="2293" spans="1:12">
      <c r="A2293" t="str">
        <v>CA-2016-138478</v>
      </c>
      <c r="B2293" t="str">
        <f>INDEX(Orders[Customer ID], MATCH(A2293, Orders[Order ID],0))</f>
        <v>DP-13390</v>
      </c>
      <c r="C2293" s="4">
        <f>INDEX(Orders[Order Date], MATCH(A2293, Orders[Order ID],0))</f>
        <v>42664</v>
      </c>
      <c r="D2293">
        <f>SUMIF(Orders[Order ID], A2293, Orders[Sales])</f>
        <v>4685.076</v>
      </c>
      <c r="I2293" t="s">
        <v>4473</v>
      </c>
      <c r="J2293" t="s">
        <v>3914</v>
      </c>
      <c r="K2293">
        <v>42664</v>
      </c>
      <c r="L2293">
        <v>4685.076</v>
      </c>
    </row>
    <row r="2294" spans="1:12">
      <c r="A2294" t="str">
        <v>CA-2016-138520</v>
      </c>
      <c r="B2294" t="str">
        <f>INDEX(Orders[Customer ID], MATCH(A2294, Orders[Order ID],0))</f>
        <v>JL-15505</v>
      </c>
      <c r="C2294" s="4">
        <f>INDEX(Orders[Order Date], MATCH(A2294, Orders[Order ID],0))</f>
        <v>42468</v>
      </c>
      <c r="D2294">
        <f>SUMIF(Orders[Order ID], A2294, Orders[Sales])</f>
        <v>448.404</v>
      </c>
      <c r="I2294" t="s">
        <v>5315</v>
      </c>
      <c r="J2294" t="s">
        <v>1350</v>
      </c>
      <c r="K2294">
        <v>42468</v>
      </c>
      <c r="L2294">
        <v>448.404</v>
      </c>
    </row>
    <row r="2295" spans="1:12">
      <c r="A2295" t="str">
        <v>CA-2016-138583</v>
      </c>
      <c r="B2295" t="str">
        <f>INDEX(Orders[Customer ID], MATCH(A2295, Orders[Order ID],0))</f>
        <v>DP-13390</v>
      </c>
      <c r="C2295" s="4">
        <f>INDEX(Orders[Order Date], MATCH(A2295, Orders[Order ID],0))</f>
        <v>42514</v>
      </c>
      <c r="D2295">
        <f>SUMIF(Orders[Order ID], A2295, Orders[Sales])</f>
        <v>16.655999999999999</v>
      </c>
      <c r="I2295" t="s">
        <v>5159</v>
      </c>
      <c r="J2295" t="s">
        <v>3914</v>
      </c>
      <c r="K2295">
        <v>42514</v>
      </c>
      <c r="L2295">
        <v>16.655999999999999</v>
      </c>
    </row>
    <row r="2296" spans="1:12">
      <c r="A2296" t="str">
        <v>CA-2016-138597</v>
      </c>
      <c r="B2296" t="str">
        <f>INDEX(Orders[Customer ID], MATCH(A2296, Orders[Order ID],0))</f>
        <v>PN-18775</v>
      </c>
      <c r="C2296" s="4">
        <f>INDEX(Orders[Order Date], MATCH(A2296, Orders[Order ID],0))</f>
        <v>42722</v>
      </c>
      <c r="D2296">
        <f>SUMIF(Orders[Order ID], A2296, Orders[Sales])</f>
        <v>563.94000000000005</v>
      </c>
      <c r="I2296" t="s">
        <v>4026</v>
      </c>
      <c r="J2296" t="s">
        <v>858</v>
      </c>
      <c r="K2296">
        <v>42722</v>
      </c>
      <c r="L2296">
        <v>563.94000000000005</v>
      </c>
    </row>
    <row r="2297" spans="1:12">
      <c r="A2297" t="str">
        <v>CA-2016-138667</v>
      </c>
      <c r="B2297" t="str">
        <f>INDEX(Orders[Customer ID], MATCH(A2297, Orders[Order ID],0))</f>
        <v>MW-18220</v>
      </c>
      <c r="C2297" s="4">
        <f>INDEX(Orders[Order Date], MATCH(A2297, Orders[Order ID],0))</f>
        <v>42731</v>
      </c>
      <c r="D2297">
        <f>SUMIF(Orders[Order ID], A2297, Orders[Sales])</f>
        <v>40</v>
      </c>
      <c r="I2297" t="s">
        <v>3955</v>
      </c>
      <c r="J2297" t="s">
        <v>438</v>
      </c>
      <c r="K2297">
        <v>42731</v>
      </c>
      <c r="L2297">
        <v>40</v>
      </c>
    </row>
    <row r="2298" spans="1:12">
      <c r="A2298" t="str">
        <v>CA-2016-138688</v>
      </c>
      <c r="B2298" t="str">
        <f>INDEX(Orders[Customer ID], MATCH(A2298, Orders[Order ID],0))</f>
        <v>DV-13045</v>
      </c>
      <c r="C2298" s="4">
        <f>INDEX(Orders[Order Date], MATCH(A2298, Orders[Order ID],0))</f>
        <v>42533</v>
      </c>
      <c r="D2298">
        <f>SUMIF(Orders[Order ID], A2298, Orders[Sales])</f>
        <v>14.62</v>
      </c>
      <c r="I2298" t="s">
        <v>5082</v>
      </c>
      <c r="J2298" t="s">
        <v>471</v>
      </c>
      <c r="K2298">
        <v>42533</v>
      </c>
      <c r="L2298">
        <v>14.62</v>
      </c>
    </row>
    <row r="2299" spans="1:12">
      <c r="A2299" t="str">
        <v>CA-2016-138695</v>
      </c>
      <c r="B2299" t="str">
        <f>INDEX(Orders[Customer ID], MATCH(A2299, Orders[Order ID],0))</f>
        <v>KC-16675</v>
      </c>
      <c r="C2299" s="4">
        <f>INDEX(Orders[Order Date], MATCH(A2299, Orders[Order ID],0))</f>
        <v>42518</v>
      </c>
      <c r="D2299">
        <f>SUMIF(Orders[Order ID], A2299, Orders[Sales])</f>
        <v>452.464</v>
      </c>
      <c r="I2299" t="s">
        <v>5142</v>
      </c>
      <c r="J2299" t="s">
        <v>1501</v>
      </c>
      <c r="K2299">
        <v>42518</v>
      </c>
      <c r="L2299">
        <v>452.464</v>
      </c>
    </row>
    <row r="2300" spans="1:12">
      <c r="A2300" t="str">
        <v>CA-2016-138933</v>
      </c>
      <c r="B2300" t="str">
        <f>INDEX(Orders[Customer ID], MATCH(A2300, Orders[Order ID],0))</f>
        <v>JL-15130</v>
      </c>
      <c r="C2300" s="4">
        <f>INDEX(Orders[Order Date], MATCH(A2300, Orders[Order ID],0))</f>
        <v>42484</v>
      </c>
      <c r="D2300">
        <f>SUMIF(Orders[Order ID], A2300, Orders[Sales])</f>
        <v>3.984</v>
      </c>
      <c r="I2300" t="s">
        <v>5261</v>
      </c>
      <c r="J2300" t="s">
        <v>262</v>
      </c>
      <c r="K2300">
        <v>42484</v>
      </c>
      <c r="L2300">
        <v>3.984</v>
      </c>
    </row>
    <row r="2301" spans="1:12">
      <c r="A2301" t="str">
        <v>CA-2016-138968</v>
      </c>
      <c r="B2301" t="str">
        <f>INDEX(Orders[Customer ID], MATCH(A2301, Orders[Order ID],0))</f>
        <v>FC-14335</v>
      </c>
      <c r="C2301" s="4">
        <f>INDEX(Orders[Order Date], MATCH(A2301, Orders[Order ID],0))</f>
        <v>42444</v>
      </c>
      <c r="D2301">
        <f>SUMIF(Orders[Order ID], A2301, Orders[Sales])</f>
        <v>1356.576</v>
      </c>
      <c r="I2301" t="s">
        <v>5388</v>
      </c>
      <c r="J2301" t="s">
        <v>2968</v>
      </c>
      <c r="K2301">
        <v>42444</v>
      </c>
      <c r="L2301">
        <v>1356.576</v>
      </c>
    </row>
    <row r="2302" spans="1:12">
      <c r="A2302" t="str">
        <v>CA-2016-139010</v>
      </c>
      <c r="B2302" t="str">
        <f>INDEX(Orders[Customer ID], MATCH(A2302, Orders[Order ID],0))</f>
        <v>MC-17635</v>
      </c>
      <c r="C2302" s="4">
        <f>INDEX(Orders[Order Date], MATCH(A2302, Orders[Order ID],0))</f>
        <v>42421</v>
      </c>
      <c r="D2302">
        <f>SUMIF(Orders[Order ID], A2302, Orders[Sales])</f>
        <v>511.94799999999998</v>
      </c>
      <c r="I2302" t="s">
        <v>5458</v>
      </c>
      <c r="J2302" t="s">
        <v>3010</v>
      </c>
      <c r="K2302">
        <v>42421</v>
      </c>
      <c r="L2302">
        <v>511.94799999999998</v>
      </c>
    </row>
    <row r="2303" spans="1:12">
      <c r="A2303" t="str">
        <v>CA-2016-139157</v>
      </c>
      <c r="B2303" t="str">
        <f>INDEX(Orders[Customer ID], MATCH(A2303, Orders[Order ID],0))</f>
        <v>GM-14680</v>
      </c>
      <c r="C2303" s="4">
        <f>INDEX(Orders[Order Date], MATCH(A2303, Orders[Order ID],0))</f>
        <v>42644</v>
      </c>
      <c r="D2303">
        <f>SUMIF(Orders[Order ID], A2303, Orders[Sales])</f>
        <v>330.58800000000002</v>
      </c>
      <c r="I2303" t="s">
        <v>4545</v>
      </c>
      <c r="J2303" t="s">
        <v>2741</v>
      </c>
      <c r="K2303">
        <v>42644</v>
      </c>
      <c r="L2303">
        <v>330.58800000000002</v>
      </c>
    </row>
    <row r="2304" spans="1:12">
      <c r="A2304" t="str">
        <v>CA-2016-139234</v>
      </c>
      <c r="B2304" t="str">
        <f>INDEX(Orders[Customer ID], MATCH(A2304, Orders[Order ID],0))</f>
        <v>AF-10870</v>
      </c>
      <c r="C2304" s="4">
        <f>INDEX(Orders[Order Date], MATCH(A2304, Orders[Order ID],0))</f>
        <v>42496</v>
      </c>
      <c r="D2304">
        <f>SUMIF(Orders[Order ID], A2304, Orders[Sales])</f>
        <v>29.384</v>
      </c>
      <c r="I2304" t="s">
        <v>5223</v>
      </c>
      <c r="J2304" t="s">
        <v>1109</v>
      </c>
      <c r="K2304">
        <v>42496</v>
      </c>
      <c r="L2304">
        <v>29.384</v>
      </c>
    </row>
    <row r="2305" spans="1:12">
      <c r="A2305" t="str">
        <v>CA-2016-139269</v>
      </c>
      <c r="B2305" t="str">
        <f>INDEX(Orders[Customer ID], MATCH(A2305, Orders[Order ID],0))</f>
        <v>JB-16045</v>
      </c>
      <c r="C2305" s="4">
        <f>INDEX(Orders[Order Date], MATCH(A2305, Orders[Order ID],0))</f>
        <v>42515</v>
      </c>
      <c r="D2305">
        <f>SUMIF(Orders[Order ID], A2305, Orders[Sales])</f>
        <v>1311.97</v>
      </c>
      <c r="I2305" t="s">
        <v>5157</v>
      </c>
      <c r="J2305" t="s">
        <v>217</v>
      </c>
      <c r="K2305">
        <v>42515</v>
      </c>
      <c r="L2305">
        <v>1311.97</v>
      </c>
    </row>
    <row r="2306" spans="1:12">
      <c r="A2306" t="str">
        <v>CA-2016-139381</v>
      </c>
      <c r="B2306" t="str">
        <f>INDEX(Orders[Customer ID], MATCH(A2306, Orders[Order ID],0))</f>
        <v>RF-19840</v>
      </c>
      <c r="C2306" s="4">
        <f>INDEX(Orders[Order Date], MATCH(A2306, Orders[Order ID],0))</f>
        <v>42478</v>
      </c>
      <c r="D2306">
        <f>SUMIF(Orders[Order ID], A2306, Orders[Sales])</f>
        <v>233.48</v>
      </c>
      <c r="I2306" t="s">
        <v>5280</v>
      </c>
      <c r="J2306" t="s">
        <v>154</v>
      </c>
      <c r="K2306">
        <v>42478</v>
      </c>
      <c r="L2306">
        <v>233.48</v>
      </c>
    </row>
    <row r="2307" spans="1:12">
      <c r="A2307" t="str">
        <v>CA-2016-139395</v>
      </c>
      <c r="B2307" t="str">
        <f>INDEX(Orders[Customer ID], MATCH(A2307, Orders[Order ID],0))</f>
        <v>MG-17650</v>
      </c>
      <c r="C2307" s="4">
        <f>INDEX(Orders[Order Date], MATCH(A2307, Orders[Order ID],0))</f>
        <v>42716</v>
      </c>
      <c r="D2307">
        <f>SUMIF(Orders[Order ID], A2307, Orders[Sales])</f>
        <v>732.17</v>
      </c>
      <c r="I2307" t="s">
        <v>4052</v>
      </c>
      <c r="J2307" t="s">
        <v>826</v>
      </c>
      <c r="K2307">
        <v>42716</v>
      </c>
      <c r="L2307">
        <v>732.17</v>
      </c>
    </row>
    <row r="2308" spans="1:12">
      <c r="A2308" t="str">
        <v>CA-2016-139409</v>
      </c>
      <c r="B2308" t="str">
        <f>INDEX(Orders[Customer ID], MATCH(A2308, Orders[Order ID],0))</f>
        <v>FW-14395</v>
      </c>
      <c r="C2308" s="4">
        <f>INDEX(Orders[Order Date], MATCH(A2308, Orders[Order ID],0))</f>
        <v>42618</v>
      </c>
      <c r="D2308">
        <f>SUMIF(Orders[Order ID], A2308, Orders[Sales])</f>
        <v>43.6</v>
      </c>
      <c r="I2308" t="s">
        <v>4740</v>
      </c>
      <c r="J2308" t="s">
        <v>3921</v>
      </c>
      <c r="K2308">
        <v>42618</v>
      </c>
      <c r="L2308">
        <v>43.6</v>
      </c>
    </row>
    <row r="2309" spans="1:12">
      <c r="A2309" t="str">
        <v>CA-2016-139549</v>
      </c>
      <c r="B2309" t="str">
        <f>INDEX(Orders[Customer ID], MATCH(A2309, Orders[Order ID],0))</f>
        <v>MY-18295</v>
      </c>
      <c r="C2309" s="4">
        <f>INDEX(Orders[Order Date], MATCH(A2309, Orders[Order ID],0))</f>
        <v>42663</v>
      </c>
      <c r="D2309">
        <f>SUMIF(Orders[Order ID], A2309, Orders[Sales])</f>
        <v>387.13600000000002</v>
      </c>
      <c r="I2309" t="s">
        <v>4487</v>
      </c>
      <c r="J2309" t="s">
        <v>1741</v>
      </c>
      <c r="K2309">
        <v>42663</v>
      </c>
      <c r="L2309">
        <v>387.13600000000002</v>
      </c>
    </row>
    <row r="2310" spans="1:12">
      <c r="A2310" t="str">
        <v>CA-2016-139556</v>
      </c>
      <c r="B2310" t="str">
        <f>INDEX(Orders[Customer ID], MATCH(A2310, Orders[Order ID],0))</f>
        <v>DB-13360</v>
      </c>
      <c r="C2310" s="4">
        <f>INDEX(Orders[Order Date], MATCH(A2310, Orders[Order ID],0))</f>
        <v>42486</v>
      </c>
      <c r="D2310">
        <f>SUMIF(Orders[Order ID], A2310, Orders[Sales])</f>
        <v>434.64600000000002</v>
      </c>
      <c r="I2310" t="s">
        <v>5256</v>
      </c>
      <c r="J2310" t="s">
        <v>3508</v>
      </c>
      <c r="K2310">
        <v>42486</v>
      </c>
      <c r="L2310">
        <v>434.64600000000002</v>
      </c>
    </row>
    <row r="2311" spans="1:12">
      <c r="A2311" t="str">
        <v>CA-2016-139689</v>
      </c>
      <c r="B2311" t="str">
        <f>INDEX(Orders[Customer ID], MATCH(A2311, Orders[Order ID],0))</f>
        <v>MP-17965</v>
      </c>
      <c r="C2311" s="4">
        <f>INDEX(Orders[Order Date], MATCH(A2311, Orders[Order ID],0))</f>
        <v>42733</v>
      </c>
      <c r="D2311">
        <f>SUMIF(Orders[Order ID], A2311, Orders[Sales])</f>
        <v>40.896000000000001</v>
      </c>
      <c r="I2311" t="s">
        <v>3944</v>
      </c>
      <c r="J2311" t="s">
        <v>1746</v>
      </c>
      <c r="K2311">
        <v>42733</v>
      </c>
      <c r="L2311">
        <v>40.896000000000001</v>
      </c>
    </row>
    <row r="2312" spans="1:12">
      <c r="A2312" t="str">
        <v>CA-2016-139808</v>
      </c>
      <c r="B2312" t="str">
        <f>INDEX(Orders[Customer ID], MATCH(A2312, Orders[Order ID],0))</f>
        <v>MC-18100</v>
      </c>
      <c r="C2312" s="4">
        <f>INDEX(Orders[Order Date], MATCH(A2312, Orders[Order ID],0))</f>
        <v>42650</v>
      </c>
      <c r="D2312">
        <f>SUMIF(Orders[Order ID], A2312, Orders[Sales])</f>
        <v>93.36</v>
      </c>
      <c r="I2312" t="s">
        <v>4525</v>
      </c>
      <c r="J2312" t="s">
        <v>1118</v>
      </c>
      <c r="K2312">
        <v>42650</v>
      </c>
      <c r="L2312">
        <v>93.36</v>
      </c>
    </row>
    <row r="2313" spans="1:12">
      <c r="A2313" t="str">
        <v>CA-2016-139878</v>
      </c>
      <c r="B2313" t="str">
        <f>INDEX(Orders[Customer ID], MATCH(A2313, Orders[Order ID],0))</f>
        <v>LD-17005</v>
      </c>
      <c r="C2313" s="4">
        <f>INDEX(Orders[Order Date], MATCH(A2313, Orders[Order ID],0))</f>
        <v>42685</v>
      </c>
      <c r="D2313">
        <f>SUMIF(Orders[Order ID], A2313, Orders[Sales])</f>
        <v>257.98</v>
      </c>
      <c r="I2313" t="s">
        <v>4329</v>
      </c>
      <c r="J2313" t="s">
        <v>4330</v>
      </c>
      <c r="K2313">
        <v>42685</v>
      </c>
      <c r="L2313">
        <v>257.98</v>
      </c>
    </row>
    <row r="2314" spans="1:12">
      <c r="A2314" t="str">
        <v>CA-2016-139885</v>
      </c>
      <c r="B2314" t="str">
        <f>INDEX(Orders[Customer ID], MATCH(A2314, Orders[Order ID],0))</f>
        <v>EB-13840</v>
      </c>
      <c r="C2314" s="4">
        <f>INDEX(Orders[Order Date], MATCH(A2314, Orders[Order ID],0))</f>
        <v>42708</v>
      </c>
      <c r="D2314">
        <f>SUMIF(Orders[Order ID], A2314, Orders[Sales])</f>
        <v>212.88</v>
      </c>
      <c r="I2314" t="s">
        <v>4128</v>
      </c>
      <c r="J2314" t="s">
        <v>1965</v>
      </c>
      <c r="K2314">
        <v>42708</v>
      </c>
      <c r="L2314">
        <v>212.88</v>
      </c>
    </row>
    <row r="2315" spans="1:12">
      <c r="A2315" t="str">
        <v>CA-2016-139934</v>
      </c>
      <c r="B2315" t="str">
        <f>INDEX(Orders[Customer ID], MATCH(A2315, Orders[Order ID],0))</f>
        <v>AY-10555</v>
      </c>
      <c r="C2315" s="4">
        <f>INDEX(Orders[Order Date], MATCH(A2315, Orders[Order ID],0))</f>
        <v>42722</v>
      </c>
      <c r="D2315">
        <f>SUMIF(Orders[Order ID], A2315, Orders[Sales])</f>
        <v>66.975999999999999</v>
      </c>
      <c r="I2315" t="s">
        <v>4027</v>
      </c>
      <c r="J2315" t="s">
        <v>377</v>
      </c>
      <c r="K2315">
        <v>42722</v>
      </c>
      <c r="L2315">
        <v>66.975999999999999</v>
      </c>
    </row>
    <row r="2316" spans="1:12">
      <c r="A2316" t="str">
        <v>CA-2016-139941</v>
      </c>
      <c r="B2316" t="str">
        <f>INDEX(Orders[Customer ID], MATCH(A2316, Orders[Order ID],0))</f>
        <v>CB-12415</v>
      </c>
      <c r="C2316" s="4">
        <f>INDEX(Orders[Order Date], MATCH(A2316, Orders[Order ID],0))</f>
        <v>42533</v>
      </c>
      <c r="D2316">
        <f>SUMIF(Orders[Order ID], A2316, Orders[Sales])</f>
        <v>145.5</v>
      </c>
      <c r="I2316" t="s">
        <v>5088</v>
      </c>
      <c r="J2316" t="s">
        <v>686</v>
      </c>
      <c r="K2316">
        <v>42533</v>
      </c>
      <c r="L2316">
        <v>145.5</v>
      </c>
    </row>
    <row r="2317" spans="1:12">
      <c r="A2317" t="str">
        <v>CA-2016-139997</v>
      </c>
      <c r="B2317" t="str">
        <f>INDEX(Orders[Customer ID], MATCH(A2317, Orders[Order ID],0))</f>
        <v>EM-14140</v>
      </c>
      <c r="C2317" s="4">
        <f>INDEX(Orders[Order Date], MATCH(A2317, Orders[Order ID],0))</f>
        <v>42552</v>
      </c>
      <c r="D2317">
        <f>SUMIF(Orders[Order ID], A2317, Orders[Sales])</f>
        <v>1499.95</v>
      </c>
      <c r="I2317" t="s">
        <v>5004</v>
      </c>
      <c r="J2317" t="s">
        <v>1292</v>
      </c>
      <c r="K2317">
        <v>42552</v>
      </c>
      <c r="L2317">
        <v>1499.95</v>
      </c>
    </row>
    <row r="2318" spans="1:12">
      <c r="A2318" t="str">
        <v>CA-2016-140018</v>
      </c>
      <c r="B2318" t="str">
        <f>INDEX(Orders[Customer ID], MATCH(A2318, Orders[Order ID],0))</f>
        <v>CK-12205</v>
      </c>
      <c r="C2318" s="4">
        <f>INDEX(Orders[Order Date], MATCH(A2318, Orders[Order ID],0))</f>
        <v>42695</v>
      </c>
      <c r="D2318">
        <f>SUMIF(Orders[Order ID], A2318, Orders[Sales])</f>
        <v>235.851</v>
      </c>
      <c r="I2318" t="s">
        <v>4242</v>
      </c>
      <c r="J2318" t="s">
        <v>1063</v>
      </c>
      <c r="K2318">
        <v>42695</v>
      </c>
      <c r="L2318">
        <v>235.851</v>
      </c>
    </row>
    <row r="2319" spans="1:12">
      <c r="A2319" t="str">
        <v>CA-2016-140046</v>
      </c>
      <c r="B2319" t="str">
        <f>INDEX(Orders[Customer ID], MATCH(A2319, Orders[Order ID],0))</f>
        <v>KM-16660</v>
      </c>
      <c r="C2319" s="4">
        <f>INDEX(Orders[Order Date], MATCH(A2319, Orders[Order ID],0))</f>
        <v>42579</v>
      </c>
      <c r="D2319">
        <f>SUMIF(Orders[Order ID], A2319, Orders[Sales])</f>
        <v>18.899999999999999</v>
      </c>
      <c r="I2319" t="s">
        <v>4905</v>
      </c>
      <c r="J2319" t="s">
        <v>405</v>
      </c>
      <c r="K2319">
        <v>42579</v>
      </c>
      <c r="L2319">
        <v>18.899999999999999</v>
      </c>
    </row>
    <row r="2320" spans="1:12">
      <c r="A2320" t="str">
        <v>CA-2016-140081</v>
      </c>
      <c r="B2320" t="str">
        <f>INDEX(Orders[Customer ID], MATCH(A2320, Orders[Order ID],0))</f>
        <v>CG-12040</v>
      </c>
      <c r="C2320" s="4">
        <f>INDEX(Orders[Order Date], MATCH(A2320, Orders[Order ID],0))</f>
        <v>42541</v>
      </c>
      <c r="D2320">
        <f>SUMIF(Orders[Order ID], A2320, Orders[Sales])</f>
        <v>538.02200000000005</v>
      </c>
      <c r="I2320" t="s">
        <v>5048</v>
      </c>
      <c r="J2320" t="s">
        <v>1336</v>
      </c>
      <c r="K2320">
        <v>42541</v>
      </c>
      <c r="L2320">
        <v>538.02200000000005</v>
      </c>
    </row>
    <row r="2321" spans="1:12">
      <c r="A2321" t="str">
        <v>CA-2016-140130</v>
      </c>
      <c r="B2321" t="str">
        <f>INDEX(Orders[Customer ID], MATCH(A2321, Orders[Order ID],0))</f>
        <v>HW-14935</v>
      </c>
      <c r="C2321" s="4">
        <f>INDEX(Orders[Order Date], MATCH(A2321, Orders[Order ID],0))</f>
        <v>42674</v>
      </c>
      <c r="D2321">
        <f>SUMIF(Orders[Order ID], A2321, Orders[Sales])</f>
        <v>736.26</v>
      </c>
      <c r="I2321" t="s">
        <v>4421</v>
      </c>
      <c r="J2321" t="s">
        <v>2424</v>
      </c>
      <c r="K2321">
        <v>42674</v>
      </c>
      <c r="L2321">
        <v>736.26</v>
      </c>
    </row>
    <row r="2322" spans="1:12">
      <c r="A2322" t="str">
        <v>CA-2016-140207</v>
      </c>
      <c r="B2322" t="str">
        <f>INDEX(Orders[Customer ID], MATCH(A2322, Orders[Order ID],0))</f>
        <v>CS-12400</v>
      </c>
      <c r="C2322" s="4">
        <f>INDEX(Orders[Order Date], MATCH(A2322, Orders[Order ID],0))</f>
        <v>42679</v>
      </c>
      <c r="D2322">
        <f>SUMIF(Orders[Order ID], A2322, Orders[Sales])</f>
        <v>29.12</v>
      </c>
      <c r="I2322" t="s">
        <v>4374</v>
      </c>
      <c r="J2322" t="s">
        <v>90</v>
      </c>
      <c r="K2322">
        <v>42679</v>
      </c>
      <c r="L2322">
        <v>29.12</v>
      </c>
    </row>
    <row r="2323" spans="1:12">
      <c r="A2323" t="str">
        <v>CA-2016-140249</v>
      </c>
      <c r="B2323" t="str">
        <f>INDEX(Orders[Customer ID], MATCH(A2323, Orders[Order ID],0))</f>
        <v>SW-20455</v>
      </c>
      <c r="C2323" s="4">
        <f>INDEX(Orders[Order Date], MATCH(A2323, Orders[Order ID],0))</f>
        <v>42640</v>
      </c>
      <c r="D2323">
        <f>SUMIF(Orders[Order ID], A2323, Orders[Sales])</f>
        <v>1001.5839999999999</v>
      </c>
      <c r="I2323" t="s">
        <v>4563</v>
      </c>
      <c r="J2323" t="s">
        <v>2816</v>
      </c>
      <c r="K2323">
        <v>42640</v>
      </c>
      <c r="L2323">
        <v>1001.5839999999999</v>
      </c>
    </row>
    <row r="2324" spans="1:12">
      <c r="A2324" t="str">
        <v>CA-2016-140256</v>
      </c>
      <c r="B2324" t="str">
        <f>INDEX(Orders[Customer ID], MATCH(A2324, Orders[Order ID],0))</f>
        <v>PW-19030</v>
      </c>
      <c r="C2324" s="4">
        <f>INDEX(Orders[Order Date], MATCH(A2324, Orders[Order ID],0))</f>
        <v>42604</v>
      </c>
      <c r="D2324">
        <f>SUMIF(Orders[Order ID], A2324, Orders[Sales])</f>
        <v>5.76</v>
      </c>
      <c r="I2324" t="s">
        <v>4825</v>
      </c>
      <c r="J2324" t="s">
        <v>1237</v>
      </c>
      <c r="K2324">
        <v>42604</v>
      </c>
      <c r="L2324">
        <v>5.76</v>
      </c>
    </row>
    <row r="2325" spans="1:12">
      <c r="A2325" t="str">
        <v>CA-2016-140382</v>
      </c>
      <c r="B2325" t="str">
        <f>INDEX(Orders[Customer ID], MATCH(A2325, Orders[Order ID],0))</f>
        <v>RD-19900</v>
      </c>
      <c r="C2325" s="4">
        <f>INDEX(Orders[Order Date], MATCH(A2325, Orders[Order ID],0))</f>
        <v>42544</v>
      </c>
      <c r="D2325">
        <f>SUMIF(Orders[Order ID], A2325, Orders[Sales])</f>
        <v>997.93400000000008</v>
      </c>
      <c r="I2325" t="s">
        <v>5040</v>
      </c>
      <c r="J2325" t="s">
        <v>2382</v>
      </c>
      <c r="K2325">
        <v>42544</v>
      </c>
      <c r="L2325">
        <v>997.93400000000008</v>
      </c>
    </row>
    <row r="2326" spans="1:12">
      <c r="A2326" t="str">
        <v>CA-2016-140417</v>
      </c>
      <c r="B2326" t="str">
        <f>INDEX(Orders[Customer ID], MATCH(A2326, Orders[Order ID],0))</f>
        <v>KE-16420</v>
      </c>
      <c r="C2326" s="4">
        <f>INDEX(Orders[Order Date], MATCH(A2326, Orders[Order ID],0))</f>
        <v>42638</v>
      </c>
      <c r="D2326">
        <f>SUMIF(Orders[Order ID], A2326, Orders[Sales])</f>
        <v>65.070000000000007</v>
      </c>
      <c r="I2326" t="s">
        <v>4579</v>
      </c>
      <c r="J2326" t="s">
        <v>705</v>
      </c>
      <c r="K2326">
        <v>42638</v>
      </c>
      <c r="L2326">
        <v>65.070000000000007</v>
      </c>
    </row>
    <row r="2327" spans="1:12">
      <c r="A2327" t="str">
        <v>CA-2016-140438</v>
      </c>
      <c r="B2327" t="str">
        <f>INDEX(Orders[Customer ID], MATCH(A2327, Orders[Order ID],0))</f>
        <v>PW-19030</v>
      </c>
      <c r="C2327" s="4">
        <f>INDEX(Orders[Order Date], MATCH(A2327, Orders[Order ID],0))</f>
        <v>42728</v>
      </c>
      <c r="D2327">
        <f>SUMIF(Orders[Order ID], A2327, Orders[Sales])</f>
        <v>197.97</v>
      </c>
      <c r="I2327" t="s">
        <v>3985</v>
      </c>
      <c r="J2327" t="s">
        <v>1237</v>
      </c>
      <c r="K2327">
        <v>42728</v>
      </c>
      <c r="L2327">
        <v>197.97</v>
      </c>
    </row>
    <row r="2328" spans="1:12">
      <c r="A2328" t="str">
        <v>CA-2016-140501</v>
      </c>
      <c r="B2328" t="str">
        <f>INDEX(Orders[Customer ID], MATCH(A2328, Orders[Order ID],0))</f>
        <v>IM-15070</v>
      </c>
      <c r="C2328" s="4">
        <f>INDEX(Orders[Order Date], MATCH(A2328, Orders[Order ID],0))</f>
        <v>42544</v>
      </c>
      <c r="D2328">
        <f>SUMIF(Orders[Order ID], A2328, Orders[Sales])</f>
        <v>616.16</v>
      </c>
      <c r="I2328" t="s">
        <v>5037</v>
      </c>
      <c r="J2328" t="s">
        <v>4112</v>
      </c>
      <c r="K2328">
        <v>42544</v>
      </c>
      <c r="L2328">
        <v>616.16</v>
      </c>
    </row>
    <row r="2329" spans="1:12">
      <c r="A2329" t="str">
        <v>CA-2016-140543</v>
      </c>
      <c r="B2329" t="str">
        <f>INDEX(Orders[Customer ID], MATCH(A2329, Orders[Order ID],0))</f>
        <v>Co-12640</v>
      </c>
      <c r="C2329" s="4">
        <f>INDEX(Orders[Order Date], MATCH(A2329, Orders[Order ID],0))</f>
        <v>42550</v>
      </c>
      <c r="D2329">
        <f>SUMIF(Orders[Order ID], A2329, Orders[Sales])</f>
        <v>191.88</v>
      </c>
      <c r="I2329" t="s">
        <v>5010</v>
      </c>
      <c r="J2329" t="s">
        <v>5011</v>
      </c>
      <c r="K2329">
        <v>42550</v>
      </c>
      <c r="L2329">
        <v>191.88</v>
      </c>
    </row>
    <row r="2330" spans="1:12">
      <c r="A2330" t="str">
        <v>CA-2016-140564</v>
      </c>
      <c r="B2330" t="str">
        <f>INDEX(Orders[Customer ID], MATCH(A2330, Orders[Order ID],0))</f>
        <v>TC-21475</v>
      </c>
      <c r="C2330" s="4">
        <f>INDEX(Orders[Order Date], MATCH(A2330, Orders[Order ID],0))</f>
        <v>42709</v>
      </c>
      <c r="D2330">
        <f>SUMIF(Orders[Order ID], A2330, Orders[Sales])</f>
        <v>33.92</v>
      </c>
      <c r="I2330" t="s">
        <v>4119</v>
      </c>
      <c r="J2330" t="s">
        <v>2751</v>
      </c>
      <c r="K2330">
        <v>42709</v>
      </c>
      <c r="L2330">
        <v>33.92</v>
      </c>
    </row>
    <row r="2331" spans="1:12">
      <c r="A2331" t="str">
        <v>CA-2016-140571</v>
      </c>
      <c r="B2331" t="str">
        <f>INDEX(Orders[Customer ID], MATCH(A2331, Orders[Order ID],0))</f>
        <v>SJ-20125</v>
      </c>
      <c r="C2331" s="4">
        <f>INDEX(Orders[Order Date], MATCH(A2331, Orders[Order ID],0))</f>
        <v>42444</v>
      </c>
      <c r="D2331">
        <f>SUMIF(Orders[Order ID], A2331, Orders[Sales])</f>
        <v>365.44</v>
      </c>
      <c r="I2331" t="s">
        <v>5389</v>
      </c>
      <c r="J2331" t="s">
        <v>2027</v>
      </c>
      <c r="K2331">
        <v>42444</v>
      </c>
      <c r="L2331">
        <v>365.44</v>
      </c>
    </row>
    <row r="2332" spans="1:12">
      <c r="A2332" t="str">
        <v>CA-2016-140613</v>
      </c>
      <c r="B2332" t="str">
        <f>INDEX(Orders[Customer ID], MATCH(A2332, Orders[Order ID],0))</f>
        <v>KN-16705</v>
      </c>
      <c r="C2332" s="4">
        <f>INDEX(Orders[Order Date], MATCH(A2332, Orders[Order ID],0))</f>
        <v>42573</v>
      </c>
      <c r="D2332">
        <f>SUMIF(Orders[Order ID], A2332, Orders[Sales])</f>
        <v>86.2</v>
      </c>
      <c r="I2332" t="s">
        <v>4931</v>
      </c>
      <c r="J2332" t="s">
        <v>2098</v>
      </c>
      <c r="K2332">
        <v>42573</v>
      </c>
      <c r="L2332">
        <v>86.2</v>
      </c>
    </row>
    <row r="2333" spans="1:12">
      <c r="A2333" t="str">
        <v>CA-2016-140634</v>
      </c>
      <c r="B2333" t="str">
        <f>INDEX(Orders[Customer ID], MATCH(A2333, Orders[Order ID],0))</f>
        <v>HL-15040</v>
      </c>
      <c r="C2333" s="4">
        <f>INDEX(Orders[Order Date], MATCH(A2333, Orders[Order ID],0))</f>
        <v>42646</v>
      </c>
      <c r="D2333">
        <f>SUMIF(Orders[Order ID], A2333, Orders[Sales])</f>
        <v>15.648</v>
      </c>
      <c r="I2333" t="s">
        <v>4535</v>
      </c>
      <c r="J2333" t="s">
        <v>1176</v>
      </c>
      <c r="K2333">
        <v>42646</v>
      </c>
      <c r="L2333">
        <v>15.648</v>
      </c>
    </row>
    <row r="2334" spans="1:12">
      <c r="A2334" t="str">
        <v>CA-2016-140641</v>
      </c>
      <c r="B2334" t="str">
        <f>INDEX(Orders[Customer ID], MATCH(A2334, Orders[Order ID],0))</f>
        <v>EP-13915</v>
      </c>
      <c r="C2334" s="4">
        <f>INDEX(Orders[Order Date], MATCH(A2334, Orders[Order ID],0))</f>
        <v>42671</v>
      </c>
      <c r="D2334">
        <f>SUMIF(Orders[Order ID], A2334, Orders[Sales])</f>
        <v>38.19</v>
      </c>
      <c r="I2334" t="s">
        <v>4436</v>
      </c>
      <c r="J2334" t="s">
        <v>328</v>
      </c>
      <c r="K2334">
        <v>42671</v>
      </c>
      <c r="L2334">
        <v>38.19</v>
      </c>
    </row>
    <row r="2335" spans="1:12">
      <c r="A2335" t="str">
        <v>CA-2016-140746</v>
      </c>
      <c r="B2335" t="str">
        <f>INDEX(Orders[Customer ID], MATCH(A2335, Orders[Order ID],0))</f>
        <v>RC-19825</v>
      </c>
      <c r="C2335" s="4">
        <f>INDEX(Orders[Order Date], MATCH(A2335, Orders[Order ID],0))</f>
        <v>42384</v>
      </c>
      <c r="D2335">
        <f>SUMIF(Orders[Order ID], A2335, Orders[Sales])</f>
        <v>181.797</v>
      </c>
      <c r="I2335" t="s">
        <v>5529</v>
      </c>
      <c r="J2335" t="s">
        <v>3964</v>
      </c>
      <c r="K2335">
        <v>42384</v>
      </c>
      <c r="L2335">
        <v>181.797</v>
      </c>
    </row>
    <row r="2336" spans="1:12">
      <c r="A2336" t="str">
        <v>CA-2016-140774</v>
      </c>
      <c r="B2336" t="str">
        <f>INDEX(Orders[Customer ID], MATCH(A2336, Orders[Order ID],0))</f>
        <v>BE-11455</v>
      </c>
      <c r="C2336" s="4">
        <f>INDEX(Orders[Order Date], MATCH(A2336, Orders[Order ID],0))</f>
        <v>42618</v>
      </c>
      <c r="D2336">
        <f>SUMIF(Orders[Order ID], A2336, Orders[Sales])</f>
        <v>107.94</v>
      </c>
      <c r="I2336" t="s">
        <v>4723</v>
      </c>
      <c r="J2336" t="s">
        <v>3460</v>
      </c>
      <c r="K2336">
        <v>42618</v>
      </c>
      <c r="L2336">
        <v>107.94</v>
      </c>
    </row>
    <row r="2337" spans="1:12">
      <c r="A2337" t="str">
        <v>CA-2016-140928</v>
      </c>
      <c r="B2337" t="str">
        <f>INDEX(Orders[Customer ID], MATCH(A2337, Orders[Order ID],0))</f>
        <v>NB-18655</v>
      </c>
      <c r="C2337" s="4">
        <f>INDEX(Orders[Order Date], MATCH(A2337, Orders[Order ID],0))</f>
        <v>42631</v>
      </c>
      <c r="D2337">
        <f>SUMIF(Orders[Order ID], A2337, Orders[Sales])</f>
        <v>383.43799999999999</v>
      </c>
      <c r="I2337" t="s">
        <v>4637</v>
      </c>
      <c r="J2337" t="s">
        <v>480</v>
      </c>
      <c r="K2337">
        <v>42631</v>
      </c>
      <c r="L2337">
        <v>383.43799999999999</v>
      </c>
    </row>
    <row r="2338" spans="1:12">
      <c r="A2338" t="str">
        <v>CA-2016-140935</v>
      </c>
      <c r="B2338" t="str">
        <f>INDEX(Orders[Customer ID], MATCH(A2338, Orders[Order ID],0))</f>
        <v>AB-10015</v>
      </c>
      <c r="C2338" s="4">
        <f>INDEX(Orders[Order Date], MATCH(A2338, Orders[Order ID],0))</f>
        <v>42684</v>
      </c>
      <c r="D2338">
        <f>SUMIF(Orders[Order ID], A2338, Orders[Sales])</f>
        <v>563.93999999999994</v>
      </c>
      <c r="I2338" t="s">
        <v>4351</v>
      </c>
      <c r="J2338" t="s">
        <v>4352</v>
      </c>
      <c r="K2338">
        <v>42684</v>
      </c>
      <c r="L2338">
        <v>563.93999999999994</v>
      </c>
    </row>
    <row r="2339" spans="1:12">
      <c r="A2339" t="str">
        <v>CA-2016-140977</v>
      </c>
      <c r="B2339" t="str">
        <f>INDEX(Orders[Customer ID], MATCH(A2339, Orders[Order ID],0))</f>
        <v>JL-15175</v>
      </c>
      <c r="C2339" s="4">
        <f>INDEX(Orders[Order Date], MATCH(A2339, Orders[Order ID],0))</f>
        <v>42537</v>
      </c>
      <c r="D2339">
        <f>SUMIF(Orders[Order ID], A2339, Orders[Sales])</f>
        <v>91.474999999999994</v>
      </c>
      <c r="I2339" t="s">
        <v>5069</v>
      </c>
      <c r="J2339" t="s">
        <v>177</v>
      </c>
      <c r="K2339">
        <v>42537</v>
      </c>
      <c r="L2339">
        <v>91.474999999999994</v>
      </c>
    </row>
    <row r="2340" spans="1:12">
      <c r="A2340" t="str">
        <v>CA-2016-141019</v>
      </c>
      <c r="B2340" t="str">
        <f>INDEX(Orders[Customer ID], MATCH(A2340, Orders[Order ID],0))</f>
        <v>LH-17155</v>
      </c>
      <c r="C2340" s="4">
        <f>INDEX(Orders[Order Date], MATCH(A2340, Orders[Order ID],0))</f>
        <v>42504</v>
      </c>
      <c r="D2340">
        <f>SUMIF(Orders[Order ID], A2340, Orders[Sales])</f>
        <v>79.384</v>
      </c>
      <c r="I2340" t="s">
        <v>5195</v>
      </c>
      <c r="J2340" t="s">
        <v>4071</v>
      </c>
      <c r="K2340">
        <v>42504</v>
      </c>
      <c r="L2340">
        <v>79.384</v>
      </c>
    </row>
    <row r="2341" spans="1:12">
      <c r="A2341" t="str">
        <v>CA-2016-141082</v>
      </c>
      <c r="B2341" t="str">
        <f>INDEX(Orders[Customer ID], MATCH(A2341, Orders[Order ID],0))</f>
        <v>FM-14380</v>
      </c>
      <c r="C2341" s="4">
        <f>INDEX(Orders[Order Date], MATCH(A2341, Orders[Order ID],0))</f>
        <v>42713</v>
      </c>
      <c r="D2341">
        <f>SUMIF(Orders[Order ID], A2341, Orders[Sales])</f>
        <v>125.81</v>
      </c>
      <c r="I2341" t="s">
        <v>4081</v>
      </c>
      <c r="J2341" t="s">
        <v>2686</v>
      </c>
      <c r="K2341">
        <v>42713</v>
      </c>
      <c r="L2341">
        <v>125.81</v>
      </c>
    </row>
    <row r="2342" spans="1:12">
      <c r="A2342" t="str">
        <v>CA-2016-141180</v>
      </c>
      <c r="B2342" t="str">
        <f>INDEX(Orders[Customer ID], MATCH(A2342, Orders[Order ID],0))</f>
        <v>DP-13000</v>
      </c>
      <c r="C2342" s="4">
        <f>INDEX(Orders[Order Date], MATCH(A2342, Orders[Order ID],0))</f>
        <v>42505</v>
      </c>
      <c r="D2342">
        <f>SUMIF(Orders[Order ID], A2342, Orders[Sales])</f>
        <v>7.7640000000000002</v>
      </c>
      <c r="I2342" t="s">
        <v>5193</v>
      </c>
      <c r="J2342" t="s">
        <v>2567</v>
      </c>
      <c r="K2342">
        <v>42505</v>
      </c>
      <c r="L2342">
        <v>7.7640000000000002</v>
      </c>
    </row>
    <row r="2343" spans="1:12">
      <c r="A2343" t="str">
        <v>CA-2016-141397</v>
      </c>
      <c r="B2343" t="str">
        <f>INDEX(Orders[Customer ID], MATCH(A2343, Orders[Order ID],0))</f>
        <v>RC-19825</v>
      </c>
      <c r="C2343" s="4">
        <f>INDEX(Orders[Order Date], MATCH(A2343, Orders[Order ID],0))</f>
        <v>42541</v>
      </c>
      <c r="D2343">
        <f>SUMIF(Orders[Order ID], A2343, Orders[Sales])</f>
        <v>409.76</v>
      </c>
      <c r="I2343" t="s">
        <v>5049</v>
      </c>
      <c r="J2343" t="s">
        <v>3964</v>
      </c>
      <c r="K2343">
        <v>42541</v>
      </c>
      <c r="L2343">
        <v>409.76</v>
      </c>
    </row>
    <row r="2344" spans="1:12">
      <c r="A2344" t="str">
        <v>CA-2016-141523</v>
      </c>
      <c r="B2344" t="str">
        <f>INDEX(Orders[Customer ID], MATCH(A2344, Orders[Order ID],0))</f>
        <v>MH-17440</v>
      </c>
      <c r="C2344" s="4">
        <f>INDEX(Orders[Order Date], MATCH(A2344, Orders[Order ID],0))</f>
        <v>42723</v>
      </c>
      <c r="D2344">
        <f>SUMIF(Orders[Order ID], A2344, Orders[Sales])</f>
        <v>37.768000000000001</v>
      </c>
      <c r="I2344" t="s">
        <v>4010</v>
      </c>
      <c r="J2344" t="s">
        <v>4011</v>
      </c>
      <c r="K2344">
        <v>42723</v>
      </c>
      <c r="L2344">
        <v>37.768000000000001</v>
      </c>
    </row>
    <row r="2345" spans="1:12">
      <c r="A2345" t="str">
        <v>CA-2016-141551</v>
      </c>
      <c r="B2345" t="str">
        <f>INDEX(Orders[Customer ID], MATCH(A2345, Orders[Order ID],0))</f>
        <v>BP-11230</v>
      </c>
      <c r="C2345" s="4">
        <f>INDEX(Orders[Order Date], MATCH(A2345, Orders[Order ID],0))</f>
        <v>42637</v>
      </c>
      <c r="D2345">
        <f>SUMIF(Orders[Order ID], A2345, Orders[Sales])</f>
        <v>12.86</v>
      </c>
      <c r="I2345" t="s">
        <v>4591</v>
      </c>
      <c r="J2345" t="s">
        <v>1045</v>
      </c>
      <c r="K2345">
        <v>42637</v>
      </c>
      <c r="L2345">
        <v>12.86</v>
      </c>
    </row>
    <row r="2346" spans="1:12">
      <c r="A2346" t="str">
        <v>CA-2016-141586</v>
      </c>
      <c r="B2346" t="str">
        <f>INDEX(Orders[Customer ID], MATCH(A2346, Orders[Order ID],0))</f>
        <v>NK-18490</v>
      </c>
      <c r="C2346" s="4">
        <f>INDEX(Orders[Order Date], MATCH(A2346, Orders[Order ID],0))</f>
        <v>42660</v>
      </c>
      <c r="D2346">
        <f>SUMIF(Orders[Order ID], A2346, Orders[Sales])</f>
        <v>18.16</v>
      </c>
      <c r="I2346" t="s">
        <v>4489</v>
      </c>
      <c r="J2346" t="s">
        <v>1711</v>
      </c>
      <c r="K2346">
        <v>42660</v>
      </c>
      <c r="L2346">
        <v>18.16</v>
      </c>
    </row>
    <row r="2347" spans="1:12">
      <c r="A2347" t="str">
        <v>CA-2016-141887</v>
      </c>
      <c r="B2347" t="str">
        <f>INDEX(Orders[Customer ID], MATCH(A2347, Orders[Order ID],0))</f>
        <v>MP-17470</v>
      </c>
      <c r="C2347" s="4">
        <f>INDEX(Orders[Order Date], MATCH(A2347, Orders[Order ID],0))</f>
        <v>42380</v>
      </c>
      <c r="D2347">
        <f>SUMIF(Orders[Order ID], A2347, Orders[Sales])</f>
        <v>54.991999999999997</v>
      </c>
      <c r="I2347" t="s">
        <v>5535</v>
      </c>
      <c r="J2347" t="s">
        <v>5536</v>
      </c>
      <c r="K2347">
        <v>42380</v>
      </c>
      <c r="L2347">
        <v>54.991999999999997</v>
      </c>
    </row>
    <row r="2348" spans="1:12">
      <c r="A2348" t="str">
        <v>CA-2016-141957</v>
      </c>
      <c r="B2348" t="str">
        <f>INDEX(Orders[Customer ID], MATCH(A2348, Orders[Order ID],0))</f>
        <v>JG-15310</v>
      </c>
      <c r="C2348" s="4">
        <f>INDEX(Orders[Order Date], MATCH(A2348, Orders[Order ID],0))</f>
        <v>42572</v>
      </c>
      <c r="D2348">
        <f>SUMIF(Orders[Order ID], A2348, Orders[Sales])</f>
        <v>195.92000000000002</v>
      </c>
      <c r="I2348" t="s">
        <v>4934</v>
      </c>
      <c r="J2348" t="s">
        <v>82</v>
      </c>
      <c r="K2348">
        <v>42572</v>
      </c>
      <c r="L2348">
        <v>195.92000000000002</v>
      </c>
    </row>
    <row r="2349" spans="1:12">
      <c r="A2349" t="str">
        <v>CA-2016-142097</v>
      </c>
      <c r="B2349" t="str">
        <f>INDEX(Orders[Customer ID], MATCH(A2349, Orders[Order ID],0))</f>
        <v>QJ-19255</v>
      </c>
      <c r="C2349" s="4">
        <f>INDEX(Orders[Order Date], MATCH(A2349, Orders[Order ID],0))</f>
        <v>42658</v>
      </c>
      <c r="D2349">
        <f>SUMIF(Orders[Order ID], A2349, Orders[Sales])</f>
        <v>342.76</v>
      </c>
      <c r="I2349" t="s">
        <v>4496</v>
      </c>
      <c r="J2349" t="s">
        <v>653</v>
      </c>
      <c r="K2349">
        <v>42658</v>
      </c>
      <c r="L2349">
        <v>342.76</v>
      </c>
    </row>
    <row r="2350" spans="1:12">
      <c r="A2350" t="str">
        <v>CA-2016-142335</v>
      </c>
      <c r="B2350" t="str">
        <f>INDEX(Orders[Customer ID], MATCH(A2350, Orders[Order ID],0))</f>
        <v>MP-17965</v>
      </c>
      <c r="C2350" s="4">
        <f>INDEX(Orders[Order Date], MATCH(A2350, Orders[Order ID],0))</f>
        <v>42719</v>
      </c>
      <c r="D2350">
        <f>SUMIF(Orders[Order ID], A2350, Orders[Sales])</f>
        <v>1949.31</v>
      </c>
      <c r="I2350" t="s">
        <v>4039</v>
      </c>
      <c r="J2350" t="s">
        <v>1746</v>
      </c>
      <c r="K2350">
        <v>42719</v>
      </c>
      <c r="L2350">
        <v>1949.31</v>
      </c>
    </row>
    <row r="2351" spans="1:12">
      <c r="A2351" t="str">
        <v>CA-2016-142370</v>
      </c>
      <c r="B2351" t="str">
        <f>INDEX(Orders[Customer ID], MATCH(A2351, Orders[Order ID],0))</f>
        <v>TP-21130</v>
      </c>
      <c r="C2351" s="4">
        <f>INDEX(Orders[Order Date], MATCH(A2351, Orders[Order ID],0))</f>
        <v>42632</v>
      </c>
      <c r="D2351">
        <f>SUMIF(Orders[Order ID], A2351, Orders[Sales])</f>
        <v>254.98999999999998</v>
      </c>
      <c r="I2351" t="s">
        <v>4629</v>
      </c>
      <c r="J2351" t="s">
        <v>226</v>
      </c>
      <c r="K2351">
        <v>42632</v>
      </c>
      <c r="L2351">
        <v>254.98999999999998</v>
      </c>
    </row>
    <row r="2352" spans="1:12">
      <c r="A2352" t="str">
        <v>CA-2016-142398</v>
      </c>
      <c r="B2352" t="str">
        <f>INDEX(Orders[Customer ID], MATCH(A2352, Orders[Order ID],0))</f>
        <v>BP-11290</v>
      </c>
      <c r="C2352" s="4">
        <f>INDEX(Orders[Order Date], MATCH(A2352, Orders[Order ID],0))</f>
        <v>42472</v>
      </c>
      <c r="D2352">
        <f>SUMIF(Orders[Order ID], A2352, Orders[Sales])</f>
        <v>651.49599999999998</v>
      </c>
      <c r="I2352" t="s">
        <v>5303</v>
      </c>
      <c r="J2352" t="s">
        <v>340</v>
      </c>
      <c r="K2352">
        <v>42472</v>
      </c>
      <c r="L2352">
        <v>651.49599999999998</v>
      </c>
    </row>
    <row r="2353" spans="1:12">
      <c r="A2353" t="str">
        <v>CA-2016-142405</v>
      </c>
      <c r="B2353" t="str">
        <f>INDEX(Orders[Customer ID], MATCH(A2353, Orders[Order ID],0))</f>
        <v>SE-20110</v>
      </c>
      <c r="C2353" s="4">
        <f>INDEX(Orders[Order Date], MATCH(A2353, Orders[Order ID],0))</f>
        <v>42532</v>
      </c>
      <c r="D2353">
        <f>SUMIF(Orders[Order ID], A2353, Orders[Sales])</f>
        <v>458.57400000000001</v>
      </c>
      <c r="I2353" t="s">
        <v>5093</v>
      </c>
      <c r="J2353" t="s">
        <v>284</v>
      </c>
      <c r="K2353">
        <v>42532</v>
      </c>
      <c r="L2353">
        <v>458.57400000000001</v>
      </c>
    </row>
    <row r="2354" spans="1:12">
      <c r="A2354" t="str">
        <v>CA-2016-142524</v>
      </c>
      <c r="B2354" t="str">
        <f>INDEX(Orders[Customer ID], MATCH(A2354, Orders[Order ID],0))</f>
        <v>MB-18085</v>
      </c>
      <c r="C2354" s="4">
        <f>INDEX(Orders[Order Date], MATCH(A2354, Orders[Order ID],0))</f>
        <v>42617</v>
      </c>
      <c r="D2354">
        <f>SUMIF(Orders[Order ID], A2354, Orders[Sales])</f>
        <v>296.51</v>
      </c>
      <c r="I2354" t="s">
        <v>4746</v>
      </c>
      <c r="J2354" t="s">
        <v>1216</v>
      </c>
      <c r="K2354">
        <v>42617</v>
      </c>
      <c r="L2354">
        <v>296.51</v>
      </c>
    </row>
    <row r="2355" spans="1:12">
      <c r="A2355" t="str">
        <v>CA-2016-142545</v>
      </c>
      <c r="B2355" t="str">
        <f>INDEX(Orders[Customer ID], MATCH(A2355, Orders[Order ID],0))</f>
        <v>JD-15895</v>
      </c>
      <c r="C2355" s="4">
        <f>INDEX(Orders[Order Date], MATCH(A2355, Orders[Order ID],0))</f>
        <v>42671</v>
      </c>
      <c r="D2355">
        <f>SUMIF(Orders[Order ID], A2355, Orders[Sales])</f>
        <v>1263.67</v>
      </c>
      <c r="I2355" t="s">
        <v>4430</v>
      </c>
      <c r="J2355" t="s">
        <v>4165</v>
      </c>
      <c r="K2355">
        <v>42671</v>
      </c>
      <c r="L2355">
        <v>1263.67</v>
      </c>
    </row>
    <row r="2356" spans="1:12">
      <c r="A2356" t="str">
        <v>CA-2016-142594</v>
      </c>
      <c r="B2356" t="str">
        <f>INDEX(Orders[Customer ID], MATCH(A2356, Orders[Order ID],0))</f>
        <v>EJ-14155</v>
      </c>
      <c r="C2356" s="4">
        <f>INDEX(Orders[Order Date], MATCH(A2356, Orders[Order ID],0))</f>
        <v>42705</v>
      </c>
      <c r="D2356">
        <f>SUMIF(Orders[Order ID], A2356, Orders[Sales])</f>
        <v>1517.049</v>
      </c>
      <c r="I2356" t="s">
        <v>4163</v>
      </c>
      <c r="J2356" t="s">
        <v>1515</v>
      </c>
      <c r="K2356">
        <v>42705</v>
      </c>
      <c r="L2356">
        <v>1517.049</v>
      </c>
    </row>
    <row r="2357" spans="1:12">
      <c r="A2357" t="str">
        <v>CA-2016-142615</v>
      </c>
      <c r="B2357" t="str">
        <f>INDEX(Orders[Customer ID], MATCH(A2357, Orders[Order ID],0))</f>
        <v>BM-11575</v>
      </c>
      <c r="C2357" s="4">
        <f>INDEX(Orders[Order Date], MATCH(A2357, Orders[Order ID],0))</f>
        <v>42694</v>
      </c>
      <c r="D2357">
        <f>SUMIF(Orders[Order ID], A2357, Orders[Sales])</f>
        <v>27.88</v>
      </c>
      <c r="I2357" t="s">
        <v>4260</v>
      </c>
      <c r="J2357" t="s">
        <v>2153</v>
      </c>
      <c r="K2357">
        <v>42694</v>
      </c>
      <c r="L2357">
        <v>27.88</v>
      </c>
    </row>
    <row r="2358" spans="1:12">
      <c r="A2358" t="str">
        <v>CA-2016-142762</v>
      </c>
      <c r="B2358" t="str">
        <f>INDEX(Orders[Customer ID], MATCH(A2358, Orders[Order ID],0))</f>
        <v>LD-17005</v>
      </c>
      <c r="C2358" s="4">
        <f>INDEX(Orders[Order Date], MATCH(A2358, Orders[Order ID],0))</f>
        <v>42513</v>
      </c>
      <c r="D2358">
        <f>SUMIF(Orders[Order ID], A2358, Orders[Sales])</f>
        <v>37.049999999999997</v>
      </c>
      <c r="I2358" t="s">
        <v>5160</v>
      </c>
      <c r="J2358" t="s">
        <v>4330</v>
      </c>
      <c r="K2358">
        <v>42513</v>
      </c>
      <c r="L2358">
        <v>37.049999999999997</v>
      </c>
    </row>
    <row r="2359" spans="1:12">
      <c r="A2359" t="str">
        <v>CA-2016-142895</v>
      </c>
      <c r="B2359" t="str">
        <f>INDEX(Orders[Customer ID], MATCH(A2359, Orders[Order ID],0))</f>
        <v>BP-11290</v>
      </c>
      <c r="C2359" s="4">
        <f>INDEX(Orders[Order Date], MATCH(A2359, Orders[Order ID],0))</f>
        <v>42572</v>
      </c>
      <c r="D2359">
        <f>SUMIF(Orders[Order ID], A2359, Orders[Sales])</f>
        <v>370.18400000000003</v>
      </c>
      <c r="I2359" t="s">
        <v>4935</v>
      </c>
      <c r="J2359" t="s">
        <v>340</v>
      </c>
      <c r="K2359">
        <v>42572</v>
      </c>
      <c r="L2359">
        <v>370.18400000000003</v>
      </c>
    </row>
    <row r="2360" spans="1:12">
      <c r="A2360" t="str">
        <v>CA-2016-142902</v>
      </c>
      <c r="B2360" t="str">
        <f>INDEX(Orders[Customer ID], MATCH(A2360, Orders[Order ID],0))</f>
        <v>BP-11185</v>
      </c>
      <c r="C2360" s="4">
        <f>INDEX(Orders[Order Date], MATCH(A2360, Orders[Order ID],0))</f>
        <v>42625</v>
      </c>
      <c r="D2360">
        <f>SUMIF(Orders[Order ID], A2360, Orders[Sales])</f>
        <v>503.4</v>
      </c>
      <c r="I2360" t="s">
        <v>4671</v>
      </c>
      <c r="J2360" t="s">
        <v>45</v>
      </c>
      <c r="K2360">
        <v>42625</v>
      </c>
      <c r="L2360">
        <v>503.4</v>
      </c>
    </row>
    <row r="2361" spans="1:12">
      <c r="A2361" t="str">
        <v>CA-2016-142958</v>
      </c>
      <c r="B2361" t="str">
        <f>INDEX(Orders[Customer ID], MATCH(A2361, Orders[Order ID],0))</f>
        <v>RW-19630</v>
      </c>
      <c r="C2361" s="4">
        <f>INDEX(Orders[Order Date], MATCH(A2361, Orders[Order ID],0))</f>
        <v>42717</v>
      </c>
      <c r="D2361">
        <f>SUMIF(Orders[Order ID], A2361, Orders[Sales])</f>
        <v>1120.3679999999999</v>
      </c>
      <c r="I2361" t="s">
        <v>4049</v>
      </c>
      <c r="J2361" t="s">
        <v>1945</v>
      </c>
      <c r="K2361">
        <v>42717</v>
      </c>
      <c r="L2361">
        <v>1120.3679999999999</v>
      </c>
    </row>
    <row r="2362" spans="1:12">
      <c r="A2362" t="str">
        <v>CA-2016-143154</v>
      </c>
      <c r="B2362" t="str">
        <f>INDEX(Orders[Customer ID], MATCH(A2362, Orders[Order ID],0))</f>
        <v>AS-10225</v>
      </c>
      <c r="C2362" s="4">
        <f>INDEX(Orders[Order Date], MATCH(A2362, Orders[Order ID],0))</f>
        <v>42706</v>
      </c>
      <c r="D2362">
        <f>SUMIF(Orders[Order ID], A2362, Orders[Sales])</f>
        <v>165.6</v>
      </c>
      <c r="I2362" t="s">
        <v>4149</v>
      </c>
      <c r="J2362" t="s">
        <v>597</v>
      </c>
      <c r="K2362">
        <v>42706</v>
      </c>
      <c r="L2362">
        <v>165.6</v>
      </c>
    </row>
    <row r="2363" spans="1:12">
      <c r="A2363" t="str">
        <v>CA-2016-143308</v>
      </c>
      <c r="B2363" t="str">
        <f>INDEX(Orders[Customer ID], MATCH(A2363, Orders[Order ID],0))</f>
        <v>RC-19825</v>
      </c>
      <c r="C2363" s="4">
        <f>INDEX(Orders[Order Date], MATCH(A2363, Orders[Order ID],0))</f>
        <v>42678</v>
      </c>
      <c r="D2363">
        <f>SUMIF(Orders[Order ID], A2363, Orders[Sales])</f>
        <v>10.74</v>
      </c>
      <c r="I2363" t="s">
        <v>4387</v>
      </c>
      <c r="J2363" t="s">
        <v>3964</v>
      </c>
      <c r="K2363">
        <v>42678</v>
      </c>
      <c r="L2363">
        <v>10.74</v>
      </c>
    </row>
    <row r="2364" spans="1:12">
      <c r="A2364" t="str">
        <v>CA-2016-143406</v>
      </c>
      <c r="B2364" t="str">
        <f>INDEX(Orders[Customer ID], MATCH(A2364, Orders[Order ID],0))</f>
        <v>LR-17035</v>
      </c>
      <c r="C2364" s="4">
        <f>INDEX(Orders[Order Date], MATCH(A2364, Orders[Order ID],0))</f>
        <v>42639</v>
      </c>
      <c r="D2364">
        <f>SUMIF(Orders[Order ID], A2364, Orders[Sales])</f>
        <v>547.99699999999996</v>
      </c>
      <c r="I2364" t="s">
        <v>4575</v>
      </c>
      <c r="J2364" t="s">
        <v>2608</v>
      </c>
      <c r="K2364">
        <v>42639</v>
      </c>
      <c r="L2364">
        <v>547.99699999999996</v>
      </c>
    </row>
    <row r="2365" spans="1:12">
      <c r="A2365" t="str">
        <v>CA-2016-143441</v>
      </c>
      <c r="B2365" t="str">
        <f>INDEX(Orders[Customer ID], MATCH(A2365, Orders[Order ID],0))</f>
        <v>EB-14170</v>
      </c>
      <c r="C2365" s="4">
        <f>INDEX(Orders[Order Date], MATCH(A2365, Orders[Order ID],0))</f>
        <v>42679</v>
      </c>
      <c r="D2365">
        <f>SUMIF(Orders[Order ID], A2365, Orders[Sales])</f>
        <v>11.84</v>
      </c>
      <c r="I2365" t="s">
        <v>4381</v>
      </c>
      <c r="J2365" t="s">
        <v>1858</v>
      </c>
      <c r="K2365">
        <v>42679</v>
      </c>
      <c r="L2365">
        <v>11.84</v>
      </c>
    </row>
    <row r="2366" spans="1:12">
      <c r="A2366" t="str">
        <v>CA-2016-143476</v>
      </c>
      <c r="B2366" t="str">
        <f>INDEX(Orders[Customer ID], MATCH(A2366, Orders[Order ID],0))</f>
        <v>LC-16930</v>
      </c>
      <c r="C2366" s="4">
        <f>INDEX(Orders[Order Date], MATCH(A2366, Orders[Order ID],0))</f>
        <v>42624</v>
      </c>
      <c r="D2366">
        <f>SUMIF(Orders[Order ID], A2366, Orders[Sales])</f>
        <v>33.216000000000001</v>
      </c>
      <c r="I2366" t="s">
        <v>4686</v>
      </c>
      <c r="J2366" t="s">
        <v>1112</v>
      </c>
      <c r="K2366">
        <v>42624</v>
      </c>
      <c r="L2366">
        <v>33.216000000000001</v>
      </c>
    </row>
    <row r="2367" spans="1:12">
      <c r="A2367" t="str">
        <v>CA-2016-143609</v>
      </c>
      <c r="B2367" t="str">
        <f>INDEX(Orders[Customer ID], MATCH(A2367, Orders[Order ID],0))</f>
        <v>DB-13270</v>
      </c>
      <c r="C2367" s="4">
        <f>INDEX(Orders[Order Date], MATCH(A2367, Orders[Order ID],0))</f>
        <v>42715</v>
      </c>
      <c r="D2367">
        <f>SUMIF(Orders[Order ID], A2367, Orders[Sales])</f>
        <v>403.92</v>
      </c>
      <c r="I2367" t="s">
        <v>4064</v>
      </c>
      <c r="J2367" t="s">
        <v>1393</v>
      </c>
      <c r="K2367">
        <v>42715</v>
      </c>
      <c r="L2367">
        <v>403.92</v>
      </c>
    </row>
    <row r="2368" spans="1:12">
      <c r="A2368" t="str">
        <v>CA-2016-143714</v>
      </c>
      <c r="B2368" t="str">
        <f>INDEX(Orders[Customer ID], MATCH(A2368, Orders[Order ID],0))</f>
        <v>CC-12370</v>
      </c>
      <c r="C2368" s="4">
        <f>INDEX(Orders[Order Date], MATCH(A2368, Orders[Order ID],0))</f>
        <v>42513</v>
      </c>
      <c r="D2368">
        <f>SUMIF(Orders[Order ID], A2368, Orders[Sales])</f>
        <v>8539.02</v>
      </c>
      <c r="I2368" t="s">
        <v>5163</v>
      </c>
      <c r="J2368" t="s">
        <v>1190</v>
      </c>
      <c r="K2368">
        <v>42513</v>
      </c>
      <c r="L2368">
        <v>8539.02</v>
      </c>
    </row>
    <row r="2369" spans="1:12">
      <c r="A2369" t="str">
        <v>CA-2016-143749</v>
      </c>
      <c r="B2369" t="str">
        <f>INDEX(Orders[Customer ID], MATCH(A2369, Orders[Order ID],0))</f>
        <v>AG-10300</v>
      </c>
      <c r="C2369" s="4">
        <f>INDEX(Orders[Order Date], MATCH(A2369, Orders[Order ID],0))</f>
        <v>42709</v>
      </c>
      <c r="D2369">
        <f>SUMIF(Orders[Order ID], A2369, Orders[Sales])</f>
        <v>81.94</v>
      </c>
      <c r="I2369" t="s">
        <v>4117</v>
      </c>
      <c r="J2369" t="s">
        <v>2455</v>
      </c>
      <c r="K2369">
        <v>42709</v>
      </c>
      <c r="L2369">
        <v>81.94</v>
      </c>
    </row>
    <row r="2370" spans="1:12">
      <c r="A2370" t="str">
        <v>CA-2016-143805</v>
      </c>
      <c r="B2370" t="str">
        <f>INDEX(Orders[Customer ID], MATCH(A2370, Orders[Order ID],0))</f>
        <v>JD-15895</v>
      </c>
      <c r="C2370" s="4">
        <f>INDEX(Orders[Order Date], MATCH(A2370, Orders[Order ID],0))</f>
        <v>42705</v>
      </c>
      <c r="D2370">
        <f>SUMIF(Orders[Order ID], A2370, Orders[Sales])</f>
        <v>2145.25</v>
      </c>
      <c r="I2370" t="s">
        <v>4164</v>
      </c>
      <c r="J2370" t="s">
        <v>4165</v>
      </c>
      <c r="K2370">
        <v>42705</v>
      </c>
      <c r="L2370">
        <v>2145.25</v>
      </c>
    </row>
    <row r="2371" spans="1:12">
      <c r="A2371" t="str">
        <v>CA-2016-143910</v>
      </c>
      <c r="B2371" t="str">
        <f>INDEX(Orders[Customer ID], MATCH(A2371, Orders[Order ID],0))</f>
        <v>BC-11125</v>
      </c>
      <c r="C2371" s="4">
        <f>INDEX(Orders[Order Date], MATCH(A2371, Orders[Order ID],0))</f>
        <v>42594</v>
      </c>
      <c r="D2371">
        <f>SUMIF(Orders[Order ID], A2371, Orders[Sales])</f>
        <v>145.76400000000001</v>
      </c>
      <c r="I2371" t="s">
        <v>4866</v>
      </c>
      <c r="J2371" t="s">
        <v>3104</v>
      </c>
      <c r="K2371">
        <v>42594</v>
      </c>
      <c r="L2371">
        <v>145.76400000000001</v>
      </c>
    </row>
    <row r="2372" spans="1:12">
      <c r="A2372" t="str">
        <v>CA-2016-143924</v>
      </c>
      <c r="B2372" t="str">
        <f>INDEX(Orders[Customer ID], MATCH(A2372, Orders[Order ID],0))</f>
        <v>SC-20680</v>
      </c>
      <c r="C2372" s="4">
        <f>INDEX(Orders[Order Date], MATCH(A2372, Orders[Order ID],0))</f>
        <v>42579</v>
      </c>
      <c r="D2372">
        <f>SUMIF(Orders[Order ID], A2372, Orders[Sales])</f>
        <v>130.36000000000001</v>
      </c>
      <c r="I2372" t="s">
        <v>4903</v>
      </c>
      <c r="J2372" t="s">
        <v>2565</v>
      </c>
      <c r="K2372">
        <v>42579</v>
      </c>
      <c r="L2372">
        <v>130.36000000000001</v>
      </c>
    </row>
    <row r="2373" spans="1:12">
      <c r="A2373" t="str">
        <v>CA-2016-144015</v>
      </c>
      <c r="B2373" t="str">
        <f>INDEX(Orders[Customer ID], MATCH(A2373, Orders[Order ID],0))</f>
        <v>AH-10075</v>
      </c>
      <c r="C2373" s="4">
        <f>INDEX(Orders[Order Date], MATCH(A2373, Orders[Order ID],0))</f>
        <v>42547</v>
      </c>
      <c r="D2373">
        <f>SUMIF(Orders[Order ID], A2373, Orders[Sales])</f>
        <v>262.10000000000002</v>
      </c>
      <c r="I2373" t="s">
        <v>5025</v>
      </c>
      <c r="J2373" t="s">
        <v>931</v>
      </c>
      <c r="K2373">
        <v>42547</v>
      </c>
      <c r="L2373">
        <v>262.10000000000002</v>
      </c>
    </row>
    <row r="2374" spans="1:12">
      <c r="A2374" t="str">
        <v>CA-2016-144092</v>
      </c>
      <c r="B2374" t="str">
        <f>INDEX(Orders[Customer ID], MATCH(A2374, Orders[Order ID],0))</f>
        <v>LH-17155</v>
      </c>
      <c r="C2374" s="4">
        <f>INDEX(Orders[Order Date], MATCH(A2374, Orders[Order ID],0))</f>
        <v>42679</v>
      </c>
      <c r="D2374">
        <f>SUMIF(Orders[Order ID], A2374, Orders[Sales])</f>
        <v>344.01800000000003</v>
      </c>
      <c r="I2374" t="s">
        <v>4384</v>
      </c>
      <c r="J2374" t="s">
        <v>4071</v>
      </c>
      <c r="K2374">
        <v>42679</v>
      </c>
      <c r="L2374">
        <v>344.01800000000003</v>
      </c>
    </row>
    <row r="2375" spans="1:12">
      <c r="A2375" t="str">
        <v>CA-2016-144148</v>
      </c>
      <c r="B2375" t="str">
        <f>INDEX(Orders[Customer ID], MATCH(A2375, Orders[Order ID],0))</f>
        <v>AH-10690</v>
      </c>
      <c r="C2375" s="4">
        <f>INDEX(Orders[Order Date], MATCH(A2375, Orders[Order ID],0))</f>
        <v>42582</v>
      </c>
      <c r="D2375">
        <f>SUMIF(Orders[Order ID], A2375, Orders[Sales])</f>
        <v>863.12800000000004</v>
      </c>
      <c r="I2375" t="s">
        <v>4894</v>
      </c>
      <c r="J2375" t="s">
        <v>4293</v>
      </c>
      <c r="K2375">
        <v>42582</v>
      </c>
      <c r="L2375">
        <v>863.12800000000004</v>
      </c>
    </row>
    <row r="2376" spans="1:12">
      <c r="A2376" t="str">
        <v>CA-2016-144218</v>
      </c>
      <c r="B2376" t="str">
        <f>INDEX(Orders[Customer ID], MATCH(A2376, Orders[Order ID],0))</f>
        <v>JD-15895</v>
      </c>
      <c r="C2376" s="4">
        <f>INDEX(Orders[Order Date], MATCH(A2376, Orders[Order ID],0))</f>
        <v>42674</v>
      </c>
      <c r="D2376">
        <f>SUMIF(Orders[Order ID], A2376, Orders[Sales])</f>
        <v>1085.42</v>
      </c>
      <c r="I2376" t="s">
        <v>4419</v>
      </c>
      <c r="J2376" t="s">
        <v>4165</v>
      </c>
      <c r="K2376">
        <v>42674</v>
      </c>
      <c r="L2376">
        <v>1085.42</v>
      </c>
    </row>
    <row r="2377" spans="1:12">
      <c r="A2377" t="str">
        <v>CA-2016-144309</v>
      </c>
      <c r="B2377" t="str">
        <f>INDEX(Orders[Customer ID], MATCH(A2377, Orders[Order ID],0))</f>
        <v>CM-12235</v>
      </c>
      <c r="C2377" s="4">
        <f>INDEX(Orders[Order Date], MATCH(A2377, Orders[Order ID],0))</f>
        <v>42714</v>
      </c>
      <c r="D2377">
        <f>SUMIF(Orders[Order ID], A2377, Orders[Sales])</f>
        <v>698.5</v>
      </c>
      <c r="I2377" t="s">
        <v>4076</v>
      </c>
      <c r="J2377" t="s">
        <v>4077</v>
      </c>
      <c r="K2377">
        <v>42714</v>
      </c>
      <c r="L2377">
        <v>698.5</v>
      </c>
    </row>
    <row r="2378" spans="1:12">
      <c r="A2378" t="str">
        <v>CA-2016-144337</v>
      </c>
      <c r="B2378" t="str">
        <f>INDEX(Orders[Customer ID], MATCH(A2378, Orders[Order ID],0))</f>
        <v>SG-20890</v>
      </c>
      <c r="C2378" s="4">
        <f>INDEX(Orders[Order Date], MATCH(A2378, Orders[Order ID],0))</f>
        <v>42583</v>
      </c>
      <c r="D2378">
        <f>SUMIF(Orders[Order ID], A2378, Orders[Sales])</f>
        <v>19.648</v>
      </c>
      <c r="I2378" t="s">
        <v>4889</v>
      </c>
      <c r="J2378" t="s">
        <v>3272</v>
      </c>
      <c r="K2378">
        <v>42583</v>
      </c>
      <c r="L2378">
        <v>19.648</v>
      </c>
    </row>
    <row r="2379" spans="1:12">
      <c r="A2379" t="str">
        <v>CA-2016-144344</v>
      </c>
      <c r="B2379" t="str">
        <f>INDEX(Orders[Customer ID], MATCH(A2379, Orders[Order ID],0))</f>
        <v>PG-18820</v>
      </c>
      <c r="C2379" s="4">
        <f>INDEX(Orders[Order Date], MATCH(A2379, Orders[Order ID],0))</f>
        <v>42671</v>
      </c>
      <c r="D2379">
        <f>SUMIF(Orders[Order ID], A2379, Orders[Sales])</f>
        <v>314.39300000000003</v>
      </c>
      <c r="I2379" t="s">
        <v>4434</v>
      </c>
      <c r="J2379" t="s">
        <v>997</v>
      </c>
      <c r="K2379">
        <v>42671</v>
      </c>
      <c r="L2379">
        <v>314.39300000000003</v>
      </c>
    </row>
    <row r="2380" spans="1:12">
      <c r="A2380" t="str">
        <v>CA-2016-144400</v>
      </c>
      <c r="B2380" t="str">
        <f>INDEX(Orders[Customer ID], MATCH(A2380, Orders[Order ID],0))</f>
        <v>AC-10420</v>
      </c>
      <c r="C2380" s="4">
        <f>INDEX(Orders[Order Date], MATCH(A2380, Orders[Order ID],0))</f>
        <v>42423</v>
      </c>
      <c r="D2380">
        <f>SUMIF(Orders[Order ID], A2380, Orders[Sales])</f>
        <v>57.576000000000001</v>
      </c>
      <c r="I2380" t="s">
        <v>5454</v>
      </c>
      <c r="J2380" t="s">
        <v>3308</v>
      </c>
      <c r="K2380">
        <v>42423</v>
      </c>
      <c r="L2380">
        <v>57.576000000000001</v>
      </c>
    </row>
    <row r="2381" spans="1:12">
      <c r="A2381" t="str">
        <v>CA-2016-144540</v>
      </c>
      <c r="B2381" t="str">
        <f>INDEX(Orders[Customer ID], MATCH(A2381, Orders[Order ID],0))</f>
        <v>GH-14410</v>
      </c>
      <c r="C2381" s="4">
        <f>INDEX(Orders[Order Date], MATCH(A2381, Orders[Order ID],0))</f>
        <v>42618</v>
      </c>
      <c r="D2381">
        <f>SUMIF(Orders[Order ID], A2381, Orders[Sales])</f>
        <v>91.23</v>
      </c>
      <c r="I2381" t="s">
        <v>4728</v>
      </c>
      <c r="J2381" t="s">
        <v>1785</v>
      </c>
      <c r="K2381">
        <v>42618</v>
      </c>
      <c r="L2381">
        <v>91.23</v>
      </c>
    </row>
    <row r="2382" spans="1:12">
      <c r="A2382" t="str">
        <v>CA-2016-144554</v>
      </c>
      <c r="B2382" t="str">
        <f>INDEX(Orders[Customer ID], MATCH(A2382, Orders[Order ID],0))</f>
        <v>DM-13345</v>
      </c>
      <c r="C2382" s="4">
        <f>INDEX(Orders[Order Date], MATCH(A2382, Orders[Order ID],0))</f>
        <v>42681</v>
      </c>
      <c r="D2382">
        <f>SUMIF(Orders[Order ID], A2382, Orders[Sales])</f>
        <v>119.976</v>
      </c>
      <c r="I2382" t="s">
        <v>4360</v>
      </c>
      <c r="J2382" t="s">
        <v>600</v>
      </c>
      <c r="K2382">
        <v>42681</v>
      </c>
      <c r="L2382">
        <v>119.976</v>
      </c>
    </row>
    <row r="2383" spans="1:12">
      <c r="A2383" t="str">
        <v>CA-2016-144645</v>
      </c>
      <c r="B2383" t="str">
        <f>INDEX(Orders[Customer ID], MATCH(A2383, Orders[Order ID],0))</f>
        <v>NS-18640</v>
      </c>
      <c r="C2383" s="4">
        <f>INDEX(Orders[Order Date], MATCH(A2383, Orders[Order ID],0))</f>
        <v>42402</v>
      </c>
      <c r="D2383">
        <f>SUMIF(Orders[Order ID], A2383, Orders[Sales])</f>
        <v>73.784000000000006</v>
      </c>
      <c r="I2383" t="s">
        <v>5495</v>
      </c>
      <c r="J2383" t="s">
        <v>2885</v>
      </c>
      <c r="K2383">
        <v>42402</v>
      </c>
      <c r="L2383">
        <v>73.784000000000006</v>
      </c>
    </row>
    <row r="2384" spans="1:12">
      <c r="A2384" t="str">
        <v>CA-2016-144729</v>
      </c>
      <c r="B2384" t="str">
        <f>INDEX(Orders[Customer ID], MATCH(A2384, Orders[Order ID],0))</f>
        <v>JE-15745</v>
      </c>
      <c r="C2384" s="4">
        <f>INDEX(Orders[Order Date], MATCH(A2384, Orders[Order ID],0))</f>
        <v>42664</v>
      </c>
      <c r="D2384">
        <f>SUMIF(Orders[Order ID], A2384, Orders[Sales])</f>
        <v>154.44</v>
      </c>
      <c r="I2384" t="s">
        <v>4467</v>
      </c>
      <c r="J2384" t="s">
        <v>1383</v>
      </c>
      <c r="K2384">
        <v>42664</v>
      </c>
      <c r="L2384">
        <v>154.44</v>
      </c>
    </row>
    <row r="2385" spans="1:12">
      <c r="A2385" t="str">
        <v>CA-2016-144764</v>
      </c>
      <c r="B2385" t="str">
        <f>INDEX(Orders[Customer ID], MATCH(A2385, Orders[Order ID],0))</f>
        <v>RL-19615</v>
      </c>
      <c r="C2385" s="4">
        <f>INDEX(Orders[Order Date], MATCH(A2385, Orders[Order ID],0))</f>
        <v>42615</v>
      </c>
      <c r="D2385">
        <f>SUMIF(Orders[Order ID], A2385, Orders[Sales])</f>
        <v>1427.308</v>
      </c>
      <c r="I2385" t="s">
        <v>4765</v>
      </c>
      <c r="J2385" t="s">
        <v>2517</v>
      </c>
      <c r="K2385">
        <v>42615</v>
      </c>
      <c r="L2385">
        <v>1427.308</v>
      </c>
    </row>
    <row r="2386" spans="1:12">
      <c r="A2386" t="str">
        <v>CA-2016-144785</v>
      </c>
      <c r="B2386" t="str">
        <f>INDEX(Orders[Customer ID], MATCH(A2386, Orders[Order ID],0))</f>
        <v>CS-12490</v>
      </c>
      <c r="C2386" s="4">
        <f>INDEX(Orders[Order Date], MATCH(A2386, Orders[Order ID],0))</f>
        <v>42478</v>
      </c>
      <c r="D2386">
        <f>SUMIF(Orders[Order ID], A2386, Orders[Sales])</f>
        <v>13.83</v>
      </c>
      <c r="I2386" t="s">
        <v>5282</v>
      </c>
      <c r="J2386" t="s">
        <v>4416</v>
      </c>
      <c r="K2386">
        <v>42478</v>
      </c>
      <c r="L2386">
        <v>13.83</v>
      </c>
    </row>
    <row r="2387" spans="1:12">
      <c r="A2387" t="str">
        <v>CA-2016-144792</v>
      </c>
      <c r="B2387" t="str">
        <f>INDEX(Orders[Customer ID], MATCH(A2387, Orders[Order ID],0))</f>
        <v>KD-16615</v>
      </c>
      <c r="C2387" s="4">
        <f>INDEX(Orders[Order Date], MATCH(A2387, Orders[Order ID],0))</f>
        <v>42490</v>
      </c>
      <c r="D2387">
        <f>SUMIF(Orders[Order ID], A2387, Orders[Sales])</f>
        <v>111.88800000000001</v>
      </c>
      <c r="I2387" t="s">
        <v>5251</v>
      </c>
      <c r="J2387" t="s">
        <v>3664</v>
      </c>
      <c r="K2387">
        <v>42490</v>
      </c>
      <c r="L2387">
        <v>111.88800000000001</v>
      </c>
    </row>
    <row r="2388" spans="1:12">
      <c r="A2388" t="str">
        <v>CA-2016-144855</v>
      </c>
      <c r="B2388" t="str">
        <f>INDEX(Orders[Customer ID], MATCH(A2388, Orders[Order ID],0))</f>
        <v>DL-13495</v>
      </c>
      <c r="C2388" s="4">
        <f>INDEX(Orders[Order Date], MATCH(A2388, Orders[Order ID],0))</f>
        <v>42573</v>
      </c>
      <c r="D2388">
        <f>SUMIF(Orders[Order ID], A2388, Orders[Sales])</f>
        <v>6.3</v>
      </c>
      <c r="I2388" t="s">
        <v>4928</v>
      </c>
      <c r="J2388" t="s">
        <v>1796</v>
      </c>
      <c r="K2388">
        <v>42573</v>
      </c>
      <c r="L2388">
        <v>6.3</v>
      </c>
    </row>
    <row r="2389" spans="1:12">
      <c r="A2389" t="str">
        <v>CA-2016-144911</v>
      </c>
      <c r="B2389" t="str">
        <f>INDEX(Orders[Customer ID], MATCH(A2389, Orders[Order ID],0))</f>
        <v>RW-19630</v>
      </c>
      <c r="C2389" s="4">
        <f>INDEX(Orders[Order Date], MATCH(A2389, Orders[Order ID],0))</f>
        <v>42701</v>
      </c>
      <c r="D2389">
        <f>SUMIF(Orders[Order ID], A2389, Orders[Sales])</f>
        <v>186.95</v>
      </c>
      <c r="I2389" t="s">
        <v>4183</v>
      </c>
      <c r="J2389" t="s">
        <v>1945</v>
      </c>
      <c r="K2389">
        <v>42701</v>
      </c>
      <c r="L2389">
        <v>186.95</v>
      </c>
    </row>
    <row r="2390" spans="1:12">
      <c r="A2390" t="str">
        <v>CA-2016-144939</v>
      </c>
      <c r="B2390" t="str">
        <f>INDEX(Orders[Customer ID], MATCH(A2390, Orders[Order ID],0))</f>
        <v>EB-13870</v>
      </c>
      <c r="C2390" s="4">
        <f>INDEX(Orders[Order Date], MATCH(A2390, Orders[Order ID],0))</f>
        <v>42646</v>
      </c>
      <c r="D2390">
        <f>SUMIF(Orders[Order ID], A2390, Orders[Sales])</f>
        <v>599.29200000000003</v>
      </c>
      <c r="I2390" t="s">
        <v>4537</v>
      </c>
      <c r="J2390" t="s">
        <v>2145</v>
      </c>
      <c r="K2390">
        <v>42646</v>
      </c>
      <c r="L2390">
        <v>599.29200000000003</v>
      </c>
    </row>
    <row r="2391" spans="1:12">
      <c r="A2391" t="str">
        <v>CA-2016-145009</v>
      </c>
      <c r="B2391" t="str">
        <f>INDEX(Orders[Customer ID], MATCH(A2391, Orders[Order ID],0))</f>
        <v>RF-19345</v>
      </c>
      <c r="C2391" s="4">
        <f>INDEX(Orders[Order Date], MATCH(A2391, Orders[Order ID],0))</f>
        <v>42709</v>
      </c>
      <c r="D2391">
        <f>SUMIF(Orders[Order ID], A2391, Orders[Sales])</f>
        <v>11.952</v>
      </c>
      <c r="I2391" t="s">
        <v>4121</v>
      </c>
      <c r="J2391" t="s">
        <v>4122</v>
      </c>
      <c r="K2391">
        <v>42709</v>
      </c>
      <c r="L2391">
        <v>11.952</v>
      </c>
    </row>
    <row r="2392" spans="1:12">
      <c r="A2392" t="str">
        <v>CA-2016-145135</v>
      </c>
      <c r="B2392" t="str">
        <f>INDEX(Orders[Customer ID], MATCH(A2392, Orders[Order ID],0))</f>
        <v>CD-12790</v>
      </c>
      <c r="C2392" s="4">
        <f>INDEX(Orders[Order Date], MATCH(A2392, Orders[Order ID],0))</f>
        <v>42700</v>
      </c>
      <c r="D2392">
        <f>SUMIF(Orders[Order ID], A2392, Orders[Sales])</f>
        <v>73.33</v>
      </c>
      <c r="I2392" t="s">
        <v>4199</v>
      </c>
      <c r="J2392" t="s">
        <v>4200</v>
      </c>
      <c r="K2392">
        <v>42700</v>
      </c>
      <c r="L2392">
        <v>73.33</v>
      </c>
    </row>
    <row r="2393" spans="1:12">
      <c r="A2393" t="str">
        <v>CA-2016-145177</v>
      </c>
      <c r="B2393" t="str">
        <f>INDEX(Orders[Customer ID], MATCH(A2393, Orders[Order ID],0))</f>
        <v>PP-18955</v>
      </c>
      <c r="C2393" s="4">
        <f>INDEX(Orders[Order Date], MATCH(A2393, Orders[Order ID],0))</f>
        <v>42684</v>
      </c>
      <c r="D2393">
        <f>SUMIF(Orders[Order ID], A2393, Orders[Sales])</f>
        <v>899.59</v>
      </c>
      <c r="I2393" t="s">
        <v>4343</v>
      </c>
      <c r="J2393" t="s">
        <v>2076</v>
      </c>
      <c r="K2393">
        <v>42684</v>
      </c>
      <c r="L2393">
        <v>899.59</v>
      </c>
    </row>
    <row r="2394" spans="1:12">
      <c r="A2394" t="str">
        <v>CA-2016-145240</v>
      </c>
      <c r="B2394" t="str">
        <f>INDEX(Orders[Customer ID], MATCH(A2394, Orders[Order ID],0))</f>
        <v>BG-11740</v>
      </c>
      <c r="C2394" s="4">
        <f>INDEX(Orders[Order Date], MATCH(A2394, Orders[Order ID],0))</f>
        <v>42619</v>
      </c>
      <c r="D2394">
        <f>SUMIF(Orders[Order ID], A2394, Orders[Sales])</f>
        <v>10.784000000000001</v>
      </c>
      <c r="I2394" t="s">
        <v>4717</v>
      </c>
      <c r="J2394" t="s">
        <v>1536</v>
      </c>
      <c r="K2394">
        <v>42619</v>
      </c>
      <c r="L2394">
        <v>10.784000000000001</v>
      </c>
    </row>
    <row r="2395" spans="1:12">
      <c r="A2395" t="str">
        <v>CA-2016-145247</v>
      </c>
      <c r="B2395" t="str">
        <f>INDEX(Orders[Customer ID], MATCH(A2395, Orders[Order ID],0))</f>
        <v>ND-18370</v>
      </c>
      <c r="C2395" s="4">
        <f>INDEX(Orders[Order Date], MATCH(A2395, Orders[Order ID],0))</f>
        <v>42495</v>
      </c>
      <c r="D2395">
        <f>SUMIF(Orders[Order ID], A2395, Orders[Sales])</f>
        <v>79.14</v>
      </c>
      <c r="I2395" t="s">
        <v>5226</v>
      </c>
      <c r="J2395" t="s">
        <v>715</v>
      </c>
      <c r="K2395">
        <v>42495</v>
      </c>
      <c r="L2395">
        <v>79.14</v>
      </c>
    </row>
    <row r="2396" spans="1:12">
      <c r="A2396" t="str">
        <v>CA-2016-145261</v>
      </c>
      <c r="B2396" t="str">
        <f>INDEX(Orders[Customer ID], MATCH(A2396, Orders[Order ID],0))</f>
        <v>AH-10120</v>
      </c>
      <c r="C2396" s="4">
        <f>INDEX(Orders[Order Date], MATCH(A2396, Orders[Order ID],0))</f>
        <v>42722</v>
      </c>
      <c r="D2396">
        <f>SUMIF(Orders[Order ID], A2396, Orders[Sales])</f>
        <v>610.41799999999989</v>
      </c>
      <c r="I2396" t="s">
        <v>4023</v>
      </c>
      <c r="J2396" t="s">
        <v>1585</v>
      </c>
      <c r="K2396">
        <v>42722</v>
      </c>
      <c r="L2396">
        <v>610.41799999999989</v>
      </c>
    </row>
    <row r="2397" spans="1:12">
      <c r="A2397" t="str">
        <v>CA-2016-145303</v>
      </c>
      <c r="B2397" t="str">
        <f>INDEX(Orders[Customer ID], MATCH(A2397, Orders[Order ID],0))</f>
        <v>TP-21415</v>
      </c>
      <c r="C2397" s="4">
        <f>INDEX(Orders[Order Date], MATCH(A2397, Orders[Order ID],0))</f>
        <v>42610</v>
      </c>
      <c r="D2397">
        <f>SUMIF(Orders[Order ID], A2397, Orders[Sales])</f>
        <v>179.53680000000003</v>
      </c>
      <c r="I2397" t="s">
        <v>4792</v>
      </c>
      <c r="J2397" t="s">
        <v>2204</v>
      </c>
      <c r="K2397">
        <v>42610</v>
      </c>
      <c r="L2397">
        <v>179.53680000000003</v>
      </c>
    </row>
    <row r="2398" spans="1:12">
      <c r="A2398" t="str">
        <v>CA-2016-145492</v>
      </c>
      <c r="B2398" t="str">
        <f>INDEX(Orders[Customer ID], MATCH(A2398, Orders[Order ID],0))</f>
        <v>MC-17605</v>
      </c>
      <c r="C2398" s="4">
        <f>INDEX(Orders[Order Date], MATCH(A2398, Orders[Order ID],0))</f>
        <v>42694</v>
      </c>
      <c r="D2398">
        <f>SUMIF(Orders[Order ID], A2398, Orders[Sales])</f>
        <v>39</v>
      </c>
      <c r="I2398" t="s">
        <v>4256</v>
      </c>
      <c r="J2398" t="s">
        <v>2354</v>
      </c>
      <c r="K2398">
        <v>42694</v>
      </c>
      <c r="L2398">
        <v>39</v>
      </c>
    </row>
    <row r="2399" spans="1:12">
      <c r="A2399" t="str">
        <v>CA-2016-145499</v>
      </c>
      <c r="B2399" t="str">
        <f>INDEX(Orders[Customer ID], MATCH(A2399, Orders[Order ID],0))</f>
        <v>RW-19690</v>
      </c>
      <c r="C2399" s="4">
        <f>INDEX(Orders[Order Date], MATCH(A2399, Orders[Order ID],0))</f>
        <v>42520</v>
      </c>
      <c r="D2399">
        <f>SUMIF(Orders[Order ID], A2399, Orders[Sales])</f>
        <v>3.282</v>
      </c>
      <c r="I2399" t="s">
        <v>5129</v>
      </c>
      <c r="J2399" t="s">
        <v>1838</v>
      </c>
      <c r="K2399">
        <v>42520</v>
      </c>
      <c r="L2399">
        <v>3.282</v>
      </c>
    </row>
    <row r="2400" spans="1:12">
      <c r="A2400" t="str">
        <v>CA-2016-145548</v>
      </c>
      <c r="B2400" t="str">
        <f>INDEX(Orders[Customer ID], MATCH(A2400, Orders[Order ID],0))</f>
        <v>EB-13750</v>
      </c>
      <c r="C2400" s="4">
        <f>INDEX(Orders[Order Date], MATCH(A2400, Orders[Order ID],0))</f>
        <v>42685</v>
      </c>
      <c r="D2400">
        <f>SUMIF(Orders[Order ID], A2400, Orders[Sales])</f>
        <v>492.96600000000001</v>
      </c>
      <c r="I2400" t="s">
        <v>4333</v>
      </c>
      <c r="J2400" t="s">
        <v>956</v>
      </c>
      <c r="K2400">
        <v>42685</v>
      </c>
      <c r="L2400">
        <v>492.96600000000001</v>
      </c>
    </row>
    <row r="2401" spans="1:12">
      <c r="A2401" t="str">
        <v>CA-2016-145583</v>
      </c>
      <c r="B2401" t="str">
        <f>INDEX(Orders[Customer ID], MATCH(A2401, Orders[Order ID],0))</f>
        <v>LC-16885</v>
      </c>
      <c r="C2401" s="4">
        <f>INDEX(Orders[Order Date], MATCH(A2401, Orders[Order ID],0))</f>
        <v>42656</v>
      </c>
      <c r="D2401">
        <f>SUMIF(Orders[Order ID], A2401, Orders[Sales])</f>
        <v>256.19599999999997</v>
      </c>
      <c r="I2401" t="s">
        <v>4503</v>
      </c>
      <c r="J2401" t="s">
        <v>422</v>
      </c>
      <c r="K2401">
        <v>42656</v>
      </c>
      <c r="L2401">
        <v>256.19599999999997</v>
      </c>
    </row>
    <row r="2402" spans="1:12">
      <c r="A2402" t="str">
        <v>CA-2016-145611</v>
      </c>
      <c r="B2402" t="str">
        <f>INDEX(Orders[Customer ID], MATCH(A2402, Orders[Order ID],0))</f>
        <v>HA-14905</v>
      </c>
      <c r="C2402" s="4">
        <f>INDEX(Orders[Order Date], MATCH(A2402, Orders[Order ID],0))</f>
        <v>42633</v>
      </c>
      <c r="D2402">
        <f>SUMIF(Orders[Order ID], A2402, Orders[Sales])</f>
        <v>393.25</v>
      </c>
      <c r="I2402" t="s">
        <v>4621</v>
      </c>
      <c r="J2402" t="s">
        <v>1695</v>
      </c>
      <c r="K2402">
        <v>42633</v>
      </c>
      <c r="L2402">
        <v>393.25</v>
      </c>
    </row>
    <row r="2403" spans="1:12">
      <c r="A2403" t="str">
        <v>CA-2016-145625</v>
      </c>
      <c r="B2403" t="str">
        <f>INDEX(Orders[Customer ID], MATCH(A2403, Orders[Order ID],0))</f>
        <v>KC-16540</v>
      </c>
      <c r="C2403" s="4">
        <f>INDEX(Orders[Order Date], MATCH(A2403, Orders[Order ID],0))</f>
        <v>42624</v>
      </c>
      <c r="D2403">
        <f>SUMIF(Orders[Order ID], A2403, Orders[Sales])</f>
        <v>3354.98</v>
      </c>
      <c r="I2403" t="s">
        <v>4678</v>
      </c>
      <c r="J2403" t="s">
        <v>2059</v>
      </c>
      <c r="K2403">
        <v>42624</v>
      </c>
      <c r="L2403">
        <v>3354.98</v>
      </c>
    </row>
    <row r="2404" spans="1:12">
      <c r="A2404" t="str">
        <v>CA-2016-145709</v>
      </c>
      <c r="B2404" t="str">
        <f>INDEX(Orders[Customer ID], MATCH(A2404, Orders[Order ID],0))</f>
        <v>AH-10690</v>
      </c>
      <c r="C2404" s="4">
        <f>INDEX(Orders[Order Date], MATCH(A2404, Orders[Order ID],0))</f>
        <v>42647</v>
      </c>
      <c r="D2404">
        <f>SUMIF(Orders[Order ID], A2404, Orders[Sales])</f>
        <v>64.248000000000005</v>
      </c>
      <c r="I2404" t="s">
        <v>4534</v>
      </c>
      <c r="J2404" t="s">
        <v>4293</v>
      </c>
      <c r="K2404">
        <v>42647</v>
      </c>
      <c r="L2404">
        <v>64.248000000000005</v>
      </c>
    </row>
    <row r="2405" spans="1:12">
      <c r="A2405" t="str">
        <v>CA-2016-145730</v>
      </c>
      <c r="B2405" t="str">
        <f>INDEX(Orders[Customer ID], MATCH(A2405, Orders[Order ID],0))</f>
        <v>CC-12220</v>
      </c>
      <c r="C2405" s="4">
        <f>INDEX(Orders[Order Date], MATCH(A2405, Orders[Order ID],0))</f>
        <v>42432</v>
      </c>
      <c r="D2405">
        <f>SUMIF(Orders[Order ID], A2405, Orders[Sales])</f>
        <v>962.40600000000006</v>
      </c>
      <c r="I2405" t="s">
        <v>5440</v>
      </c>
      <c r="J2405" t="s">
        <v>499</v>
      </c>
      <c r="K2405">
        <v>42432</v>
      </c>
      <c r="L2405">
        <v>962.40600000000006</v>
      </c>
    </row>
    <row r="2406" spans="1:12">
      <c r="A2406" t="str">
        <v>CA-2016-145842</v>
      </c>
      <c r="B2406" t="str">
        <f>INDEX(Orders[Customer ID], MATCH(A2406, Orders[Order ID],0))</f>
        <v>FM-14380</v>
      </c>
      <c r="C2406" s="4">
        <f>INDEX(Orders[Order Date], MATCH(A2406, Orders[Order ID],0))</f>
        <v>42538</v>
      </c>
      <c r="D2406">
        <f>SUMIF(Orders[Order ID], A2406, Orders[Sales])</f>
        <v>40.74</v>
      </c>
      <c r="I2406" t="s">
        <v>5062</v>
      </c>
      <c r="J2406" t="s">
        <v>2686</v>
      </c>
      <c r="K2406">
        <v>42538</v>
      </c>
      <c r="L2406">
        <v>40.74</v>
      </c>
    </row>
    <row r="2407" spans="1:12">
      <c r="A2407" t="str">
        <v>CA-2016-145898</v>
      </c>
      <c r="B2407" t="str">
        <f>INDEX(Orders[Customer ID], MATCH(A2407, Orders[Order ID],0))</f>
        <v>CM-12445</v>
      </c>
      <c r="C2407" s="4">
        <f>INDEX(Orders[Order Date], MATCH(A2407, Orders[Order ID],0))</f>
        <v>42639</v>
      </c>
      <c r="D2407">
        <f>SUMIF(Orders[Order ID], A2407, Orders[Sales])</f>
        <v>124.58000000000001</v>
      </c>
      <c r="I2407" t="s">
        <v>4571</v>
      </c>
      <c r="J2407" t="s">
        <v>4482</v>
      </c>
      <c r="K2407">
        <v>42639</v>
      </c>
      <c r="L2407">
        <v>124.58000000000001</v>
      </c>
    </row>
    <row r="2408" spans="1:12">
      <c r="A2408" t="str">
        <v>CA-2016-145905</v>
      </c>
      <c r="B2408" t="str">
        <f>INDEX(Orders[Customer ID], MATCH(A2408, Orders[Order ID],0))</f>
        <v>AM-10705</v>
      </c>
      <c r="C2408" s="4">
        <f>INDEX(Orders[Order Date], MATCH(A2408, Orders[Order ID],0))</f>
        <v>42631</v>
      </c>
      <c r="D2408">
        <f>SUMIF(Orders[Order ID], A2408, Orders[Sales])</f>
        <v>1264.1400000000001</v>
      </c>
      <c r="I2408" t="s">
        <v>4638</v>
      </c>
      <c r="J2408" t="s">
        <v>2813</v>
      </c>
      <c r="K2408">
        <v>42631</v>
      </c>
      <c r="L2408">
        <v>1264.1400000000001</v>
      </c>
    </row>
    <row r="2409" spans="1:12">
      <c r="A2409" t="str">
        <v>CA-2016-145919</v>
      </c>
      <c r="B2409" t="str">
        <f>INDEX(Orders[Customer ID], MATCH(A2409, Orders[Order ID],0))</f>
        <v>HG-14965</v>
      </c>
      <c r="C2409" s="4">
        <f>INDEX(Orders[Order Date], MATCH(A2409, Orders[Order ID],0))</f>
        <v>42722</v>
      </c>
      <c r="D2409">
        <f>SUMIF(Orders[Order ID], A2409, Orders[Sales])</f>
        <v>802.02</v>
      </c>
      <c r="I2409" t="s">
        <v>4018</v>
      </c>
      <c r="J2409" t="s">
        <v>633</v>
      </c>
      <c r="K2409">
        <v>42722</v>
      </c>
      <c r="L2409">
        <v>802.02</v>
      </c>
    </row>
    <row r="2410" spans="1:12">
      <c r="A2410" t="str">
        <v>CA-2016-145982</v>
      </c>
      <c r="B2410" t="str">
        <f>INDEX(Orders[Customer ID], MATCH(A2410, Orders[Order ID],0))</f>
        <v>TB-21055</v>
      </c>
      <c r="C2410" s="4">
        <f>INDEX(Orders[Order Date], MATCH(A2410, Orders[Order ID],0))</f>
        <v>42609</v>
      </c>
      <c r="D2410">
        <f>SUMIF(Orders[Order ID], A2410, Orders[Sales])</f>
        <v>549.77500000000009</v>
      </c>
      <c r="I2410" t="s">
        <v>4795</v>
      </c>
      <c r="J2410" t="s">
        <v>2486</v>
      </c>
      <c r="K2410">
        <v>42609</v>
      </c>
      <c r="L2410">
        <v>549.77500000000009</v>
      </c>
    </row>
    <row r="2411" spans="1:12">
      <c r="A2411" t="str">
        <v>CA-2016-146010</v>
      </c>
      <c r="B2411" t="str">
        <f>INDEX(Orders[Customer ID], MATCH(A2411, Orders[Order ID],0))</f>
        <v>EH-14125</v>
      </c>
      <c r="C2411" s="4">
        <f>INDEX(Orders[Order Date], MATCH(A2411, Orders[Order ID],0))</f>
        <v>42510</v>
      </c>
      <c r="D2411">
        <f>SUMIF(Orders[Order ID], A2411, Orders[Sales])</f>
        <v>40.634999999999998</v>
      </c>
      <c r="I2411" t="s">
        <v>5177</v>
      </c>
      <c r="J2411" t="s">
        <v>2733</v>
      </c>
      <c r="K2411">
        <v>42510</v>
      </c>
      <c r="L2411">
        <v>40.634999999999998</v>
      </c>
    </row>
    <row r="2412" spans="1:12">
      <c r="A2412" t="str">
        <v>CA-2016-146143</v>
      </c>
      <c r="B2412" t="str">
        <f>INDEX(Orders[Customer ID], MATCH(A2412, Orders[Order ID],0))</f>
        <v>MC-17845</v>
      </c>
      <c r="C2412" s="4">
        <f>INDEX(Orders[Order Date], MATCH(A2412, Orders[Order ID],0))</f>
        <v>42718</v>
      </c>
      <c r="D2412">
        <f>SUMIF(Orders[Order ID], A2412, Orders[Sales])</f>
        <v>133.38</v>
      </c>
      <c r="I2412" t="s">
        <v>4044</v>
      </c>
      <c r="J2412" t="s">
        <v>39</v>
      </c>
      <c r="K2412">
        <v>42718</v>
      </c>
      <c r="L2412">
        <v>133.38</v>
      </c>
    </row>
    <row r="2413" spans="1:12">
      <c r="A2413" t="str">
        <v>CA-2016-146150</v>
      </c>
      <c r="B2413" t="str">
        <f>INDEX(Orders[Customer ID], MATCH(A2413, Orders[Order ID],0))</f>
        <v>FM-14380</v>
      </c>
      <c r="C2413" s="4">
        <f>INDEX(Orders[Order Date], MATCH(A2413, Orders[Order ID],0))</f>
        <v>42414</v>
      </c>
      <c r="D2413">
        <f>SUMIF(Orders[Order ID], A2413, Orders[Sales])</f>
        <v>264.18</v>
      </c>
      <c r="I2413" t="s">
        <v>5473</v>
      </c>
      <c r="J2413" t="s">
        <v>2686</v>
      </c>
      <c r="K2413">
        <v>42414</v>
      </c>
      <c r="L2413">
        <v>264.18</v>
      </c>
    </row>
    <row r="2414" spans="1:12">
      <c r="A2414" t="str">
        <v>CA-2016-146157</v>
      </c>
      <c r="B2414" t="str">
        <f>INDEX(Orders[Customer ID], MATCH(A2414, Orders[Order ID],0))</f>
        <v>RD-19720</v>
      </c>
      <c r="C2414" s="4">
        <f>INDEX(Orders[Order Date], MATCH(A2414, Orders[Order ID],0))</f>
        <v>42695</v>
      </c>
      <c r="D2414">
        <f>SUMIF(Orders[Order ID], A2414, Orders[Sales])</f>
        <v>141.57599999999999</v>
      </c>
      <c r="I2414" t="s">
        <v>4243</v>
      </c>
      <c r="J2414" t="s">
        <v>573</v>
      </c>
      <c r="K2414">
        <v>42695</v>
      </c>
      <c r="L2414">
        <v>141.57599999999999</v>
      </c>
    </row>
    <row r="2415" spans="1:12">
      <c r="A2415" t="str">
        <v>CA-2016-146171</v>
      </c>
      <c r="B2415" t="str">
        <f>INDEX(Orders[Customer ID], MATCH(A2415, Orders[Order ID],0))</f>
        <v>JP-16135</v>
      </c>
      <c r="C2415" s="4">
        <f>INDEX(Orders[Order Date], MATCH(A2415, Orders[Order ID],0))</f>
        <v>42440</v>
      </c>
      <c r="D2415">
        <f>SUMIF(Orders[Order ID], A2415, Orders[Sales])</f>
        <v>558.24</v>
      </c>
      <c r="I2415" t="s">
        <v>5411</v>
      </c>
      <c r="J2415" t="s">
        <v>2174</v>
      </c>
      <c r="K2415">
        <v>42440</v>
      </c>
      <c r="L2415">
        <v>558.24</v>
      </c>
    </row>
    <row r="2416" spans="1:12">
      <c r="A2416" t="str">
        <v>CA-2016-146206</v>
      </c>
      <c r="B2416" t="str">
        <f>INDEX(Orders[Customer ID], MATCH(A2416, Orders[Order ID],0))</f>
        <v>KT-16480</v>
      </c>
      <c r="C2416" s="4">
        <f>INDEX(Orders[Order Date], MATCH(A2416, Orders[Order ID],0))</f>
        <v>42623</v>
      </c>
      <c r="D2416">
        <f>SUMIF(Orders[Order ID], A2416, Orders[Sales])</f>
        <v>1020.8900000000001</v>
      </c>
      <c r="I2416" t="s">
        <v>4693</v>
      </c>
      <c r="J2416" t="s">
        <v>2143</v>
      </c>
      <c r="K2416">
        <v>42623</v>
      </c>
      <c r="L2416">
        <v>1020.8900000000001</v>
      </c>
    </row>
    <row r="2417" spans="1:12">
      <c r="A2417" t="str">
        <v>CA-2016-146318</v>
      </c>
      <c r="B2417" t="str">
        <f>INDEX(Orders[Customer ID], MATCH(A2417, Orders[Order ID],0))</f>
        <v>MC-17275</v>
      </c>
      <c r="C2417" s="4">
        <f>INDEX(Orders[Order Date], MATCH(A2417, Orders[Order ID],0))</f>
        <v>42391</v>
      </c>
      <c r="D2417">
        <f>SUMIF(Orders[Order ID], A2417, Orders[Sales])</f>
        <v>12.96</v>
      </c>
      <c r="I2417" t="s">
        <v>5520</v>
      </c>
      <c r="J2417" t="s">
        <v>1798</v>
      </c>
      <c r="K2417">
        <v>42391</v>
      </c>
      <c r="L2417">
        <v>12.96</v>
      </c>
    </row>
    <row r="2418" spans="1:12">
      <c r="A2418" t="str">
        <v>CA-2016-146325</v>
      </c>
      <c r="B2418" t="str">
        <f>INDEX(Orders[Customer ID], MATCH(A2418, Orders[Order ID],0))</f>
        <v>DS-13180</v>
      </c>
      <c r="C2418" s="4">
        <f>INDEX(Orders[Order Date], MATCH(A2418, Orders[Order ID],0))</f>
        <v>42718</v>
      </c>
      <c r="D2418">
        <f>SUMIF(Orders[Order ID], A2418, Orders[Sales])</f>
        <v>216.22400000000002</v>
      </c>
      <c r="I2418" t="s">
        <v>4047</v>
      </c>
      <c r="J2418" t="s">
        <v>623</v>
      </c>
      <c r="K2418">
        <v>42718</v>
      </c>
      <c r="L2418">
        <v>216.22400000000002</v>
      </c>
    </row>
    <row r="2419" spans="1:12">
      <c r="A2419" t="str">
        <v>CA-2016-146374</v>
      </c>
      <c r="B2419" t="str">
        <f>INDEX(Orders[Customer ID], MATCH(A2419, Orders[Order ID],0))</f>
        <v>HE-14800</v>
      </c>
      <c r="C2419" s="4">
        <f>INDEX(Orders[Order Date], MATCH(A2419, Orders[Order ID],0))</f>
        <v>42709</v>
      </c>
      <c r="D2419">
        <f>SUMIF(Orders[Order ID], A2419, Orders[Sales])</f>
        <v>128.07</v>
      </c>
      <c r="I2419" t="s">
        <v>4124</v>
      </c>
      <c r="J2419" t="s">
        <v>345</v>
      </c>
      <c r="K2419">
        <v>42709</v>
      </c>
      <c r="L2419">
        <v>128.07</v>
      </c>
    </row>
    <row r="2420" spans="1:12">
      <c r="A2420" t="str">
        <v>CA-2016-146423</v>
      </c>
      <c r="B2420" t="str">
        <f>INDEX(Orders[Customer ID], MATCH(A2420, Orders[Order ID],0))</f>
        <v>BT-11680</v>
      </c>
      <c r="C2420" s="4">
        <f>INDEX(Orders[Order Date], MATCH(A2420, Orders[Order ID],0))</f>
        <v>42481</v>
      </c>
      <c r="D2420">
        <f>SUMIF(Orders[Order ID], A2420, Orders[Sales])</f>
        <v>67.320000000000007</v>
      </c>
      <c r="I2420" t="s">
        <v>5275</v>
      </c>
      <c r="J2420" t="s">
        <v>503</v>
      </c>
      <c r="K2420">
        <v>42481</v>
      </c>
      <c r="L2420">
        <v>67.320000000000007</v>
      </c>
    </row>
    <row r="2421" spans="1:12">
      <c r="A2421" t="str">
        <v>CA-2016-146437</v>
      </c>
      <c r="B2421" t="str">
        <f>INDEX(Orders[Customer ID], MATCH(A2421, Orders[Order ID],0))</f>
        <v>HG-14965</v>
      </c>
      <c r="C2421" s="4">
        <f>INDEX(Orders[Order Date], MATCH(A2421, Orders[Order ID],0))</f>
        <v>42397</v>
      </c>
      <c r="D2421">
        <f>SUMIF(Orders[Order ID], A2421, Orders[Sales])</f>
        <v>39.68</v>
      </c>
      <c r="I2421" t="s">
        <v>5509</v>
      </c>
      <c r="J2421" t="s">
        <v>633</v>
      </c>
      <c r="K2421">
        <v>42397</v>
      </c>
      <c r="L2421">
        <v>39.68</v>
      </c>
    </row>
    <row r="2422" spans="1:12">
      <c r="A2422" t="str">
        <v>CA-2016-146521</v>
      </c>
      <c r="B2422" t="str">
        <f>INDEX(Orders[Customer ID], MATCH(A2422, Orders[Order ID],0))</f>
        <v>CC-12610</v>
      </c>
      <c r="C2422" s="4">
        <f>INDEX(Orders[Order Date], MATCH(A2422, Orders[Order ID],0))</f>
        <v>42572</v>
      </c>
      <c r="D2422">
        <f>SUMIF(Orders[Order ID], A2422, Orders[Sales])</f>
        <v>1.9410000000000001</v>
      </c>
      <c r="I2422" t="s">
        <v>4933</v>
      </c>
      <c r="J2422" t="s">
        <v>934</v>
      </c>
      <c r="K2422">
        <v>42572</v>
      </c>
      <c r="L2422">
        <v>1.9410000000000001</v>
      </c>
    </row>
    <row r="2423" spans="1:12">
      <c r="A2423" t="str">
        <v>CA-2016-146633</v>
      </c>
      <c r="B2423" t="str">
        <f>INDEX(Orders[Customer ID], MATCH(A2423, Orders[Order ID],0))</f>
        <v>TG-21310</v>
      </c>
      <c r="C2423" s="4">
        <f>INDEX(Orders[Order Date], MATCH(A2423, Orders[Order ID],0))</f>
        <v>42689</v>
      </c>
      <c r="D2423">
        <f>SUMIF(Orders[Order ID], A2423, Orders[Sales])</f>
        <v>1054.9280000000001</v>
      </c>
      <c r="I2423" t="s">
        <v>4291</v>
      </c>
      <c r="J2423" t="s">
        <v>3839</v>
      </c>
      <c r="K2423">
        <v>42689</v>
      </c>
      <c r="L2423">
        <v>1054.9280000000001</v>
      </c>
    </row>
    <row r="2424" spans="1:12">
      <c r="A2424" t="str">
        <v>CA-2016-146682</v>
      </c>
      <c r="B2424" t="str">
        <f>INDEX(Orders[Customer ID], MATCH(A2424, Orders[Order ID],0))</f>
        <v>KW-16435</v>
      </c>
      <c r="C2424" s="4">
        <f>INDEX(Orders[Order Date], MATCH(A2424, Orders[Order ID],0))</f>
        <v>42672</v>
      </c>
      <c r="D2424">
        <f>SUMIF(Orders[Order ID], A2424, Orders[Sales])</f>
        <v>67</v>
      </c>
      <c r="I2424" t="s">
        <v>4427</v>
      </c>
      <c r="J2424" t="s">
        <v>2035</v>
      </c>
      <c r="K2424">
        <v>42672</v>
      </c>
      <c r="L2424">
        <v>67</v>
      </c>
    </row>
    <row r="2425" spans="1:12">
      <c r="A2425" t="str">
        <v>CA-2016-146766</v>
      </c>
      <c r="B2425" t="str">
        <f>INDEX(Orders[Customer ID], MATCH(A2425, Orders[Order ID],0))</f>
        <v>TT-21220</v>
      </c>
      <c r="C2425" s="4">
        <f>INDEX(Orders[Order Date], MATCH(A2425, Orders[Order ID],0))</f>
        <v>42678</v>
      </c>
      <c r="D2425">
        <f>SUMIF(Orders[Order ID], A2425, Orders[Sales])</f>
        <v>192.8</v>
      </c>
      <c r="I2425" t="s">
        <v>4390</v>
      </c>
      <c r="J2425" t="s">
        <v>2957</v>
      </c>
      <c r="K2425">
        <v>42678</v>
      </c>
      <c r="L2425">
        <v>192.8</v>
      </c>
    </row>
    <row r="2426" spans="1:12">
      <c r="A2426" t="str">
        <v>CA-2016-146836</v>
      </c>
      <c r="B2426" t="str">
        <f>INDEX(Orders[Customer ID], MATCH(A2426, Orders[Order ID],0))</f>
        <v>CC-12475</v>
      </c>
      <c r="C2426" s="4">
        <f>INDEX(Orders[Order Date], MATCH(A2426, Orders[Order ID],0))</f>
        <v>42492</v>
      </c>
      <c r="D2426">
        <f>SUMIF(Orders[Order ID], A2426, Orders[Sales])</f>
        <v>90.515999999999991</v>
      </c>
      <c r="I2426" t="s">
        <v>5241</v>
      </c>
      <c r="J2426" t="s">
        <v>1055</v>
      </c>
      <c r="K2426">
        <v>42492</v>
      </c>
      <c r="L2426">
        <v>90.515999999999991</v>
      </c>
    </row>
    <row r="2427" spans="1:12">
      <c r="A2427" t="str">
        <v>CA-2016-146913</v>
      </c>
      <c r="B2427" t="str">
        <f>INDEX(Orders[Customer ID], MATCH(A2427, Orders[Order ID],0))</f>
        <v>SF-20965</v>
      </c>
      <c r="C2427" s="4">
        <f>INDEX(Orders[Order Date], MATCH(A2427, Orders[Order ID],0))</f>
        <v>42674</v>
      </c>
      <c r="D2427">
        <f>SUMIF(Orders[Order ID], A2427, Orders[Sales])</f>
        <v>1403.92</v>
      </c>
      <c r="I2427" t="s">
        <v>4422</v>
      </c>
      <c r="J2427" t="s">
        <v>1304</v>
      </c>
      <c r="K2427">
        <v>42674</v>
      </c>
      <c r="L2427">
        <v>1403.92</v>
      </c>
    </row>
    <row r="2428" spans="1:12">
      <c r="A2428" t="str">
        <v>CA-2016-146934</v>
      </c>
      <c r="B2428" t="str">
        <f>INDEX(Orders[Customer ID], MATCH(A2428, Orders[Order ID],0))</f>
        <v>AF-10870</v>
      </c>
      <c r="C2428" s="4">
        <f>INDEX(Orders[Order Date], MATCH(A2428, Orders[Order ID],0))</f>
        <v>42512</v>
      </c>
      <c r="D2428">
        <f>SUMIF(Orders[Order ID], A2428, Orders[Sales])</f>
        <v>1562.0860000000002</v>
      </c>
      <c r="I2428" t="s">
        <v>5164</v>
      </c>
      <c r="J2428" t="s">
        <v>1109</v>
      </c>
      <c r="K2428">
        <v>42512</v>
      </c>
      <c r="L2428">
        <v>1562.0860000000002</v>
      </c>
    </row>
    <row r="2429" spans="1:12">
      <c r="A2429" t="str">
        <v>CA-2016-146941</v>
      </c>
      <c r="B2429" t="str">
        <f>INDEX(Orders[Customer ID], MATCH(A2429, Orders[Order ID],0))</f>
        <v>DL-13315</v>
      </c>
      <c r="C2429" s="4">
        <f>INDEX(Orders[Order Date], MATCH(A2429, Orders[Order ID],0))</f>
        <v>42714</v>
      </c>
      <c r="D2429">
        <f>SUMIF(Orders[Order ID], A2429, Orders[Sales])</f>
        <v>442.5</v>
      </c>
      <c r="I2429" t="s">
        <v>4072</v>
      </c>
      <c r="J2429" t="s">
        <v>588</v>
      </c>
      <c r="K2429">
        <v>42714</v>
      </c>
      <c r="L2429">
        <v>442.5</v>
      </c>
    </row>
    <row r="2430" spans="1:12">
      <c r="A2430" t="str">
        <v>CA-2016-147067</v>
      </c>
      <c r="B2430" t="str">
        <f>INDEX(Orders[Customer ID], MATCH(A2430, Orders[Order ID],0))</f>
        <v>JD-16150</v>
      </c>
      <c r="C2430" s="4">
        <f>INDEX(Orders[Order Date], MATCH(A2430, Orders[Order ID],0))</f>
        <v>42722</v>
      </c>
      <c r="D2430">
        <f>SUMIF(Orders[Order ID], A2430, Orders[Sales])</f>
        <v>18.84</v>
      </c>
      <c r="I2430" t="s">
        <v>4017</v>
      </c>
      <c r="J2430" t="s">
        <v>1122</v>
      </c>
      <c r="K2430">
        <v>42722</v>
      </c>
      <c r="L2430">
        <v>18.84</v>
      </c>
    </row>
    <row r="2431" spans="1:12">
      <c r="A2431" t="str">
        <v>CA-2016-147109</v>
      </c>
      <c r="B2431" t="str">
        <f>INDEX(Orders[Customer ID], MATCH(A2431, Orders[Order ID],0))</f>
        <v>AH-10075</v>
      </c>
      <c r="C2431" s="4">
        <f>INDEX(Orders[Order Date], MATCH(A2431, Orders[Order ID],0))</f>
        <v>42721</v>
      </c>
      <c r="D2431">
        <f>SUMIF(Orders[Order ID], A2431, Orders[Sales])</f>
        <v>217.44</v>
      </c>
      <c r="I2431" t="s">
        <v>4030</v>
      </c>
      <c r="J2431" t="s">
        <v>931</v>
      </c>
      <c r="K2431">
        <v>42721</v>
      </c>
      <c r="L2431">
        <v>217.44</v>
      </c>
    </row>
    <row r="2432" spans="1:12">
      <c r="A2432" t="str">
        <v>CA-2016-147123</v>
      </c>
      <c r="B2432" t="str">
        <f>INDEX(Orders[Customer ID], MATCH(A2432, Orders[Order ID],0))</f>
        <v>SJ-20125</v>
      </c>
      <c r="C2432" s="4">
        <f>INDEX(Orders[Order Date], MATCH(A2432, Orders[Order ID],0))</f>
        <v>42714</v>
      </c>
      <c r="D2432">
        <f>SUMIF(Orders[Order ID], A2432, Orders[Sales])</f>
        <v>80.28</v>
      </c>
      <c r="I2432" t="s">
        <v>4075</v>
      </c>
      <c r="J2432" t="s">
        <v>2027</v>
      </c>
      <c r="K2432">
        <v>42714</v>
      </c>
      <c r="L2432">
        <v>80.28</v>
      </c>
    </row>
    <row r="2433" spans="1:12">
      <c r="A2433" t="str">
        <v>CA-2016-147137</v>
      </c>
      <c r="B2433" t="str">
        <f>INDEX(Orders[Customer ID], MATCH(A2433, Orders[Order ID],0))</f>
        <v>AA-10645</v>
      </c>
      <c r="C2433" s="4">
        <f>INDEX(Orders[Order Date], MATCH(A2433, Orders[Order ID],0))</f>
        <v>42555</v>
      </c>
      <c r="D2433">
        <f>SUMIF(Orders[Order ID], A2433, Orders[Sales])</f>
        <v>1376.4449999999999</v>
      </c>
      <c r="I2433" t="s">
        <v>4993</v>
      </c>
      <c r="J2433" t="s">
        <v>1466</v>
      </c>
      <c r="K2433">
        <v>42555</v>
      </c>
      <c r="L2433">
        <v>1376.4449999999999</v>
      </c>
    </row>
    <row r="2434" spans="1:12">
      <c r="A2434" t="str">
        <v>CA-2016-147256</v>
      </c>
      <c r="B2434" t="str">
        <f>INDEX(Orders[Customer ID], MATCH(A2434, Orders[Order ID],0))</f>
        <v>FC-14245</v>
      </c>
      <c r="C2434" s="4">
        <f>INDEX(Orders[Order Date], MATCH(A2434, Orders[Order ID],0))</f>
        <v>42660</v>
      </c>
      <c r="D2434">
        <f>SUMIF(Orders[Order ID], A2434, Orders[Sales])</f>
        <v>2377.56</v>
      </c>
      <c r="I2434" t="s">
        <v>4491</v>
      </c>
      <c r="J2434" t="s">
        <v>1718</v>
      </c>
      <c r="K2434">
        <v>42660</v>
      </c>
      <c r="L2434">
        <v>2377.56</v>
      </c>
    </row>
    <row r="2435" spans="1:12">
      <c r="A2435" t="str">
        <v>CA-2016-147368</v>
      </c>
      <c r="B2435" t="str">
        <f>INDEX(Orders[Customer ID], MATCH(A2435, Orders[Order ID],0))</f>
        <v>TC-21295</v>
      </c>
      <c r="C2435" s="4">
        <f>INDEX(Orders[Order Date], MATCH(A2435, Orders[Order ID],0))</f>
        <v>42530</v>
      </c>
      <c r="D2435">
        <f>SUMIF(Orders[Order ID], A2435, Orders[Sales])</f>
        <v>695.7</v>
      </c>
      <c r="I2435" t="s">
        <v>5098</v>
      </c>
      <c r="J2435" t="s">
        <v>712</v>
      </c>
      <c r="K2435">
        <v>42530</v>
      </c>
      <c r="L2435">
        <v>695.7</v>
      </c>
    </row>
    <row r="2436" spans="1:12">
      <c r="A2436" t="str">
        <v>CA-2016-147375</v>
      </c>
      <c r="B2436" t="str">
        <f>INDEX(Orders[Customer ID], MATCH(A2436, Orders[Order ID],0))</f>
        <v>PO-19180</v>
      </c>
      <c r="C2436" s="4">
        <f>INDEX(Orders[Order Date], MATCH(A2436, Orders[Order ID],0))</f>
        <v>42533</v>
      </c>
      <c r="D2436">
        <f>SUMIF(Orders[Order ID], A2436, Orders[Sales])</f>
        <v>1321.4670000000001</v>
      </c>
      <c r="I2436" t="s">
        <v>5085</v>
      </c>
      <c r="J2436" t="s">
        <v>2798</v>
      </c>
      <c r="K2436">
        <v>42533</v>
      </c>
      <c r="L2436">
        <v>1321.4670000000001</v>
      </c>
    </row>
    <row r="2437" spans="1:12">
      <c r="A2437" t="str">
        <v>CA-2016-147417</v>
      </c>
      <c r="B2437" t="str">
        <f>INDEX(Orders[Customer ID], MATCH(A2437, Orders[Order ID],0))</f>
        <v>CB-12415</v>
      </c>
      <c r="C2437" s="4">
        <f>INDEX(Orders[Order Date], MATCH(A2437, Orders[Order ID],0))</f>
        <v>42576</v>
      </c>
      <c r="D2437">
        <f>SUMIF(Orders[Order ID], A2437, Orders[Sales])</f>
        <v>1439.9760000000001</v>
      </c>
      <c r="I2437" t="s">
        <v>4911</v>
      </c>
      <c r="J2437" t="s">
        <v>686</v>
      </c>
      <c r="K2437">
        <v>42576</v>
      </c>
      <c r="L2437">
        <v>1439.9760000000001</v>
      </c>
    </row>
    <row r="2438" spans="1:12">
      <c r="A2438" t="str">
        <v>CA-2016-147431</v>
      </c>
      <c r="B2438" t="str">
        <f>INDEX(Orders[Customer ID], MATCH(A2438, Orders[Order ID],0))</f>
        <v>AB-10105</v>
      </c>
      <c r="C2438" s="4">
        <f>INDEX(Orders[Order Date], MATCH(A2438, Orders[Order ID],0))</f>
        <v>42402</v>
      </c>
      <c r="D2438">
        <f>SUMIF(Orders[Order ID], A2438, Orders[Sales])</f>
        <v>117.96</v>
      </c>
      <c r="I2438" t="s">
        <v>5492</v>
      </c>
      <c r="J2438" t="s">
        <v>1115</v>
      </c>
      <c r="K2438">
        <v>42402</v>
      </c>
      <c r="L2438">
        <v>117.96</v>
      </c>
    </row>
    <row r="2439" spans="1:12">
      <c r="A2439" t="str">
        <v>CA-2016-147473</v>
      </c>
      <c r="B2439" t="str">
        <f>INDEX(Orders[Customer ID], MATCH(A2439, Orders[Order ID],0))</f>
        <v>NL-18310</v>
      </c>
      <c r="C2439" s="4">
        <f>INDEX(Orders[Order Date], MATCH(A2439, Orders[Order ID],0))</f>
        <v>42520</v>
      </c>
      <c r="D2439">
        <f>SUMIF(Orders[Order ID], A2439, Orders[Sales])</f>
        <v>38.880000000000003</v>
      </c>
      <c r="I2439" t="s">
        <v>5133</v>
      </c>
      <c r="J2439" t="s">
        <v>1548</v>
      </c>
      <c r="K2439">
        <v>42520</v>
      </c>
      <c r="L2439">
        <v>38.880000000000003</v>
      </c>
    </row>
    <row r="2440" spans="1:12">
      <c r="A2440" t="str">
        <v>CA-2016-147536</v>
      </c>
      <c r="B2440" t="str">
        <f>INDEX(Orders[Customer ID], MATCH(A2440, Orders[Order ID],0))</f>
        <v>AR-10510</v>
      </c>
      <c r="C2440" s="4">
        <f>INDEX(Orders[Order Date], MATCH(A2440, Orders[Order ID],0))</f>
        <v>42730</v>
      </c>
      <c r="D2440">
        <f>SUMIF(Orders[Order ID], A2440, Orders[Sales])</f>
        <v>89.97</v>
      </c>
      <c r="I2440" t="s">
        <v>3961</v>
      </c>
      <c r="J2440" t="s">
        <v>383</v>
      </c>
      <c r="K2440">
        <v>42730</v>
      </c>
      <c r="L2440">
        <v>89.97</v>
      </c>
    </row>
    <row r="2441" spans="1:12">
      <c r="A2441" t="str">
        <v>CA-2016-147578</v>
      </c>
      <c r="B2441" t="str">
        <f>INDEX(Orders[Customer ID], MATCH(A2441, Orders[Order ID],0))</f>
        <v>PG-18895</v>
      </c>
      <c r="C2441" s="4">
        <f>INDEX(Orders[Order Date], MATCH(A2441, Orders[Order ID],0))</f>
        <v>42482</v>
      </c>
      <c r="D2441">
        <f>SUMIF(Orders[Order ID], A2441, Orders[Sales])</f>
        <v>31.56</v>
      </c>
      <c r="I2441" t="s">
        <v>5270</v>
      </c>
      <c r="J2441" t="s">
        <v>1520</v>
      </c>
      <c r="K2441">
        <v>42482</v>
      </c>
      <c r="L2441">
        <v>31.56</v>
      </c>
    </row>
    <row r="2442" spans="1:12">
      <c r="A2442" t="str">
        <v>CA-2016-147585</v>
      </c>
      <c r="B2442" t="str">
        <f>INDEX(Orders[Customer ID], MATCH(A2442, Orders[Order ID],0))</f>
        <v>CB-12535</v>
      </c>
      <c r="C2442" s="4">
        <f>INDEX(Orders[Order Date], MATCH(A2442, Orders[Order ID],0))</f>
        <v>42681</v>
      </c>
      <c r="D2442">
        <f>SUMIF(Orders[Order ID], A2442, Orders[Sales])</f>
        <v>14.82</v>
      </c>
      <c r="I2442" t="s">
        <v>4359</v>
      </c>
      <c r="J2442" t="s">
        <v>3059</v>
      </c>
      <c r="K2442">
        <v>42681</v>
      </c>
      <c r="L2442">
        <v>14.82</v>
      </c>
    </row>
    <row r="2443" spans="1:12">
      <c r="A2443" t="str">
        <v>CA-2016-147683</v>
      </c>
      <c r="B2443" t="str">
        <f>INDEX(Orders[Customer ID], MATCH(A2443, Orders[Order ID],0))</f>
        <v>PO-19180</v>
      </c>
      <c r="C2443" s="4">
        <f>INDEX(Orders[Order Date], MATCH(A2443, Orders[Order ID],0))</f>
        <v>42687</v>
      </c>
      <c r="D2443">
        <f>SUMIF(Orders[Order ID], A2443, Orders[Sales])</f>
        <v>19.54</v>
      </c>
      <c r="I2443" t="s">
        <v>4318</v>
      </c>
      <c r="J2443" t="s">
        <v>2798</v>
      </c>
      <c r="K2443">
        <v>42687</v>
      </c>
      <c r="L2443">
        <v>19.54</v>
      </c>
    </row>
    <row r="2444" spans="1:12">
      <c r="A2444" t="str">
        <v>CA-2016-147970</v>
      </c>
      <c r="B2444" t="str">
        <f>INDEX(Orders[Customer ID], MATCH(A2444, Orders[Order ID],0))</f>
        <v>AB-10150</v>
      </c>
      <c r="C2444" s="4">
        <f>INDEX(Orders[Order Date], MATCH(A2444, Orders[Order ID],0))</f>
        <v>42400</v>
      </c>
      <c r="D2444">
        <f>SUMIF(Orders[Order ID], A2444, Orders[Sales])</f>
        <v>15.552</v>
      </c>
      <c r="I2444" t="s">
        <v>5499</v>
      </c>
      <c r="J2444" t="s">
        <v>1103</v>
      </c>
      <c r="K2444">
        <v>42400</v>
      </c>
      <c r="L2444">
        <v>15.552</v>
      </c>
    </row>
    <row r="2445" spans="1:12">
      <c r="A2445" t="str">
        <v>CA-2016-148096</v>
      </c>
      <c r="B2445" t="str">
        <f>INDEX(Orders[Customer ID], MATCH(A2445, Orders[Order ID],0))</f>
        <v>AO-10810</v>
      </c>
      <c r="C2445" s="4">
        <f>INDEX(Orders[Order Date], MATCH(A2445, Orders[Order ID],0))</f>
        <v>42598</v>
      </c>
      <c r="D2445">
        <f>SUMIF(Orders[Order ID], A2445, Orders[Sales])</f>
        <v>161.28</v>
      </c>
      <c r="I2445" t="s">
        <v>4841</v>
      </c>
      <c r="J2445" t="s">
        <v>4842</v>
      </c>
      <c r="K2445">
        <v>42598</v>
      </c>
      <c r="L2445">
        <v>161.28</v>
      </c>
    </row>
    <row r="2446" spans="1:12">
      <c r="A2446" t="str">
        <v>CA-2016-148201</v>
      </c>
      <c r="B2446" t="str">
        <f>INDEX(Orders[Customer ID], MATCH(A2446, Orders[Order ID],0))</f>
        <v>CC-12145</v>
      </c>
      <c r="C2446" s="4">
        <f>INDEX(Orders[Order Date], MATCH(A2446, Orders[Order ID],0))</f>
        <v>42608</v>
      </c>
      <c r="D2446">
        <f>SUMIF(Orders[Order ID], A2446, Orders[Sales])</f>
        <v>6.48</v>
      </c>
      <c r="I2446" t="s">
        <v>4803</v>
      </c>
      <c r="J2446" t="s">
        <v>2256</v>
      </c>
      <c r="K2446">
        <v>42608</v>
      </c>
      <c r="L2446">
        <v>6.48</v>
      </c>
    </row>
    <row r="2447" spans="1:12">
      <c r="A2447" t="str">
        <v>CA-2016-148208</v>
      </c>
      <c r="B2447" t="str">
        <f>INDEX(Orders[Customer ID], MATCH(A2447, Orders[Order ID],0))</f>
        <v>BT-11530</v>
      </c>
      <c r="C2447" s="4">
        <f>INDEX(Orders[Order Date], MATCH(A2447, Orders[Order ID],0))</f>
        <v>42391</v>
      </c>
      <c r="D2447">
        <f>SUMIF(Orders[Order ID], A2447, Orders[Sales])</f>
        <v>165.55200000000002</v>
      </c>
      <c r="I2447" t="s">
        <v>5522</v>
      </c>
      <c r="J2447" t="s">
        <v>1982</v>
      </c>
      <c r="K2447">
        <v>42391</v>
      </c>
      <c r="L2447">
        <v>165.55200000000002</v>
      </c>
    </row>
    <row r="2448" spans="1:12">
      <c r="A2448" t="str">
        <v>CA-2016-148516</v>
      </c>
      <c r="B2448" t="str">
        <f>INDEX(Orders[Customer ID], MATCH(A2448, Orders[Order ID],0))</f>
        <v>DW-13585</v>
      </c>
      <c r="C2448" s="4">
        <f>INDEX(Orders[Order Date], MATCH(A2448, Orders[Order ID],0))</f>
        <v>42589</v>
      </c>
      <c r="D2448">
        <f>SUMIF(Orders[Order ID], A2448, Orders[Sales])</f>
        <v>179.97</v>
      </c>
      <c r="I2448" t="s">
        <v>4878</v>
      </c>
      <c r="J2448" t="s">
        <v>3372</v>
      </c>
      <c r="K2448">
        <v>42589</v>
      </c>
      <c r="L2448">
        <v>179.97</v>
      </c>
    </row>
    <row r="2449" spans="1:12">
      <c r="A2449" t="str">
        <v>CA-2016-148593</v>
      </c>
      <c r="B2449" t="str">
        <f>INDEX(Orders[Customer ID], MATCH(A2449, Orders[Order ID],0))</f>
        <v>BD-11320</v>
      </c>
      <c r="C2449" s="4">
        <f>INDEX(Orders[Order Date], MATCH(A2449, Orders[Order ID],0))</f>
        <v>42537</v>
      </c>
      <c r="D2449">
        <f>SUMIF(Orders[Order ID], A2449, Orders[Sales])</f>
        <v>46.35</v>
      </c>
      <c r="I2449" t="s">
        <v>5068</v>
      </c>
      <c r="J2449" t="s">
        <v>910</v>
      </c>
      <c r="K2449">
        <v>42537</v>
      </c>
      <c r="L2449">
        <v>46.35</v>
      </c>
    </row>
    <row r="2450" spans="1:12">
      <c r="A2450" t="str">
        <v>CA-2016-148684</v>
      </c>
      <c r="B2450" t="str">
        <f>INDEX(Orders[Customer ID], MATCH(A2450, Orders[Order ID],0))</f>
        <v>TS-21655</v>
      </c>
      <c r="C2450" s="4">
        <f>INDEX(Orders[Order Date], MATCH(A2450, Orders[Order ID],0))</f>
        <v>42729</v>
      </c>
      <c r="D2450">
        <f>SUMIF(Orders[Order ID], A2450, Orders[Sales])</f>
        <v>870.04</v>
      </c>
      <c r="I2450" t="s">
        <v>3979</v>
      </c>
      <c r="J2450" t="s">
        <v>3348</v>
      </c>
      <c r="K2450">
        <v>42729</v>
      </c>
      <c r="L2450">
        <v>870.04</v>
      </c>
    </row>
    <row r="2451" spans="1:12">
      <c r="A2451" t="str">
        <v>CA-2016-148698</v>
      </c>
      <c r="B2451" t="str">
        <f>INDEX(Orders[Customer ID], MATCH(A2451, Orders[Order ID],0))</f>
        <v>BD-11770</v>
      </c>
      <c r="C2451" s="4">
        <f>INDEX(Orders[Order Date], MATCH(A2451, Orders[Order ID],0))</f>
        <v>42492</v>
      </c>
      <c r="D2451">
        <f>SUMIF(Orders[Order ID], A2451, Orders[Sales])</f>
        <v>86.352000000000004</v>
      </c>
      <c r="I2451" t="s">
        <v>5240</v>
      </c>
      <c r="J2451" t="s">
        <v>3801</v>
      </c>
      <c r="K2451">
        <v>42492</v>
      </c>
      <c r="L2451">
        <v>86.352000000000004</v>
      </c>
    </row>
    <row r="2452" spans="1:12">
      <c r="A2452" t="str">
        <v>CA-2016-148740</v>
      </c>
      <c r="B2452" t="str">
        <f>INDEX(Orders[Customer ID], MATCH(A2452, Orders[Order ID],0))</f>
        <v>AH-10690</v>
      </c>
      <c r="C2452" s="4">
        <f>INDEX(Orders[Order Date], MATCH(A2452, Orders[Order ID],0))</f>
        <v>42689</v>
      </c>
      <c r="D2452">
        <f>SUMIF(Orders[Order ID], A2452, Orders[Sales])</f>
        <v>361.37599999999998</v>
      </c>
      <c r="I2452" t="s">
        <v>4292</v>
      </c>
      <c r="J2452" t="s">
        <v>4293</v>
      </c>
      <c r="K2452">
        <v>42689</v>
      </c>
      <c r="L2452">
        <v>361.37599999999998</v>
      </c>
    </row>
    <row r="2453" spans="1:12">
      <c r="A2453" t="str">
        <v>CA-2016-148747</v>
      </c>
      <c r="B2453" t="str">
        <f>INDEX(Orders[Customer ID], MATCH(A2453, Orders[Order ID],0))</f>
        <v>AS-10045</v>
      </c>
      <c r="C2453" s="4">
        <f>INDEX(Orders[Order Date], MATCH(A2453, Orders[Order ID],0))</f>
        <v>42638</v>
      </c>
      <c r="D2453">
        <f>SUMIF(Orders[Order ID], A2453, Orders[Sales])</f>
        <v>477.666</v>
      </c>
      <c r="I2453" t="s">
        <v>4585</v>
      </c>
      <c r="J2453" t="s">
        <v>1928</v>
      </c>
      <c r="K2453">
        <v>42638</v>
      </c>
      <c r="L2453">
        <v>477.666</v>
      </c>
    </row>
    <row r="2454" spans="1:12">
      <c r="A2454" t="str">
        <v>CA-2016-148796</v>
      </c>
      <c r="B2454" t="str">
        <f>INDEX(Orders[Customer ID], MATCH(A2454, Orders[Order ID],0))</f>
        <v>PB-19150</v>
      </c>
      <c r="C2454" s="4">
        <f>INDEX(Orders[Order Date], MATCH(A2454, Orders[Order ID],0))</f>
        <v>42474</v>
      </c>
      <c r="D2454">
        <f>SUMIF(Orders[Order ID], A2454, Orders[Sales])</f>
        <v>383.8</v>
      </c>
      <c r="I2454" t="s">
        <v>5297</v>
      </c>
      <c r="J2454" t="s">
        <v>2079</v>
      </c>
      <c r="K2454">
        <v>42474</v>
      </c>
      <c r="L2454">
        <v>383.8</v>
      </c>
    </row>
    <row r="2455" spans="1:12">
      <c r="A2455" t="str">
        <v>CA-2016-148852</v>
      </c>
      <c r="B2455" t="str">
        <f>INDEX(Orders[Customer ID], MATCH(A2455, Orders[Order ID],0))</f>
        <v>SV-20785</v>
      </c>
      <c r="C2455" s="4">
        <f>INDEX(Orders[Order Date], MATCH(A2455, Orders[Order ID],0))</f>
        <v>42516</v>
      </c>
      <c r="D2455">
        <f>SUMIF(Orders[Order ID], A2455, Orders[Sales])</f>
        <v>1119.1480000000001</v>
      </c>
      <c r="I2455" t="s">
        <v>5154</v>
      </c>
      <c r="J2455" t="s">
        <v>3784</v>
      </c>
      <c r="K2455">
        <v>42516</v>
      </c>
      <c r="L2455">
        <v>1119.1480000000001</v>
      </c>
    </row>
    <row r="2456" spans="1:12">
      <c r="A2456" t="str">
        <v>CA-2016-148908</v>
      </c>
      <c r="B2456" t="str">
        <f>INDEX(Orders[Customer ID], MATCH(A2456, Orders[Order ID],0))</f>
        <v>JH-15985</v>
      </c>
      <c r="C2456" s="4">
        <f>INDEX(Orders[Order Date], MATCH(A2456, Orders[Order ID],0))</f>
        <v>42679</v>
      </c>
      <c r="D2456">
        <f>SUMIF(Orders[Order ID], A2456, Orders[Sales])</f>
        <v>53.247999999999998</v>
      </c>
      <c r="I2456" t="s">
        <v>4380</v>
      </c>
      <c r="J2456" t="s">
        <v>798</v>
      </c>
      <c r="K2456">
        <v>42679</v>
      </c>
      <c r="L2456">
        <v>53.247999999999998</v>
      </c>
    </row>
    <row r="2457" spans="1:12">
      <c r="A2457" t="str">
        <v>CA-2016-149111</v>
      </c>
      <c r="B2457" t="str">
        <f>INDEX(Orders[Customer ID], MATCH(A2457, Orders[Order ID],0))</f>
        <v>BF-11170</v>
      </c>
      <c r="C2457" s="4">
        <f>INDEX(Orders[Order Date], MATCH(A2457, Orders[Order ID],0))</f>
        <v>42477</v>
      </c>
      <c r="D2457">
        <f>SUMIF(Orders[Order ID], A2457, Orders[Sales])</f>
        <v>55.415999999999997</v>
      </c>
      <c r="I2457" t="s">
        <v>5284</v>
      </c>
      <c r="J2457" t="s">
        <v>431</v>
      </c>
      <c r="K2457">
        <v>42477</v>
      </c>
      <c r="L2457">
        <v>55.415999999999997</v>
      </c>
    </row>
    <row r="2458" spans="1:12">
      <c r="A2458" t="str">
        <v>CA-2016-149195</v>
      </c>
      <c r="B2458" t="str">
        <f>INDEX(Orders[Customer ID], MATCH(A2458, Orders[Order ID],0))</f>
        <v>DM-13525</v>
      </c>
      <c r="C2458" s="4">
        <f>INDEX(Orders[Order Date], MATCH(A2458, Orders[Order ID],0))</f>
        <v>42618</v>
      </c>
      <c r="D2458">
        <f>SUMIF(Orders[Order ID], A2458, Orders[Sales])</f>
        <v>52.096000000000004</v>
      </c>
      <c r="I2458" t="s">
        <v>4730</v>
      </c>
      <c r="J2458" t="s">
        <v>4731</v>
      </c>
      <c r="K2458">
        <v>42618</v>
      </c>
      <c r="L2458">
        <v>52.096000000000004</v>
      </c>
    </row>
    <row r="2459" spans="1:12">
      <c r="A2459" t="str">
        <v>CA-2016-149223</v>
      </c>
      <c r="B2459" t="str">
        <f>INDEX(Orders[Customer ID], MATCH(A2459, Orders[Order ID],0))</f>
        <v>ER-13855</v>
      </c>
      <c r="C2459" s="4">
        <f>INDEX(Orders[Order Date], MATCH(A2459, Orders[Order ID],0))</f>
        <v>42619</v>
      </c>
      <c r="D2459">
        <f>SUMIF(Orders[Order ID], A2459, Orders[Sales])</f>
        <v>77.88</v>
      </c>
      <c r="I2459" t="s">
        <v>4713</v>
      </c>
      <c r="J2459" t="s">
        <v>4398</v>
      </c>
      <c r="K2459">
        <v>42619</v>
      </c>
      <c r="L2459">
        <v>77.88</v>
      </c>
    </row>
    <row r="2460" spans="1:12">
      <c r="A2460" t="str">
        <v>CA-2016-149237</v>
      </c>
      <c r="B2460" t="str">
        <f>INDEX(Orders[Customer ID], MATCH(A2460, Orders[Order ID],0))</f>
        <v>CM-12235</v>
      </c>
      <c r="C2460" s="4">
        <f>INDEX(Orders[Order Date], MATCH(A2460, Orders[Order ID],0))</f>
        <v>42516</v>
      </c>
      <c r="D2460">
        <f>SUMIF(Orders[Order ID], A2460, Orders[Sales])</f>
        <v>26.94</v>
      </c>
      <c r="I2460" t="s">
        <v>5156</v>
      </c>
      <c r="J2460" t="s">
        <v>4077</v>
      </c>
      <c r="K2460">
        <v>42516</v>
      </c>
      <c r="L2460">
        <v>26.94</v>
      </c>
    </row>
    <row r="2461" spans="1:12">
      <c r="A2461" t="str">
        <v>CA-2016-149272</v>
      </c>
      <c r="B2461" t="str">
        <f>INDEX(Orders[Customer ID], MATCH(A2461, Orders[Order ID],0))</f>
        <v>MY-18295</v>
      </c>
      <c r="C2461" s="4">
        <f>INDEX(Orders[Order Date], MATCH(A2461, Orders[Order ID],0))</f>
        <v>42444</v>
      </c>
      <c r="D2461">
        <f>SUMIF(Orders[Order ID], A2461, Orders[Sales])</f>
        <v>550.81599999999992</v>
      </c>
      <c r="I2461" t="s">
        <v>5390</v>
      </c>
      <c r="J2461" t="s">
        <v>1741</v>
      </c>
      <c r="K2461">
        <v>42444</v>
      </c>
      <c r="L2461">
        <v>550.81599999999992</v>
      </c>
    </row>
    <row r="2462" spans="1:12">
      <c r="A2462" t="str">
        <v>CA-2016-149279</v>
      </c>
      <c r="B2462" t="str">
        <f>INDEX(Orders[Customer ID], MATCH(A2462, Orders[Order ID],0))</f>
        <v>CL-12700</v>
      </c>
      <c r="C2462" s="4">
        <f>INDEX(Orders[Order Date], MATCH(A2462, Orders[Order ID],0))</f>
        <v>42484</v>
      </c>
      <c r="D2462">
        <f>SUMIF(Orders[Order ID], A2462, Orders[Sales])</f>
        <v>1344.4199999999998</v>
      </c>
      <c r="I2462" t="s">
        <v>5262</v>
      </c>
      <c r="J2462" t="s">
        <v>2234</v>
      </c>
      <c r="K2462">
        <v>42484</v>
      </c>
      <c r="L2462">
        <v>1344.4199999999998</v>
      </c>
    </row>
    <row r="2463" spans="1:12">
      <c r="A2463" t="str">
        <v>CA-2016-149314</v>
      </c>
      <c r="B2463" t="str">
        <f>INDEX(Orders[Customer ID], MATCH(A2463, Orders[Order ID],0))</f>
        <v>GB-14530</v>
      </c>
      <c r="C2463" s="4">
        <f>INDEX(Orders[Order Date], MATCH(A2463, Orders[Order ID],0))</f>
        <v>42553</v>
      </c>
      <c r="D2463">
        <f>SUMIF(Orders[Order ID], A2463, Orders[Sales])</f>
        <v>195.184</v>
      </c>
      <c r="I2463" t="s">
        <v>4999</v>
      </c>
      <c r="J2463" t="s">
        <v>1619</v>
      </c>
      <c r="K2463">
        <v>42553</v>
      </c>
      <c r="L2463">
        <v>195.184</v>
      </c>
    </row>
    <row r="2464" spans="1:12">
      <c r="A2464" t="str">
        <v>CA-2016-149335</v>
      </c>
      <c r="B2464" t="str">
        <f>INDEX(Orders[Customer ID], MATCH(A2464, Orders[Order ID],0))</f>
        <v>BC-11125</v>
      </c>
      <c r="C2464" s="4">
        <f>INDEX(Orders[Order Date], MATCH(A2464, Orders[Order ID],0))</f>
        <v>42576</v>
      </c>
      <c r="D2464">
        <f>SUMIF(Orders[Order ID], A2464, Orders[Sales])</f>
        <v>37.17</v>
      </c>
      <c r="I2464" t="s">
        <v>4918</v>
      </c>
      <c r="J2464" t="s">
        <v>3104</v>
      </c>
      <c r="K2464">
        <v>42576</v>
      </c>
      <c r="L2464">
        <v>37.17</v>
      </c>
    </row>
    <row r="2465" spans="1:12">
      <c r="A2465" t="str">
        <v>CA-2016-149349</v>
      </c>
      <c r="B2465" t="str">
        <f>INDEX(Orders[Customer ID], MATCH(A2465, Orders[Order ID],0))</f>
        <v>SP-20650</v>
      </c>
      <c r="C2465" s="4">
        <f>INDEX(Orders[Order Date], MATCH(A2465, Orders[Order ID],0))</f>
        <v>42686</v>
      </c>
      <c r="D2465">
        <f>SUMIF(Orders[Order ID], A2465, Orders[Sales])</f>
        <v>22.751999999999999</v>
      </c>
      <c r="I2465" t="s">
        <v>4326</v>
      </c>
      <c r="J2465" t="s">
        <v>4090</v>
      </c>
      <c r="K2465">
        <v>42686</v>
      </c>
      <c r="L2465">
        <v>22.751999999999999</v>
      </c>
    </row>
    <row r="2466" spans="1:12">
      <c r="A2466" t="str">
        <v>CA-2016-149370</v>
      </c>
      <c r="B2466" t="str">
        <f>INDEX(Orders[Customer ID], MATCH(A2466, Orders[Order ID],0))</f>
        <v>DB-13210</v>
      </c>
      <c r="C2466" s="4">
        <f>INDEX(Orders[Order Date], MATCH(A2466, Orders[Order ID],0))</f>
        <v>42628</v>
      </c>
      <c r="D2466">
        <f>SUMIF(Orders[Order ID], A2466, Orders[Sales])</f>
        <v>5.3440000000000003</v>
      </c>
      <c r="I2466" t="s">
        <v>4662</v>
      </c>
      <c r="J2466" t="s">
        <v>276</v>
      </c>
      <c r="K2466">
        <v>42628</v>
      </c>
      <c r="L2466">
        <v>5.3440000000000003</v>
      </c>
    </row>
    <row r="2467" spans="1:12">
      <c r="A2467" t="str">
        <v>CA-2016-149454</v>
      </c>
      <c r="B2467" t="str">
        <f>INDEX(Orders[Customer ID], MATCH(A2467, Orders[Order ID],0))</f>
        <v>KM-16375</v>
      </c>
      <c r="C2467" s="4">
        <f>INDEX(Orders[Order Date], MATCH(A2467, Orders[Order ID],0))</f>
        <v>42576</v>
      </c>
      <c r="D2467">
        <f>SUMIF(Orders[Order ID], A2467, Orders[Sales])</f>
        <v>10.44</v>
      </c>
      <c r="I2467" t="s">
        <v>4916</v>
      </c>
      <c r="J2467" t="s">
        <v>1497</v>
      </c>
      <c r="K2467">
        <v>42576</v>
      </c>
      <c r="L2467">
        <v>10.44</v>
      </c>
    </row>
    <row r="2468" spans="1:12">
      <c r="A2468" t="str">
        <v>CA-2016-149461</v>
      </c>
      <c r="B2468" t="str">
        <f>INDEX(Orders[Customer ID], MATCH(A2468, Orders[Order ID],0))</f>
        <v>AS-10135</v>
      </c>
      <c r="C2468" s="4">
        <f>INDEX(Orders[Order Date], MATCH(A2468, Orders[Order ID],0))</f>
        <v>42687</v>
      </c>
      <c r="D2468">
        <f>SUMIF(Orders[Order ID], A2468, Orders[Sales])</f>
        <v>4.18</v>
      </c>
      <c r="I2468" t="s">
        <v>4310</v>
      </c>
      <c r="J2468" t="s">
        <v>1097</v>
      </c>
      <c r="K2468">
        <v>42687</v>
      </c>
      <c r="L2468">
        <v>4.18</v>
      </c>
    </row>
    <row r="2469" spans="1:12">
      <c r="A2469" t="str">
        <v>CA-2016-149482</v>
      </c>
      <c r="B2469" t="str">
        <f>INDEX(Orders[Customer ID], MATCH(A2469, Orders[Order ID],0))</f>
        <v>RR-19315</v>
      </c>
      <c r="C2469" s="4">
        <f>INDEX(Orders[Order Date], MATCH(A2469, Orders[Order ID],0))</f>
        <v>42688</v>
      </c>
      <c r="D2469">
        <f>SUMIF(Orders[Order ID], A2469, Orders[Sales])</f>
        <v>7.38</v>
      </c>
      <c r="I2469" t="s">
        <v>4297</v>
      </c>
      <c r="J2469" t="s">
        <v>452</v>
      </c>
      <c r="K2469">
        <v>42688</v>
      </c>
      <c r="L2469">
        <v>7.38</v>
      </c>
    </row>
    <row r="2470" spans="1:12">
      <c r="A2470" t="str">
        <v>CA-2016-149503</v>
      </c>
      <c r="B2470" t="str">
        <f>INDEX(Orders[Customer ID], MATCH(A2470, Orders[Order ID],0))</f>
        <v>SP-20650</v>
      </c>
      <c r="C2470" s="4">
        <f>INDEX(Orders[Order Date], MATCH(A2470, Orders[Order ID],0))</f>
        <v>42713</v>
      </c>
      <c r="D2470">
        <f>SUMIF(Orders[Order ID], A2470, Orders[Sales])</f>
        <v>273.92</v>
      </c>
      <c r="I2470" t="s">
        <v>4089</v>
      </c>
      <c r="J2470" t="s">
        <v>4090</v>
      </c>
      <c r="K2470">
        <v>42713</v>
      </c>
      <c r="L2470">
        <v>273.92</v>
      </c>
    </row>
    <row r="2471" spans="1:12">
      <c r="A2471" t="str">
        <v>CA-2016-149671</v>
      </c>
      <c r="B2471" t="str">
        <f>INDEX(Orders[Customer ID], MATCH(A2471, Orders[Order ID],0))</f>
        <v>KB-16600</v>
      </c>
      <c r="C2471" s="4">
        <f>INDEX(Orders[Order Date], MATCH(A2471, Orders[Order ID],0))</f>
        <v>42526</v>
      </c>
      <c r="D2471">
        <f>SUMIF(Orders[Order ID], A2471, Orders[Sales])</f>
        <v>61.38</v>
      </c>
      <c r="I2471" t="s">
        <v>5116</v>
      </c>
      <c r="J2471" t="s">
        <v>42</v>
      </c>
      <c r="K2471">
        <v>42526</v>
      </c>
      <c r="L2471">
        <v>61.38</v>
      </c>
    </row>
    <row r="2472" spans="1:12">
      <c r="A2472" t="str">
        <v>CA-2016-149685</v>
      </c>
      <c r="B2472" t="str">
        <f>INDEX(Orders[Customer ID], MATCH(A2472, Orders[Order ID],0))</f>
        <v>PM-19135</v>
      </c>
      <c r="C2472" s="4">
        <f>INDEX(Orders[Order Date], MATCH(A2472, Orders[Order ID],0))</f>
        <v>42651</v>
      </c>
      <c r="D2472">
        <f>SUMIF(Orders[Order ID], A2472, Orders[Sales])</f>
        <v>60.143999999999998</v>
      </c>
      <c r="I2472" t="s">
        <v>4518</v>
      </c>
      <c r="J2472" t="s">
        <v>1386</v>
      </c>
      <c r="K2472">
        <v>42651</v>
      </c>
      <c r="L2472">
        <v>60.143999999999998</v>
      </c>
    </row>
    <row r="2473" spans="1:12">
      <c r="A2473" t="str">
        <v>CA-2016-149762</v>
      </c>
      <c r="B2473" t="str">
        <f>INDEX(Orders[Customer ID], MATCH(A2473, Orders[Order ID],0))</f>
        <v>RD-19720</v>
      </c>
      <c r="C2473" s="4">
        <f>INDEX(Orders[Order Date], MATCH(A2473, Orders[Order ID],0))</f>
        <v>42707</v>
      </c>
      <c r="D2473">
        <f>SUMIF(Orders[Order ID], A2473, Orders[Sales])</f>
        <v>545.01</v>
      </c>
      <c r="I2473" t="s">
        <v>4141</v>
      </c>
      <c r="J2473" t="s">
        <v>573</v>
      </c>
      <c r="K2473">
        <v>42707</v>
      </c>
      <c r="L2473">
        <v>545.01</v>
      </c>
    </row>
    <row r="2474" spans="1:12">
      <c r="A2474" t="str">
        <v>CA-2016-149783</v>
      </c>
      <c r="B2474" t="str">
        <f>INDEX(Orders[Customer ID], MATCH(A2474, Orders[Order ID],0))</f>
        <v>DL-13315</v>
      </c>
      <c r="C2474" s="4">
        <f>INDEX(Orders[Order Date], MATCH(A2474, Orders[Order ID],0))</f>
        <v>42617</v>
      </c>
      <c r="D2474">
        <f>SUMIF(Orders[Order ID], A2474, Orders[Sales])</f>
        <v>131.10400000000001</v>
      </c>
      <c r="I2474" t="s">
        <v>4743</v>
      </c>
      <c r="J2474" t="s">
        <v>588</v>
      </c>
      <c r="K2474">
        <v>42617</v>
      </c>
      <c r="L2474">
        <v>131.10400000000001</v>
      </c>
    </row>
    <row r="2475" spans="1:12">
      <c r="A2475" t="str">
        <v>CA-2016-149797</v>
      </c>
      <c r="B2475" t="str">
        <f>INDEX(Orders[Customer ID], MATCH(A2475, Orders[Order ID],0))</f>
        <v>AH-10075</v>
      </c>
      <c r="C2475" s="4">
        <f>INDEX(Orders[Order Date], MATCH(A2475, Orders[Order ID],0))</f>
        <v>42628</v>
      </c>
      <c r="D2475">
        <f>SUMIF(Orders[Order ID], A2475, Orders[Sales])</f>
        <v>841.56799999999998</v>
      </c>
      <c r="I2475" t="s">
        <v>4663</v>
      </c>
      <c r="J2475" t="s">
        <v>931</v>
      </c>
      <c r="K2475">
        <v>42628</v>
      </c>
      <c r="L2475">
        <v>841.56799999999998</v>
      </c>
    </row>
    <row r="2476" spans="1:12">
      <c r="A2476" t="str">
        <v>CA-2016-149902</v>
      </c>
      <c r="B2476" t="str">
        <f>INDEX(Orders[Customer ID], MATCH(A2476, Orders[Order ID],0))</f>
        <v>DW-13540</v>
      </c>
      <c r="C2476" s="4">
        <f>INDEX(Orders[Order Date], MATCH(A2476, Orders[Order ID],0))</f>
        <v>42461</v>
      </c>
      <c r="D2476">
        <f>SUMIF(Orders[Order ID], A2476, Orders[Sales])</f>
        <v>88.04</v>
      </c>
      <c r="I2476" t="s">
        <v>5343</v>
      </c>
      <c r="J2476" t="s">
        <v>2092</v>
      </c>
      <c r="K2476">
        <v>42461</v>
      </c>
      <c r="L2476">
        <v>88.04</v>
      </c>
    </row>
    <row r="2477" spans="1:12">
      <c r="A2477" t="str">
        <v>CA-2016-149916</v>
      </c>
      <c r="B2477" t="str">
        <f>INDEX(Orders[Customer ID], MATCH(A2477, Orders[Order ID],0))</f>
        <v>ED-13885</v>
      </c>
      <c r="C2477" s="4">
        <f>INDEX(Orders[Order Date], MATCH(A2477, Orders[Order ID],0))</f>
        <v>42726</v>
      </c>
      <c r="D2477">
        <f>SUMIF(Orders[Order ID], A2477, Orders[Sales])</f>
        <v>66.92</v>
      </c>
      <c r="I2477" t="s">
        <v>4003</v>
      </c>
      <c r="J2477" t="s">
        <v>2639</v>
      </c>
      <c r="K2477">
        <v>42726</v>
      </c>
      <c r="L2477">
        <v>66.92</v>
      </c>
    </row>
    <row r="2478" spans="1:12">
      <c r="A2478" t="str">
        <v>CA-2016-149965</v>
      </c>
      <c r="B2478" t="str">
        <f>INDEX(Orders[Customer ID], MATCH(A2478, Orders[Order ID],0))</f>
        <v>BS-11365</v>
      </c>
      <c r="C2478" s="4">
        <f>INDEX(Orders[Order Date], MATCH(A2478, Orders[Order ID],0))</f>
        <v>42541</v>
      </c>
      <c r="D2478">
        <f>SUMIF(Orders[Order ID], A2478, Orders[Sales])</f>
        <v>64.59</v>
      </c>
      <c r="I2478" t="s">
        <v>5052</v>
      </c>
      <c r="J2478" t="s">
        <v>5053</v>
      </c>
      <c r="K2478">
        <v>42541</v>
      </c>
      <c r="L2478">
        <v>64.59</v>
      </c>
    </row>
    <row r="2479" spans="1:12">
      <c r="A2479" t="str">
        <v>CA-2016-149979</v>
      </c>
      <c r="B2479" t="str">
        <f>INDEX(Orders[Customer ID], MATCH(A2479, Orders[Order ID],0))</f>
        <v>RA-19915</v>
      </c>
      <c r="C2479" s="4">
        <f>INDEX(Orders[Order Date], MATCH(A2479, Orders[Order ID],0))</f>
        <v>42636</v>
      </c>
      <c r="D2479">
        <f>SUMIF(Orders[Order ID], A2479, Orders[Sales])</f>
        <v>487.22</v>
      </c>
      <c r="I2479" t="s">
        <v>4598</v>
      </c>
      <c r="J2479" t="s">
        <v>314</v>
      </c>
      <c r="K2479">
        <v>42636</v>
      </c>
      <c r="L2479">
        <v>487.22</v>
      </c>
    </row>
    <row r="2480" spans="1:12">
      <c r="A2480" t="str">
        <v>CA-2016-150000</v>
      </c>
      <c r="B2480" t="str">
        <f>INDEX(Orders[Customer ID], MATCH(A2480, Orders[Order ID],0))</f>
        <v>PG-18820</v>
      </c>
      <c r="C2480" s="4">
        <f>INDEX(Orders[Order Date], MATCH(A2480, Orders[Order ID],0))</f>
        <v>42468</v>
      </c>
      <c r="D2480">
        <f>SUMIF(Orders[Order ID], A2480, Orders[Sales])</f>
        <v>17.920000000000002</v>
      </c>
      <c r="I2480" t="s">
        <v>5320</v>
      </c>
      <c r="J2480" t="s">
        <v>997</v>
      </c>
      <c r="K2480">
        <v>42468</v>
      </c>
      <c r="L2480">
        <v>17.920000000000002</v>
      </c>
    </row>
    <row r="2481" spans="1:12">
      <c r="A2481" t="str">
        <v>CA-2016-150007</v>
      </c>
      <c r="B2481" t="str">
        <f>INDEX(Orders[Customer ID], MATCH(A2481, Orders[Order ID],0))</f>
        <v>AS-10090</v>
      </c>
      <c r="C2481" s="4">
        <f>INDEX(Orders[Order Date], MATCH(A2481, Orders[Order ID],0))</f>
        <v>42624</v>
      </c>
      <c r="D2481">
        <f>SUMIF(Orders[Order ID], A2481, Orders[Sales])</f>
        <v>7.9079999999999995</v>
      </c>
      <c r="I2481" t="s">
        <v>4685</v>
      </c>
      <c r="J2481" t="s">
        <v>744</v>
      </c>
      <c r="K2481">
        <v>42624</v>
      </c>
      <c r="L2481">
        <v>7.9079999999999995</v>
      </c>
    </row>
    <row r="2482" spans="1:12">
      <c r="A2482" t="str">
        <v>CA-2016-150077</v>
      </c>
      <c r="B2482" t="str">
        <f>INDEX(Orders[Customer ID], MATCH(A2482, Orders[Order ID],0))</f>
        <v>MS-17365</v>
      </c>
      <c r="C2482" s="4">
        <f>INDEX(Orders[Order Date], MATCH(A2482, Orders[Order ID],0))</f>
        <v>42404</v>
      </c>
      <c r="D2482">
        <f>SUMIF(Orders[Order ID], A2482, Orders[Sales])</f>
        <v>90.48</v>
      </c>
      <c r="I2482" t="s">
        <v>5489</v>
      </c>
      <c r="J2482" t="s">
        <v>3546</v>
      </c>
      <c r="K2482">
        <v>42404</v>
      </c>
      <c r="L2482">
        <v>90.48</v>
      </c>
    </row>
    <row r="2483" spans="1:12">
      <c r="A2483" t="str">
        <v>CA-2016-150343</v>
      </c>
      <c r="B2483" t="str">
        <f>INDEX(Orders[Customer ID], MATCH(A2483, Orders[Order ID],0))</f>
        <v>PK-19075</v>
      </c>
      <c r="C2483" s="4">
        <f>INDEX(Orders[Order Date], MATCH(A2483, Orders[Order ID],0))</f>
        <v>42598</v>
      </c>
      <c r="D2483">
        <f>SUMIF(Orders[Order ID], A2483, Orders[Sales])</f>
        <v>10.86</v>
      </c>
      <c r="I2483" t="s">
        <v>4840</v>
      </c>
      <c r="J2483" t="s">
        <v>287</v>
      </c>
      <c r="K2483">
        <v>42598</v>
      </c>
      <c r="L2483">
        <v>10.86</v>
      </c>
    </row>
    <row r="2484" spans="1:12">
      <c r="A2484" t="str">
        <v>CA-2016-150350</v>
      </c>
      <c r="B2484" t="str">
        <f>INDEX(Orders[Customer ID], MATCH(A2484, Orders[Order ID],0))</f>
        <v>MS-17770</v>
      </c>
      <c r="C2484" s="4">
        <f>INDEX(Orders[Order Date], MATCH(A2484, Orders[Order ID],0))</f>
        <v>42605</v>
      </c>
      <c r="D2484">
        <f>SUMIF(Orders[Order ID], A2484, Orders[Sales])</f>
        <v>1599.864</v>
      </c>
      <c r="I2484" t="s">
        <v>4816</v>
      </c>
      <c r="J2484" t="s">
        <v>2530</v>
      </c>
      <c r="K2484">
        <v>42605</v>
      </c>
      <c r="L2484">
        <v>1599.864</v>
      </c>
    </row>
    <row r="2485" spans="1:12">
      <c r="A2485" t="str">
        <v>CA-2016-150483</v>
      </c>
      <c r="B2485" t="str">
        <f>INDEX(Orders[Customer ID], MATCH(A2485, Orders[Order ID],0))</f>
        <v>BP-11290</v>
      </c>
      <c r="C2485" s="4">
        <f>INDEX(Orders[Order Date], MATCH(A2485, Orders[Order ID],0))</f>
        <v>42521</v>
      </c>
      <c r="D2485">
        <f>SUMIF(Orders[Order ID], A2485, Orders[Sales])</f>
        <v>252.00700000000001</v>
      </c>
      <c r="I2485" t="s">
        <v>5126</v>
      </c>
      <c r="J2485" t="s">
        <v>340</v>
      </c>
      <c r="K2485">
        <v>42521</v>
      </c>
      <c r="L2485">
        <v>252.00700000000001</v>
      </c>
    </row>
    <row r="2486" spans="1:12">
      <c r="A2486" t="str">
        <v>CA-2016-150658</v>
      </c>
      <c r="B2486" t="str">
        <f>INDEX(Orders[Customer ID], MATCH(A2486, Orders[Order ID],0))</f>
        <v>MS-17365</v>
      </c>
      <c r="C2486" s="4">
        <f>INDEX(Orders[Order Date], MATCH(A2486, Orders[Order ID],0))</f>
        <v>42691</v>
      </c>
      <c r="D2486">
        <f>SUMIF(Orders[Order ID], A2486, Orders[Sales])</f>
        <v>10.776</v>
      </c>
      <c r="I2486" t="s">
        <v>4284</v>
      </c>
      <c r="J2486" t="s">
        <v>3546</v>
      </c>
      <c r="K2486">
        <v>42691</v>
      </c>
      <c r="L2486">
        <v>10.776</v>
      </c>
    </row>
    <row r="2487" spans="1:12">
      <c r="A2487" t="str">
        <v>CA-2016-150889</v>
      </c>
      <c r="B2487" t="str">
        <f>INDEX(Orders[Customer ID], MATCH(A2487, Orders[Order ID],0))</f>
        <v>PB-19105</v>
      </c>
      <c r="C2487" s="4">
        <f>INDEX(Orders[Order Date], MATCH(A2487, Orders[Order ID],0))</f>
        <v>42449</v>
      </c>
      <c r="D2487">
        <f>SUMIF(Orders[Order ID], A2487, Orders[Sales])</f>
        <v>11.992000000000001</v>
      </c>
      <c r="I2487" t="s">
        <v>5374</v>
      </c>
      <c r="J2487" t="s">
        <v>1525</v>
      </c>
      <c r="K2487">
        <v>42449</v>
      </c>
      <c r="L2487">
        <v>11.992000000000001</v>
      </c>
    </row>
    <row r="2488" spans="1:12">
      <c r="A2488" t="str">
        <v>CA-2016-150945</v>
      </c>
      <c r="B2488" t="str">
        <f>INDEX(Orders[Customer ID], MATCH(A2488, Orders[Order ID],0))</f>
        <v>JK-16120</v>
      </c>
      <c r="C2488" s="4">
        <f>INDEX(Orders[Order Date], MATCH(A2488, Orders[Order ID],0))</f>
        <v>42722</v>
      </c>
      <c r="D2488">
        <f>SUMIF(Orders[Order ID], A2488, Orders[Sales])</f>
        <v>900.08</v>
      </c>
      <c r="I2488" t="s">
        <v>4019</v>
      </c>
      <c r="J2488" t="s">
        <v>2447</v>
      </c>
      <c r="K2488">
        <v>42722</v>
      </c>
      <c r="L2488">
        <v>900.08</v>
      </c>
    </row>
    <row r="2489" spans="1:12">
      <c r="A2489" t="str">
        <v>CA-2016-151092</v>
      </c>
      <c r="B2489" t="str">
        <f>INDEX(Orders[Customer ID], MATCH(A2489, Orders[Order ID],0))</f>
        <v>VG-21790</v>
      </c>
      <c r="C2489" s="4">
        <f>INDEX(Orders[Order Date], MATCH(A2489, Orders[Order ID],0))</f>
        <v>42588</v>
      </c>
      <c r="D2489">
        <f>SUMIF(Orders[Order ID], A2489, Orders[Sales])</f>
        <v>211.16800000000001</v>
      </c>
      <c r="I2489" t="s">
        <v>4880</v>
      </c>
      <c r="J2489" t="s">
        <v>2764</v>
      </c>
      <c r="K2489">
        <v>42588</v>
      </c>
      <c r="L2489">
        <v>211.16800000000001</v>
      </c>
    </row>
    <row r="2490" spans="1:12">
      <c r="A2490" t="str">
        <v>CA-2016-151141</v>
      </c>
      <c r="B2490" t="str">
        <f>INDEX(Orders[Customer ID], MATCH(A2490, Orders[Order ID],0))</f>
        <v>DW-13480</v>
      </c>
      <c r="C2490" s="4">
        <f>INDEX(Orders[Order Date], MATCH(A2490, Orders[Order ID],0))</f>
        <v>42602</v>
      </c>
      <c r="D2490">
        <f>SUMIF(Orders[Order ID], A2490, Orders[Sales])</f>
        <v>14.78</v>
      </c>
      <c r="I2490" t="s">
        <v>4832</v>
      </c>
      <c r="J2490" t="s">
        <v>3214</v>
      </c>
      <c r="K2490">
        <v>42602</v>
      </c>
      <c r="L2490">
        <v>14.78</v>
      </c>
    </row>
    <row r="2491" spans="1:12">
      <c r="A2491" t="str">
        <v>CA-2016-151148</v>
      </c>
      <c r="B2491" t="str">
        <f>INDEX(Orders[Customer ID], MATCH(A2491, Orders[Order ID],0))</f>
        <v>PO-19180</v>
      </c>
      <c r="C2491" s="4">
        <f>INDEX(Orders[Order Date], MATCH(A2491, Orders[Order ID],0))</f>
        <v>42625</v>
      </c>
      <c r="D2491">
        <f>SUMIF(Orders[Order ID], A2491, Orders[Sales])</f>
        <v>230.08799999999999</v>
      </c>
      <c r="I2491" t="s">
        <v>4675</v>
      </c>
      <c r="J2491" t="s">
        <v>2798</v>
      </c>
      <c r="K2491">
        <v>42625</v>
      </c>
      <c r="L2491">
        <v>230.08799999999999</v>
      </c>
    </row>
    <row r="2492" spans="1:12">
      <c r="A2492" t="str">
        <v>CA-2016-151155</v>
      </c>
      <c r="B2492" t="str">
        <f>INDEX(Orders[Customer ID], MATCH(A2492, Orders[Order ID],0))</f>
        <v>AB-10255</v>
      </c>
      <c r="C2492" s="4">
        <f>INDEX(Orders[Order Date], MATCH(A2492, Orders[Order ID],0))</f>
        <v>42724</v>
      </c>
      <c r="D2492">
        <f>SUMIF(Orders[Order ID], A2492, Orders[Sales])</f>
        <v>34.340000000000003</v>
      </c>
      <c r="I2492" t="s">
        <v>4007</v>
      </c>
      <c r="J2492" t="s">
        <v>2844</v>
      </c>
      <c r="K2492">
        <v>42724</v>
      </c>
      <c r="L2492">
        <v>34.340000000000003</v>
      </c>
    </row>
    <row r="2493" spans="1:12">
      <c r="A2493" t="str">
        <v>CA-2016-151169</v>
      </c>
      <c r="B2493" t="str">
        <f>INDEX(Orders[Customer ID], MATCH(A2493, Orders[Order ID],0))</f>
        <v>MY-18295</v>
      </c>
      <c r="C2493" s="4">
        <f>INDEX(Orders[Order Date], MATCH(A2493, Orders[Order ID],0))</f>
        <v>42664</v>
      </c>
      <c r="D2493">
        <f>SUMIF(Orders[Order ID], A2493, Orders[Sales])</f>
        <v>7.92</v>
      </c>
      <c r="I2493" t="s">
        <v>4468</v>
      </c>
      <c r="J2493" t="s">
        <v>1741</v>
      </c>
      <c r="K2493">
        <v>42664</v>
      </c>
      <c r="L2493">
        <v>7.92</v>
      </c>
    </row>
    <row r="2494" spans="1:12">
      <c r="A2494" t="str">
        <v>CA-2016-151323</v>
      </c>
      <c r="B2494" t="str">
        <f>INDEX(Orders[Customer ID], MATCH(A2494, Orders[Order ID],0))</f>
        <v>AB-10255</v>
      </c>
      <c r="C2494" s="4">
        <f>INDEX(Orders[Order Date], MATCH(A2494, Orders[Order ID],0))</f>
        <v>42666</v>
      </c>
      <c r="D2494">
        <f>SUMIF(Orders[Order ID], A2494, Orders[Sales])</f>
        <v>17.05</v>
      </c>
      <c r="I2494" t="s">
        <v>4457</v>
      </c>
      <c r="J2494" t="s">
        <v>2844</v>
      </c>
      <c r="K2494">
        <v>42666</v>
      </c>
      <c r="L2494">
        <v>17.05</v>
      </c>
    </row>
    <row r="2495" spans="1:12">
      <c r="A2495" t="str">
        <v>CA-2016-151372</v>
      </c>
      <c r="B2495" t="str">
        <f>INDEX(Orders[Customer ID], MATCH(A2495, Orders[Order ID],0))</f>
        <v>JH-15985</v>
      </c>
      <c r="C2495" s="4">
        <f>INDEX(Orders[Order Date], MATCH(A2495, Orders[Order ID],0))</f>
        <v>42618</v>
      </c>
      <c r="D2495">
        <f>SUMIF(Orders[Order ID], A2495, Orders[Sales])</f>
        <v>112.11999999999999</v>
      </c>
      <c r="I2495" t="s">
        <v>4729</v>
      </c>
      <c r="J2495" t="s">
        <v>798</v>
      </c>
      <c r="K2495">
        <v>42618</v>
      </c>
      <c r="L2495">
        <v>112.11999999999999</v>
      </c>
    </row>
    <row r="2496" spans="1:12">
      <c r="A2496" t="str">
        <v>CA-2016-151498</v>
      </c>
      <c r="B2496" t="str">
        <f>INDEX(Orders[Customer ID], MATCH(A2496, Orders[Order ID],0))</f>
        <v>DN-13690</v>
      </c>
      <c r="C2496" s="4">
        <f>INDEX(Orders[Order Date], MATCH(A2496, Orders[Order ID],0))</f>
        <v>42481</v>
      </c>
      <c r="D2496">
        <f>SUMIF(Orders[Order ID], A2496, Orders[Sales])</f>
        <v>8.32</v>
      </c>
      <c r="I2496" t="s">
        <v>5274</v>
      </c>
      <c r="J2496" t="s">
        <v>3221</v>
      </c>
      <c r="K2496">
        <v>42481</v>
      </c>
      <c r="L2496">
        <v>8.32</v>
      </c>
    </row>
    <row r="2497" spans="1:12">
      <c r="A2497" t="str">
        <v>CA-2016-151512</v>
      </c>
      <c r="B2497" t="str">
        <f>INDEX(Orders[Customer ID], MATCH(A2497, Orders[Order ID],0))</f>
        <v>SH-19975</v>
      </c>
      <c r="C2497" s="4">
        <f>INDEX(Orders[Order Date], MATCH(A2497, Orders[Order ID],0))</f>
        <v>42730</v>
      </c>
      <c r="D2497">
        <f>SUMIF(Orders[Order ID], A2497, Orders[Sales])</f>
        <v>18.72</v>
      </c>
      <c r="I2497" t="s">
        <v>3962</v>
      </c>
      <c r="J2497" t="s">
        <v>836</v>
      </c>
      <c r="K2497">
        <v>42730</v>
      </c>
      <c r="L2497">
        <v>18.72</v>
      </c>
    </row>
    <row r="2498" spans="1:12">
      <c r="A2498" t="str">
        <v>CA-2016-151561</v>
      </c>
      <c r="B2498" t="str">
        <f>INDEX(Orders[Customer ID], MATCH(A2498, Orders[Order ID],0))</f>
        <v>PG-18820</v>
      </c>
      <c r="C2498" s="4">
        <f>INDEX(Orders[Order Date], MATCH(A2498, Orders[Order ID],0))</f>
        <v>42614</v>
      </c>
      <c r="D2498">
        <f>SUMIF(Orders[Order ID], A2498, Orders[Sales])</f>
        <v>744.15000000000009</v>
      </c>
      <c r="I2498" t="s">
        <v>4779</v>
      </c>
      <c r="J2498" t="s">
        <v>997</v>
      </c>
      <c r="K2498">
        <v>42614</v>
      </c>
      <c r="L2498">
        <v>744.15000000000009</v>
      </c>
    </row>
    <row r="2499" spans="1:12">
      <c r="A2499" t="str">
        <v>CA-2016-151974</v>
      </c>
      <c r="B2499" t="str">
        <f>INDEX(Orders[Customer ID], MATCH(A2499, Orders[Order ID],0))</f>
        <v>RD-19660</v>
      </c>
      <c r="C2499" s="4">
        <f>INDEX(Orders[Order Date], MATCH(A2499, Orders[Order ID],0))</f>
        <v>42635</v>
      </c>
      <c r="D2499">
        <f>SUMIF(Orders[Order ID], A2499, Orders[Sales])</f>
        <v>16.52</v>
      </c>
      <c r="I2499" t="s">
        <v>4612</v>
      </c>
      <c r="J2499" t="s">
        <v>2388</v>
      </c>
      <c r="K2499">
        <v>42635</v>
      </c>
      <c r="L2499">
        <v>16.52</v>
      </c>
    </row>
    <row r="2500" spans="1:12">
      <c r="A2500" t="str">
        <v>CA-2016-152072</v>
      </c>
      <c r="B2500" t="str">
        <f>INDEX(Orders[Customer ID], MATCH(A2500, Orders[Order ID],0))</f>
        <v>Dp-13240</v>
      </c>
      <c r="C2500" s="4">
        <f>INDEX(Orders[Order Date], MATCH(A2500, Orders[Order ID],0))</f>
        <v>42384</v>
      </c>
      <c r="D2500">
        <f>SUMIF(Orders[Order ID], A2500, Orders[Sales])</f>
        <v>311.97000000000003</v>
      </c>
      <c r="I2500" t="s">
        <v>5528</v>
      </c>
      <c r="J2500" t="s">
        <v>1885</v>
      </c>
      <c r="K2500">
        <v>42384</v>
      </c>
      <c r="L2500">
        <v>311.97000000000003</v>
      </c>
    </row>
    <row r="2501" spans="1:12">
      <c r="A2501" t="str">
        <v>CA-2016-152121</v>
      </c>
      <c r="B2501" t="str">
        <f>INDEX(Orders[Customer ID], MATCH(A2501, Orders[Order ID],0))</f>
        <v>CC-12670</v>
      </c>
      <c r="C2501" s="4">
        <f>INDEX(Orders[Order Date], MATCH(A2501, Orders[Order ID],0))</f>
        <v>42701</v>
      </c>
      <c r="D2501">
        <f>SUMIF(Orders[Order ID], A2501, Orders[Sales])</f>
        <v>271.99200000000002</v>
      </c>
      <c r="I2501" t="s">
        <v>4180</v>
      </c>
      <c r="J2501" t="s">
        <v>803</v>
      </c>
      <c r="K2501">
        <v>42701</v>
      </c>
      <c r="L2501">
        <v>271.99200000000002</v>
      </c>
    </row>
    <row r="2502" spans="1:12">
      <c r="A2502" t="str">
        <v>CA-2016-152156</v>
      </c>
      <c r="B2502" t="str">
        <f>INDEX(Orders[Customer ID], MATCH(A2502, Orders[Order ID],0))</f>
        <v>CG-12520</v>
      </c>
      <c r="C2502" s="4">
        <f>INDEX(Orders[Order Date], MATCH(A2502, Orders[Order ID],0))</f>
        <v>42682</v>
      </c>
      <c r="D2502">
        <f>SUMIF(Orders[Order ID], A2502, Orders[Sales])</f>
        <v>993.90000000000009</v>
      </c>
      <c r="I2502" t="s">
        <v>4356</v>
      </c>
      <c r="J2502" t="s">
        <v>3843</v>
      </c>
      <c r="K2502">
        <v>42682</v>
      </c>
      <c r="L2502">
        <v>993.90000000000009</v>
      </c>
    </row>
    <row r="2503" spans="1:12">
      <c r="A2503" t="str">
        <v>CA-2016-152163</v>
      </c>
      <c r="B2503" t="str">
        <f>INDEX(Orders[Customer ID], MATCH(A2503, Orders[Order ID],0))</f>
        <v>JF-15355</v>
      </c>
      <c r="C2503" s="4">
        <f>INDEX(Orders[Order Date], MATCH(A2503, Orders[Order ID],0))</f>
        <v>42552</v>
      </c>
      <c r="D2503">
        <f>SUMIF(Orders[Order ID], A2503, Orders[Sales])</f>
        <v>85.5</v>
      </c>
      <c r="I2503" t="s">
        <v>5003</v>
      </c>
      <c r="J2503" t="s">
        <v>2223</v>
      </c>
      <c r="K2503">
        <v>42552</v>
      </c>
      <c r="L2503">
        <v>85.5</v>
      </c>
    </row>
    <row r="2504" spans="1:12">
      <c r="A2504" t="str">
        <v>CA-2016-152170</v>
      </c>
      <c r="B2504" t="str">
        <f>INDEX(Orders[Customer ID], MATCH(A2504, Orders[Order ID],0))</f>
        <v>FH-14275</v>
      </c>
      <c r="C2504" s="4">
        <f>INDEX(Orders[Order Date], MATCH(A2504, Orders[Order ID],0))</f>
        <v>42686</v>
      </c>
      <c r="D2504">
        <f>SUMIF(Orders[Order ID], A2504, Orders[Sales])</f>
        <v>383.14</v>
      </c>
      <c r="I2504" t="s">
        <v>4321</v>
      </c>
      <c r="J2504" t="s">
        <v>1026</v>
      </c>
      <c r="K2504">
        <v>42686</v>
      </c>
      <c r="L2504">
        <v>383.14</v>
      </c>
    </row>
    <row r="2505" spans="1:12">
      <c r="A2505" t="str">
        <v>CA-2016-152247</v>
      </c>
      <c r="B2505" t="str">
        <f>INDEX(Orders[Customer ID], MATCH(A2505, Orders[Order ID],0))</f>
        <v>MA-17995</v>
      </c>
      <c r="C2505" s="4">
        <f>INDEX(Orders[Order Date], MATCH(A2505, Orders[Order ID],0))</f>
        <v>42681</v>
      </c>
      <c r="D2505">
        <f>SUMIF(Orders[Order ID], A2505, Orders[Sales])</f>
        <v>1603.136</v>
      </c>
      <c r="I2505" t="s">
        <v>4363</v>
      </c>
      <c r="J2505" t="s">
        <v>2975</v>
      </c>
      <c r="K2505">
        <v>42681</v>
      </c>
      <c r="L2505">
        <v>1603.136</v>
      </c>
    </row>
    <row r="2506" spans="1:12">
      <c r="A2506" t="str">
        <v>CA-2016-152289</v>
      </c>
      <c r="B2506" t="str">
        <f>INDEX(Orders[Customer ID], MATCH(A2506, Orders[Order ID],0))</f>
        <v>LC-16930</v>
      </c>
      <c r="C2506" s="4">
        <f>INDEX(Orders[Order Date], MATCH(A2506, Orders[Order ID],0))</f>
        <v>42608</v>
      </c>
      <c r="D2506">
        <f>SUMIF(Orders[Order ID], A2506, Orders[Sales])</f>
        <v>1184.6999999999998</v>
      </c>
      <c r="I2506" t="s">
        <v>4802</v>
      </c>
      <c r="J2506" t="s">
        <v>1112</v>
      </c>
      <c r="K2506">
        <v>42608</v>
      </c>
      <c r="L2506">
        <v>1184.6999999999998</v>
      </c>
    </row>
    <row r="2507" spans="1:12">
      <c r="A2507" t="str">
        <v>CA-2016-152331</v>
      </c>
      <c r="B2507" t="str">
        <f>INDEX(Orders[Customer ID], MATCH(A2507, Orders[Order ID],0))</f>
        <v>LD-16855</v>
      </c>
      <c r="C2507" s="4">
        <f>INDEX(Orders[Order Date], MATCH(A2507, Orders[Order ID],0))</f>
        <v>42547</v>
      </c>
      <c r="D2507">
        <f>SUMIF(Orders[Order ID], A2507, Orders[Sales])</f>
        <v>5.3040000000000003</v>
      </c>
      <c r="I2507" t="s">
        <v>5022</v>
      </c>
      <c r="J2507" t="s">
        <v>5023</v>
      </c>
      <c r="K2507">
        <v>42547</v>
      </c>
      <c r="L2507">
        <v>5.3040000000000003</v>
      </c>
    </row>
    <row r="2508" spans="1:12">
      <c r="A2508" t="str">
        <v>CA-2016-152408</v>
      </c>
      <c r="B2508" t="str">
        <f>INDEX(Orders[Customer ID], MATCH(A2508, Orders[Order ID],0))</f>
        <v>TT-21220</v>
      </c>
      <c r="C2508" s="4">
        <f>INDEX(Orders[Order Date], MATCH(A2508, Orders[Order ID],0))</f>
        <v>42505</v>
      </c>
      <c r="D2508">
        <f>SUMIF(Orders[Order ID], A2508, Orders[Sales])</f>
        <v>13.776</v>
      </c>
      <c r="I2508" t="s">
        <v>5192</v>
      </c>
      <c r="J2508" t="s">
        <v>2957</v>
      </c>
      <c r="K2508">
        <v>42505</v>
      </c>
      <c r="L2508">
        <v>13.776</v>
      </c>
    </row>
    <row r="2509" spans="1:12">
      <c r="A2509" t="str">
        <v>CA-2016-152457</v>
      </c>
      <c r="B2509" t="str">
        <f>INDEX(Orders[Customer ID], MATCH(A2509, Orders[Order ID],0))</f>
        <v>SC-20695</v>
      </c>
      <c r="C2509" s="4">
        <f>INDEX(Orders[Order Date], MATCH(A2509, Orders[Order ID],0))</f>
        <v>42625</v>
      </c>
      <c r="D2509">
        <f>SUMIF(Orders[Order ID], A2509, Orders[Sales])</f>
        <v>68.52</v>
      </c>
      <c r="I2509" t="s">
        <v>4674</v>
      </c>
      <c r="J2509" t="s">
        <v>1962</v>
      </c>
      <c r="K2509">
        <v>42625</v>
      </c>
      <c r="L2509">
        <v>68.52</v>
      </c>
    </row>
    <row r="2510" spans="1:12">
      <c r="A2510" t="str">
        <v>CA-2016-152471</v>
      </c>
      <c r="B2510" t="str">
        <f>INDEX(Orders[Customer ID], MATCH(A2510, Orders[Order ID],0))</f>
        <v>ZD-21925</v>
      </c>
      <c r="C2510" s="4">
        <f>INDEX(Orders[Order Date], MATCH(A2510, Orders[Order ID],0))</f>
        <v>42559</v>
      </c>
      <c r="D2510">
        <f>SUMIF(Orders[Order ID], A2510, Orders[Sales])</f>
        <v>839.94400000000007</v>
      </c>
      <c r="I2510" t="s">
        <v>4985</v>
      </c>
      <c r="J2510" t="s">
        <v>3111</v>
      </c>
      <c r="K2510">
        <v>42559</v>
      </c>
      <c r="L2510">
        <v>839.94400000000007</v>
      </c>
    </row>
    <row r="2511" spans="1:12">
      <c r="A2511" t="str">
        <v>CA-2016-152520</v>
      </c>
      <c r="B2511" t="str">
        <f>INDEX(Orders[Customer ID], MATCH(A2511, Orders[Order ID],0))</f>
        <v>TH-21115</v>
      </c>
      <c r="C2511" s="4">
        <f>INDEX(Orders[Order Date], MATCH(A2511, Orders[Order ID],0))</f>
        <v>42559</v>
      </c>
      <c r="D2511">
        <f>SUMIF(Orders[Order ID], A2511, Orders[Sales])</f>
        <v>12.96</v>
      </c>
      <c r="I2511" t="s">
        <v>4986</v>
      </c>
      <c r="J2511" t="s">
        <v>1561</v>
      </c>
      <c r="K2511">
        <v>42559</v>
      </c>
      <c r="L2511">
        <v>12.96</v>
      </c>
    </row>
    <row r="2512" spans="1:12">
      <c r="A2512" t="str">
        <v>CA-2016-152534</v>
      </c>
      <c r="B2512" t="str">
        <f>INDEX(Orders[Customer ID], MATCH(A2512, Orders[Order ID],0))</f>
        <v>DP-13105</v>
      </c>
      <c r="C2512" s="4">
        <f>INDEX(Orders[Order Date], MATCH(A2512, Orders[Order ID],0))</f>
        <v>42541</v>
      </c>
      <c r="D2512">
        <f>SUMIF(Orders[Order ID], A2512, Orders[Sales])</f>
        <v>44.040000000000006</v>
      </c>
      <c r="I2512" t="s">
        <v>5047</v>
      </c>
      <c r="J2512" t="s">
        <v>184</v>
      </c>
      <c r="K2512">
        <v>42541</v>
      </c>
      <c r="L2512">
        <v>44.040000000000006</v>
      </c>
    </row>
    <row r="2513" spans="1:12">
      <c r="A2513" t="str">
        <v>CA-2016-152555</v>
      </c>
      <c r="B2513" t="str">
        <f>INDEX(Orders[Customer ID], MATCH(A2513, Orders[Order ID],0))</f>
        <v>ME-17320</v>
      </c>
      <c r="C2513" s="4">
        <f>INDEX(Orders[Order Date], MATCH(A2513, Orders[Order ID],0))</f>
        <v>42458</v>
      </c>
      <c r="D2513">
        <f>SUMIF(Orders[Order ID], A2513, Orders[Sales])</f>
        <v>1702.38</v>
      </c>
      <c r="I2513" t="s">
        <v>5351</v>
      </c>
      <c r="J2513" t="s">
        <v>1147</v>
      </c>
      <c r="K2513">
        <v>42458</v>
      </c>
      <c r="L2513">
        <v>1702.38</v>
      </c>
    </row>
    <row r="2514" spans="1:12">
      <c r="A2514" t="str">
        <v>CA-2016-152632</v>
      </c>
      <c r="B2514" t="str">
        <f>INDEX(Orders[Customer ID], MATCH(A2514, Orders[Order ID],0))</f>
        <v>JE-15475</v>
      </c>
      <c r="C2514" s="4">
        <f>INDEX(Orders[Order Date], MATCH(A2514, Orders[Order ID],0))</f>
        <v>42670</v>
      </c>
      <c r="D2514">
        <f>SUMIF(Orders[Order ID], A2514, Orders[Sales])</f>
        <v>40.200000000000003</v>
      </c>
      <c r="I2514" t="s">
        <v>4439</v>
      </c>
      <c r="J2514" t="s">
        <v>3027</v>
      </c>
      <c r="K2514">
        <v>42670</v>
      </c>
      <c r="L2514">
        <v>40.200000000000003</v>
      </c>
    </row>
    <row r="2515" spans="1:12">
      <c r="A2515" t="str">
        <v>CA-2016-152646</v>
      </c>
      <c r="B2515" t="str">
        <f>INDEX(Orders[Customer ID], MATCH(A2515, Orders[Order ID],0))</f>
        <v>TH-21235</v>
      </c>
      <c r="C2515" s="4">
        <f>INDEX(Orders[Order Date], MATCH(A2515, Orders[Order ID],0))</f>
        <v>42695</v>
      </c>
      <c r="D2515">
        <f>SUMIF(Orders[Order ID], A2515, Orders[Sales])</f>
        <v>32.4</v>
      </c>
      <c r="I2515" t="s">
        <v>4246</v>
      </c>
      <c r="J2515" t="s">
        <v>2435</v>
      </c>
      <c r="K2515">
        <v>42695</v>
      </c>
      <c r="L2515">
        <v>32.4</v>
      </c>
    </row>
    <row r="2516" spans="1:12">
      <c r="A2516" t="str">
        <v>CA-2016-152688</v>
      </c>
      <c r="B2516" t="str">
        <f>INDEX(Orders[Customer ID], MATCH(A2516, Orders[Order ID],0))</f>
        <v>NR-18550</v>
      </c>
      <c r="C2516" s="4">
        <f>INDEX(Orders[Order Date], MATCH(A2516, Orders[Order ID],0))</f>
        <v>42660</v>
      </c>
      <c r="D2516">
        <f>SUMIF(Orders[Order ID], A2516, Orders[Sales])</f>
        <v>436.96000000000004</v>
      </c>
      <c r="I2516" t="s">
        <v>4492</v>
      </c>
      <c r="J2516" t="s">
        <v>3164</v>
      </c>
      <c r="K2516">
        <v>42660</v>
      </c>
      <c r="L2516">
        <v>436.96000000000004</v>
      </c>
    </row>
    <row r="2517" spans="1:12">
      <c r="A2517" t="str">
        <v>CA-2016-152730</v>
      </c>
      <c r="B2517" t="str">
        <f>INDEX(Orders[Customer ID], MATCH(A2517, Orders[Order ID],0))</f>
        <v>EM-14140</v>
      </c>
      <c r="C2517" s="4">
        <f>INDEX(Orders[Order Date], MATCH(A2517, Orders[Order ID],0))</f>
        <v>42520</v>
      </c>
      <c r="D2517">
        <f>SUMIF(Orders[Order ID], A2517, Orders[Sales])</f>
        <v>1282.6099999999999</v>
      </c>
      <c r="I2517" t="s">
        <v>5134</v>
      </c>
      <c r="J2517" t="s">
        <v>1292</v>
      </c>
      <c r="K2517">
        <v>42520</v>
      </c>
      <c r="L2517">
        <v>1282.6099999999999</v>
      </c>
    </row>
    <row r="2518" spans="1:12">
      <c r="A2518" t="str">
        <v>CA-2016-152765</v>
      </c>
      <c r="B2518" t="str">
        <f>INDEX(Orders[Customer ID], MATCH(A2518, Orders[Order ID],0))</f>
        <v>LS-17245</v>
      </c>
      <c r="C2518" s="4">
        <f>INDEX(Orders[Order Date], MATCH(A2518, Orders[Order ID],0))</f>
        <v>42536</v>
      </c>
      <c r="D2518">
        <f>SUMIF(Orders[Order ID], A2518, Orders[Sales])</f>
        <v>173.488</v>
      </c>
      <c r="I2518" t="s">
        <v>5072</v>
      </c>
      <c r="J2518" t="s">
        <v>924</v>
      </c>
      <c r="K2518">
        <v>42536</v>
      </c>
      <c r="L2518">
        <v>173.488</v>
      </c>
    </row>
    <row r="2519" spans="1:12">
      <c r="A2519" t="str">
        <v>CA-2016-152800</v>
      </c>
      <c r="B2519" t="str">
        <f>INDEX(Orders[Customer ID], MATCH(A2519, Orders[Order ID],0))</f>
        <v>SP-20920</v>
      </c>
      <c r="C2519" s="4">
        <f>INDEX(Orders[Order Date], MATCH(A2519, Orders[Order ID],0))</f>
        <v>42473</v>
      </c>
      <c r="D2519">
        <f>SUMIF(Orders[Order ID], A2519, Orders[Sales])</f>
        <v>6.12</v>
      </c>
      <c r="I2519" t="s">
        <v>5301</v>
      </c>
      <c r="J2519" t="s">
        <v>1714</v>
      </c>
      <c r="K2519">
        <v>42473</v>
      </c>
      <c r="L2519">
        <v>6.12</v>
      </c>
    </row>
    <row r="2520" spans="1:12">
      <c r="A2520" t="str">
        <v>CA-2016-152814</v>
      </c>
      <c r="B2520" t="str">
        <f>INDEX(Orders[Customer ID], MATCH(A2520, Orders[Order ID],0))</f>
        <v>EH-14005</v>
      </c>
      <c r="C2520" s="4">
        <f>INDEX(Orders[Order Date], MATCH(A2520, Orders[Order ID],0))</f>
        <v>42488</v>
      </c>
      <c r="D2520">
        <f>SUMIF(Orders[Order ID], A2520, Orders[Sales])</f>
        <v>29.472000000000001</v>
      </c>
      <c r="I2520" t="s">
        <v>5253</v>
      </c>
      <c r="J2520" t="s">
        <v>76</v>
      </c>
      <c r="K2520">
        <v>42488</v>
      </c>
      <c r="L2520">
        <v>29.472000000000001</v>
      </c>
    </row>
    <row r="2521" spans="1:12">
      <c r="A2521" t="str">
        <v>CA-2016-152940</v>
      </c>
      <c r="B2521" t="str">
        <f>INDEX(Orders[Customer ID], MATCH(A2521, Orders[Order ID],0))</f>
        <v>RO-19780</v>
      </c>
      <c r="C2521" s="4">
        <f>INDEX(Orders[Order Date], MATCH(A2521, Orders[Order ID],0))</f>
        <v>42684</v>
      </c>
      <c r="D2521">
        <f>SUMIF(Orders[Order ID], A2521, Orders[Sales])</f>
        <v>29.74</v>
      </c>
      <c r="I2521" t="s">
        <v>4349</v>
      </c>
      <c r="J2521" t="s">
        <v>967</v>
      </c>
      <c r="K2521">
        <v>42684</v>
      </c>
      <c r="L2521">
        <v>29.74</v>
      </c>
    </row>
    <row r="2522" spans="1:12">
      <c r="A2522" t="str">
        <v>CA-2016-153101</v>
      </c>
      <c r="B2522" t="str">
        <f>INDEX(Orders[Customer ID], MATCH(A2522, Orders[Order ID],0))</f>
        <v>PJ-19015</v>
      </c>
      <c r="C2522" s="4">
        <f>INDEX(Orders[Order Date], MATCH(A2522, Orders[Order ID],0))</f>
        <v>42621</v>
      </c>
      <c r="D2522">
        <f>SUMIF(Orders[Order ID], A2522, Orders[Sales])</f>
        <v>146.04</v>
      </c>
      <c r="I2522" t="s">
        <v>4710</v>
      </c>
      <c r="J2522" t="s">
        <v>2630</v>
      </c>
      <c r="K2522">
        <v>42621</v>
      </c>
      <c r="L2522">
        <v>146.04</v>
      </c>
    </row>
    <row r="2523" spans="1:12">
      <c r="A2523" t="str">
        <v>CA-2016-153157</v>
      </c>
      <c r="B2523" t="str">
        <f>INDEX(Orders[Customer ID], MATCH(A2523, Orders[Order ID],0))</f>
        <v>TB-21625</v>
      </c>
      <c r="C2523" s="4">
        <f>INDEX(Orders[Order Date], MATCH(A2523, Orders[Order ID],0))</f>
        <v>42624</v>
      </c>
      <c r="D2523">
        <f>SUMIF(Orders[Order ID], A2523, Orders[Sales])</f>
        <v>224.75</v>
      </c>
      <c r="I2523" t="s">
        <v>4684</v>
      </c>
      <c r="J2523" t="s">
        <v>877</v>
      </c>
      <c r="K2523">
        <v>42624</v>
      </c>
      <c r="L2523">
        <v>224.75</v>
      </c>
    </row>
    <row r="2524" spans="1:12">
      <c r="A2524" t="str">
        <v>CA-2016-153178</v>
      </c>
      <c r="B2524" t="str">
        <f>INDEX(Orders[Customer ID], MATCH(A2524, Orders[Order ID],0))</f>
        <v>CL-12565</v>
      </c>
      <c r="C2524" s="4">
        <f>INDEX(Orders[Order Date], MATCH(A2524, Orders[Order ID],0))</f>
        <v>42627</v>
      </c>
      <c r="D2524">
        <f>SUMIF(Orders[Order ID], A2524, Orders[Sales])</f>
        <v>1111.4180000000001</v>
      </c>
      <c r="I2524" t="s">
        <v>4669</v>
      </c>
      <c r="J2524" t="s">
        <v>3620</v>
      </c>
      <c r="K2524">
        <v>42627</v>
      </c>
      <c r="L2524">
        <v>1111.4180000000001</v>
      </c>
    </row>
    <row r="2525" spans="1:12">
      <c r="A2525" t="str">
        <v>CA-2016-153185</v>
      </c>
      <c r="B2525" t="str">
        <f>INDEX(Orders[Customer ID], MATCH(A2525, Orders[Order ID],0))</f>
        <v>MH-17620</v>
      </c>
      <c r="C2525" s="4">
        <f>INDEX(Orders[Order Date], MATCH(A2525, Orders[Order ID],0))</f>
        <v>42616</v>
      </c>
      <c r="D2525">
        <f>SUMIF(Orders[Order ID], A2525, Orders[Sales])</f>
        <v>30.96</v>
      </c>
      <c r="I2525" t="s">
        <v>4760</v>
      </c>
      <c r="J2525" t="s">
        <v>2766</v>
      </c>
      <c r="K2525">
        <v>42616</v>
      </c>
      <c r="L2525">
        <v>30.96</v>
      </c>
    </row>
    <row r="2526" spans="1:12">
      <c r="A2526" t="str">
        <v>CA-2016-153269</v>
      </c>
      <c r="B2526" t="str">
        <f>INDEX(Orders[Customer ID], MATCH(A2526, Orders[Order ID],0))</f>
        <v>PS-18760</v>
      </c>
      <c r="C2526" s="4">
        <f>INDEX(Orders[Order Date], MATCH(A2526, Orders[Order ID],0))</f>
        <v>42438</v>
      </c>
      <c r="D2526">
        <f>SUMIF(Orders[Order ID], A2526, Orders[Sales])</f>
        <v>435.84999999999997</v>
      </c>
      <c r="I2526" t="s">
        <v>5421</v>
      </c>
      <c r="J2526" t="s">
        <v>2271</v>
      </c>
      <c r="K2526">
        <v>42438</v>
      </c>
      <c r="L2526">
        <v>435.84999999999997</v>
      </c>
    </row>
    <row r="2527" spans="1:12">
      <c r="A2527" t="str">
        <v>CA-2016-153318</v>
      </c>
      <c r="B2527" t="str">
        <f>INDEX(Orders[Customer ID], MATCH(A2527, Orders[Order ID],0))</f>
        <v>JS-15595</v>
      </c>
      <c r="C2527" s="4">
        <f>INDEX(Orders[Order Date], MATCH(A2527, Orders[Order ID],0))</f>
        <v>42668</v>
      </c>
      <c r="D2527">
        <f>SUMIF(Orders[Order ID], A2527, Orders[Sales])</f>
        <v>783.96</v>
      </c>
      <c r="I2527" t="s">
        <v>4445</v>
      </c>
      <c r="J2527" t="s">
        <v>2489</v>
      </c>
      <c r="K2527">
        <v>42668</v>
      </c>
      <c r="L2527">
        <v>783.96</v>
      </c>
    </row>
    <row r="2528" spans="1:12">
      <c r="A2528" t="str">
        <v>CA-2016-153346</v>
      </c>
      <c r="B2528" t="str">
        <f>INDEX(Orders[Customer ID], MATCH(A2528, Orders[Order ID],0))</f>
        <v>TB-21355</v>
      </c>
      <c r="C2528" s="4">
        <f>INDEX(Orders[Order Date], MATCH(A2528, Orders[Order ID],0))</f>
        <v>42394</v>
      </c>
      <c r="D2528">
        <f>SUMIF(Orders[Order ID], A2528, Orders[Sales])</f>
        <v>27.21</v>
      </c>
      <c r="I2528" t="s">
        <v>5510</v>
      </c>
      <c r="J2528" t="s">
        <v>2701</v>
      </c>
      <c r="K2528">
        <v>42394</v>
      </c>
      <c r="L2528">
        <v>27.21</v>
      </c>
    </row>
    <row r="2529" spans="1:12">
      <c r="A2529" t="str">
        <v>CA-2016-153353</v>
      </c>
      <c r="B2529" t="str">
        <f>INDEX(Orders[Customer ID], MATCH(A2529, Orders[Order ID],0))</f>
        <v>GG-14650</v>
      </c>
      <c r="C2529" s="4">
        <f>INDEX(Orders[Order Date], MATCH(A2529, Orders[Order ID],0))</f>
        <v>42600</v>
      </c>
      <c r="D2529">
        <f>SUMIF(Orders[Order ID], A2529, Orders[Sales])</f>
        <v>39.99</v>
      </c>
      <c r="I2529" t="s">
        <v>4836</v>
      </c>
      <c r="J2529" t="s">
        <v>1182</v>
      </c>
      <c r="K2529">
        <v>42600</v>
      </c>
      <c r="L2529">
        <v>39.99</v>
      </c>
    </row>
    <row r="2530" spans="1:12">
      <c r="A2530" t="str">
        <v>CA-2016-153577</v>
      </c>
      <c r="B2530" t="str">
        <f>INDEX(Orders[Customer ID], MATCH(A2530, Orders[Order ID],0))</f>
        <v>KH-16330</v>
      </c>
      <c r="C2530" s="4">
        <f>INDEX(Orders[Order Date], MATCH(A2530, Orders[Order ID],0))</f>
        <v>42548</v>
      </c>
      <c r="D2530">
        <f>SUMIF(Orders[Order ID], A2530, Orders[Sales])</f>
        <v>577.12200000000007</v>
      </c>
      <c r="I2530" t="s">
        <v>5015</v>
      </c>
      <c r="J2530" t="s">
        <v>1090</v>
      </c>
      <c r="K2530">
        <v>42548</v>
      </c>
      <c r="L2530">
        <v>577.12200000000007</v>
      </c>
    </row>
    <row r="2531" spans="1:12">
      <c r="A2531" t="str">
        <v>CA-2016-153598</v>
      </c>
      <c r="B2531" t="str">
        <f>INDEX(Orders[Customer ID], MATCH(A2531, Orders[Order ID],0))</f>
        <v>NM-18520</v>
      </c>
      <c r="C2531" s="4">
        <f>INDEX(Orders[Order Date], MATCH(A2531, Orders[Order ID],0))</f>
        <v>42707</v>
      </c>
      <c r="D2531">
        <f>SUMIF(Orders[Order ID], A2531, Orders[Sales])</f>
        <v>1761.8500000000001</v>
      </c>
      <c r="I2531" t="s">
        <v>4137</v>
      </c>
      <c r="J2531" t="s">
        <v>3389</v>
      </c>
      <c r="K2531">
        <v>42707</v>
      </c>
      <c r="L2531">
        <v>1761.8500000000001</v>
      </c>
    </row>
    <row r="2532" spans="1:12">
      <c r="A2532" t="str">
        <v>CA-2016-153661</v>
      </c>
      <c r="B2532" t="str">
        <f>INDEX(Orders[Customer ID], MATCH(A2532, Orders[Order ID],0))</f>
        <v>SC-20725</v>
      </c>
      <c r="C2532" s="4">
        <f>INDEX(Orders[Order Date], MATCH(A2532, Orders[Order ID],0))</f>
        <v>42399</v>
      </c>
      <c r="D2532">
        <f>SUMIF(Orders[Order ID], A2532, Orders[Sales])</f>
        <v>381.80399999999997</v>
      </c>
      <c r="I2532" t="s">
        <v>5503</v>
      </c>
      <c r="J2532" t="s">
        <v>2985</v>
      </c>
      <c r="K2532">
        <v>42399</v>
      </c>
      <c r="L2532">
        <v>381.80399999999997</v>
      </c>
    </row>
    <row r="2533" spans="1:12">
      <c r="A2533" t="str">
        <v>CA-2016-153682</v>
      </c>
      <c r="B2533" t="str">
        <f>INDEX(Orders[Customer ID], MATCH(A2533, Orders[Order ID],0))</f>
        <v>BG-11695</v>
      </c>
      <c r="C2533" s="4">
        <f>INDEX(Orders[Order Date], MATCH(A2533, Orders[Order ID],0))</f>
        <v>42520</v>
      </c>
      <c r="D2533">
        <f>SUMIF(Orders[Order ID], A2533, Orders[Sales])</f>
        <v>839.98800000000006</v>
      </c>
      <c r="I2533" t="s">
        <v>5130</v>
      </c>
      <c r="J2533" t="s">
        <v>1002</v>
      </c>
      <c r="K2533">
        <v>42520</v>
      </c>
      <c r="L2533">
        <v>839.98800000000006</v>
      </c>
    </row>
    <row r="2534" spans="1:12">
      <c r="A2534" t="str">
        <v>CA-2016-153836</v>
      </c>
      <c r="B2534" t="str">
        <f>INDEX(Orders[Customer ID], MATCH(A2534, Orders[Order ID],0))</f>
        <v>EH-13765</v>
      </c>
      <c r="C2534" s="4">
        <f>INDEX(Orders[Order Date], MATCH(A2534, Orders[Order ID],0))</f>
        <v>42673</v>
      </c>
      <c r="D2534">
        <f>SUMIF(Orders[Order ID], A2534, Orders[Sales])</f>
        <v>143.702</v>
      </c>
      <c r="I2534" t="s">
        <v>4424</v>
      </c>
      <c r="J2534" t="s">
        <v>2635</v>
      </c>
      <c r="K2534">
        <v>42673</v>
      </c>
      <c r="L2534">
        <v>143.702</v>
      </c>
    </row>
    <row r="2535" spans="1:12">
      <c r="A2535" t="str">
        <v>CA-2016-154018</v>
      </c>
      <c r="B2535" t="str">
        <f>INDEX(Orders[Customer ID], MATCH(A2535, Orders[Order ID],0))</f>
        <v>HA-14920</v>
      </c>
      <c r="C2535" s="4">
        <f>INDEX(Orders[Order Date], MATCH(A2535, Orders[Order ID],0))</f>
        <v>42656</v>
      </c>
      <c r="D2535">
        <f>SUMIF(Orders[Order ID], A2535, Orders[Sales])</f>
        <v>362.34199999999998</v>
      </c>
      <c r="I2535" t="s">
        <v>4506</v>
      </c>
      <c r="J2535" t="s">
        <v>489</v>
      </c>
      <c r="K2535">
        <v>42656</v>
      </c>
      <c r="L2535">
        <v>362.34199999999998</v>
      </c>
    </row>
    <row r="2536" spans="1:12">
      <c r="A2536" t="str">
        <v>CA-2016-154053</v>
      </c>
      <c r="B2536" t="str">
        <f>INDEX(Orders[Customer ID], MATCH(A2536, Orders[Order ID],0))</f>
        <v>MG-17890</v>
      </c>
      <c r="C2536" s="4">
        <f>INDEX(Orders[Order Date], MATCH(A2536, Orders[Order ID],0))</f>
        <v>42433</v>
      </c>
      <c r="D2536">
        <f>SUMIF(Orders[Order ID], A2536, Orders[Sales])</f>
        <v>16.989999999999998</v>
      </c>
      <c r="I2536" t="s">
        <v>5433</v>
      </c>
      <c r="J2536" t="s">
        <v>2131</v>
      </c>
      <c r="K2536">
        <v>42433</v>
      </c>
      <c r="L2536">
        <v>16.989999999999998</v>
      </c>
    </row>
    <row r="2537" spans="1:12">
      <c r="A2537" t="str">
        <v>CA-2016-154060</v>
      </c>
      <c r="B2537" t="str">
        <f>INDEX(Orders[Customer ID], MATCH(A2537, Orders[Order ID],0))</f>
        <v>DL-12865</v>
      </c>
      <c r="C2537" s="4">
        <f>INDEX(Orders[Order Date], MATCH(A2537, Orders[Order ID],0))</f>
        <v>42492</v>
      </c>
      <c r="D2537">
        <f>SUMIF(Orders[Order ID], A2537, Orders[Sales])</f>
        <v>187.05600000000001</v>
      </c>
      <c r="I2537" t="s">
        <v>5242</v>
      </c>
      <c r="J2537" t="s">
        <v>2150</v>
      </c>
      <c r="K2537">
        <v>42492</v>
      </c>
      <c r="L2537">
        <v>187.05600000000001</v>
      </c>
    </row>
    <row r="2538" spans="1:12">
      <c r="A2538" t="str">
        <v>CA-2016-154067</v>
      </c>
      <c r="B2538" t="str">
        <f>INDEX(Orders[Customer ID], MATCH(A2538, Orders[Order ID],0))</f>
        <v>SM-20950</v>
      </c>
      <c r="C2538" s="4">
        <f>INDEX(Orders[Order Date], MATCH(A2538, Orders[Order ID],0))</f>
        <v>42401</v>
      </c>
      <c r="D2538">
        <f>SUMIF(Orders[Order ID], A2538, Orders[Sales])</f>
        <v>105.52</v>
      </c>
      <c r="I2538" t="s">
        <v>5497</v>
      </c>
      <c r="J2538" t="s">
        <v>656</v>
      </c>
      <c r="K2538">
        <v>42401</v>
      </c>
      <c r="L2538">
        <v>105.52</v>
      </c>
    </row>
    <row r="2539" spans="1:12">
      <c r="A2539" t="str">
        <v>CA-2016-154081</v>
      </c>
      <c r="B2539" t="str">
        <f>INDEX(Orders[Customer ID], MATCH(A2539, Orders[Order ID],0))</f>
        <v>JE-15610</v>
      </c>
      <c r="C2539" s="4">
        <f>INDEX(Orders[Order Date], MATCH(A2539, Orders[Order ID],0))</f>
        <v>42512</v>
      </c>
      <c r="D2539">
        <f>SUMIF(Orders[Order ID], A2539, Orders[Sales])</f>
        <v>222.38399999999999</v>
      </c>
      <c r="I2539" t="s">
        <v>5166</v>
      </c>
      <c r="J2539" t="s">
        <v>1311</v>
      </c>
      <c r="K2539">
        <v>42512</v>
      </c>
      <c r="L2539">
        <v>222.38399999999999</v>
      </c>
    </row>
    <row r="2540" spans="1:12">
      <c r="A2540" t="str">
        <v>CA-2016-154235</v>
      </c>
      <c r="B2540" t="str">
        <f>INDEX(Orders[Customer ID], MATCH(A2540, Orders[Order ID],0))</f>
        <v>RD-19900</v>
      </c>
      <c r="C2540" s="4">
        <f>INDEX(Orders[Order Date], MATCH(A2540, Orders[Order ID],0))</f>
        <v>42637</v>
      </c>
      <c r="D2540">
        <f>SUMIF(Orders[Order ID], A2540, Orders[Sales])</f>
        <v>127.95</v>
      </c>
      <c r="I2540" t="s">
        <v>4594</v>
      </c>
      <c r="J2540" t="s">
        <v>2382</v>
      </c>
      <c r="K2540">
        <v>42637</v>
      </c>
      <c r="L2540">
        <v>127.95</v>
      </c>
    </row>
    <row r="2541" spans="1:12">
      <c r="A2541" t="str">
        <v>CA-2016-154403</v>
      </c>
      <c r="B2541" t="str">
        <f>INDEX(Orders[Customer ID], MATCH(A2541, Orders[Order ID],0))</f>
        <v>AP-10720</v>
      </c>
      <c r="C2541" s="4">
        <f>INDEX(Orders[Order Date], MATCH(A2541, Orders[Order ID],0))</f>
        <v>42513</v>
      </c>
      <c r="D2541">
        <f>SUMIF(Orders[Order ID], A2541, Orders[Sales])</f>
        <v>4.9800000000000004</v>
      </c>
      <c r="I2541" t="s">
        <v>5162</v>
      </c>
      <c r="J2541" t="s">
        <v>1141</v>
      </c>
      <c r="K2541">
        <v>42513</v>
      </c>
      <c r="L2541">
        <v>4.9800000000000004</v>
      </c>
    </row>
    <row r="2542" spans="1:12">
      <c r="A2542" t="str">
        <v>CA-2016-154508</v>
      </c>
      <c r="B2542" t="str">
        <f>INDEX(Orders[Customer ID], MATCH(A2542, Orders[Order ID],0))</f>
        <v>RD-19900</v>
      </c>
      <c r="C2542" s="4">
        <f>INDEX(Orders[Order Date], MATCH(A2542, Orders[Order ID],0))</f>
        <v>42690</v>
      </c>
      <c r="D2542">
        <f>SUMIF(Orders[Order ID], A2542, Orders[Sales])</f>
        <v>28.4</v>
      </c>
      <c r="I2542" t="s">
        <v>4287</v>
      </c>
      <c r="J2542" t="s">
        <v>2382</v>
      </c>
      <c r="K2542">
        <v>42690</v>
      </c>
      <c r="L2542">
        <v>28.4</v>
      </c>
    </row>
    <row r="2543" spans="1:12">
      <c r="A2543" t="str">
        <v>CA-2016-154536</v>
      </c>
      <c r="B2543" t="str">
        <f>INDEX(Orders[Customer ID], MATCH(A2543, Orders[Order ID],0))</f>
        <v>JC-15340</v>
      </c>
      <c r="C2543" s="4">
        <f>INDEX(Orders[Order Date], MATCH(A2543, Orders[Order ID],0))</f>
        <v>42618</v>
      </c>
      <c r="D2543">
        <f>SUMIF(Orders[Order ID], A2543, Orders[Sales])</f>
        <v>9.5549999999999997</v>
      </c>
      <c r="I2543" t="s">
        <v>4726</v>
      </c>
      <c r="J2543" t="s">
        <v>2379</v>
      </c>
      <c r="K2543">
        <v>42618</v>
      </c>
      <c r="L2543">
        <v>9.5549999999999997</v>
      </c>
    </row>
    <row r="2544" spans="1:12">
      <c r="A2544" t="str">
        <v>CA-2016-154662</v>
      </c>
      <c r="B2544" t="str">
        <f>INDEX(Orders[Customer ID], MATCH(A2544, Orders[Order ID],0))</f>
        <v>BF-11215</v>
      </c>
      <c r="C2544" s="4">
        <f>INDEX(Orders[Order Date], MATCH(A2544, Orders[Order ID],0))</f>
        <v>42530</v>
      </c>
      <c r="D2544">
        <f>SUMIF(Orders[Order ID], A2544, Orders[Sales])</f>
        <v>692.94</v>
      </c>
      <c r="I2544" t="s">
        <v>5100</v>
      </c>
      <c r="J2544" t="s">
        <v>1657</v>
      </c>
      <c r="K2544">
        <v>42530</v>
      </c>
      <c r="L2544">
        <v>692.94</v>
      </c>
    </row>
    <row r="2545" spans="1:12">
      <c r="A2545" t="str">
        <v>CA-2016-154690</v>
      </c>
      <c r="B2545" t="str">
        <f>INDEX(Orders[Customer ID], MATCH(A2545, Orders[Order ID],0))</f>
        <v>CC-12370</v>
      </c>
      <c r="C2545" s="4">
        <f>INDEX(Orders[Order Date], MATCH(A2545, Orders[Order ID],0))</f>
        <v>42597</v>
      </c>
      <c r="D2545">
        <f>SUMIF(Orders[Order ID], A2545, Orders[Sales])</f>
        <v>225.29599999999999</v>
      </c>
      <c r="I2545" t="s">
        <v>4849</v>
      </c>
      <c r="J2545" t="s">
        <v>1190</v>
      </c>
      <c r="K2545">
        <v>42597</v>
      </c>
      <c r="L2545">
        <v>225.29599999999999</v>
      </c>
    </row>
    <row r="2546" spans="1:12">
      <c r="A2546" t="str">
        <v>CA-2016-154711</v>
      </c>
      <c r="B2546" t="str">
        <f>INDEX(Orders[Customer ID], MATCH(A2546, Orders[Order ID],0))</f>
        <v>TB-21355</v>
      </c>
      <c r="C2546" s="4">
        <f>INDEX(Orders[Order Date], MATCH(A2546, Orders[Order ID],0))</f>
        <v>42696</v>
      </c>
      <c r="D2546">
        <f>SUMIF(Orders[Order ID], A2546, Orders[Sales])</f>
        <v>72.891999999999996</v>
      </c>
      <c r="I2546" t="s">
        <v>4235</v>
      </c>
      <c r="J2546" t="s">
        <v>2701</v>
      </c>
      <c r="K2546">
        <v>42696</v>
      </c>
      <c r="L2546">
        <v>72.891999999999996</v>
      </c>
    </row>
    <row r="2547" spans="1:12">
      <c r="A2547" t="str">
        <v>CA-2016-154739</v>
      </c>
      <c r="B2547" t="str">
        <f>INDEX(Orders[Customer ID], MATCH(A2547, Orders[Order ID],0))</f>
        <v>LH-17155</v>
      </c>
      <c r="C2547" s="4">
        <f>INDEX(Orders[Order Date], MATCH(A2547, Orders[Order ID],0))</f>
        <v>42714</v>
      </c>
      <c r="D2547">
        <f>SUMIF(Orders[Order ID], A2547, Orders[Sales])</f>
        <v>321.56799999999998</v>
      </c>
      <c r="I2547" t="s">
        <v>4070</v>
      </c>
      <c r="J2547" t="s">
        <v>4071</v>
      </c>
      <c r="K2547">
        <v>42714</v>
      </c>
      <c r="L2547">
        <v>321.56799999999998</v>
      </c>
    </row>
    <row r="2548" spans="1:12">
      <c r="A2548" t="str">
        <v>CA-2016-154767</v>
      </c>
      <c r="B2548" t="str">
        <f>INDEX(Orders[Customer ID], MATCH(A2548, Orders[Order ID],0))</f>
        <v>BP-11155</v>
      </c>
      <c r="C2548" s="4">
        <f>INDEX(Orders[Order Date], MATCH(A2548, Orders[Order ID],0))</f>
        <v>42549</v>
      </c>
      <c r="D2548">
        <f>SUMIF(Orders[Order ID], A2548, Orders[Sales])</f>
        <v>475.86</v>
      </c>
      <c r="I2548" t="s">
        <v>5014</v>
      </c>
      <c r="J2548" t="s">
        <v>1942</v>
      </c>
      <c r="K2548">
        <v>42549</v>
      </c>
      <c r="L2548">
        <v>475.86</v>
      </c>
    </row>
    <row r="2549" spans="1:12">
      <c r="A2549" t="str">
        <v>CA-2016-154788</v>
      </c>
      <c r="B2549" t="str">
        <f>INDEX(Orders[Customer ID], MATCH(A2549, Orders[Order ID],0))</f>
        <v>JL-15835</v>
      </c>
      <c r="C2549" s="4">
        <f>INDEX(Orders[Order Date], MATCH(A2549, Orders[Order ID],0))</f>
        <v>42490</v>
      </c>
      <c r="D2549">
        <f>SUMIF(Orders[Order ID], A2549, Orders[Sales])</f>
        <v>7.7119999999999997</v>
      </c>
      <c r="I2549" t="s">
        <v>5249</v>
      </c>
      <c r="J2549" t="s">
        <v>565</v>
      </c>
      <c r="K2549">
        <v>42490</v>
      </c>
      <c r="L2549">
        <v>7.7119999999999997</v>
      </c>
    </row>
    <row r="2550" spans="1:12">
      <c r="A2550" t="str">
        <v>CA-2016-154998</v>
      </c>
      <c r="B2550" t="str">
        <f>INDEX(Orders[Customer ID], MATCH(A2550, Orders[Order ID],0))</f>
        <v>ES-14080</v>
      </c>
      <c r="C2550" s="4">
        <f>INDEX(Orders[Order Date], MATCH(A2550, Orders[Order ID],0))</f>
        <v>42467</v>
      </c>
      <c r="D2550">
        <f>SUMIF(Orders[Order ID], A2550, Orders[Sales])</f>
        <v>37.94</v>
      </c>
      <c r="I2550" t="s">
        <v>5326</v>
      </c>
      <c r="J2550" t="s">
        <v>789</v>
      </c>
      <c r="K2550">
        <v>42467</v>
      </c>
      <c r="L2550">
        <v>37.94</v>
      </c>
    </row>
    <row r="2551" spans="1:12">
      <c r="A2551" t="str">
        <v>CA-2016-155005</v>
      </c>
      <c r="B2551" t="str">
        <f>INDEX(Orders[Customer ID], MATCH(A2551, Orders[Order ID],0))</f>
        <v>SC-20050</v>
      </c>
      <c r="C2551" s="4">
        <f>INDEX(Orders[Order Date], MATCH(A2551, Orders[Order ID],0))</f>
        <v>42534</v>
      </c>
      <c r="D2551">
        <f>SUMIF(Orders[Order ID], A2551, Orders[Sales])</f>
        <v>377.97</v>
      </c>
      <c r="I2551" t="s">
        <v>5079</v>
      </c>
      <c r="J2551" t="s">
        <v>1087</v>
      </c>
      <c r="K2551">
        <v>42534</v>
      </c>
      <c r="L2551">
        <v>377.97</v>
      </c>
    </row>
    <row r="2552" spans="1:12">
      <c r="A2552" t="str">
        <v>CA-2016-155033</v>
      </c>
      <c r="B2552" t="str">
        <f>INDEX(Orders[Customer ID], MATCH(A2552, Orders[Order ID],0))</f>
        <v>CC-12475</v>
      </c>
      <c r="C2552" s="4">
        <f>INDEX(Orders[Order Date], MATCH(A2552, Orders[Order ID],0))</f>
        <v>42650</v>
      </c>
      <c r="D2552">
        <f>SUMIF(Orders[Order ID], A2552, Orders[Sales])</f>
        <v>10.56</v>
      </c>
      <c r="I2552" t="s">
        <v>4523</v>
      </c>
      <c r="J2552" t="s">
        <v>1055</v>
      </c>
      <c r="K2552">
        <v>42650</v>
      </c>
      <c r="L2552">
        <v>10.56</v>
      </c>
    </row>
    <row r="2553" spans="1:12">
      <c r="A2553" t="str">
        <v>CA-2016-155138</v>
      </c>
      <c r="B2553" t="str">
        <f>INDEX(Orders[Customer ID], MATCH(A2553, Orders[Order ID],0))</f>
        <v>JM-15580</v>
      </c>
      <c r="C2553" s="4">
        <f>INDEX(Orders[Order Date], MATCH(A2553, Orders[Order ID],0))</f>
        <v>42621</v>
      </c>
      <c r="D2553">
        <f>SUMIF(Orders[Order ID], A2553, Orders[Sales])</f>
        <v>99.871999999999986</v>
      </c>
      <c r="I2553" t="s">
        <v>4707</v>
      </c>
      <c r="J2553" t="s">
        <v>31</v>
      </c>
      <c r="K2553">
        <v>42621</v>
      </c>
      <c r="L2553">
        <v>99.871999999999986</v>
      </c>
    </row>
    <row r="2554" spans="1:12">
      <c r="A2554" t="str">
        <v>CA-2016-155166</v>
      </c>
      <c r="B2554" t="str">
        <f>INDEX(Orders[Customer ID], MATCH(A2554, Orders[Order ID],0))</f>
        <v>BB-11545</v>
      </c>
      <c r="C2554" s="4">
        <f>INDEX(Orders[Order Date], MATCH(A2554, Orders[Order ID],0))</f>
        <v>42730</v>
      </c>
      <c r="D2554">
        <f>SUMIF(Orders[Order ID], A2554, Orders[Sales])</f>
        <v>239.43</v>
      </c>
      <c r="I2554" t="s">
        <v>3968</v>
      </c>
      <c r="J2554" t="s">
        <v>767</v>
      </c>
      <c r="K2554">
        <v>42730</v>
      </c>
      <c r="L2554">
        <v>239.43</v>
      </c>
    </row>
    <row r="2555" spans="1:12">
      <c r="A2555" t="str">
        <v>CA-2016-155187</v>
      </c>
      <c r="B2555" t="str">
        <f>INDEX(Orders[Customer ID], MATCH(A2555, Orders[Order ID],0))</f>
        <v>LA-16780</v>
      </c>
      <c r="C2555" s="4">
        <f>INDEX(Orders[Order Date], MATCH(A2555, Orders[Order ID],0))</f>
        <v>42637</v>
      </c>
      <c r="D2555">
        <f>SUMIF(Orders[Order ID], A2555, Orders[Sales])</f>
        <v>83.66</v>
      </c>
      <c r="I2555" t="s">
        <v>4588</v>
      </c>
      <c r="J2555" t="s">
        <v>2759</v>
      </c>
      <c r="K2555">
        <v>42637</v>
      </c>
      <c r="L2555">
        <v>83.66</v>
      </c>
    </row>
    <row r="2556" spans="1:12">
      <c r="A2556" t="str">
        <v>CA-2016-155383</v>
      </c>
      <c r="B2556" t="str">
        <f>INDEX(Orders[Customer ID], MATCH(A2556, Orders[Order ID],0))</f>
        <v>SC-20680</v>
      </c>
      <c r="C2556" s="4">
        <f>INDEX(Orders[Order Date], MATCH(A2556, Orders[Order ID],0))</f>
        <v>42721</v>
      </c>
      <c r="D2556">
        <f>SUMIF(Orders[Order ID], A2556, Orders[Sales])</f>
        <v>46.53</v>
      </c>
      <c r="I2556" t="s">
        <v>4029</v>
      </c>
      <c r="J2556" t="s">
        <v>2565</v>
      </c>
      <c r="K2556">
        <v>42721</v>
      </c>
      <c r="L2556">
        <v>46.53</v>
      </c>
    </row>
    <row r="2557" spans="1:12">
      <c r="A2557" t="str">
        <v>CA-2016-155439</v>
      </c>
      <c r="B2557" t="str">
        <f>INDEX(Orders[Customer ID], MATCH(A2557, Orders[Order ID],0))</f>
        <v>PN-18775</v>
      </c>
      <c r="C2557" s="4">
        <f>INDEX(Orders[Order Date], MATCH(A2557, Orders[Order ID],0))</f>
        <v>42627</v>
      </c>
      <c r="D2557">
        <f>SUMIF(Orders[Order ID], A2557, Orders[Sales])</f>
        <v>25.92</v>
      </c>
      <c r="I2557" t="s">
        <v>4667</v>
      </c>
      <c r="J2557" t="s">
        <v>858</v>
      </c>
      <c r="K2557">
        <v>42627</v>
      </c>
      <c r="L2557">
        <v>25.92</v>
      </c>
    </row>
    <row r="2558" spans="1:12">
      <c r="A2558" t="str">
        <v>CA-2016-155446</v>
      </c>
      <c r="B2558" t="str">
        <f>INDEX(Orders[Customer ID], MATCH(A2558, Orders[Order ID],0))</f>
        <v>TN-21040</v>
      </c>
      <c r="C2558" s="4">
        <f>INDEX(Orders[Order Date], MATCH(A2558, Orders[Order ID],0))</f>
        <v>42720</v>
      </c>
      <c r="D2558">
        <f>SUMIF(Orders[Order ID], A2558, Orders[Sales])</f>
        <v>21.21</v>
      </c>
      <c r="I2558" t="s">
        <v>4038</v>
      </c>
      <c r="J2558" t="s">
        <v>1975</v>
      </c>
      <c r="K2558">
        <v>42720</v>
      </c>
      <c r="L2558">
        <v>21.21</v>
      </c>
    </row>
    <row r="2559" spans="1:12">
      <c r="A2559" t="str">
        <v>CA-2016-155474</v>
      </c>
      <c r="B2559" t="str">
        <f>INDEX(Orders[Customer ID], MATCH(A2559, Orders[Order ID],0))</f>
        <v>CC-12220</v>
      </c>
      <c r="C2559" s="4">
        <f>INDEX(Orders[Order Date], MATCH(A2559, Orders[Order ID],0))</f>
        <v>42559</v>
      </c>
      <c r="D2559">
        <f>SUMIF(Orders[Order ID], A2559, Orders[Sales])</f>
        <v>127.28</v>
      </c>
      <c r="I2559" t="s">
        <v>4984</v>
      </c>
      <c r="J2559" t="s">
        <v>499</v>
      </c>
      <c r="K2559">
        <v>42559</v>
      </c>
      <c r="L2559">
        <v>127.28</v>
      </c>
    </row>
    <row r="2560" spans="1:12">
      <c r="A2560" t="str">
        <v>CA-2016-155481</v>
      </c>
      <c r="B2560" t="str">
        <f>INDEX(Orders[Customer ID], MATCH(A2560, Orders[Order ID],0))</f>
        <v>DK-13225</v>
      </c>
      <c r="C2560" s="4">
        <f>INDEX(Orders[Order Date], MATCH(A2560, Orders[Order ID],0))</f>
        <v>42614</v>
      </c>
      <c r="D2560">
        <f>SUMIF(Orders[Order ID], A2560, Orders[Sales])</f>
        <v>71.156000000000006</v>
      </c>
      <c r="I2560" t="s">
        <v>4778</v>
      </c>
      <c r="J2560" t="s">
        <v>295</v>
      </c>
      <c r="K2560">
        <v>42614</v>
      </c>
      <c r="L2560">
        <v>71.156000000000006</v>
      </c>
    </row>
    <row r="2561" spans="1:12">
      <c r="A2561" t="str">
        <v>CA-2016-155488</v>
      </c>
      <c r="B2561" t="str">
        <f>INDEX(Orders[Customer ID], MATCH(A2561, Orders[Order ID],0))</f>
        <v>FM-14290</v>
      </c>
      <c r="C2561" s="4">
        <f>INDEX(Orders[Order Date], MATCH(A2561, Orders[Order ID],0))</f>
        <v>42687</v>
      </c>
      <c r="D2561">
        <f>SUMIF(Orders[Order ID], A2561, Orders[Sales])</f>
        <v>44.02</v>
      </c>
      <c r="I2561" t="s">
        <v>4308</v>
      </c>
      <c r="J2561" t="s">
        <v>984</v>
      </c>
      <c r="K2561">
        <v>42687</v>
      </c>
      <c r="L2561">
        <v>44.02</v>
      </c>
    </row>
    <row r="2562" spans="1:12">
      <c r="A2562" t="str">
        <v>CA-2016-155516</v>
      </c>
      <c r="B2562" t="str">
        <f>INDEX(Orders[Customer ID], MATCH(A2562, Orders[Order ID],0))</f>
        <v>MK-17905</v>
      </c>
      <c r="C2562" s="4">
        <f>INDEX(Orders[Order Date], MATCH(A2562, Orders[Order ID],0))</f>
        <v>42664</v>
      </c>
      <c r="D2562">
        <f>SUMIF(Orders[Order ID], A2562, Orders[Sales])</f>
        <v>1179.27</v>
      </c>
      <c r="I2562" t="s">
        <v>4464</v>
      </c>
      <c r="J2562" t="s">
        <v>751</v>
      </c>
      <c r="K2562">
        <v>42664</v>
      </c>
      <c r="L2562">
        <v>1179.27</v>
      </c>
    </row>
    <row r="2563" spans="1:12">
      <c r="A2563" t="str">
        <v>CA-2016-155530</v>
      </c>
      <c r="B2563" t="str">
        <f>INDEX(Orders[Customer ID], MATCH(A2563, Orders[Order ID],0))</f>
        <v>CM-12160</v>
      </c>
      <c r="C2563" s="4">
        <f>INDEX(Orders[Order Date], MATCH(A2563, Orders[Order ID],0))</f>
        <v>42721</v>
      </c>
      <c r="D2563">
        <f>SUMIF(Orders[Order ID], A2563, Orders[Sales])</f>
        <v>2003.52</v>
      </c>
      <c r="I2563" t="s">
        <v>4028</v>
      </c>
      <c r="J2563" t="s">
        <v>675</v>
      </c>
      <c r="K2563">
        <v>42721</v>
      </c>
      <c r="L2563">
        <v>2003.52</v>
      </c>
    </row>
    <row r="2564" spans="1:12">
      <c r="A2564" t="str">
        <v>CA-2016-155551</v>
      </c>
      <c r="B2564" t="str">
        <f>INDEX(Orders[Customer ID], MATCH(A2564, Orders[Order ID],0))</f>
        <v>CR-12580</v>
      </c>
      <c r="C2564" s="4">
        <f>INDEX(Orders[Order Date], MATCH(A2564, Orders[Order ID],0))</f>
        <v>42478</v>
      </c>
      <c r="D2564">
        <f>SUMIF(Orders[Order ID], A2564, Orders[Sales])</f>
        <v>240.04</v>
      </c>
      <c r="I2564" t="s">
        <v>5279</v>
      </c>
      <c r="J2564" t="s">
        <v>1528</v>
      </c>
      <c r="K2564">
        <v>42478</v>
      </c>
      <c r="L2564">
        <v>240.04</v>
      </c>
    </row>
    <row r="2565" spans="1:12">
      <c r="A2565" t="str">
        <v>CA-2016-155565</v>
      </c>
      <c r="B2565" t="str">
        <f>INDEX(Orders[Customer ID], MATCH(A2565, Orders[Order ID],0))</f>
        <v>EH-13765</v>
      </c>
      <c r="C2565" s="4">
        <f>INDEX(Orders[Order Date], MATCH(A2565, Orders[Order ID],0))</f>
        <v>42518</v>
      </c>
      <c r="D2565">
        <f>SUMIF(Orders[Order ID], A2565, Orders[Sales])</f>
        <v>54.9</v>
      </c>
      <c r="I2565" t="s">
        <v>5144</v>
      </c>
      <c r="J2565" t="s">
        <v>2635</v>
      </c>
      <c r="K2565">
        <v>42518</v>
      </c>
      <c r="L2565">
        <v>54.9</v>
      </c>
    </row>
    <row r="2566" spans="1:12">
      <c r="A2566" t="str">
        <v>CA-2016-155670</v>
      </c>
      <c r="B2566" t="str">
        <f>INDEX(Orders[Customer ID], MATCH(A2566, Orders[Order ID],0))</f>
        <v>EM-14065</v>
      </c>
      <c r="C2566" s="4">
        <f>INDEX(Orders[Order Date], MATCH(A2566, Orders[Order ID],0))</f>
        <v>42595</v>
      </c>
      <c r="D2566">
        <f>SUMIF(Orders[Order ID], A2566, Orders[Sales])</f>
        <v>21.503999999999998</v>
      </c>
      <c r="I2566" t="s">
        <v>4856</v>
      </c>
      <c r="J2566" t="s">
        <v>1270</v>
      </c>
      <c r="K2566">
        <v>42595</v>
      </c>
      <c r="L2566">
        <v>21.503999999999998</v>
      </c>
    </row>
    <row r="2567" spans="1:12">
      <c r="A2567" t="str">
        <v>CA-2016-155747</v>
      </c>
      <c r="B2567" t="str">
        <f>INDEX(Orders[Customer ID], MATCH(A2567, Orders[Order ID],0))</f>
        <v>JS-15685</v>
      </c>
      <c r="C2567" s="4">
        <f>INDEX(Orders[Order Date], MATCH(A2567, Orders[Order ID],0))</f>
        <v>42535</v>
      </c>
      <c r="D2567">
        <f>SUMIF(Orders[Order ID], A2567, Orders[Sales])</f>
        <v>337.17599999999999</v>
      </c>
      <c r="I2567" t="s">
        <v>5076</v>
      </c>
      <c r="J2567" t="s">
        <v>1155</v>
      </c>
      <c r="K2567">
        <v>42535</v>
      </c>
      <c r="L2567">
        <v>337.17599999999999</v>
      </c>
    </row>
    <row r="2568" spans="1:12">
      <c r="A2568" t="str">
        <v>CA-2016-155845</v>
      </c>
      <c r="B2568" t="str">
        <f>INDEX(Orders[Customer ID], MATCH(A2568, Orders[Order ID],0))</f>
        <v>CM-12235</v>
      </c>
      <c r="C2568" s="4">
        <f>INDEX(Orders[Order Date], MATCH(A2568, Orders[Order ID],0))</f>
        <v>42594</v>
      </c>
      <c r="D2568">
        <f>SUMIF(Orders[Order ID], A2568, Orders[Sales])</f>
        <v>1399.944</v>
      </c>
      <c r="I2568" t="s">
        <v>4865</v>
      </c>
      <c r="J2568" t="s">
        <v>4077</v>
      </c>
      <c r="K2568">
        <v>42594</v>
      </c>
      <c r="L2568">
        <v>1399.944</v>
      </c>
    </row>
    <row r="2569" spans="1:12">
      <c r="A2569" t="str">
        <v>CA-2016-155978</v>
      </c>
      <c r="B2569" t="str">
        <f>INDEX(Orders[Customer ID], MATCH(A2569, Orders[Order ID],0))</f>
        <v>TS-21205</v>
      </c>
      <c r="C2569" s="4">
        <f>INDEX(Orders[Order Date], MATCH(A2569, Orders[Order ID],0))</f>
        <v>42583</v>
      </c>
      <c r="D2569">
        <f>SUMIF(Orders[Order ID], A2569, Orders[Sales])</f>
        <v>1085.6880000000001</v>
      </c>
      <c r="I2569" t="s">
        <v>4890</v>
      </c>
      <c r="J2569" t="s">
        <v>3080</v>
      </c>
      <c r="K2569">
        <v>42583</v>
      </c>
      <c r="L2569">
        <v>1085.6880000000001</v>
      </c>
    </row>
    <row r="2570" spans="1:12">
      <c r="A2570" t="str">
        <v>CA-2016-155992</v>
      </c>
      <c r="B2570" t="str">
        <f>INDEX(Orders[Customer ID], MATCH(A2570, Orders[Order ID],0))</f>
        <v>CC-12220</v>
      </c>
      <c r="C2570" s="4">
        <f>INDEX(Orders[Order Date], MATCH(A2570, Orders[Order ID],0))</f>
        <v>42644</v>
      </c>
      <c r="D2570">
        <f>SUMIF(Orders[Order ID], A2570, Orders[Sales])</f>
        <v>111.75</v>
      </c>
      <c r="I2570" t="s">
        <v>4544</v>
      </c>
      <c r="J2570" t="s">
        <v>499</v>
      </c>
      <c r="K2570">
        <v>42644</v>
      </c>
      <c r="L2570">
        <v>111.75</v>
      </c>
    </row>
    <row r="2571" spans="1:12">
      <c r="A2571" t="str">
        <v>CA-2016-156251</v>
      </c>
      <c r="B2571" t="str">
        <f>INDEX(Orders[Customer ID], MATCH(A2571, Orders[Order ID],0))</f>
        <v>TS-21160</v>
      </c>
      <c r="C2571" s="4">
        <f>INDEX(Orders[Order Date], MATCH(A2571, Orders[Order ID],0))</f>
        <v>42595</v>
      </c>
      <c r="D2571">
        <f>SUMIF(Orders[Order ID], A2571, Orders[Sales])</f>
        <v>250.48000000000002</v>
      </c>
      <c r="I2571" t="s">
        <v>4858</v>
      </c>
      <c r="J2571" t="s">
        <v>4859</v>
      </c>
      <c r="K2571">
        <v>42595</v>
      </c>
      <c r="L2571">
        <v>250.48000000000002</v>
      </c>
    </row>
    <row r="2572" spans="1:12">
      <c r="A2572" t="str">
        <v>CA-2016-156265</v>
      </c>
      <c r="B2572" t="str">
        <f>INDEX(Orders[Customer ID], MATCH(A2572, Orders[Order ID],0))</f>
        <v>BF-11020</v>
      </c>
      <c r="C2572" s="4">
        <f>INDEX(Orders[Order Date], MATCH(A2572, Orders[Order ID],0))</f>
        <v>42584</v>
      </c>
      <c r="D2572">
        <f>SUMIF(Orders[Order ID], A2572, Orders[Sales])</f>
        <v>482.584</v>
      </c>
      <c r="I2572" t="s">
        <v>4887</v>
      </c>
      <c r="J2572" t="s">
        <v>1776</v>
      </c>
      <c r="K2572">
        <v>42584</v>
      </c>
      <c r="L2572">
        <v>482.584</v>
      </c>
    </row>
    <row r="2573" spans="1:12">
      <c r="A2573" t="str">
        <v>CA-2016-156300</v>
      </c>
      <c r="B2573" t="str">
        <f>INDEX(Orders[Customer ID], MATCH(A2573, Orders[Order ID],0))</f>
        <v>TB-21595</v>
      </c>
      <c r="C2573" s="4">
        <f>INDEX(Orders[Order Date], MATCH(A2573, Orders[Order ID],0))</f>
        <v>42733</v>
      </c>
      <c r="D2573">
        <f>SUMIF(Orders[Order ID], A2573, Orders[Sales])</f>
        <v>754.45</v>
      </c>
      <c r="I2573" t="s">
        <v>3942</v>
      </c>
      <c r="J2573" t="s">
        <v>3628</v>
      </c>
      <c r="K2573">
        <v>42733</v>
      </c>
      <c r="L2573">
        <v>754.45</v>
      </c>
    </row>
    <row r="2574" spans="1:12">
      <c r="A2574" t="str">
        <v>CA-2016-156503</v>
      </c>
      <c r="B2574" t="str">
        <f>INDEX(Orders[Customer ID], MATCH(A2574, Orders[Order ID],0))</f>
        <v>NC-18415</v>
      </c>
      <c r="C2574" s="4">
        <f>INDEX(Orders[Order Date], MATCH(A2574, Orders[Order ID],0))</f>
        <v>42657</v>
      </c>
      <c r="D2574">
        <f>SUMIF(Orders[Order ID], A2574, Orders[Sales])</f>
        <v>305.24799999999999</v>
      </c>
      <c r="I2574" t="s">
        <v>4499</v>
      </c>
      <c r="J2574" t="s">
        <v>1133</v>
      </c>
      <c r="K2574">
        <v>42657</v>
      </c>
      <c r="L2574">
        <v>305.24799999999999</v>
      </c>
    </row>
    <row r="2575" spans="1:12">
      <c r="A2575" t="str">
        <v>CA-2016-156573</v>
      </c>
      <c r="B2575" t="str">
        <f>INDEX(Orders[Customer ID], MATCH(A2575, Orders[Order ID],0))</f>
        <v>RB-19360</v>
      </c>
      <c r="C2575" s="4">
        <f>INDEX(Orders[Order Date], MATCH(A2575, Orders[Order ID],0))</f>
        <v>42519</v>
      </c>
      <c r="D2575">
        <f>SUMIF(Orders[Order ID], A2575, Orders[Sales])</f>
        <v>60.484999999999999</v>
      </c>
      <c r="I2575" t="s">
        <v>5139</v>
      </c>
      <c r="J2575" t="s">
        <v>2042</v>
      </c>
      <c r="K2575">
        <v>42519</v>
      </c>
      <c r="L2575">
        <v>60.484999999999999</v>
      </c>
    </row>
    <row r="2576" spans="1:12">
      <c r="A2576" t="str">
        <v>CA-2016-156685</v>
      </c>
      <c r="B2576" t="str">
        <f>INDEX(Orders[Customer ID], MATCH(A2576, Orders[Order ID],0))</f>
        <v>SC-20230</v>
      </c>
      <c r="C2576" s="4">
        <f>INDEX(Orders[Order Date], MATCH(A2576, Orders[Order ID],0))</f>
        <v>42559</v>
      </c>
      <c r="D2576">
        <f>SUMIF(Orders[Order ID], A2576, Orders[Sales])</f>
        <v>911.25599999999997</v>
      </c>
      <c r="I2576" t="s">
        <v>4982</v>
      </c>
      <c r="J2576" t="s">
        <v>2717</v>
      </c>
      <c r="K2576">
        <v>42559</v>
      </c>
      <c r="L2576">
        <v>911.25599999999997</v>
      </c>
    </row>
    <row r="2577" spans="1:12">
      <c r="A2577" t="str">
        <v>CA-2016-156748</v>
      </c>
      <c r="B2577" t="str">
        <f>INDEX(Orders[Customer ID], MATCH(A2577, Orders[Order ID],0))</f>
        <v>BS-11755</v>
      </c>
      <c r="C2577" s="4">
        <f>INDEX(Orders[Order Date], MATCH(A2577, Orders[Order ID],0))</f>
        <v>42704</v>
      </c>
      <c r="D2577">
        <f>SUMIF(Orders[Order ID], A2577, Orders[Sales])</f>
        <v>933.95</v>
      </c>
      <c r="I2577" t="s">
        <v>4170</v>
      </c>
      <c r="J2577" t="s">
        <v>48</v>
      </c>
      <c r="K2577">
        <v>42704</v>
      </c>
      <c r="L2577">
        <v>933.95</v>
      </c>
    </row>
    <row r="2578" spans="1:12">
      <c r="A2578" t="str">
        <v>CA-2016-156811</v>
      </c>
      <c r="B2578" t="str">
        <f>INDEX(Orders[Customer ID], MATCH(A2578, Orders[Order ID],0))</f>
        <v>BP-11095</v>
      </c>
      <c r="C2578" s="4">
        <f>INDEX(Orders[Order Date], MATCH(A2578, Orders[Order ID],0))</f>
        <v>42670</v>
      </c>
      <c r="D2578">
        <f>SUMIF(Orders[Order ID], A2578, Orders[Sales])</f>
        <v>68.951999999999998</v>
      </c>
      <c r="I2578" t="s">
        <v>4440</v>
      </c>
      <c r="J2578" t="s">
        <v>441</v>
      </c>
      <c r="K2578">
        <v>42670</v>
      </c>
      <c r="L2578">
        <v>68.951999999999998</v>
      </c>
    </row>
    <row r="2579" spans="1:12">
      <c r="A2579" t="str">
        <v>CA-2016-157000</v>
      </c>
      <c r="B2579" t="str">
        <f>INDEX(Orders[Customer ID], MATCH(A2579, Orders[Order ID],0))</f>
        <v>AM-10360</v>
      </c>
      <c r="C2579" s="4">
        <f>INDEX(Orders[Order Date], MATCH(A2579, Orders[Order ID],0))</f>
        <v>42567</v>
      </c>
      <c r="D2579">
        <f>SUMIF(Orders[Order ID], A2579, Orders[Sales])</f>
        <v>57.239999999999995</v>
      </c>
      <c r="I2579" t="s">
        <v>4954</v>
      </c>
      <c r="J2579" t="s">
        <v>754</v>
      </c>
      <c r="K2579">
        <v>42567</v>
      </c>
      <c r="L2579">
        <v>57.239999999999995</v>
      </c>
    </row>
    <row r="2580" spans="1:12">
      <c r="A2580" t="str">
        <v>CA-2016-157161</v>
      </c>
      <c r="B2580" t="str">
        <f>INDEX(Orders[Customer ID], MATCH(A2580, Orders[Order ID],0))</f>
        <v>JD-15895</v>
      </c>
      <c r="C2580" s="4">
        <f>INDEX(Orders[Order Date], MATCH(A2580, Orders[Order ID],0))</f>
        <v>42567</v>
      </c>
      <c r="D2580">
        <f>SUMIF(Orders[Order ID], A2580, Orders[Sales])</f>
        <v>199.18</v>
      </c>
      <c r="I2580" t="s">
        <v>4958</v>
      </c>
      <c r="J2580" t="s">
        <v>4165</v>
      </c>
      <c r="K2580">
        <v>42567</v>
      </c>
      <c r="L2580">
        <v>199.18</v>
      </c>
    </row>
    <row r="2581" spans="1:12">
      <c r="A2581" t="str">
        <v>CA-2016-157217</v>
      </c>
      <c r="B2581" t="str">
        <f>INDEX(Orders[Customer ID], MATCH(A2581, Orders[Order ID],0))</f>
        <v>TC-21535</v>
      </c>
      <c r="C2581" s="4">
        <f>INDEX(Orders[Order Date], MATCH(A2581, Orders[Order ID],0))</f>
        <v>42570</v>
      </c>
      <c r="D2581">
        <f>SUMIF(Orders[Order ID], A2581, Orders[Sales])</f>
        <v>425.95400000000001</v>
      </c>
      <c r="I2581" t="s">
        <v>4939</v>
      </c>
      <c r="J2581" t="s">
        <v>106</v>
      </c>
      <c r="K2581">
        <v>42570</v>
      </c>
      <c r="L2581">
        <v>425.95400000000001</v>
      </c>
    </row>
    <row r="2582" spans="1:12">
      <c r="A2582" t="str">
        <v>CA-2016-157245</v>
      </c>
      <c r="B2582" t="str">
        <f>INDEX(Orders[Customer ID], MATCH(A2582, Orders[Order ID],0))</f>
        <v>LE-16810</v>
      </c>
      <c r="C2582" s="4">
        <f>INDEX(Orders[Order Date], MATCH(A2582, Orders[Order ID],0))</f>
        <v>42509</v>
      </c>
      <c r="D2582">
        <f>SUMIF(Orders[Order ID], A2582, Orders[Sales])</f>
        <v>641.96</v>
      </c>
      <c r="I2582" t="s">
        <v>5178</v>
      </c>
      <c r="J2582" t="s">
        <v>527</v>
      </c>
      <c r="K2582">
        <v>42509</v>
      </c>
      <c r="L2582">
        <v>641.96</v>
      </c>
    </row>
    <row r="2583" spans="1:12">
      <c r="A2583" t="str">
        <v>CA-2016-157259</v>
      </c>
      <c r="B2583" t="str">
        <f>INDEX(Orders[Customer ID], MATCH(A2583, Orders[Order ID],0))</f>
        <v>JM-15535</v>
      </c>
      <c r="C2583" s="4">
        <f>INDEX(Orders[Order Date], MATCH(A2583, Orders[Order ID],0))</f>
        <v>42728</v>
      </c>
      <c r="D2583">
        <f>SUMIF(Orders[Order ID], A2583, Orders[Sales])</f>
        <v>799.56</v>
      </c>
      <c r="I2583" t="s">
        <v>3983</v>
      </c>
      <c r="J2583" t="s">
        <v>2169</v>
      </c>
      <c r="K2583">
        <v>42728</v>
      </c>
      <c r="L2583">
        <v>799.56</v>
      </c>
    </row>
    <row r="2584" spans="1:12">
      <c r="A2584" t="str">
        <v>CA-2016-157266</v>
      </c>
      <c r="B2584" t="str">
        <f>INDEX(Orders[Customer ID], MATCH(A2584, Orders[Order ID],0))</f>
        <v>TB-21280</v>
      </c>
      <c r="C2584" s="4">
        <f>INDEX(Orders[Order Date], MATCH(A2584, Orders[Order ID],0))</f>
        <v>42516</v>
      </c>
      <c r="D2584">
        <f>SUMIF(Orders[Order ID], A2584, Orders[Sales])</f>
        <v>83.15</v>
      </c>
      <c r="I2584" t="s">
        <v>5151</v>
      </c>
      <c r="J2584" t="s">
        <v>5152</v>
      </c>
      <c r="K2584">
        <v>42516</v>
      </c>
      <c r="L2584">
        <v>83.15</v>
      </c>
    </row>
    <row r="2585" spans="1:12">
      <c r="A2585" t="str">
        <v>CA-2016-157280</v>
      </c>
      <c r="B2585" t="str">
        <f>INDEX(Orders[Customer ID], MATCH(A2585, Orders[Order ID],0))</f>
        <v>LW-17125</v>
      </c>
      <c r="C2585" s="4">
        <f>INDEX(Orders[Order Date], MATCH(A2585, Orders[Order ID],0))</f>
        <v>42679</v>
      </c>
      <c r="D2585">
        <f>SUMIF(Orders[Order ID], A2585, Orders[Sales])</f>
        <v>1120.73</v>
      </c>
      <c r="I2585" t="s">
        <v>4386</v>
      </c>
      <c r="J2585" t="s">
        <v>3138</v>
      </c>
      <c r="K2585">
        <v>42679</v>
      </c>
      <c r="L2585">
        <v>1120.73</v>
      </c>
    </row>
    <row r="2586" spans="1:12">
      <c r="A2586" t="str">
        <v>CA-2016-157336</v>
      </c>
      <c r="B2586" t="str">
        <f>INDEX(Orders[Customer ID], MATCH(A2586, Orders[Order ID],0))</f>
        <v>SJ-20500</v>
      </c>
      <c r="C2586" s="4">
        <f>INDEX(Orders[Order Date], MATCH(A2586, Orders[Order ID],0))</f>
        <v>42705</v>
      </c>
      <c r="D2586">
        <f>SUMIF(Orders[Order ID], A2586, Orders[Sales])</f>
        <v>840</v>
      </c>
      <c r="I2586" t="s">
        <v>4159</v>
      </c>
      <c r="J2586" t="s">
        <v>3447</v>
      </c>
      <c r="K2586">
        <v>42705</v>
      </c>
      <c r="L2586">
        <v>840</v>
      </c>
    </row>
    <row r="2587" spans="1:12">
      <c r="A2587" t="str">
        <v>CA-2016-157364</v>
      </c>
      <c r="B2587" t="str">
        <f>INDEX(Orders[Customer ID], MATCH(A2587, Orders[Order ID],0))</f>
        <v>LT-17110</v>
      </c>
      <c r="C2587" s="4">
        <f>INDEX(Orders[Order Date], MATCH(A2587, Orders[Order ID],0))</f>
        <v>42693</v>
      </c>
      <c r="D2587">
        <f>SUMIF(Orders[Order ID], A2587, Orders[Sales])</f>
        <v>18.48</v>
      </c>
      <c r="I2587" t="s">
        <v>4270</v>
      </c>
      <c r="J2587" t="s">
        <v>928</v>
      </c>
      <c r="K2587">
        <v>42693</v>
      </c>
      <c r="L2587">
        <v>18.48</v>
      </c>
    </row>
    <row r="2588" spans="1:12">
      <c r="A2588" t="str">
        <v>CA-2016-157511</v>
      </c>
      <c r="B2588" t="str">
        <f>INDEX(Orders[Customer ID], MATCH(A2588, Orders[Order ID],0))</f>
        <v>SV-20365</v>
      </c>
      <c r="C2588" s="4">
        <f>INDEX(Orders[Order Date], MATCH(A2588, Orders[Order ID],0))</f>
        <v>42631</v>
      </c>
      <c r="D2588">
        <f>SUMIF(Orders[Order ID], A2588, Orders[Sales])</f>
        <v>107.396</v>
      </c>
      <c r="I2588" t="s">
        <v>4640</v>
      </c>
      <c r="J2588" t="s">
        <v>2157</v>
      </c>
      <c r="K2588">
        <v>42631</v>
      </c>
      <c r="L2588">
        <v>107.396</v>
      </c>
    </row>
    <row r="2589" spans="1:12">
      <c r="A2589" t="str">
        <v>CA-2016-157588</v>
      </c>
      <c r="B2589" t="str">
        <f>INDEX(Orders[Customer ID], MATCH(A2589, Orders[Order ID],0))</f>
        <v>AR-10570</v>
      </c>
      <c r="C2589" s="4">
        <f>INDEX(Orders[Order Date], MATCH(A2589, Orders[Order ID],0))</f>
        <v>42565</v>
      </c>
      <c r="D2589">
        <f>SUMIF(Orders[Order ID], A2589, Orders[Sales])</f>
        <v>88.15</v>
      </c>
      <c r="I2589" t="s">
        <v>4972</v>
      </c>
      <c r="J2589" t="s">
        <v>4973</v>
      </c>
      <c r="K2589">
        <v>42565</v>
      </c>
      <c r="L2589">
        <v>88.15</v>
      </c>
    </row>
    <row r="2590" spans="1:12">
      <c r="A2590" t="str">
        <v>CA-2016-157686</v>
      </c>
      <c r="B2590" t="str">
        <f>INDEX(Orders[Customer ID], MATCH(A2590, Orders[Order ID],0))</f>
        <v>BD-11620</v>
      </c>
      <c r="C2590" s="4">
        <f>INDEX(Orders[Order Date], MATCH(A2590, Orders[Order ID],0))</f>
        <v>42644</v>
      </c>
      <c r="D2590">
        <f>SUMIF(Orders[Order ID], A2590, Orders[Sales])</f>
        <v>194.84800000000001</v>
      </c>
      <c r="I2590" t="s">
        <v>4543</v>
      </c>
      <c r="J2590" t="s">
        <v>1689</v>
      </c>
      <c r="K2590">
        <v>42644</v>
      </c>
      <c r="L2590">
        <v>194.84800000000001</v>
      </c>
    </row>
    <row r="2591" spans="1:12">
      <c r="A2591" t="str">
        <v>CA-2016-157707</v>
      </c>
      <c r="B2591" t="str">
        <f>INDEX(Orders[Customer ID], MATCH(A2591, Orders[Order ID],0))</f>
        <v>CC-12610</v>
      </c>
      <c r="C2591" s="4">
        <f>INDEX(Orders[Order Date], MATCH(A2591, Orders[Order ID],0))</f>
        <v>42653</v>
      </c>
      <c r="D2591">
        <f>SUMIF(Orders[Order ID], A2591, Orders[Sales])</f>
        <v>227.65800000000002</v>
      </c>
      <c r="I2591" t="s">
        <v>4510</v>
      </c>
      <c r="J2591" t="s">
        <v>934</v>
      </c>
      <c r="K2591">
        <v>42653</v>
      </c>
      <c r="L2591">
        <v>227.65800000000002</v>
      </c>
    </row>
    <row r="2592" spans="1:12">
      <c r="A2592" t="str">
        <v>CA-2016-157714</v>
      </c>
      <c r="B2592" t="str">
        <f>INDEX(Orders[Customer ID], MATCH(A2592, Orders[Order ID],0))</f>
        <v>CS-12175</v>
      </c>
      <c r="C2592" s="4">
        <f>INDEX(Orders[Order Date], MATCH(A2592, Orders[Order ID],0))</f>
        <v>42639</v>
      </c>
      <c r="D2592">
        <f>SUMIF(Orders[Order ID], A2592, Orders[Sales])</f>
        <v>9.99</v>
      </c>
      <c r="I2592" t="s">
        <v>4569</v>
      </c>
      <c r="J2592" t="s">
        <v>3313</v>
      </c>
      <c r="K2592">
        <v>42639</v>
      </c>
      <c r="L2592">
        <v>9.99</v>
      </c>
    </row>
    <row r="2593" spans="1:12">
      <c r="A2593" t="str">
        <v>CA-2016-157742</v>
      </c>
      <c r="B2593" t="str">
        <f>INDEX(Orders[Customer ID], MATCH(A2593, Orders[Order ID],0))</f>
        <v>KL-16645</v>
      </c>
      <c r="C2593" s="4">
        <f>INDEX(Orders[Order Date], MATCH(A2593, Orders[Order ID],0))</f>
        <v>42733</v>
      </c>
      <c r="D2593">
        <f>SUMIF(Orders[Order ID], A2593, Orders[Sales])</f>
        <v>27.792000000000002</v>
      </c>
      <c r="I2593" t="s">
        <v>3949</v>
      </c>
      <c r="J2593" t="s">
        <v>1278</v>
      </c>
      <c r="K2593">
        <v>42733</v>
      </c>
      <c r="L2593">
        <v>27.792000000000002</v>
      </c>
    </row>
    <row r="2594" spans="1:12">
      <c r="A2594" t="str">
        <v>CA-2016-157749</v>
      </c>
      <c r="B2594" t="str">
        <f>INDEX(Orders[Customer ID], MATCH(A2594, Orders[Order ID],0))</f>
        <v>KL-16645</v>
      </c>
      <c r="C2594" s="4">
        <f>INDEX(Orders[Order Date], MATCH(A2594, Orders[Order ID],0))</f>
        <v>42525</v>
      </c>
      <c r="D2594">
        <f>SUMIF(Orders[Order ID], A2594, Orders[Sales])</f>
        <v>677.94899999999996</v>
      </c>
      <c r="I2594" t="s">
        <v>5118</v>
      </c>
      <c r="J2594" t="s">
        <v>1278</v>
      </c>
      <c r="K2594">
        <v>42525</v>
      </c>
      <c r="L2594">
        <v>677.94899999999996</v>
      </c>
    </row>
    <row r="2595" spans="1:12">
      <c r="A2595" t="str">
        <v>CA-2016-157763</v>
      </c>
      <c r="B2595" t="str">
        <f>INDEX(Orders[Customer ID], MATCH(A2595, Orders[Order ID],0))</f>
        <v>KH-16330</v>
      </c>
      <c r="C2595" s="4">
        <f>INDEX(Orders[Order Date], MATCH(A2595, Orders[Order ID],0))</f>
        <v>42569</v>
      </c>
      <c r="D2595">
        <f>SUMIF(Orders[Order ID], A2595, Orders[Sales])</f>
        <v>140.81</v>
      </c>
      <c r="I2595" t="s">
        <v>4942</v>
      </c>
      <c r="J2595" t="s">
        <v>1090</v>
      </c>
      <c r="K2595">
        <v>42569</v>
      </c>
      <c r="L2595">
        <v>140.81</v>
      </c>
    </row>
    <row r="2596" spans="1:12">
      <c r="A2596" t="str">
        <v>CA-2016-157791</v>
      </c>
      <c r="B2596" t="str">
        <f>INDEX(Orders[Customer ID], MATCH(A2596, Orders[Order ID],0))</f>
        <v>CA-11965</v>
      </c>
      <c r="C2596" s="4">
        <f>INDEX(Orders[Order Date], MATCH(A2596, Orders[Order ID],0))</f>
        <v>42727</v>
      </c>
      <c r="D2596">
        <f>SUMIF(Orders[Order ID], A2596, Orders[Sales])</f>
        <v>1999.96</v>
      </c>
      <c r="I2596" t="s">
        <v>3994</v>
      </c>
      <c r="J2596" t="s">
        <v>2053</v>
      </c>
      <c r="K2596">
        <v>42727</v>
      </c>
      <c r="L2596">
        <v>1999.96</v>
      </c>
    </row>
    <row r="2597" spans="1:12">
      <c r="A2597" t="str">
        <v>CA-2016-157868</v>
      </c>
      <c r="B2597" t="str">
        <f>INDEX(Orders[Customer ID], MATCH(A2597, Orders[Order ID],0))</f>
        <v>MC-17590</v>
      </c>
      <c r="C2597" s="4">
        <f>INDEX(Orders[Order Date], MATCH(A2597, Orders[Order ID],0))</f>
        <v>42727</v>
      </c>
      <c r="D2597">
        <f>SUMIF(Orders[Order ID], A2597, Orders[Sales])</f>
        <v>24.85</v>
      </c>
      <c r="I2597" t="s">
        <v>3989</v>
      </c>
      <c r="J2597" t="s">
        <v>1377</v>
      </c>
      <c r="K2597">
        <v>42727</v>
      </c>
      <c r="L2597">
        <v>24.85</v>
      </c>
    </row>
    <row r="2598" spans="1:12">
      <c r="A2598" t="str">
        <v>CA-2016-158001</v>
      </c>
      <c r="B2598" t="str">
        <f>INDEX(Orders[Customer ID], MATCH(A2598, Orders[Order ID],0))</f>
        <v>JP-15460</v>
      </c>
      <c r="C2598" s="4">
        <f>INDEX(Orders[Order Date], MATCH(A2598, Orders[Order ID],0))</f>
        <v>42605</v>
      </c>
      <c r="D2598">
        <f>SUMIF(Orders[Order ID], A2598, Orders[Sales])</f>
        <v>1091.4399999999998</v>
      </c>
      <c r="I2598" t="s">
        <v>4818</v>
      </c>
      <c r="J2598" t="s">
        <v>1039</v>
      </c>
      <c r="K2598">
        <v>42605</v>
      </c>
      <c r="L2598">
        <v>1091.4399999999998</v>
      </c>
    </row>
    <row r="2599" spans="1:12">
      <c r="A2599" t="str">
        <v>CA-2016-158043</v>
      </c>
      <c r="B2599" t="str">
        <f>INDEX(Orders[Customer ID], MATCH(A2599, Orders[Order ID],0))</f>
        <v>JK-15325</v>
      </c>
      <c r="C2599" s="4">
        <f>INDEX(Orders[Order Date], MATCH(A2599, Orders[Order ID],0))</f>
        <v>42400</v>
      </c>
      <c r="D2599">
        <f>SUMIF(Orders[Order ID], A2599, Orders[Sales])</f>
        <v>23.36</v>
      </c>
      <c r="I2599" t="s">
        <v>5500</v>
      </c>
      <c r="J2599" t="s">
        <v>3651</v>
      </c>
      <c r="K2599">
        <v>42400</v>
      </c>
      <c r="L2599">
        <v>23.36</v>
      </c>
    </row>
    <row r="2600" spans="1:12">
      <c r="A2600" t="str">
        <v>CA-2016-158099</v>
      </c>
      <c r="B2600" t="str">
        <f>INDEX(Orders[Customer ID], MATCH(A2600, Orders[Order ID],0))</f>
        <v>PK-18910</v>
      </c>
      <c r="C2600" s="4">
        <f>INDEX(Orders[Order Date], MATCH(A2600, Orders[Order ID],0))</f>
        <v>42616</v>
      </c>
      <c r="D2600">
        <f>SUMIF(Orders[Order ID], A2600, Orders[Sales])</f>
        <v>1422.252</v>
      </c>
      <c r="I2600" t="s">
        <v>4750</v>
      </c>
      <c r="J2600" t="s">
        <v>4751</v>
      </c>
      <c r="K2600">
        <v>42616</v>
      </c>
      <c r="L2600">
        <v>1422.252</v>
      </c>
    </row>
    <row r="2601" spans="1:12">
      <c r="A2601" t="str">
        <v>CA-2016-158155</v>
      </c>
      <c r="B2601" t="str">
        <f>INDEX(Orders[Customer ID], MATCH(A2601, Orders[Order ID],0))</f>
        <v>EH-13765</v>
      </c>
      <c r="C2601" s="4">
        <f>INDEX(Orders[Order Date], MATCH(A2601, Orders[Order ID],0))</f>
        <v>42492</v>
      </c>
      <c r="D2601">
        <f>SUMIF(Orders[Order ID], A2601, Orders[Sales])</f>
        <v>330.82</v>
      </c>
      <c r="I2601" t="s">
        <v>5245</v>
      </c>
      <c r="J2601" t="s">
        <v>2635</v>
      </c>
      <c r="K2601">
        <v>42492</v>
      </c>
      <c r="L2601">
        <v>330.82</v>
      </c>
    </row>
    <row r="2602" spans="1:12">
      <c r="A2602" t="str">
        <v>CA-2016-158211</v>
      </c>
      <c r="B2602" t="str">
        <f>INDEX(Orders[Customer ID], MATCH(A2602, Orders[Order ID],0))</f>
        <v>BP-11185</v>
      </c>
      <c r="C2602" s="4">
        <f>INDEX(Orders[Order Date], MATCH(A2602, Orders[Order ID],0))</f>
        <v>42373</v>
      </c>
      <c r="D2602">
        <f>SUMIF(Orders[Order ID], A2602, Orders[Sales])</f>
        <v>109.252</v>
      </c>
      <c r="I2602" t="s">
        <v>5547</v>
      </c>
      <c r="J2602" t="s">
        <v>45</v>
      </c>
      <c r="K2602">
        <v>42373</v>
      </c>
      <c r="L2602">
        <v>109.252</v>
      </c>
    </row>
    <row r="2603" spans="1:12">
      <c r="A2603" t="str">
        <v>CA-2016-158260</v>
      </c>
      <c r="B2603" t="str">
        <f>INDEX(Orders[Customer ID], MATCH(A2603, Orders[Order ID],0))</f>
        <v>CC-12475</v>
      </c>
      <c r="C2603" s="4">
        <f>INDEX(Orders[Order Date], MATCH(A2603, Orders[Order ID],0))</f>
        <v>42678</v>
      </c>
      <c r="D2603">
        <f>SUMIF(Orders[Order ID], A2603, Orders[Sales])</f>
        <v>686.4</v>
      </c>
      <c r="I2603" t="s">
        <v>4399</v>
      </c>
      <c r="J2603" t="s">
        <v>1055</v>
      </c>
      <c r="K2603">
        <v>42678</v>
      </c>
      <c r="L2603">
        <v>686.4</v>
      </c>
    </row>
    <row r="2604" spans="1:12">
      <c r="A2604" t="str">
        <v>CA-2016-158302</v>
      </c>
      <c r="B2604" t="str">
        <f>INDEX(Orders[Customer ID], MATCH(A2604, Orders[Order ID],0))</f>
        <v>JB-16045</v>
      </c>
      <c r="C2604" s="4">
        <f>INDEX(Orders[Order Date], MATCH(A2604, Orders[Order ID],0))</f>
        <v>42712</v>
      </c>
      <c r="D2604">
        <f>SUMIF(Orders[Order ID], A2604, Orders[Sales])</f>
        <v>10.584</v>
      </c>
      <c r="I2604" t="s">
        <v>4102</v>
      </c>
      <c r="J2604" t="s">
        <v>217</v>
      </c>
      <c r="K2604">
        <v>42712</v>
      </c>
      <c r="L2604">
        <v>10.584</v>
      </c>
    </row>
    <row r="2605" spans="1:12">
      <c r="A2605" t="str">
        <v>CA-2016-158358</v>
      </c>
      <c r="B2605" t="str">
        <f>INDEX(Orders[Customer ID], MATCH(A2605, Orders[Order ID],0))</f>
        <v>EM-13810</v>
      </c>
      <c r="C2605" s="4">
        <f>INDEX(Orders[Order Date], MATCH(A2605, Orders[Order ID],0))</f>
        <v>42433</v>
      </c>
      <c r="D2605">
        <f>SUMIF(Orders[Order ID], A2605, Orders[Sales])</f>
        <v>159.97999999999999</v>
      </c>
      <c r="I2605" t="s">
        <v>5436</v>
      </c>
      <c r="J2605" t="s">
        <v>2606</v>
      </c>
      <c r="K2605">
        <v>42433</v>
      </c>
      <c r="L2605">
        <v>159.97999999999999</v>
      </c>
    </row>
    <row r="2606" spans="1:12">
      <c r="A2606" t="str">
        <v>CA-2016-158435</v>
      </c>
      <c r="B2606" t="str">
        <f>INDEX(Orders[Customer ID], MATCH(A2606, Orders[Order ID],0))</f>
        <v>AG-10900</v>
      </c>
      <c r="C2606" s="4">
        <f>INDEX(Orders[Order Date], MATCH(A2606, Orders[Order ID],0))</f>
        <v>42507</v>
      </c>
      <c r="D2606">
        <f>SUMIF(Orders[Order ID], A2606, Orders[Sales])</f>
        <v>253.03000000000003</v>
      </c>
      <c r="I2606" t="s">
        <v>5185</v>
      </c>
      <c r="J2606" t="s">
        <v>2048</v>
      </c>
      <c r="K2606">
        <v>42507</v>
      </c>
      <c r="L2606">
        <v>253.03000000000003</v>
      </c>
    </row>
    <row r="2607" spans="1:12">
      <c r="A2607" t="str">
        <v>CA-2016-158547</v>
      </c>
      <c r="B2607" t="str">
        <f>INDEX(Orders[Customer ID], MATCH(A2607, Orders[Order ID],0))</f>
        <v>JM-16195</v>
      </c>
      <c r="C2607" s="4">
        <f>INDEX(Orders[Order Date], MATCH(A2607, Orders[Order ID],0))</f>
        <v>42520</v>
      </c>
      <c r="D2607">
        <f>SUMIF(Orders[Order ID], A2607, Orders[Sales])</f>
        <v>123.92</v>
      </c>
      <c r="I2607" t="s">
        <v>5132</v>
      </c>
      <c r="J2607" t="s">
        <v>1531</v>
      </c>
      <c r="K2607">
        <v>42520</v>
      </c>
      <c r="L2607">
        <v>123.92</v>
      </c>
    </row>
    <row r="2608" spans="1:12">
      <c r="A2608" t="str">
        <v>CA-2016-158568</v>
      </c>
      <c r="B2608" t="str">
        <f>INDEX(Orders[Customer ID], MATCH(A2608, Orders[Order ID],0))</f>
        <v>RB-19465</v>
      </c>
      <c r="C2608" s="4">
        <f>INDEX(Orders[Order Date], MATCH(A2608, Orders[Order ID],0))</f>
        <v>42611</v>
      </c>
      <c r="D2608">
        <f>SUMIF(Orders[Order ID], A2608, Orders[Sales])</f>
        <v>162.38800000000001</v>
      </c>
      <c r="I2608" t="s">
        <v>4786</v>
      </c>
      <c r="J2608" t="s">
        <v>290</v>
      </c>
      <c r="K2608">
        <v>42611</v>
      </c>
      <c r="L2608">
        <v>162.38800000000001</v>
      </c>
    </row>
    <row r="2609" spans="1:12">
      <c r="A2609" t="str">
        <v>CA-2016-158575</v>
      </c>
      <c r="B2609" t="str">
        <f>INDEX(Orders[Customer ID], MATCH(A2609, Orders[Order ID],0))</f>
        <v>SB-20290</v>
      </c>
      <c r="C2609" s="4">
        <f>INDEX(Orders[Order Date], MATCH(A2609, Orders[Order ID],0))</f>
        <v>42692</v>
      </c>
      <c r="D2609">
        <f>SUMIF(Orders[Order ID], A2609, Orders[Sales])</f>
        <v>103.968</v>
      </c>
      <c r="I2609" t="s">
        <v>4275</v>
      </c>
      <c r="J2609" t="s">
        <v>1250</v>
      </c>
      <c r="K2609">
        <v>42692</v>
      </c>
      <c r="L2609">
        <v>103.968</v>
      </c>
    </row>
    <row r="2610" spans="1:12">
      <c r="A2610" t="str">
        <v>CA-2016-158610</v>
      </c>
      <c r="B2610" t="str">
        <f>INDEX(Orders[Customer ID], MATCH(A2610, Orders[Order ID],0))</f>
        <v>CK-12595</v>
      </c>
      <c r="C2610" s="4">
        <f>INDEX(Orders[Order Date], MATCH(A2610, Orders[Order ID],0))</f>
        <v>42632</v>
      </c>
      <c r="D2610">
        <f>SUMIF(Orders[Order ID], A2610, Orders[Sales])</f>
        <v>69.52</v>
      </c>
      <c r="I2610" t="s">
        <v>4633</v>
      </c>
      <c r="J2610" t="s">
        <v>1186</v>
      </c>
      <c r="K2610">
        <v>42632</v>
      </c>
      <c r="L2610">
        <v>69.52</v>
      </c>
    </row>
    <row r="2611" spans="1:12">
      <c r="A2611" t="str">
        <v>CA-2016-158617</v>
      </c>
      <c r="B2611" t="str">
        <f>INDEX(Orders[Customer ID], MATCH(A2611, Orders[Order ID],0))</f>
        <v>AC-10660</v>
      </c>
      <c r="C2611" s="4">
        <f>INDEX(Orders[Order Date], MATCH(A2611, Orders[Order ID],0))</f>
        <v>42635</v>
      </c>
      <c r="D2611">
        <f>SUMIF(Orders[Order ID], A2611, Orders[Sales])</f>
        <v>35.880000000000003</v>
      </c>
      <c r="I2611" t="s">
        <v>4614</v>
      </c>
      <c r="J2611" t="s">
        <v>3611</v>
      </c>
      <c r="K2611">
        <v>42635</v>
      </c>
      <c r="L2611">
        <v>35.880000000000003</v>
      </c>
    </row>
    <row r="2612" spans="1:12">
      <c r="A2612" t="str">
        <v>CA-2016-158694</v>
      </c>
      <c r="B2612" t="str">
        <f>INDEX(Orders[Customer ID], MATCH(A2612, Orders[Order ID],0))</f>
        <v>AI-10855</v>
      </c>
      <c r="C2612" s="4">
        <f>INDEX(Orders[Order Date], MATCH(A2612, Orders[Order ID],0))</f>
        <v>42684</v>
      </c>
      <c r="D2612">
        <f>SUMIF(Orders[Order ID], A2612, Orders[Sales])</f>
        <v>1467.134</v>
      </c>
      <c r="I2612" t="s">
        <v>4347</v>
      </c>
      <c r="J2612" t="s">
        <v>361</v>
      </c>
      <c r="K2612">
        <v>42684</v>
      </c>
      <c r="L2612">
        <v>1467.134</v>
      </c>
    </row>
    <row r="2613" spans="1:12">
      <c r="A2613" t="str">
        <v>CA-2016-158778</v>
      </c>
      <c r="B2613" t="str">
        <f>INDEX(Orders[Customer ID], MATCH(A2613, Orders[Order ID],0))</f>
        <v>DB-13210</v>
      </c>
      <c r="C2613" s="4">
        <f>INDEX(Orders[Order Date], MATCH(A2613, Orders[Order ID],0))</f>
        <v>42618</v>
      </c>
      <c r="D2613">
        <f>SUMIF(Orders[Order ID], A2613, Orders[Sales])</f>
        <v>1024.6369999999999</v>
      </c>
      <c r="I2613" t="s">
        <v>4738</v>
      </c>
      <c r="J2613" t="s">
        <v>276</v>
      </c>
      <c r="K2613">
        <v>42618</v>
      </c>
      <c r="L2613">
        <v>1024.6369999999999</v>
      </c>
    </row>
    <row r="2614" spans="1:12">
      <c r="A2614" t="str">
        <v>CA-2016-158806</v>
      </c>
      <c r="B2614" t="str">
        <f>INDEX(Orders[Customer ID], MATCH(A2614, Orders[Order ID],0))</f>
        <v>NM-18520</v>
      </c>
      <c r="C2614" s="4">
        <f>INDEX(Orders[Order Date], MATCH(A2614, Orders[Order ID],0))</f>
        <v>42376</v>
      </c>
      <c r="D2614">
        <f>SUMIF(Orders[Order ID], A2614, Orders[Sales])</f>
        <v>48.996000000000002</v>
      </c>
      <c r="I2614" t="s">
        <v>5544</v>
      </c>
      <c r="J2614" t="s">
        <v>3389</v>
      </c>
      <c r="K2614">
        <v>42376</v>
      </c>
      <c r="L2614">
        <v>48.996000000000002</v>
      </c>
    </row>
    <row r="2615" spans="1:12">
      <c r="A2615" t="str">
        <v>CA-2016-158834</v>
      </c>
      <c r="B2615" t="str">
        <f>INDEX(Orders[Customer ID], MATCH(A2615, Orders[Order ID],0))</f>
        <v>TW-21025</v>
      </c>
      <c r="C2615" s="4">
        <f>INDEX(Orders[Order Date], MATCH(A2615, Orders[Order ID],0))</f>
        <v>42442</v>
      </c>
      <c r="D2615">
        <f>SUMIF(Orders[Order ID], A2615, Orders[Sales])</f>
        <v>361.10399999999998</v>
      </c>
      <c r="I2615" t="s">
        <v>5396</v>
      </c>
      <c r="J2615" t="s">
        <v>1641</v>
      </c>
      <c r="K2615">
        <v>42442</v>
      </c>
      <c r="L2615">
        <v>361.10399999999998</v>
      </c>
    </row>
    <row r="2616" spans="1:12">
      <c r="A2616" t="str">
        <v>CA-2016-158841</v>
      </c>
      <c r="B2616" t="str">
        <f>INDEX(Orders[Customer ID], MATCH(A2616, Orders[Order ID],0))</f>
        <v>SE-20110</v>
      </c>
      <c r="C2616" s="4">
        <f>INDEX(Orders[Order Date], MATCH(A2616, Orders[Order ID],0))</f>
        <v>42402</v>
      </c>
      <c r="D2616">
        <f>SUMIF(Orders[Order ID], A2616, Orders[Sales])</f>
        <v>8805.0400000000009</v>
      </c>
      <c r="I2616" t="s">
        <v>5493</v>
      </c>
      <c r="J2616" t="s">
        <v>284</v>
      </c>
      <c r="K2616">
        <v>42402</v>
      </c>
      <c r="L2616">
        <v>8805.0400000000009</v>
      </c>
    </row>
    <row r="2617" spans="1:12">
      <c r="A2617" t="str">
        <v>CA-2016-158869</v>
      </c>
      <c r="B2617" t="str">
        <f>INDEX(Orders[Customer ID], MATCH(A2617, Orders[Order ID],0))</f>
        <v>AH-10690</v>
      </c>
      <c r="C2617" s="4">
        <f>INDEX(Orders[Order Date], MATCH(A2617, Orders[Order ID],0))</f>
        <v>42588</v>
      </c>
      <c r="D2617">
        <f>SUMIF(Orders[Order ID], A2617, Orders[Sales])</f>
        <v>70.88</v>
      </c>
      <c r="I2617" t="s">
        <v>4879</v>
      </c>
      <c r="J2617" t="s">
        <v>4293</v>
      </c>
      <c r="K2617">
        <v>42588</v>
      </c>
      <c r="L2617">
        <v>70.88</v>
      </c>
    </row>
    <row r="2618" spans="1:12">
      <c r="A2618" t="str">
        <v>CA-2016-158925</v>
      </c>
      <c r="B2618" t="str">
        <f>INDEX(Orders[Customer ID], MATCH(A2618, Orders[Order ID],0))</f>
        <v>JP-15460</v>
      </c>
      <c r="C2618" s="4">
        <f>INDEX(Orders[Order Date], MATCH(A2618, Orders[Order ID],0))</f>
        <v>42667</v>
      </c>
      <c r="D2618">
        <f>SUMIF(Orders[Order ID], A2618, Orders[Sales])</f>
        <v>15.552</v>
      </c>
      <c r="I2618" t="s">
        <v>4452</v>
      </c>
      <c r="J2618" t="s">
        <v>1039</v>
      </c>
      <c r="K2618">
        <v>42667</v>
      </c>
      <c r="L2618">
        <v>15.552</v>
      </c>
    </row>
    <row r="2619" spans="1:12">
      <c r="A2619" t="str">
        <v>CA-2016-159009</v>
      </c>
      <c r="B2619" t="str">
        <f>INDEX(Orders[Customer ID], MATCH(A2619, Orders[Order ID],0))</f>
        <v>DP-13105</v>
      </c>
      <c r="C2619" s="4">
        <f>INDEX(Orders[Order Date], MATCH(A2619, Orders[Order ID],0))</f>
        <v>42636</v>
      </c>
      <c r="D2619">
        <f>SUMIF(Orders[Order ID], A2619, Orders[Sales])</f>
        <v>197.96800000000002</v>
      </c>
      <c r="I2619" t="s">
        <v>4606</v>
      </c>
      <c r="J2619" t="s">
        <v>184</v>
      </c>
      <c r="K2619">
        <v>42636</v>
      </c>
      <c r="L2619">
        <v>197.96800000000002</v>
      </c>
    </row>
    <row r="2620" spans="1:12">
      <c r="A2620" t="str">
        <v>CA-2016-159016</v>
      </c>
      <c r="B2620" t="str">
        <f>INDEX(Orders[Customer ID], MATCH(A2620, Orders[Order ID],0))</f>
        <v>KF-16285</v>
      </c>
      <c r="C2620" s="4">
        <f>INDEX(Orders[Order Date], MATCH(A2620, Orders[Order ID],0))</f>
        <v>42439</v>
      </c>
      <c r="D2620">
        <f>SUMIF(Orders[Order ID], A2620, Orders[Sales])</f>
        <v>4173.8119999999999</v>
      </c>
      <c r="I2620" t="s">
        <v>5416</v>
      </c>
      <c r="J2620" t="s">
        <v>2082</v>
      </c>
      <c r="K2620">
        <v>42439</v>
      </c>
      <c r="L2620">
        <v>4173.8119999999999</v>
      </c>
    </row>
    <row r="2621" spans="1:12">
      <c r="A2621" t="str">
        <v>CA-2016-159023</v>
      </c>
      <c r="B2621" t="str">
        <f>INDEX(Orders[Customer ID], MATCH(A2621, Orders[Order ID],0))</f>
        <v>NW-18400</v>
      </c>
      <c r="C2621" s="4">
        <f>INDEX(Orders[Order Date], MATCH(A2621, Orders[Order ID],0))</f>
        <v>42677</v>
      </c>
      <c r="D2621">
        <f>SUMIF(Orders[Order ID], A2621, Orders[Sales])</f>
        <v>184.149</v>
      </c>
      <c r="I2621" t="s">
        <v>4411</v>
      </c>
      <c r="J2621" t="s">
        <v>2875</v>
      </c>
      <c r="K2621">
        <v>42677</v>
      </c>
      <c r="L2621">
        <v>184.149</v>
      </c>
    </row>
    <row r="2622" spans="1:12">
      <c r="A2622" t="str">
        <v>CA-2016-159142</v>
      </c>
      <c r="B2622" t="str">
        <f>INDEX(Orders[Customer ID], MATCH(A2622, Orders[Order ID],0))</f>
        <v>ME-17320</v>
      </c>
      <c r="C2622" s="4">
        <f>INDEX(Orders[Order Date], MATCH(A2622, Orders[Order ID],0))</f>
        <v>42464</v>
      </c>
      <c r="D2622">
        <f>SUMIF(Orders[Order ID], A2622, Orders[Sales])</f>
        <v>177.78</v>
      </c>
      <c r="I2622" t="s">
        <v>5332</v>
      </c>
      <c r="J2622" t="s">
        <v>1147</v>
      </c>
      <c r="K2622">
        <v>42464</v>
      </c>
      <c r="L2622">
        <v>177.78</v>
      </c>
    </row>
    <row r="2623" spans="1:12">
      <c r="A2623" t="str">
        <v>CA-2016-159212</v>
      </c>
      <c r="B2623" t="str">
        <f>INDEX(Orders[Customer ID], MATCH(A2623, Orders[Order ID],0))</f>
        <v>KM-16375</v>
      </c>
      <c r="C2623" s="4">
        <f>INDEX(Orders[Order Date], MATCH(A2623, Orders[Order ID],0))</f>
        <v>42675</v>
      </c>
      <c r="D2623">
        <f>SUMIF(Orders[Order ID], A2623, Orders[Sales])</f>
        <v>273.58999999999997</v>
      </c>
      <c r="I2623" t="s">
        <v>4414</v>
      </c>
      <c r="J2623" t="s">
        <v>1497</v>
      </c>
      <c r="K2623">
        <v>42675</v>
      </c>
      <c r="L2623">
        <v>273.58999999999997</v>
      </c>
    </row>
    <row r="2624" spans="1:12">
      <c r="A2624" t="str">
        <v>CA-2016-159345</v>
      </c>
      <c r="B2624" t="str">
        <f>INDEX(Orders[Customer ID], MATCH(A2624, Orders[Order ID],0))</f>
        <v>IG-15085</v>
      </c>
      <c r="C2624" s="4">
        <f>INDEX(Orders[Order Date], MATCH(A2624, Orders[Order ID],0))</f>
        <v>42538</v>
      </c>
      <c r="D2624">
        <f>SUMIF(Orders[Order ID], A2624, Orders[Sales])</f>
        <v>111.96</v>
      </c>
      <c r="I2624" t="s">
        <v>5061</v>
      </c>
      <c r="J2624" t="s">
        <v>1728</v>
      </c>
      <c r="K2624">
        <v>42538</v>
      </c>
      <c r="L2624">
        <v>111.96</v>
      </c>
    </row>
    <row r="2625" spans="1:12">
      <c r="A2625" t="str">
        <v>CA-2016-159373</v>
      </c>
      <c r="B2625" t="str">
        <f>INDEX(Orders[Customer ID], MATCH(A2625, Orders[Order ID],0))</f>
        <v>LT-17110</v>
      </c>
      <c r="C2625" s="4">
        <f>INDEX(Orders[Order Date], MATCH(A2625, Orders[Order ID],0))</f>
        <v>42442</v>
      </c>
      <c r="D2625">
        <f>SUMIF(Orders[Order ID], A2625, Orders[Sales])</f>
        <v>628.93700000000001</v>
      </c>
      <c r="I2625" t="s">
        <v>5398</v>
      </c>
      <c r="J2625" t="s">
        <v>928</v>
      </c>
      <c r="K2625">
        <v>42442</v>
      </c>
      <c r="L2625">
        <v>628.93700000000001</v>
      </c>
    </row>
    <row r="2626" spans="1:12">
      <c r="A2626" t="str">
        <v>CA-2016-159639</v>
      </c>
      <c r="B2626" t="str">
        <f>INDEX(Orders[Customer ID], MATCH(A2626, Orders[Order ID],0))</f>
        <v>PC-18745</v>
      </c>
      <c r="C2626" s="4">
        <f>INDEX(Orders[Order Date], MATCH(A2626, Orders[Order ID],0))</f>
        <v>42701</v>
      </c>
      <c r="D2626">
        <f>SUMIF(Orders[Order ID], A2626, Orders[Sales])</f>
        <v>31.56</v>
      </c>
      <c r="I2626" t="s">
        <v>4184</v>
      </c>
      <c r="J2626" t="s">
        <v>79</v>
      </c>
      <c r="K2626">
        <v>42701</v>
      </c>
      <c r="L2626">
        <v>31.56</v>
      </c>
    </row>
    <row r="2627" spans="1:12">
      <c r="A2627" t="str">
        <v>CA-2016-159653</v>
      </c>
      <c r="B2627" t="str">
        <f>INDEX(Orders[Customer ID], MATCH(A2627, Orders[Order ID],0))</f>
        <v>JF-15490</v>
      </c>
      <c r="C2627" s="4">
        <f>INDEX(Orders[Order Date], MATCH(A2627, Orders[Order ID],0))</f>
        <v>42512</v>
      </c>
      <c r="D2627">
        <f>SUMIF(Orders[Order ID], A2627, Orders[Sales])</f>
        <v>14.73</v>
      </c>
      <c r="I2627" t="s">
        <v>5165</v>
      </c>
      <c r="J2627" t="s">
        <v>2514</v>
      </c>
      <c r="K2627">
        <v>42512</v>
      </c>
      <c r="L2627">
        <v>14.73</v>
      </c>
    </row>
    <row r="2628" spans="1:12">
      <c r="A2628" t="str">
        <v>CA-2016-159695</v>
      </c>
      <c r="B2628" t="str">
        <f>INDEX(Orders[Customer ID], MATCH(A2628, Orders[Order ID],0))</f>
        <v>GM-14455</v>
      </c>
      <c r="C2628" s="4">
        <f>INDEX(Orders[Order Date], MATCH(A2628, Orders[Order ID],0))</f>
        <v>42465</v>
      </c>
      <c r="D2628">
        <f>SUMIF(Orders[Order ID], A2628, Orders[Sales])</f>
        <v>158.36799999999999</v>
      </c>
      <c r="I2628" t="s">
        <v>5330</v>
      </c>
      <c r="J2628" t="s">
        <v>414</v>
      </c>
      <c r="K2628">
        <v>42465</v>
      </c>
      <c r="L2628">
        <v>158.36799999999999</v>
      </c>
    </row>
    <row r="2629" spans="1:12">
      <c r="A2629" t="str">
        <v>CA-2016-159730</v>
      </c>
      <c r="B2629" t="str">
        <f>INDEX(Orders[Customer ID], MATCH(A2629, Orders[Order ID],0))</f>
        <v>SJ-20125</v>
      </c>
      <c r="C2629" s="4">
        <f>INDEX(Orders[Order Date], MATCH(A2629, Orders[Order ID],0))</f>
        <v>42630</v>
      </c>
      <c r="D2629">
        <f>SUMIF(Orders[Order ID], A2629, Orders[Sales])</f>
        <v>219.47200000000001</v>
      </c>
      <c r="I2629" t="s">
        <v>4652</v>
      </c>
      <c r="J2629" t="s">
        <v>2027</v>
      </c>
      <c r="K2629">
        <v>42630</v>
      </c>
      <c r="L2629">
        <v>219.47200000000001</v>
      </c>
    </row>
    <row r="2630" spans="1:12">
      <c r="A2630" t="str">
        <v>CA-2016-159737</v>
      </c>
      <c r="B2630" t="str">
        <f>INDEX(Orders[Customer ID], MATCH(A2630, Orders[Order ID],0))</f>
        <v>CS-11950</v>
      </c>
      <c r="C2630" s="4">
        <f>INDEX(Orders[Order Date], MATCH(A2630, Orders[Order ID],0))</f>
        <v>42616</v>
      </c>
      <c r="D2630">
        <f>SUMIF(Orders[Order ID], A2630, Orders[Sales])</f>
        <v>8.8079999999999998</v>
      </c>
      <c r="I2630" t="s">
        <v>4753</v>
      </c>
      <c r="J2630" t="s">
        <v>664</v>
      </c>
      <c r="K2630">
        <v>42616</v>
      </c>
      <c r="L2630">
        <v>8.8079999999999998</v>
      </c>
    </row>
    <row r="2631" spans="1:12">
      <c r="A2631" t="str">
        <v>CA-2016-159765</v>
      </c>
      <c r="B2631" t="str">
        <f>INDEX(Orders[Customer ID], MATCH(A2631, Orders[Order ID],0))</f>
        <v>TH-21100</v>
      </c>
      <c r="C2631" s="4">
        <f>INDEX(Orders[Order Date], MATCH(A2631, Orders[Order ID],0))</f>
        <v>42499</v>
      </c>
      <c r="D2631">
        <f>SUMIF(Orders[Order ID], A2631, Orders[Sales])</f>
        <v>27.86</v>
      </c>
      <c r="I2631" t="s">
        <v>5215</v>
      </c>
      <c r="J2631" t="s">
        <v>3867</v>
      </c>
      <c r="K2631">
        <v>42499</v>
      </c>
      <c r="L2631">
        <v>27.86</v>
      </c>
    </row>
    <row r="2632" spans="1:12">
      <c r="A2632" t="str">
        <v>CA-2016-159891</v>
      </c>
      <c r="B2632" t="str">
        <f>INDEX(Orders[Customer ID], MATCH(A2632, Orders[Order ID],0))</f>
        <v>BF-11170</v>
      </c>
      <c r="C2632" s="4">
        <f>INDEX(Orders[Order Date], MATCH(A2632, Orders[Order ID],0))</f>
        <v>42400</v>
      </c>
      <c r="D2632">
        <f>SUMIF(Orders[Order ID], A2632, Orders[Sales])</f>
        <v>1396.35</v>
      </c>
      <c r="I2632" t="s">
        <v>5501</v>
      </c>
      <c r="J2632" t="s">
        <v>431</v>
      </c>
      <c r="K2632">
        <v>42400</v>
      </c>
      <c r="L2632">
        <v>1396.35</v>
      </c>
    </row>
    <row r="2633" spans="1:12">
      <c r="A2633" t="str">
        <v>CA-2016-159912</v>
      </c>
      <c r="B2633" t="str">
        <f>INDEX(Orders[Customer ID], MATCH(A2633, Orders[Order ID],0))</f>
        <v>GB-14530</v>
      </c>
      <c r="C2633" s="4">
        <f>INDEX(Orders[Order Date], MATCH(A2633, Orders[Order ID],0))</f>
        <v>42611</v>
      </c>
      <c r="D2633">
        <f>SUMIF(Orders[Order ID], A2633, Orders[Sales])</f>
        <v>419.86999999999995</v>
      </c>
      <c r="I2633" t="s">
        <v>4789</v>
      </c>
      <c r="J2633" t="s">
        <v>1619</v>
      </c>
      <c r="K2633">
        <v>42611</v>
      </c>
      <c r="L2633">
        <v>419.86999999999995</v>
      </c>
    </row>
    <row r="2634" spans="1:12">
      <c r="A2634" t="str">
        <v>CA-2016-159940</v>
      </c>
      <c r="B2634" t="str">
        <f>INDEX(Orders[Customer ID], MATCH(A2634, Orders[Order ID],0))</f>
        <v>BF-11020</v>
      </c>
      <c r="C2634" s="4">
        <f>INDEX(Orders[Order Date], MATCH(A2634, Orders[Order ID],0))</f>
        <v>42558</v>
      </c>
      <c r="D2634">
        <f>SUMIF(Orders[Order ID], A2634, Orders[Sales])</f>
        <v>339.98</v>
      </c>
      <c r="I2634" t="s">
        <v>4989</v>
      </c>
      <c r="J2634" t="s">
        <v>1776</v>
      </c>
      <c r="K2634">
        <v>42558</v>
      </c>
      <c r="L2634">
        <v>339.98</v>
      </c>
    </row>
    <row r="2635" spans="1:12">
      <c r="A2635" t="str">
        <v>CA-2016-159989</v>
      </c>
      <c r="B2635" t="str">
        <f>INDEX(Orders[Customer ID], MATCH(A2635, Orders[Order ID],0))</f>
        <v>EB-13870</v>
      </c>
      <c r="C2635" s="4">
        <f>INDEX(Orders[Order Date], MATCH(A2635, Orders[Order ID],0))</f>
        <v>42713</v>
      </c>
      <c r="D2635">
        <f>SUMIF(Orders[Order ID], A2635, Orders[Sales])</f>
        <v>40.68</v>
      </c>
      <c r="I2635" t="s">
        <v>4087</v>
      </c>
      <c r="J2635" t="s">
        <v>2145</v>
      </c>
      <c r="K2635">
        <v>42713</v>
      </c>
      <c r="L2635">
        <v>40.68</v>
      </c>
    </row>
    <row r="2636" spans="1:12">
      <c r="A2636" t="str">
        <v>CA-2016-160108</v>
      </c>
      <c r="B2636" t="str">
        <f>INDEX(Orders[Customer ID], MATCH(A2636, Orders[Order ID],0))</f>
        <v>AG-10900</v>
      </c>
      <c r="C2636" s="4">
        <f>INDEX(Orders[Order Date], MATCH(A2636, Orders[Order ID],0))</f>
        <v>42712</v>
      </c>
      <c r="D2636">
        <f>SUMIF(Orders[Order ID], A2636, Orders[Sales])</f>
        <v>1085.8699999999999</v>
      </c>
      <c r="I2636" t="s">
        <v>4103</v>
      </c>
      <c r="J2636" t="s">
        <v>2048</v>
      </c>
      <c r="K2636">
        <v>42712</v>
      </c>
      <c r="L2636">
        <v>1085.8699999999999</v>
      </c>
    </row>
    <row r="2637" spans="1:12">
      <c r="A2637" t="str">
        <v>CA-2016-160129</v>
      </c>
      <c r="B2637" t="str">
        <f>INDEX(Orders[Customer ID], MATCH(A2637, Orders[Order ID],0))</f>
        <v>LS-17200</v>
      </c>
      <c r="C2637" s="4">
        <f>INDEX(Orders[Order Date], MATCH(A2637, Orders[Order ID],0))</f>
        <v>42697</v>
      </c>
      <c r="D2637">
        <f>SUMIF(Orders[Order ID], A2637, Orders[Sales])</f>
        <v>100.61599999999999</v>
      </c>
      <c r="I2637" t="s">
        <v>4233</v>
      </c>
      <c r="J2637" t="s">
        <v>2046</v>
      </c>
      <c r="K2637">
        <v>42697</v>
      </c>
      <c r="L2637">
        <v>100.61599999999999</v>
      </c>
    </row>
    <row r="2638" spans="1:12">
      <c r="A2638" t="str">
        <v>CA-2016-160136</v>
      </c>
      <c r="B2638" t="str">
        <f>INDEX(Orders[Customer ID], MATCH(A2638, Orders[Order ID],0))</f>
        <v>PJ-18835</v>
      </c>
      <c r="C2638" s="4">
        <f>INDEX(Orders[Order Date], MATCH(A2638, Orders[Order ID],0))</f>
        <v>42677</v>
      </c>
      <c r="D2638">
        <f>SUMIF(Orders[Order ID], A2638, Orders[Sales])</f>
        <v>9.2479999999999993</v>
      </c>
      <c r="I2638" t="s">
        <v>4410</v>
      </c>
      <c r="J2638" t="s">
        <v>1059</v>
      </c>
      <c r="K2638">
        <v>42677</v>
      </c>
      <c r="L2638">
        <v>9.2479999999999993</v>
      </c>
    </row>
    <row r="2639" spans="1:12">
      <c r="A2639" t="str">
        <v>CA-2016-160220</v>
      </c>
      <c r="B2639" t="str">
        <f>INDEX(Orders[Customer ID], MATCH(A2639, Orders[Order ID],0))</f>
        <v>JS-16030</v>
      </c>
      <c r="C2639" s="4">
        <f>INDEX(Orders[Order Date], MATCH(A2639, Orders[Order ID],0))</f>
        <v>42663</v>
      </c>
      <c r="D2639">
        <f>SUMIF(Orders[Order ID], A2639, Orders[Sales])</f>
        <v>338.54</v>
      </c>
      <c r="I2639" t="s">
        <v>4483</v>
      </c>
      <c r="J2639" t="s">
        <v>747</v>
      </c>
      <c r="K2639">
        <v>42663</v>
      </c>
      <c r="L2639">
        <v>338.54</v>
      </c>
    </row>
    <row r="2640" spans="1:12">
      <c r="A2640" t="str">
        <v>CA-2016-160234</v>
      </c>
      <c r="B2640" t="str">
        <f>INDEX(Orders[Customer ID], MATCH(A2640, Orders[Order ID],0))</f>
        <v>PF-19225</v>
      </c>
      <c r="C2640" s="4">
        <f>INDEX(Orders[Order Date], MATCH(A2640, Orders[Order ID],0))</f>
        <v>42547</v>
      </c>
      <c r="D2640">
        <f>SUMIF(Orders[Order ID], A2640, Orders[Sales])</f>
        <v>135.94999999999999</v>
      </c>
      <c r="I2640" t="s">
        <v>5027</v>
      </c>
      <c r="J2640" t="s">
        <v>2405</v>
      </c>
      <c r="K2640">
        <v>42547</v>
      </c>
      <c r="L2640">
        <v>135.94999999999999</v>
      </c>
    </row>
    <row r="2641" spans="1:12">
      <c r="A2641" t="str">
        <v>CA-2016-160241</v>
      </c>
      <c r="B2641" t="str">
        <f>INDEX(Orders[Customer ID], MATCH(A2641, Orders[Order ID],0))</f>
        <v>DR-12940</v>
      </c>
      <c r="C2641" s="4">
        <f>INDEX(Orders[Order Date], MATCH(A2641, Orders[Order ID],0))</f>
        <v>42703</v>
      </c>
      <c r="D2641">
        <f>SUMIF(Orders[Order ID], A2641, Orders[Sales])</f>
        <v>242.17599999999999</v>
      </c>
      <c r="I2641" t="s">
        <v>4172</v>
      </c>
      <c r="J2641" t="s">
        <v>1364</v>
      </c>
      <c r="K2641">
        <v>42703</v>
      </c>
      <c r="L2641">
        <v>242.17599999999999</v>
      </c>
    </row>
    <row r="2642" spans="1:12">
      <c r="A2642" t="str">
        <v>CA-2016-160304</v>
      </c>
      <c r="B2642" t="str">
        <f>INDEX(Orders[Customer ID], MATCH(A2642, Orders[Order ID],0))</f>
        <v>BM-11575</v>
      </c>
      <c r="C2642" s="4">
        <f>INDEX(Orders[Order Date], MATCH(A2642, Orders[Order ID],0))</f>
        <v>42371</v>
      </c>
      <c r="D2642">
        <f>SUMIF(Orders[Order ID], A2642, Orders[Sales])</f>
        <v>405.91999999999996</v>
      </c>
      <c r="I2642" t="s">
        <v>5551</v>
      </c>
      <c r="J2642" t="s">
        <v>2153</v>
      </c>
      <c r="K2642">
        <v>42371</v>
      </c>
      <c r="L2642">
        <v>405.91999999999996</v>
      </c>
    </row>
    <row r="2643" spans="1:12">
      <c r="A2643" t="str">
        <v>CA-2016-160479</v>
      </c>
      <c r="B2643" t="str">
        <f>INDEX(Orders[Customer ID], MATCH(A2643, Orders[Order ID],0))</f>
        <v>AH-10585</v>
      </c>
      <c r="C2643" s="4">
        <f>INDEX(Orders[Order Date], MATCH(A2643, Orders[Order ID],0))</f>
        <v>42628</v>
      </c>
      <c r="D2643">
        <f>SUMIF(Orders[Order ID], A2643, Orders[Sales])</f>
        <v>35.4</v>
      </c>
      <c r="I2643" t="s">
        <v>4666</v>
      </c>
      <c r="J2643" t="s">
        <v>548</v>
      </c>
      <c r="K2643">
        <v>42628</v>
      </c>
      <c r="L2643">
        <v>35.4</v>
      </c>
    </row>
    <row r="2644" spans="1:12">
      <c r="A2644" t="str">
        <v>CA-2016-160486</v>
      </c>
      <c r="B2644" t="str">
        <f>INDEX(Orders[Customer ID], MATCH(A2644, Orders[Order ID],0))</f>
        <v>EH-14185</v>
      </c>
      <c r="C2644" s="4">
        <f>INDEX(Orders[Order Date], MATCH(A2644, Orders[Order ID],0))</f>
        <v>42734</v>
      </c>
      <c r="D2644">
        <f>SUMIF(Orders[Order ID], A2644, Orders[Sales])</f>
        <v>72.224000000000004</v>
      </c>
      <c r="I2644" t="s">
        <v>3940</v>
      </c>
      <c r="J2644" t="s">
        <v>2230</v>
      </c>
      <c r="K2644">
        <v>42734</v>
      </c>
      <c r="L2644">
        <v>72.224000000000004</v>
      </c>
    </row>
    <row r="2645" spans="1:12">
      <c r="A2645" t="str">
        <v>CA-2016-160500</v>
      </c>
      <c r="B2645" t="str">
        <f>INDEX(Orders[Customer ID], MATCH(A2645, Orders[Order ID],0))</f>
        <v>DM-13015</v>
      </c>
      <c r="C2645" s="4">
        <f>INDEX(Orders[Order Date], MATCH(A2645, Orders[Order ID],0))</f>
        <v>42495</v>
      </c>
      <c r="D2645">
        <f>SUMIF(Orders[Order ID], A2645, Orders[Sales])</f>
        <v>305.49600000000004</v>
      </c>
      <c r="I2645" t="s">
        <v>5229</v>
      </c>
      <c r="J2645" t="s">
        <v>1513</v>
      </c>
      <c r="K2645">
        <v>42495</v>
      </c>
      <c r="L2645">
        <v>305.49600000000004</v>
      </c>
    </row>
    <row r="2646" spans="1:12">
      <c r="A2646" t="str">
        <v>CA-2016-160535</v>
      </c>
      <c r="B2646" t="str">
        <f>INDEX(Orders[Customer ID], MATCH(A2646, Orders[Order ID],0))</f>
        <v>BP-11050</v>
      </c>
      <c r="C2646" s="4">
        <f>INDEX(Orders[Order Date], MATCH(A2646, Orders[Order ID],0))</f>
        <v>42699</v>
      </c>
      <c r="D2646">
        <f>SUMIF(Orders[Order ID], A2646, Orders[Sales])</f>
        <v>883.31999999999994</v>
      </c>
      <c r="I2646" t="s">
        <v>4205</v>
      </c>
      <c r="J2646" t="s">
        <v>1875</v>
      </c>
      <c r="K2646">
        <v>42699</v>
      </c>
      <c r="L2646">
        <v>883.31999999999994</v>
      </c>
    </row>
    <row r="2647" spans="1:12">
      <c r="A2647" t="str">
        <v>CA-2016-160598</v>
      </c>
      <c r="B2647" t="str">
        <f>INDEX(Orders[Customer ID], MATCH(A2647, Orders[Order ID],0))</f>
        <v>SV-20815</v>
      </c>
      <c r="C2647" s="4">
        <f>INDEX(Orders[Order Date], MATCH(A2647, Orders[Order ID],0))</f>
        <v>42608</v>
      </c>
      <c r="D2647">
        <f>SUMIF(Orders[Order ID], A2647, Orders[Sales])</f>
        <v>31.007999999999999</v>
      </c>
      <c r="I2647" t="s">
        <v>4814</v>
      </c>
      <c r="J2647" t="s">
        <v>1800</v>
      </c>
      <c r="K2647">
        <v>42608</v>
      </c>
      <c r="L2647">
        <v>31.007999999999999</v>
      </c>
    </row>
    <row r="2648" spans="1:12">
      <c r="A2648" t="str">
        <v>CA-2016-160717</v>
      </c>
      <c r="B2648" t="str">
        <f>INDEX(Orders[Customer ID], MATCH(A2648, Orders[Order ID],0))</f>
        <v>ME-17320</v>
      </c>
      <c r="C2648" s="4">
        <f>INDEX(Orders[Order Date], MATCH(A2648, Orders[Order ID],0))</f>
        <v>42527</v>
      </c>
      <c r="D2648">
        <f>SUMIF(Orders[Order ID], A2648, Orders[Sales])</f>
        <v>3528.4879999999998</v>
      </c>
      <c r="I2648" t="s">
        <v>5111</v>
      </c>
      <c r="J2648" t="s">
        <v>1147</v>
      </c>
      <c r="K2648">
        <v>42527</v>
      </c>
      <c r="L2648">
        <v>3528.4879999999998</v>
      </c>
    </row>
    <row r="2649" spans="1:12">
      <c r="A2649" t="str">
        <v>CA-2016-160745</v>
      </c>
      <c r="B2649" t="str">
        <f>INDEX(Orders[Customer ID], MATCH(A2649, Orders[Order ID],0))</f>
        <v>AR-10825</v>
      </c>
      <c r="C2649" s="4">
        <f>INDEX(Orders[Order Date], MATCH(A2649, Orders[Order ID],0))</f>
        <v>42715</v>
      </c>
      <c r="D2649">
        <f>SUMIF(Orders[Order ID], A2649, Orders[Sales])</f>
        <v>633.17599999999993</v>
      </c>
      <c r="I2649" t="s">
        <v>4059</v>
      </c>
      <c r="J2649" t="s">
        <v>1566</v>
      </c>
      <c r="K2649">
        <v>42715</v>
      </c>
      <c r="L2649">
        <v>633.17599999999993</v>
      </c>
    </row>
    <row r="2650" spans="1:12">
      <c r="A2650" t="str">
        <v>CA-2016-160815</v>
      </c>
      <c r="B2650" t="str">
        <f>INDEX(Orders[Customer ID], MATCH(A2650, Orders[Order ID],0))</f>
        <v>TR-21325</v>
      </c>
      <c r="C2650" s="4">
        <f>INDEX(Orders[Order Date], MATCH(A2650, Orders[Order ID],0))</f>
        <v>42618</v>
      </c>
      <c r="D2650">
        <f>SUMIF(Orders[Order ID], A2650, Orders[Sales])</f>
        <v>278.39999999999998</v>
      </c>
      <c r="I2650" t="s">
        <v>4722</v>
      </c>
      <c r="J2650" t="s">
        <v>3024</v>
      </c>
      <c r="K2650">
        <v>42618</v>
      </c>
      <c r="L2650">
        <v>278.39999999999998</v>
      </c>
    </row>
    <row r="2651" spans="1:12">
      <c r="A2651" t="str">
        <v>CA-2016-160941</v>
      </c>
      <c r="B2651" t="str">
        <f>INDEX(Orders[Customer ID], MATCH(A2651, Orders[Order ID],0))</f>
        <v>DK-12835</v>
      </c>
      <c r="C2651" s="4">
        <f>INDEX(Orders[Order Date], MATCH(A2651, Orders[Order ID],0))</f>
        <v>42572</v>
      </c>
      <c r="D2651">
        <f>SUMIF(Orders[Order ID], A2651, Orders[Sales])</f>
        <v>423.04999999999995</v>
      </c>
      <c r="I2651" t="s">
        <v>4936</v>
      </c>
      <c r="J2651" t="s">
        <v>533</v>
      </c>
      <c r="K2651">
        <v>42572</v>
      </c>
      <c r="L2651">
        <v>423.04999999999995</v>
      </c>
    </row>
    <row r="2652" spans="1:12">
      <c r="A2652" t="str">
        <v>CA-2016-161025</v>
      </c>
      <c r="B2652" t="str">
        <f>INDEX(Orders[Customer ID], MATCH(A2652, Orders[Order ID],0))</f>
        <v>GM-14440</v>
      </c>
      <c r="C2652" s="4">
        <f>INDEX(Orders[Order Date], MATCH(A2652, Orders[Order ID],0))</f>
        <v>42707</v>
      </c>
      <c r="D2652">
        <f>SUMIF(Orders[Order ID], A2652, Orders[Sales])</f>
        <v>772.68</v>
      </c>
      <c r="I2652" t="s">
        <v>4140</v>
      </c>
      <c r="J2652" t="s">
        <v>1877</v>
      </c>
      <c r="K2652">
        <v>42707</v>
      </c>
      <c r="L2652">
        <v>772.68</v>
      </c>
    </row>
    <row r="2653" spans="1:12">
      <c r="A2653" t="str">
        <v>CA-2016-161095</v>
      </c>
      <c r="B2653" t="str">
        <f>INDEX(Orders[Customer ID], MATCH(A2653, Orders[Order ID],0))</f>
        <v>CS-12250</v>
      </c>
      <c r="C2653" s="4">
        <f>INDEX(Orders[Order Date], MATCH(A2653, Orders[Order ID],0))</f>
        <v>42549</v>
      </c>
      <c r="D2653">
        <f>SUMIF(Orders[Order ID], A2653, Orders[Sales])</f>
        <v>41.32</v>
      </c>
      <c r="I2653" t="s">
        <v>5013</v>
      </c>
      <c r="J2653" t="s">
        <v>698</v>
      </c>
      <c r="K2653">
        <v>42549</v>
      </c>
      <c r="L2653">
        <v>41.32</v>
      </c>
    </row>
    <row r="2654" spans="1:12">
      <c r="A2654" t="str">
        <v>CA-2016-161158</v>
      </c>
      <c r="B2654" t="str">
        <f>INDEX(Orders[Customer ID], MATCH(A2654, Orders[Order ID],0))</f>
        <v>PS-18970</v>
      </c>
      <c r="C2654" s="4">
        <f>INDEX(Orders[Order Date], MATCH(A2654, Orders[Order ID],0))</f>
        <v>42499</v>
      </c>
      <c r="D2654">
        <f>SUMIF(Orders[Order ID], A2654, Orders[Sales])</f>
        <v>8</v>
      </c>
      <c r="I2654" t="s">
        <v>5212</v>
      </c>
      <c r="J2654" t="s">
        <v>1692</v>
      </c>
      <c r="K2654">
        <v>42499</v>
      </c>
      <c r="L2654">
        <v>8</v>
      </c>
    </row>
    <row r="2655" spans="1:12">
      <c r="A2655" t="str">
        <v>CA-2016-161207</v>
      </c>
      <c r="B2655" t="str">
        <f>INDEX(Orders[Customer ID], MATCH(A2655, Orders[Order ID],0))</f>
        <v>AB-10060</v>
      </c>
      <c r="C2655" s="4">
        <f>INDEX(Orders[Order Date], MATCH(A2655, Orders[Order ID],0))</f>
        <v>42611</v>
      </c>
      <c r="D2655">
        <f>SUMIF(Orders[Order ID], A2655, Orders[Sales])</f>
        <v>27.93</v>
      </c>
      <c r="I2655" t="s">
        <v>4787</v>
      </c>
      <c r="J2655" t="s">
        <v>1443</v>
      </c>
      <c r="K2655">
        <v>42611</v>
      </c>
      <c r="L2655">
        <v>27.93</v>
      </c>
    </row>
    <row r="2656" spans="1:12">
      <c r="A2656" t="str">
        <v>CA-2016-161361</v>
      </c>
      <c r="B2656" t="str">
        <f>INDEX(Orders[Customer ID], MATCH(A2656, Orders[Order ID],0))</f>
        <v>MV-17485</v>
      </c>
      <c r="C2656" s="4">
        <f>INDEX(Orders[Order Date], MATCH(A2656, Orders[Order ID],0))</f>
        <v>42455</v>
      </c>
      <c r="D2656">
        <f>SUMIF(Orders[Order ID], A2656, Orders[Sales])</f>
        <v>34.68</v>
      </c>
      <c r="I2656" t="s">
        <v>5361</v>
      </c>
      <c r="J2656" t="s">
        <v>726</v>
      </c>
      <c r="K2656">
        <v>42455</v>
      </c>
      <c r="L2656">
        <v>34.68</v>
      </c>
    </row>
    <row r="2657" spans="1:12">
      <c r="A2657" t="str">
        <v>CA-2016-161389</v>
      </c>
      <c r="B2657" t="str">
        <f>INDEX(Orders[Customer ID], MATCH(A2657, Orders[Order ID],0))</f>
        <v>IM-15070</v>
      </c>
      <c r="C2657" s="4">
        <f>INDEX(Orders[Order Date], MATCH(A2657, Orders[Order ID],0))</f>
        <v>42709</v>
      </c>
      <c r="D2657">
        <f>SUMIF(Orders[Order ID], A2657, Orders[Sales])</f>
        <v>407.976</v>
      </c>
      <c r="I2657" t="s">
        <v>4111</v>
      </c>
      <c r="J2657" t="s">
        <v>4112</v>
      </c>
      <c r="K2657">
        <v>42709</v>
      </c>
      <c r="L2657">
        <v>407.976</v>
      </c>
    </row>
    <row r="2658" spans="1:12">
      <c r="A2658" t="str">
        <v>CA-2016-161473</v>
      </c>
      <c r="B2658" t="str">
        <f>INDEX(Orders[Customer ID], MATCH(A2658, Orders[Order ID],0))</f>
        <v>TB-21175</v>
      </c>
      <c r="C2658" s="4">
        <f>INDEX(Orders[Order Date], MATCH(A2658, Orders[Order ID],0))</f>
        <v>42461</v>
      </c>
      <c r="D2658">
        <f>SUMIF(Orders[Order ID], A2658, Orders[Sales])</f>
        <v>46.001999999999995</v>
      </c>
      <c r="I2658" t="s">
        <v>5344</v>
      </c>
      <c r="J2658" t="s">
        <v>1556</v>
      </c>
      <c r="K2658">
        <v>42461</v>
      </c>
      <c r="L2658">
        <v>46.001999999999995</v>
      </c>
    </row>
    <row r="2659" spans="1:12">
      <c r="A2659" t="str">
        <v>CA-2016-161543</v>
      </c>
      <c r="B2659" t="str">
        <f>INDEX(Orders[Customer ID], MATCH(A2659, Orders[Order ID],0))</f>
        <v>RD-19720</v>
      </c>
      <c r="C2659" s="4">
        <f>INDEX(Orders[Order Date], MATCH(A2659, Orders[Order ID],0))</f>
        <v>42500</v>
      </c>
      <c r="D2659">
        <f>SUMIF(Orders[Order ID], A2659, Orders[Sales])</f>
        <v>11.96</v>
      </c>
      <c r="I2659" t="s">
        <v>5206</v>
      </c>
      <c r="J2659" t="s">
        <v>573</v>
      </c>
      <c r="K2659">
        <v>42500</v>
      </c>
      <c r="L2659">
        <v>11.96</v>
      </c>
    </row>
    <row r="2660" spans="1:12">
      <c r="A2660" t="str">
        <v>CA-2016-161662</v>
      </c>
      <c r="B2660" t="str">
        <f>INDEX(Orders[Customer ID], MATCH(A2660, Orders[Order ID],0))</f>
        <v>BE-11410</v>
      </c>
      <c r="C2660" s="4">
        <f>INDEX(Orders[Order Date], MATCH(A2660, Orders[Order ID],0))</f>
        <v>42407</v>
      </c>
      <c r="D2660">
        <f>SUMIF(Orders[Order ID], A2660, Orders[Sales])</f>
        <v>30.352</v>
      </c>
      <c r="I2660" t="s">
        <v>5483</v>
      </c>
      <c r="J2660" t="s">
        <v>2108</v>
      </c>
      <c r="K2660">
        <v>42407</v>
      </c>
      <c r="L2660">
        <v>30.352</v>
      </c>
    </row>
    <row r="2661" spans="1:12">
      <c r="A2661" t="str">
        <v>CA-2016-161669</v>
      </c>
      <c r="B2661" t="str">
        <f>INDEX(Orders[Customer ID], MATCH(A2661, Orders[Order ID],0))</f>
        <v>EM-14095</v>
      </c>
      <c r="C2661" s="4">
        <f>INDEX(Orders[Order Date], MATCH(A2661, Orders[Order ID],0))</f>
        <v>42681</v>
      </c>
      <c r="D2661">
        <f>SUMIF(Orders[Order ID], A2661, Orders[Sales])</f>
        <v>90.396000000000001</v>
      </c>
      <c r="I2661" t="s">
        <v>4358</v>
      </c>
      <c r="J2661" t="s">
        <v>2377</v>
      </c>
      <c r="K2661">
        <v>42681</v>
      </c>
      <c r="L2661">
        <v>90.396000000000001</v>
      </c>
    </row>
    <row r="2662" spans="1:12">
      <c r="A2662" t="str">
        <v>CA-2016-161676</v>
      </c>
      <c r="B2662" t="str">
        <f>INDEX(Orders[Customer ID], MATCH(A2662, Orders[Order ID],0))</f>
        <v>JP-15460</v>
      </c>
      <c r="C2662" s="4">
        <f>INDEX(Orders[Order Date], MATCH(A2662, Orders[Order ID],0))</f>
        <v>42569</v>
      </c>
      <c r="D2662">
        <f>SUMIF(Orders[Order ID], A2662, Orders[Sales])</f>
        <v>33.799999999999997</v>
      </c>
      <c r="I2662" t="s">
        <v>4943</v>
      </c>
      <c r="J2662" t="s">
        <v>1039</v>
      </c>
      <c r="K2662">
        <v>42569</v>
      </c>
      <c r="L2662">
        <v>33.799999999999997</v>
      </c>
    </row>
    <row r="2663" spans="1:12">
      <c r="A2663" t="str">
        <v>CA-2016-161746</v>
      </c>
      <c r="B2663" t="str">
        <f>INDEX(Orders[Customer ID], MATCH(A2663, Orders[Order ID],0))</f>
        <v>CS-11950</v>
      </c>
      <c r="C2663" s="4">
        <f>INDEX(Orders[Order Date], MATCH(A2663, Orders[Order ID],0))</f>
        <v>42664</v>
      </c>
      <c r="D2663">
        <f>SUMIF(Orders[Order ID], A2663, Orders[Sales])</f>
        <v>615.40599999999995</v>
      </c>
      <c r="I2663" t="s">
        <v>4478</v>
      </c>
      <c r="J2663" t="s">
        <v>664</v>
      </c>
      <c r="K2663">
        <v>42664</v>
      </c>
      <c r="L2663">
        <v>615.40599999999995</v>
      </c>
    </row>
    <row r="2664" spans="1:12">
      <c r="A2664" t="str">
        <v>CA-2016-161781</v>
      </c>
      <c r="B2664" t="str">
        <f>INDEX(Orders[Customer ID], MATCH(A2664, Orders[Order ID],0))</f>
        <v>CC-12100</v>
      </c>
      <c r="C2664" s="4">
        <f>INDEX(Orders[Order Date], MATCH(A2664, Orders[Order ID],0))</f>
        <v>42642</v>
      </c>
      <c r="D2664">
        <f>SUMIF(Orders[Order ID], A2664, Orders[Sales])</f>
        <v>40.880000000000003</v>
      </c>
      <c r="I2664" t="s">
        <v>4551</v>
      </c>
      <c r="J2664" t="s">
        <v>4552</v>
      </c>
      <c r="K2664">
        <v>42642</v>
      </c>
      <c r="L2664">
        <v>40.880000000000003</v>
      </c>
    </row>
    <row r="2665" spans="1:12">
      <c r="A2665" t="str">
        <v>CA-2016-161816</v>
      </c>
      <c r="B2665" t="str">
        <f>INDEX(Orders[Customer ID], MATCH(A2665, Orders[Order ID],0))</f>
        <v>NB-18655</v>
      </c>
      <c r="C2665" s="4">
        <f>INDEX(Orders[Order Date], MATCH(A2665, Orders[Order ID],0))</f>
        <v>42488</v>
      </c>
      <c r="D2665">
        <f>SUMIF(Orders[Order ID], A2665, Orders[Sales])</f>
        <v>385.28800000000001</v>
      </c>
      <c r="I2665" t="s">
        <v>5252</v>
      </c>
      <c r="J2665" t="s">
        <v>480</v>
      </c>
      <c r="K2665">
        <v>42488</v>
      </c>
      <c r="L2665">
        <v>385.28800000000001</v>
      </c>
    </row>
    <row r="2666" spans="1:12">
      <c r="A2666" t="str">
        <v>CA-2016-161907</v>
      </c>
      <c r="B2666" t="str">
        <f>INDEX(Orders[Customer ID], MATCH(A2666, Orders[Order ID],0))</f>
        <v>JH-16180</v>
      </c>
      <c r="C2666" s="4">
        <f>INDEX(Orders[Order Date], MATCH(A2666, Orders[Order ID],0))</f>
        <v>42465</v>
      </c>
      <c r="D2666">
        <f>SUMIF(Orders[Order ID], A2666, Orders[Sales])</f>
        <v>887.96600000000001</v>
      </c>
      <c r="I2666" t="s">
        <v>5331</v>
      </c>
      <c r="J2666" t="s">
        <v>4240</v>
      </c>
      <c r="K2666">
        <v>42465</v>
      </c>
      <c r="L2666">
        <v>887.96600000000001</v>
      </c>
    </row>
    <row r="2667" spans="1:12">
      <c r="A2667" t="str">
        <v>CA-2016-161928</v>
      </c>
      <c r="B2667" t="str">
        <f>INDEX(Orders[Customer ID], MATCH(A2667, Orders[Order ID],0))</f>
        <v>AC-10660</v>
      </c>
      <c r="C2667" s="4">
        <f>INDEX(Orders[Order Date], MATCH(A2667, Orders[Order ID],0))</f>
        <v>42548</v>
      </c>
      <c r="D2667">
        <f>SUMIF(Orders[Order ID], A2667, Orders[Sales])</f>
        <v>201.584</v>
      </c>
      <c r="I2667" t="s">
        <v>5016</v>
      </c>
      <c r="J2667" t="s">
        <v>3611</v>
      </c>
      <c r="K2667">
        <v>42548</v>
      </c>
      <c r="L2667">
        <v>201.584</v>
      </c>
    </row>
    <row r="2668" spans="1:12">
      <c r="A2668" t="str">
        <v>CA-2016-162082</v>
      </c>
      <c r="B2668" t="str">
        <f>INDEX(Orders[Customer ID], MATCH(A2668, Orders[Order ID],0))</f>
        <v>JS-15880</v>
      </c>
      <c r="C2668" s="4">
        <f>INDEX(Orders[Order Date], MATCH(A2668, Orders[Order ID],0))</f>
        <v>42443</v>
      </c>
      <c r="D2668">
        <f>SUMIF(Orders[Order ID], A2668, Orders[Sales])</f>
        <v>392.06</v>
      </c>
      <c r="I2668" t="s">
        <v>5392</v>
      </c>
      <c r="J2668" t="s">
        <v>4971</v>
      </c>
      <c r="K2668">
        <v>42443</v>
      </c>
      <c r="L2668">
        <v>392.06</v>
      </c>
    </row>
    <row r="2669" spans="1:12">
      <c r="A2669" t="str">
        <v>CA-2016-162110</v>
      </c>
      <c r="B2669" t="str">
        <f>INDEX(Orders[Customer ID], MATCH(A2669, Orders[Order ID],0))</f>
        <v>NP-18670</v>
      </c>
      <c r="C2669" s="4">
        <f>INDEX(Orders[Order Date], MATCH(A2669, Orders[Order ID],0))</f>
        <v>42569</v>
      </c>
      <c r="D2669">
        <f>SUMIF(Orders[Order ID], A2669, Orders[Sales])</f>
        <v>55.991999999999997</v>
      </c>
      <c r="I2669" t="s">
        <v>4946</v>
      </c>
      <c r="J2669" t="s">
        <v>1573</v>
      </c>
      <c r="K2669">
        <v>42569</v>
      </c>
      <c r="L2669">
        <v>55.991999999999997</v>
      </c>
    </row>
    <row r="2670" spans="1:12">
      <c r="A2670" t="str">
        <v>CA-2016-162138</v>
      </c>
      <c r="B2670" t="str">
        <f>INDEX(Orders[Customer ID], MATCH(A2670, Orders[Order ID],0))</f>
        <v>GK-14620</v>
      </c>
      <c r="C2670" s="4">
        <f>INDEX(Orders[Order Date], MATCH(A2670, Orders[Order ID],0))</f>
        <v>42483</v>
      </c>
      <c r="D2670">
        <f>SUMIF(Orders[Order ID], A2670, Orders[Sales])</f>
        <v>351.51</v>
      </c>
      <c r="I2670" t="s">
        <v>5263</v>
      </c>
      <c r="J2670" t="s">
        <v>2349</v>
      </c>
      <c r="K2670">
        <v>42483</v>
      </c>
      <c r="L2670">
        <v>351.51</v>
      </c>
    </row>
    <row r="2671" spans="1:12">
      <c r="A2671" t="str">
        <v>CA-2016-162159</v>
      </c>
      <c r="B2671" t="str">
        <f>INDEX(Orders[Customer ID], MATCH(A2671, Orders[Order ID],0))</f>
        <v>CR-12625</v>
      </c>
      <c r="C2671" s="4">
        <f>INDEX(Orders[Order Date], MATCH(A2671, Orders[Order ID],0))</f>
        <v>42629</v>
      </c>
      <c r="D2671">
        <f>SUMIF(Orders[Order ID], A2671, Orders[Sales])</f>
        <v>121.78</v>
      </c>
      <c r="I2671" t="s">
        <v>4660</v>
      </c>
      <c r="J2671" t="s">
        <v>4661</v>
      </c>
      <c r="K2671">
        <v>42629</v>
      </c>
      <c r="L2671">
        <v>121.78</v>
      </c>
    </row>
    <row r="2672" spans="1:12">
      <c r="A2672" t="str">
        <v>CA-2016-162187</v>
      </c>
      <c r="B2672" t="str">
        <f>INDEX(Orders[Customer ID], MATCH(A2672, Orders[Order ID],0))</f>
        <v>NS-18640</v>
      </c>
      <c r="C2672" s="4">
        <f>INDEX(Orders[Order Date], MATCH(A2672, Orders[Order ID],0))</f>
        <v>42715</v>
      </c>
      <c r="D2672">
        <f>SUMIF(Orders[Order ID], A2672, Orders[Sales])</f>
        <v>1252.636</v>
      </c>
      <c r="I2672" t="s">
        <v>4063</v>
      </c>
      <c r="J2672" t="s">
        <v>2885</v>
      </c>
      <c r="K2672">
        <v>42715</v>
      </c>
      <c r="L2672">
        <v>1252.636</v>
      </c>
    </row>
    <row r="2673" spans="1:12">
      <c r="A2673" t="str">
        <v>CA-2016-162222</v>
      </c>
      <c r="B2673" t="str">
        <f>INDEX(Orders[Customer ID], MATCH(A2673, Orders[Order ID],0))</f>
        <v>SR-20740</v>
      </c>
      <c r="C2673" s="4">
        <f>INDEX(Orders[Order Date], MATCH(A2673, Orders[Order ID],0))</f>
        <v>42463</v>
      </c>
      <c r="D2673">
        <f>SUMIF(Orders[Order ID], A2673, Orders[Sales])</f>
        <v>10.272</v>
      </c>
      <c r="I2673" t="s">
        <v>5337</v>
      </c>
      <c r="J2673" t="s">
        <v>3056</v>
      </c>
      <c r="K2673">
        <v>42463</v>
      </c>
      <c r="L2673">
        <v>10.272</v>
      </c>
    </row>
    <row r="2674" spans="1:12">
      <c r="A2674" t="str">
        <v>CA-2016-162236</v>
      </c>
      <c r="B2674" t="str">
        <f>INDEX(Orders[Customer ID], MATCH(A2674, Orders[Order ID],0))</f>
        <v>ER-13855</v>
      </c>
      <c r="C2674" s="4">
        <f>INDEX(Orders[Order Date], MATCH(A2674, Orders[Order ID],0))</f>
        <v>42678</v>
      </c>
      <c r="D2674">
        <f>SUMIF(Orders[Order ID], A2674, Orders[Sales])</f>
        <v>1106.924</v>
      </c>
      <c r="I2674" t="s">
        <v>4397</v>
      </c>
      <c r="J2674" t="s">
        <v>4398</v>
      </c>
      <c r="K2674">
        <v>42678</v>
      </c>
      <c r="L2674">
        <v>1106.924</v>
      </c>
    </row>
    <row r="2675" spans="1:12">
      <c r="A2675" t="str">
        <v>CA-2016-162313</v>
      </c>
      <c r="B2675" t="str">
        <f>INDEX(Orders[Customer ID], MATCH(A2675, Orders[Order ID],0))</f>
        <v>VB-21745</v>
      </c>
      <c r="C2675" s="4">
        <f>INDEX(Orders[Order Date], MATCH(A2675, Orders[Order ID],0))</f>
        <v>42701</v>
      </c>
      <c r="D2675">
        <f>SUMIF(Orders[Order ID], A2675, Orders[Sales])</f>
        <v>167.292</v>
      </c>
      <c r="I2675" t="s">
        <v>4181</v>
      </c>
      <c r="J2675" t="s">
        <v>1417</v>
      </c>
      <c r="K2675">
        <v>42701</v>
      </c>
      <c r="L2675">
        <v>167.292</v>
      </c>
    </row>
    <row r="2676" spans="1:12">
      <c r="A2676" t="str">
        <v>CA-2016-162348</v>
      </c>
      <c r="B2676" t="str">
        <f>INDEX(Orders[Customer ID], MATCH(A2676, Orders[Order ID],0))</f>
        <v>BF-11170</v>
      </c>
      <c r="C2676" s="4">
        <f>INDEX(Orders[Order Date], MATCH(A2676, Orders[Order ID],0))</f>
        <v>42684</v>
      </c>
      <c r="D2676">
        <f>SUMIF(Orders[Order ID], A2676, Orders[Sales])</f>
        <v>9.98</v>
      </c>
      <c r="I2676" t="s">
        <v>4348</v>
      </c>
      <c r="J2676" t="s">
        <v>431</v>
      </c>
      <c r="K2676">
        <v>42684</v>
      </c>
      <c r="L2676">
        <v>9.98</v>
      </c>
    </row>
    <row r="2677" spans="1:12">
      <c r="A2677" t="str">
        <v>CA-2016-162355</v>
      </c>
      <c r="B2677" t="str">
        <f>INDEX(Orders[Customer ID], MATCH(A2677, Orders[Order ID],0))</f>
        <v>PF-19165</v>
      </c>
      <c r="C2677" s="4">
        <f>INDEX(Orders[Order Date], MATCH(A2677, Orders[Order ID],0))</f>
        <v>42551</v>
      </c>
      <c r="D2677">
        <f>SUMIF(Orders[Order ID], A2677, Orders[Sales])</f>
        <v>1302.83</v>
      </c>
      <c r="I2677" t="s">
        <v>5008</v>
      </c>
      <c r="J2677" t="s">
        <v>3050</v>
      </c>
      <c r="K2677">
        <v>42551</v>
      </c>
      <c r="L2677">
        <v>1302.83</v>
      </c>
    </row>
    <row r="2678" spans="1:12">
      <c r="A2678" t="str">
        <v>CA-2016-162383</v>
      </c>
      <c r="B2678" t="str">
        <f>INDEX(Orders[Customer ID], MATCH(A2678, Orders[Order ID],0))</f>
        <v>MD-17350</v>
      </c>
      <c r="C2678" s="4">
        <f>INDEX(Orders[Order Date], MATCH(A2678, Orders[Order ID],0))</f>
        <v>42618</v>
      </c>
      <c r="D2678">
        <f>SUMIF(Orders[Order ID], A2678, Orders[Sales])</f>
        <v>103.054</v>
      </c>
      <c r="I2678" t="s">
        <v>4736</v>
      </c>
      <c r="J2678" t="s">
        <v>2428</v>
      </c>
      <c r="K2678">
        <v>42618</v>
      </c>
      <c r="L2678">
        <v>103.054</v>
      </c>
    </row>
    <row r="2679" spans="1:12">
      <c r="A2679" t="str">
        <v>CA-2016-162390</v>
      </c>
      <c r="B2679" t="str">
        <f>INDEX(Orders[Customer ID], MATCH(A2679, Orders[Order ID],0))</f>
        <v>DP-13105</v>
      </c>
      <c r="C2679" s="4">
        <f>INDEX(Orders[Order Date], MATCH(A2679, Orders[Order ID],0))</f>
        <v>42710</v>
      </c>
      <c r="D2679">
        <f>SUMIF(Orders[Order ID], A2679, Orders[Sales])</f>
        <v>1671.08</v>
      </c>
      <c r="I2679" t="s">
        <v>4108</v>
      </c>
      <c r="J2679" t="s">
        <v>184</v>
      </c>
      <c r="K2679">
        <v>42710</v>
      </c>
      <c r="L2679">
        <v>1671.08</v>
      </c>
    </row>
    <row r="2680" spans="1:12">
      <c r="A2680" t="str">
        <v>CA-2016-162404</v>
      </c>
      <c r="B2680" t="str">
        <f>INDEX(Orders[Customer ID], MATCH(A2680, Orders[Order ID],0))</f>
        <v>NF-18475</v>
      </c>
      <c r="C2680" s="4">
        <f>INDEX(Orders[Order Date], MATCH(A2680, Orders[Order ID],0))</f>
        <v>42574</v>
      </c>
      <c r="D2680">
        <f>SUMIF(Orders[Order ID], A2680, Orders[Sales])</f>
        <v>11.416</v>
      </c>
      <c r="I2680" t="s">
        <v>4924</v>
      </c>
      <c r="J2680" t="s">
        <v>4925</v>
      </c>
      <c r="K2680">
        <v>42574</v>
      </c>
      <c r="L2680">
        <v>11.416</v>
      </c>
    </row>
    <row r="2681" spans="1:12">
      <c r="A2681" t="str">
        <v>CA-2016-162614</v>
      </c>
      <c r="B2681" t="str">
        <f>INDEX(Orders[Customer ID], MATCH(A2681, Orders[Order ID],0))</f>
        <v>TB-21250</v>
      </c>
      <c r="C2681" s="4">
        <f>INDEX(Orders[Order Date], MATCH(A2681, Orders[Order ID],0))</f>
        <v>42650</v>
      </c>
      <c r="D2681">
        <f>SUMIF(Orders[Order ID], A2681, Orders[Sales])</f>
        <v>27.263999999999999</v>
      </c>
      <c r="I2681" t="s">
        <v>4520</v>
      </c>
      <c r="J2681" t="s">
        <v>3886</v>
      </c>
      <c r="K2681">
        <v>42650</v>
      </c>
      <c r="L2681">
        <v>27.263999999999999</v>
      </c>
    </row>
    <row r="2682" spans="1:12">
      <c r="A2682" t="str">
        <v>CA-2016-162726</v>
      </c>
      <c r="B2682" t="str">
        <f>INDEX(Orders[Customer ID], MATCH(A2682, Orders[Order ID],0))</f>
        <v>MT-17815</v>
      </c>
      <c r="C2682" s="4">
        <f>INDEX(Orders[Order Date], MATCH(A2682, Orders[Order ID],0))</f>
        <v>42731</v>
      </c>
      <c r="D2682">
        <f>SUMIF(Orders[Order ID], A2682, Orders[Sales])</f>
        <v>34.048000000000002</v>
      </c>
      <c r="I2682" t="s">
        <v>3954</v>
      </c>
      <c r="J2682" t="s">
        <v>1338</v>
      </c>
      <c r="K2682">
        <v>42731</v>
      </c>
      <c r="L2682">
        <v>34.048000000000002</v>
      </c>
    </row>
    <row r="2683" spans="1:12">
      <c r="A2683" t="str">
        <v>CA-2016-162733</v>
      </c>
      <c r="B2683" t="str">
        <f>INDEX(Orders[Customer ID], MATCH(A2683, Orders[Order ID],0))</f>
        <v>TT-21070</v>
      </c>
      <c r="C2683" s="4">
        <f>INDEX(Orders[Order Date], MATCH(A2683, Orders[Order ID],0))</f>
        <v>42501</v>
      </c>
      <c r="D2683">
        <f>SUMIF(Orders[Order ID], A2683, Orders[Sales])</f>
        <v>5.98</v>
      </c>
      <c r="I2683" t="s">
        <v>5204</v>
      </c>
      <c r="J2683" t="s">
        <v>880</v>
      </c>
      <c r="K2683">
        <v>42501</v>
      </c>
      <c r="L2683">
        <v>5.98</v>
      </c>
    </row>
    <row r="2684" spans="1:12">
      <c r="A2684" t="str">
        <v>CA-2016-162747</v>
      </c>
      <c r="B2684" t="str">
        <f>INDEX(Orders[Customer ID], MATCH(A2684, Orders[Order ID],0))</f>
        <v>AH-10030</v>
      </c>
      <c r="C2684" s="4">
        <f>INDEX(Orders[Order Date], MATCH(A2684, Orders[Order ID],0))</f>
        <v>42449</v>
      </c>
      <c r="D2684">
        <f>SUMIF(Orders[Order ID], A2684, Orders[Sales])</f>
        <v>86.45</v>
      </c>
      <c r="I2684" t="s">
        <v>5376</v>
      </c>
      <c r="J2684" t="s">
        <v>332</v>
      </c>
      <c r="K2684">
        <v>42449</v>
      </c>
      <c r="L2684">
        <v>86.45</v>
      </c>
    </row>
    <row r="2685" spans="1:12">
      <c r="A2685" t="str">
        <v>CA-2016-162901</v>
      </c>
      <c r="B2685" t="str">
        <f>INDEX(Orders[Customer ID], MATCH(A2685, Orders[Order ID],0))</f>
        <v>AS-10045</v>
      </c>
      <c r="C2685" s="4">
        <f>INDEX(Orders[Order Date], MATCH(A2685, Orders[Order ID],0))</f>
        <v>42457</v>
      </c>
      <c r="D2685">
        <f>SUMIF(Orders[Order ID], A2685, Orders[Sales])</f>
        <v>31.4</v>
      </c>
      <c r="I2685" t="s">
        <v>5355</v>
      </c>
      <c r="J2685" t="s">
        <v>1928</v>
      </c>
      <c r="K2685">
        <v>42457</v>
      </c>
      <c r="L2685">
        <v>31.4</v>
      </c>
    </row>
    <row r="2686" spans="1:12">
      <c r="A2686" t="str">
        <v>CA-2016-162943</v>
      </c>
      <c r="B2686" t="str">
        <f>INDEX(Orders[Customer ID], MATCH(A2686, Orders[Order ID],0))</f>
        <v>DB-12970</v>
      </c>
      <c r="C2686" s="4">
        <f>INDEX(Orders[Order Date], MATCH(A2686, Orders[Order ID],0))</f>
        <v>42575</v>
      </c>
      <c r="D2686">
        <f>SUMIF(Orders[Order ID], A2686, Orders[Sales])</f>
        <v>253.76400000000001</v>
      </c>
      <c r="I2686" t="s">
        <v>4920</v>
      </c>
      <c r="J2686" t="s">
        <v>3368</v>
      </c>
      <c r="K2686">
        <v>42575</v>
      </c>
      <c r="L2686">
        <v>253.76400000000001</v>
      </c>
    </row>
    <row r="2687" spans="1:12">
      <c r="A2687" t="str">
        <v>CA-2016-163048</v>
      </c>
      <c r="B2687" t="str">
        <f>INDEX(Orders[Customer ID], MATCH(A2687, Orders[Order ID],0))</f>
        <v>MH-17440</v>
      </c>
      <c r="C2687" s="4">
        <f>INDEX(Orders[Order Date], MATCH(A2687, Orders[Order ID],0))</f>
        <v>42408</v>
      </c>
      <c r="D2687">
        <f>SUMIF(Orders[Order ID], A2687, Orders[Sales])</f>
        <v>241.5</v>
      </c>
      <c r="I2687" t="s">
        <v>5481</v>
      </c>
      <c r="J2687" t="s">
        <v>4011</v>
      </c>
      <c r="K2687">
        <v>42408</v>
      </c>
      <c r="L2687">
        <v>241.5</v>
      </c>
    </row>
    <row r="2688" spans="1:12">
      <c r="A2688" t="str">
        <v>CA-2016-163153</v>
      </c>
      <c r="B2688" t="str">
        <f>INDEX(Orders[Customer ID], MATCH(A2688, Orders[Order ID],0))</f>
        <v>DM-12955</v>
      </c>
      <c r="C2688" s="4">
        <f>INDEX(Orders[Order Date], MATCH(A2688, Orders[Order ID],0))</f>
        <v>42450</v>
      </c>
      <c r="D2688">
        <f>SUMIF(Orders[Order ID], A2688, Orders[Sales])</f>
        <v>100.71599999999999</v>
      </c>
      <c r="I2688" t="s">
        <v>5372</v>
      </c>
      <c r="J2688" t="s">
        <v>2403</v>
      </c>
      <c r="K2688">
        <v>42450</v>
      </c>
      <c r="L2688">
        <v>100.71599999999999</v>
      </c>
    </row>
    <row r="2689" spans="1:12">
      <c r="A2689" t="str">
        <v>CA-2016-163167</v>
      </c>
      <c r="B2689" t="str">
        <f>INDEX(Orders[Customer ID], MATCH(A2689, Orders[Order ID],0))</f>
        <v>RF-19345</v>
      </c>
      <c r="C2689" s="4">
        <f>INDEX(Orders[Order Date], MATCH(A2689, Orders[Order ID],0))</f>
        <v>42702</v>
      </c>
      <c r="D2689">
        <f>SUMIF(Orders[Order ID], A2689, Orders[Sales])</f>
        <v>2673.6899999999996</v>
      </c>
      <c r="I2689" t="s">
        <v>4176</v>
      </c>
      <c r="J2689" t="s">
        <v>4122</v>
      </c>
      <c r="K2689">
        <v>42702</v>
      </c>
      <c r="L2689">
        <v>2673.6899999999996</v>
      </c>
    </row>
    <row r="2690" spans="1:12">
      <c r="A2690" t="str">
        <v>CA-2016-163174</v>
      </c>
      <c r="B2690" t="str">
        <f>INDEX(Orders[Customer ID], MATCH(A2690, Orders[Order ID],0))</f>
        <v>XP-21865</v>
      </c>
      <c r="C2690" s="4">
        <f>INDEX(Orders[Order Date], MATCH(A2690, Orders[Order ID],0))</f>
        <v>42608</v>
      </c>
      <c r="D2690">
        <f>SUMIF(Orders[Order ID], A2690, Orders[Sales])</f>
        <v>186.54</v>
      </c>
      <c r="I2690" t="s">
        <v>4812</v>
      </c>
      <c r="J2690" t="s">
        <v>1171</v>
      </c>
      <c r="K2690">
        <v>42608</v>
      </c>
      <c r="L2690">
        <v>186.54</v>
      </c>
    </row>
    <row r="2691" spans="1:12">
      <c r="A2691" t="str">
        <v>CA-2016-163202</v>
      </c>
      <c r="B2691" t="str">
        <f>INDEX(Orders[Customer ID], MATCH(A2691, Orders[Order ID],0))</f>
        <v>BM-11650</v>
      </c>
      <c r="C2691" s="4">
        <f>INDEX(Orders[Order Date], MATCH(A2691, Orders[Order ID],0))</f>
        <v>42640</v>
      </c>
      <c r="D2691">
        <f>SUMIF(Orders[Order ID], A2691, Orders[Sales])</f>
        <v>2.907</v>
      </c>
      <c r="I2691" t="s">
        <v>4562</v>
      </c>
      <c r="J2691" t="s">
        <v>901</v>
      </c>
      <c r="K2691">
        <v>42640</v>
      </c>
      <c r="L2691">
        <v>2.907</v>
      </c>
    </row>
    <row r="2692" spans="1:12">
      <c r="A2692" t="str">
        <v>CA-2016-163216</v>
      </c>
      <c r="B2692" t="str">
        <f>INDEX(Orders[Customer ID], MATCH(A2692, Orders[Order ID],0))</f>
        <v>AW-10930</v>
      </c>
      <c r="C2692" s="4">
        <f>INDEX(Orders[Order Date], MATCH(A2692, Orders[Order ID],0))</f>
        <v>42650</v>
      </c>
      <c r="D2692">
        <f>SUMIF(Orders[Order ID], A2692, Orders[Sales])</f>
        <v>4.9279999999999999</v>
      </c>
      <c r="I2692" t="s">
        <v>4524</v>
      </c>
      <c r="J2692" t="s">
        <v>1241</v>
      </c>
      <c r="K2692">
        <v>42650</v>
      </c>
      <c r="L2692">
        <v>4.9279999999999999</v>
      </c>
    </row>
    <row r="2693" spans="1:12">
      <c r="A2693" t="str">
        <v>CA-2016-163328</v>
      </c>
      <c r="B2693" t="str">
        <f>INDEX(Orders[Customer ID], MATCH(A2693, Orders[Order ID],0))</f>
        <v>TP-21565</v>
      </c>
      <c r="C2693" s="4">
        <f>INDEX(Orders[Order Date], MATCH(A2693, Orders[Order ID],0))</f>
        <v>42678</v>
      </c>
      <c r="D2693">
        <f>SUMIF(Orders[Order ID], A2693, Orders[Sales])</f>
        <v>1465.0319999999999</v>
      </c>
      <c r="I2693" t="s">
        <v>4391</v>
      </c>
      <c r="J2693" t="s">
        <v>3890</v>
      </c>
      <c r="K2693">
        <v>42678</v>
      </c>
      <c r="L2693">
        <v>1465.0319999999999</v>
      </c>
    </row>
    <row r="2694" spans="1:12">
      <c r="A2694" t="str">
        <v>CA-2016-163384</v>
      </c>
      <c r="B2694" t="str">
        <f>INDEX(Orders[Customer ID], MATCH(A2694, Orders[Order ID],0))</f>
        <v>CC-12430</v>
      </c>
      <c r="C2694" s="4">
        <f>INDEX(Orders[Order Date], MATCH(A2694, Orders[Order ID],0))</f>
        <v>42684</v>
      </c>
      <c r="D2694">
        <f>SUMIF(Orders[Order ID], A2694, Orders[Sales])</f>
        <v>45.616</v>
      </c>
      <c r="I2694" t="s">
        <v>4338</v>
      </c>
      <c r="J2694" t="s">
        <v>16</v>
      </c>
      <c r="K2694">
        <v>42684</v>
      </c>
      <c r="L2694">
        <v>45.616</v>
      </c>
    </row>
    <row r="2695" spans="1:12">
      <c r="A2695" t="str">
        <v>CA-2016-163398</v>
      </c>
      <c r="B2695" t="str">
        <f>INDEX(Orders[Customer ID], MATCH(A2695, Orders[Order ID],0))</f>
        <v>CB-12415</v>
      </c>
      <c r="C2695" s="4">
        <f>INDEX(Orders[Order Date], MATCH(A2695, Orders[Order ID],0))</f>
        <v>42493</v>
      </c>
      <c r="D2695">
        <f>SUMIF(Orders[Order ID], A2695, Orders[Sales])</f>
        <v>55.971999999999994</v>
      </c>
      <c r="I2695" t="s">
        <v>5235</v>
      </c>
      <c r="J2695" t="s">
        <v>686</v>
      </c>
      <c r="K2695">
        <v>42493</v>
      </c>
      <c r="L2695">
        <v>55.971999999999994</v>
      </c>
    </row>
    <row r="2696" spans="1:12">
      <c r="A2696" t="str">
        <v>CA-2016-163573</v>
      </c>
      <c r="B2696" t="str">
        <f>INDEX(Orders[Customer ID], MATCH(A2696, Orders[Order ID],0))</f>
        <v>AC-10450</v>
      </c>
      <c r="C2696" s="4">
        <f>INDEX(Orders[Order Date], MATCH(A2696, Orders[Order ID],0))</f>
        <v>42698</v>
      </c>
      <c r="D2696">
        <f>SUMIF(Orders[Order ID], A2696, Orders[Sales])</f>
        <v>1219.96</v>
      </c>
      <c r="I2696" t="s">
        <v>4224</v>
      </c>
      <c r="J2696" t="s">
        <v>306</v>
      </c>
      <c r="K2696">
        <v>42698</v>
      </c>
      <c r="L2696">
        <v>1219.96</v>
      </c>
    </row>
    <row r="2697" spans="1:12">
      <c r="A2697" t="str">
        <v>CA-2016-163594</v>
      </c>
      <c r="B2697" t="str">
        <f>INDEX(Orders[Customer ID], MATCH(A2697, Orders[Order ID],0))</f>
        <v>JF-15295</v>
      </c>
      <c r="C2697" s="4">
        <f>INDEX(Orders[Order Date], MATCH(A2697, Orders[Order ID],0))</f>
        <v>42472</v>
      </c>
      <c r="D2697">
        <f>SUMIF(Orders[Order ID], A2697, Orders[Sales])</f>
        <v>250.416</v>
      </c>
      <c r="I2697" t="s">
        <v>5304</v>
      </c>
      <c r="J2697" t="s">
        <v>3261</v>
      </c>
      <c r="K2697">
        <v>42472</v>
      </c>
      <c r="L2697">
        <v>250.416</v>
      </c>
    </row>
    <row r="2698" spans="1:12">
      <c r="A2698" t="str">
        <v>CA-2016-163636</v>
      </c>
      <c r="B2698" t="str">
        <f>INDEX(Orders[Customer ID], MATCH(A2698, Orders[Order ID],0))</f>
        <v>MP-18175</v>
      </c>
      <c r="C2698" s="4">
        <f>INDEX(Orders[Order Date], MATCH(A2698, Orders[Order ID],0))</f>
        <v>42709</v>
      </c>
      <c r="D2698">
        <f>SUMIF(Orders[Order ID], A2698, Orders[Sales])</f>
        <v>3.536</v>
      </c>
      <c r="I2698" t="s">
        <v>4123</v>
      </c>
      <c r="J2698" t="s">
        <v>410</v>
      </c>
      <c r="K2698">
        <v>42709</v>
      </c>
      <c r="L2698">
        <v>3.536</v>
      </c>
    </row>
    <row r="2699" spans="1:12">
      <c r="A2699" t="str">
        <v>CA-2016-163755</v>
      </c>
      <c r="B2699" t="str">
        <f>INDEX(Orders[Customer ID], MATCH(A2699, Orders[Order ID],0))</f>
        <v>AS-10285</v>
      </c>
      <c r="C2699" s="4">
        <f>INDEX(Orders[Order Date], MATCH(A2699, Orders[Order ID],0))</f>
        <v>42678</v>
      </c>
      <c r="D2699">
        <f>SUMIF(Orders[Order ID], A2699, Orders[Sales])</f>
        <v>209.88</v>
      </c>
      <c r="I2699" t="s">
        <v>4388</v>
      </c>
      <c r="J2699" t="s">
        <v>460</v>
      </c>
      <c r="K2699">
        <v>42678</v>
      </c>
      <c r="L2699">
        <v>209.88</v>
      </c>
    </row>
    <row r="2700" spans="1:12">
      <c r="A2700" t="str">
        <v>CA-2016-163776</v>
      </c>
      <c r="B2700" t="str">
        <f>INDEX(Orders[Customer ID], MATCH(A2700, Orders[Order ID],0))</f>
        <v>JS-16030</v>
      </c>
      <c r="C2700" s="4">
        <f>INDEX(Orders[Order Date], MATCH(A2700, Orders[Order ID],0))</f>
        <v>42570</v>
      </c>
      <c r="D2700">
        <f>SUMIF(Orders[Order ID], A2700, Orders[Sales])</f>
        <v>1110.5</v>
      </c>
      <c r="I2700" t="s">
        <v>4938</v>
      </c>
      <c r="J2700" t="s">
        <v>747</v>
      </c>
      <c r="K2700">
        <v>42570</v>
      </c>
      <c r="L2700">
        <v>1110.5</v>
      </c>
    </row>
    <row r="2701" spans="1:12">
      <c r="A2701" t="str">
        <v>CA-2016-163804</v>
      </c>
      <c r="B2701" t="str">
        <f>INDEX(Orders[Customer ID], MATCH(A2701, Orders[Order ID],0))</f>
        <v>DB-13270</v>
      </c>
      <c r="C2701" s="4">
        <f>INDEX(Orders[Order Date], MATCH(A2701, Orders[Order ID],0))</f>
        <v>42706</v>
      </c>
      <c r="D2701">
        <f>SUMIF(Orders[Order ID], A2701, Orders[Sales])</f>
        <v>2781.7700000000004</v>
      </c>
      <c r="I2701" t="s">
        <v>4147</v>
      </c>
      <c r="J2701" t="s">
        <v>1393</v>
      </c>
      <c r="K2701">
        <v>42706</v>
      </c>
      <c r="L2701">
        <v>2781.7700000000004</v>
      </c>
    </row>
    <row r="2702" spans="1:12">
      <c r="A2702" t="str">
        <v>CA-2016-163937</v>
      </c>
      <c r="B2702" t="str">
        <f>INDEX(Orders[Customer ID], MATCH(A2702, Orders[Order ID],0))</f>
        <v>JB-16000</v>
      </c>
      <c r="C2702" s="4">
        <f>INDEX(Orders[Order Date], MATCH(A2702, Orders[Order ID],0))</f>
        <v>42379</v>
      </c>
      <c r="D2702">
        <f>SUMIF(Orders[Order ID], A2702, Orders[Sales])</f>
        <v>24.85</v>
      </c>
      <c r="I2702" t="s">
        <v>5538</v>
      </c>
      <c r="J2702" t="s">
        <v>1173</v>
      </c>
      <c r="K2702">
        <v>42379</v>
      </c>
      <c r="L2702">
        <v>24.85</v>
      </c>
    </row>
    <row r="2703" spans="1:12">
      <c r="A2703" t="str">
        <v>CA-2016-163951</v>
      </c>
      <c r="B2703" t="str">
        <f>INDEX(Orders[Customer ID], MATCH(A2703, Orders[Order ID],0))</f>
        <v>CJ-11875</v>
      </c>
      <c r="C2703" s="4">
        <f>INDEX(Orders[Order Date], MATCH(A2703, Orders[Order ID],0))</f>
        <v>42734</v>
      </c>
      <c r="D2703">
        <f>SUMIF(Orders[Order ID], A2703, Orders[Sales])</f>
        <v>16.52</v>
      </c>
      <c r="I2703" t="s">
        <v>3937</v>
      </c>
      <c r="J2703" t="s">
        <v>3938</v>
      </c>
      <c r="K2703">
        <v>42734</v>
      </c>
      <c r="L2703">
        <v>16.52</v>
      </c>
    </row>
    <row r="2704" spans="1:12">
      <c r="A2704" t="str">
        <v>CA-2016-163972</v>
      </c>
      <c r="B2704" t="str">
        <f>INDEX(Orders[Customer ID], MATCH(A2704, Orders[Order ID],0))</f>
        <v>MG-17890</v>
      </c>
      <c r="C2704" s="4">
        <f>INDEX(Orders[Order Date], MATCH(A2704, Orders[Order ID],0))</f>
        <v>42660</v>
      </c>
      <c r="D2704">
        <f>SUMIF(Orders[Order ID], A2704, Orders[Sales])</f>
        <v>120.666</v>
      </c>
      <c r="I2704" t="s">
        <v>4490</v>
      </c>
      <c r="J2704" t="s">
        <v>2131</v>
      </c>
      <c r="K2704">
        <v>42660</v>
      </c>
      <c r="L2704">
        <v>120.666</v>
      </c>
    </row>
    <row r="2705" spans="1:12">
      <c r="A2705" t="str">
        <v>CA-2016-163986</v>
      </c>
      <c r="B2705" t="str">
        <f>INDEX(Orders[Customer ID], MATCH(A2705, Orders[Order ID],0))</f>
        <v>JJ-15445</v>
      </c>
      <c r="C2705" s="4">
        <f>INDEX(Orders[Order Date], MATCH(A2705, Orders[Order ID],0))</f>
        <v>42616</v>
      </c>
      <c r="D2705">
        <f>SUMIF(Orders[Order ID], A2705, Orders[Sales])</f>
        <v>54.5</v>
      </c>
      <c r="I2705" t="s">
        <v>4755</v>
      </c>
      <c r="J2705" t="s">
        <v>4756</v>
      </c>
      <c r="K2705">
        <v>42616</v>
      </c>
      <c r="L2705">
        <v>54.5</v>
      </c>
    </row>
    <row r="2706" spans="1:12">
      <c r="A2706" t="str">
        <v>CA-2016-164035</v>
      </c>
      <c r="B2706" t="str">
        <f>INDEX(Orders[Customer ID], MATCH(A2706, Orders[Order ID],0))</f>
        <v>CR-12730</v>
      </c>
      <c r="C2706" s="4">
        <f>INDEX(Orders[Order Date], MATCH(A2706, Orders[Order ID],0))</f>
        <v>42533</v>
      </c>
      <c r="D2706">
        <f>SUMIF(Orders[Order ID], A2706, Orders[Sales])</f>
        <v>23.12</v>
      </c>
      <c r="I2706" t="s">
        <v>5087</v>
      </c>
      <c r="J2706" t="s">
        <v>1817</v>
      </c>
      <c r="K2706">
        <v>42533</v>
      </c>
      <c r="L2706">
        <v>23.12</v>
      </c>
    </row>
    <row r="2707" spans="1:12">
      <c r="A2707" t="str">
        <v>CA-2016-164091</v>
      </c>
      <c r="B2707" t="str">
        <f>INDEX(Orders[Customer ID], MATCH(A2707, Orders[Order ID],0))</f>
        <v>LA-16780</v>
      </c>
      <c r="C2707" s="4">
        <f>INDEX(Orders[Order Date], MATCH(A2707, Orders[Order ID],0))</f>
        <v>42630</v>
      </c>
      <c r="D2707">
        <f>SUMIF(Orders[Order ID], A2707, Orders[Sales])</f>
        <v>547.33000000000004</v>
      </c>
      <c r="I2707" t="s">
        <v>4651</v>
      </c>
      <c r="J2707" t="s">
        <v>2759</v>
      </c>
      <c r="K2707">
        <v>42630</v>
      </c>
      <c r="L2707">
        <v>547.33000000000004</v>
      </c>
    </row>
    <row r="2708" spans="1:12">
      <c r="A2708" t="str">
        <v>CA-2016-164154</v>
      </c>
      <c r="B2708" t="str">
        <f>INDEX(Orders[Customer ID], MATCH(A2708, Orders[Order ID],0))</f>
        <v>NZ-18565</v>
      </c>
      <c r="C2708" s="4">
        <f>INDEX(Orders[Order Date], MATCH(A2708, Orders[Order ID],0))</f>
        <v>42624</v>
      </c>
      <c r="D2708">
        <f>SUMIF(Orders[Order ID], A2708, Orders[Sales])</f>
        <v>59.948000000000008</v>
      </c>
      <c r="I2708" t="s">
        <v>4680</v>
      </c>
      <c r="J2708" t="s">
        <v>1891</v>
      </c>
      <c r="K2708">
        <v>42624</v>
      </c>
      <c r="L2708">
        <v>59.948000000000008</v>
      </c>
    </row>
    <row r="2709" spans="1:12">
      <c r="A2709" t="str">
        <v>CA-2016-164350</v>
      </c>
      <c r="B2709" t="str">
        <f>INDEX(Orders[Customer ID], MATCH(A2709, Orders[Order ID],0))</f>
        <v>CG-12040</v>
      </c>
      <c r="C2709" s="4">
        <f>INDEX(Orders[Order Date], MATCH(A2709, Orders[Order ID],0))</f>
        <v>42623</v>
      </c>
      <c r="D2709">
        <f>SUMIF(Orders[Order ID], A2709, Orders[Sales])</f>
        <v>67.56</v>
      </c>
      <c r="I2709" t="s">
        <v>4691</v>
      </c>
      <c r="J2709" t="s">
        <v>1336</v>
      </c>
      <c r="K2709">
        <v>42623</v>
      </c>
      <c r="L2709">
        <v>67.56</v>
      </c>
    </row>
    <row r="2710" spans="1:12">
      <c r="A2710" t="str">
        <v>CA-2016-164399</v>
      </c>
      <c r="B2710" t="str">
        <f>INDEX(Orders[Customer ID], MATCH(A2710, Orders[Order ID],0))</f>
        <v>DW-13480</v>
      </c>
      <c r="C2710" s="4">
        <f>INDEX(Orders[Order Date], MATCH(A2710, Orders[Order ID],0))</f>
        <v>42686</v>
      </c>
      <c r="D2710">
        <f>SUMIF(Orders[Order ID], A2710, Orders[Sales])</f>
        <v>878.32799999999997</v>
      </c>
      <c r="I2710" t="s">
        <v>4324</v>
      </c>
      <c r="J2710" t="s">
        <v>3214</v>
      </c>
      <c r="K2710">
        <v>42686</v>
      </c>
      <c r="L2710">
        <v>878.32799999999997</v>
      </c>
    </row>
    <row r="2711" spans="1:12">
      <c r="A2711" t="str">
        <v>CA-2016-164483</v>
      </c>
      <c r="B2711" t="str">
        <f>INDEX(Orders[Customer ID], MATCH(A2711, Orders[Order ID],0))</f>
        <v>JF-15490</v>
      </c>
      <c r="C2711" s="4">
        <f>INDEX(Orders[Order Date], MATCH(A2711, Orders[Order ID],0))</f>
        <v>42399</v>
      </c>
      <c r="D2711">
        <f>SUMIF(Orders[Order ID], A2711, Orders[Sales])</f>
        <v>17.456</v>
      </c>
      <c r="I2711" t="s">
        <v>5502</v>
      </c>
      <c r="J2711" t="s">
        <v>2514</v>
      </c>
      <c r="K2711">
        <v>42399</v>
      </c>
      <c r="L2711">
        <v>17.456</v>
      </c>
    </row>
    <row r="2712" spans="1:12">
      <c r="A2712" t="str">
        <v>CA-2016-164490</v>
      </c>
      <c r="B2712" t="str">
        <f>INDEX(Orders[Customer ID], MATCH(A2712, Orders[Order ID],0))</f>
        <v>SU-20665</v>
      </c>
      <c r="C2712" s="4">
        <f>INDEX(Orders[Order Date], MATCH(A2712, Orders[Order ID],0))</f>
        <v>42618</v>
      </c>
      <c r="D2712">
        <f>SUMIF(Orders[Order ID], A2712, Orders[Sales])</f>
        <v>9.2479999999999993</v>
      </c>
      <c r="I2712" t="s">
        <v>4735</v>
      </c>
      <c r="J2712" t="s">
        <v>508</v>
      </c>
      <c r="K2712">
        <v>42618</v>
      </c>
      <c r="L2712">
        <v>9.2479999999999993</v>
      </c>
    </row>
    <row r="2713" spans="1:12">
      <c r="A2713" t="str">
        <v>CA-2016-164511</v>
      </c>
      <c r="B2713" t="str">
        <f>INDEX(Orders[Customer ID], MATCH(A2713, Orders[Order ID],0))</f>
        <v>DJ-13630</v>
      </c>
      <c r="C2713" s="4">
        <f>INDEX(Orders[Order Date], MATCH(A2713, Orders[Order ID],0))</f>
        <v>42693</v>
      </c>
      <c r="D2713">
        <f>SUMIF(Orders[Order ID], A2713, Orders[Sales])</f>
        <v>147.91199999999998</v>
      </c>
      <c r="I2713" t="s">
        <v>4261</v>
      </c>
      <c r="J2713" t="s">
        <v>319</v>
      </c>
      <c r="K2713">
        <v>42693</v>
      </c>
      <c r="L2713">
        <v>147.91199999999998</v>
      </c>
    </row>
    <row r="2714" spans="1:12">
      <c r="A2714" t="str">
        <v>CA-2016-164574</v>
      </c>
      <c r="B2714" t="str">
        <f>INDEX(Orders[Customer ID], MATCH(A2714, Orders[Order ID],0))</f>
        <v>RH-19555</v>
      </c>
      <c r="C2714" s="4">
        <f>INDEX(Orders[Order Date], MATCH(A2714, Orders[Order ID],0))</f>
        <v>42580</v>
      </c>
      <c r="D2714">
        <f>SUMIF(Orders[Order ID], A2714, Orders[Sales])</f>
        <v>732.15599999999995</v>
      </c>
      <c r="I2714" t="s">
        <v>4901</v>
      </c>
      <c r="J2714" t="s">
        <v>4902</v>
      </c>
      <c r="K2714">
        <v>42580</v>
      </c>
      <c r="L2714">
        <v>732.15599999999995</v>
      </c>
    </row>
    <row r="2715" spans="1:12">
      <c r="A2715" t="str">
        <v>CA-2016-164637</v>
      </c>
      <c r="B2715" t="str">
        <f>INDEX(Orders[Customer ID], MATCH(A2715, Orders[Order ID],0))</f>
        <v>RD-19480</v>
      </c>
      <c r="C2715" s="4">
        <f>INDEX(Orders[Order Date], MATCH(A2715, Orders[Order ID],0))</f>
        <v>42433</v>
      </c>
      <c r="D2715">
        <f>SUMIF(Orders[Order ID], A2715, Orders[Sales])</f>
        <v>128.4</v>
      </c>
      <c r="I2715" t="s">
        <v>5435</v>
      </c>
      <c r="J2715" t="s">
        <v>1753</v>
      </c>
      <c r="K2715">
        <v>42433</v>
      </c>
      <c r="L2715">
        <v>128.4</v>
      </c>
    </row>
    <row r="2716" spans="1:12">
      <c r="A2716" t="str">
        <v>CA-2016-164672</v>
      </c>
      <c r="B2716" t="str">
        <f>INDEX(Orders[Customer ID], MATCH(A2716, Orders[Order ID],0))</f>
        <v>GB-14530</v>
      </c>
      <c r="C2716" s="4">
        <f>INDEX(Orders[Order Date], MATCH(A2716, Orders[Order ID],0))</f>
        <v>42498</v>
      </c>
      <c r="D2716">
        <f>SUMIF(Orders[Order ID], A2716, Orders[Sales])</f>
        <v>211.96</v>
      </c>
      <c r="I2716" t="s">
        <v>5217</v>
      </c>
      <c r="J2716" t="s">
        <v>1619</v>
      </c>
      <c r="K2716">
        <v>42498</v>
      </c>
      <c r="L2716">
        <v>211.96</v>
      </c>
    </row>
    <row r="2717" spans="1:12">
      <c r="A2717" t="str">
        <v>CA-2016-164735</v>
      </c>
      <c r="B2717" t="str">
        <f>INDEX(Orders[Customer ID], MATCH(A2717, Orders[Order ID],0))</f>
        <v>TB-21400</v>
      </c>
      <c r="C2717" s="4">
        <f>INDEX(Orders[Order Date], MATCH(A2717, Orders[Order ID],0))</f>
        <v>42474</v>
      </c>
      <c r="D2717">
        <f>SUMIF(Orders[Order ID], A2717, Orders[Sales])</f>
        <v>81.2</v>
      </c>
      <c r="I2717" t="s">
        <v>5299</v>
      </c>
      <c r="J2717" t="s">
        <v>3108</v>
      </c>
      <c r="K2717">
        <v>42474</v>
      </c>
      <c r="L2717">
        <v>81.2</v>
      </c>
    </row>
    <row r="2718" spans="1:12">
      <c r="A2718" t="str">
        <v>CA-2016-164770</v>
      </c>
      <c r="B2718" t="str">
        <f>INDEX(Orders[Customer ID], MATCH(A2718, Orders[Order ID],0))</f>
        <v>MY-18295</v>
      </c>
      <c r="C2718" s="4">
        <f>INDEX(Orders[Order Date], MATCH(A2718, Orders[Order ID],0))</f>
        <v>42706</v>
      </c>
      <c r="D2718">
        <f>SUMIF(Orders[Order ID], A2718, Orders[Sales])</f>
        <v>812.68000000000006</v>
      </c>
      <c r="I2718" t="s">
        <v>4151</v>
      </c>
      <c r="J2718" t="s">
        <v>1741</v>
      </c>
      <c r="K2718">
        <v>42706</v>
      </c>
      <c r="L2718">
        <v>812.68000000000006</v>
      </c>
    </row>
    <row r="2719" spans="1:12">
      <c r="A2719" t="str">
        <v>CA-2016-164784</v>
      </c>
      <c r="B2719" t="str">
        <f>INDEX(Orders[Customer ID], MATCH(A2719, Orders[Order ID],0))</f>
        <v>HF-14995</v>
      </c>
      <c r="C2719" s="4">
        <f>INDEX(Orders[Order Date], MATCH(A2719, Orders[Order ID],0))</f>
        <v>42491</v>
      </c>
      <c r="D2719">
        <f>SUMIF(Orders[Order ID], A2719, Orders[Sales])</f>
        <v>377.346</v>
      </c>
      <c r="I2719" t="s">
        <v>5246</v>
      </c>
      <c r="J2719" t="s">
        <v>538</v>
      </c>
      <c r="K2719">
        <v>42491</v>
      </c>
      <c r="L2719">
        <v>377.346</v>
      </c>
    </row>
    <row r="2720" spans="1:12">
      <c r="A2720" t="str">
        <v>CA-2016-164889</v>
      </c>
      <c r="B2720" t="str">
        <f>INDEX(Orders[Customer ID], MATCH(A2720, Orders[Order ID],0))</f>
        <v>CP-12340</v>
      </c>
      <c r="C2720" s="4">
        <f>INDEX(Orders[Order Date], MATCH(A2720, Orders[Order ID],0))</f>
        <v>42524</v>
      </c>
      <c r="D2720">
        <f>SUMIF(Orders[Order ID], A2720, Orders[Sales])</f>
        <v>71.087999999999994</v>
      </c>
      <c r="I2720" t="s">
        <v>5123</v>
      </c>
      <c r="J2720" t="s">
        <v>2790</v>
      </c>
      <c r="K2720">
        <v>42524</v>
      </c>
      <c r="L2720">
        <v>71.087999999999994</v>
      </c>
    </row>
    <row r="2721" spans="1:12">
      <c r="A2721" t="str">
        <v>CA-2016-164896</v>
      </c>
      <c r="B2721" t="str">
        <f>INDEX(Orders[Customer ID], MATCH(A2721, Orders[Order ID],0))</f>
        <v>PS-19045</v>
      </c>
      <c r="C2721" s="4">
        <f>INDEX(Orders[Order Date], MATCH(A2721, Orders[Order ID],0))</f>
        <v>42681</v>
      </c>
      <c r="D2721">
        <f>SUMIF(Orders[Order ID], A2721, Orders[Sales])</f>
        <v>12.9</v>
      </c>
      <c r="I2721" t="s">
        <v>4362</v>
      </c>
      <c r="J2721" t="s">
        <v>3331</v>
      </c>
      <c r="K2721">
        <v>42681</v>
      </c>
      <c r="L2721">
        <v>12.9</v>
      </c>
    </row>
    <row r="2722" spans="1:12">
      <c r="A2722" t="str">
        <v>CA-2016-164924</v>
      </c>
      <c r="B2722" t="str">
        <f>INDEX(Orders[Customer ID], MATCH(A2722, Orders[Order ID],0))</f>
        <v>EA-14035</v>
      </c>
      <c r="C2722" s="4">
        <f>INDEX(Orders[Order Date], MATCH(A2722, Orders[Order ID],0))</f>
        <v>42561</v>
      </c>
      <c r="D2722">
        <f>SUMIF(Orders[Order ID], A2722, Orders[Sales])</f>
        <v>341.99099999999999</v>
      </c>
      <c r="I2722" t="s">
        <v>4979</v>
      </c>
      <c r="J2722" t="s">
        <v>2730</v>
      </c>
      <c r="K2722">
        <v>42561</v>
      </c>
      <c r="L2722">
        <v>341.99099999999999</v>
      </c>
    </row>
    <row r="2723" spans="1:12">
      <c r="A2723" t="str">
        <v>CA-2016-164938</v>
      </c>
      <c r="B2723" t="str">
        <f>INDEX(Orders[Customer ID], MATCH(A2723, Orders[Order ID],0))</f>
        <v>PB-19210</v>
      </c>
      <c r="C2723" s="4">
        <f>INDEX(Orders[Order Date], MATCH(A2723, Orders[Order ID],0))</f>
        <v>42411</v>
      </c>
      <c r="D2723">
        <f>SUMIF(Orders[Order ID], A2723, Orders[Sales])</f>
        <v>69.930000000000007</v>
      </c>
      <c r="I2723" t="s">
        <v>5476</v>
      </c>
      <c r="J2723" t="s">
        <v>5477</v>
      </c>
      <c r="K2723">
        <v>42411</v>
      </c>
      <c r="L2723">
        <v>69.930000000000007</v>
      </c>
    </row>
    <row r="2724" spans="1:12">
      <c r="A2724" t="str">
        <v>CA-2016-165015</v>
      </c>
      <c r="B2724" t="str">
        <f>INDEX(Orders[Customer ID], MATCH(A2724, Orders[Order ID],0))</f>
        <v>BD-11725</v>
      </c>
      <c r="C2724" s="4">
        <f>INDEX(Orders[Order Date], MATCH(A2724, Orders[Order ID],0))</f>
        <v>42425</v>
      </c>
      <c r="D2724">
        <f>SUMIF(Orders[Order ID], A2724, Orders[Sales])</f>
        <v>46.72</v>
      </c>
      <c r="I2724" t="s">
        <v>5453</v>
      </c>
      <c r="J2724" t="s">
        <v>2021</v>
      </c>
      <c r="K2724">
        <v>42425</v>
      </c>
      <c r="L2724">
        <v>46.72</v>
      </c>
    </row>
    <row r="2725" spans="1:12">
      <c r="A2725" t="str">
        <v>CA-2016-165148</v>
      </c>
      <c r="B2725" t="str">
        <f>INDEX(Orders[Customer ID], MATCH(A2725, Orders[Order ID],0))</f>
        <v>PM-19135</v>
      </c>
      <c r="C2725" s="4">
        <f>INDEX(Orders[Order Date], MATCH(A2725, Orders[Order ID],0))</f>
        <v>42665</v>
      </c>
      <c r="D2725">
        <f>SUMIF(Orders[Order ID], A2725, Orders[Sales])</f>
        <v>31.4</v>
      </c>
      <c r="I2725" t="s">
        <v>4458</v>
      </c>
      <c r="J2725" t="s">
        <v>1386</v>
      </c>
      <c r="K2725">
        <v>42665</v>
      </c>
      <c r="L2725">
        <v>31.4</v>
      </c>
    </row>
    <row r="2726" spans="1:12">
      <c r="A2726" t="str">
        <v>CA-2016-165169</v>
      </c>
      <c r="B2726" t="str">
        <f>INDEX(Orders[Customer ID], MATCH(A2726, Orders[Order ID],0))</f>
        <v>JL-15235</v>
      </c>
      <c r="C2726" s="4">
        <f>INDEX(Orders[Order Date], MATCH(A2726, Orders[Order ID],0))</f>
        <v>42526</v>
      </c>
      <c r="D2726">
        <f>SUMIF(Orders[Order ID], A2726, Orders[Sales])</f>
        <v>386.48</v>
      </c>
      <c r="I2726" t="s">
        <v>5114</v>
      </c>
      <c r="J2726" t="s">
        <v>2493</v>
      </c>
      <c r="K2726">
        <v>42526</v>
      </c>
      <c r="L2726">
        <v>386.48</v>
      </c>
    </row>
    <row r="2727" spans="1:12">
      <c r="A2727" t="str">
        <v>CA-2016-165218</v>
      </c>
      <c r="B2727" t="str">
        <f>INDEX(Orders[Customer ID], MATCH(A2727, Orders[Order ID],0))</f>
        <v>RW-19630</v>
      </c>
      <c r="C2727" s="4">
        <f>INDEX(Orders[Order Date], MATCH(A2727, Orders[Order ID],0))</f>
        <v>42434</v>
      </c>
      <c r="D2727">
        <f>SUMIF(Orders[Order ID], A2727, Orders[Sales])</f>
        <v>162.34399999999999</v>
      </c>
      <c r="I2727" t="s">
        <v>5432</v>
      </c>
      <c r="J2727" t="s">
        <v>1945</v>
      </c>
      <c r="K2727">
        <v>42434</v>
      </c>
      <c r="L2727">
        <v>162.34399999999999</v>
      </c>
    </row>
    <row r="2728" spans="1:12">
      <c r="A2728" t="str">
        <v>CA-2016-165316</v>
      </c>
      <c r="B2728" t="str">
        <f>INDEX(Orders[Customer ID], MATCH(A2728, Orders[Order ID],0))</f>
        <v>JB-15400</v>
      </c>
      <c r="C2728" s="4">
        <f>INDEX(Orders[Order Date], MATCH(A2728, Orders[Order ID],0))</f>
        <v>42574</v>
      </c>
      <c r="D2728">
        <f>SUMIF(Orders[Order ID], A2728, Orders[Sales])</f>
        <v>324.38700000000006</v>
      </c>
      <c r="I2728" t="s">
        <v>4922</v>
      </c>
      <c r="J2728" t="s">
        <v>213</v>
      </c>
      <c r="K2728">
        <v>42574</v>
      </c>
      <c r="L2728">
        <v>324.38700000000006</v>
      </c>
    </row>
    <row r="2729" spans="1:12">
      <c r="A2729" t="str">
        <v>CA-2016-165330</v>
      </c>
      <c r="B2729" t="str">
        <f>INDEX(Orders[Customer ID], MATCH(A2729, Orders[Order ID],0))</f>
        <v>WB-21850</v>
      </c>
      <c r="C2729" s="4">
        <f>INDEX(Orders[Order Date], MATCH(A2729, Orders[Order ID],0))</f>
        <v>42715</v>
      </c>
      <c r="D2729">
        <f>SUMIF(Orders[Order ID], A2729, Orders[Sales])</f>
        <v>1937.924</v>
      </c>
      <c r="I2729" t="s">
        <v>4065</v>
      </c>
      <c r="J2729" t="s">
        <v>519</v>
      </c>
      <c r="K2729">
        <v>42715</v>
      </c>
      <c r="L2729">
        <v>1937.924</v>
      </c>
    </row>
    <row r="2730" spans="1:12">
      <c r="A2730" t="str">
        <v>CA-2016-165470</v>
      </c>
      <c r="B2730" t="str">
        <f>INDEX(Orders[Customer ID], MATCH(A2730, Orders[Order ID],0))</f>
        <v>HJ-14875</v>
      </c>
      <c r="C2730" s="4">
        <f>INDEX(Orders[Order Date], MATCH(A2730, Orders[Order ID],0))</f>
        <v>42699</v>
      </c>
      <c r="D2730">
        <f>SUMIF(Orders[Order ID], A2730, Orders[Sales])</f>
        <v>5.08</v>
      </c>
      <c r="I2730" t="s">
        <v>4204</v>
      </c>
      <c r="J2730" t="s">
        <v>2570</v>
      </c>
      <c r="K2730">
        <v>42699</v>
      </c>
      <c r="L2730">
        <v>5.08</v>
      </c>
    </row>
    <row r="2731" spans="1:12">
      <c r="A2731" t="str">
        <v>CA-2016-165484</v>
      </c>
      <c r="B2731" t="str">
        <f>INDEX(Orders[Customer ID], MATCH(A2731, Orders[Order ID],0))</f>
        <v>HK-14890</v>
      </c>
      <c r="C2731" s="4">
        <f>INDEX(Orders[Order Date], MATCH(A2731, Orders[Order ID],0))</f>
        <v>42666</v>
      </c>
      <c r="D2731">
        <f>SUMIF(Orders[Order ID], A2731, Orders[Sales])</f>
        <v>70.972000000000008</v>
      </c>
      <c r="I2731" t="s">
        <v>4455</v>
      </c>
      <c r="J2731" t="s">
        <v>2726</v>
      </c>
      <c r="K2731">
        <v>42666</v>
      </c>
      <c r="L2731">
        <v>70.972000000000008</v>
      </c>
    </row>
    <row r="2732" spans="1:12">
      <c r="A2732" t="str">
        <v>CA-2016-165561</v>
      </c>
      <c r="B2732" t="str">
        <f>INDEX(Orders[Customer ID], MATCH(A2732, Orders[Order ID],0))</f>
        <v>CR-12580</v>
      </c>
      <c r="C2732" s="4">
        <f>INDEX(Orders[Order Date], MATCH(A2732, Orders[Order ID],0))</f>
        <v>42698</v>
      </c>
      <c r="D2732">
        <f>SUMIF(Orders[Order ID], A2732, Orders[Sales])</f>
        <v>25.35</v>
      </c>
      <c r="I2732" t="s">
        <v>4229</v>
      </c>
      <c r="J2732" t="s">
        <v>1528</v>
      </c>
      <c r="K2732">
        <v>42698</v>
      </c>
      <c r="L2732">
        <v>25.35</v>
      </c>
    </row>
    <row r="2733" spans="1:12">
      <c r="A2733" t="str">
        <v>CA-2016-165673</v>
      </c>
      <c r="B2733" t="str">
        <f>INDEX(Orders[Customer ID], MATCH(A2733, Orders[Order ID],0))</f>
        <v>MN-17935</v>
      </c>
      <c r="C2733" s="4">
        <f>INDEX(Orders[Order Date], MATCH(A2733, Orders[Order ID],0))</f>
        <v>42505</v>
      </c>
      <c r="D2733">
        <f>SUMIF(Orders[Order ID], A2733, Orders[Sales])</f>
        <v>15.231999999999999</v>
      </c>
      <c r="I2733" t="s">
        <v>5194</v>
      </c>
      <c r="J2733" t="s">
        <v>947</v>
      </c>
      <c r="K2733">
        <v>42505</v>
      </c>
      <c r="L2733">
        <v>15.231999999999999</v>
      </c>
    </row>
    <row r="2734" spans="1:12">
      <c r="A2734" t="str">
        <v>CA-2016-165820</v>
      </c>
      <c r="B2734" t="str">
        <f>INDEX(Orders[Customer ID], MATCH(A2734, Orders[Order ID],0))</f>
        <v>DW-13585</v>
      </c>
      <c r="C2734" s="4">
        <f>INDEX(Orders[Order Date], MATCH(A2734, Orders[Order ID],0))</f>
        <v>42639</v>
      </c>
      <c r="D2734">
        <f>SUMIF(Orders[Order ID], A2734, Orders[Sales])</f>
        <v>12.96</v>
      </c>
      <c r="I2734" t="s">
        <v>4572</v>
      </c>
      <c r="J2734" t="s">
        <v>3372</v>
      </c>
      <c r="K2734">
        <v>42639</v>
      </c>
      <c r="L2734">
        <v>12.96</v>
      </c>
    </row>
    <row r="2735" spans="1:12">
      <c r="A2735" t="str">
        <v>CA-2016-165827</v>
      </c>
      <c r="B2735" t="str">
        <f>INDEX(Orders[Customer ID], MATCH(A2735, Orders[Order ID],0))</f>
        <v>MF-17665</v>
      </c>
      <c r="C2735" s="4">
        <f>INDEX(Orders[Order Date], MATCH(A2735, Orders[Order ID],0))</f>
        <v>42678</v>
      </c>
      <c r="D2735">
        <f>SUMIF(Orders[Order ID], A2735, Orders[Sales])</f>
        <v>50.496000000000002</v>
      </c>
      <c r="I2735" t="s">
        <v>4393</v>
      </c>
      <c r="J2735" t="s">
        <v>4394</v>
      </c>
      <c r="K2735">
        <v>42678</v>
      </c>
      <c r="L2735">
        <v>50.496000000000002</v>
      </c>
    </row>
    <row r="2736" spans="1:12">
      <c r="A2736" t="str">
        <v>CA-2016-165848</v>
      </c>
      <c r="B2736" t="str">
        <f>INDEX(Orders[Customer ID], MATCH(A2736, Orders[Order ID],0))</f>
        <v>EN-13780</v>
      </c>
      <c r="C2736" s="4">
        <f>INDEX(Orders[Order Date], MATCH(A2736, Orders[Order ID],0))</f>
        <v>42525</v>
      </c>
      <c r="D2736">
        <f>SUMIF(Orders[Order ID], A2736, Orders[Sales])</f>
        <v>1562.694</v>
      </c>
      <c r="I2736" t="s">
        <v>5121</v>
      </c>
      <c r="J2736" t="s">
        <v>3643</v>
      </c>
      <c r="K2736">
        <v>42525</v>
      </c>
      <c r="L2736">
        <v>1562.694</v>
      </c>
    </row>
    <row r="2737" spans="1:12">
      <c r="A2737" t="str">
        <v>CA-2016-165918</v>
      </c>
      <c r="B2737" t="str">
        <f>INDEX(Orders[Customer ID], MATCH(A2737, Orders[Order ID],0))</f>
        <v>BD-11770</v>
      </c>
      <c r="C2737" s="4">
        <f>INDEX(Orders[Order Date], MATCH(A2737, Orders[Order ID],0))</f>
        <v>42623</v>
      </c>
      <c r="D2737">
        <f>SUMIF(Orders[Order ID], A2737, Orders[Sales])</f>
        <v>143.24</v>
      </c>
      <c r="I2737" t="s">
        <v>4695</v>
      </c>
      <c r="J2737" t="s">
        <v>3801</v>
      </c>
      <c r="K2737">
        <v>42623</v>
      </c>
      <c r="L2737">
        <v>143.24</v>
      </c>
    </row>
    <row r="2738" spans="1:12">
      <c r="A2738" t="str">
        <v>CA-2016-165995</v>
      </c>
      <c r="B2738" t="str">
        <f>INDEX(Orders[Customer ID], MATCH(A2738, Orders[Order ID],0))</f>
        <v>BG-11740</v>
      </c>
      <c r="C2738" s="4">
        <f>INDEX(Orders[Order Date], MATCH(A2738, Orders[Order ID],0))</f>
        <v>42612</v>
      </c>
      <c r="D2738">
        <f>SUMIF(Orders[Order ID], A2738, Orders[Sales])</f>
        <v>387</v>
      </c>
      <c r="I2738" t="s">
        <v>4785</v>
      </c>
      <c r="J2738" t="s">
        <v>1536</v>
      </c>
      <c r="K2738">
        <v>42612</v>
      </c>
      <c r="L2738">
        <v>387</v>
      </c>
    </row>
    <row r="2739" spans="1:12">
      <c r="A2739" t="str">
        <v>CA-2016-166163</v>
      </c>
      <c r="B2739" t="str">
        <f>INDEX(Orders[Customer ID], MATCH(A2739, Orders[Order ID],0))</f>
        <v>CY-12745</v>
      </c>
      <c r="C2739" s="4">
        <f>INDEX(Orders[Order Date], MATCH(A2739, Orders[Order ID],0))</f>
        <v>42597</v>
      </c>
      <c r="D2739">
        <f>SUMIF(Orders[Order ID], A2739, Orders[Sales])</f>
        <v>75.126000000000005</v>
      </c>
      <c r="I2739" t="s">
        <v>4845</v>
      </c>
      <c r="J2739" t="s">
        <v>1588</v>
      </c>
      <c r="K2739">
        <v>42597</v>
      </c>
      <c r="L2739">
        <v>75.126000000000005</v>
      </c>
    </row>
    <row r="2740" spans="1:12">
      <c r="A2740" t="str">
        <v>CA-2016-166226</v>
      </c>
      <c r="B2740" t="str">
        <f>INDEX(Orders[Customer ID], MATCH(A2740, Orders[Order ID],0))</f>
        <v>TC-21535</v>
      </c>
      <c r="C2740" s="4">
        <f>INDEX(Orders[Order Date], MATCH(A2740, Orders[Order ID],0))</f>
        <v>42692</v>
      </c>
      <c r="D2740">
        <f>SUMIF(Orders[Order ID], A2740, Orders[Sales])</f>
        <v>129.03200000000001</v>
      </c>
      <c r="I2740" t="s">
        <v>4277</v>
      </c>
      <c r="J2740" t="s">
        <v>106</v>
      </c>
      <c r="K2740">
        <v>42692</v>
      </c>
      <c r="L2740">
        <v>129.03200000000001</v>
      </c>
    </row>
    <row r="2741" spans="1:12">
      <c r="A2741" t="str">
        <v>CA-2016-166240</v>
      </c>
      <c r="B2741" t="str">
        <f>INDEX(Orders[Customer ID], MATCH(A2741, Orders[Order ID],0))</f>
        <v>DH-13075</v>
      </c>
      <c r="C2741" s="4">
        <f>INDEX(Orders[Order Date], MATCH(A2741, Orders[Order ID],0))</f>
        <v>42545</v>
      </c>
      <c r="D2741">
        <f>SUMIF(Orders[Order ID], A2741, Orders[Sales])</f>
        <v>8.7119999999999997</v>
      </c>
      <c r="I2741" t="s">
        <v>5034</v>
      </c>
      <c r="J2741" t="s">
        <v>3575</v>
      </c>
      <c r="K2741">
        <v>42545</v>
      </c>
      <c r="L2741">
        <v>8.7119999999999997</v>
      </c>
    </row>
    <row r="2742" spans="1:12">
      <c r="A2742" t="str">
        <v>CA-2016-166275</v>
      </c>
      <c r="B2742" t="str">
        <f>INDEX(Orders[Customer ID], MATCH(A2742, Orders[Order ID],0))</f>
        <v>SS-20590</v>
      </c>
      <c r="C2742" s="4">
        <f>INDEX(Orders[Order Date], MATCH(A2742, Orders[Order ID],0))</f>
        <v>42667</v>
      </c>
      <c r="D2742">
        <f>SUMIF(Orders[Order ID], A2742, Orders[Sales])</f>
        <v>199.99</v>
      </c>
      <c r="I2742" t="s">
        <v>4450</v>
      </c>
      <c r="J2742" t="s">
        <v>4451</v>
      </c>
      <c r="K2742">
        <v>42667</v>
      </c>
      <c r="L2742">
        <v>199.99</v>
      </c>
    </row>
    <row r="2743" spans="1:12">
      <c r="A2743" t="str">
        <v>CA-2016-166282</v>
      </c>
      <c r="B2743" t="str">
        <f>INDEX(Orders[Customer ID], MATCH(A2743, Orders[Order ID],0))</f>
        <v>PK-19075</v>
      </c>
      <c r="C2743" s="4">
        <f>INDEX(Orders[Order Date], MATCH(A2743, Orders[Order ID],0))</f>
        <v>42476</v>
      </c>
      <c r="D2743">
        <f>SUMIF(Orders[Order ID], A2743, Orders[Sales])</f>
        <v>158.256</v>
      </c>
      <c r="I2743" t="s">
        <v>5292</v>
      </c>
      <c r="J2743" t="s">
        <v>287</v>
      </c>
      <c r="K2743">
        <v>42476</v>
      </c>
      <c r="L2743">
        <v>158.256</v>
      </c>
    </row>
    <row r="2744" spans="1:12">
      <c r="A2744" t="str">
        <v>CA-2016-166373</v>
      </c>
      <c r="B2744" t="str">
        <f>INDEX(Orders[Customer ID], MATCH(A2744, Orders[Order ID],0))</f>
        <v>JF-15565</v>
      </c>
      <c r="C2744" s="4">
        <f>INDEX(Orders[Order Date], MATCH(A2744, Orders[Order ID],0))</f>
        <v>42664</v>
      </c>
      <c r="D2744">
        <f>SUMIF(Orders[Order ID], A2744, Orders[Sales])</f>
        <v>106.08</v>
      </c>
      <c r="I2744" t="s">
        <v>4477</v>
      </c>
      <c r="J2744" t="s">
        <v>1423</v>
      </c>
      <c r="K2744">
        <v>42664</v>
      </c>
      <c r="L2744">
        <v>106.08</v>
      </c>
    </row>
    <row r="2745" spans="1:12">
      <c r="A2745" t="str">
        <v>CA-2016-166380</v>
      </c>
      <c r="B2745" t="str">
        <f>INDEX(Orders[Customer ID], MATCH(A2745, Orders[Order ID],0))</f>
        <v>EB-13750</v>
      </c>
      <c r="C2745" s="4">
        <f>INDEX(Orders[Order Date], MATCH(A2745, Orders[Order ID],0))</f>
        <v>42520</v>
      </c>
      <c r="D2745">
        <f>SUMIF(Orders[Order ID], A2745, Orders[Sales])</f>
        <v>138.53</v>
      </c>
      <c r="I2745" t="s">
        <v>5136</v>
      </c>
      <c r="J2745" t="s">
        <v>956</v>
      </c>
      <c r="K2745">
        <v>42520</v>
      </c>
      <c r="L2745">
        <v>138.53</v>
      </c>
    </row>
    <row r="2746" spans="1:12">
      <c r="A2746" t="str">
        <v>CA-2016-166429</v>
      </c>
      <c r="B2746" t="str">
        <f>INDEX(Orders[Customer ID], MATCH(A2746, Orders[Order ID],0))</f>
        <v>TG-21310</v>
      </c>
      <c r="C2746" s="4">
        <f>INDEX(Orders[Order Date], MATCH(A2746, Orders[Order ID],0))</f>
        <v>42615</v>
      </c>
      <c r="D2746">
        <f>SUMIF(Orders[Order ID], A2746, Orders[Sales])</f>
        <v>999.98</v>
      </c>
      <c r="I2746" t="s">
        <v>4769</v>
      </c>
      <c r="J2746" t="s">
        <v>3839</v>
      </c>
      <c r="K2746">
        <v>42615</v>
      </c>
      <c r="L2746">
        <v>999.98</v>
      </c>
    </row>
    <row r="2747" spans="1:12">
      <c r="A2747" t="str">
        <v>CA-2016-166443</v>
      </c>
      <c r="B2747" t="str">
        <f>INDEX(Orders[Customer ID], MATCH(A2747, Orders[Order ID],0))</f>
        <v>LH-17020</v>
      </c>
      <c r="C2747" s="4">
        <f>INDEX(Orders[Order Date], MATCH(A2747, Orders[Order ID],0))</f>
        <v>42678</v>
      </c>
      <c r="D2747">
        <f>SUMIF(Orders[Order ID], A2747, Orders[Sales])</f>
        <v>38.29</v>
      </c>
      <c r="I2747" t="s">
        <v>4389</v>
      </c>
      <c r="J2747" t="s">
        <v>3354</v>
      </c>
      <c r="K2747">
        <v>42678</v>
      </c>
      <c r="L2747">
        <v>38.29</v>
      </c>
    </row>
    <row r="2748" spans="1:12">
      <c r="A2748" t="str">
        <v>CA-2016-166485</v>
      </c>
      <c r="B2748" t="str">
        <f>INDEX(Orders[Customer ID], MATCH(A2748, Orders[Order ID],0))</f>
        <v>AH-10210</v>
      </c>
      <c r="C2748" s="4">
        <f>INDEX(Orders[Order Date], MATCH(A2748, Orders[Order ID],0))</f>
        <v>42420</v>
      </c>
      <c r="D2748">
        <f>SUMIF(Orders[Order ID], A2748, Orders[Sales])</f>
        <v>16.495999999999999</v>
      </c>
      <c r="I2748" t="s">
        <v>5462</v>
      </c>
      <c r="J2748" t="s">
        <v>160</v>
      </c>
      <c r="K2748">
        <v>42420</v>
      </c>
      <c r="L2748">
        <v>16.495999999999999</v>
      </c>
    </row>
    <row r="2749" spans="1:12">
      <c r="A2749" t="str">
        <v>CA-2016-166618</v>
      </c>
      <c r="B2749" t="str">
        <f>INDEX(Orders[Customer ID], MATCH(A2749, Orders[Order ID],0))</f>
        <v>DP-13000</v>
      </c>
      <c r="C2749" s="4">
        <f>INDEX(Orders[Order Date], MATCH(A2749, Orders[Order ID],0))</f>
        <v>42688</v>
      </c>
      <c r="D2749">
        <f>SUMIF(Orders[Order ID], A2749, Orders[Sales])</f>
        <v>37.629999999999995</v>
      </c>
      <c r="I2749" t="s">
        <v>4306</v>
      </c>
      <c r="J2749" t="s">
        <v>2567</v>
      </c>
      <c r="K2749">
        <v>42688</v>
      </c>
      <c r="L2749">
        <v>37.629999999999995</v>
      </c>
    </row>
    <row r="2750" spans="1:12">
      <c r="A2750" t="str">
        <v>CA-2016-166625</v>
      </c>
      <c r="B2750" t="str">
        <f>INDEX(Orders[Customer ID], MATCH(A2750, Orders[Order ID],0))</f>
        <v>JM-15580</v>
      </c>
      <c r="C2750" s="4">
        <f>INDEX(Orders[Order Date], MATCH(A2750, Orders[Order ID],0))</f>
        <v>42474</v>
      </c>
      <c r="D2750">
        <f>SUMIF(Orders[Order ID], A2750, Orders[Sales])</f>
        <v>25.06</v>
      </c>
      <c r="I2750" t="s">
        <v>5300</v>
      </c>
      <c r="J2750" t="s">
        <v>31</v>
      </c>
      <c r="K2750">
        <v>42474</v>
      </c>
      <c r="L2750">
        <v>25.06</v>
      </c>
    </row>
    <row r="2751" spans="1:12">
      <c r="A2751" t="str">
        <v>CA-2016-166653</v>
      </c>
      <c r="B2751" t="str">
        <f>INDEX(Orders[Customer ID], MATCH(A2751, Orders[Order ID],0))</f>
        <v>NP-18685</v>
      </c>
      <c r="C2751" s="4">
        <f>INDEX(Orders[Order Date], MATCH(A2751, Orders[Order ID],0))</f>
        <v>42635</v>
      </c>
      <c r="D2751">
        <f>SUMIF(Orders[Order ID], A2751, Orders[Sales])</f>
        <v>63.968000000000004</v>
      </c>
      <c r="I2751" t="s">
        <v>4617</v>
      </c>
      <c r="J2751" t="s">
        <v>4266</v>
      </c>
      <c r="K2751">
        <v>42635</v>
      </c>
      <c r="L2751">
        <v>63.968000000000004</v>
      </c>
    </row>
    <row r="2752" spans="1:12">
      <c r="A2752" t="str">
        <v>CA-2016-166674</v>
      </c>
      <c r="B2752" t="str">
        <f>INDEX(Orders[Customer ID], MATCH(A2752, Orders[Order ID],0))</f>
        <v>RB-19360</v>
      </c>
      <c r="C2752" s="4">
        <f>INDEX(Orders[Order Date], MATCH(A2752, Orders[Order ID],0))</f>
        <v>42461</v>
      </c>
      <c r="D2752">
        <f>SUMIF(Orders[Order ID], A2752, Orders[Sales])</f>
        <v>560.78000000000009</v>
      </c>
      <c r="I2752" t="s">
        <v>5340</v>
      </c>
      <c r="J2752" t="s">
        <v>2042</v>
      </c>
      <c r="K2752">
        <v>42461</v>
      </c>
      <c r="L2752">
        <v>560.78000000000009</v>
      </c>
    </row>
    <row r="2753" spans="1:12">
      <c r="A2753" t="str">
        <v>CA-2016-166772</v>
      </c>
      <c r="B2753" t="str">
        <f>INDEX(Orders[Customer ID], MATCH(A2753, Orders[Order ID],0))</f>
        <v>HJ-14875</v>
      </c>
      <c r="C2753" s="4">
        <f>INDEX(Orders[Order Date], MATCH(A2753, Orders[Order ID],0))</f>
        <v>42633</v>
      </c>
      <c r="D2753">
        <f>SUMIF(Orders[Order ID], A2753, Orders[Sales])</f>
        <v>163.88</v>
      </c>
      <c r="I2753" t="s">
        <v>4623</v>
      </c>
      <c r="J2753" t="s">
        <v>2570</v>
      </c>
      <c r="K2753">
        <v>42633</v>
      </c>
      <c r="L2753">
        <v>163.88</v>
      </c>
    </row>
    <row r="2754" spans="1:12">
      <c r="A2754" t="str">
        <v>CA-2016-166912</v>
      </c>
      <c r="B2754" t="str">
        <f>INDEX(Orders[Customer ID], MATCH(A2754, Orders[Order ID],0))</f>
        <v>BE-11335</v>
      </c>
      <c r="C2754" s="4">
        <f>INDEX(Orders[Order Date], MATCH(A2754, Orders[Order ID],0))</f>
        <v>42384</v>
      </c>
      <c r="D2754">
        <f>SUMIF(Orders[Order ID], A2754, Orders[Sales])</f>
        <v>81.98</v>
      </c>
      <c r="I2754" t="s">
        <v>5531</v>
      </c>
      <c r="J2754" t="s">
        <v>2472</v>
      </c>
      <c r="K2754">
        <v>42384</v>
      </c>
      <c r="L2754">
        <v>81.98</v>
      </c>
    </row>
    <row r="2755" spans="1:12">
      <c r="A2755" t="str">
        <v>CA-2016-167115</v>
      </c>
      <c r="B2755" t="str">
        <f>INDEX(Orders[Customer ID], MATCH(A2755, Orders[Order ID],0))</f>
        <v>EH-14185</v>
      </c>
      <c r="C2755" s="4">
        <f>INDEX(Orders[Order Date], MATCH(A2755, Orders[Order ID],0))</f>
        <v>42464</v>
      </c>
      <c r="D2755">
        <f>SUMIF(Orders[Order ID], A2755, Orders[Sales])</f>
        <v>588.78399999999999</v>
      </c>
      <c r="I2755" t="s">
        <v>5333</v>
      </c>
      <c r="J2755" t="s">
        <v>2230</v>
      </c>
      <c r="K2755">
        <v>42464</v>
      </c>
      <c r="L2755">
        <v>588.78399999999999</v>
      </c>
    </row>
    <row r="2756" spans="1:12">
      <c r="A2756" t="str">
        <v>CA-2016-167241</v>
      </c>
      <c r="B2756" t="str">
        <f>INDEX(Orders[Customer ID], MATCH(A2756, Orders[Order ID],0))</f>
        <v>BD-11320</v>
      </c>
      <c r="C2756" s="4">
        <f>INDEX(Orders[Order Date], MATCH(A2756, Orders[Order ID],0))</f>
        <v>42597</v>
      </c>
      <c r="D2756">
        <f>SUMIF(Orders[Order ID], A2756, Orders[Sales])</f>
        <v>533.08999999999992</v>
      </c>
      <c r="I2756" t="s">
        <v>4850</v>
      </c>
      <c r="J2756" t="s">
        <v>910</v>
      </c>
      <c r="K2756">
        <v>42597</v>
      </c>
      <c r="L2756">
        <v>533.08999999999992</v>
      </c>
    </row>
    <row r="2757" spans="1:12">
      <c r="A2757" t="str">
        <v>CA-2016-167290</v>
      </c>
      <c r="B2757" t="str">
        <f>INDEX(Orders[Customer ID], MATCH(A2757, Orders[Order ID],0))</f>
        <v>JF-15295</v>
      </c>
      <c r="C2757" s="4">
        <f>INDEX(Orders[Order Date], MATCH(A2757, Orders[Order ID],0))</f>
        <v>42673</v>
      </c>
      <c r="D2757">
        <f>SUMIF(Orders[Order ID], A2757, Orders[Sales])</f>
        <v>11.68</v>
      </c>
      <c r="I2757" t="s">
        <v>4423</v>
      </c>
      <c r="J2757" t="s">
        <v>3261</v>
      </c>
      <c r="K2757">
        <v>42673</v>
      </c>
      <c r="L2757">
        <v>11.68</v>
      </c>
    </row>
    <row r="2758" spans="1:12">
      <c r="A2758" t="str">
        <v>CA-2016-167416</v>
      </c>
      <c r="B2758" t="str">
        <f>INDEX(Orders[Customer ID], MATCH(A2758, Orders[Order ID],0))</f>
        <v>JM-15580</v>
      </c>
      <c r="C2758" s="4">
        <f>INDEX(Orders[Order Date], MATCH(A2758, Orders[Order ID],0))</f>
        <v>42502</v>
      </c>
      <c r="D2758">
        <f>SUMIF(Orders[Order ID], A2758, Orders[Sales])</f>
        <v>54.9</v>
      </c>
      <c r="I2758" t="s">
        <v>5200</v>
      </c>
      <c r="J2758" t="s">
        <v>31</v>
      </c>
      <c r="K2758">
        <v>42502</v>
      </c>
      <c r="L2758">
        <v>54.9</v>
      </c>
    </row>
    <row r="2759" spans="1:12">
      <c r="A2759" t="str">
        <v>CA-2016-167507</v>
      </c>
      <c r="B2759" t="str">
        <f>INDEX(Orders[Customer ID], MATCH(A2759, Orders[Order ID],0))</f>
        <v>SA-20830</v>
      </c>
      <c r="C2759" s="4">
        <f>INDEX(Orders[Order Date], MATCH(A2759, Orders[Order ID],0))</f>
        <v>42726</v>
      </c>
      <c r="D2759">
        <f>SUMIF(Orders[Order ID], A2759, Orders[Sales])</f>
        <v>65.943999999999988</v>
      </c>
      <c r="I2759" t="s">
        <v>4000</v>
      </c>
      <c r="J2759" t="s">
        <v>1628</v>
      </c>
      <c r="K2759">
        <v>42726</v>
      </c>
      <c r="L2759">
        <v>65.943999999999988</v>
      </c>
    </row>
    <row r="2760" spans="1:12">
      <c r="A2760" t="str">
        <v>CA-2016-167556</v>
      </c>
      <c r="B2760" t="str">
        <f>INDEX(Orders[Customer ID], MATCH(A2760, Orders[Order ID],0))</f>
        <v>JM-15250</v>
      </c>
      <c r="C2760" s="4">
        <f>INDEX(Orders[Order Date], MATCH(A2760, Orders[Order ID],0))</f>
        <v>42458</v>
      </c>
      <c r="D2760">
        <f>SUMIF(Orders[Order ID], A2760, Orders[Sales])</f>
        <v>498.60799999999995</v>
      </c>
      <c r="I2760" t="s">
        <v>5352</v>
      </c>
      <c r="J2760" t="s">
        <v>1016</v>
      </c>
      <c r="K2760">
        <v>42458</v>
      </c>
      <c r="L2760">
        <v>498.60799999999995</v>
      </c>
    </row>
    <row r="2761" spans="1:12">
      <c r="A2761" t="str">
        <v>CA-2016-167584</v>
      </c>
      <c r="B2761" t="str">
        <f>INDEX(Orders[Customer ID], MATCH(A2761, Orders[Order ID],0))</f>
        <v>LC-16870</v>
      </c>
      <c r="C2761" s="4">
        <f>INDEX(Orders[Order Date], MATCH(A2761, Orders[Order ID],0))</f>
        <v>42594</v>
      </c>
      <c r="D2761">
        <f>SUMIF(Orders[Order ID], A2761, Orders[Sales])</f>
        <v>6.48</v>
      </c>
      <c r="I2761" t="s">
        <v>4864</v>
      </c>
      <c r="J2761" t="s">
        <v>732</v>
      </c>
      <c r="K2761">
        <v>42594</v>
      </c>
      <c r="L2761">
        <v>6.48</v>
      </c>
    </row>
    <row r="2762" spans="1:12">
      <c r="A2762" t="str">
        <v>CA-2016-167605</v>
      </c>
      <c r="B2762" t="str">
        <f>INDEX(Orders[Customer ID], MATCH(A2762, Orders[Order ID],0))</f>
        <v>RB-19570</v>
      </c>
      <c r="C2762" s="4">
        <f>INDEX(Orders[Order Date], MATCH(A2762, Orders[Order ID],0))</f>
        <v>42488</v>
      </c>
      <c r="D2762">
        <f>SUMIF(Orders[Order ID], A2762, Orders[Sales])</f>
        <v>30.344000000000001</v>
      </c>
      <c r="I2762" t="s">
        <v>5255</v>
      </c>
      <c r="J2762" t="s">
        <v>645</v>
      </c>
      <c r="K2762">
        <v>42488</v>
      </c>
      <c r="L2762">
        <v>30.344000000000001</v>
      </c>
    </row>
    <row r="2763" spans="1:12">
      <c r="A2763" t="str">
        <v>CA-2016-167682</v>
      </c>
      <c r="B2763" t="str">
        <f>INDEX(Orders[Customer ID], MATCH(A2763, Orders[Order ID],0))</f>
        <v>ZD-21925</v>
      </c>
      <c r="C2763" s="4">
        <f>INDEX(Orders[Order Date], MATCH(A2763, Orders[Order ID],0))</f>
        <v>42463</v>
      </c>
      <c r="D2763">
        <f>SUMIF(Orders[Order ID], A2763, Orders[Sales])</f>
        <v>331.08</v>
      </c>
      <c r="I2763" t="s">
        <v>5336</v>
      </c>
      <c r="J2763" t="s">
        <v>3111</v>
      </c>
      <c r="K2763">
        <v>42463</v>
      </c>
      <c r="L2763">
        <v>331.08</v>
      </c>
    </row>
    <row r="2764" spans="1:12">
      <c r="A2764" t="str">
        <v>CA-2016-167759</v>
      </c>
      <c r="B2764" t="str">
        <f>INDEX(Orders[Customer ID], MATCH(A2764, Orders[Order ID],0))</f>
        <v>CC-12670</v>
      </c>
      <c r="C2764" s="4">
        <f>INDEX(Orders[Order Date], MATCH(A2764, Orders[Order ID],0))</f>
        <v>42432</v>
      </c>
      <c r="D2764">
        <f>SUMIF(Orders[Order ID], A2764, Orders[Sales])</f>
        <v>134.85</v>
      </c>
      <c r="I2764" t="s">
        <v>5439</v>
      </c>
      <c r="J2764" t="s">
        <v>803</v>
      </c>
      <c r="K2764">
        <v>42432</v>
      </c>
      <c r="L2764">
        <v>134.85</v>
      </c>
    </row>
    <row r="2765" spans="1:12">
      <c r="A2765" t="str">
        <v>CA-2016-167983</v>
      </c>
      <c r="B2765" t="str">
        <f>INDEX(Orders[Customer ID], MATCH(A2765, Orders[Order ID],0))</f>
        <v>RP-19270</v>
      </c>
      <c r="C2765" s="4">
        <f>INDEX(Orders[Order Date], MATCH(A2765, Orders[Order ID],0))</f>
        <v>42603</v>
      </c>
      <c r="D2765">
        <f>SUMIF(Orders[Order ID], A2765, Orders[Sales])</f>
        <v>33.44</v>
      </c>
      <c r="I2765" t="s">
        <v>4829</v>
      </c>
      <c r="J2765" t="s">
        <v>4830</v>
      </c>
      <c r="K2765">
        <v>42603</v>
      </c>
      <c r="L2765">
        <v>33.44</v>
      </c>
    </row>
    <row r="2766" spans="1:12">
      <c r="A2766" t="str">
        <v>CA-2016-168032</v>
      </c>
      <c r="B2766" t="str">
        <f>INDEX(Orders[Customer ID], MATCH(A2766, Orders[Order ID],0))</f>
        <v>DF-13135</v>
      </c>
      <c r="C2766" s="4">
        <f>INDEX(Orders[Order Date], MATCH(A2766, Orders[Order ID],0))</f>
        <v>42399</v>
      </c>
      <c r="D2766">
        <f>SUMIF(Orders[Order ID], A2766, Orders[Sales])</f>
        <v>2067.7960000000003</v>
      </c>
      <c r="I2766" t="s">
        <v>5506</v>
      </c>
      <c r="J2766" t="s">
        <v>5507</v>
      </c>
      <c r="K2766">
        <v>42399</v>
      </c>
      <c r="L2766">
        <v>2067.7960000000003</v>
      </c>
    </row>
    <row r="2767" spans="1:12">
      <c r="A2767" t="str">
        <v>CA-2016-168046</v>
      </c>
      <c r="B2767" t="str">
        <f>INDEX(Orders[Customer ID], MATCH(A2767, Orders[Order ID],0))</f>
        <v>JD-15895</v>
      </c>
      <c r="C2767" s="4">
        <f>INDEX(Orders[Order Date], MATCH(A2767, Orders[Order ID],0))</f>
        <v>42394</v>
      </c>
      <c r="D2767">
        <f>SUMIF(Orders[Order ID], A2767, Orders[Sales])</f>
        <v>831.50199999999995</v>
      </c>
      <c r="I2767" t="s">
        <v>5511</v>
      </c>
      <c r="J2767" t="s">
        <v>4165</v>
      </c>
      <c r="K2767">
        <v>42394</v>
      </c>
      <c r="L2767">
        <v>831.50199999999995</v>
      </c>
    </row>
    <row r="2768" spans="1:12">
      <c r="A2768" t="str">
        <v>CA-2016-168081</v>
      </c>
      <c r="B2768" t="str">
        <f>INDEX(Orders[Customer ID], MATCH(A2768, Orders[Order ID],0))</f>
        <v>CA-12055</v>
      </c>
      <c r="C2768" s="4">
        <f>INDEX(Orders[Order Date], MATCH(A2768, Orders[Order ID],0))</f>
        <v>42484</v>
      </c>
      <c r="D2768">
        <f>SUMIF(Orders[Order ID], A2768, Orders[Sales])</f>
        <v>258.69600000000003</v>
      </c>
      <c r="I2768" t="s">
        <v>5260</v>
      </c>
      <c r="J2768" t="s">
        <v>4228</v>
      </c>
      <c r="K2768">
        <v>42484</v>
      </c>
      <c r="L2768">
        <v>258.69600000000003</v>
      </c>
    </row>
    <row r="2769" spans="1:12">
      <c r="A2769" t="str">
        <v>CA-2016-168354</v>
      </c>
      <c r="B2769" t="str">
        <f>INDEX(Orders[Customer ID], MATCH(A2769, Orders[Order ID],0))</f>
        <v>RH-19510</v>
      </c>
      <c r="C2769" s="4">
        <f>INDEX(Orders[Order Date], MATCH(A2769, Orders[Order ID],0))</f>
        <v>42632</v>
      </c>
      <c r="D2769">
        <f>SUMIF(Orders[Order ID], A2769, Orders[Sales])</f>
        <v>2545.12</v>
      </c>
      <c r="I2769" t="s">
        <v>4625</v>
      </c>
      <c r="J2769" t="s">
        <v>4626</v>
      </c>
      <c r="K2769">
        <v>42632</v>
      </c>
      <c r="L2769">
        <v>2545.12</v>
      </c>
    </row>
    <row r="2770" spans="1:12">
      <c r="A2770" t="str">
        <v>CA-2016-168361</v>
      </c>
      <c r="B2770" t="str">
        <f>INDEX(Orders[Customer ID], MATCH(A2770, Orders[Order ID],0))</f>
        <v>KB-16600</v>
      </c>
      <c r="C2770" s="4">
        <f>INDEX(Orders[Order Date], MATCH(A2770, Orders[Order ID],0))</f>
        <v>42542</v>
      </c>
      <c r="D2770">
        <f>SUMIF(Orders[Order ID], A2770, Orders[Sales])</f>
        <v>0.83599999999999997</v>
      </c>
      <c r="I2770" t="s">
        <v>5045</v>
      </c>
      <c r="J2770" t="s">
        <v>42</v>
      </c>
      <c r="K2770">
        <v>42542</v>
      </c>
      <c r="L2770">
        <v>0.83599999999999997</v>
      </c>
    </row>
    <row r="2771" spans="1:12">
      <c r="A2771" t="str">
        <v>CA-2016-168536</v>
      </c>
      <c r="B2771" t="str">
        <f>INDEX(Orders[Customer ID], MATCH(A2771, Orders[Order ID],0))</f>
        <v>SC-20800</v>
      </c>
      <c r="C2771" s="4">
        <f>INDEX(Orders[Order Date], MATCH(A2771, Orders[Order ID],0))</f>
        <v>42724</v>
      </c>
      <c r="D2771">
        <f>SUMIF(Orders[Order ID], A2771, Orders[Sales])</f>
        <v>66.3</v>
      </c>
      <c r="I2771" t="s">
        <v>4006</v>
      </c>
      <c r="J2771" t="s">
        <v>861</v>
      </c>
      <c r="K2771">
        <v>42724</v>
      </c>
      <c r="L2771">
        <v>66.3</v>
      </c>
    </row>
    <row r="2772" spans="1:12">
      <c r="A2772" t="str">
        <v>CA-2016-168543</v>
      </c>
      <c r="B2772" t="str">
        <f>INDEX(Orders[Customer ID], MATCH(A2772, Orders[Order ID],0))</f>
        <v>DK-13225</v>
      </c>
      <c r="C2772" s="4">
        <f>INDEX(Orders[Order Date], MATCH(A2772, Orders[Order ID],0))</f>
        <v>42554</v>
      </c>
      <c r="D2772">
        <f>SUMIF(Orders[Order ID], A2772, Orders[Sales])</f>
        <v>706.86</v>
      </c>
      <c r="I2772" t="s">
        <v>4997</v>
      </c>
      <c r="J2772" t="s">
        <v>295</v>
      </c>
      <c r="K2772">
        <v>42554</v>
      </c>
      <c r="L2772">
        <v>706.86</v>
      </c>
    </row>
    <row r="2773" spans="1:12">
      <c r="A2773" t="str">
        <v>CA-2016-168557</v>
      </c>
      <c r="B2773" t="str">
        <f>INDEX(Orders[Customer ID], MATCH(A2773, Orders[Order ID],0))</f>
        <v>FH-14275</v>
      </c>
      <c r="C2773" s="4">
        <f>INDEX(Orders[Order Date], MATCH(A2773, Orders[Order ID],0))</f>
        <v>42632</v>
      </c>
      <c r="D2773">
        <f>SUMIF(Orders[Order ID], A2773, Orders[Sales])</f>
        <v>8.9280000000000008</v>
      </c>
      <c r="I2773" t="s">
        <v>4634</v>
      </c>
      <c r="J2773" t="s">
        <v>1026</v>
      </c>
      <c r="K2773">
        <v>42632</v>
      </c>
      <c r="L2773">
        <v>8.9280000000000008</v>
      </c>
    </row>
    <row r="2774" spans="1:12">
      <c r="A2774" t="str">
        <v>CA-2016-168753</v>
      </c>
      <c r="B2774" t="str">
        <f>INDEX(Orders[Customer ID], MATCH(A2774, Orders[Order ID],0))</f>
        <v>RL-19615</v>
      </c>
      <c r="C2774" s="4">
        <f>INDEX(Orders[Order Date], MATCH(A2774, Orders[Order ID],0))</f>
        <v>42519</v>
      </c>
      <c r="D2774">
        <f>SUMIF(Orders[Order ID], A2774, Orders[Sales])</f>
        <v>1002.7</v>
      </c>
      <c r="I2774" t="s">
        <v>5138</v>
      </c>
      <c r="J2774" t="s">
        <v>2517</v>
      </c>
      <c r="K2774">
        <v>42519</v>
      </c>
      <c r="L2774">
        <v>1002.7</v>
      </c>
    </row>
    <row r="2775" spans="1:12">
      <c r="A2775" t="str">
        <v>CA-2016-168774</v>
      </c>
      <c r="B2775" t="str">
        <f>INDEX(Orders[Customer ID], MATCH(A2775, Orders[Order ID],0))</f>
        <v>RP-19855</v>
      </c>
      <c r="C2775" s="4">
        <f>INDEX(Orders[Order Date], MATCH(A2775, Orders[Order ID],0))</f>
        <v>42617</v>
      </c>
      <c r="D2775">
        <f>SUMIF(Orders[Order ID], A2775, Orders[Sales])</f>
        <v>535.41</v>
      </c>
      <c r="I2775" t="s">
        <v>4745</v>
      </c>
      <c r="J2775" t="s">
        <v>775</v>
      </c>
      <c r="K2775">
        <v>42617</v>
      </c>
      <c r="L2775">
        <v>535.41</v>
      </c>
    </row>
    <row r="2776" spans="1:12">
      <c r="A2776" t="str">
        <v>CA-2016-168830</v>
      </c>
      <c r="B2776" t="str">
        <f>INDEX(Orders[Customer ID], MATCH(A2776, Orders[Order ID],0))</f>
        <v>ML-17395</v>
      </c>
      <c r="C2776" s="4">
        <f>INDEX(Orders[Order Date], MATCH(A2776, Orders[Order ID],0))</f>
        <v>42681</v>
      </c>
      <c r="D2776">
        <f>SUMIF(Orders[Order ID], A2776, Orders[Sales])</f>
        <v>479.97</v>
      </c>
      <c r="I2776" t="s">
        <v>4368</v>
      </c>
      <c r="J2776" t="s">
        <v>1699</v>
      </c>
      <c r="K2776">
        <v>42681</v>
      </c>
      <c r="L2776">
        <v>479.97</v>
      </c>
    </row>
    <row r="2777" spans="1:12">
      <c r="A2777" t="str">
        <v>CA-2016-168844</v>
      </c>
      <c r="B2777" t="str">
        <f>INDEX(Orders[Customer ID], MATCH(A2777, Orders[Order ID],0))</f>
        <v>NM-18520</v>
      </c>
      <c r="C2777" s="4">
        <f>INDEX(Orders[Order Date], MATCH(A2777, Orders[Order ID],0))</f>
        <v>42521</v>
      </c>
      <c r="D2777">
        <f>SUMIF(Orders[Order ID], A2777, Orders[Sales])</f>
        <v>186.85199999999998</v>
      </c>
      <c r="I2777" t="s">
        <v>5127</v>
      </c>
      <c r="J2777" t="s">
        <v>3389</v>
      </c>
      <c r="K2777">
        <v>42521</v>
      </c>
      <c r="L2777">
        <v>186.85199999999998</v>
      </c>
    </row>
    <row r="2778" spans="1:12">
      <c r="A2778" t="str">
        <v>CA-2016-168893</v>
      </c>
      <c r="B2778" t="str">
        <f>INDEX(Orders[Customer ID], MATCH(A2778, Orders[Order ID],0))</f>
        <v>AP-10915</v>
      </c>
      <c r="C2778" s="4">
        <f>INDEX(Orders[Order Date], MATCH(A2778, Orders[Order ID],0))</f>
        <v>42677</v>
      </c>
      <c r="D2778">
        <f>SUMIF(Orders[Order ID], A2778, Orders[Sales])</f>
        <v>903.7700000000001</v>
      </c>
      <c r="I2778" t="s">
        <v>4406</v>
      </c>
      <c r="J2778" t="s">
        <v>2101</v>
      </c>
      <c r="K2778">
        <v>42677</v>
      </c>
      <c r="L2778">
        <v>903.7700000000001</v>
      </c>
    </row>
    <row r="2779" spans="1:12">
      <c r="A2779" t="str">
        <v>CA-2016-168921</v>
      </c>
      <c r="B2779" t="str">
        <f>INDEX(Orders[Customer ID], MATCH(A2779, Orders[Order ID],0))</f>
        <v>AG-10495</v>
      </c>
      <c r="C2779" s="4">
        <f>INDEX(Orders[Order Date], MATCH(A2779, Orders[Order ID],0))</f>
        <v>42663</v>
      </c>
      <c r="D2779">
        <f>SUMIF(Orders[Order ID], A2779, Orders[Sales])</f>
        <v>19.295999999999999</v>
      </c>
      <c r="I2779" t="s">
        <v>4484</v>
      </c>
      <c r="J2779" t="s">
        <v>1812</v>
      </c>
      <c r="K2779">
        <v>42663</v>
      </c>
      <c r="L2779">
        <v>19.295999999999999</v>
      </c>
    </row>
    <row r="2780" spans="1:12">
      <c r="A2780" t="str">
        <v>CA-2016-168956</v>
      </c>
      <c r="B2780" t="str">
        <f>INDEX(Orders[Customer ID], MATCH(A2780, Orders[Order ID],0))</f>
        <v>EA-14035</v>
      </c>
      <c r="C2780" s="4">
        <f>INDEX(Orders[Order Date], MATCH(A2780, Orders[Order ID],0))</f>
        <v>42416</v>
      </c>
      <c r="D2780">
        <f>SUMIF(Orders[Order ID], A2780, Orders[Sales])</f>
        <v>167.18199999999999</v>
      </c>
      <c r="I2780" t="s">
        <v>5467</v>
      </c>
      <c r="J2780" t="s">
        <v>2730</v>
      </c>
      <c r="K2780">
        <v>42416</v>
      </c>
      <c r="L2780">
        <v>167.18199999999999</v>
      </c>
    </row>
    <row r="2781" spans="1:12">
      <c r="A2781" t="str">
        <v>CA-2016-169026</v>
      </c>
      <c r="B2781" t="str">
        <f>INDEX(Orders[Customer ID], MATCH(A2781, Orders[Order ID],0))</f>
        <v>CM-12655</v>
      </c>
      <c r="C2781" s="4">
        <f>INDEX(Orders[Order Date], MATCH(A2781, Orders[Order ID],0))</f>
        <v>42590</v>
      </c>
      <c r="D2781">
        <f>SUMIF(Orders[Order ID], A2781, Orders[Sales])</f>
        <v>23.34</v>
      </c>
      <c r="I2781" t="s">
        <v>4874</v>
      </c>
      <c r="J2781" t="s">
        <v>723</v>
      </c>
      <c r="K2781">
        <v>42590</v>
      </c>
      <c r="L2781">
        <v>23.34</v>
      </c>
    </row>
    <row r="2782" spans="1:12">
      <c r="A2782" t="str">
        <v>CA-2016-169103</v>
      </c>
      <c r="B2782" t="str">
        <f>INDEX(Orders[Customer ID], MATCH(A2782, Orders[Order ID],0))</f>
        <v>ZC-21910</v>
      </c>
      <c r="C2782" s="4">
        <f>INDEX(Orders[Order Date], MATCH(A2782, Orders[Order ID],0))</f>
        <v>42437</v>
      </c>
      <c r="D2782">
        <f>SUMIF(Orders[Order ID], A2782, Orders[Sales])</f>
        <v>1466.32</v>
      </c>
      <c r="I2782" t="s">
        <v>5422</v>
      </c>
      <c r="J2782" t="s">
        <v>1420</v>
      </c>
      <c r="K2782">
        <v>42437</v>
      </c>
      <c r="L2782">
        <v>1466.32</v>
      </c>
    </row>
    <row r="2783" spans="1:12">
      <c r="A2783" t="str">
        <v>CA-2016-169166</v>
      </c>
      <c r="B2783" t="str">
        <f>INDEX(Orders[Customer ID], MATCH(A2783, Orders[Order ID],0))</f>
        <v>SS-20590</v>
      </c>
      <c r="C2783" s="4">
        <f>INDEX(Orders[Order Date], MATCH(A2783, Orders[Order ID],0))</f>
        <v>42499</v>
      </c>
      <c r="D2783">
        <f>SUMIF(Orders[Order ID], A2783, Orders[Sales])</f>
        <v>93.98</v>
      </c>
      <c r="I2783" t="s">
        <v>5210</v>
      </c>
      <c r="J2783" t="s">
        <v>4451</v>
      </c>
      <c r="K2783">
        <v>42499</v>
      </c>
      <c r="L2783">
        <v>93.98</v>
      </c>
    </row>
    <row r="2784" spans="1:12">
      <c r="A2784" t="str">
        <v>CA-2016-169194</v>
      </c>
      <c r="B2784" t="str">
        <f>INDEX(Orders[Customer ID], MATCH(A2784, Orders[Order ID],0))</f>
        <v>LH-16900</v>
      </c>
      <c r="C2784" s="4">
        <f>INDEX(Orders[Order Date], MATCH(A2784, Orders[Order ID],0))</f>
        <v>42541</v>
      </c>
      <c r="D2784">
        <f>SUMIF(Orders[Order ID], A2784, Orders[Sales])</f>
        <v>66.8</v>
      </c>
      <c r="I2784" t="s">
        <v>5046</v>
      </c>
      <c r="J2784" t="s">
        <v>556</v>
      </c>
      <c r="K2784">
        <v>42541</v>
      </c>
      <c r="L2784">
        <v>66.8</v>
      </c>
    </row>
    <row r="2785" spans="1:12">
      <c r="A2785" t="str">
        <v>CA-2016-169215</v>
      </c>
      <c r="B2785" t="str">
        <f>INDEX(Orders[Customer ID], MATCH(A2785, Orders[Order ID],0))</f>
        <v>RE-19450</v>
      </c>
      <c r="C2785" s="4">
        <f>INDEX(Orders[Order Date], MATCH(A2785, Orders[Order ID],0))</f>
        <v>42565</v>
      </c>
      <c r="D2785">
        <f>SUMIF(Orders[Order ID], A2785, Orders[Sales])</f>
        <v>29.61</v>
      </c>
      <c r="I2785" t="s">
        <v>4969</v>
      </c>
      <c r="J2785" t="s">
        <v>3726</v>
      </c>
      <c r="K2785">
        <v>42565</v>
      </c>
      <c r="L2785">
        <v>29.61</v>
      </c>
    </row>
    <row r="2786" spans="1:12">
      <c r="A2786" t="str">
        <v>CA-2016-169334</v>
      </c>
      <c r="B2786" t="str">
        <f>INDEX(Orders[Customer ID], MATCH(A2786, Orders[Order ID],0))</f>
        <v>GW-14605</v>
      </c>
      <c r="C2786" s="4">
        <f>INDEX(Orders[Order Date], MATCH(A2786, Orders[Order ID],0))</f>
        <v>42664</v>
      </c>
      <c r="D2786">
        <f>SUMIF(Orders[Order ID], A2786, Orders[Sales])</f>
        <v>111.672</v>
      </c>
      <c r="I2786" t="s">
        <v>4476</v>
      </c>
      <c r="J2786" t="s">
        <v>761</v>
      </c>
      <c r="K2786">
        <v>42664</v>
      </c>
      <c r="L2786">
        <v>111.672</v>
      </c>
    </row>
    <row r="2787" spans="1:12">
      <c r="A2787" t="str">
        <v>CA-2016-169663</v>
      </c>
      <c r="B2787" t="str">
        <f>INDEX(Orders[Customer ID], MATCH(A2787, Orders[Order ID],0))</f>
        <v>RH-19510</v>
      </c>
      <c r="C2787" s="4">
        <f>INDEX(Orders[Order Date], MATCH(A2787, Orders[Order ID],0))</f>
        <v>42439</v>
      </c>
      <c r="D2787">
        <f>SUMIF(Orders[Order ID], A2787, Orders[Sales])</f>
        <v>3384.45</v>
      </c>
      <c r="I2787" t="s">
        <v>5418</v>
      </c>
      <c r="J2787" t="s">
        <v>4626</v>
      </c>
      <c r="K2787">
        <v>42439</v>
      </c>
      <c r="L2787">
        <v>3384.45</v>
      </c>
    </row>
    <row r="2788" spans="1:12">
      <c r="A2788" t="str">
        <v>CA-2016-169670</v>
      </c>
      <c r="B2788" t="str">
        <f>INDEX(Orders[Customer ID], MATCH(A2788, Orders[Order ID],0))</f>
        <v>JE-15715</v>
      </c>
      <c r="C2788" s="4">
        <f>INDEX(Orders[Order Date], MATCH(A2788, Orders[Order ID],0))</f>
        <v>42729</v>
      </c>
      <c r="D2788">
        <f>SUMIF(Orders[Order ID], A2788, Orders[Sales])</f>
        <v>2563.056</v>
      </c>
      <c r="I2788" t="s">
        <v>3980</v>
      </c>
      <c r="J2788" t="s">
        <v>1244</v>
      </c>
      <c r="K2788">
        <v>42729</v>
      </c>
      <c r="L2788">
        <v>2563.056</v>
      </c>
    </row>
    <row r="2789" spans="1:12">
      <c r="A2789" t="str">
        <v>CA-2016-169824</v>
      </c>
      <c r="B2789" t="str">
        <f>INDEX(Orders[Customer ID], MATCH(A2789, Orders[Order ID],0))</f>
        <v>NS-18640</v>
      </c>
      <c r="C2789" s="4">
        <f>INDEX(Orders[Order Date], MATCH(A2789, Orders[Order ID],0))</f>
        <v>42716</v>
      </c>
      <c r="D2789">
        <f>SUMIF(Orders[Order ID], A2789, Orders[Sales])</f>
        <v>107.07000000000001</v>
      </c>
      <c r="I2789" t="s">
        <v>4055</v>
      </c>
      <c r="J2789" t="s">
        <v>2885</v>
      </c>
      <c r="K2789">
        <v>42716</v>
      </c>
      <c r="L2789">
        <v>107.07000000000001</v>
      </c>
    </row>
    <row r="2790" spans="1:12">
      <c r="A2790" t="str">
        <v>CA-2016-169838</v>
      </c>
      <c r="B2790" t="str">
        <f>INDEX(Orders[Customer ID], MATCH(A2790, Orders[Order ID],0))</f>
        <v>BB-11545</v>
      </c>
      <c r="C2790" s="4">
        <f>INDEX(Orders[Order Date], MATCH(A2790, Orders[Order ID],0))</f>
        <v>42699</v>
      </c>
      <c r="D2790">
        <f>SUMIF(Orders[Order ID], A2790, Orders[Sales])</f>
        <v>1745.9099999999999</v>
      </c>
      <c r="I2790" t="s">
        <v>4209</v>
      </c>
      <c r="J2790" t="s">
        <v>767</v>
      </c>
      <c r="K2790">
        <v>42699</v>
      </c>
      <c r="L2790">
        <v>1745.9099999999999</v>
      </c>
    </row>
    <row r="2791" spans="1:12">
      <c r="A2791" t="str">
        <v>CA-2016-169887</v>
      </c>
      <c r="B2791" t="str">
        <f>INDEX(Orders[Customer ID], MATCH(A2791, Orders[Order ID],0))</f>
        <v>MS-17530</v>
      </c>
      <c r="C2791" s="4">
        <f>INDEX(Orders[Order Date], MATCH(A2791, Orders[Order ID],0))</f>
        <v>42665</v>
      </c>
      <c r="D2791">
        <f>SUMIF(Orders[Order ID], A2791, Orders[Sales])</f>
        <v>116.96</v>
      </c>
      <c r="I2791" t="s">
        <v>4460</v>
      </c>
      <c r="J2791" t="s">
        <v>4461</v>
      </c>
      <c r="K2791">
        <v>42665</v>
      </c>
      <c r="L2791">
        <v>116.96</v>
      </c>
    </row>
    <row r="2792" spans="1:12">
      <c r="A2792" t="str">
        <v>CA-2016-169922</v>
      </c>
      <c r="B2792" t="str">
        <f>INDEX(Orders[Customer ID], MATCH(A2792, Orders[Order ID],0))</f>
        <v>MZ-17515</v>
      </c>
      <c r="C2792" s="4">
        <f>INDEX(Orders[Order Date], MATCH(A2792, Orders[Order ID],0))</f>
        <v>42532</v>
      </c>
      <c r="D2792">
        <f>SUMIF(Orders[Order ID], A2792, Orders[Sales])</f>
        <v>22.16</v>
      </c>
      <c r="I2792" t="s">
        <v>5091</v>
      </c>
      <c r="J2792" t="s">
        <v>3614</v>
      </c>
      <c r="K2792">
        <v>42532</v>
      </c>
      <c r="L2792">
        <v>22.16</v>
      </c>
    </row>
    <row r="2793" spans="1:12">
      <c r="A2793" t="str">
        <v>CA-2016-169943</v>
      </c>
      <c r="B2793" t="str">
        <f>INDEX(Orders[Customer ID], MATCH(A2793, Orders[Order ID],0))</f>
        <v>BN-11515</v>
      </c>
      <c r="C2793" s="4">
        <f>INDEX(Orders[Order Date], MATCH(A2793, Orders[Order ID],0))</f>
        <v>42509</v>
      </c>
      <c r="D2793">
        <f>SUMIF(Orders[Order ID], A2793, Orders[Sales])</f>
        <v>821.22399999999993</v>
      </c>
      <c r="I2793" t="s">
        <v>5179</v>
      </c>
      <c r="J2793" t="s">
        <v>269</v>
      </c>
      <c r="K2793">
        <v>42509</v>
      </c>
      <c r="L2793">
        <v>821.22399999999993</v>
      </c>
    </row>
    <row r="2794" spans="1:12">
      <c r="A2794" t="str">
        <v>CA-2016-169957</v>
      </c>
      <c r="B2794" t="str">
        <f>INDEX(Orders[Customer ID], MATCH(A2794, Orders[Order ID],0))</f>
        <v>SN-20710</v>
      </c>
      <c r="C2794" s="4">
        <f>INDEX(Orders[Order Date], MATCH(A2794, Orders[Order ID],0))</f>
        <v>42639</v>
      </c>
      <c r="D2794">
        <f>SUMIF(Orders[Order ID], A2794, Orders[Sales])</f>
        <v>366.78</v>
      </c>
      <c r="I2794" t="s">
        <v>4568</v>
      </c>
      <c r="J2794" t="s">
        <v>1826</v>
      </c>
      <c r="K2794">
        <v>42639</v>
      </c>
      <c r="L2794">
        <v>366.78</v>
      </c>
    </row>
    <row r="2795" spans="1:12">
      <c r="A2795" t="str">
        <v>CA-2016-169971</v>
      </c>
      <c r="B2795" t="str">
        <f>INDEX(Orders[Customer ID], MATCH(A2795, Orders[Order ID],0))</f>
        <v>IL-15100</v>
      </c>
      <c r="C2795" s="4">
        <f>INDEX(Orders[Order Date], MATCH(A2795, Orders[Order ID],0))</f>
        <v>42617</v>
      </c>
      <c r="D2795">
        <f>SUMIF(Orders[Order ID], A2795, Orders[Sales])</f>
        <v>66.287999999999997</v>
      </c>
      <c r="I2795" t="s">
        <v>4741</v>
      </c>
      <c r="J2795" t="s">
        <v>2682</v>
      </c>
      <c r="K2795">
        <v>42617</v>
      </c>
      <c r="L2795">
        <v>66.287999999999997</v>
      </c>
    </row>
    <row r="2796" spans="1:12">
      <c r="A2796" t="str">
        <v>CA-2017-100013</v>
      </c>
      <c r="B2796" t="str">
        <f>INDEX(Orders[Customer ID], MATCH(A2796, Orders[Order ID],0))</f>
        <v>ZC-21910</v>
      </c>
      <c r="C2796" s="4">
        <f>INDEX(Orders[Order Date], MATCH(A2796, Orders[Order ID],0))</f>
        <v>43045</v>
      </c>
      <c r="D2796">
        <f>SUMIF(Orders[Order ID], A2796, Orders[Sales])</f>
        <v>29.689999999999998</v>
      </c>
      <c r="I2796" t="s">
        <v>1419</v>
      </c>
      <c r="J2796" t="s">
        <v>1420</v>
      </c>
      <c r="K2796">
        <v>43045</v>
      </c>
      <c r="L2796">
        <v>29.689999999999998</v>
      </c>
    </row>
    <row r="2797" spans="1:12">
      <c r="A2797" t="str">
        <v>CA-2017-100055</v>
      </c>
      <c r="B2797" t="str">
        <f>INDEX(Orders[Customer ID], MATCH(A2797, Orders[Order ID],0))</f>
        <v>MD-17860</v>
      </c>
      <c r="C2797" s="4">
        <f>INDEX(Orders[Order Date], MATCH(A2797, Orders[Order ID],0))</f>
        <v>42883</v>
      </c>
      <c r="D2797">
        <f>SUMIF(Orders[Order ID], A2797, Orders[Sales])</f>
        <v>152.59</v>
      </c>
      <c r="I2797" t="s">
        <v>3209</v>
      </c>
      <c r="J2797" t="s">
        <v>989</v>
      </c>
      <c r="K2797">
        <v>42883</v>
      </c>
      <c r="L2797">
        <v>152.59</v>
      </c>
    </row>
    <row r="2798" spans="1:12">
      <c r="A2798" t="str">
        <v>CA-2017-100097</v>
      </c>
      <c r="B2798" t="str">
        <f>INDEX(Orders[Customer ID], MATCH(A2798, Orders[Order ID],0))</f>
        <v>MN-17935</v>
      </c>
      <c r="C2798" s="4">
        <f>INDEX(Orders[Order Date], MATCH(A2798, Orders[Order ID],0))</f>
        <v>43065</v>
      </c>
      <c r="D2798">
        <f>SUMIF(Orders[Order ID], A2798, Orders[Sales])</f>
        <v>1115.25</v>
      </c>
      <c r="I2798" t="s">
        <v>946</v>
      </c>
      <c r="J2798" t="s">
        <v>947</v>
      </c>
      <c r="K2798">
        <v>43065</v>
      </c>
      <c r="L2798">
        <v>1115.25</v>
      </c>
    </row>
    <row r="2799" spans="1:12">
      <c r="A2799" t="str">
        <v>CA-2017-100111</v>
      </c>
      <c r="B2799" t="str">
        <f>INDEX(Orders[Customer ID], MATCH(A2799, Orders[Order ID],0))</f>
        <v>SV-20365</v>
      </c>
      <c r="C2799" s="4">
        <f>INDEX(Orders[Order Date], MATCH(A2799, Orders[Order ID],0))</f>
        <v>42998</v>
      </c>
      <c r="D2799">
        <f>SUMIF(Orders[Order ID], A2799, Orders[Sales])</f>
        <v>7359.9180000000006</v>
      </c>
      <c r="I2799" t="s">
        <v>2156</v>
      </c>
      <c r="J2799" t="s">
        <v>2157</v>
      </c>
      <c r="K2799">
        <v>42998</v>
      </c>
      <c r="L2799">
        <v>7359.9180000000006</v>
      </c>
    </row>
    <row r="2800" spans="1:12">
      <c r="A2800" t="str">
        <v>CA-2017-100160</v>
      </c>
      <c r="B2800" t="str">
        <f>INDEX(Orders[Customer ID], MATCH(A2800, Orders[Order ID],0))</f>
        <v>CB-12025</v>
      </c>
      <c r="C2800" s="4">
        <f>INDEX(Orders[Order Date], MATCH(A2800, Orders[Order ID],0))</f>
        <v>42985</v>
      </c>
      <c r="D2800">
        <f>SUMIF(Orders[Order ID], A2800, Orders[Sales])</f>
        <v>49.688000000000002</v>
      </c>
      <c r="I2800" t="s">
        <v>2390</v>
      </c>
      <c r="J2800" t="s">
        <v>1273</v>
      </c>
      <c r="K2800">
        <v>42985</v>
      </c>
      <c r="L2800">
        <v>49.688000000000002</v>
      </c>
    </row>
    <row r="2801" spans="1:12">
      <c r="A2801" t="str">
        <v>CA-2017-100202</v>
      </c>
      <c r="B2801" t="str">
        <f>INDEX(Orders[Customer ID], MATCH(A2801, Orders[Order ID],0))</f>
        <v>BD-11620</v>
      </c>
      <c r="C2801" s="4">
        <f>INDEX(Orders[Order Date], MATCH(A2801, Orders[Order ID],0))</f>
        <v>42735</v>
      </c>
      <c r="D2801">
        <f>SUMIF(Orders[Order ID], A2801, Orders[Sales])</f>
        <v>302.37599999999998</v>
      </c>
      <c r="I2801" t="s">
        <v>3928</v>
      </c>
      <c r="J2801" t="s">
        <v>1689</v>
      </c>
      <c r="K2801">
        <v>42735</v>
      </c>
      <c r="L2801">
        <v>302.37599999999998</v>
      </c>
    </row>
    <row r="2802" spans="1:12">
      <c r="A2802" t="str">
        <v>CA-2017-100223</v>
      </c>
      <c r="B2802" t="str">
        <f>INDEX(Orders[Customer ID], MATCH(A2802, Orders[Order ID],0))</f>
        <v>LS-16945</v>
      </c>
      <c r="C2802" s="4">
        <f>INDEX(Orders[Order Date], MATCH(A2802, Orders[Order ID],0))</f>
        <v>42921</v>
      </c>
      <c r="D2802">
        <f>SUMIF(Orders[Order ID], A2802, Orders[Sales])</f>
        <v>396.39400000000001</v>
      </c>
      <c r="I2802" t="s">
        <v>2916</v>
      </c>
      <c r="J2802" t="s">
        <v>2917</v>
      </c>
      <c r="K2802">
        <v>42921</v>
      </c>
      <c r="L2802">
        <v>396.39400000000001</v>
      </c>
    </row>
    <row r="2803" spans="1:12">
      <c r="A2803" t="str">
        <v>CA-2017-100230</v>
      </c>
      <c r="B2803" t="str">
        <f>INDEX(Orders[Customer ID], MATCH(A2803, Orders[Order ID],0))</f>
        <v>AA-10375</v>
      </c>
      <c r="C2803" s="4">
        <f>INDEX(Orders[Order Date], MATCH(A2803, Orders[Order ID],0))</f>
        <v>43080</v>
      </c>
      <c r="D2803">
        <f>SUMIF(Orders[Order ID], A2803, Orders[Sales])</f>
        <v>149.87200000000001</v>
      </c>
      <c r="I2803" t="s">
        <v>462</v>
      </c>
      <c r="J2803" t="s">
        <v>463</v>
      </c>
      <c r="K2803">
        <v>43080</v>
      </c>
      <c r="L2803">
        <v>149.87200000000001</v>
      </c>
    </row>
    <row r="2804" spans="1:12">
      <c r="A2804" t="str">
        <v>CA-2017-100237</v>
      </c>
      <c r="B2804" t="str">
        <f>INDEX(Orders[Customer ID], MATCH(A2804, Orders[Order ID],0))</f>
        <v>SV-20815</v>
      </c>
      <c r="C2804" s="4">
        <f>INDEX(Orders[Order Date], MATCH(A2804, Orders[Order ID],0))</f>
        <v>43023</v>
      </c>
      <c r="D2804">
        <f>SUMIF(Orders[Order ID], A2804, Orders[Sales])</f>
        <v>11.68</v>
      </c>
      <c r="I2804" t="s">
        <v>1799</v>
      </c>
      <c r="J2804" t="s">
        <v>1800</v>
      </c>
      <c r="K2804">
        <v>43023</v>
      </c>
      <c r="L2804">
        <v>11.68</v>
      </c>
    </row>
    <row r="2805" spans="1:12">
      <c r="A2805" t="str">
        <v>CA-2017-100314</v>
      </c>
      <c r="B2805" t="str">
        <f>INDEX(Orders[Customer ID], MATCH(A2805, Orders[Order ID],0))</f>
        <v>AS-10630</v>
      </c>
      <c r="C2805" s="4">
        <f>INDEX(Orders[Order Date], MATCH(A2805, Orders[Order ID],0))</f>
        <v>43007</v>
      </c>
      <c r="D2805">
        <f>SUMIF(Orders[Order ID], A2805, Orders[Sales])</f>
        <v>372.44599999999997</v>
      </c>
      <c r="I2805" t="s">
        <v>1988</v>
      </c>
      <c r="J2805" t="s">
        <v>1989</v>
      </c>
      <c r="K2805">
        <v>43007</v>
      </c>
      <c r="L2805">
        <v>372.44599999999997</v>
      </c>
    </row>
    <row r="2806" spans="1:12">
      <c r="A2806" t="str">
        <v>CA-2017-100335</v>
      </c>
      <c r="B2806" t="str">
        <f>INDEX(Orders[Customer ID], MATCH(A2806, Orders[Order ID],0))</f>
        <v>NF-18595</v>
      </c>
      <c r="C2806" s="4">
        <f>INDEX(Orders[Order Date], MATCH(A2806, Orders[Order ID],0))</f>
        <v>42985</v>
      </c>
      <c r="D2806">
        <f>SUMIF(Orders[Order ID], A2806, Orders[Sales])</f>
        <v>73.007999999999996</v>
      </c>
      <c r="I2806" t="s">
        <v>2385</v>
      </c>
      <c r="J2806" t="s">
        <v>2386</v>
      </c>
      <c r="K2806">
        <v>42985</v>
      </c>
      <c r="L2806">
        <v>73.007999999999996</v>
      </c>
    </row>
    <row r="2807" spans="1:12">
      <c r="A2807" t="str">
        <v>CA-2017-100356</v>
      </c>
      <c r="B2807" t="str">
        <f>INDEX(Orders[Customer ID], MATCH(A2807, Orders[Order ID],0))</f>
        <v>SP-20920</v>
      </c>
      <c r="C2807" s="4">
        <f>INDEX(Orders[Order Date], MATCH(A2807, Orders[Order ID],0))</f>
        <v>43029</v>
      </c>
      <c r="D2807">
        <f>SUMIF(Orders[Order ID], A2807, Orders[Sales])</f>
        <v>23.992000000000001</v>
      </c>
      <c r="I2807" t="s">
        <v>1713</v>
      </c>
      <c r="J2807" t="s">
        <v>1714</v>
      </c>
      <c r="K2807">
        <v>43029</v>
      </c>
      <c r="L2807">
        <v>23.992000000000001</v>
      </c>
    </row>
    <row r="2808" spans="1:12">
      <c r="A2808" t="str">
        <v>CA-2017-100384</v>
      </c>
      <c r="B2808" t="str">
        <f>INDEX(Orders[Customer ID], MATCH(A2808, Orders[Order ID],0))</f>
        <v>NH-18610</v>
      </c>
      <c r="C2808" s="4">
        <f>INDEX(Orders[Order Date], MATCH(A2808, Orders[Order ID],0))</f>
        <v>42910</v>
      </c>
      <c r="D2808">
        <f>SUMIF(Orders[Order ID], A2808, Orders[Sales])</f>
        <v>421.42</v>
      </c>
      <c r="I2808" t="s">
        <v>3005</v>
      </c>
      <c r="J2808" t="s">
        <v>3006</v>
      </c>
      <c r="K2808">
        <v>42910</v>
      </c>
      <c r="L2808">
        <v>421.42</v>
      </c>
    </row>
    <row r="2809" spans="1:12">
      <c r="A2809" t="str">
        <v>CA-2017-100412</v>
      </c>
      <c r="B2809" t="str">
        <f>INDEX(Orders[Customer ID], MATCH(A2809, Orders[Order ID],0))</f>
        <v>SR-20425</v>
      </c>
      <c r="C2809" s="4">
        <f>INDEX(Orders[Order Date], MATCH(A2809, Orders[Order ID],0))</f>
        <v>43091</v>
      </c>
      <c r="D2809">
        <f>SUMIF(Orders[Order ID], A2809, Orders[Sales])</f>
        <v>141.96</v>
      </c>
      <c r="I2809" t="s">
        <v>249</v>
      </c>
      <c r="J2809" t="s">
        <v>250</v>
      </c>
      <c r="K2809">
        <v>43091</v>
      </c>
      <c r="L2809">
        <v>141.96</v>
      </c>
    </row>
    <row r="2810" spans="1:12">
      <c r="A2810" t="str">
        <v>CA-2017-100426</v>
      </c>
      <c r="B2810" t="str">
        <f>INDEX(Orders[Customer ID], MATCH(A2810, Orders[Order ID],0))</f>
        <v>DC-12850</v>
      </c>
      <c r="C2810" s="4">
        <f>INDEX(Orders[Order Date], MATCH(A2810, Orders[Order ID],0))</f>
        <v>42890</v>
      </c>
      <c r="D2810">
        <f>SUMIF(Orders[Order ID], A2810, Orders[Sales])</f>
        <v>12.48</v>
      </c>
      <c r="I2810" t="s">
        <v>3150</v>
      </c>
      <c r="J2810" t="s">
        <v>1036</v>
      </c>
      <c r="K2810">
        <v>42890</v>
      </c>
      <c r="L2810">
        <v>12.48</v>
      </c>
    </row>
    <row r="2811" spans="1:12">
      <c r="A2811" t="str">
        <v>CA-2017-100433</v>
      </c>
      <c r="B2811" t="str">
        <f>INDEX(Orders[Customer ID], MATCH(A2811, Orders[Order ID],0))</f>
        <v>SJ-20125</v>
      </c>
      <c r="C2811" s="4">
        <f>INDEX(Orders[Order Date], MATCH(A2811, Orders[Order ID],0))</f>
        <v>42958</v>
      </c>
      <c r="D2811">
        <f>SUMIF(Orders[Order ID], A2811, Orders[Sales])</f>
        <v>25.92</v>
      </c>
      <c r="I2811" t="s">
        <v>2679</v>
      </c>
      <c r="J2811" t="s">
        <v>2027</v>
      </c>
      <c r="K2811">
        <v>42958</v>
      </c>
      <c r="L2811">
        <v>25.92</v>
      </c>
    </row>
    <row r="2812" spans="1:12">
      <c r="A2812" t="str">
        <v>CA-2017-100524</v>
      </c>
      <c r="B2812" t="str">
        <f>INDEX(Orders[Customer ID], MATCH(A2812, Orders[Order ID],0))</f>
        <v>CM-12115</v>
      </c>
      <c r="C2812" s="4">
        <f>INDEX(Orders[Order Date], MATCH(A2812, Orders[Order ID],0))</f>
        <v>42825</v>
      </c>
      <c r="D2812">
        <f>SUMIF(Orders[Order ID], A2812, Orders[Sales])</f>
        <v>782.4</v>
      </c>
      <c r="I2812" t="s">
        <v>3558</v>
      </c>
      <c r="J2812" t="s">
        <v>255</v>
      </c>
      <c r="K2812">
        <v>42825</v>
      </c>
      <c r="L2812">
        <v>782.4</v>
      </c>
    </row>
    <row r="2813" spans="1:12">
      <c r="A2813" t="str">
        <v>CA-2017-100580</v>
      </c>
      <c r="B2813" t="str">
        <f>INDEX(Orders[Customer ID], MATCH(A2813, Orders[Order ID],0))</f>
        <v>MK-17905</v>
      </c>
      <c r="C2813" s="4">
        <f>INDEX(Orders[Order Date], MATCH(A2813, Orders[Order ID],0))</f>
        <v>42960</v>
      </c>
      <c r="D2813">
        <f>SUMIF(Orders[Order ID], A2813, Orders[Sales])</f>
        <v>36.024000000000001</v>
      </c>
      <c r="I2813" t="s">
        <v>2661</v>
      </c>
      <c r="J2813" t="s">
        <v>751</v>
      </c>
      <c r="K2813">
        <v>42960</v>
      </c>
      <c r="L2813">
        <v>36.024000000000001</v>
      </c>
    </row>
    <row r="2814" spans="1:12">
      <c r="A2814" t="str">
        <v>CA-2017-100601</v>
      </c>
      <c r="B2814" t="str">
        <f>INDEX(Orders[Customer ID], MATCH(A2814, Orders[Order ID],0))</f>
        <v>JK-15370</v>
      </c>
      <c r="C2814" s="4">
        <f>INDEX(Orders[Order Date], MATCH(A2814, Orders[Order ID],0))</f>
        <v>43055</v>
      </c>
      <c r="D2814">
        <f>SUMIF(Orders[Order ID], A2814, Orders[Sales])</f>
        <v>48.86</v>
      </c>
      <c r="I2814" t="s">
        <v>1202</v>
      </c>
      <c r="J2814" t="s">
        <v>1203</v>
      </c>
      <c r="K2814">
        <v>43055</v>
      </c>
      <c r="L2814">
        <v>48.86</v>
      </c>
    </row>
    <row r="2815" spans="1:12">
      <c r="A2815" t="str">
        <v>CA-2017-100615</v>
      </c>
      <c r="B2815" t="str">
        <f>INDEX(Orders[Customer ID], MATCH(A2815, Orders[Order ID],0))</f>
        <v>SJ-20215</v>
      </c>
      <c r="C2815" s="4">
        <f>INDEX(Orders[Order Date], MATCH(A2815, Orders[Order ID],0))</f>
        <v>42845</v>
      </c>
      <c r="D2815">
        <f>SUMIF(Orders[Order ID], A2815, Orders[Sales])</f>
        <v>347.37799999999999</v>
      </c>
      <c r="I2815" t="s">
        <v>3455</v>
      </c>
      <c r="J2815" t="s">
        <v>816</v>
      </c>
      <c r="K2815">
        <v>42845</v>
      </c>
      <c r="L2815">
        <v>347.37799999999999</v>
      </c>
    </row>
    <row r="2816" spans="1:12">
      <c r="A2816" t="str">
        <v>CA-2017-100622</v>
      </c>
      <c r="B2816" t="str">
        <f>INDEX(Orders[Customer ID], MATCH(A2816, Orders[Order ID],0))</f>
        <v>DK-13090</v>
      </c>
      <c r="C2816" s="4">
        <f>INDEX(Orders[Order Date], MATCH(A2816, Orders[Order ID],0))</f>
        <v>43042</v>
      </c>
      <c r="D2816">
        <f>SUMIF(Orders[Order ID], A2816, Orders[Sales])</f>
        <v>1030.7420000000002</v>
      </c>
      <c r="I2816" t="s">
        <v>1538</v>
      </c>
      <c r="J2816" t="s">
        <v>1153</v>
      </c>
      <c r="K2816">
        <v>43042</v>
      </c>
      <c r="L2816">
        <v>1030.7420000000002</v>
      </c>
    </row>
    <row r="2817" spans="1:12">
      <c r="A2817" t="str">
        <v>CA-2017-100636</v>
      </c>
      <c r="B2817" t="str">
        <f>INDEX(Orders[Customer ID], MATCH(A2817, Orders[Order ID],0))</f>
        <v>DO-13435</v>
      </c>
      <c r="C2817" s="4">
        <f>INDEX(Orders[Order Date], MATCH(A2817, Orders[Order ID],0))</f>
        <v>42912</v>
      </c>
      <c r="D2817">
        <f>SUMIF(Orders[Order ID], A2817, Orders[Sales])</f>
        <v>272.94</v>
      </c>
      <c r="I2817" t="s">
        <v>2991</v>
      </c>
      <c r="J2817" t="s">
        <v>2617</v>
      </c>
      <c r="K2817">
        <v>42912</v>
      </c>
      <c r="L2817">
        <v>272.94</v>
      </c>
    </row>
    <row r="2818" spans="1:12">
      <c r="A2818" t="str">
        <v>CA-2017-100650</v>
      </c>
      <c r="B2818" t="str">
        <f>INDEX(Orders[Customer ID], MATCH(A2818, Orders[Order ID],0))</f>
        <v>DK-13225</v>
      </c>
      <c r="C2818" s="4">
        <f>INDEX(Orders[Order Date], MATCH(A2818, Orders[Order ID],0))</f>
        <v>42915</v>
      </c>
      <c r="D2818">
        <f>SUMIF(Orders[Order ID], A2818, Orders[Sales])</f>
        <v>1295.78</v>
      </c>
      <c r="I2818" t="s">
        <v>2961</v>
      </c>
      <c r="J2818" t="s">
        <v>295</v>
      </c>
      <c r="K2818">
        <v>42915</v>
      </c>
      <c r="L2818">
        <v>1295.78</v>
      </c>
    </row>
    <row r="2819" spans="1:12">
      <c r="A2819" t="str">
        <v>CA-2017-100748</v>
      </c>
      <c r="B2819" t="str">
        <f>INDEX(Orders[Customer ID], MATCH(A2819, Orders[Order ID],0))</f>
        <v>RB-19795</v>
      </c>
      <c r="C2819" s="4">
        <f>INDEX(Orders[Order Date], MATCH(A2819, Orders[Order ID],0))</f>
        <v>42868</v>
      </c>
      <c r="D2819">
        <f>SUMIF(Orders[Order ID], A2819, Orders[Sales])</f>
        <v>58.48</v>
      </c>
      <c r="I2819" t="s">
        <v>3299</v>
      </c>
      <c r="J2819" t="s">
        <v>884</v>
      </c>
      <c r="K2819">
        <v>42868</v>
      </c>
      <c r="L2819">
        <v>58.48</v>
      </c>
    </row>
    <row r="2820" spans="1:12">
      <c r="A2820" t="str">
        <v>CA-2017-100783</v>
      </c>
      <c r="B2820" t="str">
        <f>INDEX(Orders[Customer ID], MATCH(A2820, Orders[Order ID],0))</f>
        <v>JK-16120</v>
      </c>
      <c r="C2820" s="4">
        <f>INDEX(Orders[Order Date], MATCH(A2820, Orders[Order ID],0))</f>
        <v>42982</v>
      </c>
      <c r="D2820">
        <f>SUMIF(Orders[Order ID], A2820, Orders[Sales])</f>
        <v>30.384</v>
      </c>
      <c r="I2820" t="s">
        <v>2446</v>
      </c>
      <c r="J2820" t="s">
        <v>2447</v>
      </c>
      <c r="K2820">
        <v>42982</v>
      </c>
      <c r="L2820">
        <v>30.384</v>
      </c>
    </row>
    <row r="2821" spans="1:12">
      <c r="A2821" t="str">
        <v>CA-2017-100811</v>
      </c>
      <c r="B2821" t="str">
        <f>INDEX(Orders[Customer ID], MATCH(A2821, Orders[Order ID],0))</f>
        <v>CC-12475</v>
      </c>
      <c r="C2821" s="4">
        <f>INDEX(Orders[Order Date], MATCH(A2821, Orders[Order ID],0))</f>
        <v>43060</v>
      </c>
      <c r="D2821">
        <f>SUMIF(Orders[Order ID], A2821, Orders[Sales])</f>
        <v>47.744</v>
      </c>
      <c r="I2821" t="s">
        <v>1054</v>
      </c>
      <c r="J2821" t="s">
        <v>1055</v>
      </c>
      <c r="K2821">
        <v>43060</v>
      </c>
      <c r="L2821">
        <v>47.744</v>
      </c>
    </row>
    <row r="2822" spans="1:12">
      <c r="A2822" t="str">
        <v>CA-2017-100825</v>
      </c>
      <c r="B2822" t="str">
        <f>INDEX(Orders[Customer ID], MATCH(A2822, Orders[Order ID],0))</f>
        <v>KD-16495</v>
      </c>
      <c r="C2822" s="4">
        <f>INDEX(Orders[Order Date], MATCH(A2822, Orders[Order ID],0))</f>
        <v>42987</v>
      </c>
      <c r="D2822">
        <f>SUMIF(Orders[Order ID], A2822, Orders[Sales])</f>
        <v>99.87</v>
      </c>
      <c r="I2822" t="s">
        <v>2346</v>
      </c>
      <c r="J2822" t="s">
        <v>2347</v>
      </c>
      <c r="K2822">
        <v>42987</v>
      </c>
      <c r="L2822">
        <v>99.87</v>
      </c>
    </row>
    <row r="2823" spans="1:12">
      <c r="A2823" t="str">
        <v>CA-2017-100902</v>
      </c>
      <c r="B2823" t="str">
        <f>INDEX(Orders[Customer ID], MATCH(A2823, Orders[Order ID],0))</f>
        <v>CK-12595</v>
      </c>
      <c r="C2823" s="4">
        <f>INDEX(Orders[Order Date], MATCH(A2823, Orders[Order ID],0))</f>
        <v>43056</v>
      </c>
      <c r="D2823">
        <f>SUMIF(Orders[Order ID], A2823, Orders[Sales])</f>
        <v>699.40000000000009</v>
      </c>
      <c r="I2823" t="s">
        <v>1185</v>
      </c>
      <c r="J2823" t="s">
        <v>1186</v>
      </c>
      <c r="K2823">
        <v>43056</v>
      </c>
      <c r="L2823">
        <v>699.40000000000009</v>
      </c>
    </row>
    <row r="2824" spans="1:12">
      <c r="A2824" t="str">
        <v>CA-2017-100951</v>
      </c>
      <c r="B2824" t="str">
        <f>INDEX(Orders[Customer ID], MATCH(A2824, Orders[Order ID],0))</f>
        <v>NC-18625</v>
      </c>
      <c r="C2824" s="4">
        <f>INDEX(Orders[Order Date], MATCH(A2824, Orders[Order ID],0))</f>
        <v>42895</v>
      </c>
      <c r="D2824">
        <f>SUMIF(Orders[Order ID], A2824, Orders[Sales])</f>
        <v>720.76</v>
      </c>
      <c r="I2824" t="s">
        <v>3130</v>
      </c>
      <c r="J2824" t="s">
        <v>3131</v>
      </c>
      <c r="K2824">
        <v>42895</v>
      </c>
      <c r="L2824">
        <v>720.76</v>
      </c>
    </row>
    <row r="2825" spans="1:12">
      <c r="A2825" t="str">
        <v>CA-2017-101014</v>
      </c>
      <c r="B2825" t="str">
        <f>INDEX(Orders[Customer ID], MATCH(A2825, Orders[Order ID],0))</f>
        <v>RW-19540</v>
      </c>
      <c r="C2825" s="4">
        <f>INDEX(Orders[Order Date], MATCH(A2825, Orders[Order ID],0))</f>
        <v>42976</v>
      </c>
      <c r="D2825">
        <f>SUMIF(Orders[Order ID], A2825, Orders[Sales])</f>
        <v>148.02000000000001</v>
      </c>
      <c r="I2825" t="s">
        <v>2534</v>
      </c>
      <c r="J2825" t="s">
        <v>2511</v>
      </c>
      <c r="K2825">
        <v>42976</v>
      </c>
      <c r="L2825">
        <v>148.02000000000001</v>
      </c>
    </row>
    <row r="2826" spans="1:12">
      <c r="A2826" t="str">
        <v>CA-2017-101042</v>
      </c>
      <c r="B2826" t="str">
        <f>INDEX(Orders[Customer ID], MATCH(A2826, Orders[Order ID],0))</f>
        <v>AB-10105</v>
      </c>
      <c r="C2826" s="4">
        <f>INDEX(Orders[Order Date], MATCH(A2826, Orders[Order ID],0))</f>
        <v>43058</v>
      </c>
      <c r="D2826">
        <f>SUMIF(Orders[Order ID], A2826, Orders[Sales])</f>
        <v>843.84</v>
      </c>
      <c r="I2826" t="s">
        <v>1114</v>
      </c>
      <c r="J2826" t="s">
        <v>1115</v>
      </c>
      <c r="K2826">
        <v>43058</v>
      </c>
      <c r="L2826">
        <v>843.84</v>
      </c>
    </row>
    <row r="2827" spans="1:12">
      <c r="A2827" t="str">
        <v>CA-2017-101049</v>
      </c>
      <c r="B2827" t="str">
        <f>INDEX(Orders[Customer ID], MATCH(A2827, Orders[Order ID],0))</f>
        <v>AS-10240</v>
      </c>
      <c r="C2827" s="4">
        <f>INDEX(Orders[Order Date], MATCH(A2827, Orders[Order ID],0))</f>
        <v>42907</v>
      </c>
      <c r="D2827">
        <f>SUMIF(Orders[Order ID], A2827, Orders[Sales])</f>
        <v>59.176000000000002</v>
      </c>
      <c r="I2827" t="s">
        <v>3019</v>
      </c>
      <c r="J2827" t="s">
        <v>3020</v>
      </c>
      <c r="K2827">
        <v>42907</v>
      </c>
      <c r="L2827">
        <v>59.176000000000002</v>
      </c>
    </row>
    <row r="2828" spans="1:12">
      <c r="A2828" t="str">
        <v>CA-2017-101077</v>
      </c>
      <c r="B2828" t="str">
        <f>INDEX(Orders[Customer ID], MATCH(A2828, Orders[Order ID],0))</f>
        <v>DB-13660</v>
      </c>
      <c r="C2828" s="4">
        <f>INDEX(Orders[Order Date], MATCH(A2828, Orders[Order ID],0))</f>
        <v>42819</v>
      </c>
      <c r="D2828">
        <f>SUMIF(Orders[Order ID], A2828, Orders[Sales])</f>
        <v>6.8479999999999999</v>
      </c>
      <c r="I2828" t="s">
        <v>3601</v>
      </c>
      <c r="J2828" t="s">
        <v>325</v>
      </c>
      <c r="K2828">
        <v>42819</v>
      </c>
      <c r="L2828">
        <v>6.8479999999999999</v>
      </c>
    </row>
    <row r="2829" spans="1:12">
      <c r="A2829" t="str">
        <v>CA-2017-101182</v>
      </c>
      <c r="B2829" t="str">
        <f>INDEX(Orders[Customer ID], MATCH(A2829, Orders[Order ID],0))</f>
        <v>KB-16405</v>
      </c>
      <c r="C2829" s="4">
        <f>INDEX(Orders[Order Date], MATCH(A2829, Orders[Order ID],0))</f>
        <v>42982</v>
      </c>
      <c r="D2829">
        <f>SUMIF(Orders[Order ID], A2829, Orders[Sales])</f>
        <v>56.136000000000003</v>
      </c>
      <c r="I2829" t="s">
        <v>2420</v>
      </c>
      <c r="J2829" t="s">
        <v>2421</v>
      </c>
      <c r="K2829">
        <v>42982</v>
      </c>
      <c r="L2829">
        <v>56.136000000000003</v>
      </c>
    </row>
    <row r="2830" spans="1:12">
      <c r="A2830" t="str">
        <v>CA-2017-101210</v>
      </c>
      <c r="B2830" t="str">
        <f>INDEX(Orders[Customer ID], MATCH(A2830, Orders[Order ID],0))</f>
        <v>DW-13540</v>
      </c>
      <c r="C2830" s="4">
        <f>INDEX(Orders[Order Date], MATCH(A2830, Orders[Order ID],0))</f>
        <v>42972</v>
      </c>
      <c r="D2830">
        <f>SUMIF(Orders[Order ID], A2830, Orders[Sales])</f>
        <v>13.151999999999999</v>
      </c>
      <c r="I2830" t="s">
        <v>2573</v>
      </c>
      <c r="J2830" t="s">
        <v>2092</v>
      </c>
      <c r="K2830">
        <v>42972</v>
      </c>
      <c r="L2830">
        <v>13.151999999999999</v>
      </c>
    </row>
    <row r="2831" spans="1:12">
      <c r="A2831" t="str">
        <v>CA-2017-101245</v>
      </c>
      <c r="B2831" t="str">
        <f>INDEX(Orders[Customer ID], MATCH(A2831, Orders[Order ID],0))</f>
        <v>LW-16990</v>
      </c>
      <c r="C2831" s="4">
        <f>INDEX(Orders[Order Date], MATCH(A2831, Orders[Order ID],0))</f>
        <v>43066</v>
      </c>
      <c r="D2831">
        <f>SUMIF(Orders[Order ID], A2831, Orders[Sales])</f>
        <v>410.71000000000004</v>
      </c>
      <c r="I2831" t="s">
        <v>903</v>
      </c>
      <c r="J2831" t="s">
        <v>904</v>
      </c>
      <c r="K2831">
        <v>43066</v>
      </c>
      <c r="L2831">
        <v>410.71000000000004</v>
      </c>
    </row>
    <row r="2832" spans="1:12">
      <c r="A2832" t="str">
        <v>CA-2017-101273</v>
      </c>
      <c r="B2832" t="str">
        <f>INDEX(Orders[Customer ID], MATCH(A2832, Orders[Order ID],0))</f>
        <v>ST-20530</v>
      </c>
      <c r="C2832" s="4">
        <f>INDEX(Orders[Order Date], MATCH(A2832, Orders[Order ID],0))</f>
        <v>42974</v>
      </c>
      <c r="D2832">
        <f>SUMIF(Orders[Order ID], A2832, Orders[Sales])</f>
        <v>14.336</v>
      </c>
      <c r="I2832" t="s">
        <v>2557</v>
      </c>
      <c r="J2832" t="s">
        <v>2558</v>
      </c>
      <c r="K2832">
        <v>42974</v>
      </c>
      <c r="L2832">
        <v>14.336</v>
      </c>
    </row>
    <row r="2833" spans="1:12">
      <c r="A2833" t="str">
        <v>CA-2017-101308</v>
      </c>
      <c r="B2833" t="str">
        <f>INDEX(Orders[Customer ID], MATCH(A2833, Orders[Order ID],0))</f>
        <v>FG-14260</v>
      </c>
      <c r="C2833" s="4">
        <f>INDEX(Orders[Order Date], MATCH(A2833, Orders[Order ID],0))</f>
        <v>43010</v>
      </c>
      <c r="D2833">
        <f>SUMIF(Orders[Order ID], A2833, Orders[Sales])</f>
        <v>93.724000000000004</v>
      </c>
      <c r="I2833" t="s">
        <v>1947</v>
      </c>
      <c r="J2833" t="s">
        <v>940</v>
      </c>
      <c r="K2833">
        <v>43010</v>
      </c>
      <c r="L2833">
        <v>93.724000000000004</v>
      </c>
    </row>
    <row r="2834" spans="1:12">
      <c r="A2834" t="str">
        <v>CA-2017-101322</v>
      </c>
      <c r="B2834" t="str">
        <f>INDEX(Orders[Customer ID], MATCH(A2834, Orders[Order ID],0))</f>
        <v>JG-15310</v>
      </c>
      <c r="C2834" s="4">
        <f>INDEX(Orders[Order Date], MATCH(A2834, Orders[Order ID],0))</f>
        <v>43097</v>
      </c>
      <c r="D2834">
        <f>SUMIF(Orders[Order ID], A2834, Orders[Sales])</f>
        <v>340.70400000000001</v>
      </c>
      <c r="I2834" t="s">
        <v>81</v>
      </c>
      <c r="J2834" t="s">
        <v>82</v>
      </c>
      <c r="K2834">
        <v>43097</v>
      </c>
      <c r="L2834">
        <v>340.70400000000001</v>
      </c>
    </row>
    <row r="2835" spans="1:12">
      <c r="A2835" t="str">
        <v>CA-2017-101434</v>
      </c>
      <c r="B2835" t="str">
        <f>INDEX(Orders[Customer ID], MATCH(A2835, Orders[Order ID],0))</f>
        <v>TR-21325</v>
      </c>
      <c r="C2835" s="4">
        <f>INDEX(Orders[Order Date], MATCH(A2835, Orders[Order ID],0))</f>
        <v>42906</v>
      </c>
      <c r="D2835">
        <f>SUMIF(Orders[Order ID], A2835, Orders[Sales])</f>
        <v>249.79</v>
      </c>
      <c r="I2835" t="s">
        <v>3023</v>
      </c>
      <c r="J2835" t="s">
        <v>3024</v>
      </c>
      <c r="K2835">
        <v>42906</v>
      </c>
      <c r="L2835">
        <v>249.79</v>
      </c>
    </row>
    <row r="2836" spans="1:12">
      <c r="A2836" t="str">
        <v>CA-2017-101483</v>
      </c>
      <c r="B2836" t="str">
        <f>INDEX(Orders[Customer ID], MATCH(A2836, Orders[Order ID],0))</f>
        <v>AG-10675</v>
      </c>
      <c r="C2836" s="4">
        <f>INDEX(Orders[Order Date], MATCH(A2836, Orders[Order ID],0))</f>
        <v>42945</v>
      </c>
      <c r="D2836">
        <f>SUMIF(Orders[Order ID], A2836, Orders[Sales])</f>
        <v>61.216000000000001</v>
      </c>
      <c r="I2836" t="s">
        <v>2754</v>
      </c>
      <c r="J2836" t="s">
        <v>2067</v>
      </c>
      <c r="K2836">
        <v>42945</v>
      </c>
      <c r="L2836">
        <v>61.216000000000001</v>
      </c>
    </row>
    <row r="2837" spans="1:12">
      <c r="A2837" t="str">
        <v>CA-2017-101574</v>
      </c>
      <c r="B2837" t="str">
        <f>INDEX(Orders[Customer ID], MATCH(A2837, Orders[Order ID],0))</f>
        <v>BD-11725</v>
      </c>
      <c r="C2837" s="4">
        <f>INDEX(Orders[Order Date], MATCH(A2837, Orders[Order ID],0))</f>
        <v>43006</v>
      </c>
      <c r="D2837">
        <f>SUMIF(Orders[Order ID], A2837, Orders[Sales])</f>
        <v>9.24</v>
      </c>
      <c r="I2837" t="s">
        <v>2020</v>
      </c>
      <c r="J2837" t="s">
        <v>2021</v>
      </c>
      <c r="K2837">
        <v>43006</v>
      </c>
      <c r="L2837">
        <v>9.24</v>
      </c>
    </row>
    <row r="2838" spans="1:12">
      <c r="A2838" t="str">
        <v>CA-2017-101581</v>
      </c>
      <c r="B2838" t="str">
        <f>INDEX(Orders[Customer ID], MATCH(A2838, Orders[Order ID],0))</f>
        <v>DW-13195</v>
      </c>
      <c r="C2838" s="4">
        <f>INDEX(Orders[Order Date], MATCH(A2838, Orders[Order ID],0))</f>
        <v>43030</v>
      </c>
      <c r="D2838">
        <f>SUMIF(Orders[Order ID], A2838, Orders[Sales])</f>
        <v>177.22499999999999</v>
      </c>
      <c r="I2838" t="s">
        <v>1685</v>
      </c>
      <c r="J2838" t="s">
        <v>1686</v>
      </c>
      <c r="K2838">
        <v>43030</v>
      </c>
      <c r="L2838">
        <v>177.22499999999999</v>
      </c>
    </row>
    <row r="2839" spans="1:12">
      <c r="A2839" t="str">
        <v>CA-2017-101637</v>
      </c>
      <c r="B2839" t="str">
        <f>INDEX(Orders[Customer ID], MATCH(A2839, Orders[Order ID],0))</f>
        <v>AC-10615</v>
      </c>
      <c r="C2839" s="4">
        <f>INDEX(Orders[Order Date], MATCH(A2839, Orders[Order ID],0))</f>
        <v>42818</v>
      </c>
      <c r="D2839">
        <f>SUMIF(Orders[Order ID], A2839, Orders[Sales])</f>
        <v>12.768000000000001</v>
      </c>
      <c r="I2839" t="s">
        <v>3607</v>
      </c>
      <c r="J2839" t="s">
        <v>166</v>
      </c>
      <c r="K2839">
        <v>42818</v>
      </c>
      <c r="L2839">
        <v>12.768000000000001</v>
      </c>
    </row>
    <row r="2840" spans="1:12">
      <c r="A2840" t="str">
        <v>CA-2017-101665</v>
      </c>
      <c r="B2840" t="str">
        <f>INDEX(Orders[Customer ID], MATCH(A2840, Orders[Order ID],0))</f>
        <v>TZ-21580</v>
      </c>
      <c r="C2840" s="4">
        <f>INDEX(Orders[Order Date], MATCH(A2840, Orders[Order ID],0))</f>
        <v>43064</v>
      </c>
      <c r="D2840">
        <f>SUMIF(Orders[Order ID], A2840, Orders[Sales])</f>
        <v>5.16</v>
      </c>
      <c r="I2840" t="s">
        <v>963</v>
      </c>
      <c r="J2840" t="s">
        <v>964</v>
      </c>
      <c r="K2840">
        <v>43064</v>
      </c>
      <c r="L2840">
        <v>5.16</v>
      </c>
    </row>
    <row r="2841" spans="1:12">
      <c r="A2841" t="str">
        <v>CA-2017-101700</v>
      </c>
      <c r="B2841" t="str">
        <f>INDEX(Orders[Customer ID], MATCH(A2841, Orders[Order ID],0))</f>
        <v>SO-20335</v>
      </c>
      <c r="C2841" s="4">
        <f>INDEX(Orders[Order Date], MATCH(A2841, Orders[Order ID],0))</f>
        <v>42848</v>
      </c>
      <c r="D2841">
        <f>SUMIF(Orders[Order ID], A2841, Orders[Sales])</f>
        <v>30.351999999999997</v>
      </c>
      <c r="I2841" t="s">
        <v>3441</v>
      </c>
      <c r="J2841" t="s">
        <v>832</v>
      </c>
      <c r="K2841">
        <v>42848</v>
      </c>
      <c r="L2841">
        <v>30.351999999999997</v>
      </c>
    </row>
    <row r="2842" spans="1:12">
      <c r="A2842" t="str">
        <v>CA-2017-101728</v>
      </c>
      <c r="B2842" t="str">
        <f>INDEX(Orders[Customer ID], MATCH(A2842, Orders[Order ID],0))</f>
        <v>SC-20575</v>
      </c>
      <c r="C2842" s="4">
        <f>INDEX(Orders[Order Date], MATCH(A2842, Orders[Order ID],0))</f>
        <v>42966</v>
      </c>
      <c r="D2842">
        <f>SUMIF(Orders[Order ID], A2842, Orders[Sales])</f>
        <v>2.2959999999999998</v>
      </c>
      <c r="I2842" t="s">
        <v>2613</v>
      </c>
      <c r="J2842" t="s">
        <v>2011</v>
      </c>
      <c r="K2842">
        <v>42966</v>
      </c>
      <c r="L2842">
        <v>2.2959999999999998</v>
      </c>
    </row>
    <row r="2843" spans="1:12">
      <c r="A2843" t="str">
        <v>CA-2017-101749</v>
      </c>
      <c r="B2843" t="str">
        <f>INDEX(Orders[Customer ID], MATCH(A2843, Orders[Order ID],0))</f>
        <v>AS-10045</v>
      </c>
      <c r="C2843" s="4">
        <f>INDEX(Orders[Order Date], MATCH(A2843, Orders[Order ID],0))</f>
        <v>43011</v>
      </c>
      <c r="D2843">
        <f>SUMIF(Orders[Order ID], A2843, Orders[Sales])</f>
        <v>171.28800000000001</v>
      </c>
      <c r="I2843" t="s">
        <v>1927</v>
      </c>
      <c r="J2843" t="s">
        <v>1928</v>
      </c>
      <c r="K2843">
        <v>43011</v>
      </c>
      <c r="L2843">
        <v>171.28800000000001</v>
      </c>
    </row>
    <row r="2844" spans="1:12">
      <c r="A2844" t="str">
        <v>CA-2017-101798</v>
      </c>
      <c r="B2844" t="str">
        <f>INDEX(Orders[Customer ID], MATCH(A2844, Orders[Order ID],0))</f>
        <v>MV-18190</v>
      </c>
      <c r="C2844" s="4">
        <f>INDEX(Orders[Order Date], MATCH(A2844, Orders[Order ID],0))</f>
        <v>43080</v>
      </c>
      <c r="D2844">
        <f>SUMIF(Orders[Order ID], A2844, Orders[Sales])</f>
        <v>63.339999999999996</v>
      </c>
      <c r="I2844" t="s">
        <v>445</v>
      </c>
      <c r="J2844" t="s">
        <v>446</v>
      </c>
      <c r="K2844">
        <v>43080</v>
      </c>
      <c r="L2844">
        <v>63.339999999999996</v>
      </c>
    </row>
    <row r="2845" spans="1:12">
      <c r="A2845" t="str">
        <v>CA-2017-101805</v>
      </c>
      <c r="B2845" t="str">
        <f>INDEX(Orders[Customer ID], MATCH(A2845, Orders[Order ID],0))</f>
        <v>SH-19975</v>
      </c>
      <c r="C2845" s="4">
        <f>INDEX(Orders[Order Date], MATCH(A2845, Orders[Order ID],0))</f>
        <v>43070</v>
      </c>
      <c r="D2845">
        <f>SUMIF(Orders[Order ID], A2845, Orders[Sales])</f>
        <v>627.84</v>
      </c>
      <c r="I2845" t="s">
        <v>835</v>
      </c>
      <c r="J2845" t="s">
        <v>836</v>
      </c>
      <c r="K2845">
        <v>43070</v>
      </c>
      <c r="L2845">
        <v>627.84</v>
      </c>
    </row>
    <row r="2846" spans="1:12">
      <c r="A2846" t="str">
        <v>CA-2017-101945</v>
      </c>
      <c r="B2846" t="str">
        <f>INDEX(Orders[Customer ID], MATCH(A2846, Orders[Order ID],0))</f>
        <v>GT-14710</v>
      </c>
      <c r="C2846" s="4">
        <f>INDEX(Orders[Order Date], MATCH(A2846, Orders[Order ID],0))</f>
        <v>43063</v>
      </c>
      <c r="D2846">
        <f>SUMIF(Orders[Order ID], A2846, Orders[Sales])</f>
        <v>10.824</v>
      </c>
      <c r="I2846" t="s">
        <v>974</v>
      </c>
      <c r="J2846" t="s">
        <v>975</v>
      </c>
      <c r="K2846">
        <v>43063</v>
      </c>
      <c r="L2846">
        <v>10.824</v>
      </c>
    </row>
    <row r="2847" spans="1:12">
      <c r="A2847" t="str">
        <v>CA-2017-101959</v>
      </c>
      <c r="B2847" t="str">
        <f>INDEX(Orders[Customer ID], MATCH(A2847, Orders[Order ID],0))</f>
        <v>DB-13660</v>
      </c>
      <c r="C2847" s="4">
        <f>INDEX(Orders[Order Date], MATCH(A2847, Orders[Order ID],0))</f>
        <v>42794</v>
      </c>
      <c r="D2847">
        <f>SUMIF(Orders[Order ID], A2847, Orders[Sales])</f>
        <v>17.62</v>
      </c>
      <c r="I2847" t="s">
        <v>3740</v>
      </c>
      <c r="J2847" t="s">
        <v>325</v>
      </c>
      <c r="K2847">
        <v>42794</v>
      </c>
      <c r="L2847">
        <v>17.62</v>
      </c>
    </row>
    <row r="2848" spans="1:12">
      <c r="A2848" t="str">
        <v>CA-2017-102099</v>
      </c>
      <c r="B2848" t="str">
        <f>INDEX(Orders[Customer ID], MATCH(A2848, Orders[Order ID],0))</f>
        <v>EP-13915</v>
      </c>
      <c r="C2848" s="4">
        <f>INDEX(Orders[Order Date], MATCH(A2848, Orders[Order ID],0))</f>
        <v>43087</v>
      </c>
      <c r="D2848">
        <f>SUMIF(Orders[Order ID], A2848, Orders[Sales])</f>
        <v>51.989999999999995</v>
      </c>
      <c r="I2848" t="s">
        <v>327</v>
      </c>
      <c r="J2848" t="s">
        <v>328</v>
      </c>
      <c r="K2848">
        <v>43087</v>
      </c>
      <c r="L2848">
        <v>51.989999999999995</v>
      </c>
    </row>
    <row r="2849" spans="1:12">
      <c r="A2849" t="str">
        <v>CA-2017-102155</v>
      </c>
      <c r="B2849" t="str">
        <f>INDEX(Orders[Customer ID], MATCH(A2849, Orders[Order ID],0))</f>
        <v>RR-19525</v>
      </c>
      <c r="C2849" s="4">
        <f>INDEX(Orders[Order Date], MATCH(A2849, Orders[Order ID],0))</f>
        <v>42929</v>
      </c>
      <c r="D2849">
        <f>SUMIF(Orders[Order ID], A2849, Orders[Sales])</f>
        <v>373.94</v>
      </c>
      <c r="I2849" t="s">
        <v>2868</v>
      </c>
      <c r="J2849" t="s">
        <v>2869</v>
      </c>
      <c r="K2849">
        <v>42929</v>
      </c>
      <c r="L2849">
        <v>373.94</v>
      </c>
    </row>
    <row r="2850" spans="1:12">
      <c r="A2850" t="str">
        <v>CA-2017-102197</v>
      </c>
      <c r="B2850" t="str">
        <f>INDEX(Orders[Customer ID], MATCH(A2850, Orders[Order ID],0))</f>
        <v>DK-13150</v>
      </c>
      <c r="C2850" s="4">
        <f>INDEX(Orders[Order Date], MATCH(A2850, Orders[Order ID],0))</f>
        <v>43089</v>
      </c>
      <c r="D2850">
        <f>SUMIF(Orders[Order ID], A2850, Orders[Sales])</f>
        <v>364.27199999999993</v>
      </c>
      <c r="I2850" t="s">
        <v>298</v>
      </c>
      <c r="J2850" t="s">
        <v>299</v>
      </c>
      <c r="K2850">
        <v>43089</v>
      </c>
      <c r="L2850">
        <v>364.27199999999993</v>
      </c>
    </row>
    <row r="2851" spans="1:12">
      <c r="A2851" t="str">
        <v>CA-2017-102204</v>
      </c>
      <c r="B2851" t="str">
        <f>INDEX(Orders[Customer ID], MATCH(A2851, Orders[Order ID],0))</f>
        <v>CJ-12010</v>
      </c>
      <c r="C2851" s="4">
        <f>INDEX(Orders[Order Date], MATCH(A2851, Orders[Order ID],0))</f>
        <v>42856</v>
      </c>
      <c r="D2851">
        <f>SUMIF(Orders[Order ID], A2851, Orders[Sales])</f>
        <v>3740.51</v>
      </c>
      <c r="I2851" t="s">
        <v>3378</v>
      </c>
      <c r="J2851" t="s">
        <v>3004</v>
      </c>
      <c r="K2851">
        <v>42856</v>
      </c>
      <c r="L2851">
        <v>3740.51</v>
      </c>
    </row>
    <row r="2852" spans="1:12">
      <c r="A2852" t="str">
        <v>CA-2017-102218</v>
      </c>
      <c r="B2852" t="str">
        <f>INDEX(Orders[Customer ID], MATCH(A2852, Orders[Order ID],0))</f>
        <v>LW-17215</v>
      </c>
      <c r="C2852" s="4">
        <f>INDEX(Orders[Order Date], MATCH(A2852, Orders[Order ID],0))</f>
        <v>42980</v>
      </c>
      <c r="D2852">
        <f>SUMIF(Orders[Order ID], A2852, Orders[Sales])</f>
        <v>11.696</v>
      </c>
      <c r="I2852" t="s">
        <v>2497</v>
      </c>
      <c r="J2852" t="s">
        <v>575</v>
      </c>
      <c r="K2852">
        <v>42980</v>
      </c>
      <c r="L2852">
        <v>11.696</v>
      </c>
    </row>
    <row r="2853" spans="1:12">
      <c r="A2853" t="str">
        <v>CA-2017-102267</v>
      </c>
      <c r="B2853" t="str">
        <f>INDEX(Orders[Customer ID], MATCH(A2853, Orders[Order ID],0))</f>
        <v>SC-20800</v>
      </c>
      <c r="C2853" s="4">
        <f>INDEX(Orders[Order Date], MATCH(A2853, Orders[Order ID],0))</f>
        <v>43069</v>
      </c>
      <c r="D2853">
        <f>SUMIF(Orders[Order ID], A2853, Orders[Sales])</f>
        <v>2.3679999999999999</v>
      </c>
      <c r="I2853" t="s">
        <v>860</v>
      </c>
      <c r="J2853" t="s">
        <v>861</v>
      </c>
      <c r="K2853">
        <v>43069</v>
      </c>
      <c r="L2853">
        <v>2.3679999999999999</v>
      </c>
    </row>
    <row r="2854" spans="1:12">
      <c r="A2854" t="str">
        <v>CA-2017-102309</v>
      </c>
      <c r="B2854" t="str">
        <f>INDEX(Orders[Customer ID], MATCH(A2854, Orders[Order ID],0))</f>
        <v>DO-13645</v>
      </c>
      <c r="C2854" s="4">
        <f>INDEX(Orders[Order Date], MATCH(A2854, Orders[Order ID],0))</f>
        <v>43001</v>
      </c>
      <c r="D2854">
        <f>SUMIF(Orders[Order ID], A2854, Orders[Sales])</f>
        <v>212.91</v>
      </c>
      <c r="I2854" t="s">
        <v>2113</v>
      </c>
      <c r="J2854" t="s">
        <v>701</v>
      </c>
      <c r="K2854">
        <v>43001</v>
      </c>
      <c r="L2854">
        <v>212.91</v>
      </c>
    </row>
    <row r="2855" spans="1:12">
      <c r="A2855" t="str">
        <v>CA-2017-102337</v>
      </c>
      <c r="B2855" t="str">
        <f>INDEX(Orders[Customer ID], MATCH(A2855, Orders[Order ID],0))</f>
        <v>SD-20485</v>
      </c>
      <c r="C2855" s="4">
        <f>INDEX(Orders[Order Date], MATCH(A2855, Orders[Order ID],0))</f>
        <v>42899</v>
      </c>
      <c r="D2855">
        <f>SUMIF(Orders[Order ID], A2855, Orders[Sales])</f>
        <v>683.02200000000005</v>
      </c>
      <c r="I2855" t="s">
        <v>3085</v>
      </c>
      <c r="J2855" t="s">
        <v>3086</v>
      </c>
      <c r="K2855">
        <v>42899</v>
      </c>
      <c r="L2855">
        <v>683.02200000000005</v>
      </c>
    </row>
    <row r="2856" spans="1:12">
      <c r="A2856" t="str">
        <v>CA-2017-102379</v>
      </c>
      <c r="B2856" t="str">
        <f>INDEX(Orders[Customer ID], MATCH(A2856, Orders[Order ID],0))</f>
        <v>BB-11545</v>
      </c>
      <c r="C2856" s="4">
        <f>INDEX(Orders[Order Date], MATCH(A2856, Orders[Order ID],0))</f>
        <v>43071</v>
      </c>
      <c r="D2856">
        <f>SUMIF(Orders[Order ID], A2856, Orders[Sales])</f>
        <v>1378.9480000000001</v>
      </c>
      <c r="I2856" t="s">
        <v>766</v>
      </c>
      <c r="J2856" t="s">
        <v>767</v>
      </c>
      <c r="K2856">
        <v>43071</v>
      </c>
      <c r="L2856">
        <v>1378.9480000000001</v>
      </c>
    </row>
    <row r="2857" spans="1:12">
      <c r="A2857" t="str">
        <v>CA-2017-102407</v>
      </c>
      <c r="B2857" t="str">
        <f>INDEX(Orders[Customer ID], MATCH(A2857, Orders[Order ID],0))</f>
        <v>AT-10435</v>
      </c>
      <c r="C2857" s="4">
        <f>INDEX(Orders[Order Date], MATCH(A2857, Orders[Order ID],0))</f>
        <v>43078</v>
      </c>
      <c r="D2857">
        <f>SUMIF(Orders[Order ID], A2857, Orders[Sales])</f>
        <v>1096.4879999999998</v>
      </c>
      <c r="I2857" t="s">
        <v>550</v>
      </c>
      <c r="J2857" t="s">
        <v>551</v>
      </c>
      <c r="K2857">
        <v>43078</v>
      </c>
      <c r="L2857">
        <v>1096.4879999999998</v>
      </c>
    </row>
    <row r="2858" spans="1:12">
      <c r="A2858" t="str">
        <v>CA-2017-102414</v>
      </c>
      <c r="B2858" t="str">
        <f>INDEX(Orders[Customer ID], MATCH(A2858, Orders[Order ID],0))</f>
        <v>JA-15970</v>
      </c>
      <c r="C2858" s="4">
        <f>INDEX(Orders[Order Date], MATCH(A2858, Orders[Order ID],0))</f>
        <v>42870</v>
      </c>
      <c r="D2858">
        <f>SUMIF(Orders[Order ID], A2858, Orders[Sales])</f>
        <v>49.896000000000001</v>
      </c>
      <c r="I2858" t="s">
        <v>3281</v>
      </c>
      <c r="J2858" t="s">
        <v>2001</v>
      </c>
      <c r="K2858">
        <v>42870</v>
      </c>
      <c r="L2858">
        <v>49.896000000000001</v>
      </c>
    </row>
    <row r="2859" spans="1:12">
      <c r="A2859" t="str">
        <v>CA-2017-102519</v>
      </c>
      <c r="B2859" t="str">
        <f>INDEX(Orders[Customer ID], MATCH(A2859, Orders[Order ID],0))</f>
        <v>BM-11650</v>
      </c>
      <c r="C2859" s="4">
        <f>INDEX(Orders[Order Date], MATCH(A2859, Orders[Order ID],0))</f>
        <v>43066</v>
      </c>
      <c r="D2859">
        <f>SUMIF(Orders[Order ID], A2859, Orders[Sales])</f>
        <v>190.67</v>
      </c>
      <c r="I2859" t="s">
        <v>900</v>
      </c>
      <c r="J2859" t="s">
        <v>901</v>
      </c>
      <c r="K2859">
        <v>43066</v>
      </c>
      <c r="L2859">
        <v>190.67</v>
      </c>
    </row>
    <row r="2860" spans="1:12">
      <c r="A2860" t="str">
        <v>CA-2017-102554</v>
      </c>
      <c r="B2860" t="str">
        <f>INDEX(Orders[Customer ID], MATCH(A2860, Orders[Order ID],0))</f>
        <v>KN-16705</v>
      </c>
      <c r="C2860" s="4">
        <f>INDEX(Orders[Order Date], MATCH(A2860, Orders[Order ID],0))</f>
        <v>42897</v>
      </c>
      <c r="D2860">
        <f>SUMIF(Orders[Order ID], A2860, Orders[Sales])</f>
        <v>3.76</v>
      </c>
      <c r="I2860" t="s">
        <v>3106</v>
      </c>
      <c r="J2860" t="s">
        <v>2098</v>
      </c>
      <c r="K2860">
        <v>42897</v>
      </c>
      <c r="L2860">
        <v>3.76</v>
      </c>
    </row>
    <row r="2861" spans="1:12">
      <c r="A2861" t="str">
        <v>CA-2017-102610</v>
      </c>
      <c r="B2861" t="str">
        <f>INDEX(Orders[Customer ID], MATCH(A2861, Orders[Order ID],0))</f>
        <v>CA-12265</v>
      </c>
      <c r="C2861" s="4">
        <f>INDEX(Orders[Order Date], MATCH(A2861, Orders[Order ID],0))</f>
        <v>43043</v>
      </c>
      <c r="D2861">
        <f>SUMIF(Orders[Order ID], A2861, Orders[Sales])</f>
        <v>248.39599999999999</v>
      </c>
      <c r="I2861" t="s">
        <v>1484</v>
      </c>
      <c r="J2861" t="s">
        <v>1485</v>
      </c>
      <c r="K2861">
        <v>43043</v>
      </c>
      <c r="L2861">
        <v>248.39599999999999</v>
      </c>
    </row>
    <row r="2862" spans="1:12">
      <c r="A2862" t="str">
        <v>CA-2017-102659</v>
      </c>
      <c r="B2862" t="str">
        <f>INDEX(Orders[Customer ID], MATCH(A2862, Orders[Order ID],0))</f>
        <v>LW-17215</v>
      </c>
      <c r="C2862" s="4">
        <f>INDEX(Orders[Order Date], MATCH(A2862, Orders[Order ID],0))</f>
        <v>43078</v>
      </c>
      <c r="D2862">
        <f>SUMIF(Orders[Order ID], A2862, Orders[Sales])</f>
        <v>54.9</v>
      </c>
      <c r="I2862" t="s">
        <v>574</v>
      </c>
      <c r="J2862" t="s">
        <v>575</v>
      </c>
      <c r="K2862">
        <v>43078</v>
      </c>
      <c r="L2862">
        <v>54.9</v>
      </c>
    </row>
    <row r="2863" spans="1:12">
      <c r="A2863" t="str">
        <v>CA-2017-102729</v>
      </c>
      <c r="B2863" t="str">
        <f>INDEX(Orders[Customer ID], MATCH(A2863, Orders[Order ID],0))</f>
        <v>BF-11215</v>
      </c>
      <c r="C2863" s="4">
        <f>INDEX(Orders[Order Date], MATCH(A2863, Orders[Order ID],0))</f>
        <v>43034</v>
      </c>
      <c r="D2863">
        <f>SUMIF(Orders[Order ID], A2863, Orders[Sales])</f>
        <v>55.616</v>
      </c>
      <c r="I2863" t="s">
        <v>1656</v>
      </c>
      <c r="J2863" t="s">
        <v>1657</v>
      </c>
      <c r="K2863">
        <v>43034</v>
      </c>
      <c r="L2863">
        <v>55.616</v>
      </c>
    </row>
    <row r="2864" spans="1:12">
      <c r="A2864" t="str">
        <v>CA-2017-102736</v>
      </c>
      <c r="B2864" t="str">
        <f>INDEX(Orders[Customer ID], MATCH(A2864, Orders[Order ID],0))</f>
        <v>LP-17095</v>
      </c>
      <c r="C2864" s="4">
        <f>INDEX(Orders[Order Date], MATCH(A2864, Orders[Order ID],0))</f>
        <v>42983</v>
      </c>
      <c r="D2864">
        <f>SUMIF(Orders[Order ID], A2864, Orders[Sales])</f>
        <v>177.07999999999998</v>
      </c>
      <c r="I2864" t="s">
        <v>2411</v>
      </c>
      <c r="J2864" t="s">
        <v>293</v>
      </c>
      <c r="K2864">
        <v>42983</v>
      </c>
      <c r="L2864">
        <v>177.07999999999998</v>
      </c>
    </row>
    <row r="2865" spans="1:12">
      <c r="A2865" t="str">
        <v>CA-2017-102750</v>
      </c>
      <c r="B2865" t="str">
        <f>INDEX(Orders[Customer ID], MATCH(A2865, Orders[Order ID],0))</f>
        <v>GM-14695</v>
      </c>
      <c r="C2865" s="4">
        <f>INDEX(Orders[Order Date], MATCH(A2865, Orders[Order ID],0))</f>
        <v>42982</v>
      </c>
      <c r="D2865">
        <f>SUMIF(Orders[Order ID], A2865, Orders[Sales])</f>
        <v>1322.3520000000001</v>
      </c>
      <c r="I2865" t="s">
        <v>2418</v>
      </c>
      <c r="J2865" t="s">
        <v>2419</v>
      </c>
      <c r="K2865">
        <v>42982</v>
      </c>
      <c r="L2865">
        <v>1322.3520000000001</v>
      </c>
    </row>
    <row r="2866" spans="1:12">
      <c r="A2866" t="str">
        <v>CA-2017-102771</v>
      </c>
      <c r="B2866" t="str">
        <f>INDEX(Orders[Customer ID], MATCH(A2866, Orders[Order ID],0))</f>
        <v>DO-13435</v>
      </c>
      <c r="C2866" s="4">
        <f>INDEX(Orders[Order Date], MATCH(A2866, Orders[Order ID],0))</f>
        <v>42825</v>
      </c>
      <c r="D2866">
        <f>SUMIF(Orders[Order ID], A2866, Orders[Sales])</f>
        <v>84.95</v>
      </c>
      <c r="I2866" t="s">
        <v>3559</v>
      </c>
      <c r="J2866" t="s">
        <v>2617</v>
      </c>
      <c r="K2866">
        <v>42825</v>
      </c>
      <c r="L2866">
        <v>84.95</v>
      </c>
    </row>
    <row r="2867" spans="1:12">
      <c r="A2867" t="str">
        <v>CA-2017-102820</v>
      </c>
      <c r="B2867" t="str">
        <f>INDEX(Orders[Customer ID], MATCH(A2867, Orders[Order ID],0))</f>
        <v>CS-11950</v>
      </c>
      <c r="C2867" s="4">
        <f>INDEX(Orders[Order Date], MATCH(A2867, Orders[Order ID],0))</f>
        <v>42862</v>
      </c>
      <c r="D2867">
        <f>SUMIF(Orders[Order ID], A2867, Orders[Sales])</f>
        <v>419.94400000000002</v>
      </c>
      <c r="I2867" t="s">
        <v>3338</v>
      </c>
      <c r="J2867" t="s">
        <v>664</v>
      </c>
      <c r="K2867">
        <v>42862</v>
      </c>
      <c r="L2867">
        <v>419.94400000000002</v>
      </c>
    </row>
    <row r="2868" spans="1:12">
      <c r="A2868" t="str">
        <v>CA-2017-102834</v>
      </c>
      <c r="B2868" t="str">
        <f>INDEX(Orders[Customer ID], MATCH(A2868, Orders[Order ID],0))</f>
        <v>LW-16990</v>
      </c>
      <c r="C2868" s="4">
        <f>INDEX(Orders[Order Date], MATCH(A2868, Orders[Order ID],0))</f>
        <v>42803</v>
      </c>
      <c r="D2868">
        <f>SUMIF(Orders[Order ID], A2868, Orders[Sales])</f>
        <v>199.98</v>
      </c>
      <c r="I2868" t="s">
        <v>3694</v>
      </c>
      <c r="J2868" t="s">
        <v>904</v>
      </c>
      <c r="K2868">
        <v>42803</v>
      </c>
      <c r="L2868">
        <v>199.98</v>
      </c>
    </row>
    <row r="2869" spans="1:12">
      <c r="A2869" t="str">
        <v>CA-2017-102925</v>
      </c>
      <c r="B2869" t="str">
        <f>INDEX(Orders[Customer ID], MATCH(A2869, Orders[Order ID],0))</f>
        <v>CD-12280</v>
      </c>
      <c r="C2869" s="4">
        <f>INDEX(Orders[Order Date], MATCH(A2869, Orders[Order ID],0))</f>
        <v>43044</v>
      </c>
      <c r="D2869">
        <f>SUMIF(Orders[Order ID], A2869, Orders[Sales])</f>
        <v>796.03599999999994</v>
      </c>
      <c r="I2869" t="s">
        <v>1467</v>
      </c>
      <c r="J2869" t="s">
        <v>1143</v>
      </c>
      <c r="K2869">
        <v>43044</v>
      </c>
      <c r="L2869">
        <v>796.03599999999994</v>
      </c>
    </row>
    <row r="2870" spans="1:12">
      <c r="A2870" t="str">
        <v>CA-2017-102946</v>
      </c>
      <c r="B2870" t="str">
        <f>INDEX(Orders[Customer ID], MATCH(A2870, Orders[Order ID],0))</f>
        <v>VP-21730</v>
      </c>
      <c r="C2870" s="4">
        <f>INDEX(Orders[Order Date], MATCH(A2870, Orders[Order ID],0))</f>
        <v>42916</v>
      </c>
      <c r="D2870">
        <f>SUMIF(Orders[Order ID], A2870, Orders[Sales])</f>
        <v>75.792000000000002</v>
      </c>
      <c r="I2870" t="s">
        <v>2943</v>
      </c>
      <c r="J2870" t="s">
        <v>867</v>
      </c>
      <c r="K2870">
        <v>42916</v>
      </c>
      <c r="L2870">
        <v>75.792000000000002</v>
      </c>
    </row>
    <row r="2871" spans="1:12">
      <c r="A2871" t="str">
        <v>CA-2017-102967</v>
      </c>
      <c r="B2871" t="str">
        <f>INDEX(Orders[Customer ID], MATCH(A2871, Orders[Order ID],0))</f>
        <v>MG-17890</v>
      </c>
      <c r="C2871" s="4">
        <f>INDEX(Orders[Order Date], MATCH(A2871, Orders[Order ID],0))</f>
        <v>43000</v>
      </c>
      <c r="D2871">
        <f>SUMIF(Orders[Order ID], A2871, Orders[Sales])</f>
        <v>67.400000000000006</v>
      </c>
      <c r="I2871" t="s">
        <v>2130</v>
      </c>
      <c r="J2871" t="s">
        <v>2131</v>
      </c>
      <c r="K2871">
        <v>43000</v>
      </c>
      <c r="L2871">
        <v>67.400000000000006</v>
      </c>
    </row>
    <row r="2872" spans="1:12">
      <c r="A2872" t="str">
        <v>CA-2017-102974</v>
      </c>
      <c r="B2872" t="str">
        <f>INDEX(Orders[Customer ID], MATCH(A2872, Orders[Order ID],0))</f>
        <v>DP-13105</v>
      </c>
      <c r="C2872" s="4">
        <f>INDEX(Orders[Order Date], MATCH(A2872, Orders[Order ID],0))</f>
        <v>42997</v>
      </c>
      <c r="D2872">
        <f>SUMIF(Orders[Order ID], A2872, Orders[Sales])</f>
        <v>190.01</v>
      </c>
      <c r="I2872" t="s">
        <v>2171</v>
      </c>
      <c r="J2872" t="s">
        <v>184</v>
      </c>
      <c r="K2872">
        <v>42997</v>
      </c>
      <c r="L2872">
        <v>190.01</v>
      </c>
    </row>
    <row r="2873" spans="1:12">
      <c r="A2873" t="str">
        <v>CA-2017-103009</v>
      </c>
      <c r="B2873" t="str">
        <f>INDEX(Orders[Customer ID], MATCH(A2873, Orders[Order ID],0))</f>
        <v>PJ-18835</v>
      </c>
      <c r="C2873" s="4">
        <f>INDEX(Orders[Order Date], MATCH(A2873, Orders[Order ID],0))</f>
        <v>43042</v>
      </c>
      <c r="D2873">
        <f>SUMIF(Orders[Order ID], A2873, Orders[Sales])</f>
        <v>26.4</v>
      </c>
      <c r="I2873" t="s">
        <v>1517</v>
      </c>
      <c r="J2873" t="s">
        <v>1059</v>
      </c>
      <c r="K2873">
        <v>43042</v>
      </c>
      <c r="L2873">
        <v>26.4</v>
      </c>
    </row>
    <row r="2874" spans="1:12">
      <c r="A2874" t="str">
        <v>CA-2017-103065</v>
      </c>
      <c r="B2874" t="str">
        <f>INDEX(Orders[Customer ID], MATCH(A2874, Orders[Order ID],0))</f>
        <v>PT-19090</v>
      </c>
      <c r="C2874" s="4">
        <f>INDEX(Orders[Order Date], MATCH(A2874, Orders[Order ID],0))</f>
        <v>43028</v>
      </c>
      <c r="D2874">
        <f>SUMIF(Orders[Order ID], A2874, Orders[Sales])</f>
        <v>59.823999999999998</v>
      </c>
      <c r="I2874" t="s">
        <v>1736</v>
      </c>
      <c r="J2874" t="s">
        <v>1737</v>
      </c>
      <c r="K2874">
        <v>43028</v>
      </c>
      <c r="L2874">
        <v>59.823999999999998</v>
      </c>
    </row>
    <row r="2875" spans="1:12">
      <c r="A2875" t="str">
        <v>CA-2017-103156</v>
      </c>
      <c r="B2875" t="str">
        <f>INDEX(Orders[Customer ID], MATCH(A2875, Orders[Order ID],0))</f>
        <v>TD-20995</v>
      </c>
      <c r="C2875" s="4">
        <f>INDEX(Orders[Order Date], MATCH(A2875, Orders[Order ID],0))</f>
        <v>43062</v>
      </c>
      <c r="D2875">
        <f>SUMIF(Orders[Order ID], A2875, Orders[Sales])</f>
        <v>24.047999999999998</v>
      </c>
      <c r="I2875" t="s">
        <v>1023</v>
      </c>
      <c r="J2875" t="s">
        <v>1024</v>
      </c>
      <c r="K2875">
        <v>43062</v>
      </c>
      <c r="L2875">
        <v>24.047999999999998</v>
      </c>
    </row>
    <row r="2876" spans="1:12">
      <c r="A2876" t="str">
        <v>CA-2017-103212</v>
      </c>
      <c r="B2876" t="str">
        <f>INDEX(Orders[Customer ID], MATCH(A2876, Orders[Order ID],0))</f>
        <v>MH-18025</v>
      </c>
      <c r="C2876" s="4">
        <f>INDEX(Orders[Order Date], MATCH(A2876, Orders[Order ID],0))</f>
        <v>43021</v>
      </c>
      <c r="D2876">
        <f>SUMIF(Orders[Order ID], A2876, Orders[Sales])</f>
        <v>1541.51</v>
      </c>
      <c r="I2876" t="s">
        <v>1824</v>
      </c>
      <c r="J2876" t="s">
        <v>1343</v>
      </c>
      <c r="K2876">
        <v>43021</v>
      </c>
      <c r="L2876">
        <v>1541.51</v>
      </c>
    </row>
    <row r="2877" spans="1:12">
      <c r="A2877" t="str">
        <v>CA-2017-103352</v>
      </c>
      <c r="B2877" t="str">
        <f>INDEX(Orders[Customer ID], MATCH(A2877, Orders[Order ID],0))</f>
        <v>RP-19390</v>
      </c>
      <c r="C2877" s="4">
        <f>INDEX(Orders[Order Date], MATCH(A2877, Orders[Order ID],0))</f>
        <v>43066</v>
      </c>
      <c r="D2877">
        <f>SUMIF(Orders[Order ID], A2877, Orders[Sales])</f>
        <v>114.414</v>
      </c>
      <c r="I2877" t="s">
        <v>915</v>
      </c>
      <c r="J2877" t="s">
        <v>916</v>
      </c>
      <c r="K2877">
        <v>43066</v>
      </c>
      <c r="L2877">
        <v>114.414</v>
      </c>
    </row>
    <row r="2878" spans="1:12">
      <c r="A2878" t="str">
        <v>CA-2017-103380</v>
      </c>
      <c r="B2878" t="str">
        <f>INDEX(Orders[Customer ID], MATCH(A2878, Orders[Order ID],0))</f>
        <v>BF-11005</v>
      </c>
      <c r="C2878" s="4">
        <f>INDEX(Orders[Order Date], MATCH(A2878, Orders[Order ID],0))</f>
        <v>43060</v>
      </c>
      <c r="D2878">
        <f>SUMIF(Orders[Order ID], A2878, Orders[Sales])</f>
        <v>739.73599999999999</v>
      </c>
      <c r="I2878" t="s">
        <v>1049</v>
      </c>
      <c r="J2878" t="s">
        <v>1050</v>
      </c>
      <c r="K2878">
        <v>43060</v>
      </c>
      <c r="L2878">
        <v>739.73599999999999</v>
      </c>
    </row>
    <row r="2879" spans="1:12">
      <c r="A2879" t="str">
        <v>CA-2017-103415</v>
      </c>
      <c r="B2879" t="str">
        <f>INDEX(Orders[Customer ID], MATCH(A2879, Orders[Order ID],0))</f>
        <v>MV-17485</v>
      </c>
      <c r="C2879" s="4">
        <f>INDEX(Orders[Order Date], MATCH(A2879, Orders[Order ID],0))</f>
        <v>43072</v>
      </c>
      <c r="D2879">
        <f>SUMIF(Orders[Order ID], A2879, Orders[Sales])</f>
        <v>13.592000000000001</v>
      </c>
      <c r="I2879" t="s">
        <v>725</v>
      </c>
      <c r="J2879" t="s">
        <v>726</v>
      </c>
      <c r="K2879">
        <v>43072</v>
      </c>
      <c r="L2879">
        <v>13.592000000000001</v>
      </c>
    </row>
    <row r="2880" spans="1:12">
      <c r="A2880" t="str">
        <v>CA-2017-103443</v>
      </c>
      <c r="B2880" t="str">
        <f>INDEX(Orders[Customer ID], MATCH(A2880, Orders[Order ID],0))</f>
        <v>AT-10735</v>
      </c>
      <c r="C2880" s="4">
        <f>INDEX(Orders[Order Date], MATCH(A2880, Orders[Order ID],0))</f>
        <v>43086</v>
      </c>
      <c r="D2880">
        <f>SUMIF(Orders[Order ID], A2880, Orders[Sales])</f>
        <v>315.89600000000002</v>
      </c>
      <c r="I2880" t="s">
        <v>369</v>
      </c>
      <c r="J2880" t="s">
        <v>370</v>
      </c>
      <c r="K2880">
        <v>43086</v>
      </c>
      <c r="L2880">
        <v>315.89600000000002</v>
      </c>
    </row>
    <row r="2881" spans="1:12">
      <c r="A2881" t="str">
        <v>CA-2017-103478</v>
      </c>
      <c r="B2881" t="str">
        <f>INDEX(Orders[Customer ID], MATCH(A2881, Orders[Order ID],0))</f>
        <v>KL-16555</v>
      </c>
      <c r="C2881" s="4">
        <f>INDEX(Orders[Order Date], MATCH(A2881, Orders[Order ID],0))</f>
        <v>42937</v>
      </c>
      <c r="D2881">
        <f>SUMIF(Orders[Order ID], A2881, Orders[Sales])</f>
        <v>97.055999999999997</v>
      </c>
      <c r="I2881" t="s">
        <v>2823</v>
      </c>
      <c r="J2881" t="s">
        <v>418</v>
      </c>
      <c r="K2881">
        <v>42937</v>
      </c>
      <c r="L2881">
        <v>97.055999999999997</v>
      </c>
    </row>
    <row r="2882" spans="1:12">
      <c r="A2882" t="str">
        <v>CA-2017-103499</v>
      </c>
      <c r="B2882" t="str">
        <f>INDEX(Orders[Customer ID], MATCH(A2882, Orders[Order ID],0))</f>
        <v>ES-14020</v>
      </c>
      <c r="C2882" s="4">
        <f>INDEX(Orders[Order Date], MATCH(A2882, Orders[Order ID],0))</f>
        <v>43059</v>
      </c>
      <c r="D2882">
        <f>SUMIF(Orders[Order ID], A2882, Orders[Sales])</f>
        <v>209.56800000000001</v>
      </c>
      <c r="I2882" t="s">
        <v>1083</v>
      </c>
      <c r="J2882" t="s">
        <v>1084</v>
      </c>
      <c r="K2882">
        <v>43059</v>
      </c>
      <c r="L2882">
        <v>209.56800000000001</v>
      </c>
    </row>
    <row r="2883" spans="1:12">
      <c r="A2883" t="str">
        <v>CA-2017-103506</v>
      </c>
      <c r="B2883" t="str">
        <f>INDEX(Orders[Customer ID], MATCH(A2883, Orders[Order ID],0))</f>
        <v>LR-17035</v>
      </c>
      <c r="C2883" s="4">
        <f>INDEX(Orders[Order Date], MATCH(A2883, Orders[Order ID],0))</f>
        <v>42939</v>
      </c>
      <c r="D2883">
        <f>SUMIF(Orders[Order ID], A2883, Orders[Sales])</f>
        <v>41.4</v>
      </c>
      <c r="I2883" t="s">
        <v>2793</v>
      </c>
      <c r="J2883" t="s">
        <v>2608</v>
      </c>
      <c r="K2883">
        <v>42939</v>
      </c>
      <c r="L2883">
        <v>41.4</v>
      </c>
    </row>
    <row r="2884" spans="1:12">
      <c r="A2884" t="str">
        <v>CA-2017-103520</v>
      </c>
      <c r="B2884" t="str">
        <f>INDEX(Orders[Customer ID], MATCH(A2884, Orders[Order ID],0))</f>
        <v>MH-17785</v>
      </c>
      <c r="C2884" s="4">
        <f>INDEX(Orders[Order Date], MATCH(A2884, Orders[Order ID],0))</f>
        <v>43001</v>
      </c>
      <c r="D2884">
        <f>SUMIF(Orders[Order ID], A2884, Orders[Sales])</f>
        <v>9.2479999999999993</v>
      </c>
      <c r="I2884" t="s">
        <v>2115</v>
      </c>
      <c r="J2884" t="s">
        <v>2116</v>
      </c>
      <c r="K2884">
        <v>43001</v>
      </c>
      <c r="L2884">
        <v>9.2479999999999993</v>
      </c>
    </row>
    <row r="2885" spans="1:12">
      <c r="A2885" t="str">
        <v>CA-2017-103611</v>
      </c>
      <c r="B2885" t="str">
        <f>INDEX(Orders[Customer ID], MATCH(A2885, Orders[Order ID],0))</f>
        <v>JM-15535</v>
      </c>
      <c r="C2885" s="4">
        <f>INDEX(Orders[Order Date], MATCH(A2885, Orders[Order ID],0))</f>
        <v>42990</v>
      </c>
      <c r="D2885">
        <f>SUMIF(Orders[Order ID], A2885, Orders[Sales])</f>
        <v>8.36</v>
      </c>
      <c r="I2885" t="s">
        <v>2284</v>
      </c>
      <c r="J2885" t="s">
        <v>2169</v>
      </c>
      <c r="K2885">
        <v>42990</v>
      </c>
      <c r="L2885">
        <v>8.36</v>
      </c>
    </row>
    <row r="2886" spans="1:12">
      <c r="A2886" t="str">
        <v>CA-2017-103765</v>
      </c>
      <c r="B2886" t="str">
        <f>INDEX(Orders[Customer ID], MATCH(A2886, Orders[Order ID],0))</f>
        <v>JG-15310</v>
      </c>
      <c r="C2886" s="4">
        <f>INDEX(Orders[Order Date], MATCH(A2886, Orders[Order ID],0))</f>
        <v>43063</v>
      </c>
      <c r="D2886">
        <f>SUMIF(Orders[Order ID], A2886, Orders[Sales])</f>
        <v>13.762</v>
      </c>
      <c r="I2886" t="s">
        <v>1006</v>
      </c>
      <c r="J2886" t="s">
        <v>82</v>
      </c>
      <c r="K2886">
        <v>43063</v>
      </c>
      <c r="L2886">
        <v>13.762</v>
      </c>
    </row>
    <row r="2887" spans="1:12">
      <c r="A2887" t="str">
        <v>CA-2017-103877</v>
      </c>
      <c r="B2887" t="str">
        <f>INDEX(Orders[Customer ID], MATCH(A2887, Orders[Order ID],0))</f>
        <v>RD-19660</v>
      </c>
      <c r="C2887" s="4">
        <f>INDEX(Orders[Order Date], MATCH(A2887, Orders[Order ID],0))</f>
        <v>42985</v>
      </c>
      <c r="D2887">
        <f>SUMIF(Orders[Order ID], A2887, Orders[Sales])</f>
        <v>1577.94</v>
      </c>
      <c r="I2887" t="s">
        <v>2387</v>
      </c>
      <c r="J2887" t="s">
        <v>2388</v>
      </c>
      <c r="K2887">
        <v>42985</v>
      </c>
      <c r="L2887">
        <v>1577.94</v>
      </c>
    </row>
    <row r="2888" spans="1:12">
      <c r="A2888" t="str">
        <v>CA-2017-103968</v>
      </c>
      <c r="B2888" t="str">
        <f>INDEX(Orders[Customer ID], MATCH(A2888, Orders[Order ID],0))</f>
        <v>ML-17755</v>
      </c>
      <c r="C2888" s="4">
        <f>INDEX(Orders[Order Date], MATCH(A2888, Orders[Order ID],0))</f>
        <v>43070</v>
      </c>
      <c r="D2888">
        <f>SUMIF(Orders[Order ID], A2888, Orders[Sales])</f>
        <v>629.64</v>
      </c>
      <c r="I2888" t="s">
        <v>838</v>
      </c>
      <c r="J2888" t="s">
        <v>839</v>
      </c>
      <c r="K2888">
        <v>43070</v>
      </c>
      <c r="L2888">
        <v>629.64</v>
      </c>
    </row>
    <row r="2889" spans="1:12">
      <c r="A2889" t="str">
        <v>CA-2017-104003</v>
      </c>
      <c r="B2889" t="str">
        <f>INDEX(Orders[Customer ID], MATCH(A2889, Orders[Order ID],0))</f>
        <v>DC-13285</v>
      </c>
      <c r="C2889" s="4">
        <f>INDEX(Orders[Order Date], MATCH(A2889, Orders[Order ID],0))</f>
        <v>43015</v>
      </c>
      <c r="D2889">
        <f>SUMIF(Orders[Order ID], A2889, Orders[Sales])</f>
        <v>307.666</v>
      </c>
      <c r="I2889" t="s">
        <v>1879</v>
      </c>
      <c r="J2889" t="s">
        <v>630</v>
      </c>
      <c r="K2889">
        <v>43015</v>
      </c>
      <c r="L2889">
        <v>307.666</v>
      </c>
    </row>
    <row r="2890" spans="1:12">
      <c r="A2890" t="str">
        <v>CA-2017-104010</v>
      </c>
      <c r="B2890" t="str">
        <f>INDEX(Orders[Customer ID], MATCH(A2890, Orders[Order ID],0))</f>
        <v>TD-20995</v>
      </c>
      <c r="C2890" s="4">
        <f>INDEX(Orders[Order Date], MATCH(A2890, Orders[Order ID],0))</f>
        <v>42848</v>
      </c>
      <c r="D2890">
        <f>SUMIF(Orders[Order ID], A2890, Orders[Sales])</f>
        <v>54.9</v>
      </c>
      <c r="I2890" t="s">
        <v>3434</v>
      </c>
      <c r="J2890" t="s">
        <v>1024</v>
      </c>
      <c r="K2890">
        <v>42848</v>
      </c>
      <c r="L2890">
        <v>54.9</v>
      </c>
    </row>
    <row r="2891" spans="1:12">
      <c r="A2891" t="str">
        <v>CA-2017-104024</v>
      </c>
      <c r="B2891" t="str">
        <f>INDEX(Orders[Customer ID], MATCH(A2891, Orders[Order ID],0))</f>
        <v>MD-17860</v>
      </c>
      <c r="C2891" s="4">
        <f>INDEX(Orders[Order Date], MATCH(A2891, Orders[Order ID],0))</f>
        <v>42976</v>
      </c>
      <c r="D2891">
        <f>SUMIF(Orders[Order ID], A2891, Orders[Sales])</f>
        <v>9.4079999999999995</v>
      </c>
      <c r="I2891" t="s">
        <v>2532</v>
      </c>
      <c r="J2891" t="s">
        <v>989</v>
      </c>
      <c r="K2891">
        <v>42976</v>
      </c>
      <c r="L2891">
        <v>9.4079999999999995</v>
      </c>
    </row>
    <row r="2892" spans="1:12">
      <c r="A2892" t="str">
        <v>CA-2017-104066</v>
      </c>
      <c r="B2892" t="str">
        <f>INDEX(Orders[Customer ID], MATCH(A2892, Orders[Order ID],0))</f>
        <v>QJ-19255</v>
      </c>
      <c r="C2892" s="4">
        <f>INDEX(Orders[Order Date], MATCH(A2892, Orders[Order ID],0))</f>
        <v>43074</v>
      </c>
      <c r="D2892">
        <f>SUMIF(Orders[Order ID], A2892, Orders[Sales])</f>
        <v>205.03</v>
      </c>
      <c r="I2892" t="s">
        <v>652</v>
      </c>
      <c r="J2892" t="s">
        <v>653</v>
      </c>
      <c r="K2892">
        <v>43074</v>
      </c>
      <c r="L2892">
        <v>205.03</v>
      </c>
    </row>
    <row r="2893" spans="1:12">
      <c r="A2893" t="str">
        <v>CA-2017-104080</v>
      </c>
      <c r="B2893" t="str">
        <f>INDEX(Orders[Customer ID], MATCH(A2893, Orders[Order ID],0))</f>
        <v>AH-10210</v>
      </c>
      <c r="C2893" s="4">
        <f>INDEX(Orders[Order Date], MATCH(A2893, Orders[Order ID],0))</f>
        <v>42802</v>
      </c>
      <c r="D2893">
        <f>SUMIF(Orders[Order ID], A2893, Orders[Sales])</f>
        <v>174.56</v>
      </c>
      <c r="I2893" t="s">
        <v>3699</v>
      </c>
      <c r="J2893" t="s">
        <v>160</v>
      </c>
      <c r="K2893">
        <v>42802</v>
      </c>
      <c r="L2893">
        <v>174.56</v>
      </c>
    </row>
    <row r="2894" spans="1:12">
      <c r="A2894" t="str">
        <v>CA-2017-104108</v>
      </c>
      <c r="B2894" t="str">
        <f>INDEX(Orders[Customer ID], MATCH(A2894, Orders[Order ID],0))</f>
        <v>RP-19855</v>
      </c>
      <c r="C2894" s="4">
        <f>INDEX(Orders[Order Date], MATCH(A2894, Orders[Order ID],0))</f>
        <v>43071</v>
      </c>
      <c r="D2894">
        <f>SUMIF(Orders[Order ID], A2894, Orders[Sales])</f>
        <v>12.16</v>
      </c>
      <c r="I2894" t="s">
        <v>774</v>
      </c>
      <c r="J2894" t="s">
        <v>775</v>
      </c>
      <c r="K2894">
        <v>43071</v>
      </c>
      <c r="L2894">
        <v>12.16</v>
      </c>
    </row>
    <row r="2895" spans="1:12">
      <c r="A2895" t="str">
        <v>CA-2017-104136</v>
      </c>
      <c r="B2895" t="str">
        <f>INDEX(Orders[Customer ID], MATCH(A2895, Orders[Order ID],0))</f>
        <v>SF-20065</v>
      </c>
      <c r="C2895" s="4">
        <f>INDEX(Orders[Order Date], MATCH(A2895, Orders[Order ID],0))</f>
        <v>43040</v>
      </c>
      <c r="D2895">
        <f>SUMIF(Orders[Order ID], A2895, Orders[Sales])</f>
        <v>230.69</v>
      </c>
      <c r="I2895" t="s">
        <v>1580</v>
      </c>
      <c r="J2895" t="s">
        <v>1581</v>
      </c>
      <c r="K2895">
        <v>43040</v>
      </c>
      <c r="L2895">
        <v>230.69</v>
      </c>
    </row>
    <row r="2896" spans="1:12">
      <c r="A2896" t="str">
        <v>CA-2017-104220</v>
      </c>
      <c r="B2896" t="str">
        <f>INDEX(Orders[Customer ID], MATCH(A2896, Orders[Order ID],0))</f>
        <v>BV-11245</v>
      </c>
      <c r="C2896" s="4">
        <f>INDEX(Orders[Order Date], MATCH(A2896, Orders[Order ID],0))</f>
        <v>42765</v>
      </c>
      <c r="D2896">
        <f>SUMIF(Orders[Order ID], A2896, Orders[Sales])</f>
        <v>340.21999999999997</v>
      </c>
      <c r="I2896" t="s">
        <v>3815</v>
      </c>
      <c r="J2896" t="s">
        <v>3816</v>
      </c>
      <c r="K2896">
        <v>42765</v>
      </c>
      <c r="L2896">
        <v>340.21999999999997</v>
      </c>
    </row>
    <row r="2897" spans="1:12">
      <c r="A2897" t="str">
        <v>CA-2017-104318</v>
      </c>
      <c r="B2897" t="str">
        <f>INDEX(Orders[Customer ID], MATCH(A2897, Orders[Order ID],0))</f>
        <v>FH-14275</v>
      </c>
      <c r="C2897" s="4">
        <f>INDEX(Orders[Order Date], MATCH(A2897, Orders[Order ID],0))</f>
        <v>42868</v>
      </c>
      <c r="D2897">
        <f>SUMIF(Orders[Order ID], A2897, Orders[Sales])</f>
        <v>20.768000000000001</v>
      </c>
      <c r="I2897" t="s">
        <v>3305</v>
      </c>
      <c r="J2897" t="s">
        <v>1026</v>
      </c>
      <c r="K2897">
        <v>42868</v>
      </c>
      <c r="L2897">
        <v>20.768000000000001</v>
      </c>
    </row>
    <row r="2898" spans="1:12">
      <c r="A2898" t="str">
        <v>CA-2017-104381</v>
      </c>
      <c r="B2898" t="str">
        <f>INDEX(Orders[Customer ID], MATCH(A2898, Orders[Order ID],0))</f>
        <v>RD-19810</v>
      </c>
      <c r="C2898" s="4">
        <f>INDEX(Orders[Order Date], MATCH(A2898, Orders[Order ID],0))</f>
        <v>43085</v>
      </c>
      <c r="D2898">
        <f>SUMIF(Orders[Order ID], A2898, Orders[Sales])</f>
        <v>33.375999999999998</v>
      </c>
      <c r="I2898" t="s">
        <v>385</v>
      </c>
      <c r="J2898" t="s">
        <v>386</v>
      </c>
      <c r="K2898">
        <v>43085</v>
      </c>
      <c r="L2898">
        <v>33.375999999999998</v>
      </c>
    </row>
    <row r="2899" spans="1:12">
      <c r="A2899" t="str">
        <v>CA-2017-104388</v>
      </c>
      <c r="B2899" t="str">
        <f>INDEX(Orders[Customer ID], MATCH(A2899, Orders[Order ID],0))</f>
        <v>DK-12835</v>
      </c>
      <c r="C2899" s="4">
        <f>INDEX(Orders[Order Date], MATCH(A2899, Orders[Order ID],0))</f>
        <v>42921</v>
      </c>
      <c r="D2899">
        <f>SUMIF(Orders[Order ID], A2899, Orders[Sales])</f>
        <v>79.959999999999994</v>
      </c>
      <c r="I2899" t="s">
        <v>2918</v>
      </c>
      <c r="J2899" t="s">
        <v>533</v>
      </c>
      <c r="K2899">
        <v>42921</v>
      </c>
      <c r="L2899">
        <v>79.959999999999994</v>
      </c>
    </row>
    <row r="2900" spans="1:12">
      <c r="A2900" t="str">
        <v>CA-2017-104577</v>
      </c>
      <c r="B2900" t="str">
        <f>INDEX(Orders[Customer ID], MATCH(A2900, Orders[Order ID],0))</f>
        <v>CK-12205</v>
      </c>
      <c r="C2900" s="4">
        <f>INDEX(Orders[Order Date], MATCH(A2900, Orders[Order ID],0))</f>
        <v>42867</v>
      </c>
      <c r="D2900">
        <f>SUMIF(Orders[Order ID], A2900, Orders[Sales])</f>
        <v>87.6</v>
      </c>
      <c r="I2900" t="s">
        <v>3309</v>
      </c>
      <c r="J2900" t="s">
        <v>1063</v>
      </c>
      <c r="K2900">
        <v>42867</v>
      </c>
      <c r="L2900">
        <v>87.6</v>
      </c>
    </row>
    <row r="2901" spans="1:12">
      <c r="A2901" t="str">
        <v>CA-2017-104619</v>
      </c>
      <c r="B2901" t="str">
        <f>INDEX(Orders[Customer ID], MATCH(A2901, Orders[Order ID],0))</f>
        <v>KD-16495</v>
      </c>
      <c r="C2901" s="4">
        <f>INDEX(Orders[Order Date], MATCH(A2901, Orders[Order ID],0))</f>
        <v>42759</v>
      </c>
      <c r="D2901">
        <f>SUMIF(Orders[Order ID], A2901, Orders[Sales])</f>
        <v>412.99599999999998</v>
      </c>
      <c r="I2901" t="s">
        <v>3849</v>
      </c>
      <c r="J2901" t="s">
        <v>2347</v>
      </c>
      <c r="K2901">
        <v>42759</v>
      </c>
      <c r="L2901">
        <v>412.99599999999998</v>
      </c>
    </row>
    <row r="2902" spans="1:12">
      <c r="A2902" t="str">
        <v>CA-2017-104640</v>
      </c>
      <c r="B2902" t="str">
        <f>INDEX(Orders[Customer ID], MATCH(A2902, Orders[Order ID],0))</f>
        <v>FH-14275</v>
      </c>
      <c r="C2902" s="4">
        <f>INDEX(Orders[Order Date], MATCH(A2902, Orders[Order ID],0))</f>
        <v>43049</v>
      </c>
      <c r="D2902">
        <f>SUMIF(Orders[Order ID], A2902, Orders[Sales])</f>
        <v>1362.056</v>
      </c>
      <c r="I2902" t="s">
        <v>1357</v>
      </c>
      <c r="J2902" t="s">
        <v>1026</v>
      </c>
      <c r="K2902">
        <v>43049</v>
      </c>
      <c r="L2902">
        <v>1362.056</v>
      </c>
    </row>
    <row r="2903" spans="1:12">
      <c r="A2903" t="str">
        <v>CA-2017-104647</v>
      </c>
      <c r="B2903" t="str">
        <f>INDEX(Orders[Customer ID], MATCH(A2903, Orders[Order ID],0))</f>
        <v>CK-12595</v>
      </c>
      <c r="C2903" s="4">
        <f>INDEX(Orders[Order Date], MATCH(A2903, Orders[Order ID],0))</f>
        <v>42789</v>
      </c>
      <c r="D2903">
        <f>SUMIF(Orders[Order ID], A2903, Orders[Sales])</f>
        <v>37.44</v>
      </c>
      <c r="I2903" t="s">
        <v>3751</v>
      </c>
      <c r="J2903" t="s">
        <v>1186</v>
      </c>
      <c r="K2903">
        <v>42789</v>
      </c>
      <c r="L2903">
        <v>37.44</v>
      </c>
    </row>
    <row r="2904" spans="1:12">
      <c r="A2904" t="str">
        <v>CA-2017-104731</v>
      </c>
      <c r="B2904" t="str">
        <f>INDEX(Orders[Customer ID], MATCH(A2904, Orders[Order ID],0))</f>
        <v>AM-10705</v>
      </c>
      <c r="C2904" s="4">
        <f>INDEX(Orders[Order Date], MATCH(A2904, Orders[Order ID],0))</f>
        <v>42937</v>
      </c>
      <c r="D2904">
        <f>SUMIF(Orders[Order ID], A2904, Orders[Sales])</f>
        <v>951.98</v>
      </c>
      <c r="I2904" t="s">
        <v>2812</v>
      </c>
      <c r="J2904" t="s">
        <v>2813</v>
      </c>
      <c r="K2904">
        <v>42937</v>
      </c>
      <c r="L2904">
        <v>951.98</v>
      </c>
    </row>
    <row r="2905" spans="1:12">
      <c r="A2905" t="str">
        <v>CA-2017-104745</v>
      </c>
      <c r="B2905" t="str">
        <f>INDEX(Orders[Customer ID], MATCH(A2905, Orders[Order ID],0))</f>
        <v>GT-14755</v>
      </c>
      <c r="C2905" s="4">
        <f>INDEX(Orders[Order Date], MATCH(A2905, Orders[Order ID],0))</f>
        <v>42884</v>
      </c>
      <c r="D2905">
        <f>SUMIF(Orders[Order ID], A2905, Orders[Sales])</f>
        <v>79.343999999999994</v>
      </c>
      <c r="I2905" t="s">
        <v>3193</v>
      </c>
      <c r="J2905" t="s">
        <v>938</v>
      </c>
      <c r="K2905">
        <v>42884</v>
      </c>
      <c r="L2905">
        <v>79.343999999999994</v>
      </c>
    </row>
    <row r="2906" spans="1:12">
      <c r="A2906" t="str">
        <v>CA-2017-104801</v>
      </c>
      <c r="B2906" t="str">
        <f>INDEX(Orders[Customer ID], MATCH(A2906, Orders[Order ID],0))</f>
        <v>FH-14350</v>
      </c>
      <c r="C2906" s="4">
        <f>INDEX(Orders[Order Date], MATCH(A2906, Orders[Order ID],0))</f>
        <v>42779</v>
      </c>
      <c r="D2906">
        <f>SUMIF(Orders[Order ID], A2906, Orders[Sales])</f>
        <v>914.12</v>
      </c>
      <c r="I2906" t="s">
        <v>3782</v>
      </c>
      <c r="J2906" t="s">
        <v>3177</v>
      </c>
      <c r="K2906">
        <v>42779</v>
      </c>
      <c r="L2906">
        <v>914.12</v>
      </c>
    </row>
    <row r="2907" spans="1:12">
      <c r="A2907" t="str">
        <v>CA-2017-104822</v>
      </c>
      <c r="B2907" t="str">
        <f>INDEX(Orders[Customer ID], MATCH(A2907, Orders[Order ID],0))</f>
        <v>RB-19465</v>
      </c>
      <c r="C2907" s="4">
        <f>INDEX(Orders[Order Date], MATCH(A2907, Orders[Order ID],0))</f>
        <v>43028</v>
      </c>
      <c r="D2907">
        <f>SUMIF(Orders[Order ID], A2907, Orders[Sales])</f>
        <v>24.55</v>
      </c>
      <c r="I2907" t="s">
        <v>1734</v>
      </c>
      <c r="J2907" t="s">
        <v>290</v>
      </c>
      <c r="K2907">
        <v>43028</v>
      </c>
      <c r="L2907">
        <v>24.55</v>
      </c>
    </row>
    <row r="2908" spans="1:12">
      <c r="A2908" t="str">
        <v>CA-2017-104850</v>
      </c>
      <c r="B2908" t="str">
        <f>INDEX(Orders[Customer ID], MATCH(A2908, Orders[Order ID],0))</f>
        <v>TW-21025</v>
      </c>
      <c r="C2908" s="4">
        <f>INDEX(Orders[Order Date], MATCH(A2908, Orders[Order ID],0))</f>
        <v>42899</v>
      </c>
      <c r="D2908">
        <f>SUMIF(Orders[Order ID], A2908, Orders[Sales])</f>
        <v>291.13600000000002</v>
      </c>
      <c r="I2908" t="s">
        <v>3089</v>
      </c>
      <c r="J2908" t="s">
        <v>1641</v>
      </c>
      <c r="K2908">
        <v>42899</v>
      </c>
      <c r="L2908">
        <v>291.13600000000002</v>
      </c>
    </row>
    <row r="2909" spans="1:12">
      <c r="A2909" t="str">
        <v>CA-2017-104864</v>
      </c>
      <c r="B2909" t="str">
        <f>INDEX(Orders[Customer ID], MATCH(A2909, Orders[Order ID],0))</f>
        <v>JS-15685</v>
      </c>
      <c r="C2909" s="4">
        <f>INDEX(Orders[Order Date], MATCH(A2909, Orders[Order ID],0))</f>
        <v>43057</v>
      </c>
      <c r="D2909">
        <f>SUMIF(Orders[Order ID], A2909, Orders[Sales])</f>
        <v>552.85599999999999</v>
      </c>
      <c r="I2909" t="s">
        <v>1154</v>
      </c>
      <c r="J2909" t="s">
        <v>1155</v>
      </c>
      <c r="K2909">
        <v>43057</v>
      </c>
      <c r="L2909">
        <v>552.85599999999999</v>
      </c>
    </row>
    <row r="2910" spans="1:12">
      <c r="A2910" t="str">
        <v>CA-2017-104885</v>
      </c>
      <c r="B2910" t="str">
        <f>INDEX(Orders[Customer ID], MATCH(A2910, Orders[Order ID],0))</f>
        <v>DB-13555</v>
      </c>
      <c r="C2910" s="4">
        <f>INDEX(Orders[Order Date], MATCH(A2910, Orders[Order ID],0))</f>
        <v>42796</v>
      </c>
      <c r="D2910">
        <f>SUMIF(Orders[Order ID], A2910, Orders[Sales])</f>
        <v>627.4799999999999</v>
      </c>
      <c r="I2910" t="s">
        <v>3735</v>
      </c>
      <c r="J2910" t="s">
        <v>2274</v>
      </c>
      <c r="K2910">
        <v>42796</v>
      </c>
      <c r="L2910">
        <v>627.4799999999999</v>
      </c>
    </row>
    <row r="2911" spans="1:12">
      <c r="A2911" t="str">
        <v>CA-2017-104906</v>
      </c>
      <c r="B2911" t="str">
        <f>INDEX(Orders[Customer ID], MATCH(A2911, Orders[Order ID],0))</f>
        <v>JP-15460</v>
      </c>
      <c r="C2911" s="4">
        <f>INDEX(Orders[Order Date], MATCH(A2911, Orders[Order ID],0))</f>
        <v>42779</v>
      </c>
      <c r="D2911">
        <f>SUMIF(Orders[Order ID], A2911, Orders[Sales])</f>
        <v>17.940000000000001</v>
      </c>
      <c r="I2911" t="s">
        <v>3785</v>
      </c>
      <c r="J2911" t="s">
        <v>1039</v>
      </c>
      <c r="K2911">
        <v>42779</v>
      </c>
      <c r="L2911">
        <v>17.940000000000001</v>
      </c>
    </row>
    <row r="2912" spans="1:12">
      <c r="A2912" t="str">
        <v>CA-2017-104913</v>
      </c>
      <c r="B2912" t="str">
        <f>INDEX(Orders[Customer ID], MATCH(A2912, Orders[Order ID],0))</f>
        <v>DK-13090</v>
      </c>
      <c r="C2912" s="4">
        <f>INDEX(Orders[Order Date], MATCH(A2912, Orders[Order ID],0))</f>
        <v>43057</v>
      </c>
      <c r="D2912">
        <f>SUMIF(Orders[Order ID], A2912, Orders[Sales])</f>
        <v>74.95</v>
      </c>
      <c r="I2912" t="s">
        <v>1152</v>
      </c>
      <c r="J2912" t="s">
        <v>1153</v>
      </c>
      <c r="K2912">
        <v>43057</v>
      </c>
      <c r="L2912">
        <v>74.95</v>
      </c>
    </row>
    <row r="2913" spans="1:12">
      <c r="A2913" t="str">
        <v>CA-2017-104927</v>
      </c>
      <c r="B2913" t="str">
        <f>INDEX(Orders[Customer ID], MATCH(A2913, Orders[Order ID],0))</f>
        <v>AG-10330</v>
      </c>
      <c r="C2913" s="4">
        <f>INDEX(Orders[Order Date], MATCH(A2913, Orders[Order ID],0))</f>
        <v>43091</v>
      </c>
      <c r="D2913">
        <f>SUMIF(Orders[Order ID], A2913, Orders[Sales])</f>
        <v>108.13</v>
      </c>
      <c r="I2913" t="s">
        <v>244</v>
      </c>
      <c r="J2913" t="s">
        <v>245</v>
      </c>
      <c r="K2913">
        <v>43091</v>
      </c>
      <c r="L2913">
        <v>108.13</v>
      </c>
    </row>
    <row r="2914" spans="1:12">
      <c r="A2914" t="str">
        <v>CA-2017-105053</v>
      </c>
      <c r="B2914" t="str">
        <f>INDEX(Orders[Customer ID], MATCH(A2914, Orders[Order ID],0))</f>
        <v>CS-12355</v>
      </c>
      <c r="C2914" s="4">
        <f>INDEX(Orders[Order Date], MATCH(A2914, Orders[Order ID],0))</f>
        <v>42923</v>
      </c>
      <c r="D2914">
        <f>SUMIF(Orders[Order ID], A2914, Orders[Sales])</f>
        <v>17.472000000000001</v>
      </c>
      <c r="I2914" t="s">
        <v>2906</v>
      </c>
      <c r="J2914" t="s">
        <v>169</v>
      </c>
      <c r="K2914">
        <v>42923</v>
      </c>
      <c r="L2914">
        <v>17.472000000000001</v>
      </c>
    </row>
    <row r="2915" spans="1:12">
      <c r="A2915" t="str">
        <v>CA-2017-105074</v>
      </c>
      <c r="B2915" t="str">
        <f>INDEX(Orders[Customer ID], MATCH(A2915, Orders[Order ID],0))</f>
        <v>MB-17305</v>
      </c>
      <c r="C2915" s="4">
        <f>INDEX(Orders[Order Date], MATCH(A2915, Orders[Order ID],0))</f>
        <v>42910</v>
      </c>
      <c r="D2915">
        <f>SUMIF(Orders[Order ID], A2915, Orders[Sales])</f>
        <v>21.744</v>
      </c>
      <c r="I2915" t="s">
        <v>3002</v>
      </c>
      <c r="J2915" t="s">
        <v>1313</v>
      </c>
      <c r="K2915">
        <v>42910</v>
      </c>
      <c r="L2915">
        <v>21.744</v>
      </c>
    </row>
    <row r="2916" spans="1:12">
      <c r="A2916" t="str">
        <v>CA-2017-105130</v>
      </c>
      <c r="B2916" t="str">
        <f>INDEX(Orders[Customer ID], MATCH(A2916, Orders[Order ID],0))</f>
        <v>PJ-18835</v>
      </c>
      <c r="C2916" s="4">
        <f>INDEX(Orders[Order Date], MATCH(A2916, Orders[Order ID],0))</f>
        <v>43060</v>
      </c>
      <c r="D2916">
        <f>SUMIF(Orders[Order ID], A2916, Orders[Sales])</f>
        <v>52.495999999999995</v>
      </c>
      <c r="I2916" t="s">
        <v>1058</v>
      </c>
      <c r="J2916" t="s">
        <v>1059</v>
      </c>
      <c r="K2916">
        <v>43060</v>
      </c>
      <c r="L2916">
        <v>52.495999999999995</v>
      </c>
    </row>
    <row r="2917" spans="1:12">
      <c r="A2917" t="str">
        <v>CA-2017-105144</v>
      </c>
      <c r="B2917" t="str">
        <f>INDEX(Orders[Customer ID], MATCH(A2917, Orders[Order ID],0))</f>
        <v>SZ-20035</v>
      </c>
      <c r="C2917" s="4">
        <f>INDEX(Orders[Order Date], MATCH(A2917, Orders[Order ID],0))</f>
        <v>43043</v>
      </c>
      <c r="D2917">
        <f>SUMIF(Orders[Order ID], A2917, Orders[Sales])</f>
        <v>23.68</v>
      </c>
      <c r="I2917" t="s">
        <v>1480</v>
      </c>
      <c r="J2917" t="s">
        <v>951</v>
      </c>
      <c r="K2917">
        <v>43043</v>
      </c>
      <c r="L2917">
        <v>23.68</v>
      </c>
    </row>
    <row r="2918" spans="1:12">
      <c r="A2918" t="str">
        <v>CA-2017-105193</v>
      </c>
      <c r="B2918" t="str">
        <f>INDEX(Orders[Customer ID], MATCH(A2918, Orders[Order ID],0))</f>
        <v>JL-15835</v>
      </c>
      <c r="C2918" s="4">
        <f>INDEX(Orders[Order Date], MATCH(A2918, Orders[Order ID],0))</f>
        <v>42819</v>
      </c>
      <c r="D2918">
        <f>SUMIF(Orders[Order ID], A2918, Orders[Sales])</f>
        <v>11.05</v>
      </c>
      <c r="I2918" t="s">
        <v>3603</v>
      </c>
      <c r="J2918" t="s">
        <v>565</v>
      </c>
      <c r="K2918">
        <v>42819</v>
      </c>
      <c r="L2918">
        <v>11.05</v>
      </c>
    </row>
    <row r="2919" spans="1:12">
      <c r="A2919" t="str">
        <v>CA-2017-105214</v>
      </c>
      <c r="B2919" t="str">
        <f>INDEX(Orders[Customer ID], MATCH(A2919, Orders[Order ID],0))</f>
        <v>TS-21610</v>
      </c>
      <c r="C2919" s="4">
        <f>INDEX(Orders[Order Date], MATCH(A2919, Orders[Order ID],0))</f>
        <v>42902</v>
      </c>
      <c r="D2919">
        <f>SUMIF(Orders[Order ID], A2919, Orders[Sales])</f>
        <v>1231.5</v>
      </c>
      <c r="I2919" t="s">
        <v>3062</v>
      </c>
      <c r="J2919" t="s">
        <v>1453</v>
      </c>
      <c r="K2919">
        <v>42902</v>
      </c>
      <c r="L2919">
        <v>1231.5</v>
      </c>
    </row>
    <row r="2920" spans="1:12">
      <c r="A2920" t="str">
        <v>CA-2017-105235</v>
      </c>
      <c r="B2920" t="str">
        <f>INDEX(Orders[Customer ID], MATCH(A2920, Orders[Order ID],0))</f>
        <v>SM-20950</v>
      </c>
      <c r="C2920" s="4">
        <f>INDEX(Orders[Order Date], MATCH(A2920, Orders[Order ID],0))</f>
        <v>43074</v>
      </c>
      <c r="D2920">
        <f>SUMIF(Orders[Order ID], A2920, Orders[Sales])</f>
        <v>334.52</v>
      </c>
      <c r="I2920" t="s">
        <v>655</v>
      </c>
      <c r="J2920" t="s">
        <v>656</v>
      </c>
      <c r="K2920">
        <v>43074</v>
      </c>
      <c r="L2920">
        <v>334.52</v>
      </c>
    </row>
    <row r="2921" spans="1:12">
      <c r="A2921" t="str">
        <v>CA-2017-105326</v>
      </c>
      <c r="B2921" t="str">
        <f>INDEX(Orders[Customer ID], MATCH(A2921, Orders[Order ID],0))</f>
        <v>KT-16480</v>
      </c>
      <c r="C2921" s="4">
        <f>INDEX(Orders[Order Date], MATCH(A2921, Orders[Order ID],0))</f>
        <v>42967</v>
      </c>
      <c r="D2921">
        <f>SUMIF(Orders[Order ID], A2921, Orders[Sales])</f>
        <v>25.92</v>
      </c>
      <c r="I2921" t="s">
        <v>2610</v>
      </c>
      <c r="J2921" t="s">
        <v>2143</v>
      </c>
      <c r="K2921">
        <v>42967</v>
      </c>
      <c r="L2921">
        <v>25.92</v>
      </c>
    </row>
    <row r="2922" spans="1:12">
      <c r="A2922" t="str">
        <v>CA-2017-105333</v>
      </c>
      <c r="B2922" t="str">
        <f>INDEX(Orders[Customer ID], MATCH(A2922, Orders[Order ID],0))</f>
        <v>VP-21730</v>
      </c>
      <c r="C2922" s="4">
        <f>INDEX(Orders[Order Date], MATCH(A2922, Orders[Order ID],0))</f>
        <v>43069</v>
      </c>
      <c r="D2922">
        <f>SUMIF(Orders[Order ID], A2922, Orders[Sales])</f>
        <v>899.1099999999999</v>
      </c>
      <c r="I2922" t="s">
        <v>866</v>
      </c>
      <c r="J2922" t="s">
        <v>867</v>
      </c>
      <c r="K2922">
        <v>43069</v>
      </c>
      <c r="L2922">
        <v>899.1099999999999</v>
      </c>
    </row>
    <row r="2923" spans="1:12">
      <c r="A2923" t="str">
        <v>CA-2017-105410</v>
      </c>
      <c r="B2923" t="str">
        <f>INDEX(Orders[Customer ID], MATCH(A2923, Orders[Order ID],0))</f>
        <v>ND-18370</v>
      </c>
      <c r="C2923" s="4">
        <f>INDEX(Orders[Order Date], MATCH(A2923, Orders[Order ID],0))</f>
        <v>42813</v>
      </c>
      <c r="D2923">
        <f>SUMIF(Orders[Order ID], A2923, Orders[Sales])</f>
        <v>976.82799999999997</v>
      </c>
      <c r="I2923" t="s">
        <v>3634</v>
      </c>
      <c r="J2923" t="s">
        <v>715</v>
      </c>
      <c r="K2923">
        <v>42813</v>
      </c>
      <c r="L2923">
        <v>976.82799999999997</v>
      </c>
    </row>
    <row r="2924" spans="1:12">
      <c r="A2924" t="str">
        <v>CA-2017-105445</v>
      </c>
      <c r="B2924" t="str">
        <f>INDEX(Orders[Customer ID], MATCH(A2924, Orders[Order ID],0))</f>
        <v>BP-11095</v>
      </c>
      <c r="C2924" s="4">
        <f>INDEX(Orders[Order Date], MATCH(A2924, Orders[Order ID],0))</f>
        <v>42786</v>
      </c>
      <c r="D2924">
        <f>SUMIF(Orders[Order ID], A2924, Orders[Sales])</f>
        <v>9.4320000000000004</v>
      </c>
      <c r="I2924" t="s">
        <v>3760</v>
      </c>
      <c r="J2924" t="s">
        <v>441</v>
      </c>
      <c r="K2924">
        <v>42786</v>
      </c>
      <c r="L2924">
        <v>9.4320000000000004</v>
      </c>
    </row>
    <row r="2925" spans="1:12">
      <c r="A2925" t="str">
        <v>CA-2017-105480</v>
      </c>
      <c r="B2925" t="str">
        <f>INDEX(Orders[Customer ID], MATCH(A2925, Orders[Order ID],0))</f>
        <v>DK-13225</v>
      </c>
      <c r="C2925" s="4">
        <f>INDEX(Orders[Order Date], MATCH(A2925, Orders[Order ID],0))</f>
        <v>43089</v>
      </c>
      <c r="D2925">
        <f>SUMIF(Orders[Order ID], A2925, Orders[Sales])</f>
        <v>13.464</v>
      </c>
      <c r="I2925" t="s">
        <v>294</v>
      </c>
      <c r="J2925" t="s">
        <v>295</v>
      </c>
      <c r="K2925">
        <v>43089</v>
      </c>
      <c r="L2925">
        <v>13.464</v>
      </c>
    </row>
    <row r="2926" spans="1:12">
      <c r="A2926" t="str">
        <v>CA-2017-105487</v>
      </c>
      <c r="B2926" t="str">
        <f>INDEX(Orders[Customer ID], MATCH(A2926, Orders[Order ID],0))</f>
        <v>CS-12250</v>
      </c>
      <c r="C2926" s="4">
        <f>INDEX(Orders[Order Date], MATCH(A2926, Orders[Order ID],0))</f>
        <v>43016</v>
      </c>
      <c r="D2926">
        <f>SUMIF(Orders[Order ID], A2926, Orders[Sales])</f>
        <v>419.83200000000005</v>
      </c>
      <c r="I2926" t="s">
        <v>1872</v>
      </c>
      <c r="J2926" t="s">
        <v>698</v>
      </c>
      <c r="K2926">
        <v>43016</v>
      </c>
      <c r="L2926">
        <v>419.83200000000005</v>
      </c>
    </row>
    <row r="2927" spans="1:12">
      <c r="A2927" t="str">
        <v>CA-2017-105543</v>
      </c>
      <c r="B2927" t="str">
        <f>INDEX(Orders[Customer ID], MATCH(A2927, Orders[Order ID],0))</f>
        <v>BG-11695</v>
      </c>
      <c r="C2927" s="4">
        <f>INDEX(Orders[Order Date], MATCH(A2927, Orders[Order ID],0))</f>
        <v>43063</v>
      </c>
      <c r="D2927">
        <f>SUMIF(Orders[Order ID], A2927, Orders[Sales])</f>
        <v>33.29</v>
      </c>
      <c r="I2927" t="s">
        <v>1001</v>
      </c>
      <c r="J2927" t="s">
        <v>1002</v>
      </c>
      <c r="K2927">
        <v>43063</v>
      </c>
      <c r="L2927">
        <v>33.29</v>
      </c>
    </row>
    <row r="2928" spans="1:12">
      <c r="A2928" t="str">
        <v>CA-2017-105620</v>
      </c>
      <c r="B2928" t="str">
        <f>INDEX(Orders[Customer ID], MATCH(A2928, Orders[Order ID],0))</f>
        <v>JH-15430</v>
      </c>
      <c r="C2928" s="4">
        <f>INDEX(Orders[Order Date], MATCH(A2928, Orders[Order ID],0))</f>
        <v>43094</v>
      </c>
      <c r="D2928">
        <f>SUMIF(Orders[Order ID], A2928, Orders[Sales])</f>
        <v>141</v>
      </c>
      <c r="I2928" t="s">
        <v>147</v>
      </c>
      <c r="J2928" t="s">
        <v>148</v>
      </c>
      <c r="K2928">
        <v>43094</v>
      </c>
      <c r="L2928">
        <v>141</v>
      </c>
    </row>
    <row r="2929" spans="1:12">
      <c r="A2929" t="str">
        <v>CA-2017-105669</v>
      </c>
      <c r="B2929" t="str">
        <f>INDEX(Orders[Customer ID], MATCH(A2929, Orders[Order ID],0))</f>
        <v>SJ-20125</v>
      </c>
      <c r="C2929" s="4">
        <f>INDEX(Orders[Order Date], MATCH(A2929, Orders[Order ID],0))</f>
        <v>42995</v>
      </c>
      <c r="D2929">
        <f>SUMIF(Orders[Order ID], A2929, Orders[Sales])</f>
        <v>1749.902</v>
      </c>
      <c r="I2929" t="s">
        <v>2214</v>
      </c>
      <c r="J2929" t="s">
        <v>2027</v>
      </c>
      <c r="K2929">
        <v>42995</v>
      </c>
      <c r="L2929">
        <v>1749.902</v>
      </c>
    </row>
    <row r="2930" spans="1:12">
      <c r="A2930" t="str">
        <v>CA-2017-105809</v>
      </c>
      <c r="B2930" t="str">
        <f>INDEX(Orders[Customer ID], MATCH(A2930, Orders[Order ID],0))</f>
        <v>HW-14935</v>
      </c>
      <c r="C2930" s="4">
        <f>INDEX(Orders[Order Date], MATCH(A2930, Orders[Order ID],0))</f>
        <v>42786</v>
      </c>
      <c r="D2930">
        <f>SUMIF(Orders[Order ID], A2930, Orders[Sales])</f>
        <v>238.19799999999998</v>
      </c>
      <c r="I2930" t="s">
        <v>3756</v>
      </c>
      <c r="J2930" t="s">
        <v>2424</v>
      </c>
      <c r="K2930">
        <v>42786</v>
      </c>
      <c r="L2930">
        <v>238.19799999999998</v>
      </c>
    </row>
    <row r="2931" spans="1:12">
      <c r="A2931" t="str">
        <v>CA-2017-105823</v>
      </c>
      <c r="B2931" t="str">
        <f>INDEX(Orders[Customer ID], MATCH(A2931, Orders[Order ID],0))</f>
        <v>RB-19465</v>
      </c>
      <c r="C2931" s="4">
        <f>INDEX(Orders[Order Date], MATCH(A2931, Orders[Order ID],0))</f>
        <v>42908</v>
      </c>
      <c r="D2931">
        <f>SUMIF(Orders[Order ID], A2931, Orders[Sales])</f>
        <v>487.96</v>
      </c>
      <c r="I2931" t="s">
        <v>3018</v>
      </c>
      <c r="J2931" t="s">
        <v>290</v>
      </c>
      <c r="K2931">
        <v>42908</v>
      </c>
      <c r="L2931">
        <v>487.96</v>
      </c>
    </row>
    <row r="2932" spans="1:12">
      <c r="A2932" t="str">
        <v>CA-2017-105851</v>
      </c>
      <c r="B2932" t="str">
        <f>INDEX(Orders[Customer ID], MATCH(A2932, Orders[Order ID],0))</f>
        <v>SE-20110</v>
      </c>
      <c r="C2932" s="4">
        <f>INDEX(Orders[Order Date], MATCH(A2932, Orders[Order ID],0))</f>
        <v>42807</v>
      </c>
      <c r="D2932">
        <f>SUMIF(Orders[Order ID], A2932, Orders[Sales])</f>
        <v>1332.4960000000001</v>
      </c>
      <c r="I2932" t="s">
        <v>3669</v>
      </c>
      <c r="J2932" t="s">
        <v>284</v>
      </c>
      <c r="K2932">
        <v>42807</v>
      </c>
      <c r="L2932">
        <v>1332.4960000000001</v>
      </c>
    </row>
    <row r="2933" spans="1:12">
      <c r="A2933" t="str">
        <v>CA-2017-105886</v>
      </c>
      <c r="B2933" t="str">
        <f>INDEX(Orders[Customer ID], MATCH(A2933, Orders[Order ID],0))</f>
        <v>DB-13660</v>
      </c>
      <c r="C2933" s="4">
        <f>INDEX(Orders[Order Date], MATCH(A2933, Orders[Order ID],0))</f>
        <v>43087</v>
      </c>
      <c r="D2933">
        <f>SUMIF(Orders[Order ID], A2933, Orders[Sales])</f>
        <v>18.96</v>
      </c>
      <c r="I2933" t="s">
        <v>324</v>
      </c>
      <c r="J2933" t="s">
        <v>325</v>
      </c>
      <c r="K2933">
        <v>43087</v>
      </c>
      <c r="L2933">
        <v>18.96</v>
      </c>
    </row>
    <row r="2934" spans="1:12">
      <c r="A2934" t="str">
        <v>CA-2017-105914</v>
      </c>
      <c r="B2934" t="str">
        <f>INDEX(Orders[Customer ID], MATCH(A2934, Orders[Order ID],0))</f>
        <v>PV-18985</v>
      </c>
      <c r="C2934" s="4">
        <f>INDEX(Orders[Order Date], MATCH(A2934, Orders[Order ID],0))</f>
        <v>43010</v>
      </c>
      <c r="D2934">
        <f>SUMIF(Orders[Order ID], A2934, Orders[Sales])</f>
        <v>1687.2600000000002</v>
      </c>
      <c r="I2934" t="s">
        <v>1948</v>
      </c>
      <c r="J2934" t="s">
        <v>1949</v>
      </c>
      <c r="K2934">
        <v>43010</v>
      </c>
      <c r="L2934">
        <v>1687.2600000000002</v>
      </c>
    </row>
    <row r="2935" spans="1:12">
      <c r="A2935" t="str">
        <v>CA-2017-105921</v>
      </c>
      <c r="B2935" t="str">
        <f>INDEX(Orders[Customer ID], MATCH(A2935, Orders[Order ID],0))</f>
        <v>JM-15250</v>
      </c>
      <c r="C2935" s="4">
        <f>INDEX(Orders[Order Date], MATCH(A2935, Orders[Order ID],0))</f>
        <v>42961</v>
      </c>
      <c r="D2935">
        <f>SUMIF(Orders[Order ID], A2935, Orders[Sales])</f>
        <v>418.29599999999999</v>
      </c>
      <c r="I2935" t="s">
        <v>2656</v>
      </c>
      <c r="J2935" t="s">
        <v>1016</v>
      </c>
      <c r="K2935">
        <v>42961</v>
      </c>
      <c r="L2935">
        <v>418.29599999999999</v>
      </c>
    </row>
    <row r="2936" spans="1:12">
      <c r="A2936" t="str">
        <v>CA-2017-105991</v>
      </c>
      <c r="B2936" t="str">
        <f>INDEX(Orders[Customer ID], MATCH(A2936, Orders[Order ID],0))</f>
        <v>LH-17020</v>
      </c>
      <c r="C2936" s="4">
        <f>INDEX(Orders[Order Date], MATCH(A2936, Orders[Order ID],0))</f>
        <v>42860</v>
      </c>
      <c r="D2936">
        <f>SUMIF(Orders[Order ID], A2936, Orders[Sales])</f>
        <v>120.783</v>
      </c>
      <c r="I2936" t="s">
        <v>3353</v>
      </c>
      <c r="J2936" t="s">
        <v>3354</v>
      </c>
      <c r="K2936">
        <v>42860</v>
      </c>
      <c r="L2936">
        <v>120.783</v>
      </c>
    </row>
    <row r="2937" spans="1:12">
      <c r="A2937" t="str">
        <v>CA-2017-106033</v>
      </c>
      <c r="B2937" t="str">
        <f>INDEX(Orders[Customer ID], MATCH(A2937, Orders[Order ID],0))</f>
        <v>FG-14260</v>
      </c>
      <c r="C2937" s="4">
        <f>INDEX(Orders[Order Date], MATCH(A2937, Orders[Order ID],0))</f>
        <v>43023</v>
      </c>
      <c r="D2937">
        <f>SUMIF(Orders[Order ID], A2937, Orders[Sales])</f>
        <v>87.92</v>
      </c>
      <c r="I2937" t="s">
        <v>1790</v>
      </c>
      <c r="J2937" t="s">
        <v>940</v>
      </c>
      <c r="K2937">
        <v>43023</v>
      </c>
      <c r="L2937">
        <v>87.92</v>
      </c>
    </row>
    <row r="2938" spans="1:12">
      <c r="A2938" t="str">
        <v>CA-2017-106047</v>
      </c>
      <c r="B2938" t="str">
        <f>INDEX(Orders[Customer ID], MATCH(A2938, Orders[Order ID],0))</f>
        <v>CS-11860</v>
      </c>
      <c r="C2938" s="4">
        <f>INDEX(Orders[Order Date], MATCH(A2938, Orders[Order ID],0))</f>
        <v>42928</v>
      </c>
      <c r="D2938">
        <f>SUMIF(Orders[Order ID], A2938, Orders[Sales])</f>
        <v>3.8159999999999998</v>
      </c>
      <c r="I2938" t="s">
        <v>2870</v>
      </c>
      <c r="J2938" t="s">
        <v>2819</v>
      </c>
      <c r="K2938">
        <v>42928</v>
      </c>
      <c r="L2938">
        <v>3.8159999999999998</v>
      </c>
    </row>
    <row r="2939" spans="1:12">
      <c r="A2939" t="str">
        <v>CA-2017-106068</v>
      </c>
      <c r="B2939" t="str">
        <f>INDEX(Orders[Customer ID], MATCH(A2939, Orders[Order ID],0))</f>
        <v>RB-19330</v>
      </c>
      <c r="C2939" s="4">
        <f>INDEX(Orders[Order Date], MATCH(A2939, Orders[Order ID],0))</f>
        <v>43031</v>
      </c>
      <c r="D2939">
        <f>SUMIF(Orders[Order ID], A2939, Orders[Sales])</f>
        <v>337.81800000000004</v>
      </c>
      <c r="I2939" t="s">
        <v>1672</v>
      </c>
      <c r="J2939" t="s">
        <v>1673</v>
      </c>
      <c r="K2939">
        <v>43031</v>
      </c>
      <c r="L2939">
        <v>337.81800000000004</v>
      </c>
    </row>
    <row r="2940" spans="1:12">
      <c r="A2940" t="str">
        <v>CA-2017-106103</v>
      </c>
      <c r="B2940" t="str">
        <f>INDEX(Orders[Customer ID], MATCH(A2940, Orders[Order ID],0))</f>
        <v>SC-20305</v>
      </c>
      <c r="C2940" s="4">
        <f>INDEX(Orders[Order Date], MATCH(A2940, Orders[Order ID],0))</f>
        <v>42896</v>
      </c>
      <c r="D2940">
        <f>SUMIF(Orders[Order ID], A2940, Orders[Sales])</f>
        <v>132.52000000000001</v>
      </c>
      <c r="I2940" t="s">
        <v>3117</v>
      </c>
      <c r="J2940" t="s">
        <v>842</v>
      </c>
      <c r="K2940">
        <v>42896</v>
      </c>
      <c r="L2940">
        <v>132.52000000000001</v>
      </c>
    </row>
    <row r="2941" spans="1:12">
      <c r="A2941" t="str">
        <v>CA-2017-106180</v>
      </c>
      <c r="B2941" t="str">
        <f>INDEX(Orders[Customer ID], MATCH(A2941, Orders[Order ID],0))</f>
        <v>SH-19975</v>
      </c>
      <c r="C2941" s="4">
        <f>INDEX(Orders[Order Date], MATCH(A2941, Orders[Order ID],0))</f>
        <v>42996</v>
      </c>
      <c r="D2941">
        <f>SUMIF(Orders[Order ID], A2941, Orders[Sales])</f>
        <v>163.38</v>
      </c>
      <c r="I2941" t="s">
        <v>2183</v>
      </c>
      <c r="J2941" t="s">
        <v>836</v>
      </c>
      <c r="K2941">
        <v>42996</v>
      </c>
      <c r="L2941">
        <v>163.38</v>
      </c>
    </row>
    <row r="2942" spans="1:12">
      <c r="A2942" t="str">
        <v>CA-2017-106355</v>
      </c>
      <c r="B2942" t="str">
        <f>INDEX(Orders[Customer ID], MATCH(A2942, Orders[Order ID],0))</f>
        <v>AT-10435</v>
      </c>
      <c r="C2942" s="4">
        <f>INDEX(Orders[Order Date], MATCH(A2942, Orders[Order ID],0))</f>
        <v>42827</v>
      </c>
      <c r="D2942">
        <f>SUMIF(Orders[Order ID], A2942, Orders[Sales])</f>
        <v>11.12</v>
      </c>
      <c r="I2942" t="s">
        <v>3541</v>
      </c>
      <c r="J2942" t="s">
        <v>551</v>
      </c>
      <c r="K2942">
        <v>42827</v>
      </c>
      <c r="L2942">
        <v>11.12</v>
      </c>
    </row>
    <row r="2943" spans="1:12">
      <c r="A2943" t="str">
        <v>CA-2017-106432</v>
      </c>
      <c r="B2943" t="str">
        <f>INDEX(Orders[Customer ID], MATCH(A2943, Orders[Order ID],0))</f>
        <v>CA-12265</v>
      </c>
      <c r="C2943" s="4">
        <f>INDEX(Orders[Order Date], MATCH(A2943, Orders[Order ID],0))</f>
        <v>43027</v>
      </c>
      <c r="D2943">
        <f>SUMIF(Orders[Order ID], A2943, Orders[Sales])</f>
        <v>330.47120000000001</v>
      </c>
      <c r="I2943" t="s">
        <v>1765</v>
      </c>
      <c r="J2943" t="s">
        <v>1485</v>
      </c>
      <c r="K2943">
        <v>43027</v>
      </c>
      <c r="L2943">
        <v>330.47120000000001</v>
      </c>
    </row>
    <row r="2944" spans="1:12">
      <c r="A2944" t="str">
        <v>CA-2017-106537</v>
      </c>
      <c r="B2944" t="str">
        <f>INDEX(Orders[Customer ID], MATCH(A2944, Orders[Order ID],0))</f>
        <v>RH-19495</v>
      </c>
      <c r="C2944" s="4">
        <f>INDEX(Orders[Order Date], MATCH(A2944, Orders[Order ID],0))</f>
        <v>42959</v>
      </c>
      <c r="D2944">
        <f>SUMIF(Orders[Order ID], A2944, Orders[Sales])</f>
        <v>20.736000000000001</v>
      </c>
      <c r="I2944" t="s">
        <v>2664</v>
      </c>
      <c r="J2944" t="s">
        <v>890</v>
      </c>
      <c r="K2944">
        <v>42959</v>
      </c>
      <c r="L2944">
        <v>20.736000000000001</v>
      </c>
    </row>
    <row r="2945" spans="1:12">
      <c r="A2945" t="str">
        <v>CA-2017-106691</v>
      </c>
      <c r="B2945" t="str">
        <f>INDEX(Orders[Customer ID], MATCH(A2945, Orders[Order ID],0))</f>
        <v>CC-12370</v>
      </c>
      <c r="C2945" s="4">
        <f>INDEX(Orders[Order Date], MATCH(A2945, Orders[Order ID],0))</f>
        <v>43045</v>
      </c>
      <c r="D2945">
        <f>SUMIF(Orders[Order ID], A2945, Orders[Sales])</f>
        <v>1.248</v>
      </c>
      <c r="I2945" t="s">
        <v>1449</v>
      </c>
      <c r="J2945" t="s">
        <v>1190</v>
      </c>
      <c r="K2945">
        <v>43045</v>
      </c>
      <c r="L2945">
        <v>1.248</v>
      </c>
    </row>
    <row r="2946" spans="1:12">
      <c r="A2946" t="str">
        <v>CA-2017-106747</v>
      </c>
      <c r="B2946" t="str">
        <f>INDEX(Orders[Customer ID], MATCH(A2946, Orders[Order ID],0))</f>
        <v>TS-21505</v>
      </c>
      <c r="C2946" s="4">
        <f>INDEX(Orders[Order Date], MATCH(A2946, Orders[Order ID],0))</f>
        <v>42919</v>
      </c>
      <c r="D2946">
        <f>SUMIF(Orders[Order ID], A2946, Orders[Sales])</f>
        <v>102.3</v>
      </c>
      <c r="I2946" t="s">
        <v>2939</v>
      </c>
      <c r="J2946" t="s">
        <v>309</v>
      </c>
      <c r="K2946">
        <v>42919</v>
      </c>
      <c r="L2946">
        <v>102.3</v>
      </c>
    </row>
    <row r="2947" spans="1:12">
      <c r="A2947" t="str">
        <v>CA-2017-106782</v>
      </c>
      <c r="B2947" t="str">
        <f>INDEX(Orders[Customer ID], MATCH(A2947, Orders[Order ID],0))</f>
        <v>LP-17095</v>
      </c>
      <c r="C2947" s="4">
        <f>INDEX(Orders[Order Date], MATCH(A2947, Orders[Order ID],0))</f>
        <v>43090</v>
      </c>
      <c r="D2947">
        <f>SUMIF(Orders[Order ID], A2947, Orders[Sales])</f>
        <v>375.34</v>
      </c>
      <c r="I2947" t="s">
        <v>292</v>
      </c>
      <c r="J2947" t="s">
        <v>293</v>
      </c>
      <c r="K2947">
        <v>43090</v>
      </c>
      <c r="L2947">
        <v>375.34</v>
      </c>
    </row>
    <row r="2948" spans="1:12">
      <c r="A2948" t="str">
        <v>CA-2017-106824</v>
      </c>
      <c r="B2948" t="str">
        <f>INDEX(Orders[Customer ID], MATCH(A2948, Orders[Order ID],0))</f>
        <v>AT-10735</v>
      </c>
      <c r="C2948" s="4">
        <f>INDEX(Orders[Order Date], MATCH(A2948, Orders[Order ID],0))</f>
        <v>42923</v>
      </c>
      <c r="D2948">
        <f>SUMIF(Orders[Order ID], A2948, Orders[Sales])</f>
        <v>5.94</v>
      </c>
      <c r="I2948" t="s">
        <v>2911</v>
      </c>
      <c r="J2948" t="s">
        <v>370</v>
      </c>
      <c r="K2948">
        <v>42923</v>
      </c>
      <c r="L2948">
        <v>5.94</v>
      </c>
    </row>
    <row r="2949" spans="1:12">
      <c r="A2949" t="str">
        <v>CA-2017-106831</v>
      </c>
      <c r="B2949" t="str">
        <f>INDEX(Orders[Customer ID], MATCH(A2949, Orders[Order ID],0))</f>
        <v>FH-14350</v>
      </c>
      <c r="C2949" s="4">
        <f>INDEX(Orders[Order Date], MATCH(A2949, Orders[Order ID],0))</f>
        <v>42887</v>
      </c>
      <c r="D2949">
        <f>SUMIF(Orders[Order ID], A2949, Orders[Sales])</f>
        <v>189.91800000000001</v>
      </c>
      <c r="I2949" t="s">
        <v>3176</v>
      </c>
      <c r="J2949" t="s">
        <v>3177</v>
      </c>
      <c r="K2949">
        <v>42887</v>
      </c>
      <c r="L2949">
        <v>189.91800000000001</v>
      </c>
    </row>
    <row r="2950" spans="1:12">
      <c r="A2950" t="str">
        <v>CA-2017-106852</v>
      </c>
      <c r="B2950" t="str">
        <f>INDEX(Orders[Customer ID], MATCH(A2950, Orders[Order ID],0))</f>
        <v>ST-20530</v>
      </c>
      <c r="C2950" s="4">
        <f>INDEX(Orders[Order Date], MATCH(A2950, Orders[Order ID],0))</f>
        <v>42906</v>
      </c>
      <c r="D2950">
        <f>SUMIF(Orders[Order ID], A2950, Orders[Sales])</f>
        <v>36.351999999999997</v>
      </c>
      <c r="I2950" t="s">
        <v>3028</v>
      </c>
      <c r="J2950" t="s">
        <v>2558</v>
      </c>
      <c r="K2950">
        <v>42906</v>
      </c>
      <c r="L2950">
        <v>36.351999999999997</v>
      </c>
    </row>
    <row r="2951" spans="1:12">
      <c r="A2951" t="str">
        <v>CA-2017-106859</v>
      </c>
      <c r="B2951" t="str">
        <f>INDEX(Orders[Customer ID], MATCH(A2951, Orders[Order ID],0))</f>
        <v>BF-11215</v>
      </c>
      <c r="C2951" s="4">
        <f>INDEX(Orders[Order Date], MATCH(A2951, Orders[Order ID],0))</f>
        <v>42807</v>
      </c>
      <c r="D2951">
        <f>SUMIF(Orders[Order ID], A2951, Orders[Sales])</f>
        <v>780.08600000000001</v>
      </c>
      <c r="I2951" t="s">
        <v>3667</v>
      </c>
      <c r="J2951" t="s">
        <v>1657</v>
      </c>
      <c r="K2951">
        <v>42807</v>
      </c>
      <c r="L2951">
        <v>780.08600000000001</v>
      </c>
    </row>
    <row r="2952" spans="1:12">
      <c r="A2952" t="str">
        <v>CA-2017-106943</v>
      </c>
      <c r="B2952" t="str">
        <f>INDEX(Orders[Customer ID], MATCH(A2952, Orders[Order ID],0))</f>
        <v>FO-14305</v>
      </c>
      <c r="C2952" s="4">
        <f>INDEX(Orders[Order Date], MATCH(A2952, Orders[Order ID],0))</f>
        <v>43053</v>
      </c>
      <c r="D2952">
        <f>SUMIF(Orders[Order ID], A2952, Orders[Sales])</f>
        <v>8.64</v>
      </c>
      <c r="I2952" t="s">
        <v>1231</v>
      </c>
      <c r="J2952" t="s">
        <v>1043</v>
      </c>
      <c r="K2952">
        <v>43053</v>
      </c>
      <c r="L2952">
        <v>8.64</v>
      </c>
    </row>
    <row r="2953" spans="1:12">
      <c r="A2953" t="str">
        <v>CA-2017-106964</v>
      </c>
      <c r="B2953" t="str">
        <f>INDEX(Orders[Customer ID], MATCH(A2953, Orders[Order ID],0))</f>
        <v>HR-14770</v>
      </c>
      <c r="C2953" s="4">
        <f>INDEX(Orders[Order Date], MATCH(A2953, Orders[Order ID],0))</f>
        <v>43086</v>
      </c>
      <c r="D2953">
        <f>SUMIF(Orders[Order ID], A2953, Orders[Sales])</f>
        <v>11.808</v>
      </c>
      <c r="I2953" t="s">
        <v>354</v>
      </c>
      <c r="J2953" t="s">
        <v>355</v>
      </c>
      <c r="K2953">
        <v>43086</v>
      </c>
      <c r="L2953">
        <v>11.808</v>
      </c>
    </row>
    <row r="2954" spans="1:12">
      <c r="A2954" t="str">
        <v>CA-2017-107125</v>
      </c>
      <c r="B2954" t="str">
        <f>INDEX(Orders[Customer ID], MATCH(A2954, Orders[Order ID],0))</f>
        <v>BD-11320</v>
      </c>
      <c r="C2954" s="4">
        <f>INDEX(Orders[Order Date], MATCH(A2954, Orders[Order ID],0))</f>
        <v>43066</v>
      </c>
      <c r="D2954">
        <f>SUMIF(Orders[Order ID], A2954, Orders[Sales])</f>
        <v>136.328</v>
      </c>
      <c r="I2954" t="s">
        <v>909</v>
      </c>
      <c r="J2954" t="s">
        <v>910</v>
      </c>
      <c r="K2954">
        <v>43066</v>
      </c>
      <c r="L2954">
        <v>136.328</v>
      </c>
    </row>
    <row r="2955" spans="1:12">
      <c r="A2955" t="str">
        <v>CA-2017-107132</v>
      </c>
      <c r="B2955" t="str">
        <f>INDEX(Orders[Customer ID], MATCH(A2955, Orders[Order ID],0))</f>
        <v>SC-20260</v>
      </c>
      <c r="C2955" s="4">
        <f>INDEX(Orders[Order Date], MATCH(A2955, Orders[Order ID],0))</f>
        <v>42912</v>
      </c>
      <c r="D2955">
        <f>SUMIF(Orders[Order ID], A2955, Orders[Sales])</f>
        <v>913.16800000000001</v>
      </c>
      <c r="I2955" t="s">
        <v>2992</v>
      </c>
      <c r="J2955" t="s">
        <v>2993</v>
      </c>
      <c r="K2955">
        <v>42912</v>
      </c>
      <c r="L2955">
        <v>913.16800000000001</v>
      </c>
    </row>
    <row r="2956" spans="1:12">
      <c r="A2956" t="str">
        <v>CA-2017-107167</v>
      </c>
      <c r="B2956" t="str">
        <f>INDEX(Orders[Customer ID], MATCH(A2956, Orders[Order ID],0))</f>
        <v>ND-18460</v>
      </c>
      <c r="C2956" s="4">
        <f>INDEX(Orders[Order Date], MATCH(A2956, Orders[Order ID],0))</f>
        <v>42896</v>
      </c>
      <c r="D2956">
        <f>SUMIF(Orders[Order ID], A2956, Orders[Sales])</f>
        <v>1347.52</v>
      </c>
      <c r="I2956" t="s">
        <v>3122</v>
      </c>
      <c r="J2956" t="s">
        <v>2959</v>
      </c>
      <c r="K2956">
        <v>42896</v>
      </c>
      <c r="L2956">
        <v>1347.52</v>
      </c>
    </row>
    <row r="2957" spans="1:12">
      <c r="A2957" t="str">
        <v>CA-2017-107174</v>
      </c>
      <c r="B2957" t="str">
        <f>INDEX(Orders[Customer ID], MATCH(A2957, Orders[Order ID],0))</f>
        <v>AB-10060</v>
      </c>
      <c r="C2957" s="4">
        <f>INDEX(Orders[Order Date], MATCH(A2957, Orders[Order ID],0))</f>
        <v>43045</v>
      </c>
      <c r="D2957">
        <f>SUMIF(Orders[Order ID], A2957, Orders[Sales])</f>
        <v>2595.3879999999999</v>
      </c>
      <c r="I2957" t="s">
        <v>1442</v>
      </c>
      <c r="J2957" t="s">
        <v>1443</v>
      </c>
      <c r="K2957">
        <v>43045</v>
      </c>
      <c r="L2957">
        <v>2595.3879999999999</v>
      </c>
    </row>
    <row r="2958" spans="1:12">
      <c r="A2958" t="str">
        <v>CA-2017-107209</v>
      </c>
      <c r="B2958" t="str">
        <f>INDEX(Orders[Customer ID], MATCH(A2958, Orders[Order ID],0))</f>
        <v>JW-15955</v>
      </c>
      <c r="C2958" s="4">
        <f>INDEX(Orders[Order Date], MATCH(A2958, Orders[Order ID],0))</f>
        <v>42943</v>
      </c>
      <c r="D2958">
        <f>SUMIF(Orders[Order ID], A2958, Orders[Sales])</f>
        <v>194.84800000000001</v>
      </c>
      <c r="I2958" t="s">
        <v>2773</v>
      </c>
      <c r="J2958" t="s">
        <v>121</v>
      </c>
      <c r="K2958">
        <v>42943</v>
      </c>
      <c r="L2958">
        <v>194.84800000000001</v>
      </c>
    </row>
    <row r="2959" spans="1:12">
      <c r="A2959" t="str">
        <v>CA-2017-107244</v>
      </c>
      <c r="B2959" t="str">
        <f>INDEX(Orders[Customer ID], MATCH(A2959, Orders[Order ID],0))</f>
        <v>AG-10390</v>
      </c>
      <c r="C2959" s="4">
        <f>INDEX(Orders[Order Date], MATCH(A2959, Orders[Order ID],0))</f>
        <v>42985</v>
      </c>
      <c r="D2959">
        <f>SUMIF(Orders[Order ID], A2959, Orders[Sales])</f>
        <v>19.760000000000002</v>
      </c>
      <c r="I2959" t="s">
        <v>2397</v>
      </c>
      <c r="J2959" t="s">
        <v>2398</v>
      </c>
      <c r="K2959">
        <v>42985</v>
      </c>
      <c r="L2959">
        <v>19.760000000000002</v>
      </c>
    </row>
    <row r="2960" spans="1:12">
      <c r="A2960" t="str">
        <v>CA-2017-107265</v>
      </c>
      <c r="B2960" t="str">
        <f>INDEX(Orders[Customer ID], MATCH(A2960, Orders[Order ID],0))</f>
        <v>ML-17755</v>
      </c>
      <c r="C2960" s="4">
        <f>INDEX(Orders[Order Date], MATCH(A2960, Orders[Order ID],0))</f>
        <v>42831</v>
      </c>
      <c r="D2960">
        <f>SUMIF(Orders[Order ID], A2960, Orders[Sales])</f>
        <v>106.32</v>
      </c>
      <c r="I2960" t="s">
        <v>3525</v>
      </c>
      <c r="J2960" t="s">
        <v>839</v>
      </c>
      <c r="K2960">
        <v>42831</v>
      </c>
      <c r="L2960">
        <v>106.32</v>
      </c>
    </row>
    <row r="2961" spans="1:12">
      <c r="A2961" t="str">
        <v>CA-2017-107293</v>
      </c>
      <c r="B2961" t="str">
        <f>INDEX(Orders[Customer ID], MATCH(A2961, Orders[Order ID],0))</f>
        <v>CS-12400</v>
      </c>
      <c r="C2961" s="4">
        <f>INDEX(Orders[Order Date], MATCH(A2961, Orders[Order ID],0))</f>
        <v>42983</v>
      </c>
      <c r="D2961">
        <f>SUMIF(Orders[Order ID], A2961, Orders[Sales])</f>
        <v>2.78</v>
      </c>
      <c r="I2961" t="s">
        <v>2408</v>
      </c>
      <c r="J2961" t="s">
        <v>90</v>
      </c>
      <c r="K2961">
        <v>42983</v>
      </c>
      <c r="L2961">
        <v>2.78</v>
      </c>
    </row>
    <row r="2962" spans="1:12">
      <c r="A2962" t="str">
        <v>CA-2017-107314</v>
      </c>
      <c r="B2962" t="str">
        <f>INDEX(Orders[Customer ID], MATCH(A2962, Orders[Order ID],0))</f>
        <v>MZ-17335</v>
      </c>
      <c r="C2962" s="4">
        <f>INDEX(Orders[Order Date], MATCH(A2962, Orders[Order ID],0))</f>
        <v>43069</v>
      </c>
      <c r="D2962">
        <f>SUMIF(Orders[Order ID], A2962, Orders[Sales])</f>
        <v>25.83</v>
      </c>
      <c r="I2962" t="s">
        <v>871</v>
      </c>
      <c r="J2962" t="s">
        <v>872</v>
      </c>
      <c r="K2962">
        <v>43069</v>
      </c>
      <c r="L2962">
        <v>25.83</v>
      </c>
    </row>
    <row r="2963" spans="1:12">
      <c r="A2963" t="str">
        <v>CA-2017-107321</v>
      </c>
      <c r="B2963" t="str">
        <f>INDEX(Orders[Customer ID], MATCH(A2963, Orders[Order ID],0))</f>
        <v>AW-10930</v>
      </c>
      <c r="C2963" s="4">
        <f>INDEX(Orders[Order Date], MATCH(A2963, Orders[Order ID],0))</f>
        <v>42978</v>
      </c>
      <c r="D2963">
        <f>SUMIF(Orders[Order ID], A2963, Orders[Sales])</f>
        <v>696.08</v>
      </c>
      <c r="I2963" t="s">
        <v>2521</v>
      </c>
      <c r="J2963" t="s">
        <v>1241</v>
      </c>
      <c r="K2963">
        <v>42978</v>
      </c>
      <c r="L2963">
        <v>696.08</v>
      </c>
    </row>
    <row r="2964" spans="1:12">
      <c r="A2964" t="str">
        <v>CA-2017-107342</v>
      </c>
      <c r="B2964" t="str">
        <f>INDEX(Orders[Customer ID], MATCH(A2964, Orders[Order ID],0))</f>
        <v>VF-21715</v>
      </c>
      <c r="C2964" s="4">
        <f>INDEX(Orders[Order Date], MATCH(A2964, Orders[Order ID],0))</f>
        <v>43086</v>
      </c>
      <c r="D2964">
        <f>SUMIF(Orders[Order ID], A2964, Orders[Sales])</f>
        <v>28.16</v>
      </c>
      <c r="I2964" t="s">
        <v>357</v>
      </c>
      <c r="J2964" t="s">
        <v>358</v>
      </c>
      <c r="K2964">
        <v>43086</v>
      </c>
      <c r="L2964">
        <v>28.16</v>
      </c>
    </row>
    <row r="2965" spans="1:12">
      <c r="A2965" t="str">
        <v>CA-2017-107461</v>
      </c>
      <c r="B2965" t="str">
        <f>INDEX(Orders[Customer ID], MATCH(A2965, Orders[Order ID],0))</f>
        <v>PK-19075</v>
      </c>
      <c r="C2965" s="4">
        <f>INDEX(Orders[Order Date], MATCH(A2965, Orders[Order ID],0))</f>
        <v>43090</v>
      </c>
      <c r="D2965">
        <f>SUMIF(Orders[Order ID], A2965, Orders[Sales])</f>
        <v>23.88</v>
      </c>
      <c r="I2965" t="s">
        <v>286</v>
      </c>
      <c r="J2965" t="s">
        <v>287</v>
      </c>
      <c r="K2965">
        <v>43090</v>
      </c>
      <c r="L2965">
        <v>23.88</v>
      </c>
    </row>
    <row r="2966" spans="1:12">
      <c r="A2966" t="str">
        <v>CA-2017-107503</v>
      </c>
      <c r="B2966" t="str">
        <f>INDEX(Orders[Customer ID], MATCH(A2966, Orders[Order ID],0))</f>
        <v>GA-14725</v>
      </c>
      <c r="C2966" s="4">
        <f>INDEX(Orders[Order Date], MATCH(A2966, Orders[Order ID],0))</f>
        <v>42736</v>
      </c>
      <c r="D2966">
        <f>SUMIF(Orders[Order ID], A2966, Orders[Sales])</f>
        <v>48.896000000000001</v>
      </c>
      <c r="I2966" t="s">
        <v>3922</v>
      </c>
      <c r="J2966" t="s">
        <v>142</v>
      </c>
      <c r="K2966">
        <v>42736</v>
      </c>
      <c r="L2966">
        <v>48.896000000000001</v>
      </c>
    </row>
    <row r="2967" spans="1:12">
      <c r="A2967" t="str">
        <v>CA-2017-107517</v>
      </c>
      <c r="B2967" t="str">
        <f>INDEX(Orders[Customer ID], MATCH(A2967, Orders[Order ID],0))</f>
        <v>FC-14335</v>
      </c>
      <c r="C2967" s="4">
        <f>INDEX(Orders[Order Date], MATCH(A2967, Orders[Order ID],0))</f>
        <v>42771</v>
      </c>
      <c r="D2967">
        <f>SUMIF(Orders[Order ID], A2967, Orders[Sales])</f>
        <v>2011.9</v>
      </c>
      <c r="I2967" t="s">
        <v>3806</v>
      </c>
      <c r="J2967" t="s">
        <v>2968</v>
      </c>
      <c r="K2967">
        <v>42771</v>
      </c>
      <c r="L2967">
        <v>2011.9</v>
      </c>
    </row>
    <row r="2968" spans="1:12">
      <c r="A2968" t="str">
        <v>CA-2017-107552</v>
      </c>
      <c r="B2968" t="str">
        <f>INDEX(Orders[Customer ID], MATCH(A2968, Orders[Order ID],0))</f>
        <v>AI-10855</v>
      </c>
      <c r="C2968" s="4">
        <f>INDEX(Orders[Order Date], MATCH(A2968, Orders[Order ID],0))</f>
        <v>42860</v>
      </c>
      <c r="D2968">
        <f>SUMIF(Orders[Order ID], A2968, Orders[Sales])</f>
        <v>6.68</v>
      </c>
      <c r="I2968" t="s">
        <v>3357</v>
      </c>
      <c r="J2968" t="s">
        <v>361</v>
      </c>
      <c r="K2968">
        <v>42860</v>
      </c>
      <c r="L2968">
        <v>6.68</v>
      </c>
    </row>
    <row r="2969" spans="1:12">
      <c r="A2969" t="str">
        <v>CA-2017-107629</v>
      </c>
      <c r="B2969" t="str">
        <f>INDEX(Orders[Customer ID], MATCH(A2969, Orders[Order ID],0))</f>
        <v>DB-13060</v>
      </c>
      <c r="C2969" s="4">
        <f>INDEX(Orders[Order Date], MATCH(A2969, Orders[Order ID],0))</f>
        <v>43083</v>
      </c>
      <c r="D2969">
        <f>SUMIF(Orders[Order ID], A2969, Orders[Sales])</f>
        <v>457.17599999999993</v>
      </c>
      <c r="I2969" t="s">
        <v>424</v>
      </c>
      <c r="J2969" t="s">
        <v>425</v>
      </c>
      <c r="K2969">
        <v>43083</v>
      </c>
      <c r="L2969">
        <v>457.17599999999993</v>
      </c>
    </row>
    <row r="2970" spans="1:12">
      <c r="A2970" t="str">
        <v>CA-2017-107713</v>
      </c>
      <c r="B2970" t="str">
        <f>INDEX(Orders[Customer ID], MATCH(A2970, Orders[Order ID],0))</f>
        <v>JB-16000</v>
      </c>
      <c r="C2970" s="4">
        <f>INDEX(Orders[Order Date], MATCH(A2970, Orders[Order ID],0))</f>
        <v>42807</v>
      </c>
      <c r="D2970">
        <f>SUMIF(Orders[Order ID], A2970, Orders[Sales])</f>
        <v>174.3</v>
      </c>
      <c r="I2970" t="s">
        <v>3673</v>
      </c>
      <c r="J2970" t="s">
        <v>1173</v>
      </c>
      <c r="K2970">
        <v>42807</v>
      </c>
      <c r="L2970">
        <v>174.3</v>
      </c>
    </row>
    <row r="2971" spans="1:12">
      <c r="A2971" t="str">
        <v>CA-2017-107720</v>
      </c>
      <c r="B2971" t="str">
        <f>INDEX(Orders[Customer ID], MATCH(A2971, Orders[Order ID],0))</f>
        <v>VM-21685</v>
      </c>
      <c r="C2971" s="4">
        <f>INDEX(Orders[Order Date], MATCH(A2971, Orders[Order ID],0))</f>
        <v>43045</v>
      </c>
      <c r="D2971">
        <f>SUMIF(Orders[Order ID], A2971, Orders[Sales])</f>
        <v>46.26</v>
      </c>
      <c r="I2971" t="s">
        <v>1413</v>
      </c>
      <c r="J2971" t="s">
        <v>1414</v>
      </c>
      <c r="K2971">
        <v>43045</v>
      </c>
      <c r="L2971">
        <v>46.26</v>
      </c>
    </row>
    <row r="2972" spans="1:12">
      <c r="A2972" t="str">
        <v>CA-2017-107727</v>
      </c>
      <c r="B2972" t="str">
        <f>INDEX(Orders[Customer ID], MATCH(A2972, Orders[Order ID],0))</f>
        <v>MA-17560</v>
      </c>
      <c r="C2972" s="4">
        <f>INDEX(Orders[Order Date], MATCH(A2972, Orders[Order ID],0))</f>
        <v>43027</v>
      </c>
      <c r="D2972">
        <f>SUMIF(Orders[Order ID], A2972, Orders[Sales])</f>
        <v>29.472000000000001</v>
      </c>
      <c r="I2972" t="s">
        <v>1743</v>
      </c>
      <c r="J2972" t="s">
        <v>1631</v>
      </c>
      <c r="K2972">
        <v>43027</v>
      </c>
      <c r="L2972">
        <v>29.472000000000001</v>
      </c>
    </row>
    <row r="2973" spans="1:12">
      <c r="A2973" t="str">
        <v>CA-2017-107748</v>
      </c>
      <c r="B2973" t="str">
        <f>INDEX(Orders[Customer ID], MATCH(A2973, Orders[Order ID],0))</f>
        <v>AG-10330</v>
      </c>
      <c r="C2973" s="4">
        <f>INDEX(Orders[Order Date], MATCH(A2973, Orders[Order ID],0))</f>
        <v>43079</v>
      </c>
      <c r="D2973">
        <f>SUMIF(Orders[Order ID], A2973, Orders[Sales])</f>
        <v>108.80000000000001</v>
      </c>
      <c r="I2973" t="s">
        <v>512</v>
      </c>
      <c r="J2973" t="s">
        <v>245</v>
      </c>
      <c r="K2973">
        <v>43079</v>
      </c>
      <c r="L2973">
        <v>108.80000000000001</v>
      </c>
    </row>
    <row r="2974" spans="1:12">
      <c r="A2974" t="str">
        <v>CA-2017-107797</v>
      </c>
      <c r="B2974" t="str">
        <f>INDEX(Orders[Customer ID], MATCH(A2974, Orders[Order ID],0))</f>
        <v>EB-13705</v>
      </c>
      <c r="C2974" s="4">
        <f>INDEX(Orders[Order Date], MATCH(A2974, Orders[Order ID],0))</f>
        <v>42863</v>
      </c>
      <c r="D2974">
        <f>SUMIF(Orders[Order ID], A2974, Orders[Sales])</f>
        <v>41.472000000000001</v>
      </c>
      <c r="I2974" t="s">
        <v>3335</v>
      </c>
      <c r="J2974" t="s">
        <v>1283</v>
      </c>
      <c r="K2974">
        <v>42863</v>
      </c>
      <c r="L2974">
        <v>41.472000000000001</v>
      </c>
    </row>
    <row r="2975" spans="1:12">
      <c r="A2975" t="str">
        <v>CA-2017-107825</v>
      </c>
      <c r="B2975" t="str">
        <f>INDEX(Orders[Customer ID], MATCH(A2975, Orders[Order ID],0))</f>
        <v>NB-18655</v>
      </c>
      <c r="C2975" s="4">
        <f>INDEX(Orders[Order Date], MATCH(A2975, Orders[Order ID],0))</f>
        <v>43057</v>
      </c>
      <c r="D2975">
        <f>SUMIF(Orders[Order ID], A2975, Orders[Sales])</f>
        <v>143.47999999999999</v>
      </c>
      <c r="I2975" t="s">
        <v>1164</v>
      </c>
      <c r="J2975" t="s">
        <v>480</v>
      </c>
      <c r="K2975">
        <v>43057</v>
      </c>
      <c r="L2975">
        <v>143.47999999999999</v>
      </c>
    </row>
    <row r="2976" spans="1:12">
      <c r="A2976" t="str">
        <v>CA-2017-107832</v>
      </c>
      <c r="B2976" t="str">
        <f>INDEX(Orders[Customer ID], MATCH(A2976, Orders[Order ID],0))</f>
        <v>FH-14275</v>
      </c>
      <c r="C2976" s="4">
        <f>INDEX(Orders[Order Date], MATCH(A2976, Orders[Order ID],0))</f>
        <v>43062</v>
      </c>
      <c r="D2976">
        <f>SUMIF(Orders[Order ID], A2976, Orders[Sales])</f>
        <v>7.476</v>
      </c>
      <c r="I2976" t="s">
        <v>1025</v>
      </c>
      <c r="J2976" t="s">
        <v>1026</v>
      </c>
      <c r="K2976">
        <v>43062</v>
      </c>
      <c r="L2976">
        <v>7.476</v>
      </c>
    </row>
    <row r="2977" spans="1:12">
      <c r="A2977" t="str">
        <v>CA-2017-107853</v>
      </c>
      <c r="B2977" t="str">
        <f>INDEX(Orders[Customer ID], MATCH(A2977, Orders[Order ID],0))</f>
        <v>CD-11920</v>
      </c>
      <c r="C2977" s="4">
        <f>INDEX(Orders[Order Date], MATCH(A2977, Orders[Order ID],0))</f>
        <v>42881</v>
      </c>
      <c r="D2977">
        <f>SUMIF(Orders[Order ID], A2977, Orders[Sales])</f>
        <v>12.96</v>
      </c>
      <c r="I2977" t="s">
        <v>3230</v>
      </c>
      <c r="J2977" t="s">
        <v>1080</v>
      </c>
      <c r="K2977">
        <v>42881</v>
      </c>
      <c r="L2977">
        <v>12.96</v>
      </c>
    </row>
    <row r="2978" spans="1:12">
      <c r="A2978" t="str">
        <v>CA-2017-107874</v>
      </c>
      <c r="B2978" t="str">
        <f>INDEX(Orders[Customer ID], MATCH(A2978, Orders[Order ID],0))</f>
        <v>SW-20275</v>
      </c>
      <c r="C2978" s="4">
        <f>INDEX(Orders[Order Date], MATCH(A2978, Orders[Order ID],0))</f>
        <v>43060</v>
      </c>
      <c r="D2978">
        <f>SUMIF(Orders[Order ID], A2978, Orders[Sales])</f>
        <v>27.42</v>
      </c>
      <c r="I2978" t="s">
        <v>1047</v>
      </c>
      <c r="J2978" t="s">
        <v>851</v>
      </c>
      <c r="K2978">
        <v>43060</v>
      </c>
      <c r="L2978">
        <v>27.42</v>
      </c>
    </row>
    <row r="2979" spans="1:12">
      <c r="A2979" t="str">
        <v>CA-2017-107909</v>
      </c>
      <c r="B2979" t="str">
        <f>INDEX(Orders[Customer ID], MATCH(A2979, Orders[Order ID],0))</f>
        <v>SS-20875</v>
      </c>
      <c r="C2979" s="4">
        <f>INDEX(Orders[Order Date], MATCH(A2979, Orders[Order ID],0))</f>
        <v>42979</v>
      </c>
      <c r="D2979">
        <f>SUMIF(Orders[Order ID], A2979, Orders[Sales])</f>
        <v>42.91</v>
      </c>
      <c r="I2979" t="s">
        <v>2503</v>
      </c>
      <c r="J2979" t="s">
        <v>2504</v>
      </c>
      <c r="K2979">
        <v>42979</v>
      </c>
      <c r="L2979">
        <v>42.91</v>
      </c>
    </row>
    <row r="2980" spans="1:12">
      <c r="A2980" t="str">
        <v>CA-2017-107958</v>
      </c>
      <c r="B2980" t="str">
        <f>INDEX(Orders[Customer ID], MATCH(A2980, Orders[Order ID],0))</f>
        <v>AH-10120</v>
      </c>
      <c r="C2980" s="4">
        <f>INDEX(Orders[Order Date], MATCH(A2980, Orders[Order ID],0))</f>
        <v>42918</v>
      </c>
      <c r="D2980">
        <f>SUMIF(Orders[Order ID], A2980, Orders[Sales])</f>
        <v>169.19200000000001</v>
      </c>
      <c r="I2980" t="s">
        <v>2940</v>
      </c>
      <c r="J2980" t="s">
        <v>1585</v>
      </c>
      <c r="K2980">
        <v>42918</v>
      </c>
      <c r="L2980">
        <v>169.19200000000001</v>
      </c>
    </row>
    <row r="2981" spans="1:12">
      <c r="A2981" t="str">
        <v>CA-2017-107986</v>
      </c>
      <c r="B2981" t="str">
        <f>INDEX(Orders[Customer ID], MATCH(A2981, Orders[Order ID],0))</f>
        <v>MW-18220</v>
      </c>
      <c r="C2981" s="4">
        <f>INDEX(Orders[Order Date], MATCH(A2981, Orders[Order ID],0))</f>
        <v>43082</v>
      </c>
      <c r="D2981">
        <f>SUMIF(Orders[Order ID], A2981, Orders[Sales])</f>
        <v>31.44</v>
      </c>
      <c r="I2981" t="s">
        <v>437</v>
      </c>
      <c r="J2981" t="s">
        <v>438</v>
      </c>
      <c r="K2981">
        <v>43082</v>
      </c>
      <c r="L2981">
        <v>31.44</v>
      </c>
    </row>
    <row r="2982" spans="1:12">
      <c r="A2982" t="str">
        <v>CA-2017-108000</v>
      </c>
      <c r="B2982" t="str">
        <f>INDEX(Orders[Customer ID], MATCH(A2982, Orders[Order ID],0))</f>
        <v>LS-16945</v>
      </c>
      <c r="C2982" s="4">
        <f>INDEX(Orders[Order Date], MATCH(A2982, Orders[Order ID],0))</f>
        <v>42747</v>
      </c>
      <c r="D2982">
        <f>SUMIF(Orders[Order ID], A2982, Orders[Sales])</f>
        <v>9.7799999999999994</v>
      </c>
      <c r="I2982" t="s">
        <v>3903</v>
      </c>
      <c r="J2982" t="s">
        <v>2917</v>
      </c>
      <c r="K2982">
        <v>42747</v>
      </c>
      <c r="L2982">
        <v>9.7799999999999994</v>
      </c>
    </row>
    <row r="2983" spans="1:12">
      <c r="A2983" t="str">
        <v>CA-2017-108035</v>
      </c>
      <c r="B2983" t="str">
        <f>INDEX(Orders[Customer ID], MATCH(A2983, Orders[Order ID],0))</f>
        <v>TT-21070</v>
      </c>
      <c r="C2983" s="4">
        <f>INDEX(Orders[Order Date], MATCH(A2983, Orders[Order ID],0))</f>
        <v>43068</v>
      </c>
      <c r="D2983">
        <f>SUMIF(Orders[Order ID], A2983, Orders[Sales])</f>
        <v>491.88799999999998</v>
      </c>
      <c r="I2983" t="s">
        <v>879</v>
      </c>
      <c r="J2983" t="s">
        <v>880</v>
      </c>
      <c r="K2983">
        <v>43068</v>
      </c>
      <c r="L2983">
        <v>491.88799999999998</v>
      </c>
    </row>
    <row r="2984" spans="1:12">
      <c r="A2984" t="str">
        <v>CA-2017-108070</v>
      </c>
      <c r="B2984" t="str">
        <f>INDEX(Orders[Customer ID], MATCH(A2984, Orders[Order ID],0))</f>
        <v>JE-15745</v>
      </c>
      <c r="C2984" s="4">
        <f>INDEX(Orders[Order Date], MATCH(A2984, Orders[Order ID],0))</f>
        <v>42841</v>
      </c>
      <c r="D2984">
        <f>SUMIF(Orders[Order ID], A2984, Orders[Sales])</f>
        <v>308.75299999999999</v>
      </c>
      <c r="I2984" t="s">
        <v>3469</v>
      </c>
      <c r="J2984" t="s">
        <v>1383</v>
      </c>
      <c r="K2984">
        <v>42841</v>
      </c>
      <c r="L2984">
        <v>308.75299999999999</v>
      </c>
    </row>
    <row r="2985" spans="1:12">
      <c r="A2985" t="str">
        <v>CA-2017-108091</v>
      </c>
      <c r="B2985" t="str">
        <f>INDEX(Orders[Customer ID], MATCH(A2985, Orders[Order ID],0))</f>
        <v>EK-13795</v>
      </c>
      <c r="C2985" s="4">
        <f>INDEX(Orders[Order Date], MATCH(A2985, Orders[Order ID],0))</f>
        <v>43055</v>
      </c>
      <c r="D2985">
        <f>SUMIF(Orders[Order ID], A2985, Orders[Sales])</f>
        <v>23.36</v>
      </c>
      <c r="I2985" t="s">
        <v>1205</v>
      </c>
      <c r="J2985" t="s">
        <v>1206</v>
      </c>
      <c r="K2985">
        <v>43055</v>
      </c>
      <c r="L2985">
        <v>23.36</v>
      </c>
    </row>
    <row r="2986" spans="1:12">
      <c r="A2986" t="str">
        <v>CA-2017-108112</v>
      </c>
      <c r="B2986" t="str">
        <f>INDEX(Orders[Customer ID], MATCH(A2986, Orders[Order ID],0))</f>
        <v>DK-12895</v>
      </c>
      <c r="C2986" s="4">
        <f>INDEX(Orders[Order Date], MATCH(A2986, Orders[Order ID],0))</f>
        <v>43054</v>
      </c>
      <c r="D2986">
        <f>SUMIF(Orders[Order ID], A2986, Orders[Sales])</f>
        <v>559.20000000000005</v>
      </c>
      <c r="I2986" t="s">
        <v>1224</v>
      </c>
      <c r="J2986" t="s">
        <v>1225</v>
      </c>
      <c r="K2986">
        <v>43054</v>
      </c>
      <c r="L2986">
        <v>559.20000000000005</v>
      </c>
    </row>
    <row r="2987" spans="1:12">
      <c r="A2987" t="str">
        <v>CA-2017-108287</v>
      </c>
      <c r="B2987" t="str">
        <f>INDEX(Orders[Customer ID], MATCH(A2987, Orders[Order ID],0))</f>
        <v>AG-10330</v>
      </c>
      <c r="C2987" s="4">
        <f>INDEX(Orders[Order Date], MATCH(A2987, Orders[Order ID],0))</f>
        <v>43087</v>
      </c>
      <c r="D2987">
        <f>SUMIF(Orders[Order ID], A2987, Orders[Sales])</f>
        <v>12.672000000000001</v>
      </c>
      <c r="I2987" t="s">
        <v>334</v>
      </c>
      <c r="J2987" t="s">
        <v>245</v>
      </c>
      <c r="K2987">
        <v>43087</v>
      </c>
      <c r="L2987">
        <v>12.672000000000001</v>
      </c>
    </row>
    <row r="2988" spans="1:12">
      <c r="A2988" t="str">
        <v>CA-2017-108294</v>
      </c>
      <c r="B2988" t="str">
        <f>INDEX(Orders[Customer ID], MATCH(A2988, Orders[Order ID],0))</f>
        <v>LS-16975</v>
      </c>
      <c r="C2988" s="4">
        <f>INDEX(Orders[Order Date], MATCH(A2988, Orders[Order ID],0))</f>
        <v>43079</v>
      </c>
      <c r="D2988">
        <f>SUMIF(Orders[Order ID], A2988, Orders[Sales])</f>
        <v>34.5</v>
      </c>
      <c r="I2988" t="s">
        <v>490</v>
      </c>
      <c r="J2988" t="s">
        <v>491</v>
      </c>
      <c r="K2988">
        <v>43079</v>
      </c>
      <c r="L2988">
        <v>34.5</v>
      </c>
    </row>
    <row r="2989" spans="1:12">
      <c r="A2989" t="str">
        <v>CA-2017-108322</v>
      </c>
      <c r="B2989" t="str">
        <f>INDEX(Orders[Customer ID], MATCH(A2989, Orders[Order ID],0))</f>
        <v>SS-20140</v>
      </c>
      <c r="C2989" s="4">
        <f>INDEX(Orders[Order Date], MATCH(A2989, Orders[Order ID],0))</f>
        <v>42855</v>
      </c>
      <c r="D2989">
        <f>SUMIF(Orders[Order ID], A2989, Orders[Sales])</f>
        <v>26.056000000000001</v>
      </c>
      <c r="I2989" t="s">
        <v>3386</v>
      </c>
      <c r="J2989" t="s">
        <v>402</v>
      </c>
      <c r="K2989">
        <v>42855</v>
      </c>
      <c r="L2989">
        <v>26.056000000000001</v>
      </c>
    </row>
    <row r="2990" spans="1:12">
      <c r="A2990" t="str">
        <v>CA-2017-108329</v>
      </c>
      <c r="B2990" t="str">
        <f>INDEX(Orders[Customer ID], MATCH(A2990, Orders[Order ID],0))</f>
        <v>LE-16810</v>
      </c>
      <c r="C2990" s="4">
        <f>INDEX(Orders[Order Date], MATCH(A2990, Orders[Order ID],0))</f>
        <v>43078</v>
      </c>
      <c r="D2990">
        <f>SUMIF(Orders[Order ID], A2990, Orders[Sales])</f>
        <v>444.76799999999997</v>
      </c>
      <c r="I2990" t="s">
        <v>526</v>
      </c>
      <c r="J2990" t="s">
        <v>527</v>
      </c>
      <c r="K2990">
        <v>43078</v>
      </c>
      <c r="L2990">
        <v>444.76799999999997</v>
      </c>
    </row>
    <row r="2991" spans="1:12">
      <c r="A2991" t="str">
        <v>CA-2017-108441</v>
      </c>
      <c r="B2991" t="str">
        <f>INDEX(Orders[Customer ID], MATCH(A2991, Orders[Order ID],0))</f>
        <v>SB-20170</v>
      </c>
      <c r="C2991" s="4">
        <f>INDEX(Orders[Order Date], MATCH(A2991, Orders[Order ID],0))</f>
        <v>42898</v>
      </c>
      <c r="D2991">
        <f>SUMIF(Orders[Order ID], A2991, Orders[Sales])</f>
        <v>954.548</v>
      </c>
      <c r="I2991" t="s">
        <v>3092</v>
      </c>
      <c r="J2991" t="s">
        <v>3093</v>
      </c>
      <c r="K2991">
        <v>42898</v>
      </c>
      <c r="L2991">
        <v>954.548</v>
      </c>
    </row>
    <row r="2992" spans="1:12">
      <c r="A2992" t="str">
        <v>CA-2017-108539</v>
      </c>
      <c r="B2992" t="str">
        <f>INDEX(Orders[Customer ID], MATCH(A2992, Orders[Order ID],0))</f>
        <v>SC-20725</v>
      </c>
      <c r="C2992" s="4">
        <f>INDEX(Orders[Order Date], MATCH(A2992, Orders[Order ID],0))</f>
        <v>42815</v>
      </c>
      <c r="D2992">
        <f>SUMIF(Orders[Order ID], A2992, Orders[Sales])</f>
        <v>745.28</v>
      </c>
      <c r="I2992" t="s">
        <v>3621</v>
      </c>
      <c r="J2992" t="s">
        <v>2985</v>
      </c>
      <c r="K2992">
        <v>42815</v>
      </c>
      <c r="L2992">
        <v>745.28</v>
      </c>
    </row>
    <row r="2993" spans="1:12">
      <c r="A2993" t="str">
        <v>CA-2017-108553</v>
      </c>
      <c r="B2993" t="str">
        <f>INDEX(Orders[Customer ID], MATCH(A2993, Orders[Order ID],0))</f>
        <v>SK-19990</v>
      </c>
      <c r="C2993" s="4">
        <f>INDEX(Orders[Order Date], MATCH(A2993, Orders[Order ID],0))</f>
        <v>42848</v>
      </c>
      <c r="D2993">
        <f>SUMIF(Orders[Order ID], A2993, Orders[Sales])</f>
        <v>244.64999999999998</v>
      </c>
      <c r="I2993" t="s">
        <v>3432</v>
      </c>
      <c r="J2993" t="s">
        <v>238</v>
      </c>
      <c r="K2993">
        <v>42848</v>
      </c>
      <c r="L2993">
        <v>244.64999999999998</v>
      </c>
    </row>
    <row r="2994" spans="1:12">
      <c r="A2994" t="str">
        <v>CA-2017-108560</v>
      </c>
      <c r="B2994" t="str">
        <f>INDEX(Orders[Customer ID], MATCH(A2994, Orders[Order ID],0))</f>
        <v>JC-15385</v>
      </c>
      <c r="C2994" s="4">
        <f>INDEX(Orders[Order Date], MATCH(A2994, Orders[Order ID],0))</f>
        <v>42924</v>
      </c>
      <c r="D2994">
        <f>SUMIF(Orders[Order ID], A2994, Orders[Sales])</f>
        <v>1058.1080000000002</v>
      </c>
      <c r="I2994" t="s">
        <v>2898</v>
      </c>
      <c r="J2994" t="s">
        <v>2899</v>
      </c>
      <c r="K2994">
        <v>42924</v>
      </c>
      <c r="L2994">
        <v>1058.1080000000002</v>
      </c>
    </row>
    <row r="2995" spans="1:12">
      <c r="A2995" t="str">
        <v>CA-2017-108574</v>
      </c>
      <c r="B2995" t="str">
        <f>INDEX(Orders[Customer ID], MATCH(A2995, Orders[Order ID],0))</f>
        <v>MG-18145</v>
      </c>
      <c r="C2995" s="4">
        <f>INDEX(Orders[Order Date], MATCH(A2995, Orders[Order ID],0))</f>
        <v>43015</v>
      </c>
      <c r="D2995">
        <f>SUMIF(Orders[Order ID], A2995, Orders[Sales])</f>
        <v>1324.5740000000001</v>
      </c>
      <c r="I2995" t="s">
        <v>1880</v>
      </c>
      <c r="J2995" t="s">
        <v>1881</v>
      </c>
      <c r="K2995">
        <v>43015</v>
      </c>
      <c r="L2995">
        <v>1324.5740000000001</v>
      </c>
    </row>
    <row r="2996" spans="1:12">
      <c r="A2996" t="str">
        <v>CA-2017-108749</v>
      </c>
      <c r="B2996" t="str">
        <f>INDEX(Orders[Customer ID], MATCH(A2996, Orders[Order ID],0))</f>
        <v>DJ-13510</v>
      </c>
      <c r="C2996" s="4">
        <f>INDEX(Orders[Order Date], MATCH(A2996, Orders[Order ID],0))</f>
        <v>42990</v>
      </c>
      <c r="D2996">
        <f>SUMIF(Orders[Order ID], A2996, Orders[Sales])</f>
        <v>91.14</v>
      </c>
      <c r="I2996" t="s">
        <v>2286</v>
      </c>
      <c r="J2996" t="s">
        <v>1318</v>
      </c>
      <c r="K2996">
        <v>42990</v>
      </c>
      <c r="L2996">
        <v>91.14</v>
      </c>
    </row>
    <row r="2997" spans="1:12">
      <c r="A2997" t="str">
        <v>CA-2017-108756</v>
      </c>
      <c r="B2997" t="str">
        <f>INDEX(Orders[Customer ID], MATCH(A2997, Orders[Order ID],0))</f>
        <v>PO-18865</v>
      </c>
      <c r="C2997" s="4">
        <f>INDEX(Orders[Order Date], MATCH(A2997, Orders[Order ID],0))</f>
        <v>43094</v>
      </c>
      <c r="D2997">
        <f>SUMIF(Orders[Order ID], A2997, Orders[Sales])</f>
        <v>31.8</v>
      </c>
      <c r="I2997" t="s">
        <v>151</v>
      </c>
      <c r="J2997" t="s">
        <v>20</v>
      </c>
      <c r="K2997">
        <v>43094</v>
      </c>
      <c r="L2997">
        <v>31.8</v>
      </c>
    </row>
    <row r="2998" spans="1:12">
      <c r="A2998" t="str">
        <v>CA-2017-108791</v>
      </c>
      <c r="B2998" t="str">
        <f>INDEX(Orders[Customer ID], MATCH(A2998, Orders[Order ID],0))</f>
        <v>TM-21490</v>
      </c>
      <c r="C2998" s="4">
        <f>INDEX(Orders[Order Date], MATCH(A2998, Orders[Order ID],0))</f>
        <v>42943</v>
      </c>
      <c r="D2998">
        <f>SUMIF(Orders[Order ID], A2998, Orders[Sales])</f>
        <v>558.80999999999995</v>
      </c>
      <c r="I2998" t="s">
        <v>2768</v>
      </c>
      <c r="J2998" t="s">
        <v>2585</v>
      </c>
      <c r="K2998">
        <v>42943</v>
      </c>
      <c r="L2998">
        <v>558.80999999999995</v>
      </c>
    </row>
    <row r="2999" spans="1:12">
      <c r="A2999" t="str">
        <v>CA-2017-108854</v>
      </c>
      <c r="B2999" t="str">
        <f>INDEX(Orders[Customer ID], MATCH(A2999, Orders[Order ID],0))</f>
        <v>DM-13345</v>
      </c>
      <c r="C2999" s="4">
        <f>INDEX(Orders[Order Date], MATCH(A2999, Orders[Order ID],0))</f>
        <v>43077</v>
      </c>
      <c r="D2999">
        <f>SUMIF(Orders[Order ID], A2999, Orders[Sales])</f>
        <v>243.584</v>
      </c>
      <c r="I2999" t="s">
        <v>599</v>
      </c>
      <c r="J2999" t="s">
        <v>600</v>
      </c>
      <c r="K2999">
        <v>43077</v>
      </c>
      <c r="L2999">
        <v>243.584</v>
      </c>
    </row>
    <row r="3000" spans="1:12">
      <c r="A3000" t="str">
        <v>CA-2017-108910</v>
      </c>
      <c r="B3000" t="str">
        <f>INDEX(Orders[Customer ID], MATCH(A3000, Orders[Order ID],0))</f>
        <v>KC-16540</v>
      </c>
      <c r="C3000" s="4">
        <f>INDEX(Orders[Order Date], MATCH(A3000, Orders[Order ID],0))</f>
        <v>43002</v>
      </c>
      <c r="D3000">
        <f>SUMIF(Orders[Order ID], A3000, Orders[Sales])</f>
        <v>103.056</v>
      </c>
      <c r="I3000" t="s">
        <v>2058</v>
      </c>
      <c r="J3000" t="s">
        <v>2059</v>
      </c>
      <c r="K3000">
        <v>43002</v>
      </c>
      <c r="L3000">
        <v>103.056</v>
      </c>
    </row>
    <row r="3001" spans="1:12">
      <c r="A3001" t="str">
        <v>CA-2017-108931</v>
      </c>
      <c r="B3001" t="str">
        <f>INDEX(Orders[Customer ID], MATCH(A3001, Orders[Order ID],0))</f>
        <v>HZ-14950</v>
      </c>
      <c r="C3001" s="4">
        <f>INDEX(Orders[Order Date], MATCH(A3001, Orders[Order ID],0))</f>
        <v>42992</v>
      </c>
      <c r="D3001">
        <f>SUMIF(Orders[Order ID], A3001, Orders[Sales])</f>
        <v>20.12</v>
      </c>
      <c r="I3001" t="s">
        <v>2278</v>
      </c>
      <c r="J3001" t="s">
        <v>961</v>
      </c>
      <c r="K3001">
        <v>42992</v>
      </c>
      <c r="L3001">
        <v>20.12</v>
      </c>
    </row>
    <row r="3002" spans="1:12">
      <c r="A3002" t="str">
        <v>CA-2017-109085</v>
      </c>
      <c r="B3002" t="str">
        <f>INDEX(Orders[Customer ID], MATCH(A3002, Orders[Order ID],0))</f>
        <v>CK-12325</v>
      </c>
      <c r="C3002" s="4">
        <f>INDEX(Orders[Order Date], MATCH(A3002, Orders[Order ID],0))</f>
        <v>42783</v>
      </c>
      <c r="D3002">
        <f>SUMIF(Orders[Order ID], A3002, Orders[Sales])</f>
        <v>1448.8530000000001</v>
      </c>
      <c r="I3002" t="s">
        <v>3777</v>
      </c>
      <c r="J3002" t="s">
        <v>2506</v>
      </c>
      <c r="K3002">
        <v>42783</v>
      </c>
      <c r="L3002">
        <v>1448.8530000000001</v>
      </c>
    </row>
    <row r="3003" spans="1:12">
      <c r="A3003" t="str">
        <v>CA-2017-109099</v>
      </c>
      <c r="B3003" t="str">
        <f>INDEX(Orders[Customer ID], MATCH(A3003, Orders[Order ID],0))</f>
        <v>MM-18280</v>
      </c>
      <c r="C3003" s="4">
        <f>INDEX(Orders[Order Date], MATCH(A3003, Orders[Order ID],0))</f>
        <v>43014</v>
      </c>
      <c r="D3003">
        <f>SUMIF(Orders[Order ID], A3003, Orders[Sales])</f>
        <v>40.99</v>
      </c>
      <c r="I3003" t="s">
        <v>1897</v>
      </c>
      <c r="J3003" t="s">
        <v>1898</v>
      </c>
      <c r="K3003">
        <v>43014</v>
      </c>
      <c r="L3003">
        <v>40.99</v>
      </c>
    </row>
    <row r="3004" spans="1:12">
      <c r="A3004" t="str">
        <v>CA-2017-109183</v>
      </c>
      <c r="B3004" t="str">
        <f>INDEX(Orders[Customer ID], MATCH(A3004, Orders[Order ID],0))</f>
        <v>LR-16915</v>
      </c>
      <c r="C3004" s="4">
        <f>INDEX(Orders[Order Date], MATCH(A3004, Orders[Order ID],0))</f>
        <v>43073</v>
      </c>
      <c r="D3004">
        <f>SUMIF(Orders[Order ID], A3004, Orders[Sales])</f>
        <v>649</v>
      </c>
      <c r="I3004" t="s">
        <v>691</v>
      </c>
      <c r="J3004" t="s">
        <v>692</v>
      </c>
      <c r="K3004">
        <v>43073</v>
      </c>
      <c r="L3004">
        <v>649</v>
      </c>
    </row>
    <row r="3005" spans="1:12">
      <c r="A3005" t="str">
        <v>CA-2017-109211</v>
      </c>
      <c r="B3005" t="str">
        <f>INDEX(Orders[Customer ID], MATCH(A3005, Orders[Order ID],0))</f>
        <v>PS-19045</v>
      </c>
      <c r="C3005" s="4">
        <f>INDEX(Orders[Order Date], MATCH(A3005, Orders[Order ID],0))</f>
        <v>42829</v>
      </c>
      <c r="D3005">
        <f>SUMIF(Orders[Order ID], A3005, Orders[Sales])</f>
        <v>16.98</v>
      </c>
      <c r="I3005" t="s">
        <v>3531</v>
      </c>
      <c r="J3005" t="s">
        <v>3331</v>
      </c>
      <c r="K3005">
        <v>42829</v>
      </c>
      <c r="L3005">
        <v>16.98</v>
      </c>
    </row>
    <row r="3006" spans="1:12">
      <c r="A3006" t="str">
        <v>CA-2017-109393</v>
      </c>
      <c r="B3006" t="str">
        <f>INDEX(Orders[Customer ID], MATCH(A3006, Orders[Order ID],0))</f>
        <v>JC-15775</v>
      </c>
      <c r="C3006" s="4">
        <f>INDEX(Orders[Order Date], MATCH(A3006, Orders[Order ID],0))</f>
        <v>42916</v>
      </c>
      <c r="D3006">
        <f>SUMIF(Orders[Order ID], A3006, Orders[Sales])</f>
        <v>435.99900000000002</v>
      </c>
      <c r="I3006" t="s">
        <v>2954</v>
      </c>
      <c r="J3006" t="s">
        <v>2782</v>
      </c>
      <c r="K3006">
        <v>42916</v>
      </c>
      <c r="L3006">
        <v>435.99900000000002</v>
      </c>
    </row>
    <row r="3007" spans="1:12">
      <c r="A3007" t="str">
        <v>CA-2017-109589</v>
      </c>
      <c r="B3007" t="str">
        <f>INDEX(Orders[Customer ID], MATCH(A3007, Orders[Order ID],0))</f>
        <v>BD-11635</v>
      </c>
      <c r="C3007" s="4">
        <f>INDEX(Orders[Order Date], MATCH(A3007, Orders[Order ID],0))</f>
        <v>43090</v>
      </c>
      <c r="D3007">
        <f>SUMIF(Orders[Order ID], A3007, Orders[Sales])</f>
        <v>71</v>
      </c>
      <c r="I3007" t="s">
        <v>280</v>
      </c>
      <c r="J3007" t="s">
        <v>281</v>
      </c>
      <c r="K3007">
        <v>43090</v>
      </c>
      <c r="L3007">
        <v>71</v>
      </c>
    </row>
    <row r="3008" spans="1:12">
      <c r="A3008" t="str">
        <v>CA-2017-109701</v>
      </c>
      <c r="B3008" t="str">
        <f>INDEX(Orders[Customer ID], MATCH(A3008, Orders[Order ID],0))</f>
        <v>AM-10360</v>
      </c>
      <c r="C3008" s="4">
        <f>INDEX(Orders[Order Date], MATCH(A3008, Orders[Order ID],0))</f>
        <v>43071</v>
      </c>
      <c r="D3008">
        <f>SUMIF(Orders[Order ID], A3008, Orders[Sales])</f>
        <v>178.89000000000001</v>
      </c>
      <c r="I3008" t="s">
        <v>753</v>
      </c>
      <c r="J3008" t="s">
        <v>754</v>
      </c>
      <c r="K3008">
        <v>43071</v>
      </c>
      <c r="L3008">
        <v>178.89000000000001</v>
      </c>
    </row>
    <row r="3009" spans="1:12">
      <c r="A3009" t="str">
        <v>CA-2017-109715</v>
      </c>
      <c r="B3009" t="str">
        <f>INDEX(Orders[Customer ID], MATCH(A3009, Orders[Order ID],0))</f>
        <v>AH-10585</v>
      </c>
      <c r="C3009" s="4">
        <f>INDEX(Orders[Order Date], MATCH(A3009, Orders[Order ID],0))</f>
        <v>43078</v>
      </c>
      <c r="D3009">
        <f>SUMIF(Orders[Order ID], A3009, Orders[Sales])</f>
        <v>15.984</v>
      </c>
      <c r="I3009" t="s">
        <v>547</v>
      </c>
      <c r="J3009" t="s">
        <v>548</v>
      </c>
      <c r="K3009">
        <v>43078</v>
      </c>
      <c r="L3009">
        <v>15.984</v>
      </c>
    </row>
    <row r="3010" spans="1:12">
      <c r="A3010" t="str">
        <v>CA-2017-109750</v>
      </c>
      <c r="B3010" t="str">
        <f>INDEX(Orders[Customer ID], MATCH(A3010, Orders[Order ID],0))</f>
        <v>FH-14365</v>
      </c>
      <c r="C3010" s="4">
        <f>INDEX(Orders[Order Date], MATCH(A3010, Orders[Order ID],0))</f>
        <v>42938</v>
      </c>
      <c r="D3010">
        <f>SUMIF(Orders[Order ID], A3010, Orders[Sales])</f>
        <v>29.97</v>
      </c>
      <c r="I3010" t="s">
        <v>2804</v>
      </c>
      <c r="J3010" t="s">
        <v>135</v>
      </c>
      <c r="K3010">
        <v>42938</v>
      </c>
      <c r="L3010">
        <v>29.97</v>
      </c>
    </row>
    <row r="3011" spans="1:12">
      <c r="A3011" t="str">
        <v>CA-2017-109757</v>
      </c>
      <c r="B3011" t="str">
        <f>INDEX(Orders[Customer ID], MATCH(A3011, Orders[Order ID],0))</f>
        <v>MD-17350</v>
      </c>
      <c r="C3011" s="4">
        <f>INDEX(Orders[Order Date], MATCH(A3011, Orders[Order ID],0))</f>
        <v>42982</v>
      </c>
      <c r="D3011">
        <f>SUMIF(Orders[Order ID], A3011, Orders[Sales])</f>
        <v>49.704000000000008</v>
      </c>
      <c r="I3011" t="s">
        <v>2427</v>
      </c>
      <c r="J3011" t="s">
        <v>2428</v>
      </c>
      <c r="K3011">
        <v>42982</v>
      </c>
      <c r="L3011">
        <v>49.704000000000008</v>
      </c>
    </row>
    <row r="3012" spans="1:12">
      <c r="A3012" t="str">
        <v>CA-2017-109778</v>
      </c>
      <c r="B3012" t="str">
        <f>INDEX(Orders[Customer ID], MATCH(A3012, Orders[Order ID],0))</f>
        <v>VM-21685</v>
      </c>
      <c r="C3012" s="4">
        <f>INDEX(Orders[Order Date], MATCH(A3012, Orders[Order ID],0))</f>
        <v>42932</v>
      </c>
      <c r="D3012">
        <f>SUMIF(Orders[Order ID], A3012, Orders[Sales])</f>
        <v>2.9119999999999999</v>
      </c>
      <c r="I3012" t="s">
        <v>2851</v>
      </c>
      <c r="J3012" t="s">
        <v>1414</v>
      </c>
      <c r="K3012">
        <v>42932</v>
      </c>
      <c r="L3012">
        <v>2.9119999999999999</v>
      </c>
    </row>
    <row r="3013" spans="1:12">
      <c r="A3013" t="str">
        <v>CA-2017-109946</v>
      </c>
      <c r="B3013" t="str">
        <f>INDEX(Orders[Customer ID], MATCH(A3013, Orders[Order ID],0))</f>
        <v>PL-18925</v>
      </c>
      <c r="C3013" s="4">
        <f>INDEX(Orders[Order Date], MATCH(A3013, Orders[Order ID],0))</f>
        <v>42841</v>
      </c>
      <c r="D3013">
        <f>SUMIF(Orders[Order ID], A3013, Orders[Sales])</f>
        <v>16.52</v>
      </c>
      <c r="I3013" t="s">
        <v>3467</v>
      </c>
      <c r="J3013" t="s">
        <v>399</v>
      </c>
      <c r="K3013">
        <v>42841</v>
      </c>
      <c r="L3013">
        <v>16.52</v>
      </c>
    </row>
    <row r="3014" spans="1:12">
      <c r="A3014" t="str">
        <v>CA-2017-109960</v>
      </c>
      <c r="B3014" t="str">
        <f>INDEX(Orders[Customer ID], MATCH(A3014, Orders[Order ID],0))</f>
        <v>DB-13210</v>
      </c>
      <c r="C3014" s="4">
        <f>INDEX(Orders[Order Date], MATCH(A3014, Orders[Order ID],0))</f>
        <v>43078</v>
      </c>
      <c r="D3014">
        <f>SUMIF(Orders[Order ID], A3014, Orders[Sales])</f>
        <v>188.23999999999998</v>
      </c>
      <c r="I3014" t="s">
        <v>542</v>
      </c>
      <c r="J3014" t="s">
        <v>276</v>
      </c>
      <c r="K3014">
        <v>43078</v>
      </c>
      <c r="L3014">
        <v>188.23999999999998</v>
      </c>
    </row>
    <row r="3015" spans="1:12">
      <c r="A3015" t="str">
        <v>CA-2017-110198</v>
      </c>
      <c r="B3015" t="str">
        <f>INDEX(Orders[Customer ID], MATCH(A3015, Orders[Order ID],0))</f>
        <v>AG-10900</v>
      </c>
      <c r="C3015" s="4">
        <f>INDEX(Orders[Order Date], MATCH(A3015, Orders[Order ID],0))</f>
        <v>42856</v>
      </c>
      <c r="D3015">
        <f>SUMIF(Orders[Order ID], A3015, Orders[Sales])</f>
        <v>318.95999999999998</v>
      </c>
      <c r="I3015" t="s">
        <v>3380</v>
      </c>
      <c r="J3015" t="s">
        <v>2048</v>
      </c>
      <c r="K3015">
        <v>42856</v>
      </c>
      <c r="L3015">
        <v>318.95999999999998</v>
      </c>
    </row>
    <row r="3016" spans="1:12">
      <c r="A3016" t="str">
        <v>CA-2017-110212</v>
      </c>
      <c r="B3016" t="str">
        <f>INDEX(Orders[Customer ID], MATCH(A3016, Orders[Order ID],0))</f>
        <v>SJ-20125</v>
      </c>
      <c r="C3016" s="4">
        <f>INDEX(Orders[Order Date], MATCH(A3016, Orders[Order ID],0))</f>
        <v>42856</v>
      </c>
      <c r="D3016">
        <f>SUMIF(Orders[Order ID], A3016, Orders[Sales])</f>
        <v>48.9</v>
      </c>
      <c r="I3016" t="s">
        <v>3377</v>
      </c>
      <c r="J3016" t="s">
        <v>2027</v>
      </c>
      <c r="K3016">
        <v>42856</v>
      </c>
      <c r="L3016">
        <v>48.9</v>
      </c>
    </row>
    <row r="3017" spans="1:12">
      <c r="A3017" t="str">
        <v>CA-2017-110310</v>
      </c>
      <c r="B3017" t="str">
        <f>INDEX(Orders[Customer ID], MATCH(A3017, Orders[Order ID],0))</f>
        <v>NB-18655</v>
      </c>
      <c r="C3017" s="4">
        <f>INDEX(Orders[Order Date], MATCH(A3017, Orders[Order ID],0))</f>
        <v>43035</v>
      </c>
      <c r="D3017">
        <f>SUMIF(Orders[Order ID], A3017, Orders[Sales])</f>
        <v>68.966999999999999</v>
      </c>
      <c r="I3017" t="s">
        <v>1643</v>
      </c>
      <c r="J3017" t="s">
        <v>480</v>
      </c>
      <c r="K3017">
        <v>43035</v>
      </c>
      <c r="L3017">
        <v>68.966999999999999</v>
      </c>
    </row>
    <row r="3018" spans="1:12">
      <c r="A3018" t="str">
        <v>CA-2017-110373</v>
      </c>
      <c r="B3018" t="str">
        <f>INDEX(Orders[Customer ID], MATCH(A3018, Orders[Order ID],0))</f>
        <v>MA-17560</v>
      </c>
      <c r="C3018" s="4">
        <f>INDEX(Orders[Order Date], MATCH(A3018, Orders[Order ID],0))</f>
        <v>43035</v>
      </c>
      <c r="D3018">
        <f>SUMIF(Orders[Order ID], A3018, Orders[Sales])</f>
        <v>34.24</v>
      </c>
      <c r="I3018" t="s">
        <v>1630</v>
      </c>
      <c r="J3018" t="s">
        <v>1631</v>
      </c>
      <c r="K3018">
        <v>43035</v>
      </c>
      <c r="L3018">
        <v>34.24</v>
      </c>
    </row>
    <row r="3019" spans="1:12">
      <c r="A3019" t="str">
        <v>CA-2017-110380</v>
      </c>
      <c r="B3019" t="str">
        <f>INDEX(Orders[Customer ID], MATCH(A3019, Orders[Order ID],0))</f>
        <v>PF-19225</v>
      </c>
      <c r="C3019" s="4">
        <f>INDEX(Orders[Order Date], MATCH(A3019, Orders[Order ID],0))</f>
        <v>42980</v>
      </c>
      <c r="D3019">
        <f>SUMIF(Orders[Order ID], A3019, Orders[Sales])</f>
        <v>6.57</v>
      </c>
      <c r="I3019" t="s">
        <v>2476</v>
      </c>
      <c r="J3019" t="s">
        <v>2405</v>
      </c>
      <c r="K3019">
        <v>42980</v>
      </c>
      <c r="L3019">
        <v>6.57</v>
      </c>
    </row>
    <row r="3020" spans="1:12">
      <c r="A3020" t="str">
        <v>CA-2017-110429</v>
      </c>
      <c r="B3020" t="str">
        <f>INDEX(Orders[Customer ID], MATCH(A3020, Orders[Order ID],0))</f>
        <v>DM-13015</v>
      </c>
      <c r="C3020" s="4">
        <f>INDEX(Orders[Order Date], MATCH(A3020, Orders[Order ID],0))</f>
        <v>43042</v>
      </c>
      <c r="D3020">
        <f>SUMIF(Orders[Order ID], A3020, Orders[Sales])</f>
        <v>11.673</v>
      </c>
      <c r="I3020" t="s">
        <v>1512</v>
      </c>
      <c r="J3020" t="s">
        <v>1513</v>
      </c>
      <c r="K3020">
        <v>43042</v>
      </c>
      <c r="L3020">
        <v>11.673</v>
      </c>
    </row>
    <row r="3021" spans="1:12">
      <c r="A3021" t="str">
        <v>CA-2017-110443</v>
      </c>
      <c r="B3021" t="str">
        <f>INDEX(Orders[Customer ID], MATCH(A3021, Orders[Order ID],0))</f>
        <v>CK-12205</v>
      </c>
      <c r="C3021" s="4">
        <f>INDEX(Orders[Order Date], MATCH(A3021, Orders[Order ID],0))</f>
        <v>43060</v>
      </c>
      <c r="D3021">
        <f>SUMIF(Orders[Order ID], A3021, Orders[Sales])</f>
        <v>1242.6319999999998</v>
      </c>
      <c r="I3021" t="s">
        <v>1062</v>
      </c>
      <c r="J3021" t="s">
        <v>1063</v>
      </c>
      <c r="K3021">
        <v>43060</v>
      </c>
      <c r="L3021">
        <v>1242.6319999999998</v>
      </c>
    </row>
    <row r="3022" spans="1:12">
      <c r="A3022" t="str">
        <v>CA-2017-110478</v>
      </c>
      <c r="B3022" t="str">
        <f>INDEX(Orders[Customer ID], MATCH(A3022, Orders[Order ID],0))</f>
        <v>SP-20860</v>
      </c>
      <c r="C3022" s="4">
        <f>INDEX(Orders[Order Date], MATCH(A3022, Orders[Order ID],0))</f>
        <v>42798</v>
      </c>
      <c r="D3022">
        <f>SUMIF(Orders[Order ID], A3022, Orders[Sales])</f>
        <v>24.57</v>
      </c>
      <c r="I3022" t="s">
        <v>3717</v>
      </c>
      <c r="J3022" t="s">
        <v>1841</v>
      </c>
      <c r="K3022">
        <v>42798</v>
      </c>
      <c r="L3022">
        <v>24.57</v>
      </c>
    </row>
    <row r="3023" spans="1:12">
      <c r="A3023" t="str">
        <v>CA-2017-110625</v>
      </c>
      <c r="B3023" t="str">
        <f>INDEX(Orders[Customer ID], MATCH(A3023, Orders[Order ID],0))</f>
        <v>JB-16045</v>
      </c>
      <c r="C3023" s="4">
        <f>INDEX(Orders[Order Date], MATCH(A3023, Orders[Order ID],0))</f>
        <v>43092</v>
      </c>
      <c r="D3023">
        <f>SUMIF(Orders[Order ID], A3023, Orders[Sales])</f>
        <v>27.46</v>
      </c>
      <c r="I3023" t="s">
        <v>216</v>
      </c>
      <c r="J3023" t="s">
        <v>217</v>
      </c>
      <c r="K3023">
        <v>43092</v>
      </c>
      <c r="L3023">
        <v>27.46</v>
      </c>
    </row>
    <row r="3024" spans="1:12">
      <c r="A3024" t="str">
        <v>CA-2017-110821</v>
      </c>
      <c r="B3024" t="str">
        <f>INDEX(Orders[Customer ID], MATCH(A3024, Orders[Order ID],0))</f>
        <v>CK-12205</v>
      </c>
      <c r="C3024" s="4">
        <f>INDEX(Orders[Order Date], MATCH(A3024, Orders[Order ID],0))</f>
        <v>42954</v>
      </c>
      <c r="D3024">
        <f>SUMIF(Orders[Order ID], A3024, Orders[Sales])</f>
        <v>237.608</v>
      </c>
      <c r="I3024" t="s">
        <v>2693</v>
      </c>
      <c r="J3024" t="s">
        <v>1063</v>
      </c>
      <c r="K3024">
        <v>42954</v>
      </c>
      <c r="L3024">
        <v>237.608</v>
      </c>
    </row>
    <row r="3025" spans="1:12">
      <c r="A3025" t="str">
        <v>CA-2017-110842</v>
      </c>
      <c r="B3025" t="str">
        <f>INDEX(Orders[Customer ID], MATCH(A3025, Orders[Order ID],0))</f>
        <v>GA-14725</v>
      </c>
      <c r="C3025" s="4">
        <f>INDEX(Orders[Order Date], MATCH(A3025, Orders[Order ID],0))</f>
        <v>43050</v>
      </c>
      <c r="D3025">
        <f>SUMIF(Orders[Order ID], A3025, Orders[Sales])</f>
        <v>151.93</v>
      </c>
      <c r="I3025" t="s">
        <v>1328</v>
      </c>
      <c r="J3025" t="s">
        <v>142</v>
      </c>
      <c r="K3025">
        <v>43050</v>
      </c>
      <c r="L3025">
        <v>151.93</v>
      </c>
    </row>
    <row r="3026" spans="1:12">
      <c r="A3026" t="str">
        <v>CA-2017-110884</v>
      </c>
      <c r="B3026" t="str">
        <f>INDEX(Orders[Customer ID], MATCH(A3026, Orders[Order ID],0))</f>
        <v>SH-20395</v>
      </c>
      <c r="C3026" s="4">
        <f>INDEX(Orders[Order Date], MATCH(A3026, Orders[Order ID],0))</f>
        <v>42801</v>
      </c>
      <c r="D3026">
        <f>SUMIF(Orders[Order ID], A3026, Orders[Sales])</f>
        <v>117.51</v>
      </c>
      <c r="I3026" t="s">
        <v>3702</v>
      </c>
      <c r="J3026" t="s">
        <v>627</v>
      </c>
      <c r="K3026">
        <v>42801</v>
      </c>
      <c r="L3026">
        <v>117.51</v>
      </c>
    </row>
    <row r="3027" spans="1:12">
      <c r="A3027" t="str">
        <v>CA-2017-110905</v>
      </c>
      <c r="B3027" t="str">
        <f>INDEX(Orders[Customer ID], MATCH(A3027, Orders[Order ID],0))</f>
        <v>RW-19690</v>
      </c>
      <c r="C3027" s="4">
        <f>INDEX(Orders[Order Date], MATCH(A3027, Orders[Order ID],0))</f>
        <v>42988</v>
      </c>
      <c r="D3027">
        <f>SUMIF(Orders[Order ID], A3027, Orders[Sales])</f>
        <v>808.92</v>
      </c>
      <c r="I3027" t="s">
        <v>2315</v>
      </c>
      <c r="J3027" t="s">
        <v>1838</v>
      </c>
      <c r="K3027">
        <v>42988</v>
      </c>
      <c r="L3027">
        <v>808.92</v>
      </c>
    </row>
    <row r="3028" spans="1:12">
      <c r="A3028" t="str">
        <v>CA-2017-110926</v>
      </c>
      <c r="B3028" t="str">
        <f>INDEX(Orders[Customer ID], MATCH(A3028, Orders[Order ID],0))</f>
        <v>DD-13570</v>
      </c>
      <c r="C3028" s="4">
        <f>INDEX(Orders[Order Date], MATCH(A3028, Orders[Order ID],0))</f>
        <v>43058</v>
      </c>
      <c r="D3028">
        <f>SUMIF(Orders[Order ID], A3028, Orders[Sales])</f>
        <v>25.06</v>
      </c>
      <c r="I3028" t="s">
        <v>1129</v>
      </c>
      <c r="J3028" t="s">
        <v>1130</v>
      </c>
      <c r="K3028">
        <v>43058</v>
      </c>
      <c r="L3028">
        <v>25.06</v>
      </c>
    </row>
    <row r="3029" spans="1:12">
      <c r="A3029" t="str">
        <v>CA-2017-110940</v>
      </c>
      <c r="B3029" t="str">
        <f>INDEX(Orders[Customer ID], MATCH(A3029, Orders[Order ID],0))</f>
        <v>AZ-10750</v>
      </c>
      <c r="C3029" s="4">
        <f>INDEX(Orders[Order Date], MATCH(A3029, Orders[Order ID],0))</f>
        <v>42939</v>
      </c>
      <c r="D3029">
        <f>SUMIF(Orders[Order ID], A3029, Orders[Sales])</f>
        <v>121.536</v>
      </c>
      <c r="I3029" t="s">
        <v>2802</v>
      </c>
      <c r="J3029" t="s">
        <v>2803</v>
      </c>
      <c r="K3029">
        <v>42939</v>
      </c>
      <c r="L3029">
        <v>121.536</v>
      </c>
    </row>
    <row r="3030" spans="1:12">
      <c r="A3030" t="str">
        <v>CA-2017-111178</v>
      </c>
      <c r="B3030" t="str">
        <f>INDEX(Orders[Customer ID], MATCH(A3030, Orders[Order ID],0))</f>
        <v>TD-20995</v>
      </c>
      <c r="C3030" s="4">
        <f>INDEX(Orders[Order Date], MATCH(A3030, Orders[Order ID],0))</f>
        <v>42901</v>
      </c>
      <c r="D3030">
        <f>SUMIF(Orders[Order ID], A3030, Orders[Sales])</f>
        <v>19.559999999999999</v>
      </c>
      <c r="I3030" t="s">
        <v>3070</v>
      </c>
      <c r="J3030" t="s">
        <v>1024</v>
      </c>
      <c r="K3030">
        <v>42901</v>
      </c>
      <c r="L3030">
        <v>19.559999999999999</v>
      </c>
    </row>
    <row r="3031" spans="1:12">
      <c r="A3031" t="str">
        <v>CA-2017-111220</v>
      </c>
      <c r="B3031" t="str">
        <f>INDEX(Orders[Customer ID], MATCH(A3031, Orders[Order ID],0))</f>
        <v>JS-15595</v>
      </c>
      <c r="C3031" s="4">
        <f>INDEX(Orders[Order Date], MATCH(A3031, Orders[Order ID],0))</f>
        <v>42980</v>
      </c>
      <c r="D3031">
        <f>SUMIF(Orders[Order ID], A3031, Orders[Sales])</f>
        <v>257.50799999999998</v>
      </c>
      <c r="I3031" t="s">
        <v>2488</v>
      </c>
      <c r="J3031" t="s">
        <v>2489</v>
      </c>
      <c r="K3031">
        <v>42980</v>
      </c>
      <c r="L3031">
        <v>257.50799999999998</v>
      </c>
    </row>
    <row r="3032" spans="1:12">
      <c r="A3032" t="str">
        <v>CA-2017-111262</v>
      </c>
      <c r="B3032" t="str">
        <f>INDEX(Orders[Customer ID], MATCH(A3032, Orders[Order ID],0))</f>
        <v>KH-16510</v>
      </c>
      <c r="C3032" s="4">
        <f>INDEX(Orders[Order Date], MATCH(A3032, Orders[Order ID],0))</f>
        <v>43036</v>
      </c>
      <c r="D3032">
        <f>SUMIF(Orders[Order ID], A3032, Orders[Sales])</f>
        <v>65.727999999999994</v>
      </c>
      <c r="I3032" t="s">
        <v>1622</v>
      </c>
      <c r="J3032" t="s">
        <v>578</v>
      </c>
      <c r="K3032">
        <v>43036</v>
      </c>
      <c r="L3032">
        <v>65.727999999999994</v>
      </c>
    </row>
    <row r="3033" spans="1:12">
      <c r="A3033" t="str">
        <v>CA-2017-111269</v>
      </c>
      <c r="B3033" t="str">
        <f>INDEX(Orders[Customer ID], MATCH(A3033, Orders[Order ID],0))</f>
        <v>CS-12355</v>
      </c>
      <c r="C3033" s="4">
        <f>INDEX(Orders[Order Date], MATCH(A3033, Orders[Order ID],0))</f>
        <v>42902</v>
      </c>
      <c r="D3033">
        <f>SUMIF(Orders[Order ID], A3033, Orders[Sales])</f>
        <v>503.87200000000001</v>
      </c>
      <c r="I3033" t="s">
        <v>3067</v>
      </c>
      <c r="J3033" t="s">
        <v>169</v>
      </c>
      <c r="K3033">
        <v>42902</v>
      </c>
      <c r="L3033">
        <v>503.87200000000001</v>
      </c>
    </row>
    <row r="3034" spans="1:12">
      <c r="A3034" t="str">
        <v>CA-2017-111332</v>
      </c>
      <c r="B3034" t="str">
        <f>INDEX(Orders[Customer ID], MATCH(A3034, Orders[Order ID],0))</f>
        <v>NC-18340</v>
      </c>
      <c r="C3034" s="4">
        <f>INDEX(Orders[Order Date], MATCH(A3034, Orders[Order ID],0))</f>
        <v>42875</v>
      </c>
      <c r="D3034">
        <f>SUMIF(Orders[Order ID], A3034, Orders[Sales])</f>
        <v>891.53</v>
      </c>
      <c r="I3034" t="s">
        <v>3245</v>
      </c>
      <c r="J3034" t="s">
        <v>3246</v>
      </c>
      <c r="K3034">
        <v>42875</v>
      </c>
      <c r="L3034">
        <v>891.53</v>
      </c>
    </row>
    <row r="3035" spans="1:12">
      <c r="A3035" t="str">
        <v>CA-2017-111374</v>
      </c>
      <c r="B3035" t="str">
        <f>INDEX(Orders[Customer ID], MATCH(A3035, Orders[Order ID],0))</f>
        <v>CB-12415</v>
      </c>
      <c r="C3035" s="4">
        <f>INDEX(Orders[Order Date], MATCH(A3035, Orders[Order ID],0))</f>
        <v>42790</v>
      </c>
      <c r="D3035">
        <f>SUMIF(Orders[Order ID], A3035, Orders[Sales])</f>
        <v>4.9560000000000004</v>
      </c>
      <c r="I3035" t="s">
        <v>3749</v>
      </c>
      <c r="J3035" t="s">
        <v>686</v>
      </c>
      <c r="K3035">
        <v>42790</v>
      </c>
      <c r="L3035">
        <v>4.9560000000000004</v>
      </c>
    </row>
    <row r="3036" spans="1:12">
      <c r="A3036" t="str">
        <v>CA-2017-111388</v>
      </c>
      <c r="B3036" t="str">
        <f>INDEX(Orders[Customer ID], MATCH(A3036, Orders[Order ID],0))</f>
        <v>SU-20665</v>
      </c>
      <c r="C3036" s="4">
        <f>INDEX(Orders[Order Date], MATCH(A3036, Orders[Order ID],0))</f>
        <v>42980</v>
      </c>
      <c r="D3036">
        <f>SUMIF(Orders[Order ID], A3036, Orders[Sales])</f>
        <v>215.976</v>
      </c>
      <c r="I3036" t="s">
        <v>2495</v>
      </c>
      <c r="J3036" t="s">
        <v>508</v>
      </c>
      <c r="K3036">
        <v>42980</v>
      </c>
      <c r="L3036">
        <v>215.976</v>
      </c>
    </row>
    <row r="3037" spans="1:12">
      <c r="A3037" t="str">
        <v>CA-2017-111556</v>
      </c>
      <c r="B3037" t="str">
        <f>INDEX(Orders[Customer ID], MATCH(A3037, Orders[Order ID],0))</f>
        <v>CD-11920</v>
      </c>
      <c r="C3037" s="4">
        <f>INDEX(Orders[Order Date], MATCH(A3037, Orders[Order ID],0))</f>
        <v>43059</v>
      </c>
      <c r="D3037">
        <f>SUMIF(Orders[Order ID], A3037, Orders[Sales])</f>
        <v>1559.6680000000001</v>
      </c>
      <c r="I3037" t="s">
        <v>1079</v>
      </c>
      <c r="J3037" t="s">
        <v>1080</v>
      </c>
      <c r="K3037">
        <v>43059</v>
      </c>
      <c r="L3037">
        <v>1559.6680000000001</v>
      </c>
    </row>
    <row r="3038" spans="1:12">
      <c r="A3038" t="str">
        <v>CA-2017-111577</v>
      </c>
      <c r="B3038" t="str">
        <f>INDEX(Orders[Customer ID], MATCH(A3038, Orders[Order ID],0))</f>
        <v>AJ-10780</v>
      </c>
      <c r="C3038" s="4">
        <f>INDEX(Orders[Order Date], MATCH(A3038, Orders[Order ID],0))</f>
        <v>43024</v>
      </c>
      <c r="D3038">
        <f>SUMIF(Orders[Order ID], A3038, Orders[Sales])</f>
        <v>307.77600000000001</v>
      </c>
      <c r="I3038" t="s">
        <v>1781</v>
      </c>
      <c r="J3038" t="s">
        <v>1782</v>
      </c>
      <c r="K3038">
        <v>43024</v>
      </c>
      <c r="L3038">
        <v>307.77600000000001</v>
      </c>
    </row>
    <row r="3039" spans="1:12">
      <c r="A3039" t="str">
        <v>CA-2017-111591</v>
      </c>
      <c r="B3039" t="str">
        <f>INDEX(Orders[Customer ID], MATCH(A3039, Orders[Order ID],0))</f>
        <v>PS-18970</v>
      </c>
      <c r="C3039" s="4">
        <f>INDEX(Orders[Order Date], MATCH(A3039, Orders[Order ID],0))</f>
        <v>42815</v>
      </c>
      <c r="D3039">
        <f>SUMIF(Orders[Order ID], A3039, Orders[Sales])</f>
        <v>425.05599999999998</v>
      </c>
      <c r="I3039" t="s">
        <v>3625</v>
      </c>
      <c r="J3039" t="s">
        <v>1692</v>
      </c>
      <c r="K3039">
        <v>42815</v>
      </c>
      <c r="L3039">
        <v>425.05599999999998</v>
      </c>
    </row>
    <row r="3040" spans="1:12">
      <c r="A3040" t="str">
        <v>CA-2017-111647</v>
      </c>
      <c r="B3040" t="str">
        <f>INDEX(Orders[Customer ID], MATCH(A3040, Orders[Order ID],0))</f>
        <v>RD-19585</v>
      </c>
      <c r="C3040" s="4">
        <f>INDEX(Orders[Order Date], MATCH(A3040, Orders[Order ID],0))</f>
        <v>42919</v>
      </c>
      <c r="D3040">
        <f>SUMIF(Orders[Order ID], A3040, Orders[Sales])</f>
        <v>167.96799999999999</v>
      </c>
      <c r="I3040" t="s">
        <v>2923</v>
      </c>
      <c r="J3040" t="s">
        <v>2924</v>
      </c>
      <c r="K3040">
        <v>42919</v>
      </c>
      <c r="L3040">
        <v>167.96799999999999</v>
      </c>
    </row>
    <row r="3041" spans="1:12">
      <c r="A3041" t="str">
        <v>CA-2017-111689</v>
      </c>
      <c r="B3041" t="str">
        <f>INDEX(Orders[Customer ID], MATCH(A3041, Orders[Order ID],0))</f>
        <v>HP-14815</v>
      </c>
      <c r="C3041" s="4">
        <f>INDEX(Orders[Order Date], MATCH(A3041, Orders[Order ID],0))</f>
        <v>43069</v>
      </c>
      <c r="D3041">
        <f>SUMIF(Orders[Order ID], A3041, Orders[Sales])</f>
        <v>1311.3720000000001</v>
      </c>
      <c r="I3041" t="s">
        <v>846</v>
      </c>
      <c r="J3041" t="s">
        <v>847</v>
      </c>
      <c r="K3041">
        <v>43069</v>
      </c>
      <c r="L3041">
        <v>1311.3720000000001</v>
      </c>
    </row>
    <row r="3042" spans="1:12">
      <c r="A3042" t="str">
        <v>CA-2017-111717</v>
      </c>
      <c r="B3042" t="str">
        <f>INDEX(Orders[Customer ID], MATCH(A3042, Orders[Order ID],0))</f>
        <v>SW-20245</v>
      </c>
      <c r="C3042" s="4">
        <f>INDEX(Orders[Order Date], MATCH(A3042, Orders[Order ID],0))</f>
        <v>43018</v>
      </c>
      <c r="D3042">
        <f>SUMIF(Orders[Order ID], A3042, Orders[Sales])</f>
        <v>239.358</v>
      </c>
      <c r="I3042" t="s">
        <v>1854</v>
      </c>
      <c r="J3042" t="s">
        <v>1855</v>
      </c>
      <c r="K3042">
        <v>43018</v>
      </c>
      <c r="L3042">
        <v>239.358</v>
      </c>
    </row>
    <row r="3043" spans="1:12">
      <c r="A3043" t="str">
        <v>CA-2017-111738</v>
      </c>
      <c r="B3043" t="str">
        <f>INDEX(Orders[Customer ID], MATCH(A3043, Orders[Order ID],0))</f>
        <v>CM-12385</v>
      </c>
      <c r="C3043" s="4">
        <f>INDEX(Orders[Order Date], MATCH(A3043, Orders[Order ID],0))</f>
        <v>42738</v>
      </c>
      <c r="D3043">
        <f>SUMIF(Orders[Order ID], A3043, Orders[Sales])</f>
        <v>2031.3919999999998</v>
      </c>
      <c r="I3043" t="s">
        <v>3916</v>
      </c>
      <c r="J3043" t="s">
        <v>1029</v>
      </c>
      <c r="K3043">
        <v>42738</v>
      </c>
      <c r="L3043">
        <v>2031.3919999999998</v>
      </c>
    </row>
    <row r="3044" spans="1:12">
      <c r="A3044" t="str">
        <v>CA-2017-111759</v>
      </c>
      <c r="B3044" t="str">
        <f>INDEX(Orders[Customer ID], MATCH(A3044, Orders[Order ID],0))</f>
        <v>MR-17545</v>
      </c>
      <c r="C3044" s="4">
        <f>INDEX(Orders[Order Date], MATCH(A3044, Orders[Order ID],0))</f>
        <v>42924</v>
      </c>
      <c r="D3044">
        <f>SUMIF(Orders[Order ID], A3044, Orders[Sales])</f>
        <v>52.76</v>
      </c>
      <c r="I3044" t="s">
        <v>2905</v>
      </c>
      <c r="J3044" t="s">
        <v>2545</v>
      </c>
      <c r="K3044">
        <v>42924</v>
      </c>
      <c r="L3044">
        <v>52.76</v>
      </c>
    </row>
    <row r="3045" spans="1:12">
      <c r="A3045" t="str">
        <v>CA-2017-111808</v>
      </c>
      <c r="B3045" t="str">
        <f>INDEX(Orders[Customer ID], MATCH(A3045, Orders[Order ID],0))</f>
        <v>AR-10510</v>
      </c>
      <c r="C3045" s="4">
        <f>INDEX(Orders[Order Date], MATCH(A3045, Orders[Order ID],0))</f>
        <v>43085</v>
      </c>
      <c r="D3045">
        <f>SUMIF(Orders[Order ID], A3045, Orders[Sales])</f>
        <v>10.8</v>
      </c>
      <c r="I3045" t="s">
        <v>382</v>
      </c>
      <c r="J3045" t="s">
        <v>383</v>
      </c>
      <c r="K3045">
        <v>43085</v>
      </c>
      <c r="L3045">
        <v>10.8</v>
      </c>
    </row>
    <row r="3046" spans="1:12">
      <c r="A3046" t="str">
        <v>CA-2017-111815</v>
      </c>
      <c r="B3046" t="str">
        <f>INDEX(Orders[Customer ID], MATCH(A3046, Orders[Order ID],0))</f>
        <v>EP-13915</v>
      </c>
      <c r="C3046" s="4">
        <f>INDEX(Orders[Order Date], MATCH(A3046, Orders[Order ID],0))</f>
        <v>42797</v>
      </c>
      <c r="D3046">
        <f>SUMIF(Orders[Order ID], A3046, Orders[Sales])</f>
        <v>280.95999999999998</v>
      </c>
      <c r="I3046" t="s">
        <v>3728</v>
      </c>
      <c r="J3046" t="s">
        <v>328</v>
      </c>
      <c r="K3046">
        <v>42797</v>
      </c>
      <c r="L3046">
        <v>280.95999999999998</v>
      </c>
    </row>
    <row r="3047" spans="1:12">
      <c r="A3047" t="str">
        <v>CA-2017-112004</v>
      </c>
      <c r="B3047" t="str">
        <f>INDEX(Orders[Customer ID], MATCH(A3047, Orders[Order ID],0))</f>
        <v>AH-10075</v>
      </c>
      <c r="C3047" s="4">
        <f>INDEX(Orders[Order Date], MATCH(A3047, Orders[Order ID],0))</f>
        <v>43003</v>
      </c>
      <c r="D3047">
        <f>SUMIF(Orders[Order ID], A3047, Orders[Sales])</f>
        <v>199.49099999999999</v>
      </c>
      <c r="I3047" t="s">
        <v>2050</v>
      </c>
      <c r="J3047" t="s">
        <v>931</v>
      </c>
      <c r="K3047">
        <v>43003</v>
      </c>
      <c r="L3047">
        <v>199.49099999999999</v>
      </c>
    </row>
    <row r="3048" spans="1:12">
      <c r="A3048" t="str">
        <v>CA-2017-112039</v>
      </c>
      <c r="B3048" t="str">
        <f>INDEX(Orders[Customer ID], MATCH(A3048, Orders[Order ID],0))</f>
        <v>JC-15775</v>
      </c>
      <c r="C3048" s="4">
        <f>INDEX(Orders[Order Date], MATCH(A3048, Orders[Order ID],0))</f>
        <v>42819</v>
      </c>
      <c r="D3048">
        <f>SUMIF(Orders[Order ID], A3048, Orders[Sales])</f>
        <v>470.37599999999998</v>
      </c>
      <c r="I3048" t="s">
        <v>3595</v>
      </c>
      <c r="J3048" t="s">
        <v>2782</v>
      </c>
      <c r="K3048">
        <v>42819</v>
      </c>
      <c r="L3048">
        <v>470.37599999999998</v>
      </c>
    </row>
    <row r="3049" spans="1:12">
      <c r="A3049" t="str">
        <v>CA-2017-112172</v>
      </c>
      <c r="B3049" t="str">
        <f>INDEX(Orders[Customer ID], MATCH(A3049, Orders[Order ID],0))</f>
        <v>MM-18280</v>
      </c>
      <c r="C3049" s="4">
        <f>INDEX(Orders[Order Date], MATCH(A3049, Orders[Order ID],0))</f>
        <v>42896</v>
      </c>
      <c r="D3049">
        <f>SUMIF(Orders[Order ID], A3049, Orders[Sales])</f>
        <v>14.13</v>
      </c>
      <c r="I3049" t="s">
        <v>3128</v>
      </c>
      <c r="J3049" t="s">
        <v>1898</v>
      </c>
      <c r="K3049">
        <v>42896</v>
      </c>
      <c r="L3049">
        <v>14.13</v>
      </c>
    </row>
    <row r="3050" spans="1:12">
      <c r="A3050" t="str">
        <v>CA-2017-112333</v>
      </c>
      <c r="B3050" t="str">
        <f>INDEX(Orders[Customer ID], MATCH(A3050, Orders[Order ID],0))</f>
        <v>KF-16285</v>
      </c>
      <c r="C3050" s="4">
        <f>INDEX(Orders[Order Date], MATCH(A3050, Orders[Order ID],0))</f>
        <v>42833</v>
      </c>
      <c r="D3050">
        <f>SUMIF(Orders[Order ID], A3050, Orders[Sales])</f>
        <v>2633.5099999999998</v>
      </c>
      <c r="I3050" t="s">
        <v>3519</v>
      </c>
      <c r="J3050" t="s">
        <v>2082</v>
      </c>
      <c r="K3050">
        <v>42833</v>
      </c>
      <c r="L3050">
        <v>2633.5099999999998</v>
      </c>
    </row>
    <row r="3051" spans="1:12">
      <c r="A3051" t="str">
        <v>CA-2017-112431</v>
      </c>
      <c r="B3051" t="str">
        <f>INDEX(Orders[Customer ID], MATCH(A3051, Orders[Order ID],0))</f>
        <v>RW-19690</v>
      </c>
      <c r="C3051" s="4">
        <f>INDEX(Orders[Order Date], MATCH(A3051, Orders[Order ID],0))</f>
        <v>43020</v>
      </c>
      <c r="D3051">
        <f>SUMIF(Orders[Order ID], A3051, Orders[Sales])</f>
        <v>441.71999999999997</v>
      </c>
      <c r="I3051" t="s">
        <v>1837</v>
      </c>
      <c r="J3051" t="s">
        <v>1838</v>
      </c>
      <c r="K3051">
        <v>43020</v>
      </c>
      <c r="L3051">
        <v>441.71999999999997</v>
      </c>
    </row>
    <row r="3052" spans="1:12">
      <c r="A3052" t="str">
        <v>CA-2017-112473</v>
      </c>
      <c r="B3052" t="str">
        <f>INDEX(Orders[Customer ID], MATCH(A3052, Orders[Order ID],0))</f>
        <v>JL-15505</v>
      </c>
      <c r="C3052" s="4">
        <f>INDEX(Orders[Order Date], MATCH(A3052, Orders[Order ID],0))</f>
        <v>42880</v>
      </c>
      <c r="D3052">
        <f>SUMIF(Orders[Order ID], A3052, Orders[Sales])</f>
        <v>50.136000000000003</v>
      </c>
      <c r="I3052" t="s">
        <v>3233</v>
      </c>
      <c r="J3052" t="s">
        <v>1350</v>
      </c>
      <c r="K3052">
        <v>42880</v>
      </c>
      <c r="L3052">
        <v>50.136000000000003</v>
      </c>
    </row>
    <row r="3053" spans="1:12">
      <c r="A3053" t="str">
        <v>CA-2017-112487</v>
      </c>
      <c r="B3053" t="str">
        <f>INDEX(Orders[Customer ID], MATCH(A3053, Orders[Order ID],0))</f>
        <v>TC-21535</v>
      </c>
      <c r="C3053" s="4">
        <f>INDEX(Orders[Order Date], MATCH(A3053, Orders[Order ID],0))</f>
        <v>43095</v>
      </c>
      <c r="D3053">
        <f>SUMIF(Orders[Order ID], A3053, Orders[Sales])</f>
        <v>3.1320000000000001</v>
      </c>
      <c r="I3053" t="s">
        <v>105</v>
      </c>
      <c r="J3053" t="s">
        <v>106</v>
      </c>
      <c r="K3053">
        <v>43095</v>
      </c>
      <c r="L3053">
        <v>3.1320000000000001</v>
      </c>
    </row>
    <row r="3054" spans="1:12">
      <c r="A3054" t="str">
        <v>CA-2017-112515</v>
      </c>
      <c r="B3054" t="str">
        <f>INDEX(Orders[Customer ID], MATCH(A3054, Orders[Order ID],0))</f>
        <v>AS-10225</v>
      </c>
      <c r="C3054" s="4">
        <f>INDEX(Orders[Order Date], MATCH(A3054, Orders[Order ID],0))</f>
        <v>42995</v>
      </c>
      <c r="D3054">
        <f>SUMIF(Orders[Order ID], A3054, Orders[Sales])</f>
        <v>1782.1040000000003</v>
      </c>
      <c r="I3054" t="s">
        <v>2209</v>
      </c>
      <c r="J3054" t="s">
        <v>597</v>
      </c>
      <c r="K3054">
        <v>42995</v>
      </c>
      <c r="L3054">
        <v>1782.1040000000003</v>
      </c>
    </row>
    <row r="3055" spans="1:12">
      <c r="A3055" t="str">
        <v>CA-2017-112529</v>
      </c>
      <c r="B3055" t="str">
        <f>INDEX(Orders[Customer ID], MATCH(A3055, Orders[Order ID],0))</f>
        <v>SC-20770</v>
      </c>
      <c r="C3055" s="4">
        <f>INDEX(Orders[Order Date], MATCH(A3055, Orders[Order ID],0))</f>
        <v>43058</v>
      </c>
      <c r="D3055">
        <f>SUMIF(Orders[Order ID], A3055, Orders[Sales])</f>
        <v>749.89199999999994</v>
      </c>
      <c r="I3055" t="s">
        <v>1125</v>
      </c>
      <c r="J3055" t="s">
        <v>1126</v>
      </c>
      <c r="K3055">
        <v>43058</v>
      </c>
      <c r="L3055">
        <v>749.89199999999994</v>
      </c>
    </row>
    <row r="3056" spans="1:12">
      <c r="A3056" t="str">
        <v>CA-2017-112536</v>
      </c>
      <c r="B3056" t="str">
        <f>INDEX(Orders[Customer ID], MATCH(A3056, Orders[Order ID],0))</f>
        <v>SG-20890</v>
      </c>
      <c r="C3056" s="4">
        <f>INDEX(Orders[Order Date], MATCH(A3056, Orders[Order ID],0))</f>
        <v>42873</v>
      </c>
      <c r="D3056">
        <f>SUMIF(Orders[Order ID], A3056, Orders[Sales])</f>
        <v>17.798000000000002</v>
      </c>
      <c r="I3056" t="s">
        <v>3271</v>
      </c>
      <c r="J3056" t="s">
        <v>3272</v>
      </c>
      <c r="K3056">
        <v>42873</v>
      </c>
      <c r="L3056">
        <v>17.798000000000002</v>
      </c>
    </row>
    <row r="3057" spans="1:12">
      <c r="A3057" t="str">
        <v>CA-2017-112725</v>
      </c>
      <c r="B3057" t="str">
        <f>INDEX(Orders[Customer ID], MATCH(A3057, Orders[Order ID],0))</f>
        <v>EH-14125</v>
      </c>
      <c r="C3057" s="4">
        <f>INDEX(Orders[Order Date], MATCH(A3057, Orders[Order ID],0))</f>
        <v>42765</v>
      </c>
      <c r="D3057">
        <f>SUMIF(Orders[Order ID], A3057, Orders[Sales])</f>
        <v>142.34399999999999</v>
      </c>
      <c r="I3057" t="s">
        <v>3819</v>
      </c>
      <c r="J3057" t="s">
        <v>2733</v>
      </c>
      <c r="K3057">
        <v>42765</v>
      </c>
      <c r="L3057">
        <v>142.34399999999999</v>
      </c>
    </row>
    <row r="3058" spans="1:12">
      <c r="A3058" t="str">
        <v>CA-2017-112753</v>
      </c>
      <c r="B3058" t="str">
        <f>INDEX(Orders[Customer ID], MATCH(A3058, Orders[Order ID],0))</f>
        <v>CC-12670</v>
      </c>
      <c r="C3058" s="4">
        <f>INDEX(Orders[Order Date], MATCH(A3058, Orders[Order ID],0))</f>
        <v>42904</v>
      </c>
      <c r="D3058">
        <f>SUMIF(Orders[Order ID], A3058, Orders[Sales])</f>
        <v>956.80349999999999</v>
      </c>
      <c r="I3058" t="s">
        <v>3044</v>
      </c>
      <c r="J3058" t="s">
        <v>803</v>
      </c>
      <c r="K3058">
        <v>42904</v>
      </c>
      <c r="L3058">
        <v>956.80349999999999</v>
      </c>
    </row>
    <row r="3059" spans="1:12">
      <c r="A3059" t="str">
        <v>CA-2017-112774</v>
      </c>
      <c r="B3059" t="str">
        <f>INDEX(Orders[Customer ID], MATCH(A3059, Orders[Order ID],0))</f>
        <v>RC-19960</v>
      </c>
      <c r="C3059" s="4">
        <f>INDEX(Orders[Order Date], MATCH(A3059, Orders[Order ID],0))</f>
        <v>42989</v>
      </c>
      <c r="D3059">
        <f>SUMIF(Orders[Order ID], A3059, Orders[Sales])</f>
        <v>34.503999999999998</v>
      </c>
      <c r="I3059" t="s">
        <v>2289</v>
      </c>
      <c r="J3059" t="s">
        <v>2290</v>
      </c>
      <c r="K3059">
        <v>42989</v>
      </c>
      <c r="L3059">
        <v>34.503999999999998</v>
      </c>
    </row>
    <row r="3060" spans="1:12">
      <c r="A3060" t="str">
        <v>CA-2017-112809</v>
      </c>
      <c r="B3060" t="str">
        <f>INDEX(Orders[Customer ID], MATCH(A3060, Orders[Order ID],0))</f>
        <v>RA-19915</v>
      </c>
      <c r="C3060" s="4">
        <f>INDEX(Orders[Order Date], MATCH(A3060, Orders[Order ID],0))</f>
        <v>42965</v>
      </c>
      <c r="D3060">
        <f>SUMIF(Orders[Order ID], A3060, Orders[Sales])</f>
        <v>228.18799999999999</v>
      </c>
      <c r="I3060" t="s">
        <v>2623</v>
      </c>
      <c r="J3060" t="s">
        <v>314</v>
      </c>
      <c r="K3060">
        <v>42965</v>
      </c>
      <c r="L3060">
        <v>228.18799999999999</v>
      </c>
    </row>
    <row r="3061" spans="1:12">
      <c r="A3061" t="str">
        <v>CA-2017-112844</v>
      </c>
      <c r="B3061" t="str">
        <f>INDEX(Orders[Customer ID], MATCH(A3061, Orders[Order ID],0))</f>
        <v>SP-20620</v>
      </c>
      <c r="C3061" s="4">
        <f>INDEX(Orders[Order Date], MATCH(A3061, Orders[Order ID],0))</f>
        <v>43052</v>
      </c>
      <c r="D3061">
        <f>SUMIF(Orders[Order ID], A3061, Orders[Sales])</f>
        <v>198.54999999999998</v>
      </c>
      <c r="I3061" t="s">
        <v>1265</v>
      </c>
      <c r="J3061" t="s">
        <v>1266</v>
      </c>
      <c r="K3061">
        <v>43052</v>
      </c>
      <c r="L3061">
        <v>198.54999999999998</v>
      </c>
    </row>
    <row r="3062" spans="1:12">
      <c r="A3062" t="str">
        <v>CA-2017-112865</v>
      </c>
      <c r="B3062" t="str">
        <f>INDEX(Orders[Customer ID], MATCH(A3062, Orders[Order ID],0))</f>
        <v>BH-11710</v>
      </c>
      <c r="C3062" s="4">
        <f>INDEX(Orders[Order Date], MATCH(A3062, Orders[Order ID],0))</f>
        <v>42873</v>
      </c>
      <c r="D3062">
        <f>SUMIF(Orders[Order ID], A3062, Orders[Sales])</f>
        <v>36.048000000000002</v>
      </c>
      <c r="I3062" t="s">
        <v>3266</v>
      </c>
      <c r="J3062" t="s">
        <v>636</v>
      </c>
      <c r="K3062">
        <v>42873</v>
      </c>
      <c r="L3062">
        <v>36.048000000000002</v>
      </c>
    </row>
    <row r="3063" spans="1:12">
      <c r="A3063" t="str">
        <v>CA-2017-112900</v>
      </c>
      <c r="B3063" t="str">
        <f>INDEX(Orders[Customer ID], MATCH(A3063, Orders[Order ID],0))</f>
        <v>KL-16645</v>
      </c>
      <c r="C3063" s="4">
        <f>INDEX(Orders[Order Date], MATCH(A3063, Orders[Order ID],0))</f>
        <v>42834</v>
      </c>
      <c r="D3063">
        <f>SUMIF(Orders[Order ID], A3063, Orders[Sales])</f>
        <v>478.24</v>
      </c>
      <c r="I3063" t="s">
        <v>3516</v>
      </c>
      <c r="J3063" t="s">
        <v>1278</v>
      </c>
      <c r="K3063">
        <v>42834</v>
      </c>
      <c r="L3063">
        <v>478.24</v>
      </c>
    </row>
    <row r="3064" spans="1:12">
      <c r="A3064" t="str">
        <v>CA-2017-112956</v>
      </c>
      <c r="B3064" t="str">
        <f>INDEX(Orders[Customer ID], MATCH(A3064, Orders[Order ID],0))</f>
        <v>TH-21550</v>
      </c>
      <c r="C3064" s="4">
        <f>INDEX(Orders[Order Date], MATCH(A3064, Orders[Order ID],0))</f>
        <v>42968</v>
      </c>
      <c r="D3064">
        <f>SUMIF(Orders[Order ID], A3064, Orders[Sales])</f>
        <v>394.48</v>
      </c>
      <c r="I3064" t="s">
        <v>2594</v>
      </c>
      <c r="J3064" t="s">
        <v>1756</v>
      </c>
      <c r="K3064">
        <v>42968</v>
      </c>
      <c r="L3064">
        <v>394.48</v>
      </c>
    </row>
    <row r="3065" spans="1:12">
      <c r="A3065" t="str">
        <v>CA-2017-112984</v>
      </c>
      <c r="B3065" t="str">
        <f>INDEX(Orders[Customer ID], MATCH(A3065, Orders[Order ID],0))</f>
        <v>EH-14185</v>
      </c>
      <c r="C3065" s="4">
        <f>INDEX(Orders[Order Date], MATCH(A3065, Orders[Order ID],0))</f>
        <v>42994</v>
      </c>
      <c r="D3065">
        <f>SUMIF(Orders[Order ID], A3065, Orders[Sales])</f>
        <v>20.544</v>
      </c>
      <c r="I3065" t="s">
        <v>2229</v>
      </c>
      <c r="J3065" t="s">
        <v>2230</v>
      </c>
      <c r="K3065">
        <v>42994</v>
      </c>
      <c r="L3065">
        <v>20.544</v>
      </c>
    </row>
    <row r="3066" spans="1:12">
      <c r="A3066" t="str">
        <v>CA-2017-113075</v>
      </c>
      <c r="B3066" t="str">
        <f>INDEX(Orders[Customer ID], MATCH(A3066, Orders[Order ID],0))</f>
        <v>MC-18100</v>
      </c>
      <c r="C3066" s="4">
        <f>INDEX(Orders[Order Date], MATCH(A3066, Orders[Order ID],0))</f>
        <v>42980</v>
      </c>
      <c r="D3066">
        <f>SUMIF(Orders[Order ID], A3066, Orders[Sales])</f>
        <v>40.68</v>
      </c>
      <c r="I3066" t="s">
        <v>2491</v>
      </c>
      <c r="J3066" t="s">
        <v>1118</v>
      </c>
      <c r="K3066">
        <v>42980</v>
      </c>
      <c r="L3066">
        <v>40.68</v>
      </c>
    </row>
    <row r="3067" spans="1:12">
      <c r="A3067" t="str">
        <v>CA-2017-113208</v>
      </c>
      <c r="B3067" t="str">
        <f>INDEX(Orders[Customer ID], MATCH(A3067, Orders[Order ID],0))</f>
        <v>ML-18040</v>
      </c>
      <c r="C3067" s="4">
        <f>INDEX(Orders[Order Date], MATCH(A3067, Orders[Order ID],0))</f>
        <v>42820</v>
      </c>
      <c r="D3067">
        <f>SUMIF(Orders[Order ID], A3067, Orders[Sales])</f>
        <v>60.84</v>
      </c>
      <c r="I3067" t="s">
        <v>3591</v>
      </c>
      <c r="J3067" t="s">
        <v>1832</v>
      </c>
      <c r="K3067">
        <v>42820</v>
      </c>
      <c r="L3067">
        <v>60.84</v>
      </c>
    </row>
    <row r="3068" spans="1:12">
      <c r="A3068" t="str">
        <v>CA-2017-113278</v>
      </c>
      <c r="B3068" t="str">
        <f>INDEX(Orders[Customer ID], MATCH(A3068, Orders[Order ID],0))</f>
        <v>HR-14770</v>
      </c>
      <c r="C3068" s="4">
        <f>INDEX(Orders[Order Date], MATCH(A3068, Orders[Order ID],0))</f>
        <v>42749</v>
      </c>
      <c r="D3068">
        <f>SUMIF(Orders[Order ID], A3068, Orders[Sales])</f>
        <v>358.7</v>
      </c>
      <c r="I3068" t="s">
        <v>3895</v>
      </c>
      <c r="J3068" t="s">
        <v>355</v>
      </c>
      <c r="K3068">
        <v>42749</v>
      </c>
      <c r="L3068">
        <v>358.7</v>
      </c>
    </row>
    <row r="3069" spans="1:12">
      <c r="A3069" t="str">
        <v>CA-2017-113355</v>
      </c>
      <c r="B3069" t="str">
        <f>INDEX(Orders[Customer ID], MATCH(A3069, Orders[Order ID],0))</f>
        <v>SJ-20215</v>
      </c>
      <c r="C3069" s="4">
        <f>INDEX(Orders[Order Date], MATCH(A3069, Orders[Order ID],0))</f>
        <v>43070</v>
      </c>
      <c r="D3069">
        <f>SUMIF(Orders[Order ID], A3069, Orders[Sales])</f>
        <v>536.85799999999995</v>
      </c>
      <c r="I3069" t="s">
        <v>815</v>
      </c>
      <c r="J3069" t="s">
        <v>816</v>
      </c>
      <c r="K3069">
        <v>43070</v>
      </c>
      <c r="L3069">
        <v>536.85799999999995</v>
      </c>
    </row>
    <row r="3070" spans="1:12">
      <c r="A3070" t="str">
        <v>CA-2017-113418</v>
      </c>
      <c r="B3070" t="str">
        <f>INDEX(Orders[Customer ID], MATCH(A3070, Orders[Order ID],0))</f>
        <v>CM-12655</v>
      </c>
      <c r="C3070" s="4">
        <f>INDEX(Orders[Order Date], MATCH(A3070, Orders[Order ID],0))</f>
        <v>43009</v>
      </c>
      <c r="D3070">
        <f>SUMIF(Orders[Order ID], A3070, Orders[Sales])</f>
        <v>1704.89</v>
      </c>
      <c r="I3070" t="s">
        <v>1971</v>
      </c>
      <c r="J3070" t="s">
        <v>723</v>
      </c>
      <c r="K3070">
        <v>43009</v>
      </c>
      <c r="L3070">
        <v>1704.89</v>
      </c>
    </row>
    <row r="3071" spans="1:12">
      <c r="A3071" t="str">
        <v>CA-2017-113453</v>
      </c>
      <c r="B3071" t="str">
        <f>INDEX(Orders[Customer ID], MATCH(A3071, Orders[Order ID],0))</f>
        <v>CM-12160</v>
      </c>
      <c r="C3071" s="4">
        <f>INDEX(Orders[Order Date], MATCH(A3071, Orders[Order ID],0))</f>
        <v>43029</v>
      </c>
      <c r="D3071">
        <f>SUMIF(Orders[Order ID], A3071, Orders[Sales])</f>
        <v>401.36400000000003</v>
      </c>
      <c r="I3071" t="s">
        <v>1722</v>
      </c>
      <c r="J3071" t="s">
        <v>675</v>
      </c>
      <c r="K3071">
        <v>43029</v>
      </c>
      <c r="L3071">
        <v>401.36400000000003</v>
      </c>
    </row>
    <row r="3072" spans="1:12">
      <c r="A3072" t="str">
        <v>CA-2017-113460</v>
      </c>
      <c r="B3072" t="str">
        <f>INDEX(Orders[Customer ID], MATCH(A3072, Orders[Order ID],0))</f>
        <v>KN-16390</v>
      </c>
      <c r="C3072" s="4">
        <f>INDEX(Orders[Order Date], MATCH(A3072, Orders[Order ID],0))</f>
        <v>43046</v>
      </c>
      <c r="D3072">
        <f>SUMIF(Orders[Order ID], A3072, Orders[Sales])</f>
        <v>272.97000000000003</v>
      </c>
      <c r="I3072" t="s">
        <v>1406</v>
      </c>
      <c r="J3072" t="s">
        <v>457</v>
      </c>
      <c r="K3072">
        <v>43046</v>
      </c>
      <c r="L3072">
        <v>272.97000000000003</v>
      </c>
    </row>
    <row r="3073" spans="1:12">
      <c r="A3073" t="str">
        <v>CA-2017-113474</v>
      </c>
      <c r="B3073" t="str">
        <f>INDEX(Orders[Customer ID], MATCH(A3073, Orders[Order ID],0))</f>
        <v>TM-21490</v>
      </c>
      <c r="C3073" s="4">
        <f>INDEX(Orders[Order Date], MATCH(A3073, Orders[Order ID],0))</f>
        <v>42824</v>
      </c>
      <c r="D3073">
        <f>SUMIF(Orders[Order ID], A3073, Orders[Sales])</f>
        <v>325.86</v>
      </c>
      <c r="I3073" t="s">
        <v>3566</v>
      </c>
      <c r="J3073" t="s">
        <v>2585</v>
      </c>
      <c r="K3073">
        <v>42824</v>
      </c>
      <c r="L3073">
        <v>325.86</v>
      </c>
    </row>
    <row r="3074" spans="1:12">
      <c r="A3074" t="str">
        <v>CA-2017-113481</v>
      </c>
      <c r="B3074" t="str">
        <f>INDEX(Orders[Customer ID], MATCH(A3074, Orders[Order ID],0))</f>
        <v>AS-10045</v>
      </c>
      <c r="C3074" s="4">
        <f>INDEX(Orders[Order Date], MATCH(A3074, Orders[Order ID],0))</f>
        <v>42737</v>
      </c>
      <c r="D3074">
        <f>SUMIF(Orders[Order ID], A3074, Orders[Sales])</f>
        <v>740.21400000000006</v>
      </c>
      <c r="I3074" t="s">
        <v>3917</v>
      </c>
      <c r="J3074" t="s">
        <v>1928</v>
      </c>
      <c r="K3074">
        <v>42737</v>
      </c>
      <c r="L3074">
        <v>740.21400000000006</v>
      </c>
    </row>
    <row r="3075" spans="1:12">
      <c r="A3075" t="str">
        <v>CA-2017-113530</v>
      </c>
      <c r="B3075" t="str">
        <f>INDEX(Orders[Customer ID], MATCH(A3075, Orders[Order ID],0))</f>
        <v>BC-11125</v>
      </c>
      <c r="C3075" s="4">
        <f>INDEX(Orders[Order Date], MATCH(A3075, Orders[Order ID],0))</f>
        <v>42874</v>
      </c>
      <c r="D3075">
        <f>SUMIF(Orders[Order ID], A3075, Orders[Sales])</f>
        <v>726.82800000000009</v>
      </c>
      <c r="I3075" t="s">
        <v>3257</v>
      </c>
      <c r="J3075" t="s">
        <v>3104</v>
      </c>
      <c r="K3075">
        <v>42874</v>
      </c>
      <c r="L3075">
        <v>726.82800000000009</v>
      </c>
    </row>
    <row r="3076" spans="1:12">
      <c r="A3076" t="str">
        <v>CA-2017-113558</v>
      </c>
      <c r="B3076" t="str">
        <f>INDEX(Orders[Customer ID], MATCH(A3076, Orders[Order ID],0))</f>
        <v>PH-18790</v>
      </c>
      <c r="C3076" s="4">
        <f>INDEX(Orders[Order Date], MATCH(A3076, Orders[Order ID],0))</f>
        <v>43029</v>
      </c>
      <c r="D3076">
        <f>SUMIF(Orders[Order ID], A3076, Orders[Sales])</f>
        <v>729.64800000000002</v>
      </c>
      <c r="I3076" t="s">
        <v>1700</v>
      </c>
      <c r="J3076" t="s">
        <v>1701</v>
      </c>
      <c r="K3076">
        <v>43029</v>
      </c>
      <c r="L3076">
        <v>729.64800000000002</v>
      </c>
    </row>
    <row r="3077" spans="1:12">
      <c r="A3077" t="str">
        <v>CA-2017-113572</v>
      </c>
      <c r="B3077" t="str">
        <f>INDEX(Orders[Customer ID], MATCH(A3077, Orders[Order ID],0))</f>
        <v>FP-14320</v>
      </c>
      <c r="C3077" s="4">
        <f>INDEX(Orders[Order Date], MATCH(A3077, Orders[Order ID],0))</f>
        <v>43046</v>
      </c>
      <c r="D3077">
        <f>SUMIF(Orders[Order ID], A3077, Orders[Sales])</f>
        <v>7.88</v>
      </c>
      <c r="I3077" t="s">
        <v>1404</v>
      </c>
      <c r="J3077" t="s">
        <v>620</v>
      </c>
      <c r="K3077">
        <v>43046</v>
      </c>
      <c r="L3077">
        <v>7.88</v>
      </c>
    </row>
    <row r="3078" spans="1:12">
      <c r="A3078" t="str">
        <v>CA-2017-113670</v>
      </c>
      <c r="B3078" t="str">
        <f>INDEX(Orders[Customer ID], MATCH(A3078, Orders[Order ID],0))</f>
        <v>RS-19765</v>
      </c>
      <c r="C3078" s="4">
        <f>INDEX(Orders[Order Date], MATCH(A3078, Orders[Order ID],0))</f>
        <v>43023</v>
      </c>
      <c r="D3078">
        <f>SUMIF(Orders[Order ID], A3078, Orders[Sales])</f>
        <v>715.19</v>
      </c>
      <c r="I3078" t="s">
        <v>1791</v>
      </c>
      <c r="J3078" t="s">
        <v>981</v>
      </c>
      <c r="K3078">
        <v>43023</v>
      </c>
      <c r="L3078">
        <v>715.19</v>
      </c>
    </row>
    <row r="3079" spans="1:12">
      <c r="A3079" t="str">
        <v>CA-2017-113705</v>
      </c>
      <c r="B3079" t="str">
        <f>INDEX(Orders[Customer ID], MATCH(A3079, Orders[Order ID],0))</f>
        <v>LC-16870</v>
      </c>
      <c r="C3079" s="4">
        <f>INDEX(Orders[Order Date], MATCH(A3079, Orders[Order ID],0))</f>
        <v>42821</v>
      </c>
      <c r="D3079">
        <f>SUMIF(Orders[Order ID], A3079, Orders[Sales])</f>
        <v>874.8</v>
      </c>
      <c r="I3079" t="s">
        <v>3581</v>
      </c>
      <c r="J3079" t="s">
        <v>732</v>
      </c>
      <c r="K3079">
        <v>42821</v>
      </c>
      <c r="L3079">
        <v>874.8</v>
      </c>
    </row>
    <row r="3080" spans="1:12">
      <c r="A3080" t="str">
        <v>CA-2017-113873</v>
      </c>
      <c r="B3080" t="str">
        <f>INDEX(Orders[Customer ID], MATCH(A3080, Orders[Order ID],0))</f>
        <v>KE-16420</v>
      </c>
      <c r="C3080" s="4">
        <f>INDEX(Orders[Order Date], MATCH(A3080, Orders[Order ID],0))</f>
        <v>43052</v>
      </c>
      <c r="D3080">
        <f>SUMIF(Orders[Order ID], A3080, Orders[Sales])</f>
        <v>267.7912</v>
      </c>
      <c r="I3080" t="s">
        <v>1261</v>
      </c>
      <c r="J3080" t="s">
        <v>705</v>
      </c>
      <c r="K3080">
        <v>43052</v>
      </c>
      <c r="L3080">
        <v>267.7912</v>
      </c>
    </row>
    <row r="3081" spans="1:12">
      <c r="A3081" t="str">
        <v>CA-2017-113908</v>
      </c>
      <c r="B3081" t="str">
        <f>INDEX(Orders[Customer ID], MATCH(A3081, Orders[Order ID],0))</f>
        <v>KN-16390</v>
      </c>
      <c r="C3081" s="4">
        <f>INDEX(Orders[Order Date], MATCH(A3081, Orders[Order ID],0))</f>
        <v>42889</v>
      </c>
      <c r="D3081">
        <f>SUMIF(Orders[Order ID], A3081, Orders[Sales])</f>
        <v>508.78800000000001</v>
      </c>
      <c r="I3081" t="s">
        <v>3168</v>
      </c>
      <c r="J3081" t="s">
        <v>457</v>
      </c>
      <c r="K3081">
        <v>42889</v>
      </c>
      <c r="L3081">
        <v>508.78800000000001</v>
      </c>
    </row>
    <row r="3082" spans="1:12">
      <c r="A3082" t="str">
        <v>CA-2017-114055</v>
      </c>
      <c r="B3082" t="str">
        <f>INDEX(Orders[Customer ID], MATCH(A3082, Orders[Order ID],0))</f>
        <v>MH-18115</v>
      </c>
      <c r="C3082" s="4">
        <f>INDEX(Orders[Order Date], MATCH(A3082, Orders[Order ID],0))</f>
        <v>43094</v>
      </c>
      <c r="D3082">
        <f>SUMIF(Orders[Order ID], A3082, Orders[Sales])</f>
        <v>819.28000000000009</v>
      </c>
      <c r="I3082" t="s">
        <v>129</v>
      </c>
      <c r="J3082" t="s">
        <v>130</v>
      </c>
      <c r="K3082">
        <v>43094</v>
      </c>
      <c r="L3082">
        <v>819.28000000000009</v>
      </c>
    </row>
    <row r="3083" spans="1:12">
      <c r="A3083" t="str">
        <v>CA-2017-114216</v>
      </c>
      <c r="B3083" t="str">
        <f>INDEX(Orders[Customer ID], MATCH(A3083, Orders[Order ID],0))</f>
        <v>RK-19300</v>
      </c>
      <c r="C3083" s="4">
        <f>INDEX(Orders[Order Date], MATCH(A3083, Orders[Order ID],0))</f>
        <v>42980</v>
      </c>
      <c r="D3083">
        <f>SUMIF(Orders[Order ID], A3083, Orders[Sales])</f>
        <v>12.192</v>
      </c>
      <c r="I3083" t="s">
        <v>2474</v>
      </c>
      <c r="J3083" t="s">
        <v>2475</v>
      </c>
      <c r="K3083">
        <v>42980</v>
      </c>
      <c r="L3083">
        <v>12.192</v>
      </c>
    </row>
    <row r="3084" spans="1:12">
      <c r="A3084" t="str">
        <v>CA-2017-114258</v>
      </c>
      <c r="B3084" t="str">
        <f>INDEX(Orders[Customer ID], MATCH(A3084, Orders[Order ID],0))</f>
        <v>EM-13825</v>
      </c>
      <c r="C3084" s="4">
        <f>INDEX(Orders[Order Date], MATCH(A3084, Orders[Order ID],0))</f>
        <v>43044</v>
      </c>
      <c r="D3084">
        <f>SUMIF(Orders[Order ID], A3084, Orders[Sales])</f>
        <v>492.76799999999997</v>
      </c>
      <c r="I3084" t="s">
        <v>1462</v>
      </c>
      <c r="J3084" t="s">
        <v>1463</v>
      </c>
      <c r="K3084">
        <v>43044</v>
      </c>
      <c r="L3084">
        <v>492.76799999999997</v>
      </c>
    </row>
    <row r="3085" spans="1:12">
      <c r="A3085" t="str">
        <v>CA-2017-114370</v>
      </c>
      <c r="B3085" t="str">
        <f>INDEX(Orders[Customer ID], MATCH(A3085, Orders[Order ID],0))</f>
        <v>BN-11470</v>
      </c>
      <c r="C3085" s="4">
        <f>INDEX(Orders[Order Date], MATCH(A3085, Orders[Order ID],0))</f>
        <v>42808</v>
      </c>
      <c r="D3085">
        <f>SUMIF(Orders[Order ID], A3085, Orders[Sales])</f>
        <v>49.616</v>
      </c>
      <c r="I3085" t="s">
        <v>3665</v>
      </c>
      <c r="J3085" t="s">
        <v>642</v>
      </c>
      <c r="K3085">
        <v>42808</v>
      </c>
      <c r="L3085">
        <v>49.616</v>
      </c>
    </row>
    <row r="3086" spans="1:12">
      <c r="A3086" t="str">
        <v>CA-2017-114412</v>
      </c>
      <c r="B3086" t="str">
        <f>INDEX(Orders[Customer ID], MATCH(A3086, Orders[Order ID],0))</f>
        <v>AA-10480</v>
      </c>
      <c r="C3086" s="4">
        <f>INDEX(Orders[Order Date], MATCH(A3086, Orders[Order ID],0))</f>
        <v>42840</v>
      </c>
      <c r="D3086">
        <f>SUMIF(Orders[Order ID], A3086, Orders[Sales])</f>
        <v>15.552</v>
      </c>
      <c r="I3086" t="s">
        <v>3473</v>
      </c>
      <c r="J3086" t="s">
        <v>3474</v>
      </c>
      <c r="K3086">
        <v>42840</v>
      </c>
      <c r="L3086">
        <v>15.552</v>
      </c>
    </row>
    <row r="3087" spans="1:12">
      <c r="A3087" t="str">
        <v>CA-2017-114440</v>
      </c>
      <c r="B3087" t="str">
        <f>INDEX(Orders[Customer ID], MATCH(A3087, Orders[Order ID],0))</f>
        <v>TB-21520</v>
      </c>
      <c r="C3087" s="4">
        <f>INDEX(Orders[Order Date], MATCH(A3087, Orders[Order ID],0))</f>
        <v>42992</v>
      </c>
      <c r="D3087">
        <f>SUMIF(Orders[Order ID], A3087, Orders[Sales])</f>
        <v>19.05</v>
      </c>
      <c r="I3087" t="s">
        <v>2263</v>
      </c>
      <c r="J3087" t="s">
        <v>2264</v>
      </c>
      <c r="K3087">
        <v>42992</v>
      </c>
      <c r="L3087">
        <v>19.05</v>
      </c>
    </row>
    <row r="3088" spans="1:12">
      <c r="A3088" t="str">
        <v>CA-2017-114524</v>
      </c>
      <c r="B3088" t="str">
        <f>INDEX(Orders[Customer ID], MATCH(A3088, Orders[Order ID],0))</f>
        <v>EG-13900</v>
      </c>
      <c r="C3088" s="4">
        <f>INDEX(Orders[Order Date], MATCH(A3088, Orders[Order ID],0))</f>
        <v>42825</v>
      </c>
      <c r="D3088">
        <f>SUMIF(Orders[Order ID], A3088, Orders[Sales])</f>
        <v>13.468</v>
      </c>
      <c r="I3088" t="s">
        <v>3561</v>
      </c>
      <c r="J3088" t="s">
        <v>614</v>
      </c>
      <c r="K3088">
        <v>42825</v>
      </c>
      <c r="L3088">
        <v>13.468</v>
      </c>
    </row>
    <row r="3089" spans="1:12">
      <c r="A3089" t="str">
        <v>CA-2017-114552</v>
      </c>
      <c r="B3089" t="str">
        <f>INDEX(Orders[Customer ID], MATCH(A3089, Orders[Order ID],0))</f>
        <v>Dl-13600</v>
      </c>
      <c r="C3089" s="4">
        <f>INDEX(Orders[Order Date], MATCH(A3089, Orders[Order ID],0))</f>
        <v>42980</v>
      </c>
      <c r="D3089">
        <f>SUMIF(Orders[Order ID], A3089, Orders[Sales])</f>
        <v>15.071999999999999</v>
      </c>
      <c r="I3089" t="s">
        <v>2468</v>
      </c>
      <c r="J3089" t="s">
        <v>2469</v>
      </c>
      <c r="K3089">
        <v>42980</v>
      </c>
      <c r="L3089">
        <v>15.071999999999999</v>
      </c>
    </row>
    <row r="3090" spans="1:12">
      <c r="A3090" t="str">
        <v>CA-2017-114636</v>
      </c>
      <c r="B3090" t="str">
        <f>INDEX(Orders[Customer ID], MATCH(A3090, Orders[Order ID],0))</f>
        <v>GA-14725</v>
      </c>
      <c r="C3090" s="4">
        <f>INDEX(Orders[Order Date], MATCH(A3090, Orders[Order ID],0))</f>
        <v>42972</v>
      </c>
      <c r="D3090">
        <f>SUMIF(Orders[Order ID], A3090, Orders[Sales])</f>
        <v>192.16</v>
      </c>
      <c r="I3090" t="s">
        <v>2571</v>
      </c>
      <c r="J3090" t="s">
        <v>142</v>
      </c>
      <c r="K3090">
        <v>42972</v>
      </c>
      <c r="L3090">
        <v>192.16</v>
      </c>
    </row>
    <row r="3091" spans="1:12">
      <c r="A3091" t="str">
        <v>CA-2017-114804</v>
      </c>
      <c r="B3091" t="str">
        <f>INDEX(Orders[Customer ID], MATCH(A3091, Orders[Order ID],0))</f>
        <v>BF-11020</v>
      </c>
      <c r="C3091" s="4">
        <f>INDEX(Orders[Order Date], MATCH(A3091, Orders[Order ID],0))</f>
        <v>43025</v>
      </c>
      <c r="D3091">
        <f>SUMIF(Orders[Order ID], A3091, Orders[Sales])</f>
        <v>52.792000000000002</v>
      </c>
      <c r="I3091" t="s">
        <v>1775</v>
      </c>
      <c r="J3091" t="s">
        <v>1776</v>
      </c>
      <c r="K3091">
        <v>43025</v>
      </c>
      <c r="L3091">
        <v>52.792000000000002</v>
      </c>
    </row>
    <row r="3092" spans="1:12">
      <c r="A3092" t="str">
        <v>CA-2017-115070</v>
      </c>
      <c r="B3092" t="str">
        <f>INDEX(Orders[Customer ID], MATCH(A3092, Orders[Order ID],0))</f>
        <v>MG-18205</v>
      </c>
      <c r="C3092" s="4">
        <f>INDEX(Orders[Order Date], MATCH(A3092, Orders[Order ID],0))</f>
        <v>42835</v>
      </c>
      <c r="D3092">
        <f>SUMIF(Orders[Order ID], A3092, Orders[Sales])</f>
        <v>16.739000000000001</v>
      </c>
      <c r="I3092" t="s">
        <v>3505</v>
      </c>
      <c r="J3092" t="s">
        <v>3506</v>
      </c>
      <c r="K3092">
        <v>42835</v>
      </c>
      <c r="L3092">
        <v>16.739000000000001</v>
      </c>
    </row>
    <row r="3093" spans="1:12">
      <c r="A3093" t="str">
        <v>CA-2017-115105</v>
      </c>
      <c r="B3093" t="str">
        <f>INDEX(Orders[Customer ID], MATCH(A3093, Orders[Order ID],0))</f>
        <v>BD-11770</v>
      </c>
      <c r="C3093" s="4">
        <f>INDEX(Orders[Order Date], MATCH(A3093, Orders[Order ID],0))</f>
        <v>42772</v>
      </c>
      <c r="D3093">
        <f>SUMIF(Orders[Order ID], A3093, Orders[Sales])</f>
        <v>240.78399999999999</v>
      </c>
      <c r="I3093" t="s">
        <v>3800</v>
      </c>
      <c r="J3093" t="s">
        <v>3801</v>
      </c>
      <c r="K3093">
        <v>42772</v>
      </c>
      <c r="L3093">
        <v>240.78399999999999</v>
      </c>
    </row>
    <row r="3094" spans="1:12">
      <c r="A3094" t="str">
        <v>CA-2017-115119</v>
      </c>
      <c r="B3094" t="str">
        <f>INDEX(Orders[Customer ID], MATCH(A3094, Orders[Order ID],0))</f>
        <v>SC-20440</v>
      </c>
      <c r="C3094" s="4">
        <f>INDEX(Orders[Order Date], MATCH(A3094, Orders[Order ID],0))</f>
        <v>43034</v>
      </c>
      <c r="D3094">
        <f>SUMIF(Orders[Order ID], A3094, Orders[Sales])</f>
        <v>142.98000000000002</v>
      </c>
      <c r="I3094" t="s">
        <v>1651</v>
      </c>
      <c r="J3094" t="s">
        <v>999</v>
      </c>
      <c r="K3094">
        <v>43034</v>
      </c>
      <c r="L3094">
        <v>142.98000000000002</v>
      </c>
    </row>
    <row r="3095" spans="1:12">
      <c r="A3095" t="str">
        <v>CA-2017-115154</v>
      </c>
      <c r="B3095" t="str">
        <f>INDEX(Orders[Customer ID], MATCH(A3095, Orders[Order ID],0))</f>
        <v>RS-19420</v>
      </c>
      <c r="C3095" s="4">
        <f>INDEX(Orders[Order Date], MATCH(A3095, Orders[Order ID],0))</f>
        <v>42743</v>
      </c>
      <c r="D3095">
        <f>SUMIF(Orders[Order ID], A3095, Orders[Sales])</f>
        <v>892.98</v>
      </c>
      <c r="I3095" t="s">
        <v>3907</v>
      </c>
      <c r="J3095" t="s">
        <v>1794</v>
      </c>
      <c r="K3095">
        <v>42743</v>
      </c>
      <c r="L3095">
        <v>892.98</v>
      </c>
    </row>
    <row r="3096" spans="1:12">
      <c r="A3096" t="str">
        <v>CA-2017-115175</v>
      </c>
      <c r="B3096" t="str">
        <f>INDEX(Orders[Customer ID], MATCH(A3096, Orders[Order ID],0))</f>
        <v>MC-17575</v>
      </c>
      <c r="C3096" s="4">
        <f>INDEX(Orders[Order Date], MATCH(A3096, Orders[Order ID],0))</f>
        <v>42954</v>
      </c>
      <c r="D3096">
        <f>SUMIF(Orders[Order ID], A3096, Orders[Sales])</f>
        <v>244.55</v>
      </c>
      <c r="I3096" t="s">
        <v>2691</v>
      </c>
      <c r="J3096" t="s">
        <v>718</v>
      </c>
      <c r="K3096">
        <v>42954</v>
      </c>
      <c r="L3096">
        <v>244.55</v>
      </c>
    </row>
    <row r="3097" spans="1:12">
      <c r="A3097" t="str">
        <v>CA-2017-115322</v>
      </c>
      <c r="B3097" t="str">
        <f>INDEX(Orders[Customer ID], MATCH(A3097, Orders[Order ID],0))</f>
        <v>ZC-21910</v>
      </c>
      <c r="C3097" s="4">
        <f>INDEX(Orders[Order Date], MATCH(A3097, Orders[Order ID],0))</f>
        <v>42866</v>
      </c>
      <c r="D3097">
        <f>SUMIF(Orders[Order ID], A3097, Orders[Sales])</f>
        <v>43.92</v>
      </c>
      <c r="I3097" t="s">
        <v>3323</v>
      </c>
      <c r="J3097" t="s">
        <v>1420</v>
      </c>
      <c r="K3097">
        <v>42866</v>
      </c>
      <c r="L3097">
        <v>43.92</v>
      </c>
    </row>
    <row r="3098" spans="1:12">
      <c r="A3098" t="str">
        <v>CA-2017-115364</v>
      </c>
      <c r="B3098" t="str">
        <f>INDEX(Orders[Customer ID], MATCH(A3098, Orders[Order ID],0))</f>
        <v>OT-18730</v>
      </c>
      <c r="C3098" s="4">
        <f>INDEX(Orders[Order Date], MATCH(A3098, Orders[Order ID],0))</f>
        <v>42912</v>
      </c>
      <c r="D3098">
        <f>SUMIF(Orders[Order ID], A3098, Orders[Sales])</f>
        <v>83.76</v>
      </c>
      <c r="I3098" t="s">
        <v>2978</v>
      </c>
      <c r="J3098" t="s">
        <v>1648</v>
      </c>
      <c r="K3098">
        <v>42912</v>
      </c>
      <c r="L3098">
        <v>83.76</v>
      </c>
    </row>
    <row r="3099" spans="1:12">
      <c r="A3099" t="str">
        <v>CA-2017-115427</v>
      </c>
      <c r="B3099" t="str">
        <f>INDEX(Orders[Customer ID], MATCH(A3099, Orders[Order ID],0))</f>
        <v>EB-13975</v>
      </c>
      <c r="C3099" s="4">
        <f>INDEX(Orders[Order Date], MATCH(A3099, Orders[Order ID],0))</f>
        <v>43099</v>
      </c>
      <c r="D3099">
        <f>SUMIF(Orders[Order ID], A3099, Orders[Sales])</f>
        <v>34.623999999999995</v>
      </c>
      <c r="I3099" t="s">
        <v>25</v>
      </c>
      <c r="J3099" t="s">
        <v>26</v>
      </c>
      <c r="K3099">
        <v>43099</v>
      </c>
      <c r="L3099">
        <v>34.623999999999995</v>
      </c>
    </row>
    <row r="3100" spans="1:12">
      <c r="A3100" t="str">
        <v>CA-2017-115448</v>
      </c>
      <c r="B3100" t="str">
        <f>INDEX(Orders[Customer ID], MATCH(A3100, Orders[Order ID],0))</f>
        <v>MH-18025</v>
      </c>
      <c r="C3100" s="4">
        <f>INDEX(Orders[Order Date], MATCH(A3100, Orders[Order ID],0))</f>
        <v>43050</v>
      </c>
      <c r="D3100">
        <f>SUMIF(Orders[Order ID], A3100, Orders[Sales])</f>
        <v>88.92</v>
      </c>
      <c r="I3100" t="s">
        <v>1342</v>
      </c>
      <c r="J3100" t="s">
        <v>1343</v>
      </c>
      <c r="K3100">
        <v>43050</v>
      </c>
      <c r="L3100">
        <v>88.92</v>
      </c>
    </row>
    <row r="3101" spans="1:12">
      <c r="A3101" t="str">
        <v>CA-2017-115546</v>
      </c>
      <c r="B3101" t="str">
        <f>INDEX(Orders[Customer ID], MATCH(A3101, Orders[Order ID],0))</f>
        <v>AH-10465</v>
      </c>
      <c r="C3101" s="4">
        <f>INDEX(Orders[Order Date], MATCH(A3101, Orders[Order ID],0))</f>
        <v>42869</v>
      </c>
      <c r="D3101">
        <f>SUMIF(Orders[Order ID], A3101, Orders[Sales])</f>
        <v>562.55000000000007</v>
      </c>
      <c r="I3101" t="s">
        <v>3290</v>
      </c>
      <c r="J3101" t="s">
        <v>3291</v>
      </c>
      <c r="K3101">
        <v>42869</v>
      </c>
      <c r="L3101">
        <v>562.55000000000007</v>
      </c>
    </row>
    <row r="3102" spans="1:12">
      <c r="A3102" t="str">
        <v>CA-2017-115602</v>
      </c>
      <c r="B3102" t="str">
        <f>INDEX(Orders[Customer ID], MATCH(A3102, Orders[Order ID],0))</f>
        <v>DJ-13630</v>
      </c>
      <c r="C3102" s="4">
        <f>INDEX(Orders[Order Date], MATCH(A3102, Orders[Order ID],0))</f>
        <v>43087</v>
      </c>
      <c r="D3102">
        <f>SUMIF(Orders[Order ID], A3102, Orders[Sales])</f>
        <v>2888.518</v>
      </c>
      <c r="I3102" t="s">
        <v>318</v>
      </c>
      <c r="J3102" t="s">
        <v>319</v>
      </c>
      <c r="K3102">
        <v>43087</v>
      </c>
      <c r="L3102">
        <v>2888.518</v>
      </c>
    </row>
    <row r="3103" spans="1:12">
      <c r="A3103" t="str">
        <v>CA-2017-115651</v>
      </c>
      <c r="B3103" t="str">
        <f>INDEX(Orders[Customer ID], MATCH(A3103, Orders[Order ID],0))</f>
        <v>NS-18640</v>
      </c>
      <c r="C3103" s="4">
        <f>INDEX(Orders[Order Date], MATCH(A3103, Orders[Order ID],0))</f>
        <v>42925</v>
      </c>
      <c r="D3103">
        <f>SUMIF(Orders[Order ID], A3103, Orders[Sales])</f>
        <v>67.304000000000002</v>
      </c>
      <c r="I3103" t="s">
        <v>2884</v>
      </c>
      <c r="J3103" t="s">
        <v>2885</v>
      </c>
      <c r="K3103">
        <v>42925</v>
      </c>
      <c r="L3103">
        <v>67.304000000000002</v>
      </c>
    </row>
    <row r="3104" spans="1:12">
      <c r="A3104" t="str">
        <v>CA-2017-115777</v>
      </c>
      <c r="B3104" t="str">
        <f>INDEX(Orders[Customer ID], MATCH(A3104, Orders[Order ID],0))</f>
        <v>DO-13645</v>
      </c>
      <c r="C3104" s="4">
        <f>INDEX(Orders[Order Date], MATCH(A3104, Orders[Order ID],0))</f>
        <v>42966</v>
      </c>
      <c r="D3104">
        <f>SUMIF(Orders[Order ID], A3104, Orders[Sales])</f>
        <v>19.440000000000001</v>
      </c>
      <c r="I3104" t="s">
        <v>2614</v>
      </c>
      <c r="J3104" t="s">
        <v>701</v>
      </c>
      <c r="K3104">
        <v>42966</v>
      </c>
      <c r="L3104">
        <v>19.440000000000001</v>
      </c>
    </row>
    <row r="3105" spans="1:12">
      <c r="A3105" t="str">
        <v>CA-2017-115805</v>
      </c>
      <c r="B3105" t="str">
        <f>INDEX(Orders[Customer ID], MATCH(A3105, Orders[Order ID],0))</f>
        <v>KW-16435</v>
      </c>
      <c r="C3105" s="4">
        <f>INDEX(Orders[Order Date], MATCH(A3105, Orders[Order ID],0))</f>
        <v>42947</v>
      </c>
      <c r="D3105">
        <f>SUMIF(Orders[Order ID], A3105, Orders[Sales])</f>
        <v>36.792000000000002</v>
      </c>
      <c r="I3105" t="s">
        <v>2735</v>
      </c>
      <c r="J3105" t="s">
        <v>2035</v>
      </c>
      <c r="K3105">
        <v>42947</v>
      </c>
      <c r="L3105">
        <v>36.792000000000002</v>
      </c>
    </row>
    <row r="3106" spans="1:12">
      <c r="A3106" t="str">
        <v>CA-2017-115882</v>
      </c>
      <c r="B3106" t="str">
        <f>INDEX(Orders[Customer ID], MATCH(A3106, Orders[Order ID],0))</f>
        <v>DB-13555</v>
      </c>
      <c r="C3106" s="4">
        <f>INDEX(Orders[Order Date], MATCH(A3106, Orders[Order ID],0))</f>
        <v>42992</v>
      </c>
      <c r="D3106">
        <f>SUMIF(Orders[Order ID], A3106, Orders[Sales])</f>
        <v>1017.136</v>
      </c>
      <c r="I3106" t="s">
        <v>2273</v>
      </c>
      <c r="J3106" t="s">
        <v>2274</v>
      </c>
      <c r="K3106">
        <v>42992</v>
      </c>
      <c r="L3106">
        <v>1017.136</v>
      </c>
    </row>
    <row r="3107" spans="1:12">
      <c r="A3107" t="str">
        <v>CA-2017-115931</v>
      </c>
      <c r="B3107" t="str">
        <f>INDEX(Orders[Customer ID], MATCH(A3107, Orders[Order ID],0))</f>
        <v>JM-15655</v>
      </c>
      <c r="C3107" s="4">
        <f>INDEX(Orders[Order Date], MATCH(A3107, Orders[Order ID],0))</f>
        <v>43091</v>
      </c>
      <c r="D3107">
        <f>SUMIF(Orders[Order ID], A3107, Orders[Sales])</f>
        <v>126.98</v>
      </c>
      <c r="I3107" t="s">
        <v>231</v>
      </c>
      <c r="J3107" t="s">
        <v>232</v>
      </c>
      <c r="K3107">
        <v>43091</v>
      </c>
      <c r="L3107">
        <v>126.98</v>
      </c>
    </row>
    <row r="3108" spans="1:12">
      <c r="A3108" t="str">
        <v>CA-2017-115994</v>
      </c>
      <c r="B3108" t="str">
        <f>INDEX(Orders[Customer ID], MATCH(A3108, Orders[Order ID],0))</f>
        <v>BT-11305</v>
      </c>
      <c r="C3108" s="4">
        <f>INDEX(Orders[Order Date], MATCH(A3108, Orders[Order ID],0))</f>
        <v>42763</v>
      </c>
      <c r="D3108">
        <f>SUMIF(Orders[Order ID], A3108, Orders[Sales])</f>
        <v>277.70999999999998</v>
      </c>
      <c r="I3108" t="s">
        <v>3832</v>
      </c>
      <c r="J3108" t="s">
        <v>3833</v>
      </c>
      <c r="K3108">
        <v>42763</v>
      </c>
      <c r="L3108">
        <v>277.70999999999998</v>
      </c>
    </row>
    <row r="3109" spans="1:12">
      <c r="A3109" t="str">
        <v>CA-2017-116113</v>
      </c>
      <c r="B3109" t="str">
        <f>INDEX(Orders[Customer ID], MATCH(A3109, Orders[Order ID],0))</f>
        <v>JW-15220</v>
      </c>
      <c r="C3109" s="4">
        <f>INDEX(Orders[Order Date], MATCH(A3109, Orders[Order ID],0))</f>
        <v>43010</v>
      </c>
      <c r="D3109">
        <f>SUMIF(Orders[Order ID], A3109, Orders[Sales])</f>
        <v>10.16</v>
      </c>
      <c r="I3109" t="s">
        <v>1954</v>
      </c>
      <c r="J3109" t="s">
        <v>1145</v>
      </c>
      <c r="K3109">
        <v>43010</v>
      </c>
      <c r="L3109">
        <v>10.16</v>
      </c>
    </row>
    <row r="3110" spans="1:12">
      <c r="A3110" t="str">
        <v>CA-2017-116127</v>
      </c>
      <c r="B3110" t="str">
        <f>INDEX(Orders[Customer ID], MATCH(A3110, Orders[Order ID],0))</f>
        <v>SB-20185</v>
      </c>
      <c r="C3110" s="4">
        <f>INDEX(Orders[Order Date], MATCH(A3110, Orders[Order ID],0))</f>
        <v>42911</v>
      </c>
      <c r="D3110">
        <f>SUMIF(Orders[Order ID], A3110, Orders[Sales])</f>
        <v>400.78399999999999</v>
      </c>
      <c r="I3110" t="s">
        <v>3000</v>
      </c>
      <c r="J3110" t="s">
        <v>3001</v>
      </c>
      <c r="K3110">
        <v>42911</v>
      </c>
      <c r="L3110">
        <v>400.78399999999999</v>
      </c>
    </row>
    <row r="3111" spans="1:12">
      <c r="A3111" t="str">
        <v>CA-2017-116204</v>
      </c>
      <c r="B3111" t="str">
        <f>INDEX(Orders[Customer ID], MATCH(A3111, Orders[Order ID],0))</f>
        <v>VW-21775</v>
      </c>
      <c r="C3111" s="4">
        <f>INDEX(Orders[Order Date], MATCH(A3111, Orders[Order ID],0))</f>
        <v>42777</v>
      </c>
      <c r="D3111">
        <f>SUMIF(Orders[Order ID], A3111, Orders[Sales])</f>
        <v>21.335999999999999</v>
      </c>
      <c r="I3111" t="s">
        <v>3788</v>
      </c>
      <c r="J3111" t="s">
        <v>741</v>
      </c>
      <c r="K3111">
        <v>42777</v>
      </c>
      <c r="L3111">
        <v>21.335999999999999</v>
      </c>
    </row>
    <row r="3112" spans="1:12">
      <c r="A3112" t="str">
        <v>CA-2017-116225</v>
      </c>
      <c r="B3112" t="str">
        <f>INDEX(Orders[Customer ID], MATCH(A3112, Orders[Order ID],0))</f>
        <v>SV-20935</v>
      </c>
      <c r="C3112" s="4">
        <f>INDEX(Orders[Order Date], MATCH(A3112, Orders[Order ID],0))</f>
        <v>43044</v>
      </c>
      <c r="D3112">
        <f>SUMIF(Orders[Order ID], A3112, Orders[Sales])</f>
        <v>390.75</v>
      </c>
      <c r="I3112" t="s">
        <v>1457</v>
      </c>
      <c r="J3112" t="s">
        <v>94</v>
      </c>
      <c r="K3112">
        <v>43044</v>
      </c>
      <c r="L3112">
        <v>390.75</v>
      </c>
    </row>
    <row r="3113" spans="1:12">
      <c r="A3113" t="str">
        <v>CA-2017-116288</v>
      </c>
      <c r="B3113" t="str">
        <f>INDEX(Orders[Customer ID], MATCH(A3113, Orders[Order ID],0))</f>
        <v>BS-11380</v>
      </c>
      <c r="C3113" s="4">
        <f>INDEX(Orders[Order Date], MATCH(A3113, Orders[Order ID],0))</f>
        <v>42806</v>
      </c>
      <c r="D3113">
        <f>SUMIF(Orders[Order ID], A3113, Orders[Sales])</f>
        <v>242.94</v>
      </c>
      <c r="I3113" t="s">
        <v>3678</v>
      </c>
      <c r="J3113" t="s">
        <v>781</v>
      </c>
      <c r="K3113">
        <v>42806</v>
      </c>
      <c r="L3113">
        <v>242.94</v>
      </c>
    </row>
    <row r="3114" spans="1:12">
      <c r="A3114" t="str">
        <v>CA-2017-116358</v>
      </c>
      <c r="B3114" t="str">
        <f>INDEX(Orders[Customer ID], MATCH(A3114, Orders[Order ID],0))</f>
        <v>KM-16225</v>
      </c>
      <c r="C3114" s="4">
        <f>INDEX(Orders[Order Date], MATCH(A3114, Orders[Order ID],0))</f>
        <v>43041</v>
      </c>
      <c r="D3114">
        <f>SUMIF(Orders[Order ID], A3114, Orders[Sales])</f>
        <v>46.019999999999996</v>
      </c>
      <c r="I3114" t="s">
        <v>1545</v>
      </c>
      <c r="J3114" t="s">
        <v>392</v>
      </c>
      <c r="K3114">
        <v>43041</v>
      </c>
      <c r="L3114">
        <v>46.019999999999996</v>
      </c>
    </row>
    <row r="3115" spans="1:12">
      <c r="A3115" t="str">
        <v>CA-2017-116498</v>
      </c>
      <c r="B3115" t="str">
        <f>INDEX(Orders[Customer ID], MATCH(A3115, Orders[Order ID],0))</f>
        <v>KA-16525</v>
      </c>
      <c r="C3115" s="4">
        <f>INDEX(Orders[Order Date], MATCH(A3115, Orders[Order ID],0))</f>
        <v>42885</v>
      </c>
      <c r="D3115">
        <f>SUMIF(Orders[Order ID], A3115, Orders[Sales])</f>
        <v>35.1</v>
      </c>
      <c r="I3115" t="s">
        <v>3191</v>
      </c>
      <c r="J3115" t="s">
        <v>992</v>
      </c>
      <c r="K3115">
        <v>42885</v>
      </c>
      <c r="L3115">
        <v>35.1</v>
      </c>
    </row>
    <row r="3116" spans="1:12">
      <c r="A3116" t="str">
        <v>CA-2017-116519</v>
      </c>
      <c r="B3116" t="str">
        <f>INDEX(Orders[Customer ID], MATCH(A3116, Orders[Order ID],0))</f>
        <v>CR-12730</v>
      </c>
      <c r="C3116" s="4">
        <f>INDEX(Orders[Order Date], MATCH(A3116, Orders[Order ID],0))</f>
        <v>43021</v>
      </c>
      <c r="D3116">
        <f>SUMIF(Orders[Order ID], A3116, Orders[Sales])</f>
        <v>904.9</v>
      </c>
      <c r="I3116" t="s">
        <v>1816</v>
      </c>
      <c r="J3116" t="s">
        <v>1817</v>
      </c>
      <c r="K3116">
        <v>43021</v>
      </c>
      <c r="L3116">
        <v>904.9</v>
      </c>
    </row>
    <row r="3117" spans="1:12">
      <c r="A3117" t="str">
        <v>CA-2017-116645</v>
      </c>
      <c r="B3117" t="str">
        <f>INDEX(Orders[Customer ID], MATCH(A3117, Orders[Order ID],0))</f>
        <v>ME-17725</v>
      </c>
      <c r="C3117" s="4">
        <f>INDEX(Orders[Order Date], MATCH(A3117, Orders[Order ID],0))</f>
        <v>43069</v>
      </c>
      <c r="D3117">
        <f>SUMIF(Orders[Order ID], A3117, Orders[Sales])</f>
        <v>155.94</v>
      </c>
      <c r="I3117" t="s">
        <v>853</v>
      </c>
      <c r="J3117" t="s">
        <v>772</v>
      </c>
      <c r="K3117">
        <v>43069</v>
      </c>
      <c r="L3117">
        <v>155.94</v>
      </c>
    </row>
    <row r="3118" spans="1:12">
      <c r="A3118" t="str">
        <v>CA-2017-116680</v>
      </c>
      <c r="B3118" t="str">
        <f>INDEX(Orders[Customer ID], MATCH(A3118, Orders[Order ID],0))</f>
        <v>PK-19075</v>
      </c>
      <c r="C3118" s="4">
        <f>INDEX(Orders[Order Date], MATCH(A3118, Orders[Order ID],0))</f>
        <v>42982</v>
      </c>
      <c r="D3118">
        <f>SUMIF(Orders[Order ID], A3118, Orders[Sales])</f>
        <v>1491.616</v>
      </c>
      <c r="I3118" t="s">
        <v>2437</v>
      </c>
      <c r="J3118" t="s">
        <v>287</v>
      </c>
      <c r="K3118">
        <v>42982</v>
      </c>
      <c r="L3118">
        <v>1491.616</v>
      </c>
    </row>
    <row r="3119" spans="1:12">
      <c r="A3119" t="str">
        <v>CA-2017-116715</v>
      </c>
      <c r="B3119" t="str">
        <f>INDEX(Orders[Customer ID], MATCH(A3119, Orders[Order ID],0))</f>
        <v>VW-21775</v>
      </c>
      <c r="C3119" s="4">
        <f>INDEX(Orders[Order Date], MATCH(A3119, Orders[Order ID],0))</f>
        <v>43071</v>
      </c>
      <c r="D3119">
        <f>SUMIF(Orders[Order ID], A3119, Orders[Sales])</f>
        <v>678.09999999999991</v>
      </c>
      <c r="I3119" t="s">
        <v>740</v>
      </c>
      <c r="J3119" t="s">
        <v>741</v>
      </c>
      <c r="K3119">
        <v>43071</v>
      </c>
      <c r="L3119">
        <v>678.09999999999991</v>
      </c>
    </row>
    <row r="3120" spans="1:12">
      <c r="A3120" t="str">
        <v>CA-2017-116855</v>
      </c>
      <c r="B3120" t="str">
        <f>INDEX(Orders[Customer ID], MATCH(A3120, Orders[Order ID],0))</f>
        <v>AI-10855</v>
      </c>
      <c r="C3120" s="4">
        <f>INDEX(Orders[Order Date], MATCH(A3120, Orders[Order ID],0))</f>
        <v>43086</v>
      </c>
      <c r="D3120">
        <f>SUMIF(Orders[Order ID], A3120, Orders[Sales])</f>
        <v>504.9</v>
      </c>
      <c r="I3120" t="s">
        <v>360</v>
      </c>
      <c r="J3120" t="s">
        <v>361</v>
      </c>
      <c r="K3120">
        <v>43086</v>
      </c>
      <c r="L3120">
        <v>504.9</v>
      </c>
    </row>
    <row r="3121" spans="1:12">
      <c r="A3121" t="str">
        <v>CA-2017-116939</v>
      </c>
      <c r="B3121" t="str">
        <f>INDEX(Orders[Customer ID], MATCH(A3121, Orders[Order ID],0))</f>
        <v>AG-10900</v>
      </c>
      <c r="C3121" s="4">
        <f>INDEX(Orders[Order Date], MATCH(A3121, Orders[Order ID],0))</f>
        <v>43003</v>
      </c>
      <c r="D3121">
        <f>SUMIF(Orders[Order ID], A3121, Orders[Sales])</f>
        <v>177.55</v>
      </c>
      <c r="I3121" t="s">
        <v>2047</v>
      </c>
      <c r="J3121" t="s">
        <v>2048</v>
      </c>
      <c r="K3121">
        <v>43003</v>
      </c>
      <c r="L3121">
        <v>177.55</v>
      </c>
    </row>
    <row r="3122" spans="1:12">
      <c r="A3122" t="str">
        <v>CA-2017-116946</v>
      </c>
      <c r="B3122" t="str">
        <f>INDEX(Orders[Customer ID], MATCH(A3122, Orders[Order ID],0))</f>
        <v>TS-21505</v>
      </c>
      <c r="C3122" s="4">
        <f>INDEX(Orders[Order Date], MATCH(A3122, Orders[Order ID],0))</f>
        <v>43088</v>
      </c>
      <c r="D3122">
        <f>SUMIF(Orders[Order ID], A3122, Orders[Sales])</f>
        <v>193.63400000000001</v>
      </c>
      <c r="I3122" t="s">
        <v>308</v>
      </c>
      <c r="J3122" t="s">
        <v>309</v>
      </c>
      <c r="K3122">
        <v>43088</v>
      </c>
      <c r="L3122">
        <v>193.63400000000001</v>
      </c>
    </row>
    <row r="3123" spans="1:12">
      <c r="A3123" t="str">
        <v>CA-2017-116953</v>
      </c>
      <c r="B3123" t="str">
        <f>INDEX(Orders[Customer ID], MATCH(A3123, Orders[Order ID],0))</f>
        <v>SV-20935</v>
      </c>
      <c r="C3123" s="4">
        <f>INDEX(Orders[Order Date], MATCH(A3123, Orders[Order ID],0))</f>
        <v>42849</v>
      </c>
      <c r="D3123">
        <f>SUMIF(Orders[Order ID], A3123, Orders[Sales])</f>
        <v>552</v>
      </c>
      <c r="I3123" t="s">
        <v>3428</v>
      </c>
      <c r="J3123" t="s">
        <v>94</v>
      </c>
      <c r="K3123">
        <v>42849</v>
      </c>
      <c r="L3123">
        <v>552</v>
      </c>
    </row>
    <row r="3124" spans="1:12">
      <c r="A3124" t="str">
        <v>CA-2017-116988</v>
      </c>
      <c r="B3124" t="str">
        <f>INDEX(Orders[Customer ID], MATCH(A3124, Orders[Order ID],0))</f>
        <v>PW-19030</v>
      </c>
      <c r="C3124" s="4">
        <f>INDEX(Orders[Order Date], MATCH(A3124, Orders[Order ID],0))</f>
        <v>42913</v>
      </c>
      <c r="D3124">
        <f>SUMIF(Orders[Order ID], A3124, Orders[Sales])</f>
        <v>1433.19</v>
      </c>
      <c r="I3124" t="s">
        <v>2977</v>
      </c>
      <c r="J3124" t="s">
        <v>1237</v>
      </c>
      <c r="K3124">
        <v>42913</v>
      </c>
      <c r="L3124">
        <v>1433.19</v>
      </c>
    </row>
    <row r="3125" spans="1:12">
      <c r="A3125" t="str">
        <v>CA-2017-117009</v>
      </c>
      <c r="B3125" t="str">
        <f>INDEX(Orders[Customer ID], MATCH(A3125, Orders[Order ID],0))</f>
        <v>BK-11260</v>
      </c>
      <c r="C3125" s="4">
        <f>INDEX(Orders[Order Date], MATCH(A3125, Orders[Order ID],0))</f>
        <v>43000</v>
      </c>
      <c r="D3125">
        <f>SUMIF(Orders[Order ID], A3125, Orders[Sales])</f>
        <v>21.96</v>
      </c>
      <c r="I3125" t="s">
        <v>2138</v>
      </c>
      <c r="J3125" t="s">
        <v>1810</v>
      </c>
      <c r="K3125">
        <v>43000</v>
      </c>
      <c r="L3125">
        <v>21.96</v>
      </c>
    </row>
    <row r="3126" spans="1:12">
      <c r="A3126" t="str">
        <v>CA-2017-117023</v>
      </c>
      <c r="B3126" t="str">
        <f>INDEX(Orders[Customer ID], MATCH(A3126, Orders[Order ID],0))</f>
        <v>JW-15955</v>
      </c>
      <c r="C3126" s="4">
        <f>INDEX(Orders[Order Date], MATCH(A3126, Orders[Order ID],0))</f>
        <v>42954</v>
      </c>
      <c r="D3126">
        <f>SUMIF(Orders[Order ID], A3126, Orders[Sales])</f>
        <v>116.47999999999999</v>
      </c>
      <c r="I3126" t="s">
        <v>2687</v>
      </c>
      <c r="J3126" t="s">
        <v>121</v>
      </c>
      <c r="K3126">
        <v>42954</v>
      </c>
      <c r="L3126">
        <v>116.47999999999999</v>
      </c>
    </row>
    <row r="3127" spans="1:12">
      <c r="A3127" t="str">
        <v>CA-2017-117044</v>
      </c>
      <c r="B3127" t="str">
        <f>INDEX(Orders[Customer ID], MATCH(A3127, Orders[Order ID],0))</f>
        <v>HA-14920</v>
      </c>
      <c r="C3127" s="4">
        <f>INDEX(Orders[Order Date], MATCH(A3127, Orders[Order ID],0))</f>
        <v>42989</v>
      </c>
      <c r="D3127">
        <f>SUMIF(Orders[Order ID], A3127, Orders[Sales])</f>
        <v>31.072000000000003</v>
      </c>
      <c r="I3127" t="s">
        <v>2297</v>
      </c>
      <c r="J3127" t="s">
        <v>489</v>
      </c>
      <c r="K3127">
        <v>42989</v>
      </c>
      <c r="L3127">
        <v>31.072000000000003</v>
      </c>
    </row>
    <row r="3128" spans="1:12">
      <c r="A3128" t="str">
        <v>CA-2017-117079</v>
      </c>
      <c r="B3128" t="str">
        <f>INDEX(Orders[Customer ID], MATCH(A3128, Orders[Order ID],0))</f>
        <v>JR-15700</v>
      </c>
      <c r="C3128" s="4">
        <f>INDEX(Orders[Order Date], MATCH(A3128, Orders[Order ID],0))</f>
        <v>43031</v>
      </c>
      <c r="D3128">
        <f>SUMIF(Orders[Order ID], A3128, Orders[Sales])</f>
        <v>863.88</v>
      </c>
      <c r="I3128" t="s">
        <v>1663</v>
      </c>
      <c r="J3128" t="s">
        <v>1664</v>
      </c>
      <c r="K3128">
        <v>43031</v>
      </c>
      <c r="L3128">
        <v>863.88</v>
      </c>
    </row>
    <row r="3129" spans="1:12">
      <c r="A3129" t="str">
        <v>CA-2017-117114</v>
      </c>
      <c r="B3129" t="str">
        <f>INDEX(Orders[Customer ID], MATCH(A3129, Orders[Order ID],0))</f>
        <v>CY-12745</v>
      </c>
      <c r="C3129" s="4">
        <f>INDEX(Orders[Order Date], MATCH(A3129, Orders[Order ID],0))</f>
        <v>43039</v>
      </c>
      <c r="D3129">
        <f>SUMIF(Orders[Order ID], A3129, Orders[Sales])</f>
        <v>518.67999999999995</v>
      </c>
      <c r="I3129" t="s">
        <v>1587</v>
      </c>
      <c r="J3129" t="s">
        <v>1588</v>
      </c>
      <c r="K3129">
        <v>43039</v>
      </c>
      <c r="L3129">
        <v>518.67999999999995</v>
      </c>
    </row>
    <row r="3130" spans="1:12">
      <c r="A3130" t="str">
        <v>CA-2017-117128</v>
      </c>
      <c r="B3130" t="str">
        <f>INDEX(Orders[Customer ID], MATCH(A3130, Orders[Order ID],0))</f>
        <v>BF-11080</v>
      </c>
      <c r="C3130" s="4">
        <f>INDEX(Orders[Order Date], MATCH(A3130, Orders[Order ID],0))</f>
        <v>43074</v>
      </c>
      <c r="D3130">
        <f>SUMIF(Orders[Order ID], A3130, Orders[Sales])</f>
        <v>32.67</v>
      </c>
      <c r="I3130" t="s">
        <v>670</v>
      </c>
      <c r="J3130" t="s">
        <v>671</v>
      </c>
      <c r="K3130">
        <v>43074</v>
      </c>
      <c r="L3130">
        <v>32.67</v>
      </c>
    </row>
    <row r="3131" spans="1:12">
      <c r="A3131" t="str">
        <v>CA-2017-117156</v>
      </c>
      <c r="B3131" t="str">
        <f>INDEX(Orders[Customer ID], MATCH(A3131, Orders[Order ID],0))</f>
        <v>TB-21055</v>
      </c>
      <c r="C3131" s="4">
        <f>INDEX(Orders[Order Date], MATCH(A3131, Orders[Order ID],0))</f>
        <v>42815</v>
      </c>
      <c r="D3131">
        <f>SUMIF(Orders[Order ID], A3131, Orders[Sales])</f>
        <v>8.8559999999999999</v>
      </c>
      <c r="I3131" t="s">
        <v>3624</v>
      </c>
      <c r="J3131" t="s">
        <v>2486</v>
      </c>
      <c r="K3131">
        <v>42815</v>
      </c>
      <c r="L3131">
        <v>8.8559999999999999</v>
      </c>
    </row>
    <row r="3132" spans="1:12">
      <c r="A3132" t="str">
        <v>CA-2017-117198</v>
      </c>
      <c r="B3132" t="str">
        <f>INDEX(Orders[Customer ID], MATCH(A3132, Orders[Order ID],0))</f>
        <v>BG-11035</v>
      </c>
      <c r="C3132" s="4">
        <f>INDEX(Orders[Order Date], MATCH(A3132, Orders[Order ID],0))</f>
        <v>42978</v>
      </c>
      <c r="D3132">
        <f>SUMIF(Orders[Order ID], A3132, Orders[Sales])</f>
        <v>659.9</v>
      </c>
      <c r="I3132" t="s">
        <v>2522</v>
      </c>
      <c r="J3132" t="s">
        <v>778</v>
      </c>
      <c r="K3132">
        <v>42978</v>
      </c>
      <c r="L3132">
        <v>659.9</v>
      </c>
    </row>
    <row r="3133" spans="1:12">
      <c r="A3133" t="str">
        <v>CA-2017-117212</v>
      </c>
      <c r="B3133" t="str">
        <f>INDEX(Orders[Customer ID], MATCH(A3133, Orders[Order ID],0))</f>
        <v>BT-11530</v>
      </c>
      <c r="C3133" s="4">
        <f>INDEX(Orders[Order Date], MATCH(A3133, Orders[Order ID],0))</f>
        <v>42792</v>
      </c>
      <c r="D3133">
        <f>SUMIF(Orders[Order ID], A3133, Orders[Sales])</f>
        <v>2110.7199999999998</v>
      </c>
      <c r="I3133" t="s">
        <v>3741</v>
      </c>
      <c r="J3133" t="s">
        <v>1982</v>
      </c>
      <c r="K3133">
        <v>42792</v>
      </c>
      <c r="L3133">
        <v>2110.7199999999998</v>
      </c>
    </row>
    <row r="3134" spans="1:12">
      <c r="A3134" t="str">
        <v>CA-2017-117240</v>
      </c>
      <c r="B3134" t="str">
        <f>INDEX(Orders[Customer ID], MATCH(A3134, Orders[Order ID],0))</f>
        <v>CP-12340</v>
      </c>
      <c r="C3134" s="4">
        <f>INDEX(Orders[Order Date], MATCH(A3134, Orders[Order ID],0))</f>
        <v>42939</v>
      </c>
      <c r="D3134">
        <f>SUMIF(Orders[Order ID], A3134, Orders[Sales])</f>
        <v>13.128</v>
      </c>
      <c r="I3134" t="s">
        <v>2789</v>
      </c>
      <c r="J3134" t="s">
        <v>2790</v>
      </c>
      <c r="K3134">
        <v>42939</v>
      </c>
      <c r="L3134">
        <v>13.128</v>
      </c>
    </row>
    <row r="3135" spans="1:12">
      <c r="A3135" t="str">
        <v>CA-2017-117261</v>
      </c>
      <c r="B3135" t="str">
        <f>INDEX(Orders[Customer ID], MATCH(A3135, Orders[Order ID],0))</f>
        <v>TH-21235</v>
      </c>
      <c r="C3135" s="4">
        <f>INDEX(Orders[Order Date], MATCH(A3135, Orders[Order ID],0))</f>
        <v>42982</v>
      </c>
      <c r="D3135">
        <f>SUMIF(Orders[Order ID], A3135, Orders[Sales])</f>
        <v>54.32</v>
      </c>
      <c r="I3135" t="s">
        <v>2434</v>
      </c>
      <c r="J3135" t="s">
        <v>2435</v>
      </c>
      <c r="K3135">
        <v>42982</v>
      </c>
      <c r="L3135">
        <v>54.32</v>
      </c>
    </row>
    <row r="3136" spans="1:12">
      <c r="A3136" t="str">
        <v>CA-2017-117324</v>
      </c>
      <c r="B3136" t="str">
        <f>INDEX(Orders[Customer ID], MATCH(A3136, Orders[Order ID],0))</f>
        <v>JP-15520</v>
      </c>
      <c r="C3136" s="4">
        <f>INDEX(Orders[Order Date], MATCH(A3136, Orders[Order ID],0))</f>
        <v>43077</v>
      </c>
      <c r="D3136">
        <f>SUMIF(Orders[Order ID], A3136, Orders[Sales])</f>
        <v>1816.3600000000001</v>
      </c>
      <c r="I3136" t="s">
        <v>604</v>
      </c>
      <c r="J3136" t="s">
        <v>223</v>
      </c>
      <c r="K3136">
        <v>43077</v>
      </c>
      <c r="L3136">
        <v>1816.3600000000001</v>
      </c>
    </row>
    <row r="3137" spans="1:12">
      <c r="A3137" t="str">
        <v>CA-2017-117394</v>
      </c>
      <c r="B3137" t="str">
        <f>INDEX(Orders[Customer ID], MATCH(A3137, Orders[Order ID],0))</f>
        <v>MM-17920</v>
      </c>
      <c r="C3137" s="4">
        <f>INDEX(Orders[Order Date], MATCH(A3137, Orders[Order ID],0))</f>
        <v>42982</v>
      </c>
      <c r="D3137">
        <f>SUMIF(Orders[Order ID], A3137, Orders[Sales])</f>
        <v>19.04</v>
      </c>
      <c r="I3137" t="s">
        <v>2432</v>
      </c>
      <c r="J3137" t="s">
        <v>197</v>
      </c>
      <c r="K3137">
        <v>42982</v>
      </c>
      <c r="L3137">
        <v>19.04</v>
      </c>
    </row>
    <row r="3138" spans="1:12">
      <c r="A3138" t="str">
        <v>CA-2017-117401</v>
      </c>
      <c r="B3138" t="str">
        <f>INDEX(Orders[Customer ID], MATCH(A3138, Orders[Order ID],0))</f>
        <v>PP-18955</v>
      </c>
      <c r="C3138" s="4">
        <f>INDEX(Orders[Order Date], MATCH(A3138, Orders[Order ID],0))</f>
        <v>42873</v>
      </c>
      <c r="D3138">
        <f>SUMIF(Orders[Order ID], A3138, Orders[Sales])</f>
        <v>865</v>
      </c>
      <c r="I3138" t="s">
        <v>3277</v>
      </c>
      <c r="J3138" t="s">
        <v>2076</v>
      </c>
      <c r="K3138">
        <v>42873</v>
      </c>
      <c r="L3138">
        <v>865</v>
      </c>
    </row>
    <row r="3139" spans="1:12">
      <c r="A3139" t="str">
        <v>CA-2017-117422</v>
      </c>
      <c r="B3139" t="str">
        <f>INDEX(Orders[Customer ID], MATCH(A3139, Orders[Order ID],0))</f>
        <v>FC-14245</v>
      </c>
      <c r="C3139" s="4">
        <f>INDEX(Orders[Order Date], MATCH(A3139, Orders[Order ID],0))</f>
        <v>43029</v>
      </c>
      <c r="D3139">
        <f>SUMIF(Orders[Order ID], A3139, Orders[Sales])</f>
        <v>171.84800000000001</v>
      </c>
      <c r="I3139" t="s">
        <v>1717</v>
      </c>
      <c r="J3139" t="s">
        <v>1718</v>
      </c>
      <c r="K3139">
        <v>43029</v>
      </c>
      <c r="L3139">
        <v>171.84800000000001</v>
      </c>
    </row>
    <row r="3140" spans="1:12">
      <c r="A3140" t="str">
        <v>CA-2017-117436</v>
      </c>
      <c r="B3140" t="str">
        <f>INDEX(Orders[Customer ID], MATCH(A3140, Orders[Order ID],0))</f>
        <v>LW-17125</v>
      </c>
      <c r="C3140" s="4">
        <f>INDEX(Orders[Order Date], MATCH(A3140, Orders[Order ID],0))</f>
        <v>42894</v>
      </c>
      <c r="D3140">
        <f>SUMIF(Orders[Order ID], A3140, Orders[Sales])</f>
        <v>10.36</v>
      </c>
      <c r="I3140" t="s">
        <v>3137</v>
      </c>
      <c r="J3140" t="s">
        <v>3138</v>
      </c>
      <c r="K3140">
        <v>42894</v>
      </c>
      <c r="L3140">
        <v>10.36</v>
      </c>
    </row>
    <row r="3141" spans="1:12">
      <c r="A3141" t="str">
        <v>CA-2017-117443</v>
      </c>
      <c r="B3141" t="str">
        <f>INDEX(Orders[Customer ID], MATCH(A3141, Orders[Order ID],0))</f>
        <v>JB-15400</v>
      </c>
      <c r="C3141" s="4">
        <f>INDEX(Orders[Order Date], MATCH(A3141, Orders[Order ID],0))</f>
        <v>43092</v>
      </c>
      <c r="D3141">
        <f>SUMIF(Orders[Order ID], A3141, Orders[Sales])</f>
        <v>189.71200000000002</v>
      </c>
      <c r="I3141" t="s">
        <v>212</v>
      </c>
      <c r="J3141" t="s">
        <v>213</v>
      </c>
      <c r="K3141">
        <v>43092</v>
      </c>
      <c r="L3141">
        <v>189.71200000000002</v>
      </c>
    </row>
    <row r="3142" spans="1:12">
      <c r="A3142" t="str">
        <v>CA-2017-117457</v>
      </c>
      <c r="B3142" t="str">
        <f>INDEX(Orders[Customer ID], MATCH(A3142, Orders[Order ID],0))</f>
        <v>KH-16510</v>
      </c>
      <c r="C3142" s="4">
        <f>INDEX(Orders[Order Date], MATCH(A3142, Orders[Order ID],0))</f>
        <v>43077</v>
      </c>
      <c r="D3142">
        <f>SUMIF(Orders[Order ID], A3142, Orders[Sales])</f>
        <v>3955.5070000000005</v>
      </c>
      <c r="I3142" t="s">
        <v>577</v>
      </c>
      <c r="J3142" t="s">
        <v>578</v>
      </c>
      <c r="K3142">
        <v>43077</v>
      </c>
      <c r="L3142">
        <v>3955.5070000000005</v>
      </c>
    </row>
    <row r="3143" spans="1:12">
      <c r="A3143" t="str">
        <v>CA-2017-117485</v>
      </c>
      <c r="B3143" t="str">
        <f>INDEX(Orders[Customer ID], MATCH(A3143, Orders[Order ID],0))</f>
        <v>BD-11320</v>
      </c>
      <c r="C3143" s="4">
        <f>INDEX(Orders[Order Date], MATCH(A3143, Orders[Order ID],0))</f>
        <v>43001</v>
      </c>
      <c r="D3143">
        <f>SUMIF(Orders[Order ID], A3143, Orders[Sales])</f>
        <v>291.95999999999998</v>
      </c>
      <c r="I3143" t="s">
        <v>2095</v>
      </c>
      <c r="J3143" t="s">
        <v>910</v>
      </c>
      <c r="K3143">
        <v>43001</v>
      </c>
      <c r="L3143">
        <v>291.95999999999998</v>
      </c>
    </row>
    <row r="3144" spans="1:12">
      <c r="A3144" t="str">
        <v>CA-2017-117513</v>
      </c>
      <c r="B3144" t="str">
        <f>INDEX(Orders[Customer ID], MATCH(A3144, Orders[Order ID],0))</f>
        <v>BT-11395</v>
      </c>
      <c r="C3144" s="4">
        <f>INDEX(Orders[Order Date], MATCH(A3144, Orders[Order ID],0))</f>
        <v>42797</v>
      </c>
      <c r="D3144">
        <f>SUMIF(Orders[Order ID], A3144, Orders[Sales])</f>
        <v>399.67200000000003</v>
      </c>
      <c r="I3144" t="s">
        <v>3731</v>
      </c>
      <c r="J3144" t="s">
        <v>3732</v>
      </c>
      <c r="K3144">
        <v>42797</v>
      </c>
      <c r="L3144">
        <v>399.67200000000003</v>
      </c>
    </row>
    <row r="3145" spans="1:12">
      <c r="A3145" t="str">
        <v>CA-2017-117632</v>
      </c>
      <c r="B3145" t="str">
        <f>INDEX(Orders[Customer ID], MATCH(A3145, Orders[Order ID],0))</f>
        <v>CS-12175</v>
      </c>
      <c r="C3145" s="4">
        <f>INDEX(Orders[Order Date], MATCH(A3145, Orders[Order ID],0))</f>
        <v>42867</v>
      </c>
      <c r="D3145">
        <f>SUMIF(Orders[Order ID], A3145, Orders[Sales])</f>
        <v>551.03800000000001</v>
      </c>
      <c r="I3145" t="s">
        <v>3312</v>
      </c>
      <c r="J3145" t="s">
        <v>3313</v>
      </c>
      <c r="K3145">
        <v>42867</v>
      </c>
      <c r="L3145">
        <v>551.03800000000001</v>
      </c>
    </row>
    <row r="3146" spans="1:12">
      <c r="A3146" t="str">
        <v>CA-2017-117646</v>
      </c>
      <c r="B3146" t="str">
        <f>INDEX(Orders[Customer ID], MATCH(A3146, Orders[Order ID],0))</f>
        <v>SC-20845</v>
      </c>
      <c r="C3146" s="4">
        <f>INDEX(Orders[Order Date], MATCH(A3146, Orders[Order ID],0))</f>
        <v>42968</v>
      </c>
      <c r="D3146">
        <f>SUMIF(Orders[Order ID], A3146, Orders[Sales])</f>
        <v>266.52000000000004</v>
      </c>
      <c r="I3146" t="s">
        <v>2600</v>
      </c>
      <c r="J3146" t="s">
        <v>2601</v>
      </c>
      <c r="K3146">
        <v>42968</v>
      </c>
      <c r="L3146">
        <v>266.52000000000004</v>
      </c>
    </row>
    <row r="3147" spans="1:12">
      <c r="A3147" t="str">
        <v>CA-2017-117653</v>
      </c>
      <c r="B3147" t="str">
        <f>INDEX(Orders[Customer ID], MATCH(A3147, Orders[Order ID],0))</f>
        <v>MO-17500</v>
      </c>
      <c r="C3147" s="4">
        <f>INDEX(Orders[Order Date], MATCH(A3147, Orders[Order ID],0))</f>
        <v>43027</v>
      </c>
      <c r="D3147">
        <f>SUMIF(Orders[Order ID], A3147, Orders[Sales])</f>
        <v>91.275000000000006</v>
      </c>
      <c r="I3147" t="s">
        <v>1763</v>
      </c>
      <c r="J3147" t="s">
        <v>1764</v>
      </c>
      <c r="K3147">
        <v>43027</v>
      </c>
      <c r="L3147">
        <v>91.275000000000006</v>
      </c>
    </row>
    <row r="3148" spans="1:12">
      <c r="A3148" t="str">
        <v>CA-2017-117667</v>
      </c>
      <c r="B3148" t="str">
        <f>INDEX(Orders[Customer ID], MATCH(A3148, Orders[Order ID],0))</f>
        <v>MS-17980</v>
      </c>
      <c r="C3148" s="4">
        <f>INDEX(Orders[Order Date], MATCH(A3148, Orders[Order ID],0))</f>
        <v>43073</v>
      </c>
      <c r="D3148">
        <f>SUMIF(Orders[Order ID], A3148, Orders[Sales])</f>
        <v>588.00800000000004</v>
      </c>
      <c r="I3148" t="s">
        <v>679</v>
      </c>
      <c r="J3148" t="s">
        <v>680</v>
      </c>
      <c r="K3148">
        <v>43073</v>
      </c>
      <c r="L3148">
        <v>588.00800000000004</v>
      </c>
    </row>
    <row r="3149" spans="1:12">
      <c r="A3149" t="str">
        <v>CA-2017-117695</v>
      </c>
      <c r="B3149" t="str">
        <f>INDEX(Orders[Customer ID], MATCH(A3149, Orders[Order ID],0))</f>
        <v>PW-19030</v>
      </c>
      <c r="C3149" s="4">
        <f>INDEX(Orders[Order Date], MATCH(A3149, Orders[Order ID],0))</f>
        <v>42952</v>
      </c>
      <c r="D3149">
        <f>SUMIF(Orders[Order ID], A3149, Orders[Sales])</f>
        <v>13.76</v>
      </c>
      <c r="I3149" t="s">
        <v>2704</v>
      </c>
      <c r="J3149" t="s">
        <v>1237</v>
      </c>
      <c r="K3149">
        <v>42952</v>
      </c>
      <c r="L3149">
        <v>13.76</v>
      </c>
    </row>
    <row r="3150" spans="1:12">
      <c r="A3150" t="str">
        <v>CA-2017-117702</v>
      </c>
      <c r="B3150" t="str">
        <f>INDEX(Orders[Customer ID], MATCH(A3150, Orders[Order ID],0))</f>
        <v>LS-16975</v>
      </c>
      <c r="C3150" s="4">
        <f>INDEX(Orders[Order Date], MATCH(A3150, Orders[Order ID],0))</f>
        <v>43067</v>
      </c>
      <c r="D3150">
        <f>SUMIF(Orders[Order ID], A3150, Orders[Sales])</f>
        <v>1071.7400000000002</v>
      </c>
      <c r="I3150" t="s">
        <v>896</v>
      </c>
      <c r="J3150" t="s">
        <v>491</v>
      </c>
      <c r="K3150">
        <v>43067</v>
      </c>
      <c r="L3150">
        <v>1071.7400000000002</v>
      </c>
    </row>
    <row r="3151" spans="1:12">
      <c r="A3151" t="str">
        <v>CA-2017-117807</v>
      </c>
      <c r="B3151" t="str">
        <f>INDEX(Orders[Customer ID], MATCH(A3151, Orders[Order ID],0))</f>
        <v>DK-13090</v>
      </c>
      <c r="C3151" s="4">
        <f>INDEX(Orders[Order Date], MATCH(A3151, Orders[Order ID],0))</f>
        <v>43009</v>
      </c>
      <c r="D3151">
        <f>SUMIF(Orders[Order ID], A3151, Orders[Sales])</f>
        <v>104.85</v>
      </c>
      <c r="I3151" t="s">
        <v>1973</v>
      </c>
      <c r="J3151" t="s">
        <v>1153</v>
      </c>
      <c r="K3151">
        <v>43009</v>
      </c>
      <c r="L3151">
        <v>104.85</v>
      </c>
    </row>
    <row r="3152" spans="1:12">
      <c r="A3152" t="str">
        <v>CA-2017-117821</v>
      </c>
      <c r="B3152" t="str">
        <f>INDEX(Orders[Customer ID], MATCH(A3152, Orders[Order ID],0))</f>
        <v>HG-15025</v>
      </c>
      <c r="C3152" s="4">
        <f>INDEX(Orders[Order Date], MATCH(A3152, Orders[Order ID],0))</f>
        <v>42898</v>
      </c>
      <c r="D3152">
        <f>SUMIF(Orders[Order ID], A3152, Orders[Sales])</f>
        <v>63.92</v>
      </c>
      <c r="I3152" t="s">
        <v>3099</v>
      </c>
      <c r="J3152" t="s">
        <v>163</v>
      </c>
      <c r="K3152">
        <v>42898</v>
      </c>
      <c r="L3152">
        <v>63.92</v>
      </c>
    </row>
    <row r="3153" spans="1:12">
      <c r="A3153" t="str">
        <v>CA-2017-117863</v>
      </c>
      <c r="B3153" t="str">
        <f>INDEX(Orders[Customer ID], MATCH(A3153, Orders[Order ID],0))</f>
        <v>TS-21340</v>
      </c>
      <c r="C3153" s="4">
        <f>INDEX(Orders[Order Date], MATCH(A3153, Orders[Order ID],0))</f>
        <v>42873</v>
      </c>
      <c r="D3153">
        <f>SUMIF(Orders[Order ID], A3153, Orders[Sales])</f>
        <v>17.608000000000001</v>
      </c>
      <c r="I3153" t="s">
        <v>3268</v>
      </c>
      <c r="J3153" t="s">
        <v>3269</v>
      </c>
      <c r="K3153">
        <v>42873</v>
      </c>
      <c r="L3153">
        <v>17.608000000000001</v>
      </c>
    </row>
    <row r="3154" spans="1:12">
      <c r="A3154" t="str">
        <v>CA-2017-117870</v>
      </c>
      <c r="B3154" t="str">
        <f>INDEX(Orders[Customer ID], MATCH(A3154, Orders[Order ID],0))</f>
        <v>JH-15820</v>
      </c>
      <c r="C3154" s="4">
        <f>INDEX(Orders[Order Date], MATCH(A3154, Orders[Order ID],0))</f>
        <v>42762</v>
      </c>
      <c r="D3154">
        <f>SUMIF(Orders[Order ID], A3154, Orders[Sales])</f>
        <v>193.97399999999999</v>
      </c>
      <c r="I3154" t="s">
        <v>3837</v>
      </c>
      <c r="J3154" t="s">
        <v>2888</v>
      </c>
      <c r="K3154">
        <v>42762</v>
      </c>
      <c r="L3154">
        <v>193.97399999999999</v>
      </c>
    </row>
    <row r="3155" spans="1:12">
      <c r="A3155" t="str">
        <v>CA-2017-117926</v>
      </c>
      <c r="B3155" t="str">
        <f>INDEX(Orders[Customer ID], MATCH(A3155, Orders[Order ID],0))</f>
        <v>AS-10225</v>
      </c>
      <c r="C3155" s="4">
        <f>INDEX(Orders[Order Date], MATCH(A3155, Orders[Order ID],0))</f>
        <v>43077</v>
      </c>
      <c r="D3155">
        <f>SUMIF(Orders[Order ID], A3155, Orders[Sales])</f>
        <v>69.48</v>
      </c>
      <c r="I3155" t="s">
        <v>596</v>
      </c>
      <c r="J3155" t="s">
        <v>597</v>
      </c>
      <c r="K3155">
        <v>43077</v>
      </c>
      <c r="L3155">
        <v>69.48</v>
      </c>
    </row>
    <row r="3156" spans="1:12">
      <c r="A3156" t="str">
        <v>CA-2017-117933</v>
      </c>
      <c r="B3156" t="str">
        <f>INDEX(Orders[Customer ID], MATCH(A3156, Orders[Order ID],0))</f>
        <v>RF-19840</v>
      </c>
      <c r="C3156" s="4">
        <f>INDEX(Orders[Order Date], MATCH(A3156, Orders[Order ID],0))</f>
        <v>43093</v>
      </c>
      <c r="D3156">
        <f>SUMIF(Orders[Order ID], A3156, Orders[Sales])</f>
        <v>35.909999999999997</v>
      </c>
      <c r="I3156" t="s">
        <v>153</v>
      </c>
      <c r="J3156" t="s">
        <v>154</v>
      </c>
      <c r="K3156">
        <v>43093</v>
      </c>
      <c r="L3156">
        <v>35.909999999999997</v>
      </c>
    </row>
    <row r="3157" spans="1:12">
      <c r="A3157" t="str">
        <v>CA-2017-117947</v>
      </c>
      <c r="B3157" t="str">
        <f>INDEX(Orders[Customer ID], MATCH(A3157, Orders[Order ID],0))</f>
        <v>NG-18355</v>
      </c>
      <c r="C3157" s="4">
        <f>INDEX(Orders[Order Date], MATCH(A3157, Orders[Order ID],0))</f>
        <v>42965</v>
      </c>
      <c r="D3157">
        <f>SUMIF(Orders[Order ID], A3157, Orders[Sales])</f>
        <v>283.774</v>
      </c>
      <c r="I3157" t="s">
        <v>2619</v>
      </c>
      <c r="J3157" t="s">
        <v>1289</v>
      </c>
      <c r="K3157">
        <v>42965</v>
      </c>
      <c r="L3157">
        <v>283.774</v>
      </c>
    </row>
    <row r="3158" spans="1:12">
      <c r="A3158" t="str">
        <v>CA-2017-118003</v>
      </c>
      <c r="B3158" t="str">
        <f>INDEX(Orders[Customer ID], MATCH(A3158, Orders[Order ID],0))</f>
        <v>DO-13645</v>
      </c>
      <c r="C3158" s="4">
        <f>INDEX(Orders[Order Date], MATCH(A3158, Orders[Order ID],0))</f>
        <v>43073</v>
      </c>
      <c r="D3158">
        <f>SUMIF(Orders[Order ID], A3158, Orders[Sales])</f>
        <v>498.15</v>
      </c>
      <c r="I3158" t="s">
        <v>700</v>
      </c>
      <c r="J3158" t="s">
        <v>701</v>
      </c>
      <c r="K3158">
        <v>43073</v>
      </c>
      <c r="L3158">
        <v>498.15</v>
      </c>
    </row>
    <row r="3159" spans="1:12">
      <c r="A3159" t="str">
        <v>CA-2017-118017</v>
      </c>
      <c r="B3159" t="str">
        <f>INDEX(Orders[Customer ID], MATCH(A3159, Orders[Order ID],0))</f>
        <v>LC-16870</v>
      </c>
      <c r="C3159" s="4">
        <f>INDEX(Orders[Order Date], MATCH(A3159, Orders[Order ID],0))</f>
        <v>43072</v>
      </c>
      <c r="D3159">
        <f>SUMIF(Orders[Order ID], A3159, Orders[Sales])</f>
        <v>306.36</v>
      </c>
      <c r="I3159" t="s">
        <v>731</v>
      </c>
      <c r="J3159" t="s">
        <v>732</v>
      </c>
      <c r="K3159">
        <v>43072</v>
      </c>
      <c r="L3159">
        <v>306.36</v>
      </c>
    </row>
    <row r="3160" spans="1:12">
      <c r="A3160" t="str">
        <v>CA-2017-118122</v>
      </c>
      <c r="B3160" t="str">
        <f>INDEX(Orders[Customer ID], MATCH(A3160, Orders[Order ID],0))</f>
        <v>GG-14650</v>
      </c>
      <c r="C3160" s="4">
        <f>INDEX(Orders[Order Date], MATCH(A3160, Orders[Order ID],0))</f>
        <v>43056</v>
      </c>
      <c r="D3160">
        <f>SUMIF(Orders[Order ID], A3160, Orders[Sales])</f>
        <v>13.904</v>
      </c>
      <c r="I3160" t="s">
        <v>1181</v>
      </c>
      <c r="J3160" t="s">
        <v>1182</v>
      </c>
      <c r="K3160">
        <v>43056</v>
      </c>
      <c r="L3160">
        <v>13.904</v>
      </c>
    </row>
    <row r="3161" spans="1:12">
      <c r="A3161" t="str">
        <v>CA-2017-118136</v>
      </c>
      <c r="B3161" t="str">
        <f>INDEX(Orders[Customer ID], MATCH(A3161, Orders[Order ID],0))</f>
        <v>BB-10990</v>
      </c>
      <c r="C3161" s="4">
        <f>INDEX(Orders[Order Date], MATCH(A3161, Orders[Order ID],0))</f>
        <v>42994</v>
      </c>
      <c r="D3161">
        <f>SUMIF(Orders[Order ID], A3161, Orders[Sales])</f>
        <v>14.8</v>
      </c>
      <c r="I3161" t="s">
        <v>2219</v>
      </c>
      <c r="J3161" t="s">
        <v>2220</v>
      </c>
      <c r="K3161">
        <v>42994</v>
      </c>
      <c r="L3161">
        <v>14.8</v>
      </c>
    </row>
    <row r="3162" spans="1:12">
      <c r="A3162" t="str">
        <v>CA-2017-118199</v>
      </c>
      <c r="B3162" t="str">
        <f>INDEX(Orders[Customer ID], MATCH(A3162, Orders[Order ID],0))</f>
        <v>LB-16795</v>
      </c>
      <c r="C3162" s="4">
        <f>INDEX(Orders[Order Date], MATCH(A3162, Orders[Order ID],0))</f>
        <v>42864</v>
      </c>
      <c r="D3162">
        <f>SUMIF(Orders[Order ID], A3162, Orders[Sales])</f>
        <v>805.99</v>
      </c>
      <c r="I3162" t="s">
        <v>3327</v>
      </c>
      <c r="J3162" t="s">
        <v>2744</v>
      </c>
      <c r="K3162">
        <v>42864</v>
      </c>
      <c r="L3162">
        <v>805.99</v>
      </c>
    </row>
    <row r="3163" spans="1:12">
      <c r="A3163" t="str">
        <v>CA-2017-118213</v>
      </c>
      <c r="B3163" t="str">
        <f>INDEX(Orders[Customer ID], MATCH(A3163, Orders[Order ID],0))</f>
        <v>AB-10060</v>
      </c>
      <c r="C3163" s="4">
        <f>INDEX(Orders[Order Date], MATCH(A3163, Orders[Order ID],0))</f>
        <v>43044</v>
      </c>
      <c r="D3163">
        <f>SUMIF(Orders[Order ID], A3163, Orders[Sales])</f>
        <v>240.14999999999998</v>
      </c>
      <c r="I3163" t="s">
        <v>1473</v>
      </c>
      <c r="J3163" t="s">
        <v>1443</v>
      </c>
      <c r="K3163">
        <v>43044</v>
      </c>
      <c r="L3163">
        <v>240.14999999999998</v>
      </c>
    </row>
    <row r="3164" spans="1:12">
      <c r="A3164" t="str">
        <v>CA-2017-118346</v>
      </c>
      <c r="B3164" t="str">
        <f>INDEX(Orders[Customer ID], MATCH(A3164, Orders[Order ID],0))</f>
        <v>PO-19180</v>
      </c>
      <c r="C3164" s="4">
        <f>INDEX(Orders[Order Date], MATCH(A3164, Orders[Order ID],0))</f>
        <v>42939</v>
      </c>
      <c r="D3164">
        <f>SUMIF(Orders[Order ID], A3164, Orders[Sales])</f>
        <v>399.95</v>
      </c>
      <c r="I3164" t="s">
        <v>2797</v>
      </c>
      <c r="J3164" t="s">
        <v>2798</v>
      </c>
      <c r="K3164">
        <v>42939</v>
      </c>
      <c r="L3164">
        <v>399.95</v>
      </c>
    </row>
    <row r="3165" spans="1:12">
      <c r="A3165" t="str">
        <v>CA-2017-118360</v>
      </c>
      <c r="B3165" t="str">
        <f>INDEX(Orders[Customer ID], MATCH(A3165, Orders[Order ID],0))</f>
        <v>JC-15775</v>
      </c>
      <c r="C3165" s="4">
        <f>INDEX(Orders[Order Date], MATCH(A3165, Orders[Order ID],0))</f>
        <v>42826</v>
      </c>
      <c r="D3165">
        <f>SUMIF(Orders[Order ID], A3165, Orders[Sales])</f>
        <v>42.93</v>
      </c>
      <c r="I3165" t="s">
        <v>3550</v>
      </c>
      <c r="J3165" t="s">
        <v>2782</v>
      </c>
      <c r="K3165">
        <v>42826</v>
      </c>
      <c r="L3165">
        <v>42.93</v>
      </c>
    </row>
    <row r="3166" spans="1:12">
      <c r="A3166" t="str">
        <v>CA-2017-118367</v>
      </c>
      <c r="B3166" t="str">
        <f>INDEX(Orders[Customer ID], MATCH(A3166, Orders[Order ID],0))</f>
        <v>LO-17170</v>
      </c>
      <c r="C3166" s="4">
        <f>INDEX(Orders[Order Date], MATCH(A3166, Orders[Order ID],0))</f>
        <v>43036</v>
      </c>
      <c r="D3166">
        <f>SUMIF(Orders[Order ID], A3166, Orders[Sales])</f>
        <v>47.98</v>
      </c>
      <c r="I3166" t="s">
        <v>1621</v>
      </c>
      <c r="J3166" t="s">
        <v>85</v>
      </c>
      <c r="K3166">
        <v>43036</v>
      </c>
      <c r="L3166">
        <v>47.98</v>
      </c>
    </row>
    <row r="3167" spans="1:12">
      <c r="A3167" t="str">
        <v>CA-2017-118402</v>
      </c>
      <c r="B3167" t="str">
        <f>INDEX(Orders[Customer ID], MATCH(A3167, Orders[Order ID],0))</f>
        <v>JO-15280</v>
      </c>
      <c r="C3167" s="4">
        <f>INDEX(Orders[Order Date], MATCH(A3167, Orders[Order ID],0))</f>
        <v>43007</v>
      </c>
      <c r="D3167">
        <f>SUMIF(Orders[Order ID], A3167, Orders[Sales])</f>
        <v>243.92</v>
      </c>
      <c r="I3167" t="s">
        <v>1997</v>
      </c>
      <c r="J3167" t="s">
        <v>1998</v>
      </c>
      <c r="K3167">
        <v>43007</v>
      </c>
      <c r="L3167">
        <v>243.92</v>
      </c>
    </row>
    <row r="3168" spans="1:12">
      <c r="A3168" t="str">
        <v>CA-2017-118437</v>
      </c>
      <c r="B3168" t="str">
        <f>INDEX(Orders[Customer ID], MATCH(A3168, Orders[Order ID],0))</f>
        <v>PF-19165</v>
      </c>
      <c r="C3168" s="4">
        <f>INDEX(Orders[Order Date], MATCH(A3168, Orders[Order ID],0))</f>
        <v>42903</v>
      </c>
      <c r="D3168">
        <f>SUMIF(Orders[Order ID], A3168, Orders[Sales])</f>
        <v>169.28</v>
      </c>
      <c r="I3168" t="s">
        <v>3049</v>
      </c>
      <c r="J3168" t="s">
        <v>3050</v>
      </c>
      <c r="K3168">
        <v>42903</v>
      </c>
      <c r="L3168">
        <v>169.28</v>
      </c>
    </row>
    <row r="3169" spans="1:12">
      <c r="A3169" t="str">
        <v>CA-2017-118521</v>
      </c>
      <c r="B3169" t="str">
        <f>INDEX(Orders[Customer ID], MATCH(A3169, Orders[Order ID],0))</f>
        <v>LF-17185</v>
      </c>
      <c r="C3169" s="4">
        <f>INDEX(Orders[Order Date], MATCH(A3169, Orders[Order ID],0))</f>
        <v>42782</v>
      </c>
      <c r="D3169">
        <f>SUMIF(Orders[Order ID], A3169, Orders[Sales])</f>
        <v>37.94</v>
      </c>
      <c r="I3169" t="s">
        <v>3778</v>
      </c>
      <c r="J3169" t="s">
        <v>592</v>
      </c>
      <c r="K3169">
        <v>42782</v>
      </c>
      <c r="L3169">
        <v>37.94</v>
      </c>
    </row>
    <row r="3170" spans="1:12">
      <c r="A3170" t="str">
        <v>CA-2017-118542</v>
      </c>
      <c r="B3170" t="str">
        <f>INDEX(Orders[Customer ID], MATCH(A3170, Orders[Order ID],0))</f>
        <v>CC-12550</v>
      </c>
      <c r="C3170" s="4">
        <f>INDEX(Orders[Order Date], MATCH(A3170, Orders[Order ID],0))</f>
        <v>43070</v>
      </c>
      <c r="D3170">
        <f>SUMIF(Orders[Order ID], A3170, Orders[Sales])</f>
        <v>55.488</v>
      </c>
      <c r="I3170" t="s">
        <v>818</v>
      </c>
      <c r="J3170" t="s">
        <v>729</v>
      </c>
      <c r="K3170">
        <v>43070</v>
      </c>
      <c r="L3170">
        <v>55.488</v>
      </c>
    </row>
    <row r="3171" spans="1:12">
      <c r="A3171" t="str">
        <v>CA-2017-118577</v>
      </c>
      <c r="B3171" t="str">
        <f>INDEX(Orders[Customer ID], MATCH(A3171, Orders[Order ID],0))</f>
        <v>XP-21865</v>
      </c>
      <c r="C3171" s="4">
        <f>INDEX(Orders[Order Date], MATCH(A3171, Orders[Order ID],0))</f>
        <v>43014</v>
      </c>
      <c r="D3171">
        <f>SUMIF(Orders[Order ID], A3171, Orders[Sales])</f>
        <v>150.17999999999998</v>
      </c>
      <c r="I3171" t="s">
        <v>1899</v>
      </c>
      <c r="J3171" t="s">
        <v>1171</v>
      </c>
      <c r="K3171">
        <v>43014</v>
      </c>
      <c r="L3171">
        <v>150.17999999999998</v>
      </c>
    </row>
    <row r="3172" spans="1:12">
      <c r="A3172" t="str">
        <v>CA-2017-118640</v>
      </c>
      <c r="B3172" t="str">
        <f>INDEX(Orders[Customer ID], MATCH(A3172, Orders[Order ID],0))</f>
        <v>CS-11950</v>
      </c>
      <c r="C3172" s="4">
        <f>INDEX(Orders[Order Date], MATCH(A3172, Orders[Order ID],0))</f>
        <v>42936</v>
      </c>
      <c r="D3172">
        <f>SUMIF(Orders[Order ID], A3172, Orders[Sales])</f>
        <v>78.504000000000005</v>
      </c>
      <c r="I3172" t="s">
        <v>2826</v>
      </c>
      <c r="J3172" t="s">
        <v>664</v>
      </c>
      <c r="K3172">
        <v>42936</v>
      </c>
      <c r="L3172">
        <v>78.504000000000005</v>
      </c>
    </row>
    <row r="3173" spans="1:12">
      <c r="A3173" t="str">
        <v>CA-2017-118668</v>
      </c>
      <c r="B3173" t="str">
        <f>INDEX(Orders[Customer ID], MATCH(A3173, Orders[Order ID],0))</f>
        <v>FW-14395</v>
      </c>
      <c r="C3173" s="4">
        <f>INDEX(Orders[Order Date], MATCH(A3173, Orders[Order ID],0))</f>
        <v>42737</v>
      </c>
      <c r="D3173">
        <f>SUMIF(Orders[Order ID], A3173, Orders[Sales])</f>
        <v>16.59</v>
      </c>
      <c r="I3173" t="s">
        <v>3920</v>
      </c>
      <c r="J3173" t="s">
        <v>3921</v>
      </c>
      <c r="K3173">
        <v>42737</v>
      </c>
      <c r="L3173">
        <v>16.59</v>
      </c>
    </row>
    <row r="3174" spans="1:12">
      <c r="A3174" t="str">
        <v>CA-2017-118724</v>
      </c>
      <c r="B3174" t="str">
        <f>INDEX(Orders[Customer ID], MATCH(A3174, Orders[Order ID],0))</f>
        <v>AR-10825</v>
      </c>
      <c r="C3174" s="4">
        <f>INDEX(Orders[Order Date], MATCH(A3174, Orders[Order ID],0))</f>
        <v>42937</v>
      </c>
      <c r="D3174">
        <f>SUMIF(Orders[Order ID], A3174, Orders[Sales])</f>
        <v>1629.712</v>
      </c>
      <c r="I3174" t="s">
        <v>2821</v>
      </c>
      <c r="J3174" t="s">
        <v>1566</v>
      </c>
      <c r="K3174">
        <v>42937</v>
      </c>
      <c r="L3174">
        <v>1629.712</v>
      </c>
    </row>
    <row r="3175" spans="1:12">
      <c r="A3175" t="str">
        <v>CA-2017-118731</v>
      </c>
      <c r="B3175" t="str">
        <f>INDEX(Orders[Customer ID], MATCH(A3175, Orders[Order ID],0))</f>
        <v>LP-17080</v>
      </c>
      <c r="C3175" s="4">
        <f>INDEX(Orders[Order Date], MATCH(A3175, Orders[Order ID],0))</f>
        <v>43059</v>
      </c>
      <c r="D3175">
        <f>SUMIF(Orders[Order ID], A3175, Orders[Sales])</f>
        <v>126.65600000000001</v>
      </c>
      <c r="I3175" t="s">
        <v>1067</v>
      </c>
      <c r="J3175" t="s">
        <v>1068</v>
      </c>
      <c r="K3175">
        <v>43059</v>
      </c>
      <c r="L3175">
        <v>126.65600000000001</v>
      </c>
    </row>
    <row r="3176" spans="1:12">
      <c r="A3176" t="str">
        <v>CA-2017-118773</v>
      </c>
      <c r="B3176" t="str">
        <f>INDEX(Orders[Customer ID], MATCH(A3176, Orders[Order ID],0))</f>
        <v>TP-21415</v>
      </c>
      <c r="C3176" s="4">
        <f>INDEX(Orders[Order Date], MATCH(A3176, Orders[Order ID],0))</f>
        <v>42775</v>
      </c>
      <c r="D3176">
        <f>SUMIF(Orders[Order ID], A3176, Orders[Sales])</f>
        <v>397.74399999999997</v>
      </c>
      <c r="I3176" t="s">
        <v>3794</v>
      </c>
      <c r="J3176" t="s">
        <v>2204</v>
      </c>
      <c r="K3176">
        <v>42775</v>
      </c>
      <c r="L3176">
        <v>397.74399999999997</v>
      </c>
    </row>
    <row r="3177" spans="1:12">
      <c r="A3177" t="str">
        <v>CA-2017-118857</v>
      </c>
      <c r="B3177" t="str">
        <f>INDEX(Orders[Customer ID], MATCH(A3177, Orders[Order ID],0))</f>
        <v>AH-10075</v>
      </c>
      <c r="C3177" s="4">
        <f>INDEX(Orders[Order Date], MATCH(A3177, Orders[Order ID],0))</f>
        <v>42840</v>
      </c>
      <c r="D3177">
        <f>SUMIF(Orders[Order ID], A3177, Orders[Sales])</f>
        <v>196.45</v>
      </c>
      <c r="I3177" t="s">
        <v>3477</v>
      </c>
      <c r="J3177" t="s">
        <v>931</v>
      </c>
      <c r="K3177">
        <v>42840</v>
      </c>
      <c r="L3177">
        <v>196.45</v>
      </c>
    </row>
    <row r="3178" spans="1:12">
      <c r="A3178" t="str">
        <v>CA-2017-118864</v>
      </c>
      <c r="B3178" t="str">
        <f>INDEX(Orders[Customer ID], MATCH(A3178, Orders[Order ID],0))</f>
        <v>KH-16690</v>
      </c>
      <c r="C3178" s="4">
        <f>INDEX(Orders[Order Date], MATCH(A3178, Orders[Order ID],0))</f>
        <v>42901</v>
      </c>
      <c r="D3178">
        <f>SUMIF(Orders[Order ID], A3178, Orders[Sales])</f>
        <v>119.96</v>
      </c>
      <c r="I3178" t="s">
        <v>3077</v>
      </c>
      <c r="J3178" t="s">
        <v>60</v>
      </c>
      <c r="K3178">
        <v>42901</v>
      </c>
      <c r="L3178">
        <v>119.96</v>
      </c>
    </row>
    <row r="3179" spans="1:12">
      <c r="A3179" t="str">
        <v>CA-2017-118885</v>
      </c>
      <c r="B3179" t="str">
        <f>INDEX(Orders[Customer ID], MATCH(A3179, Orders[Order ID],0))</f>
        <v>JG-15160</v>
      </c>
      <c r="C3179" s="4">
        <f>INDEX(Orders[Order Date], MATCH(A3179, Orders[Order ID],0))</f>
        <v>43098</v>
      </c>
      <c r="D3179">
        <f>SUMIF(Orders[Order ID], A3179, Orders[Sales])</f>
        <v>695.94399999999996</v>
      </c>
      <c r="I3179" t="s">
        <v>33</v>
      </c>
      <c r="J3179" t="s">
        <v>34</v>
      </c>
      <c r="K3179">
        <v>43098</v>
      </c>
      <c r="L3179">
        <v>695.94399999999996</v>
      </c>
    </row>
    <row r="3180" spans="1:12">
      <c r="A3180" t="str">
        <v>CA-2017-118892</v>
      </c>
      <c r="B3180" t="str">
        <f>INDEX(Orders[Customer ID], MATCH(A3180, Orders[Order ID],0))</f>
        <v>TP-21415</v>
      </c>
      <c r="C3180" s="4">
        <f>INDEX(Orders[Order Date], MATCH(A3180, Orders[Order ID],0))</f>
        <v>42964</v>
      </c>
      <c r="D3180">
        <f>SUMIF(Orders[Order ID], A3180, Orders[Sales])</f>
        <v>4416.174</v>
      </c>
      <c r="I3180" t="s">
        <v>2643</v>
      </c>
      <c r="J3180" t="s">
        <v>2204</v>
      </c>
      <c r="K3180">
        <v>42964</v>
      </c>
      <c r="L3180">
        <v>4416.174</v>
      </c>
    </row>
    <row r="3181" spans="1:12">
      <c r="A3181" t="str">
        <v>CA-2017-119004</v>
      </c>
      <c r="B3181" t="str">
        <f>INDEX(Orders[Customer ID], MATCH(A3181, Orders[Order ID],0))</f>
        <v>JM-15250</v>
      </c>
      <c r="C3181" s="4">
        <f>INDEX(Orders[Order Date], MATCH(A3181, Orders[Order ID],0))</f>
        <v>43062</v>
      </c>
      <c r="D3181">
        <f>SUMIF(Orders[Order ID], A3181, Orders[Sales])</f>
        <v>105.408</v>
      </c>
      <c r="I3181" t="s">
        <v>1015</v>
      </c>
      <c r="J3181" t="s">
        <v>1016</v>
      </c>
      <c r="K3181">
        <v>43062</v>
      </c>
      <c r="L3181">
        <v>105.408</v>
      </c>
    </row>
    <row r="3182" spans="1:12">
      <c r="A3182" t="str">
        <v>CA-2017-119011</v>
      </c>
      <c r="B3182" t="str">
        <f>INDEX(Orders[Customer ID], MATCH(A3182, Orders[Order ID],0))</f>
        <v>LR-17035</v>
      </c>
      <c r="C3182" s="4">
        <f>INDEX(Orders[Order Date], MATCH(A3182, Orders[Order ID],0))</f>
        <v>42967</v>
      </c>
      <c r="D3182">
        <f>SUMIF(Orders[Order ID], A3182, Orders[Sales])</f>
        <v>351.65999999999997</v>
      </c>
      <c r="I3182" t="s">
        <v>2607</v>
      </c>
      <c r="J3182" t="s">
        <v>2608</v>
      </c>
      <c r="K3182">
        <v>42967</v>
      </c>
      <c r="L3182">
        <v>351.65999999999997</v>
      </c>
    </row>
    <row r="3183" spans="1:12">
      <c r="A3183" t="str">
        <v>CA-2017-119193</v>
      </c>
      <c r="B3183" t="str">
        <f>INDEX(Orders[Customer ID], MATCH(A3183, Orders[Order ID],0))</f>
        <v>SK-19990</v>
      </c>
      <c r="C3183" s="4">
        <f>INDEX(Orders[Order Date], MATCH(A3183, Orders[Order ID],0))</f>
        <v>43091</v>
      </c>
      <c r="D3183">
        <f>SUMIF(Orders[Order ID], A3183, Orders[Sales])</f>
        <v>631.59899999999993</v>
      </c>
      <c r="I3183" t="s">
        <v>237</v>
      </c>
      <c r="J3183" t="s">
        <v>238</v>
      </c>
      <c r="K3183">
        <v>43091</v>
      </c>
      <c r="L3183">
        <v>631.59899999999993</v>
      </c>
    </row>
    <row r="3184" spans="1:12">
      <c r="A3184" t="str">
        <v>CA-2017-119284</v>
      </c>
      <c r="B3184" t="str">
        <f>INDEX(Orders[Customer ID], MATCH(A3184, Orders[Order ID],0))</f>
        <v>TS-21205</v>
      </c>
      <c r="C3184" s="4">
        <f>INDEX(Orders[Order Date], MATCH(A3184, Orders[Order ID],0))</f>
        <v>42901</v>
      </c>
      <c r="D3184">
        <f>SUMIF(Orders[Order ID], A3184, Orders[Sales])</f>
        <v>2942.7840000000001</v>
      </c>
      <c r="I3184" t="s">
        <v>3079</v>
      </c>
      <c r="J3184" t="s">
        <v>3080</v>
      </c>
      <c r="K3184">
        <v>42901</v>
      </c>
      <c r="L3184">
        <v>2942.7840000000001</v>
      </c>
    </row>
    <row r="3185" spans="1:12">
      <c r="A3185" t="str">
        <v>CA-2017-119305</v>
      </c>
      <c r="B3185" t="str">
        <f>INDEX(Orders[Customer ID], MATCH(A3185, Orders[Order ID],0))</f>
        <v>SW-20275</v>
      </c>
      <c r="C3185" s="4">
        <f>INDEX(Orders[Order Date], MATCH(A3185, Orders[Order ID],0))</f>
        <v>43069</v>
      </c>
      <c r="D3185">
        <f>SUMIF(Orders[Order ID], A3185, Orders[Sales])</f>
        <v>173.8</v>
      </c>
      <c r="I3185" t="s">
        <v>850</v>
      </c>
      <c r="J3185" t="s">
        <v>851</v>
      </c>
      <c r="K3185">
        <v>43069</v>
      </c>
      <c r="L3185">
        <v>173.8</v>
      </c>
    </row>
    <row r="3186" spans="1:12">
      <c r="A3186" t="str">
        <v>CA-2017-119389</v>
      </c>
      <c r="B3186" t="str">
        <f>INDEX(Orders[Customer ID], MATCH(A3186, Orders[Order ID],0))</f>
        <v>BG-11740</v>
      </c>
      <c r="C3186" s="4">
        <f>INDEX(Orders[Order Date], MATCH(A3186, Orders[Order ID],0))</f>
        <v>42842</v>
      </c>
      <c r="D3186">
        <f>SUMIF(Orders[Order ID], A3186, Orders[Sales])</f>
        <v>60.311999999999998</v>
      </c>
      <c r="I3186" t="s">
        <v>3464</v>
      </c>
      <c r="J3186" t="s">
        <v>1536</v>
      </c>
      <c r="K3186">
        <v>42842</v>
      </c>
      <c r="L3186">
        <v>60.311999999999998</v>
      </c>
    </row>
    <row r="3187" spans="1:12">
      <c r="A3187" t="str">
        <v>CA-2017-119424</v>
      </c>
      <c r="B3187" t="str">
        <f>INDEX(Orders[Customer ID], MATCH(A3187, Orders[Order ID],0))</f>
        <v>SB-20185</v>
      </c>
      <c r="C3187" s="4">
        <f>INDEX(Orders[Order Date], MATCH(A3187, Orders[Order ID],0))</f>
        <v>42898</v>
      </c>
      <c r="D3187">
        <f>SUMIF(Orders[Order ID], A3187, Orders[Sales])</f>
        <v>91.415999999999997</v>
      </c>
      <c r="I3187" t="s">
        <v>3100</v>
      </c>
      <c r="J3187" t="s">
        <v>3001</v>
      </c>
      <c r="K3187">
        <v>42898</v>
      </c>
      <c r="L3187">
        <v>91.415999999999997</v>
      </c>
    </row>
    <row r="3188" spans="1:12">
      <c r="A3188" t="str">
        <v>CA-2017-119452</v>
      </c>
      <c r="B3188" t="str">
        <f>INDEX(Orders[Customer ID], MATCH(A3188, Orders[Order ID],0))</f>
        <v>CL-12565</v>
      </c>
      <c r="C3188" s="4">
        <f>INDEX(Orders[Order Date], MATCH(A3188, Orders[Order ID],0))</f>
        <v>42815</v>
      </c>
      <c r="D3188">
        <f>SUMIF(Orders[Order ID], A3188, Orders[Sales])</f>
        <v>1805.88</v>
      </c>
      <c r="I3188" t="s">
        <v>3619</v>
      </c>
      <c r="J3188" t="s">
        <v>3620</v>
      </c>
      <c r="K3188">
        <v>42815</v>
      </c>
      <c r="L3188">
        <v>1805.88</v>
      </c>
    </row>
    <row r="3189" spans="1:12">
      <c r="A3189" t="str">
        <v>CA-2017-119494</v>
      </c>
      <c r="B3189" t="str">
        <f>INDEX(Orders[Customer ID], MATCH(A3189, Orders[Order ID],0))</f>
        <v>JE-15610</v>
      </c>
      <c r="C3189" s="4">
        <f>INDEX(Orders[Order Date], MATCH(A3189, Orders[Order ID],0))</f>
        <v>43048</v>
      </c>
      <c r="D3189">
        <f>SUMIF(Orders[Order ID], A3189, Orders[Sales])</f>
        <v>523.39200000000005</v>
      </c>
      <c r="I3189" t="s">
        <v>1384</v>
      </c>
      <c r="J3189" t="s">
        <v>1311</v>
      </c>
      <c r="K3189">
        <v>43048</v>
      </c>
      <c r="L3189">
        <v>523.39200000000005</v>
      </c>
    </row>
    <row r="3190" spans="1:12">
      <c r="A3190" t="str">
        <v>CA-2017-119564</v>
      </c>
      <c r="B3190" t="str">
        <f>INDEX(Orders[Customer ID], MATCH(A3190, Orders[Order ID],0))</f>
        <v>PL-18925</v>
      </c>
      <c r="C3190" s="4">
        <f>INDEX(Orders[Order Date], MATCH(A3190, Orders[Order ID],0))</f>
        <v>43084</v>
      </c>
      <c r="D3190">
        <f>SUMIF(Orders[Order ID], A3190, Orders[Sales])</f>
        <v>22.77</v>
      </c>
      <c r="I3190" t="s">
        <v>398</v>
      </c>
      <c r="J3190" t="s">
        <v>399</v>
      </c>
      <c r="K3190">
        <v>43084</v>
      </c>
      <c r="L3190">
        <v>22.77</v>
      </c>
    </row>
    <row r="3191" spans="1:12">
      <c r="A3191" t="str">
        <v>CA-2017-119578</v>
      </c>
      <c r="B3191" t="str">
        <f>INDEX(Orders[Customer ID], MATCH(A3191, Orders[Order ID],0))</f>
        <v>JG-15310</v>
      </c>
      <c r="C3191" s="4">
        <f>INDEX(Orders[Order Date], MATCH(A3191, Orders[Order ID],0))</f>
        <v>43091</v>
      </c>
      <c r="D3191">
        <f>SUMIF(Orders[Order ID], A3191, Orders[Sales])</f>
        <v>916.14</v>
      </c>
      <c r="I3191" t="s">
        <v>241</v>
      </c>
      <c r="J3191" t="s">
        <v>82</v>
      </c>
      <c r="K3191">
        <v>43091</v>
      </c>
      <c r="L3191">
        <v>916.14</v>
      </c>
    </row>
    <row r="3192" spans="1:12">
      <c r="A3192" t="str">
        <v>CA-2017-119655</v>
      </c>
      <c r="B3192" t="str">
        <f>INDEX(Orders[Customer ID], MATCH(A3192, Orders[Order ID],0))</f>
        <v>CV-12295</v>
      </c>
      <c r="C3192" s="4">
        <f>INDEX(Orders[Order Date], MATCH(A3192, Orders[Order ID],0))</f>
        <v>42845</v>
      </c>
      <c r="D3192">
        <f>SUMIF(Orders[Order ID], A3192, Orders[Sales])</f>
        <v>183.42000000000002</v>
      </c>
      <c r="I3192" t="s">
        <v>3457</v>
      </c>
      <c r="J3192" t="s">
        <v>3458</v>
      </c>
      <c r="K3192">
        <v>42845</v>
      </c>
      <c r="L3192">
        <v>183.42000000000002</v>
      </c>
    </row>
    <row r="3193" spans="1:12">
      <c r="A3193" t="str">
        <v>CA-2017-119669</v>
      </c>
      <c r="B3193" t="str">
        <f>INDEX(Orders[Customer ID], MATCH(A3193, Orders[Order ID],0))</f>
        <v>TP-21130</v>
      </c>
      <c r="C3193" s="4">
        <f>INDEX(Orders[Order Date], MATCH(A3193, Orders[Order ID],0))</f>
        <v>42759</v>
      </c>
      <c r="D3193">
        <f>SUMIF(Orders[Order ID], A3193, Orders[Sales])</f>
        <v>5.67</v>
      </c>
      <c r="I3193" t="s">
        <v>3847</v>
      </c>
      <c r="J3193" t="s">
        <v>226</v>
      </c>
      <c r="K3193">
        <v>42759</v>
      </c>
      <c r="L3193">
        <v>5.67</v>
      </c>
    </row>
    <row r="3194" spans="1:12">
      <c r="A3194" t="str">
        <v>CA-2017-119746</v>
      </c>
      <c r="B3194" t="str">
        <f>INDEX(Orders[Customer ID], MATCH(A3194, Orders[Order ID],0))</f>
        <v>CM-12385</v>
      </c>
      <c r="C3194" s="4">
        <f>INDEX(Orders[Order Date], MATCH(A3194, Orders[Order ID],0))</f>
        <v>43062</v>
      </c>
      <c r="D3194">
        <f>SUMIF(Orders[Order ID], A3194, Orders[Sales])</f>
        <v>240.36799999999999</v>
      </c>
      <c r="I3194" t="s">
        <v>1028</v>
      </c>
      <c r="J3194" t="s">
        <v>1029</v>
      </c>
      <c r="K3194">
        <v>43062</v>
      </c>
      <c r="L3194">
        <v>240.36799999999999</v>
      </c>
    </row>
    <row r="3195" spans="1:12">
      <c r="A3195" t="str">
        <v>CA-2017-119809</v>
      </c>
      <c r="B3195" t="str">
        <f>INDEX(Orders[Customer ID], MATCH(A3195, Orders[Order ID],0))</f>
        <v>YS-21880</v>
      </c>
      <c r="C3195" s="4">
        <f>INDEX(Orders[Order Date], MATCH(A3195, Orders[Order ID],0))</f>
        <v>42965</v>
      </c>
      <c r="D3195">
        <f>SUMIF(Orders[Order ID], A3195, Orders[Sales])</f>
        <v>3859.4879999999998</v>
      </c>
      <c r="I3195" t="s">
        <v>2628</v>
      </c>
      <c r="J3195" t="s">
        <v>273</v>
      </c>
      <c r="K3195">
        <v>42965</v>
      </c>
      <c r="L3195">
        <v>3859.4879999999998</v>
      </c>
    </row>
    <row r="3196" spans="1:12">
      <c r="A3196" t="str">
        <v>CA-2017-119914</v>
      </c>
      <c r="B3196" t="str">
        <f>INDEX(Orders[Customer ID], MATCH(A3196, Orders[Order ID],0))</f>
        <v>CC-12220</v>
      </c>
      <c r="C3196" s="4">
        <f>INDEX(Orders[Order Date], MATCH(A3196, Orders[Order ID],0))</f>
        <v>42859</v>
      </c>
      <c r="D3196">
        <f>SUMIF(Orders[Order ID], A3196, Orders[Sales])</f>
        <v>243.16</v>
      </c>
      <c r="I3196" t="s">
        <v>3366</v>
      </c>
      <c r="J3196" t="s">
        <v>499</v>
      </c>
      <c r="K3196">
        <v>42859</v>
      </c>
      <c r="L3196">
        <v>243.16</v>
      </c>
    </row>
    <row r="3197" spans="1:12">
      <c r="A3197" t="str">
        <v>CA-2017-120019</v>
      </c>
      <c r="B3197" t="str">
        <f>INDEX(Orders[Customer ID], MATCH(A3197, Orders[Order ID],0))</f>
        <v>NG-18355</v>
      </c>
      <c r="C3197" s="4">
        <f>INDEX(Orders[Order Date], MATCH(A3197, Orders[Order ID],0))</f>
        <v>42782</v>
      </c>
      <c r="D3197">
        <f>SUMIF(Orders[Order ID], A3197, Orders[Sales])</f>
        <v>594.5</v>
      </c>
      <c r="I3197" t="s">
        <v>3780</v>
      </c>
      <c r="J3197" t="s">
        <v>1289</v>
      </c>
      <c r="K3197">
        <v>42782</v>
      </c>
      <c r="L3197">
        <v>594.5</v>
      </c>
    </row>
    <row r="3198" spans="1:12">
      <c r="A3198" t="str">
        <v>CA-2017-120061</v>
      </c>
      <c r="B3198" t="str">
        <f>INDEX(Orders[Customer ID], MATCH(A3198, Orders[Order ID],0))</f>
        <v>SR-20425</v>
      </c>
      <c r="C3198" s="4">
        <f>INDEX(Orders[Order Date], MATCH(A3198, Orders[Order ID],0))</f>
        <v>43041</v>
      </c>
      <c r="D3198">
        <f>SUMIF(Orders[Order ID], A3198, Orders[Sales])</f>
        <v>155.37200000000001</v>
      </c>
      <c r="I3198" t="s">
        <v>1574</v>
      </c>
      <c r="J3198" t="s">
        <v>250</v>
      </c>
      <c r="K3198">
        <v>43041</v>
      </c>
      <c r="L3198">
        <v>155.37200000000001</v>
      </c>
    </row>
    <row r="3199" spans="1:12">
      <c r="A3199" t="str">
        <v>CA-2017-120168</v>
      </c>
      <c r="B3199" t="str">
        <f>INDEX(Orders[Customer ID], MATCH(A3199, Orders[Order ID],0))</f>
        <v>TB-21625</v>
      </c>
      <c r="C3199" s="4">
        <f>INDEX(Orders[Order Date], MATCH(A3199, Orders[Order ID],0))</f>
        <v>42880</v>
      </c>
      <c r="D3199">
        <f>SUMIF(Orders[Order ID], A3199, Orders[Sales])</f>
        <v>806.05</v>
      </c>
      <c r="I3199" t="s">
        <v>3232</v>
      </c>
      <c r="J3199" t="s">
        <v>877</v>
      </c>
      <c r="K3199">
        <v>42880</v>
      </c>
      <c r="L3199">
        <v>806.05</v>
      </c>
    </row>
    <row r="3200" spans="1:12">
      <c r="A3200" t="str">
        <v>CA-2017-120222</v>
      </c>
      <c r="B3200" t="str">
        <f>INDEX(Orders[Customer ID], MATCH(A3200, Orders[Order ID],0))</f>
        <v>LL-16840</v>
      </c>
      <c r="C3200" s="4">
        <f>INDEX(Orders[Order Date], MATCH(A3200, Orders[Order ID],0))</f>
        <v>42850</v>
      </c>
      <c r="D3200">
        <f>SUMIF(Orders[Order ID], A3200, Orders[Sales])</f>
        <v>92.393999999999991</v>
      </c>
      <c r="I3200" t="s">
        <v>3419</v>
      </c>
      <c r="J3200" t="s">
        <v>3420</v>
      </c>
      <c r="K3200">
        <v>42850</v>
      </c>
      <c r="L3200">
        <v>92.393999999999991</v>
      </c>
    </row>
    <row r="3201" spans="1:12">
      <c r="A3201" t="str">
        <v>CA-2017-120327</v>
      </c>
      <c r="B3201" t="str">
        <f>INDEX(Orders[Customer ID], MATCH(A3201, Orders[Order ID],0))</f>
        <v>WB-21850</v>
      </c>
      <c r="C3201" s="4">
        <f>INDEX(Orders[Order Date], MATCH(A3201, Orders[Order ID],0))</f>
        <v>43050</v>
      </c>
      <c r="D3201">
        <f>SUMIF(Orders[Order ID], A3201, Orders[Sales])</f>
        <v>45.92</v>
      </c>
      <c r="I3201" t="s">
        <v>1333</v>
      </c>
      <c r="J3201" t="s">
        <v>519</v>
      </c>
      <c r="K3201">
        <v>43050</v>
      </c>
      <c r="L3201">
        <v>45.92</v>
      </c>
    </row>
    <row r="3202" spans="1:12">
      <c r="A3202" t="str">
        <v>CA-2017-120376</v>
      </c>
      <c r="B3202" t="str">
        <f>INDEX(Orders[Customer ID], MATCH(A3202, Orders[Order ID],0))</f>
        <v>TP-21130</v>
      </c>
      <c r="C3202" s="4">
        <f>INDEX(Orders[Order Date], MATCH(A3202, Orders[Order ID],0))</f>
        <v>43091</v>
      </c>
      <c r="D3202">
        <f>SUMIF(Orders[Order ID], A3202, Orders[Sales])</f>
        <v>2283.4300000000003</v>
      </c>
      <c r="I3202" t="s">
        <v>225</v>
      </c>
      <c r="J3202" t="s">
        <v>226</v>
      </c>
      <c r="K3202">
        <v>43091</v>
      </c>
      <c r="L3202">
        <v>2283.4300000000003</v>
      </c>
    </row>
    <row r="3203" spans="1:12">
      <c r="A3203" t="str">
        <v>CA-2017-120404</v>
      </c>
      <c r="B3203" t="str">
        <f>INDEX(Orders[Customer ID], MATCH(A3203, Orders[Order ID],0))</f>
        <v>KH-16330</v>
      </c>
      <c r="C3203" s="4">
        <f>INDEX(Orders[Order Date], MATCH(A3203, Orders[Order ID],0))</f>
        <v>43059</v>
      </c>
      <c r="D3203">
        <f>SUMIF(Orders[Order ID], A3203, Orders[Sales])</f>
        <v>623.93000000000006</v>
      </c>
      <c r="I3203" t="s">
        <v>1089</v>
      </c>
      <c r="J3203" t="s">
        <v>1090</v>
      </c>
      <c r="K3203">
        <v>43059</v>
      </c>
      <c r="L3203">
        <v>623.93000000000006</v>
      </c>
    </row>
    <row r="3204" spans="1:12">
      <c r="A3204" t="str">
        <v>CA-2017-120614</v>
      </c>
      <c r="B3204" t="str">
        <f>INDEX(Orders[Customer ID], MATCH(A3204, Orders[Order ID],0))</f>
        <v>SM-20950</v>
      </c>
      <c r="C3204" s="4">
        <f>INDEX(Orders[Order Date], MATCH(A3204, Orders[Order ID],0))</f>
        <v>42885</v>
      </c>
      <c r="D3204">
        <f>SUMIF(Orders[Order ID], A3204, Orders[Sales])</f>
        <v>37.520000000000003</v>
      </c>
      <c r="I3204" t="s">
        <v>3189</v>
      </c>
      <c r="J3204" t="s">
        <v>656</v>
      </c>
      <c r="K3204">
        <v>42885</v>
      </c>
      <c r="L3204">
        <v>37.520000000000003</v>
      </c>
    </row>
    <row r="3205" spans="1:12">
      <c r="A3205" t="str">
        <v>CA-2017-120705</v>
      </c>
      <c r="B3205" t="str">
        <f>INDEX(Orders[Customer ID], MATCH(A3205, Orders[Order ID],0))</f>
        <v>MG-17875</v>
      </c>
      <c r="C3205" s="4">
        <f>INDEX(Orders[Order Date], MATCH(A3205, Orders[Order ID],0))</f>
        <v>42983</v>
      </c>
      <c r="D3205">
        <f>SUMIF(Orders[Order ID], A3205, Orders[Sales])</f>
        <v>147.184</v>
      </c>
      <c r="I3205" t="s">
        <v>2409</v>
      </c>
      <c r="J3205" t="s">
        <v>2410</v>
      </c>
      <c r="K3205">
        <v>42983</v>
      </c>
      <c r="L3205">
        <v>147.184</v>
      </c>
    </row>
    <row r="3206" spans="1:12">
      <c r="A3206" t="str">
        <v>CA-2017-120719</v>
      </c>
      <c r="B3206" t="str">
        <f>INDEX(Orders[Customer ID], MATCH(A3206, Orders[Order ID],0))</f>
        <v>SJ-20125</v>
      </c>
      <c r="C3206" s="4">
        <f>INDEX(Orders[Order Date], MATCH(A3206, Orders[Order ID],0))</f>
        <v>42817</v>
      </c>
      <c r="D3206">
        <f>SUMIF(Orders[Order ID], A3206, Orders[Sales])</f>
        <v>34.76</v>
      </c>
      <c r="I3206" t="s">
        <v>3615</v>
      </c>
      <c r="J3206" t="s">
        <v>2027</v>
      </c>
      <c r="K3206">
        <v>42817</v>
      </c>
      <c r="L3206">
        <v>34.76</v>
      </c>
    </row>
    <row r="3207" spans="1:12">
      <c r="A3207" t="str">
        <v>CA-2017-120761</v>
      </c>
      <c r="B3207" t="str">
        <f>INDEX(Orders[Customer ID], MATCH(A3207, Orders[Order ID],0))</f>
        <v>AB-10150</v>
      </c>
      <c r="C3207" s="4">
        <f>INDEX(Orders[Order Date], MATCH(A3207, Orders[Order ID],0))</f>
        <v>42982</v>
      </c>
      <c r="D3207">
        <f>SUMIF(Orders[Order ID], A3207, Orders[Sales])</f>
        <v>91.96</v>
      </c>
      <c r="I3207" t="s">
        <v>2416</v>
      </c>
      <c r="J3207" t="s">
        <v>1103</v>
      </c>
      <c r="K3207">
        <v>42982</v>
      </c>
      <c r="L3207">
        <v>91.96</v>
      </c>
    </row>
    <row r="3208" spans="1:12">
      <c r="A3208" t="str">
        <v>CA-2017-120894</v>
      </c>
      <c r="B3208" t="str">
        <f>INDEX(Orders[Customer ID], MATCH(A3208, Orders[Order ID],0))</f>
        <v>JL-15130</v>
      </c>
      <c r="C3208" s="4">
        <f>INDEX(Orders[Order Date], MATCH(A3208, Orders[Order ID],0))</f>
        <v>42853</v>
      </c>
      <c r="D3208">
        <f>SUMIF(Orders[Order ID], A3208, Orders[Sales])</f>
        <v>28.08</v>
      </c>
      <c r="I3208" t="s">
        <v>3405</v>
      </c>
      <c r="J3208" t="s">
        <v>262</v>
      </c>
      <c r="K3208">
        <v>42853</v>
      </c>
      <c r="L3208">
        <v>28.08</v>
      </c>
    </row>
    <row r="3209" spans="1:12">
      <c r="A3209" t="str">
        <v>CA-2017-120936</v>
      </c>
      <c r="B3209" t="str">
        <f>INDEX(Orders[Customer ID], MATCH(A3209, Orders[Order ID],0))</f>
        <v>CA-12310</v>
      </c>
      <c r="C3209" s="4">
        <f>INDEX(Orders[Order Date], MATCH(A3209, Orders[Order ID],0))</f>
        <v>43086</v>
      </c>
      <c r="D3209">
        <f>SUMIF(Orders[Order ID], A3209, Orders[Sales])</f>
        <v>495.3</v>
      </c>
      <c r="I3209" t="s">
        <v>365</v>
      </c>
      <c r="J3209" t="s">
        <v>366</v>
      </c>
      <c r="K3209">
        <v>43086</v>
      </c>
      <c r="L3209">
        <v>495.3</v>
      </c>
    </row>
    <row r="3210" spans="1:12">
      <c r="A3210" t="str">
        <v>CA-2017-120999</v>
      </c>
      <c r="B3210" t="str">
        <f>INDEX(Orders[Customer ID], MATCH(A3210, Orders[Order ID],0))</f>
        <v>LC-16930</v>
      </c>
      <c r="C3210" s="4">
        <f>INDEX(Orders[Order Date], MATCH(A3210, Orders[Order ID],0))</f>
        <v>42988</v>
      </c>
      <c r="D3210">
        <f>SUMIF(Orders[Order ID], A3210, Orders[Sales])</f>
        <v>147.16800000000001</v>
      </c>
      <c r="I3210" t="s">
        <v>2311</v>
      </c>
      <c r="J3210" t="s">
        <v>1112</v>
      </c>
      <c r="K3210">
        <v>42988</v>
      </c>
      <c r="L3210">
        <v>147.16800000000001</v>
      </c>
    </row>
    <row r="3211" spans="1:12">
      <c r="A3211" t="str">
        <v>CA-2017-121027</v>
      </c>
      <c r="B3211" t="str">
        <f>INDEX(Orders[Customer ID], MATCH(A3211, Orders[Order ID],0))</f>
        <v>HW-14935</v>
      </c>
      <c r="C3211" s="4">
        <f>INDEX(Orders[Order Date], MATCH(A3211, Orders[Order ID],0))</f>
        <v>42965</v>
      </c>
      <c r="D3211">
        <f>SUMIF(Orders[Order ID], A3211, Orders[Sales])</f>
        <v>2340.06</v>
      </c>
      <c r="I3211" t="s">
        <v>2626</v>
      </c>
      <c r="J3211" t="s">
        <v>2424</v>
      </c>
      <c r="K3211">
        <v>42965</v>
      </c>
      <c r="L3211">
        <v>2340.06</v>
      </c>
    </row>
    <row r="3212" spans="1:12">
      <c r="A3212" t="str">
        <v>CA-2017-121048</v>
      </c>
      <c r="B3212" t="str">
        <f>INDEX(Orders[Customer ID], MATCH(A3212, Orders[Order ID],0))</f>
        <v>TC-21295</v>
      </c>
      <c r="C3212" s="4">
        <f>INDEX(Orders[Order Date], MATCH(A3212, Orders[Order ID],0))</f>
        <v>42930</v>
      </c>
      <c r="D3212">
        <f>SUMIF(Orders[Order ID], A3212, Orders[Sales])</f>
        <v>988.20399999999995</v>
      </c>
      <c r="I3212" t="s">
        <v>2860</v>
      </c>
      <c r="J3212" t="s">
        <v>712</v>
      </c>
      <c r="K3212">
        <v>42930</v>
      </c>
      <c r="L3212">
        <v>988.20399999999995</v>
      </c>
    </row>
    <row r="3213" spans="1:12">
      <c r="A3213" t="str">
        <v>CA-2017-121083</v>
      </c>
      <c r="B3213" t="str">
        <f>INDEX(Orders[Customer ID], MATCH(A3213, Orders[Order ID],0))</f>
        <v>JF-15190</v>
      </c>
      <c r="C3213" s="4">
        <f>INDEX(Orders[Order Date], MATCH(A3213, Orders[Order ID],0))</f>
        <v>42925</v>
      </c>
      <c r="D3213">
        <f>SUMIF(Orders[Order ID], A3213, Orders[Sales])</f>
        <v>847.46</v>
      </c>
      <c r="I3213" t="s">
        <v>2892</v>
      </c>
      <c r="J3213" t="s">
        <v>1655</v>
      </c>
      <c r="K3213">
        <v>42925</v>
      </c>
      <c r="L3213">
        <v>847.46</v>
      </c>
    </row>
    <row r="3214" spans="1:12">
      <c r="A3214" t="str">
        <v>CA-2017-121125</v>
      </c>
      <c r="B3214" t="str">
        <f>INDEX(Orders[Customer ID], MATCH(A3214, Orders[Order ID],0))</f>
        <v>MG-17890</v>
      </c>
      <c r="C3214" s="4">
        <f>INDEX(Orders[Order Date], MATCH(A3214, Orders[Order ID],0))</f>
        <v>42885</v>
      </c>
      <c r="D3214">
        <f>SUMIF(Orders[Order ID], A3214, Orders[Sales])</f>
        <v>205.744</v>
      </c>
      <c r="I3214" t="s">
        <v>3188</v>
      </c>
      <c r="J3214" t="s">
        <v>2131</v>
      </c>
      <c r="K3214">
        <v>42885</v>
      </c>
      <c r="L3214">
        <v>205.744</v>
      </c>
    </row>
    <row r="3215" spans="1:12">
      <c r="A3215" t="str">
        <v>CA-2017-121160</v>
      </c>
      <c r="B3215" t="str">
        <f>INDEX(Orders[Customer ID], MATCH(A3215, Orders[Order ID],0))</f>
        <v>FM-14290</v>
      </c>
      <c r="C3215" s="4">
        <f>INDEX(Orders[Order Date], MATCH(A3215, Orders[Order ID],0))</f>
        <v>43043</v>
      </c>
      <c r="D3215">
        <f>SUMIF(Orders[Order ID], A3215, Orders[Sales])</f>
        <v>65.84</v>
      </c>
      <c r="I3215" t="s">
        <v>1489</v>
      </c>
      <c r="J3215" t="s">
        <v>984</v>
      </c>
      <c r="K3215">
        <v>43043</v>
      </c>
      <c r="L3215">
        <v>65.84</v>
      </c>
    </row>
    <row r="3216" spans="1:12">
      <c r="A3216" t="str">
        <v>CA-2017-121195</v>
      </c>
      <c r="B3216" t="str">
        <f>INDEX(Orders[Customer ID], MATCH(A3216, Orders[Order ID],0))</f>
        <v>NS-18505</v>
      </c>
      <c r="C3216" s="4">
        <f>INDEX(Orders[Order Date], MATCH(A3216, Orders[Order ID],0))</f>
        <v>43093</v>
      </c>
      <c r="D3216">
        <f>SUMIF(Orders[Order ID], A3216, Orders[Sales])</f>
        <v>264.32</v>
      </c>
      <c r="I3216" t="s">
        <v>180</v>
      </c>
      <c r="J3216" t="s">
        <v>181</v>
      </c>
      <c r="K3216">
        <v>43093</v>
      </c>
      <c r="L3216">
        <v>264.32</v>
      </c>
    </row>
    <row r="3217" spans="1:12">
      <c r="A3217" t="str">
        <v>CA-2017-121216</v>
      </c>
      <c r="B3217" t="str">
        <f>INDEX(Orders[Customer ID], MATCH(A3217, Orders[Order ID],0))</f>
        <v>MM-17920</v>
      </c>
      <c r="C3217" s="4">
        <f>INDEX(Orders[Order Date], MATCH(A3217, Orders[Order ID],0))</f>
        <v>43092</v>
      </c>
      <c r="D3217">
        <f>SUMIF(Orders[Order ID], A3217, Orders[Sales])</f>
        <v>57.984000000000002</v>
      </c>
      <c r="I3217" t="s">
        <v>196</v>
      </c>
      <c r="J3217" t="s">
        <v>197</v>
      </c>
      <c r="K3217">
        <v>43092</v>
      </c>
      <c r="L3217">
        <v>57.984000000000002</v>
      </c>
    </row>
    <row r="3218" spans="1:12">
      <c r="A3218" t="str">
        <v>CA-2017-121258</v>
      </c>
      <c r="B3218" t="str">
        <f>INDEX(Orders[Customer ID], MATCH(A3218, Orders[Order ID],0))</f>
        <v>DB-13060</v>
      </c>
      <c r="C3218" s="4">
        <f>INDEX(Orders[Order Date], MATCH(A3218, Orders[Order ID],0))</f>
        <v>42792</v>
      </c>
      <c r="D3218">
        <f>SUMIF(Orders[Order ID], A3218, Orders[Sales])</f>
        <v>380.13600000000002</v>
      </c>
      <c r="I3218" t="s">
        <v>3745</v>
      </c>
      <c r="J3218" t="s">
        <v>425</v>
      </c>
      <c r="K3218">
        <v>42792</v>
      </c>
      <c r="L3218">
        <v>380.13600000000002</v>
      </c>
    </row>
    <row r="3219" spans="1:12">
      <c r="A3219" t="str">
        <v>CA-2017-121293</v>
      </c>
      <c r="B3219" t="str">
        <f>INDEX(Orders[Customer ID], MATCH(A3219, Orders[Order ID],0))</f>
        <v>JC-15775</v>
      </c>
      <c r="C3219" s="4">
        <f>INDEX(Orders[Order Date], MATCH(A3219, Orders[Order ID],0))</f>
        <v>42941</v>
      </c>
      <c r="D3219">
        <f>SUMIF(Orders[Order ID], A3219, Orders[Sales])</f>
        <v>477.09199999999998</v>
      </c>
      <c r="I3219" t="s">
        <v>2781</v>
      </c>
      <c r="J3219" t="s">
        <v>2782</v>
      </c>
      <c r="K3219">
        <v>42941</v>
      </c>
      <c r="L3219">
        <v>477.09199999999998</v>
      </c>
    </row>
    <row r="3220" spans="1:12">
      <c r="A3220" t="str">
        <v>CA-2017-121300</v>
      </c>
      <c r="B3220" t="str">
        <f>INDEX(Orders[Customer ID], MATCH(A3220, Orders[Order ID],0))</f>
        <v>MG-17680</v>
      </c>
      <c r="C3220" s="4">
        <f>INDEX(Orders[Order Date], MATCH(A3220, Orders[Order ID],0))</f>
        <v>43007</v>
      </c>
      <c r="D3220">
        <f>SUMIF(Orders[Order ID], A3220, Orders[Sales])</f>
        <v>693.13000000000011</v>
      </c>
      <c r="I3220" t="s">
        <v>1992</v>
      </c>
      <c r="J3220" t="s">
        <v>1993</v>
      </c>
      <c r="K3220">
        <v>43007</v>
      </c>
      <c r="L3220">
        <v>693.13000000000011</v>
      </c>
    </row>
    <row r="3221" spans="1:12">
      <c r="A3221" t="str">
        <v>CA-2017-121314</v>
      </c>
      <c r="B3221" t="str">
        <f>INDEX(Orders[Customer ID], MATCH(A3221, Orders[Order ID],0))</f>
        <v>BE-11410</v>
      </c>
      <c r="C3221" s="4">
        <f>INDEX(Orders[Order Date], MATCH(A3221, Orders[Order ID],0))</f>
        <v>43001</v>
      </c>
      <c r="D3221">
        <f>SUMIF(Orders[Order ID], A3221, Orders[Sales])</f>
        <v>251.64</v>
      </c>
      <c r="I3221" t="s">
        <v>2107</v>
      </c>
      <c r="J3221" t="s">
        <v>2108</v>
      </c>
      <c r="K3221">
        <v>43001</v>
      </c>
      <c r="L3221">
        <v>251.64</v>
      </c>
    </row>
    <row r="3222" spans="1:12">
      <c r="A3222" t="str">
        <v>CA-2017-121398</v>
      </c>
      <c r="B3222" t="str">
        <f>INDEX(Orders[Customer ID], MATCH(A3222, Orders[Order ID],0))</f>
        <v>FH-14365</v>
      </c>
      <c r="C3222" s="4">
        <f>INDEX(Orders[Order Date], MATCH(A3222, Orders[Order ID],0))</f>
        <v>43094</v>
      </c>
      <c r="D3222">
        <f>SUMIF(Orders[Order ID], A3222, Orders[Sales])</f>
        <v>424.17200000000003</v>
      </c>
      <c r="I3222" t="s">
        <v>134</v>
      </c>
      <c r="J3222" t="s">
        <v>135</v>
      </c>
      <c r="K3222">
        <v>43094</v>
      </c>
      <c r="L3222">
        <v>424.17200000000003</v>
      </c>
    </row>
    <row r="3223" spans="1:12">
      <c r="A3223" t="str">
        <v>CA-2017-121412</v>
      </c>
      <c r="B3223" t="str">
        <f>INDEX(Orders[Customer ID], MATCH(A3223, Orders[Order ID],0))</f>
        <v>BG-11695</v>
      </c>
      <c r="C3223" s="4">
        <f>INDEX(Orders[Order Date], MATCH(A3223, Orders[Order ID],0))</f>
        <v>43001</v>
      </c>
      <c r="D3223">
        <f>SUMIF(Orders[Order ID], A3223, Orders[Sales])</f>
        <v>29.327999999999999</v>
      </c>
      <c r="I3223" t="s">
        <v>2093</v>
      </c>
      <c r="J3223" t="s">
        <v>1002</v>
      </c>
      <c r="K3223">
        <v>43001</v>
      </c>
      <c r="L3223">
        <v>29.327999999999999</v>
      </c>
    </row>
    <row r="3224" spans="1:12">
      <c r="A3224" t="str">
        <v>CA-2017-121419</v>
      </c>
      <c r="B3224" t="str">
        <f>INDEX(Orders[Customer ID], MATCH(A3224, Orders[Order ID],0))</f>
        <v>TC-21475</v>
      </c>
      <c r="C3224" s="4">
        <f>INDEX(Orders[Order Date], MATCH(A3224, Orders[Order ID],0))</f>
        <v>42827</v>
      </c>
      <c r="D3224">
        <f>SUMIF(Orders[Order ID], A3224, Orders[Sales])</f>
        <v>771.8</v>
      </c>
      <c r="I3224" t="s">
        <v>3539</v>
      </c>
      <c r="J3224" t="s">
        <v>2751</v>
      </c>
      <c r="K3224">
        <v>42827</v>
      </c>
      <c r="L3224">
        <v>771.8</v>
      </c>
    </row>
    <row r="3225" spans="1:12">
      <c r="A3225" t="str">
        <v>CA-2017-121468</v>
      </c>
      <c r="B3225" t="str">
        <f>INDEX(Orders[Customer ID], MATCH(A3225, Orders[Order ID],0))</f>
        <v>KD-16345</v>
      </c>
      <c r="C3225" s="4">
        <f>INDEX(Orders[Order Date], MATCH(A3225, Orders[Order ID],0))</f>
        <v>43058</v>
      </c>
      <c r="D3225">
        <f>SUMIF(Orders[Order ID], A3225, Orders[Sales])</f>
        <v>31.968</v>
      </c>
      <c r="I3225" t="s">
        <v>1099</v>
      </c>
      <c r="J3225" t="s">
        <v>1100</v>
      </c>
      <c r="K3225">
        <v>43058</v>
      </c>
      <c r="L3225">
        <v>31.968</v>
      </c>
    </row>
    <row r="3226" spans="1:12">
      <c r="A3226" t="str">
        <v>CA-2017-121489</v>
      </c>
      <c r="B3226" t="str">
        <f>INDEX(Orders[Customer ID], MATCH(A3226, Orders[Order ID],0))</f>
        <v>CM-11815</v>
      </c>
      <c r="C3226" s="4">
        <f>INDEX(Orders[Order Date], MATCH(A3226, Orders[Order ID],0))</f>
        <v>42968</v>
      </c>
      <c r="D3226">
        <f>SUMIF(Orders[Order ID], A3226, Orders[Sales])</f>
        <v>994.46400000000006</v>
      </c>
      <c r="I3226" t="s">
        <v>2597</v>
      </c>
      <c r="J3226" t="s">
        <v>2598</v>
      </c>
      <c r="K3226">
        <v>42968</v>
      </c>
      <c r="L3226">
        <v>994.46400000000006</v>
      </c>
    </row>
    <row r="3227" spans="1:12">
      <c r="A3227" t="str">
        <v>CA-2017-121503</v>
      </c>
      <c r="B3227" t="str">
        <f>INDEX(Orders[Customer ID], MATCH(A3227, Orders[Order ID],0))</f>
        <v>FH-14275</v>
      </c>
      <c r="C3227" s="4">
        <f>INDEX(Orders[Order Date], MATCH(A3227, Orders[Order ID],0))</f>
        <v>42919</v>
      </c>
      <c r="D3227">
        <f>SUMIF(Orders[Order ID], A3227, Orders[Sales])</f>
        <v>871.02800000000002</v>
      </c>
      <c r="I3227" t="s">
        <v>2926</v>
      </c>
      <c r="J3227" t="s">
        <v>1026</v>
      </c>
      <c r="K3227">
        <v>42919</v>
      </c>
      <c r="L3227">
        <v>871.02800000000002</v>
      </c>
    </row>
    <row r="3228" spans="1:12">
      <c r="A3228" t="str">
        <v>CA-2017-121538</v>
      </c>
      <c r="B3228" t="str">
        <f>INDEX(Orders[Customer ID], MATCH(A3228, Orders[Order ID],0))</f>
        <v>RH-19495</v>
      </c>
      <c r="C3228" s="4">
        <f>INDEX(Orders[Order Date], MATCH(A3228, Orders[Order ID],0))</f>
        <v>43067</v>
      </c>
      <c r="D3228">
        <f>SUMIF(Orders[Order ID], A3228, Orders[Sales])</f>
        <v>88.768000000000001</v>
      </c>
      <c r="I3228" t="s">
        <v>889</v>
      </c>
      <c r="J3228" t="s">
        <v>890</v>
      </c>
      <c r="K3228">
        <v>43067</v>
      </c>
      <c r="L3228">
        <v>88.768000000000001</v>
      </c>
    </row>
    <row r="3229" spans="1:12">
      <c r="A3229" t="str">
        <v>CA-2017-121559</v>
      </c>
      <c r="B3229" t="str">
        <f>INDEX(Orders[Customer ID], MATCH(A3229, Orders[Order ID],0))</f>
        <v>HW-14935</v>
      </c>
      <c r="C3229" s="4">
        <f>INDEX(Orders[Order Date], MATCH(A3229, Orders[Order ID],0))</f>
        <v>42887</v>
      </c>
      <c r="D3229">
        <f>SUMIF(Orders[Order ID], A3229, Orders[Sales])</f>
        <v>4472.3200000000006</v>
      </c>
      <c r="I3229" t="s">
        <v>3182</v>
      </c>
      <c r="J3229" t="s">
        <v>2424</v>
      </c>
      <c r="K3229">
        <v>42887</v>
      </c>
      <c r="L3229">
        <v>4472.3200000000006</v>
      </c>
    </row>
    <row r="3230" spans="1:12">
      <c r="A3230" t="str">
        <v>CA-2017-121580</v>
      </c>
      <c r="B3230" t="str">
        <f>INDEX(Orders[Customer ID], MATCH(A3230, Orders[Order ID],0))</f>
        <v>ML-17410</v>
      </c>
      <c r="C3230" s="4">
        <f>INDEX(Orders[Order Date], MATCH(A3230, Orders[Order ID],0))</f>
        <v>42884</v>
      </c>
      <c r="D3230">
        <f>SUMIF(Orders[Order ID], A3230, Orders[Sales])</f>
        <v>522.79000000000008</v>
      </c>
      <c r="I3230" t="s">
        <v>3199</v>
      </c>
      <c r="J3230" t="s">
        <v>1432</v>
      </c>
      <c r="K3230">
        <v>42884</v>
      </c>
      <c r="L3230">
        <v>522.79000000000008</v>
      </c>
    </row>
    <row r="3231" spans="1:12">
      <c r="A3231" t="str">
        <v>CA-2017-121615</v>
      </c>
      <c r="B3231" t="str">
        <f>INDEX(Orders[Customer ID], MATCH(A3231, Orders[Order ID],0))</f>
        <v>DL-12925</v>
      </c>
      <c r="C3231" s="4">
        <f>INDEX(Orders[Order Date], MATCH(A3231, Orders[Order ID],0))</f>
        <v>43042</v>
      </c>
      <c r="D3231">
        <f>SUMIF(Orders[Order ID], A3231, Orders[Sales])</f>
        <v>75.900000000000006</v>
      </c>
      <c r="I3231" t="s">
        <v>1508</v>
      </c>
      <c r="J3231" t="s">
        <v>1509</v>
      </c>
      <c r="K3231">
        <v>43042</v>
      </c>
      <c r="L3231">
        <v>75.900000000000006</v>
      </c>
    </row>
    <row r="3232" spans="1:12">
      <c r="A3232" t="str">
        <v>CA-2017-121643</v>
      </c>
      <c r="B3232" t="str">
        <f>INDEX(Orders[Customer ID], MATCH(A3232, Orders[Order ID],0))</f>
        <v>AB-10105</v>
      </c>
      <c r="C3232" s="4">
        <f>INDEX(Orders[Order Date], MATCH(A3232, Orders[Order ID],0))</f>
        <v>42873</v>
      </c>
      <c r="D3232">
        <f>SUMIF(Orders[Order ID], A3232, Orders[Sales])</f>
        <v>344.70400000000001</v>
      </c>
      <c r="I3232" t="s">
        <v>3276</v>
      </c>
      <c r="J3232" t="s">
        <v>1115</v>
      </c>
      <c r="K3232">
        <v>42873</v>
      </c>
      <c r="L3232">
        <v>344.70400000000001</v>
      </c>
    </row>
    <row r="3233" spans="1:12">
      <c r="A3233" t="str">
        <v>CA-2017-121678</v>
      </c>
      <c r="B3233" t="str">
        <f>INDEX(Orders[Customer ID], MATCH(A3233, Orders[Order ID],0))</f>
        <v>BM-11650</v>
      </c>
      <c r="C3233" s="4">
        <f>INDEX(Orders[Order Date], MATCH(A3233, Orders[Order ID],0))</f>
        <v>43055</v>
      </c>
      <c r="D3233">
        <f>SUMIF(Orders[Order ID], A3233, Orders[Sales])</f>
        <v>1.8240000000000001</v>
      </c>
      <c r="I3233" t="s">
        <v>1218</v>
      </c>
      <c r="J3233" t="s">
        <v>901</v>
      </c>
      <c r="K3233">
        <v>43055</v>
      </c>
      <c r="L3233">
        <v>1.8240000000000001</v>
      </c>
    </row>
    <row r="3234" spans="1:12">
      <c r="A3234" t="str">
        <v>CA-2017-121706</v>
      </c>
      <c r="B3234" t="str">
        <f>INDEX(Orders[Customer ID], MATCH(A3234, Orders[Order ID],0))</f>
        <v>BM-11140</v>
      </c>
      <c r="C3234" s="4">
        <f>INDEX(Orders[Order Date], MATCH(A3234, Orders[Order ID],0))</f>
        <v>42792</v>
      </c>
      <c r="D3234">
        <f>SUMIF(Orders[Order ID], A3234, Orders[Sales])</f>
        <v>356.79</v>
      </c>
      <c r="I3234" t="s">
        <v>3742</v>
      </c>
      <c r="J3234" t="s">
        <v>3743</v>
      </c>
      <c r="K3234">
        <v>42792</v>
      </c>
      <c r="L3234">
        <v>356.79</v>
      </c>
    </row>
    <row r="3235" spans="1:12">
      <c r="A3235" t="str">
        <v>CA-2017-121741</v>
      </c>
      <c r="B3235" t="str">
        <f>INDEX(Orders[Customer ID], MATCH(A3235, Orders[Order ID],0))</f>
        <v>YC-21895</v>
      </c>
      <c r="C3235" s="4">
        <f>INDEX(Orders[Order Date], MATCH(A3235, Orders[Order ID],0))</f>
        <v>43095</v>
      </c>
      <c r="D3235">
        <f>SUMIF(Orders[Order ID], A3235, Orders[Sales])</f>
        <v>750.68</v>
      </c>
      <c r="I3235" t="s">
        <v>108</v>
      </c>
      <c r="J3235" t="s">
        <v>109</v>
      </c>
      <c r="K3235">
        <v>43095</v>
      </c>
      <c r="L3235">
        <v>750.68</v>
      </c>
    </row>
    <row r="3236" spans="1:12">
      <c r="A3236" t="str">
        <v>CA-2017-121790</v>
      </c>
      <c r="B3236" t="str">
        <f>INDEX(Orders[Customer ID], MATCH(A3236, Orders[Order ID],0))</f>
        <v>LP-17095</v>
      </c>
      <c r="C3236" s="4">
        <f>INDEX(Orders[Order Date], MATCH(A3236, Orders[Order ID],0))</f>
        <v>42765</v>
      </c>
      <c r="D3236">
        <f>SUMIF(Orders[Order ID], A3236, Orders[Sales])</f>
        <v>2113.567</v>
      </c>
      <c r="I3236" t="s">
        <v>3823</v>
      </c>
      <c r="J3236" t="s">
        <v>293</v>
      </c>
      <c r="K3236">
        <v>42765</v>
      </c>
      <c r="L3236">
        <v>2113.567</v>
      </c>
    </row>
    <row r="3237" spans="1:12">
      <c r="A3237" t="str">
        <v>CA-2017-121804</v>
      </c>
      <c r="B3237" t="str">
        <f>INDEX(Orders[Customer ID], MATCH(A3237, Orders[Order ID],0))</f>
        <v>LP-17095</v>
      </c>
      <c r="C3237" s="4">
        <f>INDEX(Orders[Order Date], MATCH(A3237, Orders[Order ID],0))</f>
        <v>42797</v>
      </c>
      <c r="D3237">
        <f>SUMIF(Orders[Order ID], A3237, Orders[Sales])</f>
        <v>72.8</v>
      </c>
      <c r="I3237" t="s">
        <v>3723</v>
      </c>
      <c r="J3237" t="s">
        <v>293</v>
      </c>
      <c r="K3237">
        <v>42797</v>
      </c>
      <c r="L3237">
        <v>72.8</v>
      </c>
    </row>
    <row r="3238" spans="1:12">
      <c r="A3238" t="str">
        <v>CA-2017-121818</v>
      </c>
      <c r="B3238" t="str">
        <f>INDEX(Orders[Customer ID], MATCH(A3238, Orders[Order ID],0))</f>
        <v>JH-15430</v>
      </c>
      <c r="C3238" s="4">
        <f>INDEX(Orders[Order Date], MATCH(A3238, Orders[Order ID],0))</f>
        <v>43059</v>
      </c>
      <c r="D3238">
        <f>SUMIF(Orders[Order ID], A3238, Orders[Sales])</f>
        <v>52.695999999999998</v>
      </c>
      <c r="I3238" t="s">
        <v>1070</v>
      </c>
      <c r="J3238" t="s">
        <v>148</v>
      </c>
      <c r="K3238">
        <v>43059</v>
      </c>
      <c r="L3238">
        <v>52.695999999999998</v>
      </c>
    </row>
    <row r="3239" spans="1:12">
      <c r="A3239" t="str">
        <v>CA-2017-121839</v>
      </c>
      <c r="B3239" t="str">
        <f>INDEX(Orders[Customer ID], MATCH(A3239, Orders[Order ID],0))</f>
        <v>MH-18115</v>
      </c>
      <c r="C3239" s="4">
        <f>INDEX(Orders[Order Date], MATCH(A3239, Orders[Order ID],0))</f>
        <v>43002</v>
      </c>
      <c r="D3239">
        <f>SUMIF(Orders[Order ID], A3239, Orders[Sales])</f>
        <v>1169.694</v>
      </c>
      <c r="I3239" t="s">
        <v>2064</v>
      </c>
      <c r="J3239" t="s">
        <v>130</v>
      </c>
      <c r="K3239">
        <v>43002</v>
      </c>
      <c r="L3239">
        <v>1169.694</v>
      </c>
    </row>
    <row r="3240" spans="1:12">
      <c r="A3240" t="str">
        <v>CA-2017-121853</v>
      </c>
      <c r="B3240" t="str">
        <f>INDEX(Orders[Customer ID], MATCH(A3240, Orders[Order ID],0))</f>
        <v>DB-13660</v>
      </c>
      <c r="C3240" s="4">
        <f>INDEX(Orders[Order Date], MATCH(A3240, Orders[Order ID],0))</f>
        <v>43001</v>
      </c>
      <c r="D3240">
        <f>SUMIF(Orders[Order ID], A3240, Orders[Sales])</f>
        <v>878.81600000000003</v>
      </c>
      <c r="I3240" t="s">
        <v>2114</v>
      </c>
      <c r="J3240" t="s">
        <v>325</v>
      </c>
      <c r="K3240">
        <v>43001</v>
      </c>
      <c r="L3240">
        <v>878.81600000000003</v>
      </c>
    </row>
    <row r="3241" spans="1:12">
      <c r="A3241" t="str">
        <v>CA-2017-121888</v>
      </c>
      <c r="B3241" t="str">
        <f>INDEX(Orders[Customer ID], MATCH(A3241, Orders[Order ID],0))</f>
        <v>CL-11890</v>
      </c>
      <c r="C3241" s="4">
        <f>INDEX(Orders[Order Date], MATCH(A3241, Orders[Order ID],0))</f>
        <v>42993</v>
      </c>
      <c r="D3241">
        <f>SUMIF(Orders[Order ID], A3241, Orders[Sales])</f>
        <v>1081.69</v>
      </c>
      <c r="I3241" t="s">
        <v>2241</v>
      </c>
      <c r="J3241" t="s">
        <v>2242</v>
      </c>
      <c r="K3241">
        <v>42993</v>
      </c>
      <c r="L3241">
        <v>1081.69</v>
      </c>
    </row>
    <row r="3242" spans="1:12">
      <c r="A3242" t="str">
        <v>CA-2017-121909</v>
      </c>
      <c r="B3242" t="str">
        <f>INDEX(Orders[Customer ID], MATCH(A3242, Orders[Order ID],0))</f>
        <v>EA-14035</v>
      </c>
      <c r="C3242" s="4">
        <f>INDEX(Orders[Order Date], MATCH(A3242, Orders[Order ID],0))</f>
        <v>42947</v>
      </c>
      <c r="D3242">
        <f>SUMIF(Orders[Order ID], A3242, Orders[Sales])</f>
        <v>54.816000000000003</v>
      </c>
      <c r="I3242" t="s">
        <v>2729</v>
      </c>
      <c r="J3242" t="s">
        <v>2730</v>
      </c>
      <c r="K3242">
        <v>42947</v>
      </c>
      <c r="L3242">
        <v>54.816000000000003</v>
      </c>
    </row>
    <row r="3243" spans="1:12">
      <c r="A3243" t="str">
        <v>CA-2017-122007</v>
      </c>
      <c r="B3243" t="str">
        <f>INDEX(Orders[Customer ID], MATCH(A3243, Orders[Order ID],0))</f>
        <v>JK-15325</v>
      </c>
      <c r="C3243" s="4">
        <f>INDEX(Orders[Order Date], MATCH(A3243, Orders[Order ID],0))</f>
        <v>42812</v>
      </c>
      <c r="D3243">
        <f>SUMIF(Orders[Order ID], A3243, Orders[Sales])</f>
        <v>90.86</v>
      </c>
      <c r="I3243" t="s">
        <v>3650</v>
      </c>
      <c r="J3243" t="s">
        <v>3651</v>
      </c>
      <c r="K3243">
        <v>42812</v>
      </c>
      <c r="L3243">
        <v>90.86</v>
      </c>
    </row>
    <row r="3244" spans="1:12">
      <c r="A3244" t="str">
        <v>CA-2017-122028</v>
      </c>
      <c r="B3244" t="str">
        <f>INDEX(Orders[Customer ID], MATCH(A3244, Orders[Order ID],0))</f>
        <v>CK-12205</v>
      </c>
      <c r="C3244" s="4">
        <f>INDEX(Orders[Order Date], MATCH(A3244, Orders[Order ID],0))</f>
        <v>42965</v>
      </c>
      <c r="D3244">
        <f>SUMIF(Orders[Order ID], A3244, Orders[Sales])</f>
        <v>10.782</v>
      </c>
      <c r="I3244" t="s">
        <v>2631</v>
      </c>
      <c r="J3244" t="s">
        <v>1063</v>
      </c>
      <c r="K3244">
        <v>42965</v>
      </c>
      <c r="L3244">
        <v>10.782</v>
      </c>
    </row>
    <row r="3245" spans="1:12">
      <c r="A3245" t="str">
        <v>CA-2017-122035</v>
      </c>
      <c r="B3245" t="str">
        <f>INDEX(Orders[Customer ID], MATCH(A3245, Orders[Order ID],0))</f>
        <v>EM-13825</v>
      </c>
      <c r="C3245" s="4">
        <f>INDEX(Orders[Order Date], MATCH(A3245, Orders[Order ID],0))</f>
        <v>42936</v>
      </c>
      <c r="D3245">
        <f>SUMIF(Orders[Order ID], A3245, Orders[Sales])</f>
        <v>1107.68</v>
      </c>
      <c r="I3245" t="s">
        <v>2827</v>
      </c>
      <c r="J3245" t="s">
        <v>1463</v>
      </c>
      <c r="K3245">
        <v>42936</v>
      </c>
      <c r="L3245">
        <v>1107.68</v>
      </c>
    </row>
    <row r="3246" spans="1:12">
      <c r="A3246" t="str">
        <v>CA-2017-122056</v>
      </c>
      <c r="B3246" t="str">
        <f>INDEX(Orders[Customer ID], MATCH(A3246, Orders[Order ID],0))</f>
        <v>PG-18895</v>
      </c>
      <c r="C3246" s="4">
        <f>INDEX(Orders[Order Date], MATCH(A3246, Orders[Order ID],0))</f>
        <v>42899</v>
      </c>
      <c r="D3246">
        <f>SUMIF(Orders[Order ID], A3246, Orders[Sales])</f>
        <v>181.86</v>
      </c>
      <c r="I3246" t="s">
        <v>3088</v>
      </c>
      <c r="J3246" t="s">
        <v>1520</v>
      </c>
      <c r="K3246">
        <v>42899</v>
      </c>
      <c r="L3246">
        <v>181.86</v>
      </c>
    </row>
    <row r="3247" spans="1:12">
      <c r="A3247" t="str">
        <v>CA-2017-122077</v>
      </c>
      <c r="B3247" t="str">
        <f>INDEX(Orders[Customer ID], MATCH(A3247, Orders[Order ID],0))</f>
        <v>JF-15295</v>
      </c>
      <c r="C3247" s="4">
        <f>INDEX(Orders[Order Date], MATCH(A3247, Orders[Order ID],0))</f>
        <v>42874</v>
      </c>
      <c r="D3247">
        <f>SUMIF(Orders[Order ID], A3247, Orders[Sales])</f>
        <v>109.208</v>
      </c>
      <c r="I3247" t="s">
        <v>3260</v>
      </c>
      <c r="J3247" t="s">
        <v>3261</v>
      </c>
      <c r="K3247">
        <v>42874</v>
      </c>
      <c r="L3247">
        <v>109.208</v>
      </c>
    </row>
    <row r="3248" spans="1:12">
      <c r="A3248" t="str">
        <v>CA-2017-122105</v>
      </c>
      <c r="B3248" t="str">
        <f>INDEX(Orders[Customer ID], MATCH(A3248, Orders[Order ID],0))</f>
        <v>CJ-12010</v>
      </c>
      <c r="C3248" s="4">
        <f>INDEX(Orders[Order Date], MATCH(A3248, Orders[Order ID],0))</f>
        <v>42910</v>
      </c>
      <c r="D3248">
        <f>SUMIF(Orders[Order ID], A3248, Orders[Sales])</f>
        <v>95.92</v>
      </c>
      <c r="I3248" t="s">
        <v>3003</v>
      </c>
      <c r="J3248" t="s">
        <v>3004</v>
      </c>
      <c r="K3248">
        <v>42910</v>
      </c>
      <c r="L3248">
        <v>95.92</v>
      </c>
    </row>
    <row r="3249" spans="1:12">
      <c r="A3249" t="str">
        <v>CA-2017-122112</v>
      </c>
      <c r="B3249" t="str">
        <f>INDEX(Orders[Customer ID], MATCH(A3249, Orders[Order ID],0))</f>
        <v>CA-11965</v>
      </c>
      <c r="C3249" s="4">
        <f>INDEX(Orders[Order Date], MATCH(A3249, Orders[Order ID],0))</f>
        <v>43003</v>
      </c>
      <c r="D3249">
        <f>SUMIF(Orders[Order ID], A3249, Orders[Sales])</f>
        <v>24.448</v>
      </c>
      <c r="I3249" t="s">
        <v>2052</v>
      </c>
      <c r="J3249" t="s">
        <v>2053</v>
      </c>
      <c r="K3249">
        <v>43003</v>
      </c>
      <c r="L3249">
        <v>24.448</v>
      </c>
    </row>
    <row r="3250" spans="1:12">
      <c r="A3250" t="str">
        <v>CA-2017-122154</v>
      </c>
      <c r="B3250" t="str">
        <f>INDEX(Orders[Customer ID], MATCH(A3250, Orders[Order ID],0))</f>
        <v>SA-20830</v>
      </c>
      <c r="C3250" s="4">
        <f>INDEX(Orders[Order Date], MATCH(A3250, Orders[Order ID],0))</f>
        <v>42834</v>
      </c>
      <c r="D3250">
        <f>SUMIF(Orders[Order ID], A3250, Orders[Sales])</f>
        <v>284.19</v>
      </c>
      <c r="I3250" t="s">
        <v>3514</v>
      </c>
      <c r="J3250" t="s">
        <v>1628</v>
      </c>
      <c r="K3250">
        <v>42834</v>
      </c>
      <c r="L3250">
        <v>284.19</v>
      </c>
    </row>
    <row r="3251" spans="1:12">
      <c r="A3251" t="str">
        <v>CA-2017-122175</v>
      </c>
      <c r="B3251" t="str">
        <f>INDEX(Orders[Customer ID], MATCH(A3251, Orders[Order ID],0))</f>
        <v>CA-12775</v>
      </c>
      <c r="C3251" s="4">
        <f>INDEX(Orders[Order Date], MATCH(A3251, Orders[Order ID],0))</f>
        <v>42867</v>
      </c>
      <c r="D3251">
        <f>SUMIF(Orders[Order ID], A3251, Orders[Sales])</f>
        <v>153.41000000000003</v>
      </c>
      <c r="I3251" t="s">
        <v>3315</v>
      </c>
      <c r="J3251" t="s">
        <v>2509</v>
      </c>
      <c r="K3251">
        <v>42867</v>
      </c>
      <c r="L3251">
        <v>153.41000000000003</v>
      </c>
    </row>
    <row r="3252" spans="1:12">
      <c r="A3252" t="str">
        <v>CA-2017-122196</v>
      </c>
      <c r="B3252" t="str">
        <f>INDEX(Orders[Customer ID], MATCH(A3252, Orders[Order ID],0))</f>
        <v>CA-12265</v>
      </c>
      <c r="C3252" s="4">
        <f>INDEX(Orders[Order Date], MATCH(A3252, Orders[Order ID],0))</f>
        <v>43000</v>
      </c>
      <c r="D3252">
        <f>SUMIF(Orders[Order ID], A3252, Orders[Sales])</f>
        <v>391.98</v>
      </c>
      <c r="I3252" t="s">
        <v>2129</v>
      </c>
      <c r="J3252" t="s">
        <v>1485</v>
      </c>
      <c r="K3252">
        <v>43000</v>
      </c>
      <c r="L3252">
        <v>391.98</v>
      </c>
    </row>
    <row r="3253" spans="1:12">
      <c r="A3253" t="str">
        <v>CA-2017-122280</v>
      </c>
      <c r="B3253" t="str">
        <f>INDEX(Orders[Customer ID], MATCH(A3253, Orders[Order ID],0))</f>
        <v>SH-20395</v>
      </c>
      <c r="C3253" s="4">
        <f>INDEX(Orders[Order Date], MATCH(A3253, Orders[Order ID],0))</f>
        <v>42988</v>
      </c>
      <c r="D3253">
        <f>SUMIF(Orders[Order ID], A3253, Orders[Sales])</f>
        <v>18.760000000000002</v>
      </c>
      <c r="I3253" t="s">
        <v>2324</v>
      </c>
      <c r="J3253" t="s">
        <v>627</v>
      </c>
      <c r="K3253">
        <v>42988</v>
      </c>
      <c r="L3253">
        <v>18.760000000000002</v>
      </c>
    </row>
    <row r="3254" spans="1:12">
      <c r="A3254" t="str">
        <v>CA-2017-122308</v>
      </c>
      <c r="B3254" t="str">
        <f>INDEX(Orders[Customer ID], MATCH(A3254, Orders[Order ID],0))</f>
        <v>MV-17485</v>
      </c>
      <c r="C3254" s="4">
        <f>INDEX(Orders[Order Date], MATCH(A3254, Orders[Order ID],0))</f>
        <v>42818</v>
      </c>
      <c r="D3254">
        <f>SUMIF(Orders[Order ID], A3254, Orders[Sales])</f>
        <v>271.76400000000001</v>
      </c>
      <c r="I3254" t="s">
        <v>3606</v>
      </c>
      <c r="J3254" t="s">
        <v>726</v>
      </c>
      <c r="K3254">
        <v>42818</v>
      </c>
      <c r="L3254">
        <v>271.76400000000001</v>
      </c>
    </row>
    <row r="3255" spans="1:12">
      <c r="A3255" t="str">
        <v>CA-2017-122364</v>
      </c>
      <c r="B3255" t="str">
        <f>INDEX(Orders[Customer ID], MATCH(A3255, Orders[Order ID],0))</f>
        <v>FA-14230</v>
      </c>
      <c r="C3255" s="4">
        <f>INDEX(Orders[Order Date], MATCH(A3255, Orders[Order ID],0))</f>
        <v>43002</v>
      </c>
      <c r="D3255">
        <f>SUMIF(Orders[Order ID], A3255, Orders[Sales])</f>
        <v>1365.48</v>
      </c>
      <c r="I3255" t="s">
        <v>2072</v>
      </c>
      <c r="J3255" t="s">
        <v>2073</v>
      </c>
      <c r="K3255">
        <v>43002</v>
      </c>
      <c r="L3255">
        <v>1365.48</v>
      </c>
    </row>
    <row r="3256" spans="1:12">
      <c r="A3256" t="str">
        <v>CA-2017-122490</v>
      </c>
      <c r="B3256" t="str">
        <f>INDEX(Orders[Customer ID], MATCH(A3256, Orders[Order ID],0))</f>
        <v>TT-21070</v>
      </c>
      <c r="C3256" s="4">
        <f>INDEX(Orders[Order Date], MATCH(A3256, Orders[Order ID],0))</f>
        <v>43052</v>
      </c>
      <c r="D3256">
        <f>SUMIF(Orders[Order ID], A3256, Orders[Sales])</f>
        <v>3321.2779999999998</v>
      </c>
      <c r="I3256" t="s">
        <v>1257</v>
      </c>
      <c r="J3256" t="s">
        <v>880</v>
      </c>
      <c r="K3256">
        <v>43052</v>
      </c>
      <c r="L3256">
        <v>3321.2779999999998</v>
      </c>
    </row>
    <row r="3257" spans="1:12">
      <c r="A3257" t="str">
        <v>CA-2017-122504</v>
      </c>
      <c r="B3257" t="str">
        <f>INDEX(Orders[Customer ID], MATCH(A3257, Orders[Order ID],0))</f>
        <v>DB-13270</v>
      </c>
      <c r="C3257" s="4">
        <f>INDEX(Orders[Order Date], MATCH(A3257, Orders[Order ID],0))</f>
        <v>43046</v>
      </c>
      <c r="D3257">
        <f>SUMIF(Orders[Order ID], A3257, Orders[Sales])</f>
        <v>821.51400000000001</v>
      </c>
      <c r="I3257" t="s">
        <v>1392</v>
      </c>
      <c r="J3257" t="s">
        <v>1393</v>
      </c>
      <c r="K3257">
        <v>43046</v>
      </c>
      <c r="L3257">
        <v>821.51400000000001</v>
      </c>
    </row>
    <row r="3258" spans="1:12">
      <c r="A3258" t="str">
        <v>CA-2017-122539</v>
      </c>
      <c r="B3258" t="str">
        <f>INDEX(Orders[Customer ID], MATCH(A3258, Orders[Order ID],0))</f>
        <v>SC-20305</v>
      </c>
      <c r="C3258" s="4">
        <f>INDEX(Orders[Order Date], MATCH(A3258, Orders[Order ID],0))</f>
        <v>43070</v>
      </c>
      <c r="D3258">
        <f>SUMIF(Orders[Order ID], A3258, Orders[Sales])</f>
        <v>422.90899999999999</v>
      </c>
      <c r="I3258" t="s">
        <v>841</v>
      </c>
      <c r="J3258" t="s">
        <v>842</v>
      </c>
      <c r="K3258">
        <v>43070</v>
      </c>
      <c r="L3258">
        <v>422.90899999999999</v>
      </c>
    </row>
    <row r="3259" spans="1:12">
      <c r="A3259" t="str">
        <v>CA-2017-122595</v>
      </c>
      <c r="B3259" t="str">
        <f>INDEX(Orders[Customer ID], MATCH(A3259, Orders[Order ID],0))</f>
        <v>GM-14455</v>
      </c>
      <c r="C3259" s="4">
        <f>INDEX(Orders[Order Date], MATCH(A3259, Orders[Order ID],0))</f>
        <v>43083</v>
      </c>
      <c r="D3259">
        <f>SUMIF(Orders[Order ID], A3259, Orders[Sales])</f>
        <v>282.68799999999999</v>
      </c>
      <c r="I3259" t="s">
        <v>413</v>
      </c>
      <c r="J3259" t="s">
        <v>414</v>
      </c>
      <c r="K3259">
        <v>43083</v>
      </c>
      <c r="L3259">
        <v>282.68799999999999</v>
      </c>
    </row>
    <row r="3260" spans="1:12">
      <c r="A3260" t="str">
        <v>CA-2017-122644</v>
      </c>
      <c r="B3260" t="str">
        <f>INDEX(Orders[Customer ID], MATCH(A3260, Orders[Order ID],0))</f>
        <v>SF-20965</v>
      </c>
      <c r="C3260" s="4">
        <f>INDEX(Orders[Order Date], MATCH(A3260, Orders[Order ID],0))</f>
        <v>43051</v>
      </c>
      <c r="D3260">
        <f>SUMIF(Orders[Order ID], A3260, Orders[Sales])</f>
        <v>29.392000000000003</v>
      </c>
      <c r="I3260" t="s">
        <v>1303</v>
      </c>
      <c r="J3260" t="s">
        <v>1304</v>
      </c>
      <c r="K3260">
        <v>43051</v>
      </c>
      <c r="L3260">
        <v>29.392000000000003</v>
      </c>
    </row>
    <row r="3261" spans="1:12">
      <c r="A3261" t="str">
        <v>CA-2017-122693</v>
      </c>
      <c r="B3261" t="str">
        <f>INDEX(Orders[Customer ID], MATCH(A3261, Orders[Order ID],0))</f>
        <v>NH-18610</v>
      </c>
      <c r="C3261" s="4">
        <f>INDEX(Orders[Order Date], MATCH(A3261, Orders[Order ID],0))</f>
        <v>42785</v>
      </c>
      <c r="D3261">
        <f>SUMIF(Orders[Order ID], A3261, Orders[Sales])</f>
        <v>1245.8599999999999</v>
      </c>
      <c r="I3261" t="s">
        <v>3763</v>
      </c>
      <c r="J3261" t="s">
        <v>3006</v>
      </c>
      <c r="K3261">
        <v>42785</v>
      </c>
      <c r="L3261">
        <v>1245.8599999999999</v>
      </c>
    </row>
    <row r="3262" spans="1:12">
      <c r="A3262" t="str">
        <v>CA-2017-122700</v>
      </c>
      <c r="B3262" t="str">
        <f>INDEX(Orders[Customer ID], MATCH(A3262, Orders[Order ID],0))</f>
        <v>LT-17110</v>
      </c>
      <c r="C3262" s="4">
        <f>INDEX(Orders[Order Date], MATCH(A3262, Orders[Order ID],0))</f>
        <v>43065</v>
      </c>
      <c r="D3262">
        <f>SUMIF(Orders[Order ID], A3262, Orders[Sales])</f>
        <v>220.75200000000001</v>
      </c>
      <c r="I3262" t="s">
        <v>927</v>
      </c>
      <c r="J3262" t="s">
        <v>928</v>
      </c>
      <c r="K3262">
        <v>43065</v>
      </c>
      <c r="L3262">
        <v>220.75200000000001</v>
      </c>
    </row>
    <row r="3263" spans="1:12">
      <c r="A3263" t="str">
        <v>CA-2017-122707</v>
      </c>
      <c r="B3263" t="str">
        <f>INDEX(Orders[Customer ID], MATCH(A3263, Orders[Order ID],0))</f>
        <v>EB-13750</v>
      </c>
      <c r="C3263" s="4">
        <f>INDEX(Orders[Order Date], MATCH(A3263, Orders[Order ID],0))</f>
        <v>42841</v>
      </c>
      <c r="D3263">
        <f>SUMIF(Orders[Order ID], A3263, Orders[Sales])</f>
        <v>503.22</v>
      </c>
      <c r="I3263" t="s">
        <v>3470</v>
      </c>
      <c r="J3263" t="s">
        <v>956</v>
      </c>
      <c r="K3263">
        <v>42841</v>
      </c>
      <c r="L3263">
        <v>503.22</v>
      </c>
    </row>
    <row r="3264" spans="1:12">
      <c r="A3264" t="str">
        <v>CA-2017-122735</v>
      </c>
      <c r="B3264" t="str">
        <f>INDEX(Orders[Customer ID], MATCH(A3264, Orders[Order ID],0))</f>
        <v>BD-11320</v>
      </c>
      <c r="C3264" s="4">
        <f>INDEX(Orders[Order Date], MATCH(A3264, Orders[Order ID],0))</f>
        <v>42837</v>
      </c>
      <c r="D3264">
        <f>SUMIF(Orders[Order ID], A3264, Orders[Sales])</f>
        <v>69.66</v>
      </c>
      <c r="I3264" t="s">
        <v>3495</v>
      </c>
      <c r="J3264" t="s">
        <v>910</v>
      </c>
      <c r="K3264">
        <v>42837</v>
      </c>
      <c r="L3264">
        <v>69.66</v>
      </c>
    </row>
    <row r="3265" spans="1:12">
      <c r="A3265" t="str">
        <v>CA-2017-122763</v>
      </c>
      <c r="B3265" t="str">
        <f>INDEX(Orders[Customer ID], MATCH(A3265, Orders[Order ID],0))</f>
        <v>HG-14845</v>
      </c>
      <c r="C3265" s="4">
        <f>INDEX(Orders[Order Date], MATCH(A3265, Orders[Order ID],0))</f>
        <v>42814</v>
      </c>
      <c r="D3265">
        <f>SUMIF(Orders[Order ID], A3265, Orders[Sales])</f>
        <v>330.76800000000003</v>
      </c>
      <c r="I3265" t="s">
        <v>3631</v>
      </c>
      <c r="J3265" t="s">
        <v>1451</v>
      </c>
      <c r="K3265">
        <v>42814</v>
      </c>
      <c r="L3265">
        <v>330.76800000000003</v>
      </c>
    </row>
    <row r="3266" spans="1:12">
      <c r="A3266" t="str">
        <v>CA-2017-122770</v>
      </c>
      <c r="B3266" t="str">
        <f>INDEX(Orders[Customer ID], MATCH(A3266, Orders[Order ID],0))</f>
        <v>EP-13915</v>
      </c>
      <c r="C3266" s="4">
        <f>INDEX(Orders[Order Date], MATCH(A3266, Orders[Order ID],0))</f>
        <v>43082</v>
      </c>
      <c r="D3266">
        <f>SUMIF(Orders[Order ID], A3266, Orders[Sales])</f>
        <v>261.52</v>
      </c>
      <c r="I3266" t="s">
        <v>442</v>
      </c>
      <c r="J3266" t="s">
        <v>328</v>
      </c>
      <c r="K3266">
        <v>43082</v>
      </c>
      <c r="L3266">
        <v>261.52</v>
      </c>
    </row>
    <row r="3267" spans="1:12">
      <c r="A3267" t="str">
        <v>CA-2017-122798</v>
      </c>
      <c r="B3267" t="str">
        <f>INDEX(Orders[Customer ID], MATCH(A3267, Orders[Order ID],0))</f>
        <v>SV-20935</v>
      </c>
      <c r="C3267" s="4">
        <f>INDEX(Orders[Order Date], MATCH(A3267, Orders[Order ID],0))</f>
        <v>43097</v>
      </c>
      <c r="D3267">
        <f>SUMIF(Orders[Order ID], A3267, Orders[Sales])</f>
        <v>122.53</v>
      </c>
      <c r="I3267" t="s">
        <v>93</v>
      </c>
      <c r="J3267" t="s">
        <v>94</v>
      </c>
      <c r="K3267">
        <v>43097</v>
      </c>
      <c r="L3267">
        <v>122.53</v>
      </c>
    </row>
    <row r="3268" spans="1:12">
      <c r="A3268" t="str">
        <v>CA-2017-122945</v>
      </c>
      <c r="B3268" t="str">
        <f>INDEX(Orders[Customer ID], MATCH(A3268, Orders[Order ID],0))</f>
        <v>MB-18085</v>
      </c>
      <c r="C3268" s="4">
        <f>INDEX(Orders[Order Date], MATCH(A3268, Orders[Order ID],0))</f>
        <v>43055</v>
      </c>
      <c r="D3268">
        <f>SUMIF(Orders[Order ID], A3268, Orders[Sales])</f>
        <v>17.309999999999999</v>
      </c>
      <c r="I3268" t="s">
        <v>1215</v>
      </c>
      <c r="J3268" t="s">
        <v>1216</v>
      </c>
      <c r="K3268">
        <v>43055</v>
      </c>
      <c r="L3268">
        <v>17.309999999999999</v>
      </c>
    </row>
    <row r="3269" spans="1:12">
      <c r="A3269" t="str">
        <v>CA-2017-122987</v>
      </c>
      <c r="B3269" t="str">
        <f>INDEX(Orders[Customer ID], MATCH(A3269, Orders[Order ID],0))</f>
        <v>SJ-20215</v>
      </c>
      <c r="C3269" s="4">
        <f>INDEX(Orders[Order Date], MATCH(A3269, Orders[Order ID],0))</f>
        <v>42963</v>
      </c>
      <c r="D3269">
        <f>SUMIF(Orders[Order ID], A3269, Orders[Sales])</f>
        <v>80.563999999999993</v>
      </c>
      <c r="I3269" t="s">
        <v>2648</v>
      </c>
      <c r="J3269" t="s">
        <v>816</v>
      </c>
      <c r="K3269">
        <v>42963</v>
      </c>
      <c r="L3269">
        <v>80.563999999999993</v>
      </c>
    </row>
    <row r="3270" spans="1:12">
      <c r="A3270" t="str">
        <v>CA-2017-122994</v>
      </c>
      <c r="B3270" t="str">
        <f>INDEX(Orders[Customer ID], MATCH(A3270, Orders[Order ID],0))</f>
        <v>MV-17485</v>
      </c>
      <c r="C3270" s="4">
        <f>INDEX(Orders[Order Date], MATCH(A3270, Orders[Order ID],0))</f>
        <v>42772</v>
      </c>
      <c r="D3270">
        <f>SUMIF(Orders[Order ID], A3270, Orders[Sales])</f>
        <v>359.97</v>
      </c>
      <c r="I3270" t="s">
        <v>3799</v>
      </c>
      <c r="J3270" t="s">
        <v>726</v>
      </c>
      <c r="K3270">
        <v>42772</v>
      </c>
      <c r="L3270">
        <v>359.97</v>
      </c>
    </row>
    <row r="3271" spans="1:12">
      <c r="A3271" t="str">
        <v>CA-2017-123001</v>
      </c>
      <c r="B3271" t="str">
        <f>INDEX(Orders[Customer ID], MATCH(A3271, Orders[Order ID],0))</f>
        <v>AW-10840</v>
      </c>
      <c r="C3271" s="4">
        <f>INDEX(Orders[Order Date], MATCH(A3271, Orders[Order ID],0))</f>
        <v>42980</v>
      </c>
      <c r="D3271">
        <f>SUMIF(Orders[Order ID], A3271, Orders[Sales])</f>
        <v>284.98400000000004</v>
      </c>
      <c r="I3271" t="s">
        <v>2481</v>
      </c>
      <c r="J3271" t="s">
        <v>496</v>
      </c>
      <c r="K3271">
        <v>42980</v>
      </c>
      <c r="L3271">
        <v>284.98400000000004</v>
      </c>
    </row>
    <row r="3272" spans="1:12">
      <c r="A3272" t="str">
        <v>CA-2017-123022</v>
      </c>
      <c r="B3272" t="str">
        <f>INDEX(Orders[Customer ID], MATCH(A3272, Orders[Order ID],0))</f>
        <v>SC-20050</v>
      </c>
      <c r="C3272" s="4">
        <f>INDEX(Orders[Order Date], MATCH(A3272, Orders[Order ID],0))</f>
        <v>42981</v>
      </c>
      <c r="D3272">
        <f>SUMIF(Orders[Order ID], A3272, Orders[Sales])</f>
        <v>367.53000000000003</v>
      </c>
      <c r="I3272" t="s">
        <v>2457</v>
      </c>
      <c r="J3272" t="s">
        <v>1087</v>
      </c>
      <c r="K3272">
        <v>42981</v>
      </c>
      <c r="L3272">
        <v>367.53000000000003</v>
      </c>
    </row>
    <row r="3273" spans="1:12">
      <c r="A3273" t="str">
        <v>CA-2017-123029</v>
      </c>
      <c r="B3273" t="str">
        <f>INDEX(Orders[Customer ID], MATCH(A3273, Orders[Order ID],0))</f>
        <v>BT-11530</v>
      </c>
      <c r="C3273" s="4">
        <f>INDEX(Orders[Order Date], MATCH(A3273, Orders[Order ID],0))</f>
        <v>43008</v>
      </c>
      <c r="D3273">
        <f>SUMIF(Orders[Order ID], A3273, Orders[Sales])</f>
        <v>159.97999999999999</v>
      </c>
      <c r="I3273" t="s">
        <v>1981</v>
      </c>
      <c r="J3273" t="s">
        <v>1982</v>
      </c>
      <c r="K3273">
        <v>43008</v>
      </c>
      <c r="L3273">
        <v>159.97999999999999</v>
      </c>
    </row>
    <row r="3274" spans="1:12">
      <c r="A3274" t="str">
        <v>CA-2017-123036</v>
      </c>
      <c r="B3274" t="str">
        <f>INDEX(Orders[Customer ID], MATCH(A3274, Orders[Order ID],0))</f>
        <v>HA-14905</v>
      </c>
      <c r="C3274" s="4">
        <f>INDEX(Orders[Order Date], MATCH(A3274, Orders[Order ID],0))</f>
        <v>42988</v>
      </c>
      <c r="D3274">
        <f>SUMIF(Orders[Order ID], A3274, Orders[Sales])</f>
        <v>296.952</v>
      </c>
      <c r="I3274" t="s">
        <v>2332</v>
      </c>
      <c r="J3274" t="s">
        <v>1695</v>
      </c>
      <c r="K3274">
        <v>42988</v>
      </c>
      <c r="L3274">
        <v>296.952</v>
      </c>
    </row>
    <row r="3275" spans="1:12">
      <c r="A3275" t="str">
        <v>CA-2017-123043</v>
      </c>
      <c r="B3275" t="str">
        <f>INDEX(Orders[Customer ID], MATCH(A3275, Orders[Order ID],0))</f>
        <v>AH-10195</v>
      </c>
      <c r="C3275" s="4">
        <f>INDEX(Orders[Order Date], MATCH(A3275, Orders[Order ID],0))</f>
        <v>42971</v>
      </c>
      <c r="D3275">
        <f>SUMIF(Orders[Order ID], A3275, Orders[Sales])</f>
        <v>28.416</v>
      </c>
      <c r="I3275" t="s">
        <v>2579</v>
      </c>
      <c r="J3275" t="s">
        <v>1460</v>
      </c>
      <c r="K3275">
        <v>42971</v>
      </c>
      <c r="L3275">
        <v>28.416</v>
      </c>
    </row>
    <row r="3276" spans="1:12">
      <c r="A3276" t="str">
        <v>CA-2017-123071</v>
      </c>
      <c r="B3276" t="str">
        <f>INDEX(Orders[Customer ID], MATCH(A3276, Orders[Order ID],0))</f>
        <v>CC-12550</v>
      </c>
      <c r="C3276" s="4">
        <f>INDEX(Orders[Order Date], MATCH(A3276, Orders[Order ID],0))</f>
        <v>43072</v>
      </c>
      <c r="D3276">
        <f>SUMIF(Orders[Order ID], A3276, Orders[Sales])</f>
        <v>10.368</v>
      </c>
      <c r="I3276" t="s">
        <v>728</v>
      </c>
      <c r="J3276" t="s">
        <v>729</v>
      </c>
      <c r="K3276">
        <v>43072</v>
      </c>
      <c r="L3276">
        <v>10.368</v>
      </c>
    </row>
    <row r="3277" spans="1:12">
      <c r="A3277" t="str">
        <v>CA-2017-123085</v>
      </c>
      <c r="B3277" t="str">
        <f>INDEX(Orders[Customer ID], MATCH(A3277, Orders[Order ID],0))</f>
        <v>EJ-13720</v>
      </c>
      <c r="C3277" s="4">
        <f>INDEX(Orders[Order Date], MATCH(A3277, Orders[Order ID],0))</f>
        <v>42797</v>
      </c>
      <c r="D3277">
        <f>SUMIF(Orders[Order ID], A3277, Orders[Sales])</f>
        <v>1219.7920000000001</v>
      </c>
      <c r="I3277" t="s">
        <v>3729</v>
      </c>
      <c r="J3277" t="s">
        <v>3730</v>
      </c>
      <c r="K3277">
        <v>42797</v>
      </c>
      <c r="L3277">
        <v>1219.7920000000001</v>
      </c>
    </row>
    <row r="3278" spans="1:12">
      <c r="A3278" t="str">
        <v>CA-2017-123134</v>
      </c>
      <c r="B3278" t="str">
        <f>INDEX(Orders[Customer ID], MATCH(A3278, Orders[Order ID],0))</f>
        <v>DW-13585</v>
      </c>
      <c r="C3278" s="4">
        <f>INDEX(Orders[Order Date], MATCH(A3278, Orders[Order ID],0))</f>
        <v>42857</v>
      </c>
      <c r="D3278">
        <f>SUMIF(Orders[Order ID], A3278, Orders[Sales])</f>
        <v>129.93</v>
      </c>
      <c r="I3278" t="s">
        <v>3371</v>
      </c>
      <c r="J3278" t="s">
        <v>3372</v>
      </c>
      <c r="K3278">
        <v>42857</v>
      </c>
      <c r="L3278">
        <v>129.93</v>
      </c>
    </row>
    <row r="3279" spans="1:12">
      <c r="A3279" t="str">
        <v>CA-2017-123239</v>
      </c>
      <c r="B3279" t="str">
        <f>INDEX(Orders[Customer ID], MATCH(A3279, Orders[Order ID],0))</f>
        <v>MG-18145</v>
      </c>
      <c r="C3279" s="4">
        <f>INDEX(Orders[Order Date], MATCH(A3279, Orders[Order ID],0))</f>
        <v>42943</v>
      </c>
      <c r="D3279">
        <f>SUMIF(Orders[Order ID], A3279, Orders[Sales])</f>
        <v>91.031999999999996</v>
      </c>
      <c r="I3279" t="s">
        <v>2767</v>
      </c>
      <c r="J3279" t="s">
        <v>1881</v>
      </c>
      <c r="K3279">
        <v>42943</v>
      </c>
      <c r="L3279">
        <v>91.031999999999996</v>
      </c>
    </row>
    <row r="3280" spans="1:12">
      <c r="A3280" t="str">
        <v>CA-2017-123246</v>
      </c>
      <c r="B3280" t="str">
        <f>INDEX(Orders[Customer ID], MATCH(A3280, Orders[Order ID],0))</f>
        <v>AJ-10960</v>
      </c>
      <c r="C3280" s="4">
        <f>INDEX(Orders[Order Date], MATCH(A3280, Orders[Order ID],0))</f>
        <v>43025</v>
      </c>
      <c r="D3280">
        <f>SUMIF(Orders[Order ID], A3280, Orders[Sales])</f>
        <v>10.64</v>
      </c>
      <c r="I3280" t="s">
        <v>1772</v>
      </c>
      <c r="J3280" t="s">
        <v>1773</v>
      </c>
      <c r="K3280">
        <v>43025</v>
      </c>
      <c r="L3280">
        <v>10.64</v>
      </c>
    </row>
    <row r="3281" spans="1:12">
      <c r="A3281" t="str">
        <v>CA-2017-123351</v>
      </c>
      <c r="B3281" t="str">
        <f>INDEX(Orders[Customer ID], MATCH(A3281, Orders[Order ID],0))</f>
        <v>KT-16480</v>
      </c>
      <c r="C3281" s="4">
        <f>INDEX(Orders[Order Date], MATCH(A3281, Orders[Order ID],0))</f>
        <v>42999</v>
      </c>
      <c r="D3281">
        <f>SUMIF(Orders[Order ID], A3281, Orders[Sales])</f>
        <v>80.48</v>
      </c>
      <c r="I3281" t="s">
        <v>2142</v>
      </c>
      <c r="J3281" t="s">
        <v>2143</v>
      </c>
      <c r="K3281">
        <v>42999</v>
      </c>
      <c r="L3281">
        <v>80.48</v>
      </c>
    </row>
    <row r="3282" spans="1:12">
      <c r="A3282" t="str">
        <v>CA-2017-123372</v>
      </c>
      <c r="B3282" t="str">
        <f>INDEX(Orders[Customer ID], MATCH(A3282, Orders[Order ID],0))</f>
        <v>DG-13300</v>
      </c>
      <c r="C3282" s="4">
        <f>INDEX(Orders[Order Date], MATCH(A3282, Orders[Order ID],0))</f>
        <v>43067</v>
      </c>
      <c r="D3282">
        <f>SUMIF(Orders[Order ID], A3282, Orders[Sales])</f>
        <v>2059.85</v>
      </c>
      <c r="I3282" t="s">
        <v>892</v>
      </c>
      <c r="J3282" t="s">
        <v>893</v>
      </c>
      <c r="K3282">
        <v>43067</v>
      </c>
      <c r="L3282">
        <v>2059.85</v>
      </c>
    </row>
    <row r="3283" spans="1:12">
      <c r="A3283" t="str">
        <v>CA-2017-123491</v>
      </c>
      <c r="B3283" t="str">
        <f>INDEX(Orders[Customer ID], MATCH(A3283, Orders[Order ID],0))</f>
        <v>JK-15205</v>
      </c>
      <c r="C3283" s="4">
        <f>INDEX(Orders[Order Date], MATCH(A3283, Orders[Order ID],0))</f>
        <v>43038</v>
      </c>
      <c r="D3283">
        <f>SUMIF(Orders[Order ID], A3283, Orders[Sales])</f>
        <v>1993.7719999999999</v>
      </c>
      <c r="I3283" t="s">
        <v>1596</v>
      </c>
      <c r="J3283" t="s">
        <v>1597</v>
      </c>
      <c r="K3283">
        <v>43038</v>
      </c>
      <c r="L3283">
        <v>1993.7719999999999</v>
      </c>
    </row>
    <row r="3284" spans="1:12">
      <c r="A3284" t="str">
        <v>CA-2017-123624</v>
      </c>
      <c r="B3284" t="str">
        <f>INDEX(Orders[Customer ID], MATCH(A3284, Orders[Order ID],0))</f>
        <v>SE-20110</v>
      </c>
      <c r="C3284" s="4">
        <f>INDEX(Orders[Order Date], MATCH(A3284, Orders[Order ID],0))</f>
        <v>43052</v>
      </c>
      <c r="D3284">
        <f>SUMIF(Orders[Order ID], A3284, Orders[Sales])</f>
        <v>82.95</v>
      </c>
      <c r="I3284" t="s">
        <v>1275</v>
      </c>
      <c r="J3284" t="s">
        <v>284</v>
      </c>
      <c r="K3284">
        <v>43052</v>
      </c>
      <c r="L3284">
        <v>82.95</v>
      </c>
    </row>
    <row r="3285" spans="1:12">
      <c r="A3285" t="str">
        <v>CA-2017-123638</v>
      </c>
      <c r="B3285" t="str">
        <f>INDEX(Orders[Customer ID], MATCH(A3285, Orders[Order ID],0))</f>
        <v>MA-17995</v>
      </c>
      <c r="C3285" s="4">
        <f>INDEX(Orders[Order Date], MATCH(A3285, Orders[Order ID],0))</f>
        <v>42913</v>
      </c>
      <c r="D3285">
        <f>SUMIF(Orders[Order ID], A3285, Orders[Sales])</f>
        <v>191.64599999999999</v>
      </c>
      <c r="I3285" t="s">
        <v>2974</v>
      </c>
      <c r="J3285" t="s">
        <v>2975</v>
      </c>
      <c r="K3285">
        <v>42913</v>
      </c>
      <c r="L3285">
        <v>191.64599999999999</v>
      </c>
    </row>
    <row r="3286" spans="1:12">
      <c r="A3286" t="str">
        <v>CA-2017-123659</v>
      </c>
      <c r="B3286" t="str">
        <f>INDEX(Orders[Customer ID], MATCH(A3286, Orders[Order ID],0))</f>
        <v>MN-17935</v>
      </c>
      <c r="C3286" s="4">
        <f>INDEX(Orders[Order Date], MATCH(A3286, Orders[Order ID],0))</f>
        <v>42776</v>
      </c>
      <c r="D3286">
        <f>SUMIF(Orders[Order ID], A3286, Orders[Sales])</f>
        <v>23.12</v>
      </c>
      <c r="I3286" t="s">
        <v>3793</v>
      </c>
      <c r="J3286" t="s">
        <v>947</v>
      </c>
      <c r="K3286">
        <v>42776</v>
      </c>
      <c r="L3286">
        <v>23.12</v>
      </c>
    </row>
    <row r="3287" spans="1:12">
      <c r="A3287" t="str">
        <v>CA-2017-123687</v>
      </c>
      <c r="B3287" t="str">
        <f>INDEX(Orders[Customer ID], MATCH(A3287, Orders[Order ID],0))</f>
        <v>KC-16675</v>
      </c>
      <c r="C3287" s="4">
        <f>INDEX(Orders[Order Date], MATCH(A3287, Orders[Order ID],0))</f>
        <v>42881</v>
      </c>
      <c r="D3287">
        <f>SUMIF(Orders[Order ID], A3287, Orders[Sales])</f>
        <v>234.2</v>
      </c>
      <c r="I3287" t="s">
        <v>3225</v>
      </c>
      <c r="J3287" t="s">
        <v>1501</v>
      </c>
      <c r="K3287">
        <v>42881</v>
      </c>
      <c r="L3287">
        <v>234.2</v>
      </c>
    </row>
    <row r="3288" spans="1:12">
      <c r="A3288" t="str">
        <v>CA-2017-123701</v>
      </c>
      <c r="B3288" t="str">
        <f>INDEX(Orders[Customer ID], MATCH(A3288, Orders[Order ID],0))</f>
        <v>PG-18820</v>
      </c>
      <c r="C3288" s="4">
        <f>INDEX(Orders[Order Date], MATCH(A3288, Orders[Order ID],0))</f>
        <v>43063</v>
      </c>
      <c r="D3288">
        <f>SUMIF(Orders[Order ID], A3288, Orders[Sales])</f>
        <v>27.76</v>
      </c>
      <c r="I3288" t="s">
        <v>996</v>
      </c>
      <c r="J3288" t="s">
        <v>997</v>
      </c>
      <c r="K3288">
        <v>43063</v>
      </c>
      <c r="L3288">
        <v>27.76</v>
      </c>
    </row>
    <row r="3289" spans="1:12">
      <c r="A3289" t="str">
        <v>CA-2017-123778</v>
      </c>
      <c r="B3289" t="str">
        <f>INDEX(Orders[Customer ID], MATCH(A3289, Orders[Order ID],0))</f>
        <v>BS-11755</v>
      </c>
      <c r="C3289" s="4">
        <f>INDEX(Orders[Order Date], MATCH(A3289, Orders[Order ID],0))</f>
        <v>43001</v>
      </c>
      <c r="D3289">
        <f>SUMIF(Orders[Order ID], A3289, Orders[Sales])</f>
        <v>186.78400000000002</v>
      </c>
      <c r="I3289" t="s">
        <v>2104</v>
      </c>
      <c r="J3289" t="s">
        <v>48</v>
      </c>
      <c r="K3289">
        <v>43001</v>
      </c>
      <c r="L3289">
        <v>186.78400000000002</v>
      </c>
    </row>
    <row r="3290" spans="1:12">
      <c r="A3290" t="str">
        <v>CA-2017-123967</v>
      </c>
      <c r="B3290" t="str">
        <f>INDEX(Orders[Customer ID], MATCH(A3290, Orders[Order ID],0))</f>
        <v>SF-20200</v>
      </c>
      <c r="C3290" s="4">
        <f>INDEX(Orders[Order Date], MATCH(A3290, Orders[Order ID],0))</f>
        <v>43040</v>
      </c>
      <c r="D3290">
        <f>SUMIF(Orders[Order ID], A3290, Orders[Sales])</f>
        <v>2690.74</v>
      </c>
      <c r="I3290" t="s">
        <v>1577</v>
      </c>
      <c r="J3290" t="s">
        <v>1578</v>
      </c>
      <c r="K3290">
        <v>43040</v>
      </c>
      <c r="L3290">
        <v>2690.74</v>
      </c>
    </row>
    <row r="3291" spans="1:12">
      <c r="A3291" t="str">
        <v>CA-2017-123981</v>
      </c>
      <c r="B3291" t="str">
        <f>INDEX(Orders[Customer ID], MATCH(A3291, Orders[Order ID],0))</f>
        <v>RW-19630</v>
      </c>
      <c r="C3291" s="4">
        <f>INDEX(Orders[Order Date], MATCH(A3291, Orders[Order ID],0))</f>
        <v>43010</v>
      </c>
      <c r="D3291">
        <f>SUMIF(Orders[Order ID], A3291, Orders[Sales])</f>
        <v>65.989999999999995</v>
      </c>
      <c r="I3291" t="s">
        <v>1944</v>
      </c>
      <c r="J3291" t="s">
        <v>1945</v>
      </c>
      <c r="K3291">
        <v>43010</v>
      </c>
      <c r="L3291">
        <v>65.989999999999995</v>
      </c>
    </row>
    <row r="3292" spans="1:12">
      <c r="A3292" t="str">
        <v>CA-2017-124086</v>
      </c>
      <c r="B3292" t="str">
        <f>INDEX(Orders[Customer ID], MATCH(A3292, Orders[Order ID],0))</f>
        <v>MP-18175</v>
      </c>
      <c r="C3292" s="4">
        <f>INDEX(Orders[Order Date], MATCH(A3292, Orders[Order ID],0))</f>
        <v>42776</v>
      </c>
      <c r="D3292">
        <f>SUMIF(Orders[Order ID], A3292, Orders[Sales])</f>
        <v>203.983</v>
      </c>
      <c r="I3292" t="s">
        <v>3792</v>
      </c>
      <c r="J3292" t="s">
        <v>410</v>
      </c>
      <c r="K3292">
        <v>42776</v>
      </c>
      <c r="L3292">
        <v>203.983</v>
      </c>
    </row>
    <row r="3293" spans="1:12">
      <c r="A3293" t="str">
        <v>CA-2017-124114</v>
      </c>
      <c r="B3293" t="str">
        <f>INDEX(Orders[Customer ID], MATCH(A3293, Orders[Order ID],0))</f>
        <v>RS-19765</v>
      </c>
      <c r="C3293" s="4">
        <f>INDEX(Orders[Order Date], MATCH(A3293, Orders[Order ID],0))</f>
        <v>42796</v>
      </c>
      <c r="D3293">
        <f>SUMIF(Orders[Order ID], A3293, Orders[Sales])</f>
        <v>0.55600000000000005</v>
      </c>
      <c r="I3293" t="s">
        <v>3739</v>
      </c>
      <c r="J3293" t="s">
        <v>981</v>
      </c>
      <c r="K3293">
        <v>42796</v>
      </c>
      <c r="L3293">
        <v>0.55600000000000005</v>
      </c>
    </row>
    <row r="3294" spans="1:12">
      <c r="A3294" t="str">
        <v>CA-2017-124191</v>
      </c>
      <c r="B3294" t="str">
        <f>INDEX(Orders[Customer ID], MATCH(A3294, Orders[Order ID],0))</f>
        <v>TS-21610</v>
      </c>
      <c r="C3294" s="4">
        <f>INDEX(Orders[Order Date], MATCH(A3294, Orders[Order ID],0))</f>
        <v>42898</v>
      </c>
      <c r="D3294">
        <f>SUMIF(Orders[Order ID], A3294, Orders[Sales])</f>
        <v>8.8559999999999999</v>
      </c>
      <c r="I3294" t="s">
        <v>3101</v>
      </c>
      <c r="J3294" t="s">
        <v>1453</v>
      </c>
      <c r="K3294">
        <v>42898</v>
      </c>
      <c r="L3294">
        <v>8.8559999999999999</v>
      </c>
    </row>
    <row r="3295" spans="1:12">
      <c r="A3295" t="str">
        <v>CA-2017-124205</v>
      </c>
      <c r="B3295" t="str">
        <f>INDEX(Orders[Customer ID], MATCH(A3295, Orders[Order ID],0))</f>
        <v>TC-21145</v>
      </c>
      <c r="C3295" s="4">
        <f>INDEX(Orders[Order Date], MATCH(A3295, Orders[Order ID],0))</f>
        <v>42993</v>
      </c>
      <c r="D3295">
        <f>SUMIF(Orders[Order ID], A3295, Orders[Sales])</f>
        <v>1038.26</v>
      </c>
      <c r="I3295" t="s">
        <v>2251</v>
      </c>
      <c r="J3295" t="s">
        <v>2252</v>
      </c>
      <c r="K3295">
        <v>42993</v>
      </c>
      <c r="L3295">
        <v>1038.26</v>
      </c>
    </row>
    <row r="3296" spans="1:12">
      <c r="A3296" t="str">
        <v>CA-2017-124261</v>
      </c>
      <c r="B3296" t="str">
        <f>INDEX(Orders[Customer ID], MATCH(A3296, Orders[Order ID],0))</f>
        <v>JE-15715</v>
      </c>
      <c r="C3296" s="4">
        <f>INDEX(Orders[Order Date], MATCH(A3296, Orders[Order ID],0))</f>
        <v>43053</v>
      </c>
      <c r="D3296">
        <f>SUMIF(Orders[Order ID], A3296, Orders[Sales])</f>
        <v>34.24</v>
      </c>
      <c r="I3296" t="s">
        <v>1243</v>
      </c>
      <c r="J3296" t="s">
        <v>1244</v>
      </c>
      <c r="K3296">
        <v>43053</v>
      </c>
      <c r="L3296">
        <v>34.24</v>
      </c>
    </row>
    <row r="3297" spans="1:12">
      <c r="A3297" t="str">
        <v>CA-2017-124296</v>
      </c>
      <c r="B3297" t="str">
        <f>INDEX(Orders[Customer ID], MATCH(A3297, Orders[Order ID],0))</f>
        <v>CS-12355</v>
      </c>
      <c r="C3297" s="4">
        <f>INDEX(Orders[Order Date], MATCH(A3297, Orders[Order ID],0))</f>
        <v>43093</v>
      </c>
      <c r="D3297">
        <f>SUMIF(Orders[Order ID], A3297, Orders[Sales])</f>
        <v>712.85</v>
      </c>
      <c r="I3297" t="s">
        <v>168</v>
      </c>
      <c r="J3297" t="s">
        <v>169</v>
      </c>
      <c r="K3297">
        <v>43093</v>
      </c>
      <c r="L3297">
        <v>712.85</v>
      </c>
    </row>
    <row r="3298" spans="1:12">
      <c r="A3298" t="str">
        <v>CA-2017-124401</v>
      </c>
      <c r="B3298" t="str">
        <f>INDEX(Orders[Customer ID], MATCH(A3298, Orders[Order ID],0))</f>
        <v>RD-19900</v>
      </c>
      <c r="C3298" s="4">
        <f>INDEX(Orders[Order Date], MATCH(A3298, Orders[Order ID],0))</f>
        <v>42985</v>
      </c>
      <c r="D3298">
        <f>SUMIF(Orders[Order ID], A3298, Orders[Sales])</f>
        <v>317.62400000000002</v>
      </c>
      <c r="I3298" t="s">
        <v>2381</v>
      </c>
      <c r="J3298" t="s">
        <v>2382</v>
      </c>
      <c r="K3298">
        <v>42985</v>
      </c>
      <c r="L3298">
        <v>317.62400000000002</v>
      </c>
    </row>
    <row r="3299" spans="1:12">
      <c r="A3299" t="str">
        <v>CA-2017-124436</v>
      </c>
      <c r="B3299" t="str">
        <f>INDEX(Orders[Customer ID], MATCH(A3299, Orders[Order ID],0))</f>
        <v>SA-20830</v>
      </c>
      <c r="C3299" s="4">
        <f>INDEX(Orders[Order Date], MATCH(A3299, Orders[Order ID],0))</f>
        <v>42813</v>
      </c>
      <c r="D3299">
        <f>SUMIF(Orders[Order ID], A3299, Orders[Sales])</f>
        <v>770.20999999999992</v>
      </c>
      <c r="I3299" t="s">
        <v>3636</v>
      </c>
      <c r="J3299" t="s">
        <v>1628</v>
      </c>
      <c r="K3299">
        <v>42813</v>
      </c>
      <c r="L3299">
        <v>770.20999999999992</v>
      </c>
    </row>
    <row r="3300" spans="1:12">
      <c r="A3300" t="str">
        <v>CA-2017-124576</v>
      </c>
      <c r="B3300" t="str">
        <f>INDEX(Orders[Customer ID], MATCH(A3300, Orders[Order ID],0))</f>
        <v>HK-14890</v>
      </c>
      <c r="C3300" s="4">
        <f>INDEX(Orders[Order Date], MATCH(A3300, Orders[Order ID],0))</f>
        <v>42948</v>
      </c>
      <c r="D3300">
        <f>SUMIF(Orders[Order ID], A3300, Orders[Sales])</f>
        <v>54.896000000000001</v>
      </c>
      <c r="I3300" t="s">
        <v>2725</v>
      </c>
      <c r="J3300" t="s">
        <v>2726</v>
      </c>
      <c r="K3300">
        <v>42948</v>
      </c>
      <c r="L3300">
        <v>54.896000000000001</v>
      </c>
    </row>
    <row r="3301" spans="1:12">
      <c r="A3301" t="str">
        <v>CA-2017-124597</v>
      </c>
      <c r="B3301" t="str">
        <f>INDEX(Orders[Customer ID], MATCH(A3301, Orders[Order ID],0))</f>
        <v>AS-10630</v>
      </c>
      <c r="C3301" s="4">
        <f>INDEX(Orders[Order Date], MATCH(A3301, Orders[Order ID],0))</f>
        <v>42855</v>
      </c>
      <c r="D3301">
        <f>SUMIF(Orders[Order ID], A3301, Orders[Sales])</f>
        <v>32.088000000000001</v>
      </c>
      <c r="I3301" t="s">
        <v>3384</v>
      </c>
      <c r="J3301" t="s">
        <v>1989</v>
      </c>
      <c r="K3301">
        <v>42855</v>
      </c>
      <c r="L3301">
        <v>32.088000000000001</v>
      </c>
    </row>
    <row r="3302" spans="1:12">
      <c r="A3302" t="str">
        <v>CA-2017-124674</v>
      </c>
      <c r="B3302" t="str">
        <f>INDEX(Orders[Customer ID], MATCH(A3302, Orders[Order ID],0))</f>
        <v>JB-16000</v>
      </c>
      <c r="C3302" s="4">
        <f>INDEX(Orders[Order Date], MATCH(A3302, Orders[Order ID],0))</f>
        <v>43056</v>
      </c>
      <c r="D3302">
        <f>SUMIF(Orders[Order ID], A3302, Orders[Sales])</f>
        <v>327.7328</v>
      </c>
      <c r="I3302" t="s">
        <v>1172</v>
      </c>
      <c r="J3302" t="s">
        <v>1173</v>
      </c>
      <c r="K3302">
        <v>43056</v>
      </c>
      <c r="L3302">
        <v>327.7328</v>
      </c>
    </row>
    <row r="3303" spans="1:12">
      <c r="A3303" t="str">
        <v>CA-2017-124716</v>
      </c>
      <c r="B3303" t="str">
        <f>INDEX(Orders[Customer ID], MATCH(A3303, Orders[Order ID],0))</f>
        <v>BD-11560</v>
      </c>
      <c r="C3303" s="4">
        <f>INDEX(Orders[Order Date], MATCH(A3303, Orders[Order ID],0))</f>
        <v>42821</v>
      </c>
      <c r="D3303">
        <f>SUMIF(Orders[Order ID], A3303, Orders[Sales])</f>
        <v>168.57999999999998</v>
      </c>
      <c r="I3303" t="s">
        <v>3579</v>
      </c>
      <c r="J3303" t="s">
        <v>3580</v>
      </c>
      <c r="K3303">
        <v>42821</v>
      </c>
      <c r="L3303">
        <v>168.57999999999998</v>
      </c>
    </row>
    <row r="3304" spans="1:12">
      <c r="A3304" t="str">
        <v>CA-2017-124744</v>
      </c>
      <c r="B3304" t="str">
        <f>INDEX(Orders[Customer ID], MATCH(A3304, Orders[Order ID],0))</f>
        <v>EH-14125</v>
      </c>
      <c r="C3304" s="4">
        <f>INDEX(Orders[Order Date], MATCH(A3304, Orders[Order ID],0))</f>
        <v>42907</v>
      </c>
      <c r="D3304">
        <f>SUMIF(Orders[Order ID], A3304, Orders[Sales])</f>
        <v>536.48</v>
      </c>
      <c r="I3304" t="s">
        <v>3021</v>
      </c>
      <c r="J3304" t="s">
        <v>2733</v>
      </c>
      <c r="K3304">
        <v>42907</v>
      </c>
      <c r="L3304">
        <v>536.48</v>
      </c>
    </row>
    <row r="3305" spans="1:12">
      <c r="A3305" t="str">
        <v>CA-2017-124765</v>
      </c>
      <c r="B3305" t="str">
        <f>INDEX(Orders[Customer ID], MATCH(A3305, Orders[Order ID],0))</f>
        <v>HZ-14950</v>
      </c>
      <c r="C3305" s="4">
        <f>INDEX(Orders[Order Date], MATCH(A3305, Orders[Order ID],0))</f>
        <v>43064</v>
      </c>
      <c r="D3305">
        <f>SUMIF(Orders[Order ID], A3305, Orders[Sales])</f>
        <v>723.92</v>
      </c>
      <c r="I3305" t="s">
        <v>960</v>
      </c>
      <c r="J3305" t="s">
        <v>961</v>
      </c>
      <c r="K3305">
        <v>43064</v>
      </c>
      <c r="L3305">
        <v>723.92</v>
      </c>
    </row>
    <row r="3306" spans="1:12">
      <c r="A3306" t="str">
        <v>CA-2017-124828</v>
      </c>
      <c r="B3306" t="str">
        <f>INDEX(Orders[Customer ID], MATCH(A3306, Orders[Order ID],0))</f>
        <v>YS-21880</v>
      </c>
      <c r="C3306" s="4">
        <f>INDEX(Orders[Order Date], MATCH(A3306, Orders[Order ID],0))</f>
        <v>42919</v>
      </c>
      <c r="D3306">
        <f>SUMIF(Orders[Order ID], A3306, Orders[Sales])</f>
        <v>9.5519999999999996</v>
      </c>
      <c r="I3306" t="s">
        <v>2922</v>
      </c>
      <c r="J3306" t="s">
        <v>273</v>
      </c>
      <c r="K3306">
        <v>42919</v>
      </c>
      <c r="L3306">
        <v>9.5519999999999996</v>
      </c>
    </row>
    <row r="3307" spans="1:12">
      <c r="A3307" t="str">
        <v>CA-2017-124898</v>
      </c>
      <c r="B3307" t="str">
        <f>INDEX(Orders[Customer ID], MATCH(A3307, Orders[Order ID],0))</f>
        <v>DB-12910</v>
      </c>
      <c r="C3307" s="4">
        <f>INDEX(Orders[Order Date], MATCH(A3307, Orders[Order ID],0))</f>
        <v>42989</v>
      </c>
      <c r="D3307">
        <f>SUMIF(Orders[Order ID], A3307, Orders[Sales])</f>
        <v>184.66</v>
      </c>
      <c r="I3307" t="s">
        <v>2292</v>
      </c>
      <c r="J3307" t="s">
        <v>562</v>
      </c>
      <c r="K3307">
        <v>42989</v>
      </c>
      <c r="L3307">
        <v>184.66</v>
      </c>
    </row>
    <row r="3308" spans="1:12">
      <c r="A3308" t="str">
        <v>CA-2017-124940</v>
      </c>
      <c r="B3308" t="str">
        <f>INDEX(Orders[Customer ID], MATCH(A3308, Orders[Order ID],0))</f>
        <v>DK-13090</v>
      </c>
      <c r="C3308" s="4">
        <f>INDEX(Orders[Order Date], MATCH(A3308, Orders[Order ID],0))</f>
        <v>42787</v>
      </c>
      <c r="D3308">
        <f>SUMIF(Orders[Order ID], A3308, Orders[Sales])</f>
        <v>47.904000000000003</v>
      </c>
      <c r="I3308" t="s">
        <v>3754</v>
      </c>
      <c r="J3308" t="s">
        <v>1153</v>
      </c>
      <c r="K3308">
        <v>42787</v>
      </c>
      <c r="L3308">
        <v>47.904000000000003</v>
      </c>
    </row>
    <row r="3309" spans="1:12">
      <c r="A3309" t="str">
        <v>CA-2017-125101</v>
      </c>
      <c r="B3309" t="str">
        <f>INDEX(Orders[Customer ID], MATCH(A3309, Orders[Order ID],0))</f>
        <v>SH-19975</v>
      </c>
      <c r="C3309" s="4">
        <f>INDEX(Orders[Order Date], MATCH(A3309, Orders[Order ID],0))</f>
        <v>42800</v>
      </c>
      <c r="D3309">
        <f>SUMIF(Orders[Order ID], A3309, Orders[Sales])</f>
        <v>67.78</v>
      </c>
      <c r="I3309" t="s">
        <v>3706</v>
      </c>
      <c r="J3309" t="s">
        <v>836</v>
      </c>
      <c r="K3309">
        <v>42800</v>
      </c>
      <c r="L3309">
        <v>67.78</v>
      </c>
    </row>
    <row r="3310" spans="1:12">
      <c r="A3310" t="str">
        <v>CA-2017-125115</v>
      </c>
      <c r="B3310" t="str">
        <f>INDEX(Orders[Customer ID], MATCH(A3310, Orders[Order ID],0))</f>
        <v>RD-19930</v>
      </c>
      <c r="C3310" s="4">
        <f>INDEX(Orders[Order Date], MATCH(A3310, Orders[Order ID],0))</f>
        <v>42835</v>
      </c>
      <c r="D3310">
        <f>SUMIF(Orders[Order ID], A3310, Orders[Sales])</f>
        <v>106.104</v>
      </c>
      <c r="I3310" t="s">
        <v>3504</v>
      </c>
      <c r="J3310" t="s">
        <v>1161</v>
      </c>
      <c r="K3310">
        <v>42835</v>
      </c>
      <c r="L3310">
        <v>106.104</v>
      </c>
    </row>
    <row r="3311" spans="1:12">
      <c r="A3311" t="str">
        <v>CA-2017-125199</v>
      </c>
      <c r="B3311" t="str">
        <f>INDEX(Orders[Customer ID], MATCH(A3311, Orders[Order ID],0))</f>
        <v>HM-14860</v>
      </c>
      <c r="C3311" s="4">
        <f>INDEX(Orders[Order Date], MATCH(A3311, Orders[Order ID],0))</f>
        <v>43027</v>
      </c>
      <c r="D3311">
        <f>SUMIF(Orders[Order ID], A3311, Orders[Sales])</f>
        <v>456.51200000000006</v>
      </c>
      <c r="I3311" t="s">
        <v>1748</v>
      </c>
      <c r="J3311" t="s">
        <v>73</v>
      </c>
      <c r="K3311">
        <v>43027</v>
      </c>
      <c r="L3311">
        <v>456.51200000000006</v>
      </c>
    </row>
    <row r="3312" spans="1:12">
      <c r="A3312" t="str">
        <v>CA-2017-125269</v>
      </c>
      <c r="B3312" t="str">
        <f>INDEX(Orders[Customer ID], MATCH(A3312, Orders[Order ID],0))</f>
        <v>AF-10870</v>
      </c>
      <c r="C3312" s="4">
        <f>INDEX(Orders[Order Date], MATCH(A3312, Orders[Order ID],0))</f>
        <v>42849</v>
      </c>
      <c r="D3312">
        <f>SUMIF(Orders[Order ID], A3312, Orders[Sales])</f>
        <v>83.213999999999999</v>
      </c>
      <c r="I3312" t="s">
        <v>3431</v>
      </c>
      <c r="J3312" t="s">
        <v>1109</v>
      </c>
      <c r="K3312">
        <v>42849</v>
      </c>
      <c r="L3312">
        <v>83.213999999999999</v>
      </c>
    </row>
    <row r="3313" spans="1:12">
      <c r="A3313" t="str">
        <v>CA-2017-125290</v>
      </c>
      <c r="B3313" t="str">
        <f>INDEX(Orders[Customer ID], MATCH(A3313, Orders[Order ID],0))</f>
        <v>CC-12430</v>
      </c>
      <c r="C3313" s="4">
        <f>INDEX(Orders[Order Date], MATCH(A3313, Orders[Order ID],0))</f>
        <v>43045</v>
      </c>
      <c r="D3313">
        <f>SUMIF(Orders[Order ID], A3313, Orders[Sales])</f>
        <v>40.28</v>
      </c>
      <c r="I3313" t="s">
        <v>1428</v>
      </c>
      <c r="J3313" t="s">
        <v>16</v>
      </c>
      <c r="K3313">
        <v>43045</v>
      </c>
      <c r="L3313">
        <v>40.28</v>
      </c>
    </row>
    <row r="3314" spans="1:12">
      <c r="A3314" t="str">
        <v>CA-2017-125367</v>
      </c>
      <c r="B3314" t="str">
        <f>INDEX(Orders[Customer ID], MATCH(A3314, Orders[Order ID],0))</f>
        <v>NM-18445</v>
      </c>
      <c r="C3314" s="4">
        <f>INDEX(Orders[Order Date], MATCH(A3314, Orders[Order ID],0))</f>
        <v>42939</v>
      </c>
      <c r="D3314">
        <f>SUMIF(Orders[Order ID], A3314, Orders[Sales])</f>
        <v>13.92</v>
      </c>
      <c r="I3314" t="s">
        <v>2794</v>
      </c>
      <c r="J3314" t="s">
        <v>2795</v>
      </c>
      <c r="K3314">
        <v>42939</v>
      </c>
      <c r="L3314">
        <v>13.92</v>
      </c>
    </row>
    <row r="3315" spans="1:12">
      <c r="A3315" t="str">
        <v>CA-2017-125381</v>
      </c>
      <c r="B3315" t="str">
        <f>INDEX(Orders[Customer ID], MATCH(A3315, Orders[Order ID],0))</f>
        <v>SG-20605</v>
      </c>
      <c r="C3315" s="4">
        <f>INDEX(Orders[Order Date], MATCH(A3315, Orders[Order ID],0))</f>
        <v>42850</v>
      </c>
      <c r="D3315">
        <f>SUMIF(Orders[Order ID], A3315, Orders[Sales])</f>
        <v>107.97</v>
      </c>
      <c r="I3315" t="s">
        <v>3421</v>
      </c>
      <c r="J3315" t="s">
        <v>2282</v>
      </c>
      <c r="K3315">
        <v>42850</v>
      </c>
      <c r="L3315">
        <v>107.97</v>
      </c>
    </row>
    <row r="3316" spans="1:12">
      <c r="A3316" t="str">
        <v>CA-2017-125388</v>
      </c>
      <c r="B3316" t="str">
        <f>INDEX(Orders[Customer ID], MATCH(A3316, Orders[Order ID],0))</f>
        <v>MP-17965</v>
      </c>
      <c r="C3316" s="4">
        <f>INDEX(Orders[Order Date], MATCH(A3316, Orders[Order ID],0))</f>
        <v>43027</v>
      </c>
      <c r="D3316">
        <f>SUMIF(Orders[Order ID], A3316, Orders[Sales])</f>
        <v>89.26</v>
      </c>
      <c r="I3316" t="s">
        <v>1745</v>
      </c>
      <c r="J3316" t="s">
        <v>1746</v>
      </c>
      <c r="K3316">
        <v>43027</v>
      </c>
      <c r="L3316">
        <v>89.26</v>
      </c>
    </row>
    <row r="3317" spans="1:12">
      <c r="A3317" t="str">
        <v>CA-2017-125451</v>
      </c>
      <c r="B3317" t="str">
        <f>INDEX(Orders[Customer ID], MATCH(A3317, Orders[Order ID],0))</f>
        <v>AH-10075</v>
      </c>
      <c r="C3317" s="4">
        <f>INDEX(Orders[Order Date], MATCH(A3317, Orders[Order ID],0))</f>
        <v>43031</v>
      </c>
      <c r="D3317">
        <f>SUMIF(Orders[Order ID], A3317, Orders[Sales])</f>
        <v>1169.98</v>
      </c>
      <c r="I3317" t="s">
        <v>1677</v>
      </c>
      <c r="J3317" t="s">
        <v>931</v>
      </c>
      <c r="K3317">
        <v>43031</v>
      </c>
      <c r="L3317">
        <v>1169.98</v>
      </c>
    </row>
    <row r="3318" spans="1:12">
      <c r="A3318" t="str">
        <v>CA-2017-125472</v>
      </c>
      <c r="B3318" t="str">
        <f>INDEX(Orders[Customer ID], MATCH(A3318, Orders[Order ID],0))</f>
        <v>BD-11725</v>
      </c>
      <c r="C3318" s="4">
        <f>INDEX(Orders[Order Date], MATCH(A3318, Orders[Order ID],0))</f>
        <v>42885</v>
      </c>
      <c r="D3318">
        <f>SUMIF(Orders[Order ID], A3318, Orders[Sales])</f>
        <v>253.85999999999999</v>
      </c>
      <c r="I3318" t="s">
        <v>3185</v>
      </c>
      <c r="J3318" t="s">
        <v>2021</v>
      </c>
      <c r="K3318">
        <v>42885</v>
      </c>
      <c r="L3318">
        <v>253.85999999999999</v>
      </c>
    </row>
    <row r="3319" spans="1:12">
      <c r="A3319" t="str">
        <v>CA-2017-125640</v>
      </c>
      <c r="B3319" t="str">
        <f>INDEX(Orders[Customer ID], MATCH(A3319, Orders[Order ID],0))</f>
        <v>DD-13570</v>
      </c>
      <c r="C3319" s="4">
        <f>INDEX(Orders[Order Date], MATCH(A3319, Orders[Order ID],0))</f>
        <v>42941</v>
      </c>
      <c r="D3319">
        <f>SUMIF(Orders[Order ID], A3319, Orders[Sales])</f>
        <v>3.3039999999999998</v>
      </c>
      <c r="I3319" t="s">
        <v>2779</v>
      </c>
      <c r="J3319" t="s">
        <v>1130</v>
      </c>
      <c r="K3319">
        <v>42941</v>
      </c>
      <c r="L3319">
        <v>3.3039999999999998</v>
      </c>
    </row>
    <row r="3320" spans="1:12">
      <c r="A3320" t="str">
        <v>CA-2017-125745</v>
      </c>
      <c r="B3320" t="str">
        <f>INDEX(Orders[Customer ID], MATCH(A3320, Orders[Order ID],0))</f>
        <v>DV-13045</v>
      </c>
      <c r="C3320" s="4">
        <f>INDEX(Orders[Order Date], MATCH(A3320, Orders[Order ID],0))</f>
        <v>42916</v>
      </c>
      <c r="D3320">
        <f>SUMIF(Orders[Order ID], A3320, Orders[Sales])</f>
        <v>19.52</v>
      </c>
      <c r="I3320" t="s">
        <v>2952</v>
      </c>
      <c r="J3320" t="s">
        <v>471</v>
      </c>
      <c r="K3320">
        <v>42916</v>
      </c>
      <c r="L3320">
        <v>19.52</v>
      </c>
    </row>
    <row r="3321" spans="1:12">
      <c r="A3321" t="str">
        <v>CA-2017-125752</v>
      </c>
      <c r="B3321" t="str">
        <f>INDEX(Orders[Customer ID], MATCH(A3321, Orders[Order ID],0))</f>
        <v>EH-14125</v>
      </c>
      <c r="C3321" s="4">
        <f>INDEX(Orders[Order Date], MATCH(A3321, Orders[Order ID],0))</f>
        <v>42947</v>
      </c>
      <c r="D3321">
        <f>SUMIF(Orders[Order ID], A3321, Orders[Sales])</f>
        <v>41.423999999999999</v>
      </c>
      <c r="I3321" t="s">
        <v>2732</v>
      </c>
      <c r="J3321" t="s">
        <v>2733</v>
      </c>
      <c r="K3321">
        <v>42947</v>
      </c>
      <c r="L3321">
        <v>41.423999999999999</v>
      </c>
    </row>
    <row r="3322" spans="1:12">
      <c r="A3322" t="str">
        <v>CA-2017-125878</v>
      </c>
      <c r="B3322" t="str">
        <f>INDEX(Orders[Customer ID], MATCH(A3322, Orders[Order ID],0))</f>
        <v>MH-18025</v>
      </c>
      <c r="C3322" s="4">
        <f>INDEX(Orders[Order Date], MATCH(A3322, Orders[Order ID],0))</f>
        <v>42791</v>
      </c>
      <c r="D3322">
        <f>SUMIF(Orders[Order ID], A3322, Orders[Sales])</f>
        <v>1.788</v>
      </c>
      <c r="I3322" t="s">
        <v>3746</v>
      </c>
      <c r="J3322" t="s">
        <v>1343</v>
      </c>
      <c r="K3322">
        <v>42791</v>
      </c>
      <c r="L3322">
        <v>1.788</v>
      </c>
    </row>
    <row r="3323" spans="1:12">
      <c r="A3323" t="str">
        <v>CA-2017-125913</v>
      </c>
      <c r="B3323" t="str">
        <f>INDEX(Orders[Customer ID], MATCH(A3323, Orders[Order ID],0))</f>
        <v>JO-15145</v>
      </c>
      <c r="C3323" s="4">
        <f>INDEX(Orders[Order Date], MATCH(A3323, Orders[Order ID],0))</f>
        <v>42751</v>
      </c>
      <c r="D3323">
        <f>SUMIF(Orders[Order ID], A3323, Orders[Sales])</f>
        <v>427.59200000000004</v>
      </c>
      <c r="I3323" t="s">
        <v>3878</v>
      </c>
      <c r="J3323" t="s">
        <v>1533</v>
      </c>
      <c r="K3323">
        <v>42751</v>
      </c>
      <c r="L3323">
        <v>427.59200000000004</v>
      </c>
    </row>
    <row r="3324" spans="1:12">
      <c r="A3324" t="str">
        <v>CA-2017-125990</v>
      </c>
      <c r="B3324" t="str">
        <f>INDEX(Orders[Customer ID], MATCH(A3324, Orders[Order ID],0))</f>
        <v>JS-16030</v>
      </c>
      <c r="C3324" s="4">
        <f>INDEX(Orders[Order Date], MATCH(A3324, Orders[Order ID],0))</f>
        <v>43027</v>
      </c>
      <c r="D3324">
        <f>SUMIF(Orders[Order ID], A3324, Orders[Sales])</f>
        <v>39.624000000000002</v>
      </c>
      <c r="I3324" t="s">
        <v>1767</v>
      </c>
      <c r="J3324" t="s">
        <v>747</v>
      </c>
      <c r="K3324">
        <v>43027</v>
      </c>
      <c r="L3324">
        <v>39.624000000000002</v>
      </c>
    </row>
    <row r="3325" spans="1:12">
      <c r="A3325" t="str">
        <v>CA-2017-126046</v>
      </c>
      <c r="B3325" t="str">
        <f>INDEX(Orders[Customer ID], MATCH(A3325, Orders[Order ID],0))</f>
        <v>JC-16105</v>
      </c>
      <c r="C3325" s="4">
        <f>INDEX(Orders[Order Date], MATCH(A3325, Orders[Order ID],0))</f>
        <v>43042</v>
      </c>
      <c r="D3325">
        <f>SUMIF(Orders[Order ID], A3325, Orders[Sales])</f>
        <v>12.39</v>
      </c>
      <c r="I3325" t="s">
        <v>1503</v>
      </c>
      <c r="J3325" t="s">
        <v>1504</v>
      </c>
      <c r="K3325">
        <v>43042</v>
      </c>
      <c r="L3325">
        <v>12.39</v>
      </c>
    </row>
    <row r="3326" spans="1:12">
      <c r="A3326" t="str">
        <v>CA-2017-126067</v>
      </c>
      <c r="B3326" t="str">
        <f>INDEX(Orders[Customer ID], MATCH(A3326, Orders[Order ID],0))</f>
        <v>KN-16705</v>
      </c>
      <c r="C3326" s="4">
        <f>INDEX(Orders[Order Date], MATCH(A3326, Orders[Order ID],0))</f>
        <v>42975</v>
      </c>
      <c r="D3326">
        <f>SUMIF(Orders[Order ID], A3326, Orders[Sales])</f>
        <v>1278.1579999999999</v>
      </c>
      <c r="I3326" t="s">
        <v>2536</v>
      </c>
      <c r="J3326" t="s">
        <v>2098</v>
      </c>
      <c r="K3326">
        <v>42975</v>
      </c>
      <c r="L3326">
        <v>1278.1579999999999</v>
      </c>
    </row>
    <row r="3327" spans="1:12">
      <c r="A3327" t="str">
        <v>CA-2017-126074</v>
      </c>
      <c r="B3327" t="str">
        <f>INDEX(Orders[Customer ID], MATCH(A3327, Orders[Order ID],0))</f>
        <v>RF-19735</v>
      </c>
      <c r="C3327" s="4">
        <f>INDEX(Orders[Order Date], MATCH(A3327, Orders[Order ID],0))</f>
        <v>43010</v>
      </c>
      <c r="D3327">
        <f>SUMIF(Orders[Order ID], A3327, Orders[Sales])</f>
        <v>275.65000000000003</v>
      </c>
      <c r="I3327" t="s">
        <v>1937</v>
      </c>
      <c r="J3327" t="s">
        <v>1938</v>
      </c>
      <c r="K3327">
        <v>43010</v>
      </c>
      <c r="L3327">
        <v>275.65000000000003</v>
      </c>
    </row>
    <row r="3328" spans="1:12">
      <c r="A3328" t="str">
        <v>CA-2017-126123</v>
      </c>
      <c r="B3328" t="str">
        <f>INDEX(Orders[Customer ID], MATCH(A3328, Orders[Order ID],0))</f>
        <v>AG-10765</v>
      </c>
      <c r="C3328" s="4">
        <f>INDEX(Orders[Order Date], MATCH(A3328, Orders[Order ID],0))</f>
        <v>43022</v>
      </c>
      <c r="D3328">
        <f>SUMIF(Orders[Order ID], A3328, Orders[Sales])</f>
        <v>40.852000000000004</v>
      </c>
      <c r="I3328" t="s">
        <v>1805</v>
      </c>
      <c r="J3328" t="s">
        <v>1806</v>
      </c>
      <c r="K3328">
        <v>43022</v>
      </c>
      <c r="L3328">
        <v>40.852000000000004</v>
      </c>
    </row>
    <row r="3329" spans="1:12">
      <c r="A3329" t="str">
        <v>CA-2017-126144</v>
      </c>
      <c r="B3329" t="str">
        <f>INDEX(Orders[Customer ID], MATCH(A3329, Orders[Order ID],0))</f>
        <v>GM-14680</v>
      </c>
      <c r="C3329" s="4">
        <f>INDEX(Orders[Order Date], MATCH(A3329, Orders[Order ID],0))</f>
        <v>42947</v>
      </c>
      <c r="D3329">
        <f>SUMIF(Orders[Order ID], A3329, Orders[Sales])</f>
        <v>285.57600000000002</v>
      </c>
      <c r="I3329" t="s">
        <v>2740</v>
      </c>
      <c r="J3329" t="s">
        <v>2741</v>
      </c>
      <c r="K3329">
        <v>42947</v>
      </c>
      <c r="L3329">
        <v>285.57600000000002</v>
      </c>
    </row>
    <row r="3330" spans="1:12">
      <c r="A3330" t="str">
        <v>CA-2017-126221</v>
      </c>
      <c r="B3330" t="str">
        <f>INDEX(Orders[Customer ID], MATCH(A3330, Orders[Order ID],0))</f>
        <v>CC-12430</v>
      </c>
      <c r="C3330" s="4">
        <f>INDEX(Orders[Order Date], MATCH(A3330, Orders[Order ID],0))</f>
        <v>43099</v>
      </c>
      <c r="D3330">
        <f>SUMIF(Orders[Order ID], A3330, Orders[Sales])</f>
        <v>209.3</v>
      </c>
      <c r="I3330" t="s">
        <v>14</v>
      </c>
      <c r="J3330" t="s">
        <v>16</v>
      </c>
      <c r="K3330">
        <v>43099</v>
      </c>
      <c r="L3330">
        <v>209.3</v>
      </c>
    </row>
    <row r="3331" spans="1:12">
      <c r="A3331" t="str">
        <v>CA-2017-126242</v>
      </c>
      <c r="B3331" t="str">
        <f>INDEX(Orders[Customer ID], MATCH(A3331, Orders[Order ID],0))</f>
        <v>MC-18100</v>
      </c>
      <c r="C3331" s="4">
        <f>INDEX(Orders[Order Date], MATCH(A3331, Orders[Order ID],0))</f>
        <v>43058</v>
      </c>
      <c r="D3331">
        <f>SUMIF(Orders[Order ID], A3331, Orders[Sales])</f>
        <v>323.70999999999998</v>
      </c>
      <c r="I3331" t="s">
        <v>1117</v>
      </c>
      <c r="J3331" t="s">
        <v>1118</v>
      </c>
      <c r="K3331">
        <v>43058</v>
      </c>
      <c r="L3331">
        <v>323.70999999999998</v>
      </c>
    </row>
    <row r="3332" spans="1:12">
      <c r="A3332" t="str">
        <v>CA-2017-126354</v>
      </c>
      <c r="B3332" t="str">
        <f>INDEX(Orders[Customer ID], MATCH(A3332, Orders[Order ID],0))</f>
        <v>SC-20380</v>
      </c>
      <c r="C3332" s="4">
        <f>INDEX(Orders[Order Date], MATCH(A3332, Orders[Order ID],0))</f>
        <v>42769</v>
      </c>
      <c r="D3332">
        <f>SUMIF(Orders[Order ID], A3332, Orders[Sales])</f>
        <v>119.17800000000001</v>
      </c>
      <c r="I3332" t="s">
        <v>3810</v>
      </c>
      <c r="J3332" t="s">
        <v>863</v>
      </c>
      <c r="K3332">
        <v>42769</v>
      </c>
      <c r="L3332">
        <v>119.17800000000001</v>
      </c>
    </row>
    <row r="3333" spans="1:12">
      <c r="A3333" t="str">
        <v>CA-2017-126382</v>
      </c>
      <c r="B3333" t="str">
        <f>INDEX(Orders[Customer ID], MATCH(A3333, Orders[Order ID],0))</f>
        <v>HK-14890</v>
      </c>
      <c r="C3333" s="4">
        <f>INDEX(Orders[Order Date], MATCH(A3333, Orders[Order ID],0))</f>
        <v>42889</v>
      </c>
      <c r="D3333">
        <f>SUMIF(Orders[Order ID], A3333, Orders[Sales])</f>
        <v>35.167999999999999</v>
      </c>
      <c r="I3333" t="s">
        <v>3159</v>
      </c>
      <c r="J3333" t="s">
        <v>2726</v>
      </c>
      <c r="K3333">
        <v>42889</v>
      </c>
      <c r="L3333">
        <v>35.167999999999999</v>
      </c>
    </row>
    <row r="3334" spans="1:12">
      <c r="A3334" t="str">
        <v>CA-2017-126396</v>
      </c>
      <c r="B3334" t="str">
        <f>INDEX(Orders[Customer ID], MATCH(A3334, Orders[Order ID],0))</f>
        <v>AR-10345</v>
      </c>
      <c r="C3334" s="4">
        <f>INDEX(Orders[Order Date], MATCH(A3334, Orders[Order ID],0))</f>
        <v>42986</v>
      </c>
      <c r="D3334">
        <f>SUMIF(Orders[Order ID], A3334, Orders[Sales])</f>
        <v>85.2</v>
      </c>
      <c r="I3334" t="s">
        <v>2368</v>
      </c>
      <c r="J3334" t="s">
        <v>2327</v>
      </c>
      <c r="K3334">
        <v>42986</v>
      </c>
      <c r="L3334">
        <v>85.2</v>
      </c>
    </row>
    <row r="3335" spans="1:12">
      <c r="A3335" t="str">
        <v>CA-2017-126438</v>
      </c>
      <c r="B3335" t="str">
        <f>INDEX(Orders[Customer ID], MATCH(A3335, Orders[Order ID],0))</f>
        <v>AR-10345</v>
      </c>
      <c r="C3335" s="4">
        <f>INDEX(Orders[Order Date], MATCH(A3335, Orders[Order ID],0))</f>
        <v>42988</v>
      </c>
      <c r="D3335">
        <f>SUMIF(Orders[Order ID], A3335, Orders[Sales])</f>
        <v>14.88</v>
      </c>
      <c r="I3335" t="s">
        <v>2326</v>
      </c>
      <c r="J3335" t="s">
        <v>2327</v>
      </c>
      <c r="K3335">
        <v>42988</v>
      </c>
      <c r="L3335">
        <v>14.88</v>
      </c>
    </row>
    <row r="3336" spans="1:12">
      <c r="A3336" t="str">
        <v>CA-2017-126536</v>
      </c>
      <c r="B3336" t="str">
        <f>INDEX(Orders[Customer ID], MATCH(A3336, Orders[Order ID],0))</f>
        <v>NK-18490</v>
      </c>
      <c r="C3336" s="4">
        <f>INDEX(Orders[Order Date], MATCH(A3336, Orders[Order ID],0))</f>
        <v>43020</v>
      </c>
      <c r="D3336">
        <f>SUMIF(Orders[Order ID], A3336, Orders[Sales])</f>
        <v>102.83</v>
      </c>
      <c r="I3336" t="s">
        <v>1835</v>
      </c>
      <c r="J3336" t="s">
        <v>1711</v>
      </c>
      <c r="K3336">
        <v>43020</v>
      </c>
      <c r="L3336">
        <v>102.83</v>
      </c>
    </row>
    <row r="3337" spans="1:12">
      <c r="A3337" t="str">
        <v>CA-2017-126550</v>
      </c>
      <c r="B3337" t="str">
        <f>INDEX(Orders[Customer ID], MATCH(A3337, Orders[Order ID],0))</f>
        <v>RD-19720</v>
      </c>
      <c r="C3337" s="4">
        <f>INDEX(Orders[Order Date], MATCH(A3337, Orders[Order ID],0))</f>
        <v>42823</v>
      </c>
      <c r="D3337">
        <f>SUMIF(Orders[Order ID], A3337, Orders[Sales])</f>
        <v>81.400000000000006</v>
      </c>
      <c r="I3337" t="s">
        <v>3572</v>
      </c>
      <c r="J3337" t="s">
        <v>573</v>
      </c>
      <c r="K3337">
        <v>42823</v>
      </c>
      <c r="L3337">
        <v>81.400000000000006</v>
      </c>
    </row>
    <row r="3338" spans="1:12">
      <c r="A3338" t="str">
        <v>CA-2017-126634</v>
      </c>
      <c r="B3338" t="str">
        <f>INDEX(Orders[Customer ID], MATCH(A3338, Orders[Order ID],0))</f>
        <v>AB-10165</v>
      </c>
      <c r="C3338" s="4">
        <f>INDEX(Orders[Order Date], MATCH(A3338, Orders[Order ID],0))</f>
        <v>42824</v>
      </c>
      <c r="D3338">
        <f>SUMIF(Orders[Order ID], A3338, Orders[Sales])</f>
        <v>94.2</v>
      </c>
      <c r="I3338" t="s">
        <v>3571</v>
      </c>
      <c r="J3338" t="s">
        <v>661</v>
      </c>
      <c r="K3338">
        <v>42824</v>
      </c>
      <c r="L3338">
        <v>94.2</v>
      </c>
    </row>
    <row r="3339" spans="1:12">
      <c r="A3339" t="str">
        <v>CA-2017-126662</v>
      </c>
      <c r="B3339" t="str">
        <f>INDEX(Orders[Customer ID], MATCH(A3339, Orders[Order ID],0))</f>
        <v>AB-10255</v>
      </c>
      <c r="C3339" s="4">
        <f>INDEX(Orders[Order Date], MATCH(A3339, Orders[Order ID],0))</f>
        <v>42933</v>
      </c>
      <c r="D3339">
        <f>SUMIF(Orders[Order ID], A3339, Orders[Sales])</f>
        <v>479.98399999999998</v>
      </c>
      <c r="I3339" t="s">
        <v>2843</v>
      </c>
      <c r="J3339" t="s">
        <v>2844</v>
      </c>
      <c r="K3339">
        <v>42933</v>
      </c>
      <c r="L3339">
        <v>479.98399999999998</v>
      </c>
    </row>
    <row r="3340" spans="1:12">
      <c r="A3340" t="str">
        <v>CA-2017-126676</v>
      </c>
      <c r="B3340" t="str">
        <f>INDEX(Orders[Customer ID], MATCH(A3340, Orders[Order ID],0))</f>
        <v>FH-14365</v>
      </c>
      <c r="C3340" s="4">
        <f>INDEX(Orders[Order Date], MATCH(A3340, Orders[Order ID],0))</f>
        <v>43007</v>
      </c>
      <c r="D3340">
        <f>SUMIF(Orders[Order ID], A3340, Orders[Sales])</f>
        <v>7.98</v>
      </c>
      <c r="I3340" t="s">
        <v>2013</v>
      </c>
      <c r="J3340" t="s">
        <v>135</v>
      </c>
      <c r="K3340">
        <v>43007</v>
      </c>
      <c r="L3340">
        <v>7.98</v>
      </c>
    </row>
    <row r="3341" spans="1:12">
      <c r="A3341" t="str">
        <v>CA-2017-126718</v>
      </c>
      <c r="B3341" t="str">
        <f>INDEX(Orders[Customer ID], MATCH(A3341, Orders[Order ID],0))</f>
        <v>KT-16480</v>
      </c>
      <c r="C3341" s="4">
        <f>INDEX(Orders[Order Date], MATCH(A3341, Orders[Order ID],0))</f>
        <v>42854</v>
      </c>
      <c r="D3341">
        <f>SUMIF(Orders[Order ID], A3341, Orders[Sales])</f>
        <v>4.91</v>
      </c>
      <c r="I3341" t="s">
        <v>3401</v>
      </c>
      <c r="J3341" t="s">
        <v>2143</v>
      </c>
      <c r="K3341">
        <v>42854</v>
      </c>
      <c r="L3341">
        <v>4.91</v>
      </c>
    </row>
    <row r="3342" spans="1:12">
      <c r="A3342" t="str">
        <v>CA-2017-126774</v>
      </c>
      <c r="B3342" t="str">
        <f>INDEX(Orders[Customer ID], MATCH(A3342, Orders[Order ID],0))</f>
        <v>SH-20395</v>
      </c>
      <c r="C3342" s="4">
        <f>INDEX(Orders[Order Date], MATCH(A3342, Orders[Order ID],0))</f>
        <v>42840</v>
      </c>
      <c r="D3342">
        <f>SUMIF(Orders[Order ID], A3342, Orders[Sales])</f>
        <v>4.8899999999999997</v>
      </c>
      <c r="I3342" t="s">
        <v>3476</v>
      </c>
      <c r="J3342" t="s">
        <v>627</v>
      </c>
      <c r="K3342">
        <v>42840</v>
      </c>
      <c r="L3342">
        <v>4.8899999999999997</v>
      </c>
    </row>
    <row r="3343" spans="1:12">
      <c r="A3343" t="str">
        <v>CA-2017-126788</v>
      </c>
      <c r="B3343" t="str">
        <f>INDEX(Orders[Customer ID], MATCH(A3343, Orders[Order ID],0))</f>
        <v>AB-10105</v>
      </c>
      <c r="C3343" s="4">
        <f>INDEX(Orders[Order Date], MATCH(A3343, Orders[Order ID],0))</f>
        <v>42891</v>
      </c>
      <c r="D3343">
        <f>SUMIF(Orders[Order ID], A3343, Orders[Sales])</f>
        <v>470.37599999999998</v>
      </c>
      <c r="I3343" t="s">
        <v>3146</v>
      </c>
      <c r="J3343" t="s">
        <v>1115</v>
      </c>
      <c r="K3343">
        <v>42891</v>
      </c>
      <c r="L3343">
        <v>470.37599999999998</v>
      </c>
    </row>
    <row r="3344" spans="1:12">
      <c r="A3344" t="str">
        <v>CA-2017-126865</v>
      </c>
      <c r="B3344" t="str">
        <f>INDEX(Orders[Customer ID], MATCH(A3344, Orders[Order ID],0))</f>
        <v>NP-18325</v>
      </c>
      <c r="C3344" s="4">
        <f>INDEX(Orders[Order Date], MATCH(A3344, Orders[Order ID],0))</f>
        <v>43074</v>
      </c>
      <c r="D3344">
        <f>SUMIF(Orders[Order ID], A3344, Orders[Sales])</f>
        <v>92.94</v>
      </c>
      <c r="I3344" t="s">
        <v>649</v>
      </c>
      <c r="J3344" t="s">
        <v>650</v>
      </c>
      <c r="K3344">
        <v>43074</v>
      </c>
      <c r="L3344">
        <v>92.94</v>
      </c>
    </row>
    <row r="3345" spans="1:12">
      <c r="A3345" t="str">
        <v>CA-2017-126914</v>
      </c>
      <c r="B3345" t="str">
        <f>INDEX(Orders[Customer ID], MATCH(A3345, Orders[Order ID],0))</f>
        <v>JE-15715</v>
      </c>
      <c r="C3345" s="4">
        <f>INDEX(Orders[Order Date], MATCH(A3345, Orders[Order ID],0))</f>
        <v>42901</v>
      </c>
      <c r="D3345">
        <f>SUMIF(Orders[Order ID], A3345, Orders[Sales])</f>
        <v>776.07999999999993</v>
      </c>
      <c r="I3345" t="s">
        <v>3084</v>
      </c>
      <c r="J3345" t="s">
        <v>1244</v>
      </c>
      <c r="K3345">
        <v>42901</v>
      </c>
      <c r="L3345">
        <v>776.07999999999993</v>
      </c>
    </row>
    <row r="3346" spans="1:12">
      <c r="A3346" t="str">
        <v>CA-2017-126928</v>
      </c>
      <c r="B3346" t="str">
        <f>INDEX(Orders[Customer ID], MATCH(A3346, Orders[Order ID],0))</f>
        <v>GZ-14470</v>
      </c>
      <c r="C3346" s="4">
        <f>INDEX(Orders[Order Date], MATCH(A3346, Orders[Order ID],0))</f>
        <v>42995</v>
      </c>
      <c r="D3346">
        <f>SUMIF(Orders[Order ID], A3346, Orders[Sales])</f>
        <v>514.04999999999995</v>
      </c>
      <c r="I3346" t="s">
        <v>2216</v>
      </c>
      <c r="J3346" t="s">
        <v>191</v>
      </c>
      <c r="K3346">
        <v>42995</v>
      </c>
      <c r="L3346">
        <v>514.04999999999995</v>
      </c>
    </row>
    <row r="3347" spans="1:12">
      <c r="A3347" t="str">
        <v>CA-2017-126956</v>
      </c>
      <c r="B3347" t="str">
        <f>INDEX(Orders[Customer ID], MATCH(A3347, Orders[Order ID],0))</f>
        <v>GT-14710</v>
      </c>
      <c r="C3347" s="4">
        <f>INDEX(Orders[Order Date], MATCH(A3347, Orders[Order ID],0))</f>
        <v>42968</v>
      </c>
      <c r="D3347">
        <f>SUMIF(Orders[Order ID], A3347, Orders[Sales])</f>
        <v>87.52000000000001</v>
      </c>
      <c r="I3347" t="s">
        <v>2590</v>
      </c>
      <c r="J3347" t="s">
        <v>975</v>
      </c>
      <c r="K3347">
        <v>42968</v>
      </c>
      <c r="L3347">
        <v>87.52000000000001</v>
      </c>
    </row>
    <row r="3348" spans="1:12">
      <c r="A3348" t="str">
        <v>CA-2017-127026</v>
      </c>
      <c r="B3348" t="str">
        <f>INDEX(Orders[Customer ID], MATCH(A3348, Orders[Order ID],0))</f>
        <v>MH-18115</v>
      </c>
      <c r="C3348" s="4">
        <f>INDEX(Orders[Order Date], MATCH(A3348, Orders[Order ID],0))</f>
        <v>42756</v>
      </c>
      <c r="D3348">
        <f>SUMIF(Orders[Order ID], A3348, Orders[Sales])</f>
        <v>1239.8330000000001</v>
      </c>
      <c r="I3348" t="s">
        <v>3861</v>
      </c>
      <c r="J3348" t="s">
        <v>130</v>
      </c>
      <c r="K3348">
        <v>42756</v>
      </c>
      <c r="L3348">
        <v>1239.8330000000001</v>
      </c>
    </row>
    <row r="3349" spans="1:12">
      <c r="A3349" t="str">
        <v>CA-2017-127096</v>
      </c>
      <c r="B3349" t="str">
        <f>INDEX(Orders[Customer ID], MATCH(A3349, Orders[Order ID],0))</f>
        <v>CS-12400</v>
      </c>
      <c r="C3349" s="4">
        <f>INDEX(Orders[Order Date], MATCH(A3349, Orders[Order ID],0))</f>
        <v>42993</v>
      </c>
      <c r="D3349">
        <f>SUMIF(Orders[Order ID], A3349, Orders[Sales])</f>
        <v>300.904</v>
      </c>
      <c r="I3349" t="s">
        <v>2262</v>
      </c>
      <c r="J3349" t="s">
        <v>90</v>
      </c>
      <c r="K3349">
        <v>42993</v>
      </c>
      <c r="L3349">
        <v>300.904</v>
      </c>
    </row>
    <row r="3350" spans="1:12">
      <c r="A3350" t="str">
        <v>CA-2017-127117</v>
      </c>
      <c r="B3350" t="str">
        <f>INDEX(Orders[Customer ID], MATCH(A3350, Orders[Order ID],0))</f>
        <v>HM-14860</v>
      </c>
      <c r="C3350" s="4">
        <f>INDEX(Orders[Order Date], MATCH(A3350, Orders[Order ID],0))</f>
        <v>42839</v>
      </c>
      <c r="D3350">
        <f>SUMIF(Orders[Order ID], A3350, Orders[Sales])</f>
        <v>74.45</v>
      </c>
      <c r="I3350" t="s">
        <v>3490</v>
      </c>
      <c r="J3350" t="s">
        <v>73</v>
      </c>
      <c r="K3350">
        <v>42839</v>
      </c>
      <c r="L3350">
        <v>74.45</v>
      </c>
    </row>
    <row r="3351" spans="1:12">
      <c r="A3351" t="str">
        <v>CA-2017-127180</v>
      </c>
      <c r="B3351" t="str">
        <f>INDEX(Orders[Customer ID], MATCH(A3351, Orders[Order ID],0))</f>
        <v>TA-21385</v>
      </c>
      <c r="C3351" s="4">
        <f>INDEX(Orders[Order Date], MATCH(A3351, Orders[Order ID],0))</f>
        <v>43030</v>
      </c>
      <c r="D3351">
        <f>SUMIF(Orders[Order ID], A3351, Orders[Sales])</f>
        <v>13716.458000000001</v>
      </c>
      <c r="I3351" t="s">
        <v>1680</v>
      </c>
      <c r="J3351" t="s">
        <v>1681</v>
      </c>
      <c r="K3351">
        <v>43030</v>
      </c>
      <c r="L3351">
        <v>13716.458000000001</v>
      </c>
    </row>
    <row r="3352" spans="1:12">
      <c r="A3352" t="str">
        <v>CA-2017-127264</v>
      </c>
      <c r="B3352" t="str">
        <f>INDEX(Orders[Customer ID], MATCH(A3352, Orders[Order ID],0))</f>
        <v>SA-20830</v>
      </c>
      <c r="C3352" s="4">
        <f>INDEX(Orders[Order Date], MATCH(A3352, Orders[Order ID],0))</f>
        <v>42828</v>
      </c>
      <c r="D3352">
        <f>SUMIF(Orders[Order ID], A3352, Orders[Sales])</f>
        <v>7.056</v>
      </c>
      <c r="I3352" t="s">
        <v>3536</v>
      </c>
      <c r="J3352" t="s">
        <v>1628</v>
      </c>
      <c r="K3352">
        <v>42828</v>
      </c>
      <c r="L3352">
        <v>7.056</v>
      </c>
    </row>
    <row r="3353" spans="1:12">
      <c r="A3353" t="str">
        <v>CA-2017-127285</v>
      </c>
      <c r="B3353" t="str">
        <f>INDEX(Orders[Customer ID], MATCH(A3353, Orders[Order ID],0))</f>
        <v>MM-18055</v>
      </c>
      <c r="C3353" s="4">
        <f>INDEX(Orders[Order Date], MATCH(A3353, Orders[Order ID],0))</f>
        <v>43038</v>
      </c>
      <c r="D3353">
        <f>SUMIF(Orders[Order ID], A3353, Orders[Sales])</f>
        <v>102.65599999999999</v>
      </c>
      <c r="I3353" t="s">
        <v>1592</v>
      </c>
      <c r="J3353" t="s">
        <v>1593</v>
      </c>
      <c r="K3353">
        <v>43038</v>
      </c>
      <c r="L3353">
        <v>102.65599999999999</v>
      </c>
    </row>
    <row r="3354" spans="1:12">
      <c r="A3354" t="str">
        <v>CA-2017-127306</v>
      </c>
      <c r="B3354" t="str">
        <f>INDEX(Orders[Customer ID], MATCH(A3354, Orders[Order ID],0))</f>
        <v>BH-11710</v>
      </c>
      <c r="C3354" s="4">
        <f>INDEX(Orders[Order Date], MATCH(A3354, Orders[Order ID],0))</f>
        <v>42749</v>
      </c>
      <c r="D3354">
        <f>SUMIF(Orders[Order ID], A3354, Orders[Sales])</f>
        <v>175.08600000000001</v>
      </c>
      <c r="I3354" t="s">
        <v>3892</v>
      </c>
      <c r="J3354" t="s">
        <v>636</v>
      </c>
      <c r="K3354">
        <v>42749</v>
      </c>
      <c r="L3354">
        <v>175.08600000000001</v>
      </c>
    </row>
    <row r="3355" spans="1:12">
      <c r="A3355" t="str">
        <v>CA-2017-127313</v>
      </c>
      <c r="B3355" t="str">
        <f>INDEX(Orders[Customer ID], MATCH(A3355, Orders[Order ID],0))</f>
        <v>RA-19285</v>
      </c>
      <c r="C3355" s="4">
        <f>INDEX(Orders[Order Date], MATCH(A3355, Orders[Order ID],0))</f>
        <v>43070</v>
      </c>
      <c r="D3355">
        <f>SUMIF(Orders[Order ID], A3355, Orders[Sales])</f>
        <v>116.512</v>
      </c>
      <c r="I3355" t="s">
        <v>820</v>
      </c>
      <c r="J3355" t="s">
        <v>118</v>
      </c>
      <c r="K3355">
        <v>43070</v>
      </c>
      <c r="L3355">
        <v>116.512</v>
      </c>
    </row>
    <row r="3356" spans="1:12">
      <c r="A3356" t="str">
        <v>CA-2017-127397</v>
      </c>
      <c r="B3356" t="str">
        <f>INDEX(Orders[Customer ID], MATCH(A3356, Orders[Order ID],0))</f>
        <v>ES-14080</v>
      </c>
      <c r="C3356" s="4">
        <f>INDEX(Orders[Order Date], MATCH(A3356, Orders[Order ID],0))</f>
        <v>42790</v>
      </c>
      <c r="D3356">
        <f>SUMIF(Orders[Order ID], A3356, Orders[Sales])</f>
        <v>1443.72</v>
      </c>
      <c r="I3356" t="s">
        <v>3750</v>
      </c>
      <c r="J3356" t="s">
        <v>789</v>
      </c>
      <c r="K3356">
        <v>42790</v>
      </c>
      <c r="L3356">
        <v>1443.72</v>
      </c>
    </row>
    <row r="3357" spans="1:12">
      <c r="A3357" t="str">
        <v>CA-2017-127432</v>
      </c>
      <c r="B3357" t="str">
        <f>INDEX(Orders[Customer ID], MATCH(A3357, Orders[Order ID],0))</f>
        <v>AD-10180</v>
      </c>
      <c r="C3357" s="4">
        <f>INDEX(Orders[Order Date], MATCH(A3357, Orders[Order ID],0))</f>
        <v>42757</v>
      </c>
      <c r="D3357">
        <f>SUMIF(Orders[Order ID], A3357, Orders[Sales])</f>
        <v>4189.3799999999992</v>
      </c>
      <c r="I3357" t="s">
        <v>3856</v>
      </c>
      <c r="J3357" t="s">
        <v>823</v>
      </c>
      <c r="K3357">
        <v>42757</v>
      </c>
      <c r="L3357">
        <v>4189.3799999999992</v>
      </c>
    </row>
    <row r="3358" spans="1:12">
      <c r="A3358" t="str">
        <v>CA-2017-127460</v>
      </c>
      <c r="B3358" t="str">
        <f>INDEX(Orders[Customer ID], MATCH(A3358, Orders[Order ID],0))</f>
        <v>FG-14260</v>
      </c>
      <c r="C3358" s="4">
        <f>INDEX(Orders[Order Date], MATCH(A3358, Orders[Order ID],0))</f>
        <v>42926</v>
      </c>
      <c r="D3358">
        <f>SUMIF(Orders[Order ID], A3358, Orders[Sales])</f>
        <v>298.464</v>
      </c>
      <c r="I3358" t="s">
        <v>2881</v>
      </c>
      <c r="J3358" t="s">
        <v>940</v>
      </c>
      <c r="K3358">
        <v>42926</v>
      </c>
      <c r="L3358">
        <v>298.464</v>
      </c>
    </row>
    <row r="3359" spans="1:12">
      <c r="A3359" t="str">
        <v>CA-2017-127474</v>
      </c>
      <c r="B3359" t="str">
        <f>INDEX(Orders[Customer ID], MATCH(A3359, Orders[Order ID],0))</f>
        <v>RD-19810</v>
      </c>
      <c r="C3359" s="4">
        <f>INDEX(Orders[Order Date], MATCH(A3359, Orders[Order ID],0))</f>
        <v>42769</v>
      </c>
      <c r="D3359">
        <f>SUMIF(Orders[Order ID], A3359, Orders[Sales])</f>
        <v>512.36799999999994</v>
      </c>
      <c r="I3359" t="s">
        <v>3811</v>
      </c>
      <c r="J3359" t="s">
        <v>386</v>
      </c>
      <c r="K3359">
        <v>42769</v>
      </c>
      <c r="L3359">
        <v>512.36799999999994</v>
      </c>
    </row>
    <row r="3360" spans="1:12">
      <c r="A3360" t="str">
        <v>CA-2017-127516</v>
      </c>
      <c r="B3360" t="str">
        <f>INDEX(Orders[Customer ID], MATCH(A3360, Orders[Order ID],0))</f>
        <v>EH-14005</v>
      </c>
      <c r="C3360" s="4">
        <f>INDEX(Orders[Order Date], MATCH(A3360, Orders[Order ID],0))</f>
        <v>43097</v>
      </c>
      <c r="D3360">
        <f>SUMIF(Orders[Order ID], A3360, Orders[Sales])</f>
        <v>64.784000000000006</v>
      </c>
      <c r="I3360" t="s">
        <v>75</v>
      </c>
      <c r="J3360" t="s">
        <v>76</v>
      </c>
      <c r="K3360">
        <v>43097</v>
      </c>
      <c r="L3360">
        <v>64.784000000000006</v>
      </c>
    </row>
    <row r="3361" spans="1:12">
      <c r="A3361" t="str">
        <v>CA-2017-127621</v>
      </c>
      <c r="B3361" t="str">
        <f>INDEX(Orders[Customer ID], MATCH(A3361, Orders[Order ID],0))</f>
        <v>RE-19450</v>
      </c>
      <c r="C3361" s="4">
        <f>INDEX(Orders[Order Date], MATCH(A3361, Orders[Order ID],0))</f>
        <v>42797</v>
      </c>
      <c r="D3361">
        <f>SUMIF(Orders[Order ID], A3361, Orders[Sales])</f>
        <v>26.88</v>
      </c>
      <c r="I3361" t="s">
        <v>3725</v>
      </c>
      <c r="J3361" t="s">
        <v>3726</v>
      </c>
      <c r="K3361">
        <v>42797</v>
      </c>
      <c r="L3361">
        <v>26.88</v>
      </c>
    </row>
    <row r="3362" spans="1:12">
      <c r="A3362" t="str">
        <v>CA-2017-127656</v>
      </c>
      <c r="B3362" t="str">
        <f>INDEX(Orders[Customer ID], MATCH(A3362, Orders[Order ID],0))</f>
        <v>NW-18400</v>
      </c>
      <c r="C3362" s="4">
        <f>INDEX(Orders[Order Date], MATCH(A3362, Orders[Order ID],0))</f>
        <v>42927</v>
      </c>
      <c r="D3362">
        <f>SUMIF(Orders[Order ID], A3362, Orders[Sales])</f>
        <v>30.32</v>
      </c>
      <c r="I3362" t="s">
        <v>2874</v>
      </c>
      <c r="J3362" t="s">
        <v>2875</v>
      </c>
      <c r="K3362">
        <v>42927</v>
      </c>
      <c r="L3362">
        <v>30.32</v>
      </c>
    </row>
    <row r="3363" spans="1:12">
      <c r="A3363" t="str">
        <v>CA-2017-127705</v>
      </c>
      <c r="B3363" t="str">
        <f>INDEX(Orders[Customer ID], MATCH(A3363, Orders[Order ID],0))</f>
        <v>AB-10255</v>
      </c>
      <c r="C3363" s="4">
        <f>INDEX(Orders[Order Date], MATCH(A3363, Orders[Order ID],0))</f>
        <v>42888</v>
      </c>
      <c r="D3363">
        <f>SUMIF(Orders[Order ID], A3363, Orders[Sales])</f>
        <v>30.41</v>
      </c>
      <c r="I3363" t="s">
        <v>3170</v>
      </c>
      <c r="J3363" t="s">
        <v>2844</v>
      </c>
      <c r="K3363">
        <v>42888</v>
      </c>
      <c r="L3363">
        <v>30.41</v>
      </c>
    </row>
    <row r="3364" spans="1:12">
      <c r="A3364" t="str">
        <v>CA-2017-127712</v>
      </c>
      <c r="B3364" t="str">
        <f>INDEX(Orders[Customer ID], MATCH(A3364, Orders[Order ID],0))</f>
        <v>MG-17890</v>
      </c>
      <c r="C3364" s="4">
        <f>INDEX(Orders[Order Date], MATCH(A3364, Orders[Order ID],0))</f>
        <v>42978</v>
      </c>
      <c r="D3364">
        <f>SUMIF(Orders[Order ID], A3364, Orders[Sales])</f>
        <v>6.2080000000000002</v>
      </c>
      <c r="I3364" t="s">
        <v>2527</v>
      </c>
      <c r="J3364" t="s">
        <v>2131</v>
      </c>
      <c r="K3364">
        <v>42978</v>
      </c>
      <c r="L3364">
        <v>6.2080000000000002</v>
      </c>
    </row>
    <row r="3365" spans="1:12">
      <c r="A3365" t="str">
        <v>CA-2017-127726</v>
      </c>
      <c r="B3365" t="str">
        <f>INDEX(Orders[Customer ID], MATCH(A3365, Orders[Order ID],0))</f>
        <v>SS-20410</v>
      </c>
      <c r="C3365" s="4">
        <f>INDEX(Orders[Order Date], MATCH(A3365, Orders[Order ID],0))</f>
        <v>42989</v>
      </c>
      <c r="D3365">
        <f>SUMIF(Orders[Order ID], A3365, Orders[Sales])</f>
        <v>209.88</v>
      </c>
      <c r="I3365" t="s">
        <v>2308</v>
      </c>
      <c r="J3365" t="s">
        <v>2309</v>
      </c>
      <c r="K3365">
        <v>42989</v>
      </c>
      <c r="L3365">
        <v>209.88</v>
      </c>
    </row>
    <row r="3366" spans="1:12">
      <c r="A3366" t="str">
        <v>CA-2017-127782</v>
      </c>
      <c r="B3366" t="str">
        <f>INDEX(Orders[Customer ID], MATCH(A3366, Orders[Order ID],0))</f>
        <v>TH-21115</v>
      </c>
      <c r="C3366" s="4">
        <f>INDEX(Orders[Order Date], MATCH(A3366, Orders[Order ID],0))</f>
        <v>43041</v>
      </c>
      <c r="D3366">
        <f>SUMIF(Orders[Order ID], A3366, Orders[Sales])</f>
        <v>891.50400000000002</v>
      </c>
      <c r="I3366" t="s">
        <v>1560</v>
      </c>
      <c r="J3366" t="s">
        <v>1561</v>
      </c>
      <c r="K3366">
        <v>43041</v>
      </c>
      <c r="L3366">
        <v>891.50400000000002</v>
      </c>
    </row>
    <row r="3367" spans="1:12">
      <c r="A3367" t="str">
        <v>CA-2017-127803</v>
      </c>
      <c r="B3367" t="str">
        <f>INDEX(Orders[Customer ID], MATCH(A3367, Orders[Order ID],0))</f>
        <v>ND-18460</v>
      </c>
      <c r="C3367" s="4">
        <f>INDEX(Orders[Order Date], MATCH(A3367, Orders[Order ID],0))</f>
        <v>42874</v>
      </c>
      <c r="D3367">
        <f>SUMIF(Orders[Order ID], A3367, Orders[Sales])</f>
        <v>26.16</v>
      </c>
      <c r="I3367" t="s">
        <v>3265</v>
      </c>
      <c r="J3367" t="s">
        <v>2959</v>
      </c>
      <c r="K3367">
        <v>42874</v>
      </c>
      <c r="L3367">
        <v>26.16</v>
      </c>
    </row>
    <row r="3368" spans="1:12">
      <c r="A3368" t="str">
        <v>CA-2017-127922</v>
      </c>
      <c r="B3368" t="str">
        <f>INDEX(Orders[Customer ID], MATCH(A3368, Orders[Order ID],0))</f>
        <v>SH-19975</v>
      </c>
      <c r="C3368" s="4">
        <f>INDEX(Orders[Order Date], MATCH(A3368, Orders[Order ID],0))</f>
        <v>43035</v>
      </c>
      <c r="D3368">
        <f>SUMIF(Orders[Order ID], A3368, Orders[Sales])</f>
        <v>24.288</v>
      </c>
      <c r="I3368" t="s">
        <v>1636</v>
      </c>
      <c r="J3368" t="s">
        <v>836</v>
      </c>
      <c r="K3368">
        <v>43035</v>
      </c>
      <c r="L3368">
        <v>24.288</v>
      </c>
    </row>
    <row r="3369" spans="1:12">
      <c r="A3369" t="str">
        <v>CA-2017-127929</v>
      </c>
      <c r="B3369" t="str">
        <f>INDEX(Orders[Customer ID], MATCH(A3369, Orders[Order ID],0))</f>
        <v>FM-14215</v>
      </c>
      <c r="C3369" s="4">
        <f>INDEX(Orders[Order Date], MATCH(A3369, Orders[Order ID],0))</f>
        <v>43092</v>
      </c>
      <c r="D3369">
        <f>SUMIF(Orders[Order ID], A3369, Orders[Sales])</f>
        <v>181.95</v>
      </c>
      <c r="I3369" t="s">
        <v>193</v>
      </c>
      <c r="J3369" t="s">
        <v>194</v>
      </c>
      <c r="K3369">
        <v>43092</v>
      </c>
      <c r="L3369">
        <v>181.95</v>
      </c>
    </row>
    <row r="3370" spans="1:12">
      <c r="A3370" t="str">
        <v>CA-2017-128041</v>
      </c>
      <c r="B3370" t="str">
        <f>INDEX(Orders[Customer ID], MATCH(A3370, Orders[Order ID],0))</f>
        <v>RW-19540</v>
      </c>
      <c r="C3370" s="4">
        <f>INDEX(Orders[Order Date], MATCH(A3370, Orders[Order ID],0))</f>
        <v>42979</v>
      </c>
      <c r="D3370">
        <f>SUMIF(Orders[Order ID], A3370, Orders[Sales])</f>
        <v>598.16000000000008</v>
      </c>
      <c r="I3370" t="s">
        <v>2510</v>
      </c>
      <c r="J3370" t="s">
        <v>2511</v>
      </c>
      <c r="K3370">
        <v>42979</v>
      </c>
      <c r="L3370">
        <v>598.16000000000008</v>
      </c>
    </row>
    <row r="3371" spans="1:12">
      <c r="A3371" t="str">
        <v>CA-2017-128076</v>
      </c>
      <c r="B3371" t="str">
        <f>INDEX(Orders[Customer ID], MATCH(A3371, Orders[Order ID],0))</f>
        <v>BO-11350</v>
      </c>
      <c r="C3371" s="4">
        <f>INDEX(Orders[Order Date], MATCH(A3371, Orders[Order ID],0))</f>
        <v>42768</v>
      </c>
      <c r="D3371">
        <f>SUMIF(Orders[Order ID], A3371, Orders[Sales])</f>
        <v>481.524</v>
      </c>
      <c r="I3371" t="s">
        <v>3814</v>
      </c>
      <c r="J3371" t="s">
        <v>2652</v>
      </c>
      <c r="K3371">
        <v>42768</v>
      </c>
      <c r="L3371">
        <v>481.524</v>
      </c>
    </row>
    <row r="3372" spans="1:12">
      <c r="A3372" t="str">
        <v>CA-2017-128160</v>
      </c>
      <c r="B3372" t="str">
        <f>INDEX(Orders[Customer ID], MATCH(A3372, Orders[Order ID],0))</f>
        <v>MM-17920</v>
      </c>
      <c r="C3372" s="4">
        <f>INDEX(Orders[Order Date], MATCH(A3372, Orders[Order ID],0))</f>
        <v>43088</v>
      </c>
      <c r="D3372">
        <f>SUMIF(Orders[Order ID], A3372, Orders[Sales])</f>
        <v>36.671999999999997</v>
      </c>
      <c r="I3372" t="s">
        <v>303</v>
      </c>
      <c r="J3372" t="s">
        <v>197</v>
      </c>
      <c r="K3372">
        <v>43088</v>
      </c>
      <c r="L3372">
        <v>36.671999999999997</v>
      </c>
    </row>
    <row r="3373" spans="1:12">
      <c r="A3373" t="str">
        <v>CA-2017-128265</v>
      </c>
      <c r="B3373" t="str">
        <f>INDEX(Orders[Customer ID], MATCH(A3373, Orders[Order ID],0))</f>
        <v>VW-21775</v>
      </c>
      <c r="C3373" s="4">
        <f>INDEX(Orders[Order Date], MATCH(A3373, Orders[Order ID],0))</f>
        <v>43056</v>
      </c>
      <c r="D3373">
        <f>SUMIF(Orders[Order ID], A3373, Orders[Sales])</f>
        <v>1247.6400000000001</v>
      </c>
      <c r="I3373" t="s">
        <v>1179</v>
      </c>
      <c r="J3373" t="s">
        <v>741</v>
      </c>
      <c r="K3373">
        <v>43056</v>
      </c>
      <c r="L3373">
        <v>1247.6400000000001</v>
      </c>
    </row>
    <row r="3374" spans="1:12">
      <c r="A3374" t="str">
        <v>CA-2017-128300</v>
      </c>
      <c r="B3374" t="str">
        <f>INDEX(Orders[Customer ID], MATCH(A3374, Orders[Order ID],0))</f>
        <v>RS-19765</v>
      </c>
      <c r="C3374" s="4">
        <f>INDEX(Orders[Order Date], MATCH(A3374, Orders[Order ID],0))</f>
        <v>43063</v>
      </c>
      <c r="D3374">
        <f>SUMIF(Orders[Order ID], A3374, Orders[Sales])</f>
        <v>406.93999999999994</v>
      </c>
      <c r="I3374" t="s">
        <v>980</v>
      </c>
      <c r="J3374" t="s">
        <v>981</v>
      </c>
      <c r="K3374">
        <v>43063</v>
      </c>
      <c r="L3374">
        <v>406.93999999999994</v>
      </c>
    </row>
    <row r="3375" spans="1:12">
      <c r="A3375" t="str">
        <v>CA-2017-128328</v>
      </c>
      <c r="B3375" t="str">
        <f>INDEX(Orders[Customer ID], MATCH(A3375, Orders[Order ID],0))</f>
        <v>PO-18865</v>
      </c>
      <c r="C3375" s="4">
        <f>INDEX(Orders[Order Date], MATCH(A3375, Orders[Order ID],0))</f>
        <v>42952</v>
      </c>
      <c r="D3375">
        <f>SUMIF(Orders[Order ID], A3375, Orders[Sales])</f>
        <v>338.86</v>
      </c>
      <c r="I3375" t="s">
        <v>2707</v>
      </c>
      <c r="J3375" t="s">
        <v>20</v>
      </c>
      <c r="K3375">
        <v>42952</v>
      </c>
      <c r="L3375">
        <v>338.86</v>
      </c>
    </row>
    <row r="3376" spans="1:12">
      <c r="A3376" t="str">
        <v>CA-2017-128335</v>
      </c>
      <c r="B3376" t="str">
        <f>INDEX(Orders[Customer ID], MATCH(A3376, Orders[Order ID],0))</f>
        <v>JA-15970</v>
      </c>
      <c r="C3376" s="4">
        <f>INDEX(Orders[Order Date], MATCH(A3376, Orders[Order ID],0))</f>
        <v>43007</v>
      </c>
      <c r="D3376">
        <f>SUMIF(Orders[Order ID], A3376, Orders[Sales])</f>
        <v>74.89</v>
      </c>
      <c r="I3376" t="s">
        <v>2000</v>
      </c>
      <c r="J3376" t="s">
        <v>2001</v>
      </c>
      <c r="K3376">
        <v>43007</v>
      </c>
      <c r="L3376">
        <v>74.89</v>
      </c>
    </row>
    <row r="3377" spans="1:12">
      <c r="A3377" t="str">
        <v>CA-2017-128363</v>
      </c>
      <c r="B3377" t="str">
        <f>INDEX(Orders[Customer ID], MATCH(A3377, Orders[Order ID],0))</f>
        <v>DC-12850</v>
      </c>
      <c r="C3377" s="4">
        <f>INDEX(Orders[Order Date], MATCH(A3377, Orders[Order ID],0))</f>
        <v>42960</v>
      </c>
      <c r="D3377">
        <f>SUMIF(Orders[Order ID], A3377, Orders[Sales])</f>
        <v>2382.9259999999999</v>
      </c>
      <c r="I3377" t="s">
        <v>2662</v>
      </c>
      <c r="J3377" t="s">
        <v>1036</v>
      </c>
      <c r="K3377">
        <v>42960</v>
      </c>
      <c r="L3377">
        <v>2382.9259999999999</v>
      </c>
    </row>
    <row r="3378" spans="1:12">
      <c r="A3378" t="str">
        <v>CA-2017-128370</v>
      </c>
      <c r="B3378" t="str">
        <f>INDEX(Orders[Customer ID], MATCH(A3378, Orders[Order ID],0))</f>
        <v>FH-14275</v>
      </c>
      <c r="C3378" s="4">
        <f>INDEX(Orders[Order Date], MATCH(A3378, Orders[Order ID],0))</f>
        <v>42988</v>
      </c>
      <c r="D3378">
        <f>SUMIF(Orders[Order ID], A3378, Orders[Sales])</f>
        <v>369.536</v>
      </c>
      <c r="I3378" t="s">
        <v>2313</v>
      </c>
      <c r="J3378" t="s">
        <v>1026</v>
      </c>
      <c r="K3378">
        <v>42988</v>
      </c>
      <c r="L3378">
        <v>369.536</v>
      </c>
    </row>
    <row r="3379" spans="1:12">
      <c r="A3379" t="str">
        <v>CA-2017-128426</v>
      </c>
      <c r="B3379" t="str">
        <f>INDEX(Orders[Customer ID], MATCH(A3379, Orders[Order ID],0))</f>
        <v>JK-15730</v>
      </c>
      <c r="C3379" s="4">
        <f>INDEX(Orders[Order Date], MATCH(A3379, Orders[Order ID],0))</f>
        <v>43015</v>
      </c>
      <c r="D3379">
        <f>SUMIF(Orders[Order ID], A3379, Orders[Sales])</f>
        <v>4.24</v>
      </c>
      <c r="I3379" t="s">
        <v>1887</v>
      </c>
      <c r="J3379" t="s">
        <v>1888</v>
      </c>
      <c r="K3379">
        <v>43015</v>
      </c>
      <c r="L3379">
        <v>4.24</v>
      </c>
    </row>
    <row r="3380" spans="1:12">
      <c r="A3380" t="str">
        <v>CA-2017-128475</v>
      </c>
      <c r="B3380" t="str">
        <f>INDEX(Orders[Customer ID], MATCH(A3380, Orders[Order ID],0))</f>
        <v>SC-20680</v>
      </c>
      <c r="C3380" s="4">
        <f>INDEX(Orders[Order Date], MATCH(A3380, Orders[Order ID],0))</f>
        <v>42973</v>
      </c>
      <c r="D3380">
        <f>SUMIF(Orders[Order ID], A3380, Orders[Sales])</f>
        <v>71.98</v>
      </c>
      <c r="I3380" t="s">
        <v>2564</v>
      </c>
      <c r="J3380" t="s">
        <v>2565</v>
      </c>
      <c r="K3380">
        <v>42973</v>
      </c>
      <c r="L3380">
        <v>71.98</v>
      </c>
    </row>
    <row r="3381" spans="1:12">
      <c r="A3381" t="str">
        <v>CA-2017-128629</v>
      </c>
      <c r="B3381" t="str">
        <f>INDEX(Orders[Customer ID], MATCH(A3381, Orders[Order ID],0))</f>
        <v>BP-11155</v>
      </c>
      <c r="C3381" s="4">
        <f>INDEX(Orders[Order Date], MATCH(A3381, Orders[Order ID],0))</f>
        <v>42926</v>
      </c>
      <c r="D3381">
        <f>SUMIF(Orders[Order ID], A3381, Orders[Sales])</f>
        <v>18.84</v>
      </c>
      <c r="I3381" t="s">
        <v>2880</v>
      </c>
      <c r="J3381" t="s">
        <v>1942</v>
      </c>
      <c r="K3381">
        <v>42926</v>
      </c>
      <c r="L3381">
        <v>18.84</v>
      </c>
    </row>
    <row r="3382" spans="1:12">
      <c r="A3382" t="str">
        <v>CA-2017-128699</v>
      </c>
      <c r="B3382" t="str">
        <f>INDEX(Orders[Customer ID], MATCH(A3382, Orders[Order ID],0))</f>
        <v>ND-18370</v>
      </c>
      <c r="C3382" s="4">
        <f>INDEX(Orders[Order Date], MATCH(A3382, Orders[Order ID],0))</f>
        <v>43072</v>
      </c>
      <c r="D3382">
        <f>SUMIF(Orders[Order ID], A3382, Orders[Sales])</f>
        <v>47.991999999999997</v>
      </c>
      <c r="I3382" t="s">
        <v>714</v>
      </c>
      <c r="J3382" t="s">
        <v>715</v>
      </c>
      <c r="K3382">
        <v>43072</v>
      </c>
      <c r="L3382">
        <v>47.991999999999997</v>
      </c>
    </row>
    <row r="3383" spans="1:12">
      <c r="A3383" t="str">
        <v>CA-2017-128734</v>
      </c>
      <c r="B3383" t="str">
        <f>INDEX(Orders[Customer ID], MATCH(A3383, Orders[Order ID],0))</f>
        <v>JL-15175</v>
      </c>
      <c r="C3383" s="4">
        <f>INDEX(Orders[Order Date], MATCH(A3383, Orders[Order ID],0))</f>
        <v>43093</v>
      </c>
      <c r="D3383">
        <f>SUMIF(Orders[Order ID], A3383, Orders[Sales])</f>
        <v>850.92</v>
      </c>
      <c r="I3383" t="s">
        <v>176</v>
      </c>
      <c r="J3383" t="s">
        <v>177</v>
      </c>
      <c r="K3383">
        <v>43093</v>
      </c>
      <c r="L3383">
        <v>850.92</v>
      </c>
    </row>
    <row r="3384" spans="1:12">
      <c r="A3384" t="str">
        <v>CA-2017-128755</v>
      </c>
      <c r="B3384" t="str">
        <f>INDEX(Orders[Customer ID], MATCH(A3384, Orders[Order ID],0))</f>
        <v>MK-18160</v>
      </c>
      <c r="C3384" s="4">
        <f>INDEX(Orders[Order Date], MATCH(A3384, Orders[Order ID],0))</f>
        <v>42859</v>
      </c>
      <c r="D3384">
        <f>SUMIF(Orders[Order ID], A3384, Orders[Sales])</f>
        <v>629.86</v>
      </c>
      <c r="I3384" t="s">
        <v>3359</v>
      </c>
      <c r="J3384" t="s">
        <v>3360</v>
      </c>
      <c r="K3384">
        <v>42859</v>
      </c>
      <c r="L3384">
        <v>629.86</v>
      </c>
    </row>
    <row r="3385" spans="1:12">
      <c r="A3385" t="str">
        <v>CA-2017-128769</v>
      </c>
      <c r="B3385" t="str">
        <f>INDEX(Orders[Customer ID], MATCH(A3385, Orders[Order ID],0))</f>
        <v>DM-12955</v>
      </c>
      <c r="C3385" s="4">
        <f>INDEX(Orders[Order Date], MATCH(A3385, Orders[Order ID],0))</f>
        <v>42985</v>
      </c>
      <c r="D3385">
        <f>SUMIF(Orders[Order ID], A3385, Orders[Sales])</f>
        <v>81.567999999999998</v>
      </c>
      <c r="I3385" t="s">
        <v>2402</v>
      </c>
      <c r="J3385" t="s">
        <v>2403</v>
      </c>
      <c r="K3385">
        <v>42985</v>
      </c>
      <c r="L3385">
        <v>81.567999999999998</v>
      </c>
    </row>
    <row r="3386" spans="1:12">
      <c r="A3386" t="str">
        <v>CA-2017-128783</v>
      </c>
      <c r="B3386" t="str">
        <f>INDEX(Orders[Customer ID], MATCH(A3386, Orders[Order ID],0))</f>
        <v>TG-21640</v>
      </c>
      <c r="C3386" s="4">
        <f>INDEX(Orders[Order Date], MATCH(A3386, Orders[Order ID],0))</f>
        <v>42985</v>
      </c>
      <c r="D3386">
        <f>SUMIF(Orders[Order ID], A3386, Orders[Sales])</f>
        <v>248.82</v>
      </c>
      <c r="I3386" t="s">
        <v>2399</v>
      </c>
      <c r="J3386" t="s">
        <v>2400</v>
      </c>
      <c r="K3386">
        <v>42985</v>
      </c>
      <c r="L3386">
        <v>248.82</v>
      </c>
    </row>
    <row r="3387" spans="1:12">
      <c r="A3387" t="str">
        <v>CA-2017-128853</v>
      </c>
      <c r="B3387" t="str">
        <f>INDEX(Orders[Customer ID], MATCH(A3387, Orders[Order ID],0))</f>
        <v>JM-15250</v>
      </c>
      <c r="C3387" s="4">
        <f>INDEX(Orders[Order Date], MATCH(A3387, Orders[Order ID],0))</f>
        <v>42846</v>
      </c>
      <c r="D3387">
        <f>SUMIF(Orders[Order ID], A3387, Orders[Sales])</f>
        <v>908.82</v>
      </c>
      <c r="I3387" t="s">
        <v>3450</v>
      </c>
      <c r="J3387" t="s">
        <v>1016</v>
      </c>
      <c r="K3387">
        <v>42846</v>
      </c>
      <c r="L3387">
        <v>908.82</v>
      </c>
    </row>
    <row r="3388" spans="1:12">
      <c r="A3388" t="str">
        <v>CA-2017-128944</v>
      </c>
      <c r="B3388" t="str">
        <f>INDEX(Orders[Customer ID], MATCH(A3388, Orders[Order ID],0))</f>
        <v>KH-16330</v>
      </c>
      <c r="C3388" s="4">
        <f>INDEX(Orders[Order Date], MATCH(A3388, Orders[Order ID],0))</f>
        <v>42905</v>
      </c>
      <c r="D3388">
        <f>SUMIF(Orders[Order ID], A3388, Orders[Sales])</f>
        <v>921.22799999999995</v>
      </c>
      <c r="I3388" t="s">
        <v>3040</v>
      </c>
      <c r="J3388" t="s">
        <v>1090</v>
      </c>
      <c r="K3388">
        <v>42905</v>
      </c>
      <c r="L3388">
        <v>921.22799999999995</v>
      </c>
    </row>
    <row r="3389" spans="1:12">
      <c r="A3389" t="str">
        <v>CA-2017-128965</v>
      </c>
      <c r="B3389" t="str">
        <f>INDEX(Orders[Customer ID], MATCH(A3389, Orders[Order ID],0))</f>
        <v>PS-18760</v>
      </c>
      <c r="C3389" s="4">
        <f>INDEX(Orders[Order Date], MATCH(A3389, Orders[Order ID],0))</f>
        <v>42842</v>
      </c>
      <c r="D3389">
        <f>SUMIF(Orders[Order ID], A3389, Orders[Sales])</f>
        <v>562.702</v>
      </c>
      <c r="I3389" t="s">
        <v>3465</v>
      </c>
      <c r="J3389" t="s">
        <v>2271</v>
      </c>
      <c r="K3389">
        <v>42842</v>
      </c>
      <c r="L3389">
        <v>562.702</v>
      </c>
    </row>
    <row r="3390" spans="1:12">
      <c r="A3390" t="str">
        <v>CA-2017-129000</v>
      </c>
      <c r="B3390" t="str">
        <f>INDEX(Orders[Customer ID], MATCH(A3390, Orders[Order ID],0))</f>
        <v>SZ-20035</v>
      </c>
      <c r="C3390" s="4">
        <f>INDEX(Orders[Order Date], MATCH(A3390, Orders[Order ID],0))</f>
        <v>43064</v>
      </c>
      <c r="D3390">
        <f>SUMIF(Orders[Order ID], A3390, Orders[Sales])</f>
        <v>501.81</v>
      </c>
      <c r="I3390" t="s">
        <v>950</v>
      </c>
      <c r="J3390" t="s">
        <v>951</v>
      </c>
      <c r="K3390">
        <v>43064</v>
      </c>
      <c r="L3390">
        <v>501.81</v>
      </c>
    </row>
    <row r="3391" spans="1:12">
      <c r="A3391" t="str">
        <v>CA-2017-129021</v>
      </c>
      <c r="B3391" t="str">
        <f>INDEX(Orders[Customer ID], MATCH(A3391, Orders[Order ID],0))</f>
        <v>PO-18850</v>
      </c>
      <c r="C3391" s="4">
        <f>INDEX(Orders[Order Date], MATCH(A3391, Orders[Order ID],0))</f>
        <v>42970</v>
      </c>
      <c r="D3391">
        <f>SUMIF(Orders[Order ID], A3391, Orders[Sales])</f>
        <v>4590.3440000000001</v>
      </c>
      <c r="I3391" t="s">
        <v>2581</v>
      </c>
      <c r="J3391" t="s">
        <v>103</v>
      </c>
      <c r="K3391">
        <v>42970</v>
      </c>
      <c r="L3391">
        <v>4590.3440000000001</v>
      </c>
    </row>
    <row r="3392" spans="1:12">
      <c r="A3392" t="str">
        <v>CA-2017-129028</v>
      </c>
      <c r="B3392" t="str">
        <f>INDEX(Orders[Customer ID], MATCH(A3392, Orders[Order ID],0))</f>
        <v>GB-14530</v>
      </c>
      <c r="C3392" s="4">
        <f>INDEX(Orders[Order Date], MATCH(A3392, Orders[Order ID],0))</f>
        <v>42826</v>
      </c>
      <c r="D3392">
        <f>SUMIF(Orders[Order ID], A3392, Orders[Sales])</f>
        <v>127.95</v>
      </c>
      <c r="I3392" t="s">
        <v>3555</v>
      </c>
      <c r="J3392" t="s">
        <v>1619</v>
      </c>
      <c r="K3392">
        <v>42826</v>
      </c>
      <c r="L3392">
        <v>127.95</v>
      </c>
    </row>
    <row r="3393" spans="1:12">
      <c r="A3393" t="str">
        <v>CA-2017-129294</v>
      </c>
      <c r="B3393" t="str">
        <f>INDEX(Orders[Customer ID], MATCH(A3393, Orders[Order ID],0))</f>
        <v>KD-16615</v>
      </c>
      <c r="C3393" s="4">
        <f>INDEX(Orders[Order Date], MATCH(A3393, Orders[Order ID],0))</f>
        <v>42810</v>
      </c>
      <c r="D3393">
        <f>SUMIF(Orders[Order ID], A3393, Orders[Sales])</f>
        <v>540.93399999999997</v>
      </c>
      <c r="I3393" t="s">
        <v>3663</v>
      </c>
      <c r="J3393" t="s">
        <v>3664</v>
      </c>
      <c r="K3393">
        <v>42810</v>
      </c>
      <c r="L3393">
        <v>540.93399999999997</v>
      </c>
    </row>
    <row r="3394" spans="1:12">
      <c r="A3394" t="str">
        <v>CA-2017-129357</v>
      </c>
      <c r="B3394" t="str">
        <f>INDEX(Orders[Customer ID], MATCH(A3394, Orders[Order ID],0))</f>
        <v>KB-16585</v>
      </c>
      <c r="C3394" s="4">
        <f>INDEX(Orders[Order Date], MATCH(A3394, Orders[Order ID],0))</f>
        <v>42869</v>
      </c>
      <c r="D3394">
        <f>SUMIF(Orders[Order ID], A3394, Orders[Sales])</f>
        <v>504.59000000000003</v>
      </c>
      <c r="I3394" t="s">
        <v>3292</v>
      </c>
      <c r="J3394" t="s">
        <v>3293</v>
      </c>
      <c r="K3394">
        <v>42869</v>
      </c>
      <c r="L3394">
        <v>504.59000000000003</v>
      </c>
    </row>
    <row r="3395" spans="1:12">
      <c r="A3395" t="str">
        <v>CA-2017-129378</v>
      </c>
      <c r="B3395" t="str">
        <f>INDEX(Orders[Customer ID], MATCH(A3395, Orders[Order ID],0))</f>
        <v>NS-18505</v>
      </c>
      <c r="C3395" s="4">
        <f>INDEX(Orders[Order Date], MATCH(A3395, Orders[Order ID],0))</f>
        <v>43009</v>
      </c>
      <c r="D3395">
        <f>SUMIF(Orders[Order ID], A3395, Orders[Sales])</f>
        <v>413.78399999999999</v>
      </c>
      <c r="I3395" t="s">
        <v>1969</v>
      </c>
      <c r="J3395" t="s">
        <v>181</v>
      </c>
      <c r="K3395">
        <v>43009</v>
      </c>
      <c r="L3395">
        <v>413.78399999999999</v>
      </c>
    </row>
    <row r="3396" spans="1:12">
      <c r="A3396" t="str">
        <v>CA-2017-129462</v>
      </c>
      <c r="B3396" t="str">
        <f>INDEX(Orders[Customer ID], MATCH(A3396, Orders[Order ID],0))</f>
        <v>JE-15745</v>
      </c>
      <c r="C3396" s="4">
        <f>INDEX(Orders[Order Date], MATCH(A3396, Orders[Order ID],0))</f>
        <v>42902</v>
      </c>
      <c r="D3396">
        <f>SUMIF(Orders[Order ID], A3396, Orders[Sales])</f>
        <v>740.59</v>
      </c>
      <c r="I3396" t="s">
        <v>3060</v>
      </c>
      <c r="J3396" t="s">
        <v>1383</v>
      </c>
      <c r="K3396">
        <v>42902</v>
      </c>
      <c r="L3396">
        <v>740.59</v>
      </c>
    </row>
    <row r="3397" spans="1:12">
      <c r="A3397" t="str">
        <v>CA-2017-129490</v>
      </c>
      <c r="B3397" t="str">
        <f>INDEX(Orders[Customer ID], MATCH(A3397, Orders[Order ID],0))</f>
        <v>SJ-20125</v>
      </c>
      <c r="C3397" s="4">
        <f>INDEX(Orders[Order Date], MATCH(A3397, Orders[Order ID],0))</f>
        <v>43004</v>
      </c>
      <c r="D3397">
        <f>SUMIF(Orders[Order ID], A3397, Orders[Sales])</f>
        <v>419.13600000000002</v>
      </c>
      <c r="I3397" t="s">
        <v>2026</v>
      </c>
      <c r="J3397" t="s">
        <v>2027</v>
      </c>
      <c r="K3397">
        <v>43004</v>
      </c>
      <c r="L3397">
        <v>419.13600000000002</v>
      </c>
    </row>
    <row r="3398" spans="1:12">
      <c r="A3398" t="str">
        <v>CA-2017-129567</v>
      </c>
      <c r="B3398" t="str">
        <f>INDEX(Orders[Customer ID], MATCH(A3398, Orders[Order ID],0))</f>
        <v>CL-12565</v>
      </c>
      <c r="C3398" s="4">
        <f>INDEX(Orders[Order Date], MATCH(A3398, Orders[Order ID],0))</f>
        <v>42811</v>
      </c>
      <c r="D3398">
        <f>SUMIF(Orders[Order ID], A3398, Orders[Sales])</f>
        <v>17.456</v>
      </c>
      <c r="I3398" t="s">
        <v>3652</v>
      </c>
      <c r="J3398" t="s">
        <v>3620</v>
      </c>
      <c r="K3398">
        <v>42811</v>
      </c>
      <c r="L3398">
        <v>17.456</v>
      </c>
    </row>
    <row r="3399" spans="1:12">
      <c r="A3399" t="str">
        <v>CA-2017-129581</v>
      </c>
      <c r="B3399" t="str">
        <f>INDEX(Orders[Customer ID], MATCH(A3399, Orders[Order ID],0))</f>
        <v>KN-16390</v>
      </c>
      <c r="C3399" s="4">
        <f>INDEX(Orders[Order Date], MATCH(A3399, Orders[Order ID],0))</f>
        <v>43080</v>
      </c>
      <c r="D3399">
        <f>SUMIF(Orders[Order ID], A3399, Orders[Sales])</f>
        <v>128.85</v>
      </c>
      <c r="I3399" t="s">
        <v>456</v>
      </c>
      <c r="J3399" t="s">
        <v>457</v>
      </c>
      <c r="K3399">
        <v>43080</v>
      </c>
      <c r="L3399">
        <v>128.85</v>
      </c>
    </row>
    <row r="3400" spans="1:12">
      <c r="A3400" t="str">
        <v>CA-2017-129707</v>
      </c>
      <c r="B3400" t="str">
        <f>INDEX(Orders[Customer ID], MATCH(A3400, Orders[Order ID],0))</f>
        <v>LH-16750</v>
      </c>
      <c r="C3400" s="4">
        <f>INDEX(Orders[Order Date], MATCH(A3400, Orders[Order ID],0))</f>
        <v>42850</v>
      </c>
      <c r="D3400">
        <f>SUMIF(Orders[Order ID], A3400, Orders[Sales])</f>
        <v>8.8960000000000008</v>
      </c>
      <c r="I3400" t="s">
        <v>3418</v>
      </c>
      <c r="J3400" t="s">
        <v>2722</v>
      </c>
      <c r="K3400">
        <v>42850</v>
      </c>
      <c r="L3400">
        <v>8.8960000000000008</v>
      </c>
    </row>
    <row r="3401" spans="1:12">
      <c r="A3401" t="str">
        <v>CA-2017-129805</v>
      </c>
      <c r="B3401" t="str">
        <f>INDEX(Orders[Customer ID], MATCH(A3401, Orders[Order ID],0))</f>
        <v>HM-14860</v>
      </c>
      <c r="C3401" s="4">
        <f>INDEX(Orders[Order Date], MATCH(A3401, Orders[Order ID],0))</f>
        <v>43097</v>
      </c>
      <c r="D3401">
        <f>SUMIF(Orders[Order ID], A3401, Orders[Sales])</f>
        <v>7.4</v>
      </c>
      <c r="I3401" t="s">
        <v>72</v>
      </c>
      <c r="J3401" t="s">
        <v>73</v>
      </c>
      <c r="K3401">
        <v>43097</v>
      </c>
      <c r="L3401">
        <v>7.4</v>
      </c>
    </row>
    <row r="3402" spans="1:12">
      <c r="A3402" t="str">
        <v>CA-2017-129833</v>
      </c>
      <c r="B3402" t="str">
        <f>INDEX(Orders[Customer ID], MATCH(A3402, Orders[Order ID],0))</f>
        <v>HF-14995</v>
      </c>
      <c r="C3402" s="4">
        <f>INDEX(Orders[Order Date], MATCH(A3402, Orders[Order ID],0))</f>
        <v>43078</v>
      </c>
      <c r="D3402">
        <f>SUMIF(Orders[Order ID], A3402, Orders[Sales])</f>
        <v>43.85</v>
      </c>
      <c r="I3402" t="s">
        <v>537</v>
      </c>
      <c r="J3402" t="s">
        <v>538</v>
      </c>
      <c r="K3402">
        <v>43078</v>
      </c>
      <c r="L3402">
        <v>43.85</v>
      </c>
    </row>
    <row r="3403" spans="1:12">
      <c r="A3403" t="str">
        <v>CA-2017-129910</v>
      </c>
      <c r="B3403" t="str">
        <f>INDEX(Orders[Customer ID], MATCH(A3403, Orders[Order ID],0))</f>
        <v>ME-17320</v>
      </c>
      <c r="C3403" s="4">
        <f>INDEX(Orders[Order Date], MATCH(A3403, Orders[Order ID],0))</f>
        <v>42824</v>
      </c>
      <c r="D3403">
        <f>SUMIF(Orders[Order ID], A3403, Orders[Sales])</f>
        <v>59.76</v>
      </c>
      <c r="I3403" t="s">
        <v>3569</v>
      </c>
      <c r="J3403" t="s">
        <v>1147</v>
      </c>
      <c r="K3403">
        <v>42824</v>
      </c>
      <c r="L3403">
        <v>59.76</v>
      </c>
    </row>
    <row r="3404" spans="1:12">
      <c r="A3404" t="str">
        <v>CA-2017-130036</v>
      </c>
      <c r="B3404" t="str">
        <f>INDEX(Orders[Customer ID], MATCH(A3404, Orders[Order ID],0))</f>
        <v>BP-11185</v>
      </c>
      <c r="C3404" s="4">
        <f>INDEX(Orders[Order Date], MATCH(A3404, Orders[Order ID],0))</f>
        <v>42974</v>
      </c>
      <c r="D3404">
        <f>SUMIF(Orders[Order ID], A3404, Orders[Sales])</f>
        <v>1132.56</v>
      </c>
      <c r="I3404" t="s">
        <v>2559</v>
      </c>
      <c r="J3404" t="s">
        <v>45</v>
      </c>
      <c r="K3404">
        <v>42974</v>
      </c>
      <c r="L3404">
        <v>1132.56</v>
      </c>
    </row>
    <row r="3405" spans="1:12">
      <c r="A3405" t="str">
        <v>CA-2017-130043</v>
      </c>
      <c r="B3405" t="str">
        <f>INDEX(Orders[Customer ID], MATCH(A3405, Orders[Order ID],0))</f>
        <v>BB-11545</v>
      </c>
      <c r="C3405" s="4">
        <f>INDEX(Orders[Order Date], MATCH(A3405, Orders[Order ID],0))</f>
        <v>42993</v>
      </c>
      <c r="D3405">
        <f>SUMIF(Orders[Order ID], A3405, Orders[Sales])</f>
        <v>31.872</v>
      </c>
      <c r="I3405" t="s">
        <v>2235</v>
      </c>
      <c r="J3405" t="s">
        <v>767</v>
      </c>
      <c r="K3405">
        <v>42993</v>
      </c>
      <c r="L3405">
        <v>31.872</v>
      </c>
    </row>
    <row r="3406" spans="1:12">
      <c r="A3406" t="str">
        <v>CA-2017-130106</v>
      </c>
      <c r="B3406" t="str">
        <f>INDEX(Orders[Customer ID], MATCH(A3406, Orders[Order ID],0))</f>
        <v>VF-21715</v>
      </c>
      <c r="C3406" s="4">
        <f>INDEX(Orders[Order Date], MATCH(A3406, Orders[Order ID],0))</f>
        <v>42877</v>
      </c>
      <c r="D3406">
        <f>SUMIF(Orders[Order ID], A3406, Orders[Sales])</f>
        <v>12.62</v>
      </c>
      <c r="I3406" t="s">
        <v>3241</v>
      </c>
      <c r="J3406" t="s">
        <v>358</v>
      </c>
      <c r="K3406">
        <v>42877</v>
      </c>
      <c r="L3406">
        <v>12.62</v>
      </c>
    </row>
    <row r="3407" spans="1:12">
      <c r="A3407" t="str">
        <v>CA-2017-130141</v>
      </c>
      <c r="B3407" t="str">
        <f>INDEX(Orders[Customer ID], MATCH(A3407, Orders[Order ID],0))</f>
        <v>HA-14905</v>
      </c>
      <c r="C3407" s="4">
        <f>INDEX(Orders[Order Date], MATCH(A3407, Orders[Order ID],0))</f>
        <v>43030</v>
      </c>
      <c r="D3407">
        <f>SUMIF(Orders[Order ID], A3407, Orders[Sales])</f>
        <v>582.30399999999997</v>
      </c>
      <c r="I3407" t="s">
        <v>1694</v>
      </c>
      <c r="J3407" t="s">
        <v>1695</v>
      </c>
      <c r="K3407">
        <v>43030</v>
      </c>
      <c r="L3407">
        <v>582.30399999999997</v>
      </c>
    </row>
    <row r="3408" spans="1:12">
      <c r="A3408" t="str">
        <v>CA-2017-130148</v>
      </c>
      <c r="B3408" t="str">
        <f>INDEX(Orders[Customer ID], MATCH(A3408, Orders[Order ID],0))</f>
        <v>NK-18490</v>
      </c>
      <c r="C3408" s="4">
        <f>INDEX(Orders[Order Date], MATCH(A3408, Orders[Order ID],0))</f>
        <v>43002</v>
      </c>
      <c r="D3408">
        <f>SUMIF(Orders[Order ID], A3408, Orders[Sales])</f>
        <v>38.379999999999995</v>
      </c>
      <c r="I3408" t="s">
        <v>2088</v>
      </c>
      <c r="J3408" t="s">
        <v>1711</v>
      </c>
      <c r="K3408">
        <v>43002</v>
      </c>
      <c r="L3408">
        <v>38.379999999999995</v>
      </c>
    </row>
    <row r="3409" spans="1:12">
      <c r="A3409" t="str">
        <v>CA-2017-130211</v>
      </c>
      <c r="B3409" t="str">
        <f>INDEX(Orders[Customer ID], MATCH(A3409, Orders[Order ID],0))</f>
        <v>BD-11620</v>
      </c>
      <c r="C3409" s="4">
        <f>INDEX(Orders[Order Date], MATCH(A3409, Orders[Order ID],0))</f>
        <v>43030</v>
      </c>
      <c r="D3409">
        <f>SUMIF(Orders[Order ID], A3409, Orders[Sales])</f>
        <v>582.06999999999994</v>
      </c>
      <c r="I3409" t="s">
        <v>1688</v>
      </c>
      <c r="J3409" t="s">
        <v>1689</v>
      </c>
      <c r="K3409">
        <v>43030</v>
      </c>
      <c r="L3409">
        <v>582.06999999999994</v>
      </c>
    </row>
    <row r="3410" spans="1:12">
      <c r="A3410" t="str">
        <v>CA-2017-130302</v>
      </c>
      <c r="B3410" t="str">
        <f>INDEX(Orders[Customer ID], MATCH(A3410, Orders[Order ID],0))</f>
        <v>CY-12745</v>
      </c>
      <c r="C3410" s="4">
        <f>INDEX(Orders[Order Date], MATCH(A3410, Orders[Order ID],0))</f>
        <v>42992</v>
      </c>
      <c r="D3410">
        <f>SUMIF(Orders[Order ID], A3410, Orders[Sales])</f>
        <v>895.94399999999996</v>
      </c>
      <c r="I3410" t="s">
        <v>2280</v>
      </c>
      <c r="J3410" t="s">
        <v>1588</v>
      </c>
      <c r="K3410">
        <v>42992</v>
      </c>
      <c r="L3410">
        <v>895.94399999999996</v>
      </c>
    </row>
    <row r="3411" spans="1:12">
      <c r="A3411" t="str">
        <v>CA-2017-130309</v>
      </c>
      <c r="B3411" t="str">
        <f>INDEX(Orders[Customer ID], MATCH(A3411, Orders[Order ID],0))</f>
        <v>GB-14575</v>
      </c>
      <c r="C3411" s="4">
        <f>INDEX(Orders[Order Date], MATCH(A3411, Orders[Order ID],0))</f>
        <v>43086</v>
      </c>
      <c r="D3411">
        <f>SUMIF(Orders[Order ID], A3411, Orders[Sales])</f>
        <v>544.38</v>
      </c>
      <c r="I3411" t="s">
        <v>363</v>
      </c>
      <c r="J3411" t="s">
        <v>364</v>
      </c>
      <c r="K3411">
        <v>43086</v>
      </c>
      <c r="L3411">
        <v>544.38</v>
      </c>
    </row>
    <row r="3412" spans="1:12">
      <c r="A3412" t="str">
        <v>CA-2017-130351</v>
      </c>
      <c r="B3412" t="str">
        <f>INDEX(Orders[Customer ID], MATCH(A3412, Orders[Order ID],0))</f>
        <v>RB-19570</v>
      </c>
      <c r="C3412" s="4">
        <f>INDEX(Orders[Order Date], MATCH(A3412, Orders[Order ID],0))</f>
        <v>43074</v>
      </c>
      <c r="D3412">
        <f>SUMIF(Orders[Order ID], A3412, Orders[Sales])</f>
        <v>199.73000000000002</v>
      </c>
      <c r="I3412" t="s">
        <v>644</v>
      </c>
      <c r="J3412" t="s">
        <v>645</v>
      </c>
      <c r="K3412">
        <v>43074</v>
      </c>
      <c r="L3412">
        <v>199.73000000000002</v>
      </c>
    </row>
    <row r="3413" spans="1:12">
      <c r="A3413" t="str">
        <v>CA-2017-130386</v>
      </c>
      <c r="B3413" t="str">
        <f>INDEX(Orders[Customer ID], MATCH(A3413, Orders[Order ID],0))</f>
        <v>NG-18430</v>
      </c>
      <c r="C3413" s="4">
        <f>INDEX(Orders[Order Date], MATCH(A3413, Orders[Order ID],0))</f>
        <v>43051</v>
      </c>
      <c r="D3413">
        <f>SUMIF(Orders[Order ID], A3413, Orders[Sales])</f>
        <v>779.16000000000008</v>
      </c>
      <c r="I3413" t="s">
        <v>1284</v>
      </c>
      <c r="J3413" t="s">
        <v>1285</v>
      </c>
      <c r="K3413">
        <v>43051</v>
      </c>
      <c r="L3413">
        <v>779.16000000000008</v>
      </c>
    </row>
    <row r="3414" spans="1:12">
      <c r="A3414" t="str">
        <v>CA-2017-130505</v>
      </c>
      <c r="B3414" t="str">
        <f>INDEX(Orders[Customer ID], MATCH(A3414, Orders[Order ID],0))</f>
        <v>NF-18385</v>
      </c>
      <c r="C3414" s="4">
        <f>INDEX(Orders[Order Date], MATCH(A3414, Orders[Order ID],0))</f>
        <v>43020</v>
      </c>
      <c r="D3414">
        <f>SUMIF(Orders[Order ID], A3414, Orders[Sales])</f>
        <v>673.34400000000005</v>
      </c>
      <c r="I3414" t="s">
        <v>1850</v>
      </c>
      <c r="J3414" t="s">
        <v>1851</v>
      </c>
      <c r="K3414">
        <v>43020</v>
      </c>
      <c r="L3414">
        <v>673.34400000000005</v>
      </c>
    </row>
    <row r="3415" spans="1:12">
      <c r="A3415" t="str">
        <v>CA-2017-130526</v>
      </c>
      <c r="B3415" t="str">
        <f>INDEX(Orders[Customer ID], MATCH(A3415, Orders[Order ID],0))</f>
        <v>GT-14755</v>
      </c>
      <c r="C3415" s="4">
        <f>INDEX(Orders[Order Date], MATCH(A3415, Orders[Order ID],0))</f>
        <v>43065</v>
      </c>
      <c r="D3415">
        <f>SUMIF(Orders[Order ID], A3415, Orders[Sales])</f>
        <v>33.567999999999998</v>
      </c>
      <c r="I3415" t="s">
        <v>937</v>
      </c>
      <c r="J3415" t="s">
        <v>938</v>
      </c>
      <c r="K3415">
        <v>43065</v>
      </c>
      <c r="L3415">
        <v>33.567999999999998</v>
      </c>
    </row>
    <row r="3416" spans="1:12">
      <c r="A3416" t="str">
        <v>CA-2017-130631</v>
      </c>
      <c r="B3416" t="str">
        <f>INDEX(Orders[Customer ID], MATCH(A3416, Orders[Order ID],0))</f>
        <v>BS-11755</v>
      </c>
      <c r="C3416" s="4">
        <f>INDEX(Orders[Order Date], MATCH(A3416, Orders[Order ID],0))</f>
        <v>43098</v>
      </c>
      <c r="D3416">
        <f>SUMIF(Orders[Order ID], A3416, Orders[Sales])</f>
        <v>88.06</v>
      </c>
      <c r="I3416" t="s">
        <v>47</v>
      </c>
      <c r="J3416" t="s">
        <v>48</v>
      </c>
      <c r="K3416">
        <v>43098</v>
      </c>
      <c r="L3416">
        <v>88.06</v>
      </c>
    </row>
    <row r="3417" spans="1:12">
      <c r="A3417" t="str">
        <v>CA-2017-130715</v>
      </c>
      <c r="B3417" t="str">
        <f>INDEX(Orders[Customer ID], MATCH(A3417, Orders[Order ID],0))</f>
        <v>CY-12745</v>
      </c>
      <c r="C3417" s="4">
        <f>INDEX(Orders[Order Date], MATCH(A3417, Orders[Order ID],0))</f>
        <v>42994</v>
      </c>
      <c r="D3417">
        <f>SUMIF(Orders[Order ID], A3417, Orders[Sales])</f>
        <v>17.899999999999999</v>
      </c>
      <c r="I3417" t="s">
        <v>2232</v>
      </c>
      <c r="J3417" t="s">
        <v>1588</v>
      </c>
      <c r="K3417">
        <v>42994</v>
      </c>
      <c r="L3417">
        <v>17.899999999999999</v>
      </c>
    </row>
    <row r="3418" spans="1:12">
      <c r="A3418" t="str">
        <v>CA-2017-130764</v>
      </c>
      <c r="B3418" t="str">
        <f>INDEX(Orders[Customer ID], MATCH(A3418, Orders[Order ID],0))</f>
        <v>JO-15145</v>
      </c>
      <c r="C3418" s="4">
        <f>INDEX(Orders[Order Date], MATCH(A3418, Orders[Order ID],0))</f>
        <v>43035</v>
      </c>
      <c r="D3418">
        <f>SUMIF(Orders[Order ID], A3418, Orders[Sales])</f>
        <v>652.505</v>
      </c>
      <c r="I3418" t="s">
        <v>1634</v>
      </c>
      <c r="J3418" t="s">
        <v>1533</v>
      </c>
      <c r="K3418">
        <v>43035</v>
      </c>
      <c r="L3418">
        <v>652.505</v>
      </c>
    </row>
    <row r="3419" spans="1:12">
      <c r="A3419" t="str">
        <v>CA-2017-130771</v>
      </c>
      <c r="B3419" t="str">
        <f>INDEX(Orders[Customer ID], MATCH(A3419, Orders[Order ID],0))</f>
        <v>LA-16780</v>
      </c>
      <c r="C3419" s="4">
        <f>INDEX(Orders[Order Date], MATCH(A3419, Orders[Order ID],0))</f>
        <v>42945</v>
      </c>
      <c r="D3419">
        <f>SUMIF(Orders[Order ID], A3419, Orders[Sales])</f>
        <v>127.688</v>
      </c>
      <c r="I3419" t="s">
        <v>2758</v>
      </c>
      <c r="J3419" t="s">
        <v>2759</v>
      </c>
      <c r="K3419">
        <v>42945</v>
      </c>
      <c r="L3419">
        <v>127.688</v>
      </c>
    </row>
    <row r="3420" spans="1:12">
      <c r="A3420" t="str">
        <v>CA-2017-130834</v>
      </c>
      <c r="B3420" t="str">
        <f>INDEX(Orders[Customer ID], MATCH(A3420, Orders[Order ID],0))</f>
        <v>JM-16195</v>
      </c>
      <c r="C3420" s="4">
        <f>INDEX(Orders[Order Date], MATCH(A3420, Orders[Order ID],0))</f>
        <v>43042</v>
      </c>
      <c r="D3420">
        <f>SUMIF(Orders[Order ID], A3420, Orders[Sales])</f>
        <v>16.271999999999998</v>
      </c>
      <c r="I3420" t="s">
        <v>1530</v>
      </c>
      <c r="J3420" t="s">
        <v>1531</v>
      </c>
      <c r="K3420">
        <v>43042</v>
      </c>
      <c r="L3420">
        <v>16.271999999999998</v>
      </c>
    </row>
    <row r="3421" spans="1:12">
      <c r="A3421" t="str">
        <v>CA-2017-130841</v>
      </c>
      <c r="B3421" t="str">
        <f>INDEX(Orders[Customer ID], MATCH(A3421, Orders[Order ID],0))</f>
        <v>MH-17620</v>
      </c>
      <c r="C3421" s="4">
        <f>INDEX(Orders[Order Date], MATCH(A3421, Orders[Order ID],0))</f>
        <v>42944</v>
      </c>
      <c r="D3421">
        <f>SUMIF(Orders[Order ID], A3421, Orders[Sales])</f>
        <v>1170.5639999999999</v>
      </c>
      <c r="I3421" t="s">
        <v>2765</v>
      </c>
      <c r="J3421" t="s">
        <v>2766</v>
      </c>
      <c r="K3421">
        <v>42944</v>
      </c>
      <c r="L3421">
        <v>1170.5639999999999</v>
      </c>
    </row>
    <row r="3422" spans="1:12">
      <c r="A3422" t="str">
        <v>CA-2017-130904</v>
      </c>
      <c r="B3422" t="str">
        <f>INDEX(Orders[Customer ID], MATCH(A3422, Orders[Order ID],0))</f>
        <v>HM-14980</v>
      </c>
      <c r="C3422" s="4">
        <f>INDEX(Orders[Order Date], MATCH(A3422, Orders[Order ID],0))</f>
        <v>42836</v>
      </c>
      <c r="D3422">
        <f>SUMIF(Orders[Order ID], A3422, Orders[Sales])</f>
        <v>22.744</v>
      </c>
      <c r="I3422" t="s">
        <v>3501</v>
      </c>
      <c r="J3422" t="s">
        <v>3412</v>
      </c>
      <c r="K3422">
        <v>42836</v>
      </c>
      <c r="L3422">
        <v>22.744</v>
      </c>
    </row>
    <row r="3423" spans="1:12">
      <c r="A3423" t="str">
        <v>CA-2017-130967</v>
      </c>
      <c r="B3423" t="str">
        <f>INDEX(Orders[Customer ID], MATCH(A3423, Orders[Order ID],0))</f>
        <v>EB-13870</v>
      </c>
      <c r="C3423" s="4">
        <f>INDEX(Orders[Order Date], MATCH(A3423, Orders[Order ID],0))</f>
        <v>42804</v>
      </c>
      <c r="D3423">
        <f>SUMIF(Orders[Order ID], A3423, Orders[Sales])</f>
        <v>53.981999999999999</v>
      </c>
      <c r="I3423" t="s">
        <v>3688</v>
      </c>
      <c r="J3423" t="s">
        <v>2145</v>
      </c>
      <c r="K3423">
        <v>42804</v>
      </c>
      <c r="L3423">
        <v>53.981999999999999</v>
      </c>
    </row>
    <row r="3424" spans="1:12">
      <c r="A3424" t="str">
        <v>CA-2017-131016</v>
      </c>
      <c r="B3424" t="str">
        <f>INDEX(Orders[Customer ID], MATCH(A3424, Orders[Order ID],0))</f>
        <v>DC-12850</v>
      </c>
      <c r="C3424" s="4">
        <f>INDEX(Orders[Order Date], MATCH(A3424, Orders[Order ID],0))</f>
        <v>42996</v>
      </c>
      <c r="D3424">
        <f>SUMIF(Orders[Order ID], A3424, Orders[Sales])</f>
        <v>56.512</v>
      </c>
      <c r="I3424" t="s">
        <v>2186</v>
      </c>
      <c r="J3424" t="s">
        <v>1036</v>
      </c>
      <c r="K3424">
        <v>42996</v>
      </c>
      <c r="L3424">
        <v>56.512</v>
      </c>
    </row>
    <row r="3425" spans="1:12">
      <c r="A3425" t="str">
        <v>CA-2017-131037</v>
      </c>
      <c r="B3425" t="str">
        <f>INDEX(Orders[Customer ID], MATCH(A3425, Orders[Order ID],0))</f>
        <v>TM-21490</v>
      </c>
      <c r="C3425" s="4">
        <f>INDEX(Orders[Order Date], MATCH(A3425, Orders[Order ID],0))</f>
        <v>42969</v>
      </c>
      <c r="D3425">
        <f>SUMIF(Orders[Order ID], A3425, Orders[Sales])</f>
        <v>210.00800000000001</v>
      </c>
      <c r="I3425" t="s">
        <v>2584</v>
      </c>
      <c r="J3425" t="s">
        <v>2585</v>
      </c>
      <c r="K3425">
        <v>42969</v>
      </c>
      <c r="L3425">
        <v>210.00800000000001</v>
      </c>
    </row>
    <row r="3426" spans="1:12">
      <c r="A3426" t="str">
        <v>CA-2017-131156</v>
      </c>
      <c r="B3426" t="str">
        <f>INDEX(Orders[Customer ID], MATCH(A3426, Orders[Order ID],0))</f>
        <v>KH-16360</v>
      </c>
      <c r="C3426" s="4">
        <f>INDEX(Orders[Order Date], MATCH(A3426, Orders[Order ID],0))</f>
        <v>42828</v>
      </c>
      <c r="D3426">
        <f>SUMIF(Orders[Order ID], A3426, Orders[Sales])</f>
        <v>25.472000000000001</v>
      </c>
      <c r="I3426" t="s">
        <v>3535</v>
      </c>
      <c r="J3426" t="s">
        <v>53</v>
      </c>
      <c r="K3426">
        <v>42828</v>
      </c>
      <c r="L3426">
        <v>25.472000000000001</v>
      </c>
    </row>
    <row r="3427" spans="1:12">
      <c r="A3427" t="str">
        <v>CA-2017-131212</v>
      </c>
      <c r="B3427" t="str">
        <f>INDEX(Orders[Customer ID], MATCH(A3427, Orders[Order ID],0))</f>
        <v>AB-10165</v>
      </c>
      <c r="C3427" s="4">
        <f>INDEX(Orders[Order Date], MATCH(A3427, Orders[Order ID],0))</f>
        <v>43074</v>
      </c>
      <c r="D3427">
        <f>SUMIF(Orders[Order ID], A3427, Orders[Sales])</f>
        <v>39.792000000000002</v>
      </c>
      <c r="I3427" t="s">
        <v>660</v>
      </c>
      <c r="J3427" t="s">
        <v>661</v>
      </c>
      <c r="K3427">
        <v>43074</v>
      </c>
      <c r="L3427">
        <v>39.792000000000002</v>
      </c>
    </row>
    <row r="3428" spans="1:12">
      <c r="A3428" t="str">
        <v>CA-2017-131233</v>
      </c>
      <c r="B3428" t="str">
        <f>INDEX(Orders[Customer ID], MATCH(A3428, Orders[Order ID],0))</f>
        <v>CS-12355</v>
      </c>
      <c r="C3428" s="4">
        <f>INDEX(Orders[Order Date], MATCH(A3428, Orders[Order ID],0))</f>
        <v>42839</v>
      </c>
      <c r="D3428">
        <f>SUMIF(Orders[Order ID], A3428, Orders[Sales])</f>
        <v>253.12800000000001</v>
      </c>
      <c r="I3428" t="s">
        <v>3487</v>
      </c>
      <c r="J3428" t="s">
        <v>169</v>
      </c>
      <c r="K3428">
        <v>42839</v>
      </c>
      <c r="L3428">
        <v>253.12800000000001</v>
      </c>
    </row>
    <row r="3429" spans="1:12">
      <c r="A3429" t="str">
        <v>CA-2017-131254</v>
      </c>
      <c r="B3429" t="str">
        <f>INDEX(Orders[Customer ID], MATCH(A3429, Orders[Order ID],0))</f>
        <v>NC-18415</v>
      </c>
      <c r="C3429" s="4">
        <f>INDEX(Orders[Order Date], MATCH(A3429, Orders[Order ID],0))</f>
        <v>43058</v>
      </c>
      <c r="D3429">
        <f>SUMIF(Orders[Order ID], A3429, Orders[Sales])</f>
        <v>1729.2860000000001</v>
      </c>
      <c r="I3429" t="s">
        <v>1132</v>
      </c>
      <c r="J3429" t="s">
        <v>1133</v>
      </c>
      <c r="K3429">
        <v>43058</v>
      </c>
      <c r="L3429">
        <v>1729.2860000000001</v>
      </c>
    </row>
    <row r="3430" spans="1:12">
      <c r="A3430" t="str">
        <v>CA-2017-131282</v>
      </c>
      <c r="B3430" t="str">
        <f>INDEX(Orders[Customer ID], MATCH(A3430, Orders[Order ID],0))</f>
        <v>CB-12025</v>
      </c>
      <c r="C3430" s="4">
        <f>INDEX(Orders[Order Date], MATCH(A3430, Orders[Order ID],0))</f>
        <v>42771</v>
      </c>
      <c r="D3430">
        <f>SUMIF(Orders[Order ID], A3430, Orders[Sales])</f>
        <v>251.11199999999999</v>
      </c>
      <c r="I3430" t="s">
        <v>3805</v>
      </c>
      <c r="J3430" t="s">
        <v>1273</v>
      </c>
      <c r="K3430">
        <v>42771</v>
      </c>
      <c r="L3430">
        <v>251.11199999999999</v>
      </c>
    </row>
    <row r="3431" spans="1:12">
      <c r="A3431" t="str">
        <v>CA-2017-131303</v>
      </c>
      <c r="B3431" t="str">
        <f>INDEX(Orders[Customer ID], MATCH(A3431, Orders[Order ID],0))</f>
        <v>EP-13915</v>
      </c>
      <c r="C3431" s="4">
        <f>INDEX(Orders[Order Date], MATCH(A3431, Orders[Order ID],0))</f>
        <v>43067</v>
      </c>
      <c r="D3431">
        <f>SUMIF(Orders[Order ID], A3431, Orders[Sales])</f>
        <v>62.65</v>
      </c>
      <c r="I3431" t="s">
        <v>898</v>
      </c>
      <c r="J3431" t="s">
        <v>328</v>
      </c>
      <c r="K3431">
        <v>43067</v>
      </c>
      <c r="L3431">
        <v>62.65</v>
      </c>
    </row>
    <row r="3432" spans="1:12">
      <c r="A3432" t="str">
        <v>CA-2017-131366</v>
      </c>
      <c r="B3432" t="str">
        <f>INDEX(Orders[Customer ID], MATCH(A3432, Orders[Order ID],0))</f>
        <v>SC-20440</v>
      </c>
      <c r="C3432" s="4">
        <f>INDEX(Orders[Order Date], MATCH(A3432, Orders[Order ID],0))</f>
        <v>43063</v>
      </c>
      <c r="D3432">
        <f>SUMIF(Orders[Order ID], A3432, Orders[Sales])</f>
        <v>319.53200000000004</v>
      </c>
      <c r="I3432" t="s">
        <v>998</v>
      </c>
      <c r="J3432" t="s">
        <v>999</v>
      </c>
      <c r="K3432">
        <v>43063</v>
      </c>
      <c r="L3432">
        <v>319.53200000000004</v>
      </c>
    </row>
    <row r="3433" spans="1:12">
      <c r="A3433" t="str">
        <v>CA-2017-131492</v>
      </c>
      <c r="B3433" t="str">
        <f>INDEX(Orders[Customer ID], MATCH(A3433, Orders[Order ID],0))</f>
        <v>HH-15010</v>
      </c>
      <c r="C3433" s="4">
        <f>INDEX(Orders[Order Date], MATCH(A3433, Orders[Order ID],0))</f>
        <v>43027</v>
      </c>
      <c r="D3433">
        <f>SUMIF(Orders[Order ID], A3433, Orders[Sales])</f>
        <v>95.387999999999991</v>
      </c>
      <c r="I3433" t="s">
        <v>1758</v>
      </c>
      <c r="J3433" t="s">
        <v>1759</v>
      </c>
      <c r="K3433">
        <v>43027</v>
      </c>
      <c r="L3433">
        <v>95.387999999999991</v>
      </c>
    </row>
    <row r="3434" spans="1:12">
      <c r="A3434" t="str">
        <v>CA-2017-131618</v>
      </c>
      <c r="B3434" t="str">
        <f>INDEX(Orders[Customer ID], MATCH(A3434, Orders[Order ID],0))</f>
        <v>LS-17200</v>
      </c>
      <c r="C3434" s="4">
        <f>INDEX(Orders[Order Date], MATCH(A3434, Orders[Order ID],0))</f>
        <v>42903</v>
      </c>
      <c r="D3434">
        <f>SUMIF(Orders[Order ID], A3434, Orders[Sales])</f>
        <v>23.887999999999998</v>
      </c>
      <c r="I3434" t="s">
        <v>3052</v>
      </c>
      <c r="J3434" t="s">
        <v>2046</v>
      </c>
      <c r="K3434">
        <v>42903</v>
      </c>
      <c r="L3434">
        <v>23.887999999999998</v>
      </c>
    </row>
    <row r="3435" spans="1:12">
      <c r="A3435" t="str">
        <v>CA-2017-131625</v>
      </c>
      <c r="B3435" t="str">
        <f>INDEX(Orders[Customer ID], MATCH(A3435, Orders[Order ID],0))</f>
        <v>BN-11515</v>
      </c>
      <c r="C3435" s="4">
        <f>INDEX(Orders[Order Date], MATCH(A3435, Orders[Order ID],0))</f>
        <v>42979</v>
      </c>
      <c r="D3435">
        <f>SUMIF(Orders[Order ID], A3435, Orders[Sales])</f>
        <v>114.9</v>
      </c>
      <c r="I3435" t="s">
        <v>2501</v>
      </c>
      <c r="J3435" t="s">
        <v>269</v>
      </c>
      <c r="K3435">
        <v>42979</v>
      </c>
      <c r="L3435">
        <v>114.9</v>
      </c>
    </row>
    <row r="3436" spans="1:12">
      <c r="A3436" t="str">
        <v>CA-2017-131632</v>
      </c>
      <c r="B3436" t="str">
        <f>INDEX(Orders[Customer ID], MATCH(A3436, Orders[Order ID],0))</f>
        <v>AH-10120</v>
      </c>
      <c r="C3436" s="4">
        <f>INDEX(Orders[Order Date], MATCH(A3436, Orders[Order ID],0))</f>
        <v>43039</v>
      </c>
      <c r="D3436">
        <f>SUMIF(Orders[Order ID], A3436, Orders[Sales])</f>
        <v>5.2480000000000002</v>
      </c>
      <c r="I3436" t="s">
        <v>1584</v>
      </c>
      <c r="J3436" t="s">
        <v>1585</v>
      </c>
      <c r="K3436">
        <v>43039</v>
      </c>
      <c r="L3436">
        <v>5.2480000000000002</v>
      </c>
    </row>
    <row r="3437" spans="1:12">
      <c r="A3437" t="str">
        <v>CA-2017-131653</v>
      </c>
      <c r="B3437" t="str">
        <f>INDEX(Orders[Customer ID], MATCH(A3437, Orders[Order ID],0))</f>
        <v>RD-19585</v>
      </c>
      <c r="C3437" s="4">
        <f>INDEX(Orders[Order Date], MATCH(A3437, Orders[Order ID],0))</f>
        <v>42764</v>
      </c>
      <c r="D3437">
        <f>SUMIF(Orders[Order ID], A3437, Orders[Sales])</f>
        <v>5.22</v>
      </c>
      <c r="I3437" t="s">
        <v>3829</v>
      </c>
      <c r="J3437" t="s">
        <v>2924</v>
      </c>
      <c r="K3437">
        <v>42764</v>
      </c>
      <c r="L3437">
        <v>5.22</v>
      </c>
    </row>
    <row r="3438" spans="1:12">
      <c r="A3438" t="str">
        <v>CA-2017-131695</v>
      </c>
      <c r="B3438" t="str">
        <f>INDEX(Orders[Customer ID], MATCH(A3438, Orders[Order ID],0))</f>
        <v>RA-19285</v>
      </c>
      <c r="C3438" s="4">
        <f>INDEX(Orders[Order Date], MATCH(A3438, Orders[Order ID],0))</f>
        <v>42916</v>
      </c>
      <c r="D3438">
        <f>SUMIF(Orders[Order ID], A3438, Orders[Sales])</f>
        <v>270.8</v>
      </c>
      <c r="I3438" t="s">
        <v>2946</v>
      </c>
      <c r="J3438" t="s">
        <v>118</v>
      </c>
      <c r="K3438">
        <v>42916</v>
      </c>
      <c r="L3438">
        <v>270.8</v>
      </c>
    </row>
    <row r="3439" spans="1:12">
      <c r="A3439" t="str">
        <v>CA-2017-131807</v>
      </c>
      <c r="B3439" t="str">
        <f>INDEX(Orders[Customer ID], MATCH(A3439, Orders[Order ID],0))</f>
        <v>GG-14650</v>
      </c>
      <c r="C3439" s="4">
        <f>INDEX(Orders[Order Date], MATCH(A3439, Orders[Order ID],0))</f>
        <v>43013</v>
      </c>
      <c r="D3439">
        <f>SUMIF(Orders[Order ID], A3439, Orders[Sales])</f>
        <v>753.11199999999997</v>
      </c>
      <c r="I3439" t="s">
        <v>1916</v>
      </c>
      <c r="J3439" t="s">
        <v>1182</v>
      </c>
      <c r="K3439">
        <v>43013</v>
      </c>
      <c r="L3439">
        <v>753.11199999999997</v>
      </c>
    </row>
    <row r="3440" spans="1:12">
      <c r="A3440" t="str">
        <v>CA-2017-131828</v>
      </c>
      <c r="B3440" t="str">
        <f>INDEX(Orders[Customer ID], MATCH(A3440, Orders[Order ID],0))</f>
        <v>CS-11845</v>
      </c>
      <c r="C3440" s="4">
        <f>INDEX(Orders[Order Date], MATCH(A3440, Orders[Order ID],0))</f>
        <v>42777</v>
      </c>
      <c r="D3440">
        <f>SUMIF(Orders[Order ID], A3440, Orders[Sales])</f>
        <v>1051.912</v>
      </c>
      <c r="I3440" t="s">
        <v>3789</v>
      </c>
      <c r="J3440" t="s">
        <v>1978</v>
      </c>
      <c r="K3440">
        <v>42777</v>
      </c>
      <c r="L3440">
        <v>1051.912</v>
      </c>
    </row>
    <row r="3441" spans="1:12">
      <c r="A3441" t="str">
        <v>CA-2017-131954</v>
      </c>
      <c r="B3441" t="str">
        <f>INDEX(Orders[Customer ID], MATCH(A3441, Orders[Order ID],0))</f>
        <v>DS-13030</v>
      </c>
      <c r="C3441" s="4">
        <f>INDEX(Orders[Order Date], MATCH(A3441, Orders[Order ID],0))</f>
        <v>42756</v>
      </c>
      <c r="D3441">
        <f>SUMIF(Orders[Order ID], A3441, Orders[Sales])</f>
        <v>654.24200000000008</v>
      </c>
      <c r="I3441" t="s">
        <v>3858</v>
      </c>
      <c r="J3441" t="s">
        <v>2017</v>
      </c>
      <c r="K3441">
        <v>42756</v>
      </c>
      <c r="L3441">
        <v>654.24200000000008</v>
      </c>
    </row>
    <row r="3442" spans="1:12">
      <c r="A3442" t="str">
        <v>CA-2017-132122</v>
      </c>
      <c r="B3442" t="str">
        <f>INDEX(Orders[Customer ID], MATCH(A3442, Orders[Order ID],0))</f>
        <v>JH-15820</v>
      </c>
      <c r="C3442" s="4">
        <f>INDEX(Orders[Order Date], MATCH(A3442, Orders[Order ID],0))</f>
        <v>42925</v>
      </c>
      <c r="D3442">
        <f>SUMIF(Orders[Order ID], A3442, Orders[Sales])</f>
        <v>228.92</v>
      </c>
      <c r="I3442" t="s">
        <v>2887</v>
      </c>
      <c r="J3442" t="s">
        <v>2888</v>
      </c>
      <c r="K3442">
        <v>42925</v>
      </c>
      <c r="L3442">
        <v>228.92</v>
      </c>
    </row>
    <row r="3443" spans="1:12">
      <c r="A3443" t="str">
        <v>CA-2017-132178</v>
      </c>
      <c r="B3443" t="str">
        <f>INDEX(Orders[Customer ID], MATCH(A3443, Orders[Order ID],0))</f>
        <v>DB-12970</v>
      </c>
      <c r="C3443" s="4">
        <f>INDEX(Orders[Order Date], MATCH(A3443, Orders[Order ID],0))</f>
        <v>42858</v>
      </c>
      <c r="D3443">
        <f>SUMIF(Orders[Order ID], A3443, Orders[Sales])</f>
        <v>832.96</v>
      </c>
      <c r="I3443" t="s">
        <v>3367</v>
      </c>
      <c r="J3443" t="s">
        <v>3368</v>
      </c>
      <c r="K3443">
        <v>42858</v>
      </c>
      <c r="L3443">
        <v>832.96</v>
      </c>
    </row>
    <row r="3444" spans="1:12">
      <c r="A3444" t="str">
        <v>CA-2017-132185</v>
      </c>
      <c r="B3444" t="str">
        <f>INDEX(Orders[Customer ID], MATCH(A3444, Orders[Order ID],0))</f>
        <v>DB-13615</v>
      </c>
      <c r="C3444" s="4">
        <f>INDEX(Orders[Order Date], MATCH(A3444, Orders[Order ID],0))</f>
        <v>43066</v>
      </c>
      <c r="D3444">
        <f>SUMIF(Orders[Order ID], A3444, Orders[Sales])</f>
        <v>52.344000000000001</v>
      </c>
      <c r="I3444" t="s">
        <v>906</v>
      </c>
      <c r="J3444" t="s">
        <v>907</v>
      </c>
      <c r="K3444">
        <v>43066</v>
      </c>
      <c r="L3444">
        <v>52.344000000000001</v>
      </c>
    </row>
    <row r="3445" spans="1:12">
      <c r="A3445" t="str">
        <v>CA-2017-132199</v>
      </c>
      <c r="B3445" t="str">
        <f>INDEX(Orders[Customer ID], MATCH(A3445, Orders[Order ID],0))</f>
        <v>BO-11350</v>
      </c>
      <c r="C3445" s="4">
        <f>INDEX(Orders[Order Date], MATCH(A3445, Orders[Order ID],0))</f>
        <v>42858</v>
      </c>
      <c r="D3445">
        <f>SUMIF(Orders[Order ID], A3445, Orders[Sales])</f>
        <v>504.50600000000003</v>
      </c>
      <c r="I3445" t="s">
        <v>3370</v>
      </c>
      <c r="J3445" t="s">
        <v>2652</v>
      </c>
      <c r="K3445">
        <v>42858</v>
      </c>
      <c r="L3445">
        <v>504.50600000000003</v>
      </c>
    </row>
    <row r="3446" spans="1:12">
      <c r="A3446" t="str">
        <v>CA-2017-132213</v>
      </c>
      <c r="B3446" t="str">
        <f>INDEX(Orders[Customer ID], MATCH(A3446, Orders[Order ID],0))</f>
        <v>PN-18775</v>
      </c>
      <c r="C3446" s="4">
        <f>INDEX(Orders[Order Date], MATCH(A3446, Orders[Order ID],0))</f>
        <v>42850</v>
      </c>
      <c r="D3446">
        <f>SUMIF(Orders[Order ID], A3446, Orders[Sales])</f>
        <v>109.968</v>
      </c>
      <c r="I3446" t="s">
        <v>3417</v>
      </c>
      <c r="J3446" t="s">
        <v>858</v>
      </c>
      <c r="K3446">
        <v>42850</v>
      </c>
      <c r="L3446">
        <v>109.968</v>
      </c>
    </row>
    <row r="3447" spans="1:12">
      <c r="A3447" t="str">
        <v>CA-2017-132234</v>
      </c>
      <c r="B3447" t="str">
        <f>INDEX(Orders[Customer ID], MATCH(A3447, Orders[Order ID],0))</f>
        <v>MY-17380</v>
      </c>
      <c r="C3447" s="4">
        <f>INDEX(Orders[Order Date], MATCH(A3447, Orders[Order ID],0))</f>
        <v>43024</v>
      </c>
      <c r="D3447">
        <f>SUMIF(Orders[Order ID], A3447, Orders[Sales])</f>
        <v>547.29999999999995</v>
      </c>
      <c r="I3447" t="s">
        <v>1780</v>
      </c>
      <c r="J3447" t="s">
        <v>829</v>
      </c>
      <c r="K3447">
        <v>43024</v>
      </c>
      <c r="L3447">
        <v>547.29999999999995</v>
      </c>
    </row>
    <row r="3448" spans="1:12">
      <c r="A3448" t="str">
        <v>CA-2017-132262</v>
      </c>
      <c r="B3448" t="str">
        <f>INDEX(Orders[Customer ID], MATCH(A3448, Orders[Order ID],0))</f>
        <v>ML-18265</v>
      </c>
      <c r="C3448" s="4">
        <f>INDEX(Orders[Order Date], MATCH(A3448, Orders[Order ID],0))</f>
        <v>42999</v>
      </c>
      <c r="D3448">
        <f>SUMIF(Orders[Order ID], A3448, Orders[Sales])</f>
        <v>151.96</v>
      </c>
      <c r="I3448" t="s">
        <v>2147</v>
      </c>
      <c r="J3448" t="s">
        <v>2148</v>
      </c>
      <c r="K3448">
        <v>42999</v>
      </c>
      <c r="L3448">
        <v>151.96</v>
      </c>
    </row>
    <row r="3449" spans="1:12">
      <c r="A3449" t="str">
        <v>CA-2017-132290</v>
      </c>
      <c r="B3449" t="str">
        <f>INDEX(Orders[Customer ID], MATCH(A3449, Orders[Order ID],0))</f>
        <v>MD-17350</v>
      </c>
      <c r="C3449" s="4">
        <f>INDEX(Orders[Order Date], MATCH(A3449, Orders[Order ID],0))</f>
        <v>42804</v>
      </c>
      <c r="D3449">
        <f>SUMIF(Orders[Order ID], A3449, Orders[Sales])</f>
        <v>933.40800000000002</v>
      </c>
      <c r="I3449" t="s">
        <v>3692</v>
      </c>
      <c r="J3449" t="s">
        <v>2428</v>
      </c>
      <c r="K3449">
        <v>42804</v>
      </c>
      <c r="L3449">
        <v>933.40800000000002</v>
      </c>
    </row>
    <row r="3450" spans="1:12">
      <c r="A3450" t="str">
        <v>CA-2017-132339</v>
      </c>
      <c r="B3450" t="str">
        <f>INDEX(Orders[Customer ID], MATCH(A3450, Orders[Order ID],0))</f>
        <v>JB-15400</v>
      </c>
      <c r="C3450" s="4">
        <f>INDEX(Orders[Order Date], MATCH(A3450, Orders[Order ID],0))</f>
        <v>42966</v>
      </c>
      <c r="D3450">
        <f>SUMIF(Orders[Order ID], A3450, Orders[Sales])</f>
        <v>387.99</v>
      </c>
      <c r="I3450" t="s">
        <v>2612</v>
      </c>
      <c r="J3450" t="s">
        <v>213</v>
      </c>
      <c r="K3450">
        <v>42966</v>
      </c>
      <c r="L3450">
        <v>387.99</v>
      </c>
    </row>
    <row r="3451" spans="1:12">
      <c r="A3451" t="str">
        <v>CA-2017-132346</v>
      </c>
      <c r="B3451" t="str">
        <f>INDEX(Orders[Customer ID], MATCH(A3451, Orders[Order ID],0))</f>
        <v>PK-19075</v>
      </c>
      <c r="C3451" s="4">
        <f>INDEX(Orders[Order Date], MATCH(A3451, Orders[Order ID],0))</f>
        <v>43046</v>
      </c>
      <c r="D3451">
        <f>SUMIF(Orders[Order ID], A3451, Orders[Sales])</f>
        <v>100.94</v>
      </c>
      <c r="I3451" t="s">
        <v>1402</v>
      </c>
      <c r="J3451" t="s">
        <v>287</v>
      </c>
      <c r="K3451">
        <v>43046</v>
      </c>
      <c r="L3451">
        <v>100.94</v>
      </c>
    </row>
    <row r="3452" spans="1:12">
      <c r="A3452" t="str">
        <v>CA-2017-132353</v>
      </c>
      <c r="B3452" t="str">
        <f>INDEX(Orders[Customer ID], MATCH(A3452, Orders[Order ID],0))</f>
        <v>DB-13060</v>
      </c>
      <c r="C3452" s="4">
        <f>INDEX(Orders[Order Date], MATCH(A3452, Orders[Order ID],0))</f>
        <v>42993</v>
      </c>
      <c r="D3452">
        <f>SUMIF(Orders[Order ID], A3452, Orders[Sales])</f>
        <v>323.976</v>
      </c>
      <c r="I3452" t="s">
        <v>2239</v>
      </c>
      <c r="J3452" t="s">
        <v>425</v>
      </c>
      <c r="K3452">
        <v>42993</v>
      </c>
      <c r="L3452">
        <v>323.976</v>
      </c>
    </row>
    <row r="3453" spans="1:12">
      <c r="A3453" t="str">
        <v>CA-2017-132430</v>
      </c>
      <c r="B3453" t="str">
        <f>INDEX(Orders[Customer ID], MATCH(A3453, Orders[Order ID],0))</f>
        <v>CP-12085</v>
      </c>
      <c r="C3453" s="4">
        <f>INDEX(Orders[Order Date], MATCH(A3453, Orders[Order ID],0))</f>
        <v>43017</v>
      </c>
      <c r="D3453">
        <f>SUMIF(Orders[Order ID], A3453, Orders[Sales])</f>
        <v>45.887999999999998</v>
      </c>
      <c r="I3453" t="s">
        <v>1862</v>
      </c>
      <c r="J3453" t="s">
        <v>1863</v>
      </c>
      <c r="K3453">
        <v>43017</v>
      </c>
      <c r="L3453">
        <v>45.887999999999998</v>
      </c>
    </row>
    <row r="3454" spans="1:12">
      <c r="A3454" t="str">
        <v>CA-2017-132437</v>
      </c>
      <c r="B3454" t="str">
        <f>INDEX(Orders[Customer ID], MATCH(A3454, Orders[Order ID],0))</f>
        <v>EM-14095</v>
      </c>
      <c r="C3454" s="4">
        <f>INDEX(Orders[Order Date], MATCH(A3454, Orders[Order ID],0))</f>
        <v>42986</v>
      </c>
      <c r="D3454">
        <f>SUMIF(Orders[Order ID], A3454, Orders[Sales])</f>
        <v>65.12</v>
      </c>
      <c r="I3454" t="s">
        <v>2376</v>
      </c>
      <c r="J3454" t="s">
        <v>2377</v>
      </c>
      <c r="K3454">
        <v>42986</v>
      </c>
      <c r="L3454">
        <v>65.12</v>
      </c>
    </row>
    <row r="3455" spans="1:12">
      <c r="A3455" t="str">
        <v>CA-2017-132521</v>
      </c>
      <c r="B3455" t="str">
        <f>INDEX(Orders[Customer ID], MATCH(A3455, Orders[Order ID],0))</f>
        <v>DW-13540</v>
      </c>
      <c r="C3455" s="4">
        <f>INDEX(Orders[Order Date], MATCH(A3455, Orders[Order ID],0))</f>
        <v>43001</v>
      </c>
      <c r="D3455">
        <f>SUMIF(Orders[Order ID], A3455, Orders[Sales])</f>
        <v>158.28</v>
      </c>
      <c r="I3455" t="s">
        <v>2091</v>
      </c>
      <c r="J3455" t="s">
        <v>2092</v>
      </c>
      <c r="K3455">
        <v>43001</v>
      </c>
      <c r="L3455">
        <v>158.28</v>
      </c>
    </row>
    <row r="3456" spans="1:12">
      <c r="A3456" t="str">
        <v>CA-2017-132584</v>
      </c>
      <c r="B3456" t="str">
        <f>INDEX(Orders[Customer ID], MATCH(A3456, Orders[Order ID],0))</f>
        <v>HJ-14875</v>
      </c>
      <c r="C3456" s="4">
        <f>INDEX(Orders[Order Date], MATCH(A3456, Orders[Order ID],0))</f>
        <v>42973</v>
      </c>
      <c r="D3456">
        <f>SUMIF(Orders[Order ID], A3456, Orders[Sales])</f>
        <v>53.72</v>
      </c>
      <c r="I3456" t="s">
        <v>2569</v>
      </c>
      <c r="J3456" t="s">
        <v>2570</v>
      </c>
      <c r="K3456">
        <v>42973</v>
      </c>
      <c r="L3456">
        <v>53.72</v>
      </c>
    </row>
    <row r="3457" spans="1:12">
      <c r="A3457" t="str">
        <v>CA-2017-132619</v>
      </c>
      <c r="B3457" t="str">
        <f>INDEX(Orders[Customer ID], MATCH(A3457, Orders[Order ID],0))</f>
        <v>MS-17770</v>
      </c>
      <c r="C3457" s="4">
        <f>INDEX(Orders[Order Date], MATCH(A3457, Orders[Order ID],0))</f>
        <v>42978</v>
      </c>
      <c r="D3457">
        <f>SUMIF(Orders[Order ID], A3457, Orders[Sales])</f>
        <v>193.95</v>
      </c>
      <c r="I3457" t="s">
        <v>2529</v>
      </c>
      <c r="J3457" t="s">
        <v>2530</v>
      </c>
      <c r="K3457">
        <v>42978</v>
      </c>
      <c r="L3457">
        <v>193.95</v>
      </c>
    </row>
    <row r="3458" spans="1:12">
      <c r="A3458" t="str">
        <v>CA-2017-132647</v>
      </c>
      <c r="B3458" t="str">
        <f>INDEX(Orders[Customer ID], MATCH(A3458, Orders[Order ID],0))</f>
        <v>GH-14410</v>
      </c>
      <c r="C3458" s="4">
        <f>INDEX(Orders[Order Date], MATCH(A3458, Orders[Order ID],0))</f>
        <v>42783</v>
      </c>
      <c r="D3458">
        <f>SUMIF(Orders[Order ID], A3458, Orders[Sales])</f>
        <v>178.20999999999998</v>
      </c>
      <c r="I3458" t="s">
        <v>3774</v>
      </c>
      <c r="J3458" t="s">
        <v>1785</v>
      </c>
      <c r="K3458">
        <v>42783</v>
      </c>
      <c r="L3458">
        <v>178.20999999999998</v>
      </c>
    </row>
    <row r="3459" spans="1:12">
      <c r="A3459" t="str">
        <v>CA-2017-132682</v>
      </c>
      <c r="B3459" t="str">
        <f>INDEX(Orders[Customer ID], MATCH(A3459, Orders[Order ID],0))</f>
        <v>TH-21235</v>
      </c>
      <c r="C3459" s="4">
        <f>INDEX(Orders[Order Date], MATCH(A3459, Orders[Order ID],0))</f>
        <v>42894</v>
      </c>
      <c r="D3459">
        <f>SUMIF(Orders[Order ID], A3459, Orders[Sales])</f>
        <v>490.39200000000005</v>
      </c>
      <c r="I3459" t="s">
        <v>3135</v>
      </c>
      <c r="J3459" t="s">
        <v>2435</v>
      </c>
      <c r="K3459">
        <v>42894</v>
      </c>
      <c r="L3459">
        <v>490.39200000000005</v>
      </c>
    </row>
    <row r="3460" spans="1:12">
      <c r="A3460" t="str">
        <v>CA-2017-132738</v>
      </c>
      <c r="B3460" t="str">
        <f>INDEX(Orders[Customer ID], MATCH(A3460, Orders[Order ID],0))</f>
        <v>HM-14860</v>
      </c>
      <c r="C3460" s="4">
        <f>INDEX(Orders[Order Date], MATCH(A3460, Orders[Order ID],0))</f>
        <v>42951</v>
      </c>
      <c r="D3460">
        <f>SUMIF(Orders[Order ID], A3460, Orders[Sales])</f>
        <v>16.752000000000002</v>
      </c>
      <c r="I3460" t="s">
        <v>2708</v>
      </c>
      <c r="J3460" t="s">
        <v>73</v>
      </c>
      <c r="K3460">
        <v>42951</v>
      </c>
      <c r="L3460">
        <v>16.752000000000002</v>
      </c>
    </row>
    <row r="3461" spans="1:12">
      <c r="A3461" t="str">
        <v>CA-2017-132934</v>
      </c>
      <c r="B3461" t="str">
        <f>INDEX(Orders[Customer ID], MATCH(A3461, Orders[Order ID],0))</f>
        <v>JE-15475</v>
      </c>
      <c r="C3461" s="4">
        <f>INDEX(Orders[Order Date], MATCH(A3461, Orders[Order ID],0))</f>
        <v>42906</v>
      </c>
      <c r="D3461">
        <f>SUMIF(Orders[Order ID], A3461, Orders[Sales])</f>
        <v>201.262</v>
      </c>
      <c r="I3461" t="s">
        <v>3026</v>
      </c>
      <c r="J3461" t="s">
        <v>3027</v>
      </c>
      <c r="K3461">
        <v>42906</v>
      </c>
      <c r="L3461">
        <v>201.262</v>
      </c>
    </row>
    <row r="3462" spans="1:12">
      <c r="A3462" t="str">
        <v>CA-2017-132955</v>
      </c>
      <c r="B3462" t="str">
        <f>INDEX(Orders[Customer ID], MATCH(A3462, Orders[Order ID],0))</f>
        <v>SC-20575</v>
      </c>
      <c r="C3462" s="4">
        <f>INDEX(Orders[Order Date], MATCH(A3462, Orders[Order ID],0))</f>
        <v>42910</v>
      </c>
      <c r="D3462">
        <f>SUMIF(Orders[Order ID], A3462, Orders[Sales])</f>
        <v>102.93</v>
      </c>
      <c r="I3462" t="s">
        <v>3012</v>
      </c>
      <c r="J3462" t="s">
        <v>2011</v>
      </c>
      <c r="K3462">
        <v>42910</v>
      </c>
      <c r="L3462">
        <v>102.93</v>
      </c>
    </row>
    <row r="3463" spans="1:12">
      <c r="A3463" t="str">
        <v>CA-2017-132976</v>
      </c>
      <c r="B3463" t="str">
        <f>INDEX(Orders[Customer ID], MATCH(A3463, Orders[Order ID],0))</f>
        <v>AG-10495</v>
      </c>
      <c r="C3463" s="4">
        <f>INDEX(Orders[Order Date], MATCH(A3463, Orders[Order ID],0))</f>
        <v>43021</v>
      </c>
      <c r="D3463">
        <f>SUMIF(Orders[Order ID], A3463, Orders[Sales])</f>
        <v>114.376</v>
      </c>
      <c r="I3463" t="s">
        <v>1811</v>
      </c>
      <c r="J3463" t="s">
        <v>1812</v>
      </c>
      <c r="K3463">
        <v>43021</v>
      </c>
      <c r="L3463">
        <v>114.376</v>
      </c>
    </row>
    <row r="3464" spans="1:12">
      <c r="A3464" t="str">
        <v>CA-2017-133004</v>
      </c>
      <c r="B3464" t="str">
        <f>INDEX(Orders[Customer ID], MATCH(A3464, Orders[Order ID],0))</f>
        <v>AJ-10945</v>
      </c>
      <c r="C3464" s="4">
        <f>INDEX(Orders[Order Date], MATCH(A3464, Orders[Order ID],0))</f>
        <v>42978</v>
      </c>
      <c r="D3464">
        <f>SUMIF(Orders[Order ID], A3464, Orders[Sales])</f>
        <v>638.73</v>
      </c>
      <c r="I3464" t="s">
        <v>2519</v>
      </c>
      <c r="J3464" t="s">
        <v>1905</v>
      </c>
      <c r="K3464">
        <v>42978</v>
      </c>
      <c r="L3464">
        <v>638.73</v>
      </c>
    </row>
    <row r="3465" spans="1:12">
      <c r="A3465" t="str">
        <v>CA-2017-133046</v>
      </c>
      <c r="B3465" t="str">
        <f>INDEX(Orders[Customer ID], MATCH(A3465, Orders[Order ID],0))</f>
        <v>DK-13375</v>
      </c>
      <c r="C3465" s="4">
        <f>INDEX(Orders[Order Date], MATCH(A3465, Orders[Order ID],0))</f>
        <v>42943</v>
      </c>
      <c r="D3465">
        <f>SUMIF(Orders[Order ID], A3465, Orders[Sales])</f>
        <v>297.99</v>
      </c>
      <c r="I3465" t="s">
        <v>2770</v>
      </c>
      <c r="J3465" t="s">
        <v>468</v>
      </c>
      <c r="K3465">
        <v>42943</v>
      </c>
      <c r="L3465">
        <v>297.99</v>
      </c>
    </row>
    <row r="3466" spans="1:12">
      <c r="A3466" t="str">
        <v>CA-2017-133067</v>
      </c>
      <c r="B3466" t="str">
        <f>INDEX(Orders[Customer ID], MATCH(A3466, Orders[Order ID],0))</f>
        <v>MY-18295</v>
      </c>
      <c r="C3466" s="4">
        <f>INDEX(Orders[Order Date], MATCH(A3466, Orders[Order ID],0))</f>
        <v>42859</v>
      </c>
      <c r="D3466">
        <f>SUMIF(Orders[Order ID], A3466, Orders[Sales])</f>
        <v>11.598000000000001</v>
      </c>
      <c r="I3466" t="s">
        <v>3364</v>
      </c>
      <c r="J3466" t="s">
        <v>1741</v>
      </c>
      <c r="K3466">
        <v>42859</v>
      </c>
      <c r="L3466">
        <v>11.598000000000001</v>
      </c>
    </row>
    <row r="3467" spans="1:12">
      <c r="A3467" t="str">
        <v>CA-2017-133074</v>
      </c>
      <c r="B3467" t="str">
        <f>INDEX(Orders[Customer ID], MATCH(A3467, Orders[Order ID],0))</f>
        <v>DB-13615</v>
      </c>
      <c r="C3467" s="4">
        <f>INDEX(Orders[Order Date], MATCH(A3467, Orders[Order ID],0))</f>
        <v>42999</v>
      </c>
      <c r="D3467">
        <f>SUMIF(Orders[Order ID], A3467, Orders[Sales])</f>
        <v>55.86</v>
      </c>
      <c r="I3467" t="s">
        <v>2154</v>
      </c>
      <c r="J3467" t="s">
        <v>907</v>
      </c>
      <c r="K3467">
        <v>42999</v>
      </c>
      <c r="L3467">
        <v>55.86</v>
      </c>
    </row>
    <row r="3468" spans="1:12">
      <c r="A3468" t="str">
        <v>CA-2017-133095</v>
      </c>
      <c r="B3468" t="str">
        <f>INDEX(Orders[Customer ID], MATCH(A3468, Orders[Order ID],0))</f>
        <v>EH-14005</v>
      </c>
      <c r="C3468" s="4">
        <f>INDEX(Orders[Order Date], MATCH(A3468, Orders[Order ID],0))</f>
        <v>42890</v>
      </c>
      <c r="D3468">
        <f>SUMIF(Orders[Order ID], A3468, Orders[Sales])</f>
        <v>117.62</v>
      </c>
      <c r="I3468" t="s">
        <v>3156</v>
      </c>
      <c r="J3468" t="s">
        <v>76</v>
      </c>
      <c r="K3468">
        <v>42890</v>
      </c>
      <c r="L3468">
        <v>117.62</v>
      </c>
    </row>
    <row r="3469" spans="1:12">
      <c r="A3469" t="str">
        <v>CA-2017-133102</v>
      </c>
      <c r="B3469" t="str">
        <f>INDEX(Orders[Customer ID], MATCH(A3469, Orders[Order ID],0))</f>
        <v>ED-13885</v>
      </c>
      <c r="C3469" s="4">
        <f>INDEX(Orders[Order Date], MATCH(A3469, Orders[Order ID],0))</f>
        <v>42964</v>
      </c>
      <c r="D3469">
        <f>SUMIF(Orders[Order ID], A3469, Orders[Sales])</f>
        <v>143.80799999999999</v>
      </c>
      <c r="I3469" t="s">
        <v>2638</v>
      </c>
      <c r="J3469" t="s">
        <v>2639</v>
      </c>
      <c r="K3469">
        <v>42964</v>
      </c>
      <c r="L3469">
        <v>143.80799999999999</v>
      </c>
    </row>
    <row r="3470" spans="1:12">
      <c r="A3470" t="str">
        <v>CA-2017-133207</v>
      </c>
      <c r="B3470" t="str">
        <f>INDEX(Orders[Customer ID], MATCH(A3470, Orders[Order ID],0))</f>
        <v>DO-13645</v>
      </c>
      <c r="C3470" s="4">
        <f>INDEX(Orders[Order Date], MATCH(A3470, Orders[Order ID],0))</f>
        <v>43066</v>
      </c>
      <c r="D3470">
        <f>SUMIF(Orders[Order ID], A3470, Orders[Sales])</f>
        <v>57.567999999999998</v>
      </c>
      <c r="I3470" t="s">
        <v>913</v>
      </c>
      <c r="J3470" t="s">
        <v>701</v>
      </c>
      <c r="K3470">
        <v>43066</v>
      </c>
      <c r="L3470">
        <v>57.567999999999998</v>
      </c>
    </row>
    <row r="3471" spans="1:12">
      <c r="A3471" t="str">
        <v>CA-2017-133235</v>
      </c>
      <c r="B3471" t="str">
        <f>INDEX(Orders[Customer ID], MATCH(A3471, Orders[Order ID],0))</f>
        <v>LH-16750</v>
      </c>
      <c r="C3471" s="4">
        <f>INDEX(Orders[Order Date], MATCH(A3471, Orders[Order ID],0))</f>
        <v>42948</v>
      </c>
      <c r="D3471">
        <f>SUMIF(Orders[Order ID], A3471, Orders[Sales])</f>
        <v>271.95999999999998</v>
      </c>
      <c r="I3471" t="s">
        <v>2721</v>
      </c>
      <c r="J3471" t="s">
        <v>2722</v>
      </c>
      <c r="K3471">
        <v>42948</v>
      </c>
      <c r="L3471">
        <v>271.95999999999998</v>
      </c>
    </row>
    <row r="3472" spans="1:12">
      <c r="A3472" t="str">
        <v>CA-2017-133249</v>
      </c>
      <c r="B3472" t="str">
        <f>INDEX(Orders[Customer ID], MATCH(A3472, Orders[Order ID],0))</f>
        <v>SZ-20035</v>
      </c>
      <c r="C3472" s="4">
        <f>INDEX(Orders[Order Date], MATCH(A3472, Orders[Order ID],0))</f>
        <v>42924</v>
      </c>
      <c r="D3472">
        <f>SUMIF(Orders[Order ID], A3472, Orders[Sales])</f>
        <v>145.9</v>
      </c>
      <c r="I3472" t="s">
        <v>2896</v>
      </c>
      <c r="J3472" t="s">
        <v>951</v>
      </c>
      <c r="K3472">
        <v>42924</v>
      </c>
      <c r="L3472">
        <v>145.9</v>
      </c>
    </row>
    <row r="3473" spans="1:12">
      <c r="A3473" t="str">
        <v>CA-2017-133256</v>
      </c>
      <c r="B3473" t="str">
        <f>INDEX(Orders[Customer ID], MATCH(A3473, Orders[Order ID],0))</f>
        <v>TH-21550</v>
      </c>
      <c r="C3473" s="4">
        <f>INDEX(Orders[Order Date], MATCH(A3473, Orders[Order ID],0))</f>
        <v>42912</v>
      </c>
      <c r="D3473">
        <f>SUMIF(Orders[Order ID], A3473, Orders[Sales])</f>
        <v>564.38</v>
      </c>
      <c r="I3473" t="s">
        <v>2979</v>
      </c>
      <c r="J3473" t="s">
        <v>1756</v>
      </c>
      <c r="K3473">
        <v>42912</v>
      </c>
      <c r="L3473">
        <v>564.38</v>
      </c>
    </row>
    <row r="3474" spans="1:12">
      <c r="A3474" t="str">
        <v>CA-2017-133263</v>
      </c>
      <c r="B3474" t="str">
        <f>INDEX(Orders[Customer ID], MATCH(A3474, Orders[Order ID],0))</f>
        <v>JE-15610</v>
      </c>
      <c r="C3474" s="4">
        <f>INDEX(Orders[Order Date], MATCH(A3474, Orders[Order ID],0))</f>
        <v>42825</v>
      </c>
      <c r="D3474">
        <f>SUMIF(Orders[Order ID], A3474, Orders[Sales])</f>
        <v>3098.6099999999997</v>
      </c>
      <c r="I3474" t="s">
        <v>3562</v>
      </c>
      <c r="J3474" t="s">
        <v>1311</v>
      </c>
      <c r="K3474">
        <v>42825</v>
      </c>
      <c r="L3474">
        <v>3098.6099999999997</v>
      </c>
    </row>
    <row r="3475" spans="1:12">
      <c r="A3475" t="str">
        <v>CA-2017-133333</v>
      </c>
      <c r="B3475" t="str">
        <f>INDEX(Orders[Customer ID], MATCH(A3475, Orders[Order ID],0))</f>
        <v>BF-11020</v>
      </c>
      <c r="C3475" s="4">
        <f>INDEX(Orders[Order Date], MATCH(A3475, Orders[Order ID],0))</f>
        <v>42996</v>
      </c>
      <c r="D3475">
        <f>SUMIF(Orders[Order ID], A3475, Orders[Sales])</f>
        <v>22.72</v>
      </c>
      <c r="I3475" t="s">
        <v>2185</v>
      </c>
      <c r="J3475" t="s">
        <v>1776</v>
      </c>
      <c r="K3475">
        <v>42996</v>
      </c>
      <c r="L3475">
        <v>22.72</v>
      </c>
    </row>
    <row r="3476" spans="1:12">
      <c r="A3476" t="str">
        <v>CA-2017-133431</v>
      </c>
      <c r="B3476" t="str">
        <f>INDEX(Orders[Customer ID], MATCH(A3476, Orders[Order ID],0))</f>
        <v>LC-17140</v>
      </c>
      <c r="C3476" s="4">
        <f>INDEX(Orders[Order Date], MATCH(A3476, Orders[Order ID],0))</f>
        <v>43086</v>
      </c>
      <c r="D3476">
        <f>SUMIF(Orders[Order ID], A3476, Orders[Sales])</f>
        <v>28.47</v>
      </c>
      <c r="I3476" t="s">
        <v>351</v>
      </c>
      <c r="J3476" t="s">
        <v>349</v>
      </c>
      <c r="K3476">
        <v>43086</v>
      </c>
      <c r="L3476">
        <v>28.47</v>
      </c>
    </row>
    <row r="3477" spans="1:12">
      <c r="A3477" t="str">
        <v>CA-2017-133487</v>
      </c>
      <c r="B3477" t="str">
        <f>INDEX(Orders[Customer ID], MATCH(A3477, Orders[Order ID],0))</f>
        <v>TS-21655</v>
      </c>
      <c r="C3477" s="4">
        <f>INDEX(Orders[Order Date], MATCH(A3477, Orders[Order ID],0))</f>
        <v>42861</v>
      </c>
      <c r="D3477">
        <f>SUMIF(Orders[Order ID], A3477, Orders[Sales])</f>
        <v>152.94</v>
      </c>
      <c r="I3477" t="s">
        <v>3347</v>
      </c>
      <c r="J3477" t="s">
        <v>3348</v>
      </c>
      <c r="K3477">
        <v>42861</v>
      </c>
      <c r="L3477">
        <v>152.94</v>
      </c>
    </row>
    <row r="3478" spans="1:12">
      <c r="A3478" t="str">
        <v>CA-2017-133501</v>
      </c>
      <c r="B3478" t="str">
        <f>INDEX(Orders[Customer ID], MATCH(A3478, Orders[Order ID],0))</f>
        <v>DK-12895</v>
      </c>
      <c r="C3478" s="4">
        <f>INDEX(Orders[Order Date], MATCH(A3478, Orders[Order ID],0))</f>
        <v>42974</v>
      </c>
      <c r="D3478">
        <f>SUMIF(Orders[Order ID], A3478, Orders[Sales])</f>
        <v>5.1840000000000002</v>
      </c>
      <c r="I3478" t="s">
        <v>2556</v>
      </c>
      <c r="J3478" t="s">
        <v>1225</v>
      </c>
      <c r="K3478">
        <v>42974</v>
      </c>
      <c r="L3478">
        <v>5.1840000000000002</v>
      </c>
    </row>
    <row r="3479" spans="1:12">
      <c r="A3479" t="str">
        <v>CA-2017-133620</v>
      </c>
      <c r="B3479" t="str">
        <f>INDEX(Orders[Customer ID], MATCH(A3479, Orders[Order ID],0))</f>
        <v>EM-14065</v>
      </c>
      <c r="C3479" s="4">
        <f>INDEX(Orders[Order Date], MATCH(A3479, Orders[Order ID],0))</f>
        <v>43052</v>
      </c>
      <c r="D3479">
        <f>SUMIF(Orders[Order ID], A3479, Orders[Sales])</f>
        <v>11.21</v>
      </c>
      <c r="I3479" t="s">
        <v>1269</v>
      </c>
      <c r="J3479" t="s">
        <v>1270</v>
      </c>
      <c r="K3479">
        <v>43052</v>
      </c>
      <c r="L3479">
        <v>11.21</v>
      </c>
    </row>
    <row r="3480" spans="1:12">
      <c r="A3480" t="str">
        <v>CA-2017-133641</v>
      </c>
      <c r="B3480" t="str">
        <f>INDEX(Orders[Customer ID], MATCH(A3480, Orders[Order ID],0))</f>
        <v>EJ-14155</v>
      </c>
      <c r="C3480" s="4">
        <f>INDEX(Orders[Order Date], MATCH(A3480, Orders[Order ID],0))</f>
        <v>42869</v>
      </c>
      <c r="D3480">
        <f>SUMIF(Orders[Order ID], A3480, Orders[Sales])</f>
        <v>48.69</v>
      </c>
      <c r="I3480" t="s">
        <v>3288</v>
      </c>
      <c r="J3480" t="s">
        <v>1515</v>
      </c>
      <c r="K3480">
        <v>42869</v>
      </c>
      <c r="L3480">
        <v>48.69</v>
      </c>
    </row>
    <row r="3481" spans="1:12">
      <c r="A3481" t="str">
        <v>CA-2017-133648</v>
      </c>
      <c r="B3481" t="str">
        <f>INDEX(Orders[Customer ID], MATCH(A3481, Orders[Order ID],0))</f>
        <v>ML-17755</v>
      </c>
      <c r="C3481" s="4">
        <f>INDEX(Orders[Order Date], MATCH(A3481, Orders[Order ID],0))</f>
        <v>42911</v>
      </c>
      <c r="D3481">
        <f>SUMIF(Orders[Order ID], A3481, Orders[Sales])</f>
        <v>87.688000000000002</v>
      </c>
      <c r="I3481" t="s">
        <v>2995</v>
      </c>
      <c r="J3481" t="s">
        <v>839</v>
      </c>
      <c r="K3481">
        <v>42911</v>
      </c>
      <c r="L3481">
        <v>87.688000000000002</v>
      </c>
    </row>
    <row r="3482" spans="1:12">
      <c r="A3482" t="str">
        <v>CA-2017-133718</v>
      </c>
      <c r="B3482" t="str">
        <f>INDEX(Orders[Customer ID], MATCH(A3482, Orders[Order ID],0))</f>
        <v>TB-21520</v>
      </c>
      <c r="C3482" s="4">
        <f>INDEX(Orders[Order Date], MATCH(A3482, Orders[Order ID],0))</f>
        <v>42939</v>
      </c>
      <c r="D3482">
        <f>SUMIF(Orders[Order ID], A3482, Orders[Sales])</f>
        <v>73.512</v>
      </c>
      <c r="I3482" t="s">
        <v>2800</v>
      </c>
      <c r="J3482" t="s">
        <v>2264</v>
      </c>
      <c r="K3482">
        <v>42939</v>
      </c>
      <c r="L3482">
        <v>73.512</v>
      </c>
    </row>
    <row r="3483" spans="1:12">
      <c r="A3483" t="str">
        <v>CA-2017-133823</v>
      </c>
      <c r="B3483" t="str">
        <f>INDEX(Orders[Customer ID], MATCH(A3483, Orders[Order ID],0))</f>
        <v>LP-17080</v>
      </c>
      <c r="C3483" s="4">
        <f>INDEX(Orders[Order Date], MATCH(A3483, Orders[Order ID],0))</f>
        <v>42866</v>
      </c>
      <c r="D3483">
        <f>SUMIF(Orders[Order ID], A3483, Orders[Sales])</f>
        <v>101.062</v>
      </c>
      <c r="I3483" t="s">
        <v>3318</v>
      </c>
      <c r="J3483" t="s">
        <v>1068</v>
      </c>
      <c r="K3483">
        <v>42866</v>
      </c>
      <c r="L3483">
        <v>101.062</v>
      </c>
    </row>
    <row r="3484" spans="1:12">
      <c r="A3484" t="str">
        <v>CA-2017-133865</v>
      </c>
      <c r="B3484" t="str">
        <f>INDEX(Orders[Customer ID], MATCH(A3484, Orders[Order ID],0))</f>
        <v>PS-19045</v>
      </c>
      <c r="C3484" s="4">
        <f>INDEX(Orders[Order Date], MATCH(A3484, Orders[Order ID],0))</f>
        <v>42863</v>
      </c>
      <c r="D3484">
        <f>SUMIF(Orders[Order ID], A3484, Orders[Sales])</f>
        <v>3359.9520000000002</v>
      </c>
      <c r="I3484" t="s">
        <v>3330</v>
      </c>
      <c r="J3484" t="s">
        <v>3331</v>
      </c>
      <c r="K3484">
        <v>42863</v>
      </c>
      <c r="L3484">
        <v>3359.9520000000002</v>
      </c>
    </row>
    <row r="3485" spans="1:12">
      <c r="A3485" t="str">
        <v>CA-2017-133928</v>
      </c>
      <c r="B3485" t="str">
        <f>INDEX(Orders[Customer ID], MATCH(A3485, Orders[Order ID],0))</f>
        <v>ZC-21910</v>
      </c>
      <c r="C3485" s="4">
        <f>INDEX(Orders[Order Date], MATCH(A3485, Orders[Order ID],0))</f>
        <v>42897</v>
      </c>
      <c r="D3485">
        <f>SUMIF(Orders[Order ID], A3485, Orders[Sales])</f>
        <v>4.5720000000000001</v>
      </c>
      <c r="I3485" t="s">
        <v>3112</v>
      </c>
      <c r="J3485" t="s">
        <v>1420</v>
      </c>
      <c r="K3485">
        <v>42897</v>
      </c>
      <c r="L3485">
        <v>4.5720000000000001</v>
      </c>
    </row>
    <row r="3486" spans="1:12">
      <c r="A3486" t="str">
        <v>CA-2017-134096</v>
      </c>
      <c r="B3486" t="str">
        <f>INDEX(Orders[Customer ID], MATCH(A3486, Orders[Order ID],0))</f>
        <v>PP-18955</v>
      </c>
      <c r="C3486" s="4">
        <f>INDEX(Orders[Order Date], MATCH(A3486, Orders[Order ID],0))</f>
        <v>43002</v>
      </c>
      <c r="D3486">
        <f>SUMIF(Orders[Order ID], A3486, Orders[Sales])</f>
        <v>399.53</v>
      </c>
      <c r="I3486" t="s">
        <v>2075</v>
      </c>
      <c r="J3486" t="s">
        <v>2076</v>
      </c>
      <c r="K3486">
        <v>43002</v>
      </c>
      <c r="L3486">
        <v>399.53</v>
      </c>
    </row>
    <row r="3487" spans="1:12">
      <c r="A3487" t="str">
        <v>CA-2017-134152</v>
      </c>
      <c r="B3487" t="str">
        <f>INDEX(Orders[Customer ID], MATCH(A3487, Orders[Order ID],0))</f>
        <v>RP-19855</v>
      </c>
      <c r="C3487" s="4">
        <f>INDEX(Orders[Order Date], MATCH(A3487, Orders[Order ID],0))</f>
        <v>42882</v>
      </c>
      <c r="D3487">
        <f>SUMIF(Orders[Order ID], A3487, Orders[Sales])</f>
        <v>129.6</v>
      </c>
      <c r="I3487" t="s">
        <v>3218</v>
      </c>
      <c r="J3487" t="s">
        <v>775</v>
      </c>
      <c r="K3487">
        <v>42882</v>
      </c>
      <c r="L3487">
        <v>129.6</v>
      </c>
    </row>
    <row r="3488" spans="1:12">
      <c r="A3488" t="str">
        <v>CA-2017-134173</v>
      </c>
      <c r="B3488" t="str">
        <f>INDEX(Orders[Customer ID], MATCH(A3488, Orders[Order ID],0))</f>
        <v>AB-10060</v>
      </c>
      <c r="C3488" s="4">
        <f>INDEX(Orders[Order Date], MATCH(A3488, Orders[Order ID],0))</f>
        <v>42994</v>
      </c>
      <c r="D3488">
        <f>SUMIF(Orders[Order ID], A3488, Orders[Sales])</f>
        <v>20.736000000000001</v>
      </c>
      <c r="I3488" t="s">
        <v>2226</v>
      </c>
      <c r="J3488" t="s">
        <v>1443</v>
      </c>
      <c r="K3488">
        <v>42994</v>
      </c>
      <c r="L3488">
        <v>20.736000000000001</v>
      </c>
    </row>
    <row r="3489" spans="1:12">
      <c r="A3489" t="str">
        <v>CA-2017-134194</v>
      </c>
      <c r="B3489" t="str">
        <f>INDEX(Orders[Customer ID], MATCH(A3489, Orders[Order ID],0))</f>
        <v>GA-14725</v>
      </c>
      <c r="C3489" s="4">
        <f>INDEX(Orders[Order Date], MATCH(A3489, Orders[Order ID],0))</f>
        <v>43094</v>
      </c>
      <c r="D3489">
        <f>SUMIF(Orders[Order ID], A3489, Orders[Sales])</f>
        <v>160.16200000000001</v>
      </c>
      <c r="I3489" t="s">
        <v>141</v>
      </c>
      <c r="J3489" t="s">
        <v>142</v>
      </c>
      <c r="K3489">
        <v>43094</v>
      </c>
      <c r="L3489">
        <v>160.16200000000001</v>
      </c>
    </row>
    <row r="3490" spans="1:12">
      <c r="A3490" t="str">
        <v>CA-2017-134285</v>
      </c>
      <c r="B3490" t="str">
        <f>INDEX(Orders[Customer ID], MATCH(A3490, Orders[Order ID],0))</f>
        <v>DS-13180</v>
      </c>
      <c r="C3490" s="4">
        <f>INDEX(Orders[Order Date], MATCH(A3490, Orders[Order ID],0))</f>
        <v>43076</v>
      </c>
      <c r="D3490">
        <f>SUMIF(Orders[Order ID], A3490, Orders[Sales])</f>
        <v>19.103999999999999</v>
      </c>
      <c r="I3490" t="s">
        <v>622</v>
      </c>
      <c r="J3490" t="s">
        <v>623</v>
      </c>
      <c r="K3490">
        <v>43076</v>
      </c>
      <c r="L3490">
        <v>19.103999999999999</v>
      </c>
    </row>
    <row r="3491" spans="1:12">
      <c r="A3491" t="str">
        <v>CA-2017-134306</v>
      </c>
      <c r="B3491" t="str">
        <f>INDEX(Orders[Customer ID], MATCH(A3491, Orders[Order ID],0))</f>
        <v>TD-20995</v>
      </c>
      <c r="C3491" s="4">
        <f>INDEX(Orders[Order Date], MATCH(A3491, Orders[Order ID],0))</f>
        <v>42924</v>
      </c>
      <c r="D3491">
        <f>SUMIF(Orders[Order ID], A3491, Orders[Sales])</f>
        <v>45.08</v>
      </c>
      <c r="I3491" t="s">
        <v>2894</v>
      </c>
      <c r="J3491" t="s">
        <v>1024</v>
      </c>
      <c r="K3491">
        <v>42924</v>
      </c>
      <c r="L3491">
        <v>45.08</v>
      </c>
    </row>
    <row r="3492" spans="1:12">
      <c r="A3492" t="str">
        <v>CA-2017-134404</v>
      </c>
      <c r="B3492" t="str">
        <f>INDEX(Orders[Customer ID], MATCH(A3492, Orders[Order ID],0))</f>
        <v>DR-12880</v>
      </c>
      <c r="C3492" s="4">
        <f>INDEX(Orders[Order Date], MATCH(A3492, Orders[Order ID],0))</f>
        <v>43096</v>
      </c>
      <c r="D3492">
        <f>SUMIF(Orders[Order ID], A3492, Orders[Sales])</f>
        <v>177.636</v>
      </c>
      <c r="I3492" t="s">
        <v>97</v>
      </c>
      <c r="J3492" t="s">
        <v>99</v>
      </c>
      <c r="K3492">
        <v>43096</v>
      </c>
      <c r="L3492">
        <v>177.636</v>
      </c>
    </row>
    <row r="3493" spans="1:12">
      <c r="A3493" t="str">
        <v>CA-2017-134418</v>
      </c>
      <c r="B3493" t="str">
        <f>INDEX(Orders[Customer ID], MATCH(A3493, Orders[Order ID],0))</f>
        <v>GM-14500</v>
      </c>
      <c r="C3493" s="4">
        <f>INDEX(Orders[Order Date], MATCH(A3493, Orders[Order ID],0))</f>
        <v>42993</v>
      </c>
      <c r="D3493">
        <f>SUMIF(Orders[Order ID], A3493, Orders[Sales])</f>
        <v>12.42</v>
      </c>
      <c r="I3493" t="s">
        <v>2257</v>
      </c>
      <c r="J3493" t="s">
        <v>2258</v>
      </c>
      <c r="K3493">
        <v>42993</v>
      </c>
      <c r="L3493">
        <v>12.42</v>
      </c>
    </row>
    <row r="3494" spans="1:12">
      <c r="A3494" t="str">
        <v>CA-2017-134439</v>
      </c>
      <c r="B3494" t="str">
        <f>INDEX(Orders[Customer ID], MATCH(A3494, Orders[Order ID],0))</f>
        <v>TM-21010</v>
      </c>
      <c r="C3494" s="4">
        <f>INDEX(Orders[Order Date], MATCH(A3494, Orders[Order ID],0))</f>
        <v>42996</v>
      </c>
      <c r="D3494">
        <f>SUMIF(Orders[Order ID], A3494, Orders[Sales])</f>
        <v>15.96</v>
      </c>
      <c r="I3494" t="s">
        <v>2190</v>
      </c>
      <c r="J3494" t="s">
        <v>2191</v>
      </c>
      <c r="K3494">
        <v>42996</v>
      </c>
      <c r="L3494">
        <v>15.96</v>
      </c>
    </row>
    <row r="3495" spans="1:12">
      <c r="A3495" t="str">
        <v>CA-2017-134495</v>
      </c>
      <c r="B3495" t="str">
        <f>INDEX(Orders[Customer ID], MATCH(A3495, Orders[Order ID],0))</f>
        <v>BF-11020</v>
      </c>
      <c r="C3495" s="4">
        <f>INDEX(Orders[Order Date], MATCH(A3495, Orders[Order ID],0))</f>
        <v>42826</v>
      </c>
      <c r="D3495">
        <f>SUMIF(Orders[Order ID], A3495, Orders[Sales])</f>
        <v>269.39999999999998</v>
      </c>
      <c r="I3495" t="s">
        <v>3551</v>
      </c>
      <c r="J3495" t="s">
        <v>1776</v>
      </c>
      <c r="K3495">
        <v>42826</v>
      </c>
      <c r="L3495">
        <v>269.39999999999998</v>
      </c>
    </row>
    <row r="3496" spans="1:12">
      <c r="A3496" t="str">
        <v>CA-2017-134565</v>
      </c>
      <c r="B3496" t="str">
        <f>INDEX(Orders[Customer ID], MATCH(A3496, Orders[Order ID],0))</f>
        <v>TB-21400</v>
      </c>
      <c r="C3496" s="4">
        <f>INDEX(Orders[Order Date], MATCH(A3496, Orders[Order ID],0))</f>
        <v>42897</v>
      </c>
      <c r="D3496">
        <f>SUMIF(Orders[Order ID], A3496, Orders[Sales])</f>
        <v>719.40800000000002</v>
      </c>
      <c r="I3496" t="s">
        <v>3107</v>
      </c>
      <c r="J3496" t="s">
        <v>3108</v>
      </c>
      <c r="K3496">
        <v>42897</v>
      </c>
      <c r="L3496">
        <v>719.40800000000002</v>
      </c>
    </row>
    <row r="3497" spans="1:12">
      <c r="A3497" t="str">
        <v>CA-2017-134607</v>
      </c>
      <c r="B3497" t="str">
        <f>INDEX(Orders[Customer ID], MATCH(A3497, Orders[Order ID],0))</f>
        <v>HL-15040</v>
      </c>
      <c r="C3497" s="4">
        <f>INDEX(Orders[Order Date], MATCH(A3497, Orders[Order ID],0))</f>
        <v>43011</v>
      </c>
      <c r="D3497">
        <f>SUMIF(Orders[Order ID], A3497, Orders[Sales])</f>
        <v>22.58</v>
      </c>
      <c r="I3497" t="s">
        <v>1926</v>
      </c>
      <c r="J3497" t="s">
        <v>1176</v>
      </c>
      <c r="K3497">
        <v>43011</v>
      </c>
      <c r="L3497">
        <v>22.58</v>
      </c>
    </row>
    <row r="3498" spans="1:12">
      <c r="A3498" t="str">
        <v>CA-2017-134635</v>
      </c>
      <c r="B3498" t="str">
        <f>INDEX(Orders[Customer ID], MATCH(A3498, Orders[Order ID],0))</f>
        <v>NS-18640</v>
      </c>
      <c r="C3498" s="4">
        <f>INDEX(Orders[Order Date], MATCH(A3498, Orders[Order ID],0))</f>
        <v>42840</v>
      </c>
      <c r="D3498">
        <f>SUMIF(Orders[Order ID], A3498, Orders[Sales])</f>
        <v>79.14</v>
      </c>
      <c r="I3498" t="s">
        <v>3479</v>
      </c>
      <c r="J3498" t="s">
        <v>2885</v>
      </c>
      <c r="K3498">
        <v>42840</v>
      </c>
      <c r="L3498">
        <v>79.14</v>
      </c>
    </row>
    <row r="3499" spans="1:12">
      <c r="A3499" t="str">
        <v>CA-2017-134649</v>
      </c>
      <c r="B3499" t="str">
        <f>INDEX(Orders[Customer ID], MATCH(A3499, Orders[Order ID],0))</f>
        <v>CA-11965</v>
      </c>
      <c r="C3499" s="4">
        <f>INDEX(Orders[Order Date], MATCH(A3499, Orders[Order ID],0))</f>
        <v>42761</v>
      </c>
      <c r="D3499">
        <f>SUMIF(Orders[Order ID], A3499, Orders[Sales])</f>
        <v>22.630000000000003</v>
      </c>
      <c r="I3499" t="s">
        <v>3841</v>
      </c>
      <c r="J3499" t="s">
        <v>2053</v>
      </c>
      <c r="K3499">
        <v>42761</v>
      </c>
      <c r="L3499">
        <v>22.630000000000003</v>
      </c>
    </row>
    <row r="3500" spans="1:12">
      <c r="A3500" t="str">
        <v>CA-2017-134796</v>
      </c>
      <c r="B3500" t="str">
        <f>INDEX(Orders[Customer ID], MATCH(A3500, Orders[Order ID],0))</f>
        <v>FM-14380</v>
      </c>
      <c r="C3500" s="4">
        <f>INDEX(Orders[Order Date], MATCH(A3500, Orders[Order ID],0))</f>
        <v>42911</v>
      </c>
      <c r="D3500">
        <f>SUMIF(Orders[Order ID], A3500, Orders[Sales])</f>
        <v>148.47999999999999</v>
      </c>
      <c r="I3500" t="s">
        <v>2999</v>
      </c>
      <c r="J3500" t="s">
        <v>2686</v>
      </c>
      <c r="K3500">
        <v>42911</v>
      </c>
      <c r="L3500">
        <v>148.47999999999999</v>
      </c>
    </row>
    <row r="3501" spans="1:12">
      <c r="A3501" t="str">
        <v>CA-2017-134810</v>
      </c>
      <c r="B3501" t="str">
        <f>INDEX(Orders[Customer ID], MATCH(A3501, Orders[Order ID],0))</f>
        <v>MC-17605</v>
      </c>
      <c r="C3501" s="4">
        <f>INDEX(Orders[Order Date], MATCH(A3501, Orders[Order ID],0))</f>
        <v>42864</v>
      </c>
      <c r="D3501">
        <f>SUMIF(Orders[Order ID], A3501, Orders[Sales])</f>
        <v>272.23199999999997</v>
      </c>
      <c r="I3501" t="s">
        <v>3325</v>
      </c>
      <c r="J3501" t="s">
        <v>2354</v>
      </c>
      <c r="K3501">
        <v>42864</v>
      </c>
      <c r="L3501">
        <v>272.23199999999997</v>
      </c>
    </row>
    <row r="3502" spans="1:12">
      <c r="A3502" t="str">
        <v>CA-2017-134838</v>
      </c>
      <c r="B3502" t="str">
        <f>INDEX(Orders[Customer ID], MATCH(A3502, Orders[Order ID],0))</f>
        <v>ED-13885</v>
      </c>
      <c r="C3502" s="4">
        <f>INDEX(Orders[Order Date], MATCH(A3502, Orders[Order ID],0))</f>
        <v>42785</v>
      </c>
      <c r="D3502">
        <f>SUMIF(Orders[Order ID], A3502, Orders[Sales])</f>
        <v>57.510000000000005</v>
      </c>
      <c r="I3502" t="s">
        <v>3767</v>
      </c>
      <c r="J3502" t="s">
        <v>2639</v>
      </c>
      <c r="K3502">
        <v>42785</v>
      </c>
      <c r="L3502">
        <v>57.510000000000005</v>
      </c>
    </row>
    <row r="3503" spans="1:12">
      <c r="A3503" t="str">
        <v>CA-2017-134845</v>
      </c>
      <c r="B3503" t="str">
        <f>INDEX(Orders[Customer ID], MATCH(A3503, Orders[Order ID],0))</f>
        <v>SR-20425</v>
      </c>
      <c r="C3503" s="4">
        <f>INDEX(Orders[Order Date], MATCH(A3503, Orders[Order ID],0))</f>
        <v>42842</v>
      </c>
      <c r="D3503">
        <f>SUMIF(Orders[Order ID], A3503, Orders[Sales])</f>
        <v>2613.3090000000002</v>
      </c>
      <c r="I3503" t="s">
        <v>3462</v>
      </c>
      <c r="J3503" t="s">
        <v>250</v>
      </c>
      <c r="K3503">
        <v>42842</v>
      </c>
      <c r="L3503">
        <v>2613.3090000000002</v>
      </c>
    </row>
    <row r="3504" spans="1:12">
      <c r="A3504" t="str">
        <v>CA-2017-134880</v>
      </c>
      <c r="B3504" t="str">
        <f>INDEX(Orders[Customer ID], MATCH(A3504, Orders[Order ID],0))</f>
        <v>TW-21025</v>
      </c>
      <c r="C3504" s="4">
        <f>INDEX(Orders[Order Date], MATCH(A3504, Orders[Order ID],0))</f>
        <v>43035</v>
      </c>
      <c r="D3504">
        <f>SUMIF(Orders[Order ID], A3504, Orders[Sales])</f>
        <v>44.783999999999999</v>
      </c>
      <c r="I3504" t="s">
        <v>1640</v>
      </c>
      <c r="J3504" t="s">
        <v>1641</v>
      </c>
      <c r="K3504">
        <v>43035</v>
      </c>
      <c r="L3504">
        <v>44.783999999999999</v>
      </c>
    </row>
    <row r="3505" spans="1:12">
      <c r="A3505" t="str">
        <v>CA-2017-134915</v>
      </c>
      <c r="B3505" t="str">
        <f>INDEX(Orders[Customer ID], MATCH(A3505, Orders[Order ID],0))</f>
        <v>EM-14140</v>
      </c>
      <c r="C3505" s="4">
        <f>INDEX(Orders[Order Date], MATCH(A3505, Orders[Order ID],0))</f>
        <v>43051</v>
      </c>
      <c r="D3505">
        <f>SUMIF(Orders[Order ID], A3505, Orders[Sales])</f>
        <v>972.08</v>
      </c>
      <c r="I3505" t="s">
        <v>1291</v>
      </c>
      <c r="J3505" t="s">
        <v>1292</v>
      </c>
      <c r="K3505">
        <v>43051</v>
      </c>
      <c r="L3505">
        <v>972.08</v>
      </c>
    </row>
    <row r="3506" spans="1:12">
      <c r="A3506" t="str">
        <v>CA-2017-134978</v>
      </c>
      <c r="B3506" t="str">
        <f>INDEX(Orders[Customer ID], MATCH(A3506, Orders[Order ID],0))</f>
        <v>EB-13705</v>
      </c>
      <c r="C3506" s="4">
        <f>INDEX(Orders[Order Date], MATCH(A3506, Orders[Order ID],0))</f>
        <v>43051</v>
      </c>
      <c r="D3506">
        <f>SUMIF(Orders[Order ID], A3506, Orders[Sales])</f>
        <v>15.92</v>
      </c>
      <c r="I3506" t="s">
        <v>1282</v>
      </c>
      <c r="J3506" t="s">
        <v>1283</v>
      </c>
      <c r="K3506">
        <v>43051</v>
      </c>
      <c r="L3506">
        <v>15.92</v>
      </c>
    </row>
    <row r="3507" spans="1:12">
      <c r="A3507" t="str">
        <v>CA-2017-135034</v>
      </c>
      <c r="B3507" t="str">
        <f>INDEX(Orders[Customer ID], MATCH(A3507, Orders[Order ID],0))</f>
        <v>AT-10735</v>
      </c>
      <c r="C3507" s="4">
        <f>INDEX(Orders[Order Date], MATCH(A3507, Orders[Order ID],0))</f>
        <v>42948</v>
      </c>
      <c r="D3507">
        <f>SUMIF(Orders[Order ID], A3507, Orders[Sales])</f>
        <v>95.983999999999995</v>
      </c>
      <c r="I3507" t="s">
        <v>2719</v>
      </c>
      <c r="J3507" t="s">
        <v>370</v>
      </c>
      <c r="K3507">
        <v>42948</v>
      </c>
      <c r="L3507">
        <v>95.983999999999995</v>
      </c>
    </row>
    <row r="3508" spans="1:12">
      <c r="A3508" t="str">
        <v>CA-2017-135069</v>
      </c>
      <c r="B3508" t="str">
        <f>INDEX(Orders[Customer ID], MATCH(A3508, Orders[Order ID],0))</f>
        <v>BS-11755</v>
      </c>
      <c r="C3508" s="4">
        <f>INDEX(Orders[Order Date], MATCH(A3508, Orders[Order ID],0))</f>
        <v>42835</v>
      </c>
      <c r="D3508">
        <f>SUMIF(Orders[Order ID], A3508, Orders[Sales])</f>
        <v>231.77600000000001</v>
      </c>
      <c r="I3508" t="s">
        <v>3509</v>
      </c>
      <c r="J3508" t="s">
        <v>48</v>
      </c>
      <c r="K3508">
        <v>42835</v>
      </c>
      <c r="L3508">
        <v>231.77600000000001</v>
      </c>
    </row>
    <row r="3509" spans="1:12">
      <c r="A3509" t="str">
        <v>CA-2017-135076</v>
      </c>
      <c r="B3509" t="str">
        <f>INDEX(Orders[Customer ID], MATCH(A3509, Orders[Order ID],0))</f>
        <v>YS-21880</v>
      </c>
      <c r="C3509" s="4">
        <f>INDEX(Orders[Order Date], MATCH(A3509, Orders[Order ID],0))</f>
        <v>42838</v>
      </c>
      <c r="D3509">
        <f>SUMIF(Orders[Order ID], A3509, Orders[Sales])</f>
        <v>436.70400000000001</v>
      </c>
      <c r="I3509" t="s">
        <v>3492</v>
      </c>
      <c r="J3509" t="s">
        <v>273</v>
      </c>
      <c r="K3509">
        <v>42838</v>
      </c>
      <c r="L3509">
        <v>436.70400000000001</v>
      </c>
    </row>
    <row r="3510" spans="1:12">
      <c r="A3510" t="str">
        <v>CA-2017-135111</v>
      </c>
      <c r="B3510" t="str">
        <f>INDEX(Orders[Customer ID], MATCH(A3510, Orders[Order ID],0))</f>
        <v>CS-12400</v>
      </c>
      <c r="C3510" s="4">
        <f>INDEX(Orders[Order Date], MATCH(A3510, Orders[Order ID],0))</f>
        <v>43097</v>
      </c>
      <c r="D3510">
        <f>SUMIF(Orders[Order ID], A3510, Orders[Sales])</f>
        <v>28.38</v>
      </c>
      <c r="I3510" t="s">
        <v>89</v>
      </c>
      <c r="J3510" t="s">
        <v>90</v>
      </c>
      <c r="K3510">
        <v>43097</v>
      </c>
      <c r="L3510">
        <v>28.38</v>
      </c>
    </row>
    <row r="3511" spans="1:12">
      <c r="A3511" t="str">
        <v>CA-2017-135167</v>
      </c>
      <c r="B3511" t="str">
        <f>INDEX(Orders[Customer ID], MATCH(A3511, Orders[Order ID],0))</f>
        <v>SC-20800</v>
      </c>
      <c r="C3511" s="4">
        <f>INDEX(Orders[Order Date], MATCH(A3511, Orders[Order ID],0))</f>
        <v>42901</v>
      </c>
      <c r="D3511">
        <f>SUMIF(Orders[Order ID], A3511, Orders[Sales])</f>
        <v>4.26</v>
      </c>
      <c r="I3511" t="s">
        <v>3072</v>
      </c>
      <c r="J3511" t="s">
        <v>861</v>
      </c>
      <c r="K3511">
        <v>42901</v>
      </c>
      <c r="L3511">
        <v>4.26</v>
      </c>
    </row>
    <row r="3512" spans="1:12">
      <c r="A3512" t="str">
        <v>CA-2017-135279</v>
      </c>
      <c r="B3512" t="str">
        <f>INDEX(Orders[Customer ID], MATCH(A3512, Orders[Order ID],0))</f>
        <v>BS-11800</v>
      </c>
      <c r="C3512" s="4">
        <f>INDEX(Orders[Order Date], MATCH(A3512, Orders[Order ID],0))</f>
        <v>42834</v>
      </c>
      <c r="D3512">
        <f>SUMIF(Orders[Order ID], A3512, Orders[Sales])</f>
        <v>760.8</v>
      </c>
      <c r="I3512" t="s">
        <v>3510</v>
      </c>
      <c r="J3512" t="s">
        <v>3511</v>
      </c>
      <c r="K3512">
        <v>42834</v>
      </c>
      <c r="L3512">
        <v>760.8</v>
      </c>
    </row>
    <row r="3513" spans="1:12">
      <c r="A3513" t="str">
        <v>CA-2017-135307</v>
      </c>
      <c r="B3513" t="str">
        <f>INDEX(Orders[Customer ID], MATCH(A3513, Orders[Order ID],0))</f>
        <v>LS-17245</v>
      </c>
      <c r="C3513" s="4">
        <f>INDEX(Orders[Order Date], MATCH(A3513, Orders[Order ID],0))</f>
        <v>43065</v>
      </c>
      <c r="D3513">
        <f>SUMIF(Orders[Order ID], A3513, Orders[Sales])</f>
        <v>164.34</v>
      </c>
      <c r="I3513" t="s">
        <v>923</v>
      </c>
      <c r="J3513" t="s">
        <v>924</v>
      </c>
      <c r="K3513">
        <v>43065</v>
      </c>
      <c r="L3513">
        <v>164.34</v>
      </c>
    </row>
    <row r="3514" spans="1:12">
      <c r="A3514" t="str">
        <v>CA-2017-135377</v>
      </c>
      <c r="B3514" t="str">
        <f>INDEX(Orders[Customer ID], MATCH(A3514, Orders[Order ID],0))</f>
        <v>BP-11095</v>
      </c>
      <c r="C3514" s="4">
        <f>INDEX(Orders[Order Date], MATCH(A3514, Orders[Order ID],0))</f>
        <v>43082</v>
      </c>
      <c r="D3514">
        <f>SUMIF(Orders[Order ID], A3514, Orders[Sales])</f>
        <v>287.976</v>
      </c>
      <c r="I3514" t="s">
        <v>440</v>
      </c>
      <c r="J3514" t="s">
        <v>441</v>
      </c>
      <c r="K3514">
        <v>43082</v>
      </c>
      <c r="L3514">
        <v>287.976</v>
      </c>
    </row>
    <row r="3515" spans="1:12">
      <c r="A3515" t="str">
        <v>CA-2017-135419</v>
      </c>
      <c r="B3515" t="str">
        <f>INDEX(Orders[Customer ID], MATCH(A3515, Orders[Order ID],0))</f>
        <v>BG-11740</v>
      </c>
      <c r="C3515" s="4">
        <f>INDEX(Orders[Order Date], MATCH(A3515, Orders[Order ID],0))</f>
        <v>43042</v>
      </c>
      <c r="D3515">
        <f>SUMIF(Orders[Order ID], A3515, Orders[Sales])</f>
        <v>486.36799999999999</v>
      </c>
      <c r="I3515" t="s">
        <v>1535</v>
      </c>
      <c r="J3515" t="s">
        <v>1536</v>
      </c>
      <c r="K3515">
        <v>43042</v>
      </c>
      <c r="L3515">
        <v>486.36799999999999</v>
      </c>
    </row>
    <row r="3516" spans="1:12">
      <c r="A3516" t="str">
        <v>CA-2017-135587</v>
      </c>
      <c r="B3516" t="str">
        <f>INDEX(Orders[Customer ID], MATCH(A3516, Orders[Order ID],0))</f>
        <v>BH-11710</v>
      </c>
      <c r="C3516" s="4">
        <f>INDEX(Orders[Order Date], MATCH(A3516, Orders[Order ID],0))</f>
        <v>43076</v>
      </c>
      <c r="D3516">
        <f>SUMIF(Orders[Order ID], A3516, Orders[Sales])</f>
        <v>372.64</v>
      </c>
      <c r="I3516" t="s">
        <v>635</v>
      </c>
      <c r="J3516" t="s">
        <v>636</v>
      </c>
      <c r="K3516">
        <v>43076</v>
      </c>
      <c r="L3516">
        <v>372.64</v>
      </c>
    </row>
    <row r="3517" spans="1:12">
      <c r="A3517" t="str">
        <v>CA-2017-135650</v>
      </c>
      <c r="B3517" t="str">
        <f>INDEX(Orders[Customer ID], MATCH(A3517, Orders[Order ID],0))</f>
        <v>AC-10660</v>
      </c>
      <c r="C3517" s="4">
        <f>INDEX(Orders[Order Date], MATCH(A3517, Orders[Order ID],0))</f>
        <v>42817</v>
      </c>
      <c r="D3517">
        <f>SUMIF(Orders[Order ID], A3517, Orders[Sales])</f>
        <v>143.72800000000001</v>
      </c>
      <c r="I3517" t="s">
        <v>3610</v>
      </c>
      <c r="J3517" t="s">
        <v>3611</v>
      </c>
      <c r="K3517">
        <v>42817</v>
      </c>
      <c r="L3517">
        <v>143.72800000000001</v>
      </c>
    </row>
    <row r="3518" spans="1:12">
      <c r="A3518" t="str">
        <v>CA-2017-135692</v>
      </c>
      <c r="B3518" t="str">
        <f>INDEX(Orders[Customer ID], MATCH(A3518, Orders[Order ID],0))</f>
        <v>CV-12805</v>
      </c>
      <c r="C3518" s="4">
        <f>INDEX(Orders[Order Date], MATCH(A3518, Orders[Order ID],0))</f>
        <v>42852</v>
      </c>
      <c r="D3518">
        <f>SUMIF(Orders[Order ID], A3518, Orders[Sales])</f>
        <v>253.38560000000001</v>
      </c>
      <c r="I3518" t="s">
        <v>3408</v>
      </c>
      <c r="J3518" t="s">
        <v>115</v>
      </c>
      <c r="K3518">
        <v>42852</v>
      </c>
      <c r="L3518">
        <v>253.38560000000001</v>
      </c>
    </row>
    <row r="3519" spans="1:12">
      <c r="A3519" t="str">
        <v>CA-2017-135783</v>
      </c>
      <c r="B3519" t="str">
        <f>INDEX(Orders[Customer ID], MATCH(A3519, Orders[Order ID],0))</f>
        <v>GM-14440</v>
      </c>
      <c r="C3519" s="4">
        <f>INDEX(Orders[Order Date], MATCH(A3519, Orders[Order ID],0))</f>
        <v>42847</v>
      </c>
      <c r="D3519">
        <f>SUMIF(Orders[Order ID], A3519, Orders[Sales])</f>
        <v>18.28</v>
      </c>
      <c r="I3519" t="s">
        <v>3443</v>
      </c>
      <c r="J3519" t="s">
        <v>1877</v>
      </c>
      <c r="K3519">
        <v>42847</v>
      </c>
      <c r="L3519">
        <v>18.28</v>
      </c>
    </row>
    <row r="3520" spans="1:12">
      <c r="A3520" t="str">
        <v>CA-2017-135860</v>
      </c>
      <c r="B3520" t="str">
        <f>INDEX(Orders[Customer ID], MATCH(A3520, Orders[Order ID],0))</f>
        <v>JH-15985</v>
      </c>
      <c r="C3520" s="4">
        <f>INDEX(Orders[Order Date], MATCH(A3520, Orders[Order ID],0))</f>
        <v>43070</v>
      </c>
      <c r="D3520">
        <f>SUMIF(Orders[Order ID], A3520, Orders[Sales])</f>
        <v>376.09999999999997</v>
      </c>
      <c r="I3520" t="s">
        <v>797</v>
      </c>
      <c r="J3520" t="s">
        <v>798</v>
      </c>
      <c r="K3520">
        <v>43070</v>
      </c>
      <c r="L3520">
        <v>376.09999999999997</v>
      </c>
    </row>
    <row r="3521" spans="1:12">
      <c r="A3521" t="str">
        <v>CA-2017-135909</v>
      </c>
      <c r="B3521" t="str">
        <f>INDEX(Orders[Customer ID], MATCH(A3521, Orders[Order ID],0))</f>
        <v>JW-15220</v>
      </c>
      <c r="C3521" s="4">
        <f>INDEX(Orders[Order Date], MATCH(A3521, Orders[Order ID],0))</f>
        <v>43021</v>
      </c>
      <c r="D3521">
        <f>SUMIF(Orders[Order ID], A3521, Orders[Sales])</f>
        <v>5325.884</v>
      </c>
      <c r="I3521" t="s">
        <v>1821</v>
      </c>
      <c r="J3521" t="s">
        <v>1145</v>
      </c>
      <c r="K3521">
        <v>43021</v>
      </c>
      <c r="L3521">
        <v>5325.884</v>
      </c>
    </row>
    <row r="3522" spans="1:12">
      <c r="A3522" t="str">
        <v>CA-2017-135937</v>
      </c>
      <c r="B3522" t="str">
        <f>INDEX(Orders[Customer ID], MATCH(A3522, Orders[Order ID],0))</f>
        <v>KM-16375</v>
      </c>
      <c r="C3522" s="4">
        <f>INDEX(Orders[Order Date], MATCH(A3522, Orders[Order ID],0))</f>
        <v>42786</v>
      </c>
      <c r="D3522">
        <f>SUMIF(Orders[Order ID], A3522, Orders[Sales])</f>
        <v>882.99</v>
      </c>
      <c r="I3522" t="s">
        <v>3762</v>
      </c>
      <c r="J3522" t="s">
        <v>1497</v>
      </c>
      <c r="K3522">
        <v>42786</v>
      </c>
      <c r="L3522">
        <v>882.99</v>
      </c>
    </row>
    <row r="3523" spans="1:12">
      <c r="A3523" t="str">
        <v>CA-2017-136000</v>
      </c>
      <c r="B3523" t="str">
        <f>INDEX(Orders[Customer ID], MATCH(A3523, Orders[Order ID],0))</f>
        <v>SC-20440</v>
      </c>
      <c r="C3523" s="4">
        <f>INDEX(Orders[Order Date], MATCH(A3523, Orders[Order ID],0))</f>
        <v>43000</v>
      </c>
      <c r="D3523">
        <f>SUMIF(Orders[Order ID], A3523, Orders[Sales])</f>
        <v>40.176000000000002</v>
      </c>
      <c r="I3523" t="s">
        <v>2133</v>
      </c>
      <c r="J3523" t="s">
        <v>999</v>
      </c>
      <c r="K3523">
        <v>43000</v>
      </c>
      <c r="L3523">
        <v>40.176000000000002</v>
      </c>
    </row>
    <row r="3524" spans="1:12">
      <c r="A3524" t="str">
        <v>CA-2017-136007</v>
      </c>
      <c r="B3524" t="str">
        <f>INDEX(Orders[Customer ID], MATCH(A3524, Orders[Order ID],0))</f>
        <v>AC-10615</v>
      </c>
      <c r="C3524" s="4">
        <f>INDEX(Orders[Order Date], MATCH(A3524, Orders[Order ID],0))</f>
        <v>42789</v>
      </c>
      <c r="D3524">
        <f>SUMIF(Orders[Order ID], A3524, Orders[Sales])</f>
        <v>80.36</v>
      </c>
      <c r="I3524" t="s">
        <v>3752</v>
      </c>
      <c r="J3524" t="s">
        <v>166</v>
      </c>
      <c r="K3524">
        <v>42789</v>
      </c>
      <c r="L3524">
        <v>80.36</v>
      </c>
    </row>
    <row r="3525" spans="1:12">
      <c r="A3525" t="str">
        <v>CA-2017-136063</v>
      </c>
      <c r="B3525" t="str">
        <f>INDEX(Orders[Customer ID], MATCH(A3525, Orders[Order ID],0))</f>
        <v>SS-20140</v>
      </c>
      <c r="C3525" s="4">
        <f>INDEX(Orders[Order Date], MATCH(A3525, Orders[Order ID],0))</f>
        <v>43084</v>
      </c>
      <c r="D3525">
        <f>SUMIF(Orders[Order ID], A3525, Orders[Sales])</f>
        <v>10.192</v>
      </c>
      <c r="I3525" t="s">
        <v>401</v>
      </c>
      <c r="J3525" t="s">
        <v>402</v>
      </c>
      <c r="K3525">
        <v>43084</v>
      </c>
      <c r="L3525">
        <v>10.192</v>
      </c>
    </row>
    <row r="3526" spans="1:12">
      <c r="A3526" t="str">
        <v>CA-2017-136238</v>
      </c>
      <c r="B3526" t="str">
        <f>INDEX(Orders[Customer ID], MATCH(A3526, Orders[Order ID],0))</f>
        <v>KB-16240</v>
      </c>
      <c r="C3526" s="4">
        <f>INDEX(Orders[Order Date], MATCH(A3526, Orders[Order ID],0))</f>
        <v>43095</v>
      </c>
      <c r="D3526">
        <f>SUMIF(Orders[Order ID], A3526, Orders[Sales])</f>
        <v>16.032</v>
      </c>
      <c r="I3526" t="s">
        <v>111</v>
      </c>
      <c r="J3526" t="s">
        <v>112</v>
      </c>
      <c r="K3526">
        <v>43095</v>
      </c>
      <c r="L3526">
        <v>16.032</v>
      </c>
    </row>
    <row r="3527" spans="1:12">
      <c r="A3527" t="str">
        <v>CA-2017-136308</v>
      </c>
      <c r="B3527" t="str">
        <f>INDEX(Orders[Customer ID], MATCH(A3527, Orders[Order ID],0))</f>
        <v>MW-18235</v>
      </c>
      <c r="C3527" s="4">
        <f>INDEX(Orders[Order Date], MATCH(A3527, Orders[Order ID],0))</f>
        <v>43055</v>
      </c>
      <c r="D3527">
        <f>SUMIF(Orders[Order ID], A3527, Orders[Sales])</f>
        <v>1919.9760000000001</v>
      </c>
      <c r="I3527" t="s">
        <v>1199</v>
      </c>
      <c r="J3527" t="s">
        <v>1200</v>
      </c>
      <c r="K3527">
        <v>43055</v>
      </c>
      <c r="L3527">
        <v>1919.9760000000001</v>
      </c>
    </row>
    <row r="3528" spans="1:12">
      <c r="A3528" t="str">
        <v>CA-2017-136350</v>
      </c>
      <c r="B3528" t="str">
        <f>INDEX(Orders[Customer ID], MATCH(A3528, Orders[Order ID],0))</f>
        <v>GA-14515</v>
      </c>
      <c r="C3528" s="4">
        <f>INDEX(Orders[Order Date], MATCH(A3528, Orders[Order ID],0))</f>
        <v>42910</v>
      </c>
      <c r="D3528">
        <f>SUMIF(Orders[Order ID], A3528, Orders[Sales])</f>
        <v>449.45400000000001</v>
      </c>
      <c r="I3528" t="s">
        <v>3008</v>
      </c>
      <c r="J3528" t="s">
        <v>2714</v>
      </c>
      <c r="K3528">
        <v>42910</v>
      </c>
      <c r="L3528">
        <v>449.45400000000001</v>
      </c>
    </row>
    <row r="3529" spans="1:12">
      <c r="A3529" t="str">
        <v>CA-2017-136364</v>
      </c>
      <c r="B3529" t="str">
        <f>INDEX(Orders[Customer ID], MATCH(A3529, Orders[Order ID],0))</f>
        <v>MH-17455</v>
      </c>
      <c r="C3529" s="4">
        <f>INDEX(Orders[Order Date], MATCH(A3529, Orders[Order ID],0))</f>
        <v>42929</v>
      </c>
      <c r="D3529">
        <f>SUMIF(Orders[Order ID], A3529, Orders[Sales])</f>
        <v>130.602</v>
      </c>
      <c r="I3529" t="s">
        <v>2867</v>
      </c>
      <c r="J3529" t="s">
        <v>1903</v>
      </c>
      <c r="K3529">
        <v>42929</v>
      </c>
      <c r="L3529">
        <v>130.602</v>
      </c>
    </row>
    <row r="3530" spans="1:12">
      <c r="A3530" t="str">
        <v>CA-2017-136448</v>
      </c>
      <c r="B3530" t="str">
        <f>INDEX(Orders[Customer ID], MATCH(A3530, Orders[Order ID],0))</f>
        <v>AS-10090</v>
      </c>
      <c r="C3530" s="4">
        <f>INDEX(Orders[Order Date], MATCH(A3530, Orders[Order ID],0))</f>
        <v>42994</v>
      </c>
      <c r="D3530">
        <f>SUMIF(Orders[Order ID], A3530, Orders[Sales])</f>
        <v>684.11</v>
      </c>
      <c r="I3530" t="s">
        <v>2227</v>
      </c>
      <c r="J3530" t="s">
        <v>744</v>
      </c>
      <c r="K3530">
        <v>42994</v>
      </c>
      <c r="L3530">
        <v>684.11</v>
      </c>
    </row>
    <row r="3531" spans="1:12">
      <c r="A3531" t="str">
        <v>CA-2017-136497</v>
      </c>
      <c r="B3531" t="str">
        <f>INDEX(Orders[Customer ID], MATCH(A3531, Orders[Order ID],0))</f>
        <v>RF-19840</v>
      </c>
      <c r="C3531" s="4">
        <f>INDEX(Orders[Order Date], MATCH(A3531, Orders[Order ID],0))</f>
        <v>42841</v>
      </c>
      <c r="D3531">
        <f>SUMIF(Orders[Order ID], A3531, Orders[Sales])</f>
        <v>13.71</v>
      </c>
      <c r="I3531" t="s">
        <v>3468</v>
      </c>
      <c r="J3531" t="s">
        <v>154</v>
      </c>
      <c r="K3531">
        <v>42841</v>
      </c>
      <c r="L3531">
        <v>13.71</v>
      </c>
    </row>
    <row r="3532" spans="1:12">
      <c r="A3532" t="str">
        <v>CA-2017-136511</v>
      </c>
      <c r="B3532" t="str">
        <f>INDEX(Orders[Customer ID], MATCH(A3532, Orders[Order ID],0))</f>
        <v>MZ-17515</v>
      </c>
      <c r="C3532" s="4">
        <f>INDEX(Orders[Order Date], MATCH(A3532, Orders[Order ID],0))</f>
        <v>42817</v>
      </c>
      <c r="D3532">
        <f>SUMIF(Orders[Order ID], A3532, Orders[Sales])</f>
        <v>347.58</v>
      </c>
      <c r="I3532" t="s">
        <v>3613</v>
      </c>
      <c r="J3532" t="s">
        <v>3614</v>
      </c>
      <c r="K3532">
        <v>42817</v>
      </c>
      <c r="L3532">
        <v>347.58</v>
      </c>
    </row>
    <row r="3533" spans="1:12">
      <c r="A3533" t="str">
        <v>CA-2017-136539</v>
      </c>
      <c r="B3533" t="str">
        <f>INDEX(Orders[Customer ID], MATCH(A3533, Orders[Order ID],0))</f>
        <v>GH-14665</v>
      </c>
      <c r="C3533" s="4">
        <f>INDEX(Orders[Order Date], MATCH(A3533, Orders[Order ID],0))</f>
        <v>43097</v>
      </c>
      <c r="D3533">
        <f>SUMIF(Orders[Order ID], A3533, Orders[Sales])</f>
        <v>106.02080000000001</v>
      </c>
      <c r="I3533" t="s">
        <v>68</v>
      </c>
      <c r="J3533" t="s">
        <v>69</v>
      </c>
      <c r="K3533">
        <v>43097</v>
      </c>
      <c r="L3533">
        <v>106.02080000000001</v>
      </c>
    </row>
    <row r="3534" spans="1:12">
      <c r="A3534" t="str">
        <v>CA-2017-136609</v>
      </c>
      <c r="B3534" t="str">
        <f>INDEX(Orders[Customer ID], MATCH(A3534, Orders[Order ID],0))</f>
        <v>TB-21355</v>
      </c>
      <c r="C3534" s="4">
        <f>INDEX(Orders[Order Date], MATCH(A3534, Orders[Order ID],0))</f>
        <v>42953</v>
      </c>
      <c r="D3534">
        <f>SUMIF(Orders[Order ID], A3534, Orders[Sales])</f>
        <v>115.29600000000001</v>
      </c>
      <c r="I3534" t="s">
        <v>2700</v>
      </c>
      <c r="J3534" t="s">
        <v>2701</v>
      </c>
      <c r="K3534">
        <v>42953</v>
      </c>
      <c r="L3534">
        <v>115.29600000000001</v>
      </c>
    </row>
    <row r="3535" spans="1:12">
      <c r="A3535" t="str">
        <v>CA-2017-136623</v>
      </c>
      <c r="B3535" t="str">
        <f>INDEX(Orders[Customer ID], MATCH(A3535, Orders[Order ID],0))</f>
        <v>TS-21430</v>
      </c>
      <c r="C3535" s="4">
        <f>INDEX(Orders[Order Date], MATCH(A3535, Orders[Order ID],0))</f>
        <v>42927</v>
      </c>
      <c r="D3535">
        <f>SUMIF(Orders[Order ID], A3535, Orders[Sales])</f>
        <v>101.752</v>
      </c>
      <c r="I3535" t="s">
        <v>2877</v>
      </c>
      <c r="J3535" t="s">
        <v>2878</v>
      </c>
      <c r="K3535">
        <v>42927</v>
      </c>
      <c r="L3535">
        <v>101.752</v>
      </c>
    </row>
    <row r="3536" spans="1:12">
      <c r="A3536" t="str">
        <v>CA-2017-136651</v>
      </c>
      <c r="B3536" t="str">
        <f>INDEX(Orders[Customer ID], MATCH(A3536, Orders[Order ID],0))</f>
        <v>JF-15355</v>
      </c>
      <c r="C3536" s="4">
        <f>INDEX(Orders[Order Date], MATCH(A3536, Orders[Order ID],0))</f>
        <v>42848</v>
      </c>
      <c r="D3536">
        <f>SUMIF(Orders[Order ID], A3536, Orders[Sales])</f>
        <v>183.38</v>
      </c>
      <c r="I3536" t="s">
        <v>3438</v>
      </c>
      <c r="J3536" t="s">
        <v>2223</v>
      </c>
      <c r="K3536">
        <v>42848</v>
      </c>
      <c r="L3536">
        <v>183.38</v>
      </c>
    </row>
    <row r="3537" spans="1:12">
      <c r="A3537" t="str">
        <v>CA-2017-136672</v>
      </c>
      <c r="B3537" t="str">
        <f>INDEX(Orders[Customer ID], MATCH(A3537, Orders[Order ID],0))</f>
        <v>MG-17890</v>
      </c>
      <c r="C3537" s="4">
        <f>INDEX(Orders[Order Date], MATCH(A3537, Orders[Order ID],0))</f>
        <v>42801</v>
      </c>
      <c r="D3537">
        <f>SUMIF(Orders[Order ID], A3537, Orders[Sales])</f>
        <v>49.08</v>
      </c>
      <c r="I3537" t="s">
        <v>3701</v>
      </c>
      <c r="J3537" t="s">
        <v>2131</v>
      </c>
      <c r="K3537">
        <v>42801</v>
      </c>
      <c r="L3537">
        <v>49.08</v>
      </c>
    </row>
    <row r="3538" spans="1:12">
      <c r="A3538" t="str">
        <v>CA-2017-136826</v>
      </c>
      <c r="B3538" t="str">
        <f>INDEX(Orders[Customer ID], MATCH(A3538, Orders[Order ID],0))</f>
        <v>CB-12535</v>
      </c>
      <c r="C3538" s="4">
        <f>INDEX(Orders[Order Date], MATCH(A3538, Orders[Order ID],0))</f>
        <v>42902</v>
      </c>
      <c r="D3538">
        <f>SUMIF(Orders[Order ID], A3538, Orders[Sales])</f>
        <v>14.016</v>
      </c>
      <c r="I3538" t="s">
        <v>3058</v>
      </c>
      <c r="J3538" t="s">
        <v>3059</v>
      </c>
      <c r="K3538">
        <v>42902</v>
      </c>
      <c r="L3538">
        <v>14.016</v>
      </c>
    </row>
    <row r="3539" spans="1:12">
      <c r="A3539" t="str">
        <v>CA-2017-136875</v>
      </c>
      <c r="B3539" t="str">
        <f>INDEX(Orders[Customer ID], MATCH(A3539, Orders[Order ID],0))</f>
        <v>TC-21295</v>
      </c>
      <c r="C3539" s="4">
        <f>INDEX(Orders[Order Date], MATCH(A3539, Orders[Order ID],0))</f>
        <v>43072</v>
      </c>
      <c r="D3539">
        <f>SUMIF(Orders[Order ID], A3539, Orders[Sales])</f>
        <v>166.44</v>
      </c>
      <c r="I3539" t="s">
        <v>711</v>
      </c>
      <c r="J3539" t="s">
        <v>712</v>
      </c>
      <c r="K3539">
        <v>43072</v>
      </c>
      <c r="L3539">
        <v>166.44</v>
      </c>
    </row>
    <row r="3540" spans="1:12">
      <c r="A3540" t="str">
        <v>CA-2017-136882</v>
      </c>
      <c r="B3540" t="str">
        <f>INDEX(Orders[Customer ID], MATCH(A3540, Orders[Order ID],0))</f>
        <v>DN-13690</v>
      </c>
      <c r="C3540" s="4">
        <f>INDEX(Orders[Order Date], MATCH(A3540, Orders[Order ID],0))</f>
        <v>42882</v>
      </c>
      <c r="D3540">
        <f>SUMIF(Orders[Order ID], A3540, Orders[Sales])</f>
        <v>477.3</v>
      </c>
      <c r="I3540" t="s">
        <v>3220</v>
      </c>
      <c r="J3540" t="s">
        <v>3221</v>
      </c>
      <c r="K3540">
        <v>42882</v>
      </c>
      <c r="L3540">
        <v>477.3</v>
      </c>
    </row>
    <row r="3541" spans="1:12">
      <c r="A3541" t="str">
        <v>CA-2017-137001</v>
      </c>
      <c r="B3541" t="str">
        <f>INDEX(Orders[Customer ID], MATCH(A3541, Orders[Order ID],0))</f>
        <v>GZ-14545</v>
      </c>
      <c r="C3541" s="4">
        <f>INDEX(Orders[Order Date], MATCH(A3541, Orders[Order ID],0))</f>
        <v>42896</v>
      </c>
      <c r="D3541">
        <f>SUMIF(Orders[Order ID], A3541, Orders[Sales])</f>
        <v>14.7</v>
      </c>
      <c r="I3541" t="s">
        <v>3126</v>
      </c>
      <c r="J3541" t="s">
        <v>2775</v>
      </c>
      <c r="K3541">
        <v>42896</v>
      </c>
      <c r="L3541">
        <v>14.7</v>
      </c>
    </row>
    <row r="3542" spans="1:12">
      <c r="A3542" t="str">
        <v>CA-2017-137022</v>
      </c>
      <c r="B3542" t="str">
        <f>INDEX(Orders[Customer ID], MATCH(A3542, Orders[Order ID],0))</f>
        <v>SW-20275</v>
      </c>
      <c r="C3542" s="4">
        <f>INDEX(Orders[Order Date], MATCH(A3542, Orders[Order ID],0))</f>
        <v>43055</v>
      </c>
      <c r="D3542">
        <f>SUMIF(Orders[Order ID], A3542, Orders[Sales])</f>
        <v>811.28</v>
      </c>
      <c r="I3542" t="s">
        <v>1197</v>
      </c>
      <c r="J3542" t="s">
        <v>851</v>
      </c>
      <c r="K3542">
        <v>43055</v>
      </c>
      <c r="L3542">
        <v>811.28</v>
      </c>
    </row>
    <row r="3543" spans="1:12">
      <c r="A3543" t="str">
        <v>CA-2017-137085</v>
      </c>
      <c r="B3543" t="str">
        <f>INDEX(Orders[Customer ID], MATCH(A3543, Orders[Order ID],0))</f>
        <v>CT-11995</v>
      </c>
      <c r="C3543" s="4">
        <f>INDEX(Orders[Order Date], MATCH(A3543, Orders[Order ID],0))</f>
        <v>42915</v>
      </c>
      <c r="D3543">
        <f>SUMIF(Orders[Order ID], A3543, Orders[Sales])</f>
        <v>312.55200000000002</v>
      </c>
      <c r="I3543" t="s">
        <v>2966</v>
      </c>
      <c r="J3543" t="s">
        <v>2039</v>
      </c>
      <c r="K3543">
        <v>42915</v>
      </c>
      <c r="L3543">
        <v>312.55200000000002</v>
      </c>
    </row>
    <row r="3544" spans="1:12">
      <c r="A3544" t="str">
        <v>CA-2017-137099</v>
      </c>
      <c r="B3544" t="str">
        <f>INDEX(Orders[Customer ID], MATCH(A3544, Orders[Order ID],0))</f>
        <v>FP-14320</v>
      </c>
      <c r="C3544" s="4">
        <f>INDEX(Orders[Order Date], MATCH(A3544, Orders[Order ID],0))</f>
        <v>43076</v>
      </c>
      <c r="D3544">
        <f>SUMIF(Orders[Order ID], A3544, Orders[Sales])</f>
        <v>374.37599999999998</v>
      </c>
      <c r="I3544" t="s">
        <v>619</v>
      </c>
      <c r="J3544" t="s">
        <v>620</v>
      </c>
      <c r="K3544">
        <v>43076</v>
      </c>
      <c r="L3544">
        <v>374.37599999999998</v>
      </c>
    </row>
    <row r="3545" spans="1:12">
      <c r="A3545" t="str">
        <v>CA-2017-137323</v>
      </c>
      <c r="B3545" t="str">
        <f>INDEX(Orders[Customer ID], MATCH(A3545, Orders[Order ID],0))</f>
        <v>PW-19030</v>
      </c>
      <c r="C3545" s="4">
        <f>INDEX(Orders[Order Date], MATCH(A3545, Orders[Order ID],0))</f>
        <v>43053</v>
      </c>
      <c r="D3545">
        <f>SUMIF(Orders[Order ID], A3545, Orders[Sales])</f>
        <v>96.36</v>
      </c>
      <c r="I3545" t="s">
        <v>1236</v>
      </c>
      <c r="J3545" t="s">
        <v>1237</v>
      </c>
      <c r="K3545">
        <v>43053</v>
      </c>
      <c r="L3545">
        <v>96.36</v>
      </c>
    </row>
    <row r="3546" spans="1:12">
      <c r="A3546" t="str">
        <v>CA-2017-137344</v>
      </c>
      <c r="B3546" t="str">
        <f>INDEX(Orders[Customer ID], MATCH(A3546, Orders[Order ID],0))</f>
        <v>EM-13810</v>
      </c>
      <c r="C3546" s="4">
        <f>INDEX(Orders[Order Date], MATCH(A3546, Orders[Order ID],0))</f>
        <v>42967</v>
      </c>
      <c r="D3546">
        <f>SUMIF(Orders[Order ID], A3546, Orders[Sales])</f>
        <v>40.29</v>
      </c>
      <c r="I3546" t="s">
        <v>2605</v>
      </c>
      <c r="J3546" t="s">
        <v>2606</v>
      </c>
      <c r="K3546">
        <v>42967</v>
      </c>
      <c r="L3546">
        <v>40.29</v>
      </c>
    </row>
    <row r="3547" spans="1:12">
      <c r="A3547" t="str">
        <v>CA-2017-137365</v>
      </c>
      <c r="B3547" t="str">
        <f>INDEX(Orders[Customer ID], MATCH(A3547, Orders[Order ID],0))</f>
        <v>BP-11095</v>
      </c>
      <c r="C3547" s="4">
        <f>INDEX(Orders[Order Date], MATCH(A3547, Orders[Order ID],0))</f>
        <v>43069</v>
      </c>
      <c r="D3547">
        <f>SUMIF(Orders[Order ID], A3547, Orders[Sales])</f>
        <v>95.975999999999999</v>
      </c>
      <c r="I3547" t="s">
        <v>874</v>
      </c>
      <c r="J3547" t="s">
        <v>441</v>
      </c>
      <c r="K3547">
        <v>43069</v>
      </c>
      <c r="L3547">
        <v>95.975999999999999</v>
      </c>
    </row>
    <row r="3548" spans="1:12">
      <c r="A3548" t="str">
        <v>CA-2017-137414</v>
      </c>
      <c r="B3548" t="str">
        <f>INDEX(Orders[Customer ID], MATCH(A3548, Orders[Order ID],0))</f>
        <v>CM-12115</v>
      </c>
      <c r="C3548" s="4">
        <f>INDEX(Orders[Order Date], MATCH(A3548, Orders[Order ID],0))</f>
        <v>43010</v>
      </c>
      <c r="D3548">
        <f>SUMIF(Orders[Order ID], A3548, Orders[Sales])</f>
        <v>386.62</v>
      </c>
      <c r="I3548" t="s">
        <v>1959</v>
      </c>
      <c r="J3548" t="s">
        <v>255</v>
      </c>
      <c r="K3548">
        <v>43010</v>
      </c>
      <c r="L3548">
        <v>386.62</v>
      </c>
    </row>
    <row r="3549" spans="1:12">
      <c r="A3549" t="str">
        <v>CA-2017-137421</v>
      </c>
      <c r="B3549" t="str">
        <f>INDEX(Orders[Customer ID], MATCH(A3549, Orders[Order ID],0))</f>
        <v>AJ-10945</v>
      </c>
      <c r="C3549" s="4">
        <f>INDEX(Orders[Order Date], MATCH(A3549, Orders[Order ID],0))</f>
        <v>43014</v>
      </c>
      <c r="D3549">
        <f>SUMIF(Orders[Order ID], A3549, Orders[Sales])</f>
        <v>9.3439999999999994</v>
      </c>
      <c r="I3549" t="s">
        <v>1904</v>
      </c>
      <c r="J3549" t="s">
        <v>1905</v>
      </c>
      <c r="K3549">
        <v>43014</v>
      </c>
      <c r="L3549">
        <v>9.3439999999999994</v>
      </c>
    </row>
    <row r="3550" spans="1:12">
      <c r="A3550" t="str">
        <v>CA-2017-137428</v>
      </c>
      <c r="B3550" t="str">
        <f>INDEX(Orders[Customer ID], MATCH(A3550, Orders[Order ID],0))</f>
        <v>AY-10555</v>
      </c>
      <c r="C3550" s="4">
        <f>INDEX(Orders[Order Date], MATCH(A3550, Orders[Order ID],0))</f>
        <v>43085</v>
      </c>
      <c r="D3550">
        <f>SUMIF(Orders[Order ID], A3550, Orders[Sales])</f>
        <v>222.03200000000001</v>
      </c>
      <c r="I3550" t="s">
        <v>376</v>
      </c>
      <c r="J3550" t="s">
        <v>377</v>
      </c>
      <c r="K3550">
        <v>43085</v>
      </c>
      <c r="L3550">
        <v>222.03200000000001</v>
      </c>
    </row>
    <row r="3551" spans="1:12">
      <c r="A3551" t="str">
        <v>CA-2017-137449</v>
      </c>
      <c r="B3551" t="str">
        <f>INDEX(Orders[Customer ID], MATCH(A3551, Orders[Order ID],0))</f>
        <v>ME-17725</v>
      </c>
      <c r="C3551" s="4">
        <f>INDEX(Orders[Order Date], MATCH(A3551, Orders[Order ID],0))</f>
        <v>42915</v>
      </c>
      <c r="D3551">
        <f>SUMIF(Orders[Order ID], A3551, Orders[Sales])</f>
        <v>738.70519999999999</v>
      </c>
      <c r="I3551" t="s">
        <v>2972</v>
      </c>
      <c r="J3551" t="s">
        <v>772</v>
      </c>
      <c r="K3551">
        <v>42915</v>
      </c>
      <c r="L3551">
        <v>738.70519999999999</v>
      </c>
    </row>
    <row r="3552" spans="1:12">
      <c r="A3552" t="str">
        <v>CA-2017-137456</v>
      </c>
      <c r="B3552" t="str">
        <f>INDEX(Orders[Customer ID], MATCH(A3552, Orders[Order ID],0))</f>
        <v>RB-19465</v>
      </c>
      <c r="C3552" s="4">
        <f>INDEX(Orders[Order Date], MATCH(A3552, Orders[Order ID],0))</f>
        <v>43090</v>
      </c>
      <c r="D3552">
        <f>SUMIF(Orders[Order ID], A3552, Orders[Sales])</f>
        <v>15.92</v>
      </c>
      <c r="I3552" t="s">
        <v>289</v>
      </c>
      <c r="J3552" t="s">
        <v>290</v>
      </c>
      <c r="K3552">
        <v>43090</v>
      </c>
      <c r="L3552">
        <v>15.92</v>
      </c>
    </row>
    <row r="3553" spans="1:12">
      <c r="A3553" t="str">
        <v>CA-2017-137463</v>
      </c>
      <c r="B3553" t="str">
        <f>INDEX(Orders[Customer ID], MATCH(A3553, Orders[Order ID],0))</f>
        <v>KM-16225</v>
      </c>
      <c r="C3553" s="4">
        <f>INDEX(Orders[Order Date], MATCH(A3553, Orders[Order ID],0))</f>
        <v>43085</v>
      </c>
      <c r="D3553">
        <f>SUMIF(Orders[Order ID], A3553, Orders[Sales])</f>
        <v>420.23399999999998</v>
      </c>
      <c r="I3553" t="s">
        <v>391</v>
      </c>
      <c r="J3553" t="s">
        <v>392</v>
      </c>
      <c r="K3553">
        <v>43085</v>
      </c>
      <c r="L3553">
        <v>420.23399999999998</v>
      </c>
    </row>
    <row r="3554" spans="1:12">
      <c r="A3554" t="str">
        <v>CA-2017-137470</v>
      </c>
      <c r="B3554" t="str">
        <f>INDEX(Orders[Customer ID], MATCH(A3554, Orders[Order ID],0))</f>
        <v>TP-21415</v>
      </c>
      <c r="C3554" s="4">
        <f>INDEX(Orders[Order Date], MATCH(A3554, Orders[Order ID],0))</f>
        <v>42995</v>
      </c>
      <c r="D3554">
        <f>SUMIF(Orders[Order ID], A3554, Orders[Sales])</f>
        <v>12.96</v>
      </c>
      <c r="I3554" t="s">
        <v>2203</v>
      </c>
      <c r="J3554" t="s">
        <v>2204</v>
      </c>
      <c r="K3554">
        <v>42995</v>
      </c>
      <c r="L3554">
        <v>12.96</v>
      </c>
    </row>
    <row r="3555" spans="1:12">
      <c r="A3555" t="str">
        <v>CA-2017-137498</v>
      </c>
      <c r="B3555" t="str">
        <f>INDEX(Orders[Customer ID], MATCH(A3555, Orders[Order ID],0))</f>
        <v>LC-17050</v>
      </c>
      <c r="C3555" s="4">
        <f>INDEX(Orders[Order Date], MATCH(A3555, Orders[Order ID],0))</f>
        <v>42987</v>
      </c>
      <c r="D3555">
        <f>SUMIF(Orders[Order ID], A3555, Orders[Sales])</f>
        <v>298</v>
      </c>
      <c r="I3555" t="s">
        <v>2344</v>
      </c>
      <c r="J3555" t="s">
        <v>1447</v>
      </c>
      <c r="K3555">
        <v>42987</v>
      </c>
      <c r="L3555">
        <v>298</v>
      </c>
    </row>
    <row r="3556" spans="1:12">
      <c r="A3556" t="str">
        <v>CA-2017-137505</v>
      </c>
      <c r="B3556" t="str">
        <f>INDEX(Orders[Customer ID], MATCH(A3556, Orders[Order ID],0))</f>
        <v>BP-11290</v>
      </c>
      <c r="C3556" s="4">
        <f>INDEX(Orders[Order Date], MATCH(A3556, Orders[Order ID],0))</f>
        <v>43063</v>
      </c>
      <c r="D3556">
        <f>SUMIF(Orders[Order ID], A3556, Orders[Sales])</f>
        <v>435.16800000000001</v>
      </c>
      <c r="I3556" t="s">
        <v>1011</v>
      </c>
      <c r="J3556" t="s">
        <v>340</v>
      </c>
      <c r="K3556">
        <v>43063</v>
      </c>
      <c r="L3556">
        <v>435.16800000000001</v>
      </c>
    </row>
    <row r="3557" spans="1:12">
      <c r="A3557" t="str">
        <v>CA-2017-137582</v>
      </c>
      <c r="B3557" t="str">
        <f>INDEX(Orders[Customer ID], MATCH(A3557, Orders[Order ID],0))</f>
        <v>CV-12805</v>
      </c>
      <c r="C3557" s="4">
        <f>INDEX(Orders[Order Date], MATCH(A3557, Orders[Order ID],0))</f>
        <v>42982</v>
      </c>
      <c r="D3557">
        <f>SUMIF(Orders[Order ID], A3557, Orders[Sales])</f>
        <v>11.808</v>
      </c>
      <c r="I3557" t="s">
        <v>2448</v>
      </c>
      <c r="J3557" t="s">
        <v>115</v>
      </c>
      <c r="K3557">
        <v>42982</v>
      </c>
      <c r="L3557">
        <v>11.808</v>
      </c>
    </row>
    <row r="3558" spans="1:12">
      <c r="A3558" t="str">
        <v>CA-2017-137596</v>
      </c>
      <c r="B3558" t="str">
        <f>INDEX(Orders[Customer ID], MATCH(A3558, Orders[Order ID],0))</f>
        <v>BE-11335</v>
      </c>
      <c r="C3558" s="4">
        <f>INDEX(Orders[Order Date], MATCH(A3558, Orders[Order ID],0))</f>
        <v>42980</v>
      </c>
      <c r="D3558">
        <f>SUMIF(Orders[Order ID], A3558, Orders[Sales])</f>
        <v>3480.96</v>
      </c>
      <c r="I3558" t="s">
        <v>2471</v>
      </c>
      <c r="J3558" t="s">
        <v>2472</v>
      </c>
      <c r="K3558">
        <v>42980</v>
      </c>
      <c r="L3558">
        <v>3480.96</v>
      </c>
    </row>
    <row r="3559" spans="1:12">
      <c r="A3559" t="str">
        <v>CA-2017-137624</v>
      </c>
      <c r="B3559" t="str">
        <f>INDEX(Orders[Customer ID], MATCH(A3559, Orders[Order ID],0))</f>
        <v>ME-17320</v>
      </c>
      <c r="C3559" s="4">
        <f>INDEX(Orders[Order Date], MATCH(A3559, Orders[Order ID],0))</f>
        <v>43049</v>
      </c>
      <c r="D3559">
        <f>SUMIF(Orders[Order ID], A3559, Orders[Sales])</f>
        <v>241.42400000000001</v>
      </c>
      <c r="I3559" t="s">
        <v>1371</v>
      </c>
      <c r="J3559" t="s">
        <v>1147</v>
      </c>
      <c r="K3559">
        <v>43049</v>
      </c>
      <c r="L3559">
        <v>241.42400000000001</v>
      </c>
    </row>
    <row r="3560" spans="1:12">
      <c r="A3560" t="str">
        <v>CA-2017-137631</v>
      </c>
      <c r="B3560" t="str">
        <f>INDEX(Orders[Customer ID], MATCH(A3560, Orders[Order ID],0))</f>
        <v>JL-15235</v>
      </c>
      <c r="C3560" s="4">
        <f>INDEX(Orders[Order Date], MATCH(A3560, Orders[Order ID],0))</f>
        <v>42853</v>
      </c>
      <c r="D3560">
        <f>SUMIF(Orders[Order ID], A3560, Orders[Sales])</f>
        <v>751.98400000000004</v>
      </c>
      <c r="I3560" t="s">
        <v>3407</v>
      </c>
      <c r="J3560" t="s">
        <v>2493</v>
      </c>
      <c r="K3560">
        <v>42853</v>
      </c>
      <c r="L3560">
        <v>751.98400000000004</v>
      </c>
    </row>
    <row r="3561" spans="1:12">
      <c r="A3561" t="str">
        <v>CA-2017-137785</v>
      </c>
      <c r="B3561" t="str">
        <f>INDEX(Orders[Customer ID], MATCH(A3561, Orders[Order ID],0))</f>
        <v>MH-18115</v>
      </c>
      <c r="C3561" s="4">
        <f>INDEX(Orders[Order Date], MATCH(A3561, Orders[Order ID],0))</f>
        <v>42868</v>
      </c>
      <c r="D3561">
        <f>SUMIF(Orders[Order ID], A3561, Orders[Sales])</f>
        <v>458.43</v>
      </c>
      <c r="I3561" t="s">
        <v>3306</v>
      </c>
      <c r="J3561" t="s">
        <v>130</v>
      </c>
      <c r="K3561">
        <v>42868</v>
      </c>
      <c r="L3561">
        <v>458.43</v>
      </c>
    </row>
    <row r="3562" spans="1:12">
      <c r="A3562" t="str">
        <v>CA-2017-137876</v>
      </c>
      <c r="B3562" t="str">
        <f>INDEX(Orders[Customer ID], MATCH(A3562, Orders[Order ID],0))</f>
        <v>DJ-13510</v>
      </c>
      <c r="C3562" s="4">
        <f>INDEX(Orders[Order Date], MATCH(A3562, Orders[Order ID],0))</f>
        <v>42855</v>
      </c>
      <c r="D3562">
        <f>SUMIF(Orders[Order ID], A3562, Orders[Sales])</f>
        <v>95.52</v>
      </c>
      <c r="I3562" t="s">
        <v>3394</v>
      </c>
      <c r="J3562" t="s">
        <v>1318</v>
      </c>
      <c r="K3562">
        <v>42855</v>
      </c>
      <c r="L3562">
        <v>95.52</v>
      </c>
    </row>
    <row r="3563" spans="1:12">
      <c r="A3563" t="str">
        <v>CA-2017-137918</v>
      </c>
      <c r="B3563" t="str">
        <f>INDEX(Orders[Customer ID], MATCH(A3563, Orders[Order ID],0))</f>
        <v>JK-15730</v>
      </c>
      <c r="C3563" s="4">
        <f>INDEX(Orders[Order Date], MATCH(A3563, Orders[Order ID],0))</f>
        <v>43007</v>
      </c>
      <c r="D3563">
        <f>SUMIF(Orders[Order ID], A3563, Orders[Sales])</f>
        <v>97.3</v>
      </c>
      <c r="I3563" t="s">
        <v>2014</v>
      </c>
      <c r="J3563" t="s">
        <v>1888</v>
      </c>
      <c r="K3563">
        <v>43007</v>
      </c>
      <c r="L3563">
        <v>97.3</v>
      </c>
    </row>
    <row r="3564" spans="1:12">
      <c r="A3564" t="str">
        <v>CA-2017-138149</v>
      </c>
      <c r="B3564" t="str">
        <f>INDEX(Orders[Customer ID], MATCH(A3564, Orders[Order ID],0))</f>
        <v>WB-21850</v>
      </c>
      <c r="C3564" s="4">
        <f>INDEX(Orders[Order Date], MATCH(A3564, Orders[Order ID],0))</f>
        <v>42915</v>
      </c>
      <c r="D3564">
        <f>SUMIF(Orders[Order ID], A3564, Orders[Sales])</f>
        <v>1100.6199999999999</v>
      </c>
      <c r="I3564" t="s">
        <v>2969</v>
      </c>
      <c r="J3564" t="s">
        <v>519</v>
      </c>
      <c r="K3564">
        <v>42915</v>
      </c>
      <c r="L3564">
        <v>1100.6199999999999</v>
      </c>
    </row>
    <row r="3565" spans="1:12">
      <c r="A3565" t="str">
        <v>CA-2017-138156</v>
      </c>
      <c r="B3565" t="str">
        <f>INDEX(Orders[Customer ID], MATCH(A3565, Orders[Order ID],0))</f>
        <v>MM-17260</v>
      </c>
      <c r="C3565" s="4">
        <f>INDEX(Orders[Order Date], MATCH(A3565, Orders[Order ID],0))</f>
        <v>42777</v>
      </c>
      <c r="D3565">
        <f>SUMIF(Orders[Order ID], A3565, Orders[Sales])</f>
        <v>147.56800000000001</v>
      </c>
      <c r="I3565" t="s">
        <v>3791</v>
      </c>
      <c r="J3565" t="s">
        <v>2854</v>
      </c>
      <c r="K3565">
        <v>42777</v>
      </c>
      <c r="L3565">
        <v>147.56800000000001</v>
      </c>
    </row>
    <row r="3566" spans="1:12">
      <c r="A3566" t="str">
        <v>CA-2017-138163</v>
      </c>
      <c r="B3566" t="str">
        <f>INDEX(Orders[Customer ID], MATCH(A3566, Orders[Order ID],0))</f>
        <v>XP-21865</v>
      </c>
      <c r="C3566" s="4">
        <f>INDEX(Orders[Order Date], MATCH(A3566, Orders[Order ID],0))</f>
        <v>43056</v>
      </c>
      <c r="D3566">
        <f>SUMIF(Orders[Order ID], A3566, Orders[Sales])</f>
        <v>50.94</v>
      </c>
      <c r="I3566" t="s">
        <v>1170</v>
      </c>
      <c r="J3566" t="s">
        <v>1171</v>
      </c>
      <c r="K3566">
        <v>43056</v>
      </c>
      <c r="L3566">
        <v>50.94</v>
      </c>
    </row>
    <row r="3567" spans="1:12">
      <c r="A3567" t="str">
        <v>CA-2017-138289</v>
      </c>
      <c r="B3567" t="str">
        <f>INDEX(Orders[Customer ID], MATCH(A3567, Orders[Order ID],0))</f>
        <v>AR-10540</v>
      </c>
      <c r="C3567" s="4">
        <f>INDEX(Orders[Order Date], MATCH(A3567, Orders[Order ID],0))</f>
        <v>42751</v>
      </c>
      <c r="D3567">
        <f>SUMIF(Orders[Order ID], A3567, Orders[Sales])</f>
        <v>5802.7</v>
      </c>
      <c r="I3567" t="s">
        <v>3879</v>
      </c>
      <c r="J3567" t="s">
        <v>157</v>
      </c>
      <c r="K3567">
        <v>42751</v>
      </c>
      <c r="L3567">
        <v>5802.7</v>
      </c>
    </row>
    <row r="3568" spans="1:12">
      <c r="A3568" t="str">
        <v>CA-2017-138310</v>
      </c>
      <c r="B3568" t="str">
        <f>INDEX(Orders[Customer ID], MATCH(A3568, Orders[Order ID],0))</f>
        <v>NP-18700</v>
      </c>
      <c r="C3568" s="4">
        <f>INDEX(Orders[Order Date], MATCH(A3568, Orders[Order ID],0))</f>
        <v>42912</v>
      </c>
      <c r="D3568">
        <f>SUMIF(Orders[Order ID], A3568, Orders[Sales])</f>
        <v>431.928</v>
      </c>
      <c r="I3568" t="s">
        <v>2983</v>
      </c>
      <c r="J3568" t="s">
        <v>2655</v>
      </c>
      <c r="K3568">
        <v>42912</v>
      </c>
      <c r="L3568">
        <v>431.928</v>
      </c>
    </row>
    <row r="3569" spans="1:12">
      <c r="A3569" t="str">
        <v>CA-2017-138380</v>
      </c>
      <c r="B3569" t="str">
        <f>INDEX(Orders[Customer ID], MATCH(A3569, Orders[Order ID],0))</f>
        <v>YS-21880</v>
      </c>
      <c r="C3569" s="4">
        <f>INDEX(Orders[Order Date], MATCH(A3569, Orders[Order ID],0))</f>
        <v>43090</v>
      </c>
      <c r="D3569">
        <f>SUMIF(Orders[Order ID], A3569, Orders[Sales])</f>
        <v>1000.02</v>
      </c>
      <c r="I3569" t="s">
        <v>272</v>
      </c>
      <c r="J3569" t="s">
        <v>273</v>
      </c>
      <c r="K3569">
        <v>43090</v>
      </c>
      <c r="L3569">
        <v>1000.02</v>
      </c>
    </row>
    <row r="3570" spans="1:12">
      <c r="A3570" t="str">
        <v>CA-2017-138422</v>
      </c>
      <c r="B3570" t="str">
        <f>INDEX(Orders[Customer ID], MATCH(A3570, Orders[Order ID],0))</f>
        <v>KN-16705</v>
      </c>
      <c r="C3570" s="4">
        <f>INDEX(Orders[Order Date], MATCH(A3570, Orders[Order ID],0))</f>
        <v>43001</v>
      </c>
      <c r="D3570">
        <f>SUMIF(Orders[Order ID], A3570, Orders[Sales])</f>
        <v>14.352</v>
      </c>
      <c r="I3570" t="s">
        <v>2097</v>
      </c>
      <c r="J3570" t="s">
        <v>2098</v>
      </c>
      <c r="K3570">
        <v>43001</v>
      </c>
      <c r="L3570">
        <v>14.352</v>
      </c>
    </row>
    <row r="3571" spans="1:12">
      <c r="A3571" t="str">
        <v>CA-2017-138464</v>
      </c>
      <c r="B3571" t="str">
        <f>INDEX(Orders[Customer ID], MATCH(A3571, Orders[Order ID],0))</f>
        <v>VF-21715</v>
      </c>
      <c r="C3571" s="4">
        <f>INDEX(Orders[Order Date], MATCH(A3571, Orders[Order ID],0))</f>
        <v>42924</v>
      </c>
      <c r="D3571">
        <f>SUMIF(Orders[Order ID], A3571, Orders[Sales])</f>
        <v>133.57599999999999</v>
      </c>
      <c r="I3571" t="s">
        <v>2903</v>
      </c>
      <c r="J3571" t="s">
        <v>358</v>
      </c>
      <c r="K3571">
        <v>42924</v>
      </c>
      <c r="L3571">
        <v>133.57599999999999</v>
      </c>
    </row>
    <row r="3572" spans="1:12">
      <c r="A3572" t="str">
        <v>CA-2017-138548</v>
      </c>
      <c r="B3572" t="str">
        <f>INDEX(Orders[Customer ID], MATCH(A3572, Orders[Order ID],0))</f>
        <v>JG-15160</v>
      </c>
      <c r="C3572" s="4">
        <f>INDEX(Orders[Order Date], MATCH(A3572, Orders[Order ID],0))</f>
        <v>42962</v>
      </c>
      <c r="D3572">
        <f>SUMIF(Orders[Order ID], A3572, Orders[Sales])</f>
        <v>97.84</v>
      </c>
      <c r="I3572" t="s">
        <v>2649</v>
      </c>
      <c r="J3572" t="s">
        <v>34</v>
      </c>
      <c r="K3572">
        <v>42962</v>
      </c>
      <c r="L3572">
        <v>97.84</v>
      </c>
    </row>
    <row r="3573" spans="1:12">
      <c r="A3573" t="str">
        <v>CA-2017-138611</v>
      </c>
      <c r="B3573" t="str">
        <f>INDEX(Orders[Customer ID], MATCH(A3573, Orders[Order ID],0))</f>
        <v>CK-12595</v>
      </c>
      <c r="C3573" s="4">
        <f>INDEX(Orders[Order Date], MATCH(A3573, Orders[Order ID],0))</f>
        <v>43053</v>
      </c>
      <c r="D3573">
        <f>SUMIF(Orders[Order ID], A3573, Orders[Sales])</f>
        <v>123.58799999999999</v>
      </c>
      <c r="I3573" t="s">
        <v>1227</v>
      </c>
      <c r="J3573" t="s">
        <v>1186</v>
      </c>
      <c r="K3573">
        <v>43053</v>
      </c>
      <c r="L3573">
        <v>123.58799999999999</v>
      </c>
    </row>
    <row r="3574" spans="1:12">
      <c r="A3574" t="str">
        <v>CA-2017-138618</v>
      </c>
      <c r="B3574" t="str">
        <f>INDEX(Orders[Customer ID], MATCH(A3574, Orders[Order ID],0))</f>
        <v>MY-17380</v>
      </c>
      <c r="C3574" s="4">
        <f>INDEX(Orders[Order Date], MATCH(A3574, Orders[Order ID],0))</f>
        <v>43070</v>
      </c>
      <c r="D3574">
        <f>SUMIF(Orders[Order ID], A3574, Orders[Sales])</f>
        <v>10.368</v>
      </c>
      <c r="I3574" t="s">
        <v>828</v>
      </c>
      <c r="J3574" t="s">
        <v>829</v>
      </c>
      <c r="K3574">
        <v>43070</v>
      </c>
      <c r="L3574">
        <v>10.368</v>
      </c>
    </row>
    <row r="3575" spans="1:12">
      <c r="A3575" t="str">
        <v>CA-2017-138779</v>
      </c>
      <c r="B3575" t="str">
        <f>INDEX(Orders[Customer ID], MATCH(A3575, Orders[Order ID],0))</f>
        <v>RB-19570</v>
      </c>
      <c r="C3575" s="4">
        <f>INDEX(Orders[Order Date], MATCH(A3575, Orders[Order ID],0))</f>
        <v>42749</v>
      </c>
      <c r="D3575">
        <f>SUMIF(Orders[Order ID], A3575, Orders[Sales])</f>
        <v>29.664000000000001</v>
      </c>
      <c r="I3575" t="s">
        <v>3887</v>
      </c>
      <c r="J3575" t="s">
        <v>645</v>
      </c>
      <c r="K3575">
        <v>42749</v>
      </c>
      <c r="L3575">
        <v>29.664000000000001</v>
      </c>
    </row>
    <row r="3576" spans="1:12">
      <c r="A3576" t="str">
        <v>CA-2017-138870</v>
      </c>
      <c r="B3576" t="str">
        <f>INDEX(Orders[Customer ID], MATCH(A3576, Orders[Order ID],0))</f>
        <v>GA-14515</v>
      </c>
      <c r="C3576" s="4">
        <f>INDEX(Orders[Order Date], MATCH(A3576, Orders[Order ID],0))</f>
        <v>42905</v>
      </c>
      <c r="D3576">
        <f>SUMIF(Orders[Order ID], A3576, Orders[Sales])</f>
        <v>74.88</v>
      </c>
      <c r="I3576" t="s">
        <v>3043</v>
      </c>
      <c r="J3576" t="s">
        <v>2714</v>
      </c>
      <c r="K3576">
        <v>42905</v>
      </c>
      <c r="L3576">
        <v>74.88</v>
      </c>
    </row>
    <row r="3577" spans="1:12">
      <c r="A3577" t="str">
        <v>CA-2017-138975</v>
      </c>
      <c r="B3577" t="str">
        <f>INDEX(Orders[Customer ID], MATCH(A3577, Orders[Order ID],0))</f>
        <v>SC-20380</v>
      </c>
      <c r="C3577" s="4">
        <f>INDEX(Orders[Order Date], MATCH(A3577, Orders[Order ID],0))</f>
        <v>42874</v>
      </c>
      <c r="D3577">
        <f>SUMIF(Orders[Order ID], A3577, Orders[Sales])</f>
        <v>2361.52</v>
      </c>
      <c r="I3577" t="s">
        <v>3255</v>
      </c>
      <c r="J3577" t="s">
        <v>863</v>
      </c>
      <c r="K3577">
        <v>42874</v>
      </c>
      <c r="L3577">
        <v>2361.52</v>
      </c>
    </row>
    <row r="3578" spans="1:12">
      <c r="A3578" t="str">
        <v>CA-2017-139080</v>
      </c>
      <c r="B3578" t="str">
        <f>INDEX(Orders[Customer ID], MATCH(A3578, Orders[Order ID],0))</f>
        <v>CS-12250</v>
      </c>
      <c r="C3578" s="4">
        <f>INDEX(Orders[Order Date], MATCH(A3578, Orders[Order ID],0))</f>
        <v>42758</v>
      </c>
      <c r="D3578">
        <f>SUMIF(Orders[Order ID], A3578, Orders[Sales])</f>
        <v>138.43200000000002</v>
      </c>
      <c r="I3578" t="s">
        <v>3852</v>
      </c>
      <c r="J3578" t="s">
        <v>698</v>
      </c>
      <c r="K3578">
        <v>42758</v>
      </c>
      <c r="L3578">
        <v>138.43200000000002</v>
      </c>
    </row>
    <row r="3579" spans="1:12">
      <c r="A3579" t="str">
        <v>CA-2017-139199</v>
      </c>
      <c r="B3579" t="str">
        <f>INDEX(Orders[Customer ID], MATCH(A3579, Orders[Order ID],0))</f>
        <v>DK-12835</v>
      </c>
      <c r="C3579" s="4">
        <f>INDEX(Orders[Order Date], MATCH(A3579, Orders[Order ID],0))</f>
        <v>43078</v>
      </c>
      <c r="D3579">
        <f>SUMIF(Orders[Order ID], A3579, Orders[Sales])</f>
        <v>927.44</v>
      </c>
      <c r="I3579" t="s">
        <v>532</v>
      </c>
      <c r="J3579" t="s">
        <v>533</v>
      </c>
      <c r="K3579">
        <v>43078</v>
      </c>
      <c r="L3579">
        <v>927.44</v>
      </c>
    </row>
    <row r="3580" spans="1:12">
      <c r="A3580" t="str">
        <v>CA-2017-139304</v>
      </c>
      <c r="B3580" t="str">
        <f>INDEX(Orders[Customer ID], MATCH(A3580, Orders[Order ID],0))</f>
        <v>VG-21790</v>
      </c>
      <c r="C3580" s="4">
        <f>INDEX(Orders[Order Date], MATCH(A3580, Orders[Order ID],0))</f>
        <v>42764</v>
      </c>
      <c r="D3580">
        <f>SUMIF(Orders[Order ID], A3580, Orders[Sales])</f>
        <v>136.52600000000001</v>
      </c>
      <c r="I3580" t="s">
        <v>3828</v>
      </c>
      <c r="J3580" t="s">
        <v>2764</v>
      </c>
      <c r="K3580">
        <v>42764</v>
      </c>
      <c r="L3580">
        <v>136.52600000000001</v>
      </c>
    </row>
    <row r="3581" spans="1:12">
      <c r="A3581" t="str">
        <v>CA-2017-139311</v>
      </c>
      <c r="B3581" t="str">
        <f>INDEX(Orders[Customer ID], MATCH(A3581, Orders[Order ID],0))</f>
        <v>SF-20965</v>
      </c>
      <c r="C3581" s="4">
        <f>INDEX(Orders[Order Date], MATCH(A3581, Orders[Order ID],0))</f>
        <v>42958</v>
      </c>
      <c r="D3581">
        <f>SUMIF(Orders[Order ID], A3581, Orders[Sales])</f>
        <v>205.29600000000002</v>
      </c>
      <c r="I3581" t="s">
        <v>2675</v>
      </c>
      <c r="J3581" t="s">
        <v>1304</v>
      </c>
      <c r="K3581">
        <v>42958</v>
      </c>
      <c r="L3581">
        <v>205.29600000000002</v>
      </c>
    </row>
    <row r="3582" spans="1:12">
      <c r="A3582" t="str">
        <v>CA-2017-139353</v>
      </c>
      <c r="B3582" t="str">
        <f>INDEX(Orders[Customer ID], MATCH(A3582, Orders[Order ID],0))</f>
        <v>JM-15250</v>
      </c>
      <c r="C3582" s="4">
        <f>INDEX(Orders[Order Date], MATCH(A3582, Orders[Order ID],0))</f>
        <v>43036</v>
      </c>
      <c r="D3582">
        <f>SUMIF(Orders[Order ID], A3582, Orders[Sales])</f>
        <v>273.08799999999997</v>
      </c>
      <c r="I3582" t="s">
        <v>1624</v>
      </c>
      <c r="J3582" t="s">
        <v>1016</v>
      </c>
      <c r="K3582">
        <v>43036</v>
      </c>
      <c r="L3582">
        <v>273.08799999999997</v>
      </c>
    </row>
    <row r="3583" spans="1:12">
      <c r="A3583" t="str">
        <v>CA-2017-139402</v>
      </c>
      <c r="B3583" t="str">
        <f>INDEX(Orders[Customer ID], MATCH(A3583, Orders[Order ID],0))</f>
        <v>NC-18535</v>
      </c>
      <c r="C3583" s="4">
        <f>INDEX(Orders[Order Date], MATCH(A3583, Orders[Order ID],0))</f>
        <v>43078</v>
      </c>
      <c r="D3583">
        <f>SUMIF(Orders[Order ID], A3583, Orders[Sales])</f>
        <v>432.40499999999997</v>
      </c>
      <c r="I3583" t="s">
        <v>558</v>
      </c>
      <c r="J3583" t="s">
        <v>187</v>
      </c>
      <c r="K3583">
        <v>43078</v>
      </c>
      <c r="L3583">
        <v>432.40499999999997</v>
      </c>
    </row>
    <row r="3584" spans="1:12">
      <c r="A3584" t="str">
        <v>CA-2017-139416</v>
      </c>
      <c r="B3584" t="str">
        <f>INDEX(Orders[Customer ID], MATCH(A3584, Orders[Order ID],0))</f>
        <v>AG-10270</v>
      </c>
      <c r="C3584" s="4">
        <f>INDEX(Orders[Order Date], MATCH(A3584, Orders[Order ID],0))</f>
        <v>42821</v>
      </c>
      <c r="D3584">
        <f>SUMIF(Orders[Order ID], A3584, Orders[Sales])</f>
        <v>15.007999999999999</v>
      </c>
      <c r="I3584" t="s">
        <v>3577</v>
      </c>
      <c r="J3584" t="s">
        <v>3578</v>
      </c>
      <c r="K3584">
        <v>42821</v>
      </c>
      <c r="L3584">
        <v>15.007999999999999</v>
      </c>
    </row>
    <row r="3585" spans="1:12">
      <c r="A3585" t="str">
        <v>CA-2017-139437</v>
      </c>
      <c r="B3585" t="str">
        <f>INDEX(Orders[Customer ID], MATCH(A3585, Orders[Order ID],0))</f>
        <v>RD-19585</v>
      </c>
      <c r="C3585" s="4">
        <f>INDEX(Orders[Order Date], MATCH(A3585, Orders[Order ID],0))</f>
        <v>42919</v>
      </c>
      <c r="D3585">
        <f>SUMIF(Orders[Order ID], A3585, Orders[Sales])</f>
        <v>87.92</v>
      </c>
      <c r="I3585" t="s">
        <v>2936</v>
      </c>
      <c r="J3585" t="s">
        <v>2924</v>
      </c>
      <c r="K3585">
        <v>42919</v>
      </c>
      <c r="L3585">
        <v>87.92</v>
      </c>
    </row>
    <row r="3586" spans="1:12">
      <c r="A3586" t="str">
        <v>CA-2017-139444</v>
      </c>
      <c r="B3586" t="str">
        <f>INDEX(Orders[Customer ID], MATCH(A3586, Orders[Order ID],0))</f>
        <v>GK-14620</v>
      </c>
      <c r="C3586" s="4">
        <f>INDEX(Orders[Order Date], MATCH(A3586, Orders[Order ID],0))</f>
        <v>42987</v>
      </c>
      <c r="D3586">
        <f>SUMIF(Orders[Order ID], A3586, Orders[Sales])</f>
        <v>9.8559999999999999</v>
      </c>
      <c r="I3586" t="s">
        <v>2348</v>
      </c>
      <c r="J3586" t="s">
        <v>2349</v>
      </c>
      <c r="K3586">
        <v>42987</v>
      </c>
      <c r="L3586">
        <v>9.8559999999999999</v>
      </c>
    </row>
    <row r="3587" spans="1:12">
      <c r="A3587" t="str">
        <v>CA-2017-139493</v>
      </c>
      <c r="B3587" t="str">
        <f>INDEX(Orders[Customer ID], MATCH(A3587, Orders[Order ID],0))</f>
        <v>SG-20605</v>
      </c>
      <c r="C3587" s="4">
        <f>INDEX(Orders[Order Date], MATCH(A3587, Orders[Order ID],0))</f>
        <v>42991</v>
      </c>
      <c r="D3587">
        <f>SUMIF(Orders[Order ID], A3587, Orders[Sales])</f>
        <v>15.92</v>
      </c>
      <c r="I3587" t="s">
        <v>2281</v>
      </c>
      <c r="J3587" t="s">
        <v>2282</v>
      </c>
      <c r="K3587">
        <v>42991</v>
      </c>
      <c r="L3587">
        <v>15.92</v>
      </c>
    </row>
    <row r="3588" spans="1:12">
      <c r="A3588" t="str">
        <v>CA-2017-139619</v>
      </c>
      <c r="B3588" t="str">
        <f>INDEX(Orders[Customer ID], MATCH(A3588, Orders[Order ID],0))</f>
        <v>ES-14080</v>
      </c>
      <c r="C3588" s="4">
        <f>INDEX(Orders[Order Date], MATCH(A3588, Orders[Order ID],0))</f>
        <v>42997</v>
      </c>
      <c r="D3588">
        <f>SUMIF(Orders[Order ID], A3588, Orders[Sales])</f>
        <v>95.616</v>
      </c>
      <c r="I3588" t="s">
        <v>2164</v>
      </c>
      <c r="J3588" t="s">
        <v>789</v>
      </c>
      <c r="K3588">
        <v>42997</v>
      </c>
      <c r="L3588">
        <v>95.616</v>
      </c>
    </row>
    <row r="3589" spans="1:12">
      <c r="A3589" t="str">
        <v>CA-2017-139661</v>
      </c>
      <c r="B3589" t="str">
        <f>INDEX(Orders[Customer ID], MATCH(A3589, Orders[Order ID],0))</f>
        <v>JW-15220</v>
      </c>
      <c r="C3589" s="4">
        <f>INDEX(Orders[Order Date], MATCH(A3589, Orders[Order ID],0))</f>
        <v>43038</v>
      </c>
      <c r="D3589">
        <f>SUMIF(Orders[Order ID], A3589, Orders[Sales])</f>
        <v>9.64</v>
      </c>
      <c r="I3589" t="s">
        <v>1591</v>
      </c>
      <c r="J3589" t="s">
        <v>1145</v>
      </c>
      <c r="K3589">
        <v>43038</v>
      </c>
      <c r="L3589">
        <v>9.64</v>
      </c>
    </row>
    <row r="3590" spans="1:12">
      <c r="A3590" t="str">
        <v>CA-2017-139717</v>
      </c>
      <c r="B3590" t="str">
        <f>INDEX(Orders[Customer ID], MATCH(A3590, Orders[Order ID],0))</f>
        <v>DM-13015</v>
      </c>
      <c r="C3590" s="4">
        <f>INDEX(Orders[Order Date], MATCH(A3590, Orders[Order ID],0))</f>
        <v>42971</v>
      </c>
      <c r="D3590">
        <f>SUMIF(Orders[Order ID], A3590, Orders[Sales])</f>
        <v>656.6400000000001</v>
      </c>
      <c r="I3590" t="s">
        <v>2580</v>
      </c>
      <c r="J3590" t="s">
        <v>1513</v>
      </c>
      <c r="K3590">
        <v>42971</v>
      </c>
      <c r="L3590">
        <v>656.6400000000001</v>
      </c>
    </row>
    <row r="3591" spans="1:12">
      <c r="A3591" t="str">
        <v>CA-2017-139773</v>
      </c>
      <c r="B3591" t="str">
        <f>INDEX(Orders[Customer ID], MATCH(A3591, Orders[Order ID],0))</f>
        <v>DV-13045</v>
      </c>
      <c r="C3591" s="4">
        <f>INDEX(Orders[Order Date], MATCH(A3591, Orders[Order ID],0))</f>
        <v>43073</v>
      </c>
      <c r="D3591">
        <f>SUMIF(Orders[Order ID], A3591, Orders[Sales])</f>
        <v>188.55199999999999</v>
      </c>
      <c r="I3591" t="s">
        <v>677</v>
      </c>
      <c r="J3591" t="s">
        <v>471</v>
      </c>
      <c r="K3591">
        <v>43073</v>
      </c>
      <c r="L3591">
        <v>188.55199999999999</v>
      </c>
    </row>
    <row r="3592" spans="1:12">
      <c r="A3592" t="str">
        <v>CA-2017-139787</v>
      </c>
      <c r="B3592" t="str">
        <f>INDEX(Orders[Customer ID], MATCH(A3592, Orders[Order ID],0))</f>
        <v>JP-16135</v>
      </c>
      <c r="C3592" s="4">
        <f>INDEX(Orders[Order Date], MATCH(A3592, Orders[Order ID],0))</f>
        <v>42997</v>
      </c>
      <c r="D3592">
        <f>SUMIF(Orders[Order ID], A3592, Orders[Sales])</f>
        <v>35.4</v>
      </c>
      <c r="I3592" t="s">
        <v>2173</v>
      </c>
      <c r="J3592" t="s">
        <v>2174</v>
      </c>
      <c r="K3592">
        <v>42997</v>
      </c>
      <c r="L3592">
        <v>35.4</v>
      </c>
    </row>
    <row r="3593" spans="1:12">
      <c r="A3593" t="str">
        <v>CA-2017-139822</v>
      </c>
      <c r="B3593" t="str">
        <f>INDEX(Orders[Customer ID], MATCH(A3593, Orders[Order ID],0))</f>
        <v>Dp-13240</v>
      </c>
      <c r="C3593" s="4">
        <f>INDEX(Orders[Order Date], MATCH(A3593, Orders[Order ID],0))</f>
        <v>42993</v>
      </c>
      <c r="D3593">
        <f>SUMIF(Orders[Order ID], A3593, Orders[Sales])</f>
        <v>98.6</v>
      </c>
      <c r="I3593" t="s">
        <v>2259</v>
      </c>
      <c r="J3593" t="s">
        <v>1885</v>
      </c>
      <c r="K3593">
        <v>42993</v>
      </c>
      <c r="L3593">
        <v>98.6</v>
      </c>
    </row>
    <row r="3594" spans="1:12">
      <c r="A3594" t="str">
        <v>CA-2017-139913</v>
      </c>
      <c r="B3594" t="str">
        <f>INDEX(Orders[Customer ID], MATCH(A3594, Orders[Order ID],0))</f>
        <v>JC-16105</v>
      </c>
      <c r="C3594" s="4">
        <f>INDEX(Orders[Order Date], MATCH(A3594, Orders[Order ID],0))</f>
        <v>43031</v>
      </c>
      <c r="D3594">
        <f>SUMIF(Orders[Order ID], A3594, Orders[Sales])</f>
        <v>142.91999999999999</v>
      </c>
      <c r="I3594" t="s">
        <v>1666</v>
      </c>
      <c r="J3594" t="s">
        <v>1504</v>
      </c>
      <c r="K3594">
        <v>43031</v>
      </c>
      <c r="L3594">
        <v>142.91999999999999</v>
      </c>
    </row>
    <row r="3595" spans="1:12">
      <c r="A3595" t="str">
        <v>CA-2017-139948</v>
      </c>
      <c r="B3595" t="str">
        <f>INDEX(Orders[Customer ID], MATCH(A3595, Orders[Order ID],0))</f>
        <v>SW-20455</v>
      </c>
      <c r="C3595" s="4">
        <f>INDEX(Orders[Order Date], MATCH(A3595, Orders[Order ID],0))</f>
        <v>42933</v>
      </c>
      <c r="D3595">
        <f>SUMIF(Orders[Order ID], A3595, Orders[Sales])</f>
        <v>7.9039999999999999</v>
      </c>
      <c r="I3595" t="s">
        <v>2840</v>
      </c>
      <c r="J3595" t="s">
        <v>2816</v>
      </c>
      <c r="K3595">
        <v>42933</v>
      </c>
      <c r="L3595">
        <v>7.9039999999999999</v>
      </c>
    </row>
    <row r="3596" spans="1:12">
      <c r="A3596" t="str">
        <v>CA-2017-140053</v>
      </c>
      <c r="B3596" t="str">
        <f>INDEX(Orders[Customer ID], MATCH(A3596, Orders[Order ID],0))</f>
        <v>CA-12265</v>
      </c>
      <c r="C3596" s="4">
        <f>INDEX(Orders[Order Date], MATCH(A3596, Orders[Order ID],0))</f>
        <v>42919</v>
      </c>
      <c r="D3596">
        <f>SUMIF(Orders[Order ID], A3596, Orders[Sales])</f>
        <v>545.85</v>
      </c>
      <c r="I3596" t="s">
        <v>2928</v>
      </c>
      <c r="J3596" t="s">
        <v>1485</v>
      </c>
      <c r="K3596">
        <v>42919</v>
      </c>
      <c r="L3596">
        <v>545.85</v>
      </c>
    </row>
    <row r="3597" spans="1:12">
      <c r="A3597" t="str">
        <v>CA-2017-140088</v>
      </c>
      <c r="B3597" t="str">
        <f>INDEX(Orders[Customer ID], MATCH(A3597, Orders[Order ID],0))</f>
        <v>PO-18865</v>
      </c>
      <c r="C3597" s="4">
        <f>INDEX(Orders[Order Date], MATCH(A3597, Orders[Order ID],0))</f>
        <v>42883</v>
      </c>
      <c r="D3597">
        <f>SUMIF(Orders[Order ID], A3597, Orders[Sales])</f>
        <v>301.95999999999998</v>
      </c>
      <c r="I3597" t="s">
        <v>3202</v>
      </c>
      <c r="J3597" t="s">
        <v>20</v>
      </c>
      <c r="K3597">
        <v>42883</v>
      </c>
      <c r="L3597">
        <v>301.95999999999998</v>
      </c>
    </row>
    <row r="3598" spans="1:12">
      <c r="A3598" t="str">
        <v>CA-2017-140151</v>
      </c>
      <c r="B3598" t="str">
        <f>INDEX(Orders[Customer ID], MATCH(A3598, Orders[Order ID],0))</f>
        <v>RB-19360</v>
      </c>
      <c r="C3598" s="4">
        <f>INDEX(Orders[Order Date], MATCH(A3598, Orders[Order ID],0))</f>
        <v>42817</v>
      </c>
      <c r="D3598">
        <f>SUMIF(Orders[Order ID], A3598, Orders[Sales])</f>
        <v>14052.48</v>
      </c>
      <c r="I3598" t="s">
        <v>3616</v>
      </c>
      <c r="J3598" t="s">
        <v>2042</v>
      </c>
      <c r="K3598">
        <v>42817</v>
      </c>
      <c r="L3598">
        <v>14052.48</v>
      </c>
    </row>
    <row r="3599" spans="1:12">
      <c r="A3599" t="str">
        <v>CA-2017-140186</v>
      </c>
      <c r="B3599" t="str">
        <f>INDEX(Orders[Customer ID], MATCH(A3599, Orders[Order ID],0))</f>
        <v>PG-18820</v>
      </c>
      <c r="C3599" s="4">
        <f>INDEX(Orders[Order Date], MATCH(A3599, Orders[Order ID],0))</f>
        <v>43007</v>
      </c>
      <c r="D3599">
        <f>SUMIF(Orders[Order ID], A3599, Orders[Sales])</f>
        <v>304.04600000000005</v>
      </c>
      <c r="I3599" t="s">
        <v>2004</v>
      </c>
      <c r="J3599" t="s">
        <v>997</v>
      </c>
      <c r="K3599">
        <v>43007</v>
      </c>
      <c r="L3599">
        <v>304.04600000000005</v>
      </c>
    </row>
    <row r="3600" spans="1:12">
      <c r="A3600" t="str">
        <v>CA-2017-140242</v>
      </c>
      <c r="B3600" t="str">
        <f>INDEX(Orders[Customer ID], MATCH(A3600, Orders[Order ID],0))</f>
        <v>ML-17755</v>
      </c>
      <c r="C3600" s="4">
        <f>INDEX(Orders[Order Date], MATCH(A3600, Orders[Order ID],0))</f>
        <v>42861</v>
      </c>
      <c r="D3600">
        <f>SUMIF(Orders[Order ID], A3600, Orders[Sales])</f>
        <v>415.15200000000004</v>
      </c>
      <c r="I3600" t="s">
        <v>3339</v>
      </c>
      <c r="J3600" t="s">
        <v>839</v>
      </c>
      <c r="K3600">
        <v>42861</v>
      </c>
      <c r="L3600">
        <v>415.15200000000004</v>
      </c>
    </row>
    <row r="3601" spans="1:12">
      <c r="A3601" t="str">
        <v>CA-2017-140298</v>
      </c>
      <c r="B3601" t="str">
        <f>INDEX(Orders[Customer ID], MATCH(A3601, Orders[Order ID],0))</f>
        <v>JK-16120</v>
      </c>
      <c r="C3601" s="4">
        <f>INDEX(Orders[Order Date], MATCH(A3601, Orders[Order ID],0))</f>
        <v>42866</v>
      </c>
      <c r="D3601">
        <f>SUMIF(Orders[Order ID], A3601, Orders[Sales])</f>
        <v>94.507999999999996</v>
      </c>
      <c r="I3601" t="s">
        <v>3320</v>
      </c>
      <c r="J3601" t="s">
        <v>2447</v>
      </c>
      <c r="K3601">
        <v>42866</v>
      </c>
      <c r="L3601">
        <v>94.507999999999996</v>
      </c>
    </row>
    <row r="3602" spans="1:12">
      <c r="A3602" t="str">
        <v>CA-2017-140326</v>
      </c>
      <c r="B3602" t="str">
        <f>INDEX(Orders[Customer ID], MATCH(A3602, Orders[Order ID],0))</f>
        <v>HW-14935</v>
      </c>
      <c r="C3602" s="4">
        <f>INDEX(Orders[Order Date], MATCH(A3602, Orders[Order ID],0))</f>
        <v>42982</v>
      </c>
      <c r="D3602">
        <f>SUMIF(Orders[Order ID], A3602, Orders[Sales])</f>
        <v>849.846</v>
      </c>
      <c r="I3602" t="s">
        <v>2423</v>
      </c>
      <c r="J3602" t="s">
        <v>2424</v>
      </c>
      <c r="K3602">
        <v>42982</v>
      </c>
      <c r="L3602">
        <v>849.846</v>
      </c>
    </row>
    <row r="3603" spans="1:12">
      <c r="A3603" t="str">
        <v>CA-2017-140480</v>
      </c>
      <c r="B3603" t="str">
        <f>INDEX(Orders[Customer ID], MATCH(A3603, Orders[Order ID],0))</f>
        <v>HE-14800</v>
      </c>
      <c r="C3603" s="4">
        <f>INDEX(Orders[Order Date], MATCH(A3603, Orders[Order ID],0))</f>
        <v>42924</v>
      </c>
      <c r="D3603">
        <f>SUMIF(Orders[Order ID], A3603, Orders[Sales])</f>
        <v>469.66</v>
      </c>
      <c r="I3603" t="s">
        <v>2904</v>
      </c>
      <c r="J3603" t="s">
        <v>345</v>
      </c>
      <c r="K3603">
        <v>42924</v>
      </c>
      <c r="L3603">
        <v>469.66</v>
      </c>
    </row>
    <row r="3604" spans="1:12">
      <c r="A3604" t="str">
        <v>CA-2017-140494</v>
      </c>
      <c r="B3604" t="str">
        <f>INDEX(Orders[Customer ID], MATCH(A3604, Orders[Order ID],0))</f>
        <v>CM-11815</v>
      </c>
      <c r="C3604" s="4">
        <f>INDEX(Orders[Order Date], MATCH(A3604, Orders[Order ID],0))</f>
        <v>42804</v>
      </c>
      <c r="D3604">
        <f>SUMIF(Orders[Order ID], A3604, Orders[Sales])</f>
        <v>111.96</v>
      </c>
      <c r="I3604" t="s">
        <v>3691</v>
      </c>
      <c r="J3604" t="s">
        <v>2598</v>
      </c>
      <c r="K3604">
        <v>42804</v>
      </c>
      <c r="L3604">
        <v>111.96</v>
      </c>
    </row>
    <row r="3605" spans="1:12">
      <c r="A3605" t="str">
        <v>CA-2017-140508</v>
      </c>
      <c r="B3605" t="str">
        <f>INDEX(Orders[Customer ID], MATCH(A3605, Orders[Order ID],0))</f>
        <v>PA-19060</v>
      </c>
      <c r="C3605" s="4">
        <f>INDEX(Orders[Order Date], MATCH(A3605, Orders[Order ID],0))</f>
        <v>42996</v>
      </c>
      <c r="D3605">
        <f>SUMIF(Orders[Order ID], A3605, Orders[Sales])</f>
        <v>114.848</v>
      </c>
      <c r="I3605" t="s">
        <v>2200</v>
      </c>
      <c r="J3605" t="s">
        <v>2201</v>
      </c>
      <c r="K3605">
        <v>42996</v>
      </c>
      <c r="L3605">
        <v>114.848</v>
      </c>
    </row>
    <row r="3606" spans="1:12">
      <c r="A3606" t="str">
        <v>CA-2017-140515</v>
      </c>
      <c r="B3606" t="str">
        <f>INDEX(Orders[Customer ID], MATCH(A3606, Orders[Order ID],0))</f>
        <v>GZ-14545</v>
      </c>
      <c r="C3606" s="4">
        <f>INDEX(Orders[Order Date], MATCH(A3606, Orders[Order ID],0))</f>
        <v>42813</v>
      </c>
      <c r="D3606">
        <f>SUMIF(Orders[Order ID], A3606, Orders[Sales])</f>
        <v>381.36</v>
      </c>
      <c r="I3606" t="s">
        <v>3637</v>
      </c>
      <c r="J3606" t="s">
        <v>2775</v>
      </c>
      <c r="K3606">
        <v>42813</v>
      </c>
      <c r="L3606">
        <v>381.36</v>
      </c>
    </row>
    <row r="3607" spans="1:12">
      <c r="A3607" t="str">
        <v>CA-2017-140536</v>
      </c>
      <c r="B3607" t="str">
        <f>INDEX(Orders[Customer ID], MATCH(A3607, Orders[Order ID],0))</f>
        <v>TA-21385</v>
      </c>
      <c r="C3607" s="4">
        <f>INDEX(Orders[Order Date], MATCH(A3607, Orders[Order ID],0))</f>
        <v>42829</v>
      </c>
      <c r="D3607">
        <f>SUMIF(Orders[Order ID], A3607, Orders[Sales])</f>
        <v>7.04</v>
      </c>
      <c r="I3607" t="s">
        <v>3533</v>
      </c>
      <c r="J3607" t="s">
        <v>1681</v>
      </c>
      <c r="K3607">
        <v>42829</v>
      </c>
      <c r="L3607">
        <v>7.04</v>
      </c>
    </row>
    <row r="3608" spans="1:12">
      <c r="A3608" t="str">
        <v>CA-2017-140585</v>
      </c>
      <c r="B3608" t="str">
        <f>INDEX(Orders[Customer ID], MATCH(A3608, Orders[Order ID],0))</f>
        <v>RA-19915</v>
      </c>
      <c r="C3608" s="4">
        <f>INDEX(Orders[Order Date], MATCH(A3608, Orders[Order ID],0))</f>
        <v>43087</v>
      </c>
      <c r="D3608">
        <f>SUMIF(Orders[Order ID], A3608, Orders[Sales])</f>
        <v>286.48500000000001</v>
      </c>
      <c r="I3608" t="s">
        <v>313</v>
      </c>
      <c r="J3608" t="s">
        <v>314</v>
      </c>
      <c r="K3608">
        <v>43087</v>
      </c>
      <c r="L3608">
        <v>286.48500000000001</v>
      </c>
    </row>
    <row r="3609" spans="1:12">
      <c r="A3609" t="str">
        <v>CA-2017-140627</v>
      </c>
      <c r="B3609" t="str">
        <f>INDEX(Orders[Customer ID], MATCH(A3609, Orders[Order ID],0))</f>
        <v>DK-12985</v>
      </c>
      <c r="C3609" s="4">
        <f>INDEX(Orders[Order Date], MATCH(A3609, Orders[Order ID],0))</f>
        <v>43092</v>
      </c>
      <c r="D3609">
        <f>SUMIF(Orders[Order ID], A3609, Orders[Sales])</f>
        <v>303.32</v>
      </c>
      <c r="I3609" t="s">
        <v>200</v>
      </c>
      <c r="J3609" t="s">
        <v>201</v>
      </c>
      <c r="K3609">
        <v>43092</v>
      </c>
      <c r="L3609">
        <v>303.32</v>
      </c>
    </row>
    <row r="3610" spans="1:12">
      <c r="A3610" t="str">
        <v>CA-2017-140676</v>
      </c>
      <c r="B3610" t="str">
        <f>INDEX(Orders[Customer ID], MATCH(A3610, Orders[Order ID],0))</f>
        <v>BF-11080</v>
      </c>
      <c r="C3610" s="4">
        <f>INDEX(Orders[Order Date], MATCH(A3610, Orders[Order ID],0))</f>
        <v>42990</v>
      </c>
      <c r="D3610">
        <f>SUMIF(Orders[Order ID], A3610, Orders[Sales])</f>
        <v>225.60999999999999</v>
      </c>
      <c r="I3610" t="s">
        <v>2285</v>
      </c>
      <c r="J3610" t="s">
        <v>671</v>
      </c>
      <c r="K3610">
        <v>42990</v>
      </c>
      <c r="L3610">
        <v>225.60999999999999</v>
      </c>
    </row>
    <row r="3611" spans="1:12">
      <c r="A3611" t="str">
        <v>CA-2017-140760</v>
      </c>
      <c r="B3611" t="str">
        <f>INDEX(Orders[Customer ID], MATCH(A3611, Orders[Order ID],0))</f>
        <v>DO-13435</v>
      </c>
      <c r="C3611" s="4">
        <f>INDEX(Orders[Order Date], MATCH(A3611, Orders[Order ID],0))</f>
        <v>42888</v>
      </c>
      <c r="D3611">
        <f>SUMIF(Orders[Order ID], A3611, Orders[Sales])</f>
        <v>69.26400000000001</v>
      </c>
      <c r="I3611" t="s">
        <v>3171</v>
      </c>
      <c r="J3611" t="s">
        <v>2617</v>
      </c>
      <c r="K3611">
        <v>42888</v>
      </c>
      <c r="L3611">
        <v>69.26400000000001</v>
      </c>
    </row>
    <row r="3612" spans="1:12">
      <c r="A3612" t="str">
        <v>CA-2017-140781</v>
      </c>
      <c r="B3612" t="str">
        <f>INDEX(Orders[Customer ID], MATCH(A3612, Orders[Order ID],0))</f>
        <v>AB-10105</v>
      </c>
      <c r="C3612" s="4">
        <f>INDEX(Orders[Order Date], MATCH(A3612, Orders[Order ID],0))</f>
        <v>42950</v>
      </c>
      <c r="D3612">
        <f>SUMIF(Orders[Order ID], A3612, Orders[Sales])</f>
        <v>39.816000000000003</v>
      </c>
      <c r="I3612" t="s">
        <v>2715</v>
      </c>
      <c r="J3612" t="s">
        <v>1115</v>
      </c>
      <c r="K3612">
        <v>42950</v>
      </c>
      <c r="L3612">
        <v>39.816000000000003</v>
      </c>
    </row>
    <row r="3613" spans="1:12">
      <c r="A3613" t="str">
        <v>CA-2017-140802</v>
      </c>
      <c r="B3613" t="str">
        <f>INDEX(Orders[Customer ID], MATCH(A3613, Orders[Order ID],0))</f>
        <v>KN-16390</v>
      </c>
      <c r="C3613" s="4">
        <f>INDEX(Orders[Order Date], MATCH(A3613, Orders[Order ID],0))</f>
        <v>42846</v>
      </c>
      <c r="D3613">
        <f>SUMIF(Orders[Order ID], A3613, Orders[Sales])</f>
        <v>68.712000000000003</v>
      </c>
      <c r="I3613" t="s">
        <v>3451</v>
      </c>
      <c r="J3613" t="s">
        <v>457</v>
      </c>
      <c r="K3613">
        <v>42846</v>
      </c>
      <c r="L3613">
        <v>68.712000000000003</v>
      </c>
    </row>
    <row r="3614" spans="1:12">
      <c r="A3614" t="str">
        <v>CA-2017-140844</v>
      </c>
      <c r="B3614" t="str">
        <f>INDEX(Orders[Customer ID], MATCH(A3614, Orders[Order ID],0))</f>
        <v>AR-10405</v>
      </c>
      <c r="C3614" s="4">
        <f>INDEX(Orders[Order Date], MATCH(A3614, Orders[Order ID],0))</f>
        <v>42905</v>
      </c>
      <c r="D3614">
        <f>SUMIF(Orders[Order ID], A3614, Orders[Sales])</f>
        <v>200.94</v>
      </c>
      <c r="I3614" t="s">
        <v>3033</v>
      </c>
      <c r="J3614" t="s">
        <v>2543</v>
      </c>
      <c r="K3614">
        <v>42905</v>
      </c>
      <c r="L3614">
        <v>200.94</v>
      </c>
    </row>
    <row r="3615" spans="1:12">
      <c r="A3615" t="str">
        <v>CA-2017-140872</v>
      </c>
      <c r="B3615" t="str">
        <f>INDEX(Orders[Customer ID], MATCH(A3615, Orders[Order ID],0))</f>
        <v>NR-18550</v>
      </c>
      <c r="C3615" s="4">
        <f>INDEX(Orders[Order Date], MATCH(A3615, Orders[Order ID],0))</f>
        <v>42889</v>
      </c>
      <c r="D3615">
        <f>SUMIF(Orders[Order ID], A3615, Orders[Sales])</f>
        <v>1111.6979999999999</v>
      </c>
      <c r="I3615" t="s">
        <v>3163</v>
      </c>
      <c r="J3615" t="s">
        <v>3164</v>
      </c>
      <c r="K3615">
        <v>42889</v>
      </c>
      <c r="L3615">
        <v>1111.6979999999999</v>
      </c>
    </row>
    <row r="3616" spans="1:12">
      <c r="A3616" t="str">
        <v>CA-2017-140949</v>
      </c>
      <c r="B3616" t="str">
        <f>INDEX(Orders[Customer ID], MATCH(A3616, Orders[Order ID],0))</f>
        <v>DB-13405</v>
      </c>
      <c r="C3616" s="4">
        <f>INDEX(Orders[Order Date], MATCH(A3616, Orders[Order ID],0))</f>
        <v>42811</v>
      </c>
      <c r="D3616">
        <f>SUMIF(Orders[Order ID], A3616, Orders[Sales])</f>
        <v>496.63400000000001</v>
      </c>
      <c r="I3616" t="s">
        <v>3653</v>
      </c>
      <c r="J3616" t="s">
        <v>2982</v>
      </c>
      <c r="K3616">
        <v>42811</v>
      </c>
      <c r="L3616">
        <v>496.63400000000001</v>
      </c>
    </row>
    <row r="3617" spans="1:12">
      <c r="A3617" t="str">
        <v>CA-2017-140963</v>
      </c>
      <c r="B3617" t="str">
        <f>INDEX(Orders[Customer ID], MATCH(A3617, Orders[Order ID],0))</f>
        <v>MT-18070</v>
      </c>
      <c r="C3617" s="4">
        <f>INDEX(Orders[Order Date], MATCH(A3617, Orders[Order ID],0))</f>
        <v>42896</v>
      </c>
      <c r="D3617">
        <f>SUMIF(Orders[Order ID], A3617, Orders[Sales])</f>
        <v>823.72499999999991</v>
      </c>
      <c r="I3617" t="s">
        <v>3114</v>
      </c>
      <c r="J3617" t="s">
        <v>3115</v>
      </c>
      <c r="K3617">
        <v>42896</v>
      </c>
      <c r="L3617">
        <v>823.72499999999991</v>
      </c>
    </row>
    <row r="3618" spans="1:12">
      <c r="A3618" t="str">
        <v>CA-2017-141103</v>
      </c>
      <c r="B3618" t="str">
        <f>INDEX(Orders[Customer ID], MATCH(A3618, Orders[Order ID],0))</f>
        <v>JF-15355</v>
      </c>
      <c r="C3618" s="4">
        <f>INDEX(Orders[Order Date], MATCH(A3618, Orders[Order ID],0))</f>
        <v>42946</v>
      </c>
      <c r="D3618">
        <f>SUMIF(Orders[Order ID], A3618, Orders[Sales])</f>
        <v>89.95</v>
      </c>
      <c r="I3618" t="s">
        <v>2753</v>
      </c>
      <c r="J3618" t="s">
        <v>2223</v>
      </c>
      <c r="K3618">
        <v>42946</v>
      </c>
      <c r="L3618">
        <v>89.95</v>
      </c>
    </row>
    <row r="3619" spans="1:12">
      <c r="A3619" t="str">
        <v>CA-2017-141117</v>
      </c>
      <c r="B3619" t="str">
        <f>INDEX(Orders[Customer ID], MATCH(A3619, Orders[Order ID],0))</f>
        <v>JK-16090</v>
      </c>
      <c r="C3619" s="4">
        <f>INDEX(Orders[Order Date], MATCH(A3619, Orders[Order ID],0))</f>
        <v>43010</v>
      </c>
      <c r="D3619">
        <f>SUMIF(Orders[Order ID], A3619, Orders[Sales])</f>
        <v>374.61799999999999</v>
      </c>
      <c r="I3619" t="s">
        <v>1955</v>
      </c>
      <c r="J3619" t="s">
        <v>764</v>
      </c>
      <c r="K3619">
        <v>43010</v>
      </c>
      <c r="L3619">
        <v>374.61799999999999</v>
      </c>
    </row>
    <row r="3620" spans="1:12">
      <c r="A3620" t="str">
        <v>CA-2017-141138</v>
      </c>
      <c r="B3620" t="str">
        <f>INDEX(Orders[Customer ID], MATCH(A3620, Orders[Order ID],0))</f>
        <v>GH-14425</v>
      </c>
      <c r="C3620" s="4">
        <f>INDEX(Orders[Order Date], MATCH(A3620, Orders[Order ID],0))</f>
        <v>43049</v>
      </c>
      <c r="D3620">
        <f>SUMIF(Orders[Order ID], A3620, Orders[Sales])</f>
        <v>111.79</v>
      </c>
      <c r="I3620" t="s">
        <v>1369</v>
      </c>
      <c r="J3620" t="s">
        <v>1370</v>
      </c>
      <c r="K3620">
        <v>43049</v>
      </c>
      <c r="L3620">
        <v>111.79</v>
      </c>
    </row>
    <row r="3621" spans="1:12">
      <c r="A3621" t="str">
        <v>CA-2017-141201</v>
      </c>
      <c r="B3621" t="str">
        <f>INDEX(Orders[Customer ID], MATCH(A3621, Orders[Order ID],0))</f>
        <v>DB-12910</v>
      </c>
      <c r="C3621" s="4">
        <f>INDEX(Orders[Order Date], MATCH(A3621, Orders[Order ID],0))</f>
        <v>43078</v>
      </c>
      <c r="D3621">
        <f>SUMIF(Orders[Order ID], A3621, Orders[Sales])</f>
        <v>148.25700000000001</v>
      </c>
      <c r="I3621" t="s">
        <v>561</v>
      </c>
      <c r="J3621" t="s">
        <v>562</v>
      </c>
      <c r="K3621">
        <v>43078</v>
      </c>
      <c r="L3621">
        <v>148.25700000000001</v>
      </c>
    </row>
    <row r="3622" spans="1:12">
      <c r="A3622" t="str">
        <v>CA-2017-141425</v>
      </c>
      <c r="B3622" t="str">
        <f>INDEX(Orders[Customer ID], MATCH(A3622, Orders[Order ID],0))</f>
        <v>AR-10825</v>
      </c>
      <c r="C3622" s="4">
        <f>INDEX(Orders[Order Date], MATCH(A3622, Orders[Order ID],0))</f>
        <v>43041</v>
      </c>
      <c r="D3622">
        <f>SUMIF(Orders[Order ID], A3622, Orders[Sales])</f>
        <v>384.59199999999998</v>
      </c>
      <c r="I3622" t="s">
        <v>1565</v>
      </c>
      <c r="J3622" t="s">
        <v>1566</v>
      </c>
      <c r="K3622">
        <v>43041</v>
      </c>
      <c r="L3622">
        <v>384.59199999999998</v>
      </c>
    </row>
    <row r="3623" spans="1:12">
      <c r="A3623" t="str">
        <v>CA-2017-141439</v>
      </c>
      <c r="B3623" t="str">
        <f>INDEX(Orders[Customer ID], MATCH(A3623, Orders[Order ID],0))</f>
        <v>TT-21460</v>
      </c>
      <c r="C3623" s="4">
        <f>INDEX(Orders[Order Date], MATCH(A3623, Orders[Order ID],0))</f>
        <v>43065</v>
      </c>
      <c r="D3623">
        <f>SUMIF(Orders[Order ID], A3623, Orders[Sales])</f>
        <v>3083.94</v>
      </c>
      <c r="I3623" t="s">
        <v>942</v>
      </c>
      <c r="J3623" t="s">
        <v>337</v>
      </c>
      <c r="K3623">
        <v>43065</v>
      </c>
      <c r="L3623">
        <v>3083.94</v>
      </c>
    </row>
    <row r="3624" spans="1:12">
      <c r="A3624" t="str">
        <v>CA-2017-141446</v>
      </c>
      <c r="B3624" t="str">
        <f>INDEX(Orders[Customer ID], MATCH(A3624, Orders[Order ID],0))</f>
        <v>CL-12700</v>
      </c>
      <c r="C3624" s="4">
        <f>INDEX(Orders[Order Date], MATCH(A3624, Orders[Order ID],0))</f>
        <v>42994</v>
      </c>
      <c r="D3624">
        <f>SUMIF(Orders[Order ID], A3624, Orders[Sales])</f>
        <v>18</v>
      </c>
      <c r="I3624" t="s">
        <v>2233</v>
      </c>
      <c r="J3624" t="s">
        <v>2234</v>
      </c>
      <c r="K3624">
        <v>42994</v>
      </c>
      <c r="L3624">
        <v>18</v>
      </c>
    </row>
    <row r="3625" spans="1:12">
      <c r="A3625" t="str">
        <v>CA-2017-141481</v>
      </c>
      <c r="B3625" t="str">
        <f>INDEX(Orders[Customer ID], MATCH(A3625, Orders[Order ID],0))</f>
        <v>ZD-21925</v>
      </c>
      <c r="C3625" s="4">
        <f>INDEX(Orders[Order Date], MATCH(A3625, Orders[Order ID],0))</f>
        <v>42897</v>
      </c>
      <c r="D3625">
        <f>SUMIF(Orders[Order ID], A3625, Orders[Sales])</f>
        <v>61.44</v>
      </c>
      <c r="I3625" t="s">
        <v>3110</v>
      </c>
      <c r="J3625" t="s">
        <v>3111</v>
      </c>
      <c r="K3625">
        <v>42897</v>
      </c>
      <c r="L3625">
        <v>61.44</v>
      </c>
    </row>
    <row r="3626" spans="1:12">
      <c r="A3626" t="str">
        <v>CA-2017-141572</v>
      </c>
      <c r="B3626" t="str">
        <f>INDEX(Orders[Customer ID], MATCH(A3626, Orders[Order ID],0))</f>
        <v>LO-17170</v>
      </c>
      <c r="C3626" s="4">
        <f>INDEX(Orders[Order Date], MATCH(A3626, Orders[Order ID],0))</f>
        <v>42883</v>
      </c>
      <c r="D3626">
        <f>SUMIF(Orders[Order ID], A3626, Orders[Sales])</f>
        <v>247.44</v>
      </c>
      <c r="I3626" t="s">
        <v>3205</v>
      </c>
      <c r="J3626" t="s">
        <v>85</v>
      </c>
      <c r="K3626">
        <v>42883</v>
      </c>
      <c r="L3626">
        <v>247.44</v>
      </c>
    </row>
    <row r="3627" spans="1:12">
      <c r="A3627" t="str">
        <v>CA-2017-141614</v>
      </c>
      <c r="B3627" t="str">
        <f>INDEX(Orders[Customer ID], MATCH(A3627, Orders[Order ID],0))</f>
        <v>NS-18640</v>
      </c>
      <c r="C3627" s="4">
        <f>INDEX(Orders[Order Date], MATCH(A3627, Orders[Order ID],0))</f>
        <v>42891</v>
      </c>
      <c r="D3627">
        <f>SUMIF(Orders[Order ID], A3627, Orders[Sales])</f>
        <v>20.736000000000001</v>
      </c>
      <c r="I3627" t="s">
        <v>3148</v>
      </c>
      <c r="J3627" t="s">
        <v>2885</v>
      </c>
      <c r="K3627">
        <v>42891</v>
      </c>
      <c r="L3627">
        <v>20.736000000000001</v>
      </c>
    </row>
    <row r="3628" spans="1:12">
      <c r="A3628" t="str">
        <v>CA-2017-141663</v>
      </c>
      <c r="B3628" t="str">
        <f>INDEX(Orders[Customer ID], MATCH(A3628, Orders[Order ID],0))</f>
        <v>DP-13105</v>
      </c>
      <c r="C3628" s="4">
        <f>INDEX(Orders[Order Date], MATCH(A3628, Orders[Order ID],0))</f>
        <v>42838</v>
      </c>
      <c r="D3628">
        <f>SUMIF(Orders[Order ID], A3628, Orders[Sales])</f>
        <v>7.92</v>
      </c>
      <c r="I3628" t="s">
        <v>3493</v>
      </c>
      <c r="J3628" t="s">
        <v>184</v>
      </c>
      <c r="K3628">
        <v>42838</v>
      </c>
      <c r="L3628">
        <v>7.92</v>
      </c>
    </row>
    <row r="3629" spans="1:12">
      <c r="A3629" t="str">
        <v>CA-2017-141705</v>
      </c>
      <c r="B3629" t="str">
        <f>INDEX(Orders[Customer ID], MATCH(A3629, Orders[Order ID],0))</f>
        <v>PO-18850</v>
      </c>
      <c r="C3629" s="4">
        <f>INDEX(Orders[Order Date], MATCH(A3629, Orders[Order ID],0))</f>
        <v>43032</v>
      </c>
      <c r="D3629">
        <f>SUMIF(Orders[Order ID], A3629, Orders[Sales])</f>
        <v>517.40499999999997</v>
      </c>
      <c r="I3629" t="s">
        <v>1659</v>
      </c>
      <c r="J3629" t="s">
        <v>103</v>
      </c>
      <c r="K3629">
        <v>43032</v>
      </c>
      <c r="L3629">
        <v>517.40499999999997</v>
      </c>
    </row>
    <row r="3630" spans="1:12">
      <c r="A3630" t="str">
        <v>CA-2017-141719</v>
      </c>
      <c r="B3630" t="str">
        <f>INDEX(Orders[Customer ID], MATCH(A3630, Orders[Order ID],0))</f>
        <v>EG-13900</v>
      </c>
      <c r="C3630" s="4">
        <f>INDEX(Orders[Order Date], MATCH(A3630, Orders[Order ID],0))</f>
        <v>43056</v>
      </c>
      <c r="D3630">
        <f>SUMIF(Orders[Order ID], A3630, Orders[Sales])</f>
        <v>239.96</v>
      </c>
      <c r="I3630" t="s">
        <v>1178</v>
      </c>
      <c r="J3630" t="s">
        <v>614</v>
      </c>
      <c r="K3630">
        <v>43056</v>
      </c>
      <c r="L3630">
        <v>239.96</v>
      </c>
    </row>
    <row r="3631" spans="1:12">
      <c r="A3631" t="str">
        <v>CA-2017-141733</v>
      </c>
      <c r="B3631" t="str">
        <f>INDEX(Orders[Customer ID], MATCH(A3631, Orders[Order ID],0))</f>
        <v>RW-19540</v>
      </c>
      <c r="C3631" s="4">
        <f>INDEX(Orders[Order Date], MATCH(A3631, Orders[Order ID],0))</f>
        <v>42862</v>
      </c>
      <c r="D3631">
        <f>SUMIF(Orders[Order ID], A3631, Orders[Sales])</f>
        <v>2049.5340000000001</v>
      </c>
      <c r="I3631" t="s">
        <v>3336</v>
      </c>
      <c r="J3631" t="s">
        <v>2511</v>
      </c>
      <c r="K3631">
        <v>42862</v>
      </c>
      <c r="L3631">
        <v>2049.5340000000001</v>
      </c>
    </row>
    <row r="3632" spans="1:12">
      <c r="A3632" t="str">
        <v>CA-2017-141747</v>
      </c>
      <c r="B3632" t="str">
        <f>INDEX(Orders[Customer ID], MATCH(A3632, Orders[Order ID],0))</f>
        <v>SC-20230</v>
      </c>
      <c r="C3632" s="4">
        <f>INDEX(Orders[Order Date], MATCH(A3632, Orders[Order ID],0))</f>
        <v>42950</v>
      </c>
      <c r="D3632">
        <f>SUMIF(Orders[Order ID], A3632, Orders[Sales])</f>
        <v>16.059999999999999</v>
      </c>
      <c r="I3632" t="s">
        <v>2716</v>
      </c>
      <c r="J3632" t="s">
        <v>2717</v>
      </c>
      <c r="K3632">
        <v>42950</v>
      </c>
      <c r="L3632">
        <v>16.059999999999999</v>
      </c>
    </row>
    <row r="3633" spans="1:12">
      <c r="A3633" t="str">
        <v>CA-2017-141782</v>
      </c>
      <c r="B3633" t="str">
        <f>INDEX(Orders[Customer ID], MATCH(A3633, Orders[Order ID],0))</f>
        <v>BE-11410</v>
      </c>
      <c r="C3633" s="4">
        <f>INDEX(Orders[Order Date], MATCH(A3633, Orders[Order ID],0))</f>
        <v>42756</v>
      </c>
      <c r="D3633">
        <f>SUMIF(Orders[Order ID], A3633, Orders[Sales])</f>
        <v>268.57600000000002</v>
      </c>
      <c r="I3633" t="s">
        <v>3863</v>
      </c>
      <c r="J3633" t="s">
        <v>2108</v>
      </c>
      <c r="K3633">
        <v>42756</v>
      </c>
      <c r="L3633">
        <v>268.57600000000002</v>
      </c>
    </row>
    <row r="3634" spans="1:12">
      <c r="A3634" t="str">
        <v>CA-2017-141789</v>
      </c>
      <c r="B3634" t="str">
        <f>INDEX(Orders[Customer ID], MATCH(A3634, Orders[Order ID],0))</f>
        <v>AC-10450</v>
      </c>
      <c r="C3634" s="4">
        <f>INDEX(Orders[Order Date], MATCH(A3634, Orders[Order ID],0))</f>
        <v>43011</v>
      </c>
      <c r="D3634">
        <f>SUMIF(Orders[Order ID], A3634, Orders[Sales])</f>
        <v>1793.98</v>
      </c>
      <c r="I3634" t="s">
        <v>1924</v>
      </c>
      <c r="J3634" t="s">
        <v>306</v>
      </c>
      <c r="K3634">
        <v>43011</v>
      </c>
      <c r="L3634">
        <v>1793.98</v>
      </c>
    </row>
    <row r="3635" spans="1:12">
      <c r="A3635" t="str">
        <v>CA-2017-141873</v>
      </c>
      <c r="B3635" t="str">
        <f>INDEX(Orders[Customer ID], MATCH(A3635, Orders[Order ID],0))</f>
        <v>HG-14845</v>
      </c>
      <c r="C3635" s="4">
        <f>INDEX(Orders[Order Date], MATCH(A3635, Orders[Order ID],0))</f>
        <v>43017</v>
      </c>
      <c r="D3635">
        <f>SUMIF(Orders[Order ID], A3635, Orders[Sales])</f>
        <v>364.38799999999998</v>
      </c>
      <c r="I3635" t="s">
        <v>1865</v>
      </c>
      <c r="J3635" t="s">
        <v>1451</v>
      </c>
      <c r="K3635">
        <v>43017</v>
      </c>
      <c r="L3635">
        <v>364.38799999999998</v>
      </c>
    </row>
    <row r="3636" spans="1:12">
      <c r="A3636" t="str">
        <v>CA-2017-141929</v>
      </c>
      <c r="B3636" t="str">
        <f>INDEX(Orders[Customer ID], MATCH(A3636, Orders[Order ID],0))</f>
        <v>RA-19285</v>
      </c>
      <c r="C3636" s="4">
        <f>INDEX(Orders[Order Date], MATCH(A3636, Orders[Order ID],0))</f>
        <v>42982</v>
      </c>
      <c r="D3636">
        <f>SUMIF(Orders[Order ID], A3636, Orders[Sales])</f>
        <v>711.39400000000001</v>
      </c>
      <c r="I3636" t="s">
        <v>2431</v>
      </c>
      <c r="J3636" t="s">
        <v>118</v>
      </c>
      <c r="K3636">
        <v>42982</v>
      </c>
      <c r="L3636">
        <v>711.39400000000001</v>
      </c>
    </row>
    <row r="3637" spans="1:12">
      <c r="A3637" t="str">
        <v>CA-2017-141992</v>
      </c>
      <c r="B3637" t="str">
        <f>INDEX(Orders[Customer ID], MATCH(A3637, Orders[Order ID],0))</f>
        <v>FO-14305</v>
      </c>
      <c r="C3637" s="4">
        <f>INDEX(Orders[Order Date], MATCH(A3637, Orders[Order ID],0))</f>
        <v>42905</v>
      </c>
      <c r="D3637">
        <f>SUMIF(Orders[Order ID], A3637, Orders[Sales])</f>
        <v>164.768</v>
      </c>
      <c r="I3637" t="s">
        <v>3036</v>
      </c>
      <c r="J3637" t="s">
        <v>1043</v>
      </c>
      <c r="K3637">
        <v>42905</v>
      </c>
      <c r="L3637">
        <v>164.768</v>
      </c>
    </row>
    <row r="3638" spans="1:12">
      <c r="A3638" t="str">
        <v>CA-2017-142034</v>
      </c>
      <c r="B3638" t="str">
        <f>INDEX(Orders[Customer ID], MATCH(A3638, Orders[Order ID],0))</f>
        <v>KB-16240</v>
      </c>
      <c r="C3638" s="4">
        <f>INDEX(Orders[Order Date], MATCH(A3638, Orders[Order ID],0))</f>
        <v>43002</v>
      </c>
      <c r="D3638">
        <f>SUMIF(Orders[Order ID], A3638, Orders[Sales])</f>
        <v>1331.82</v>
      </c>
      <c r="I3638" t="s">
        <v>2061</v>
      </c>
      <c r="J3638" t="s">
        <v>112</v>
      </c>
      <c r="K3638">
        <v>43002</v>
      </c>
      <c r="L3638">
        <v>1331.82</v>
      </c>
    </row>
    <row r="3639" spans="1:12">
      <c r="A3639" t="str">
        <v>CA-2017-142090</v>
      </c>
      <c r="B3639" t="str">
        <f>INDEX(Orders[Customer ID], MATCH(A3639, Orders[Order ID],0))</f>
        <v>SC-20380</v>
      </c>
      <c r="C3639" s="4">
        <f>INDEX(Orders[Order Date], MATCH(A3639, Orders[Order ID],0))</f>
        <v>43069</v>
      </c>
      <c r="D3639">
        <f>SUMIF(Orders[Order ID], A3639, Orders[Sales])</f>
        <v>2165.6579999999999</v>
      </c>
      <c r="I3639" t="s">
        <v>862</v>
      </c>
      <c r="J3639" t="s">
        <v>863</v>
      </c>
      <c r="K3639">
        <v>43069</v>
      </c>
      <c r="L3639">
        <v>2165.6579999999999</v>
      </c>
    </row>
    <row r="3640" spans="1:12">
      <c r="A3640" t="str">
        <v>CA-2017-142125</v>
      </c>
      <c r="B3640" t="str">
        <f>INDEX(Orders[Customer ID], MATCH(A3640, Orders[Order ID],0))</f>
        <v>JB-15400</v>
      </c>
      <c r="C3640" s="4">
        <f>INDEX(Orders[Order Date], MATCH(A3640, Orders[Order ID],0))</f>
        <v>43029</v>
      </c>
      <c r="D3640">
        <f>SUMIF(Orders[Order ID], A3640, Orders[Sales])</f>
        <v>60.72</v>
      </c>
      <c r="I3640" t="s">
        <v>1724</v>
      </c>
      <c r="J3640" t="s">
        <v>213</v>
      </c>
      <c r="K3640">
        <v>43029</v>
      </c>
      <c r="L3640">
        <v>60.72</v>
      </c>
    </row>
    <row r="3641" spans="1:12">
      <c r="A3641" t="str">
        <v>CA-2017-142174</v>
      </c>
      <c r="B3641" t="str">
        <f>INDEX(Orders[Customer ID], MATCH(A3641, Orders[Order ID],0))</f>
        <v>DP-13000</v>
      </c>
      <c r="C3641" s="4">
        <f>INDEX(Orders[Order Date], MATCH(A3641, Orders[Order ID],0))</f>
        <v>42798</v>
      </c>
      <c r="D3641">
        <f>SUMIF(Orders[Order ID], A3641, Orders[Sales])</f>
        <v>89.567999999999998</v>
      </c>
      <c r="I3641" t="s">
        <v>3719</v>
      </c>
      <c r="J3641" t="s">
        <v>2567</v>
      </c>
      <c r="K3641">
        <v>42798</v>
      </c>
      <c r="L3641">
        <v>89.567999999999998</v>
      </c>
    </row>
    <row r="3642" spans="1:12">
      <c r="A3642" t="str">
        <v>CA-2017-142293</v>
      </c>
      <c r="B3642" t="str">
        <f>INDEX(Orders[Customer ID], MATCH(A3642, Orders[Order ID],0))</f>
        <v>SC-20380</v>
      </c>
      <c r="C3642" s="4">
        <f>INDEX(Orders[Order Date], MATCH(A3642, Orders[Order ID],0))</f>
        <v>42995</v>
      </c>
      <c r="D3642">
        <f>SUMIF(Orders[Order ID], A3642, Orders[Sales])</f>
        <v>89.97</v>
      </c>
      <c r="I3642" t="s">
        <v>2217</v>
      </c>
      <c r="J3642" t="s">
        <v>863</v>
      </c>
      <c r="K3642">
        <v>42995</v>
      </c>
      <c r="L3642">
        <v>89.97</v>
      </c>
    </row>
    <row r="3643" spans="1:12">
      <c r="A3643" t="str">
        <v>CA-2017-142328</v>
      </c>
      <c r="B3643" t="str">
        <f>INDEX(Orders[Customer ID], MATCH(A3643, Orders[Order ID],0))</f>
        <v>TC-21535</v>
      </c>
      <c r="C3643" s="4">
        <f>INDEX(Orders[Order Date], MATCH(A3643, Orders[Order ID],0))</f>
        <v>43076</v>
      </c>
      <c r="D3643">
        <f>SUMIF(Orders[Order ID], A3643, Orders[Sales])</f>
        <v>50.04</v>
      </c>
      <c r="I3643" t="s">
        <v>639</v>
      </c>
      <c r="J3643" t="s">
        <v>106</v>
      </c>
      <c r="K3643">
        <v>43076</v>
      </c>
      <c r="L3643">
        <v>50.04</v>
      </c>
    </row>
    <row r="3644" spans="1:12">
      <c r="A3644" t="str">
        <v>CA-2017-142342</v>
      </c>
      <c r="B3644" t="str">
        <f>INDEX(Orders[Customer ID], MATCH(A3644, Orders[Order ID],0))</f>
        <v>AJ-10795</v>
      </c>
      <c r="C3644" s="4">
        <f>INDEX(Orders[Order Date], MATCH(A3644, Orders[Order ID],0))</f>
        <v>42933</v>
      </c>
      <c r="D3644">
        <f>SUMIF(Orders[Order ID], A3644, Orders[Sales])</f>
        <v>1295.0249999999999</v>
      </c>
      <c r="I3644" t="s">
        <v>2846</v>
      </c>
      <c r="J3644" t="s">
        <v>2847</v>
      </c>
      <c r="K3644">
        <v>42933</v>
      </c>
      <c r="L3644">
        <v>1295.0249999999999</v>
      </c>
    </row>
    <row r="3645" spans="1:12">
      <c r="A3645" t="str">
        <v>CA-2017-142391</v>
      </c>
      <c r="B3645" t="str">
        <f>INDEX(Orders[Customer ID], MATCH(A3645, Orders[Order ID],0))</f>
        <v>PB-19150</v>
      </c>
      <c r="C3645" s="4">
        <f>INDEX(Orders[Order Date], MATCH(A3645, Orders[Order ID],0))</f>
        <v>43002</v>
      </c>
      <c r="D3645">
        <f>SUMIF(Orders[Order ID], A3645, Orders[Sales])</f>
        <v>199.8</v>
      </c>
      <c r="I3645" t="s">
        <v>2078</v>
      </c>
      <c r="J3645" t="s">
        <v>2079</v>
      </c>
      <c r="K3645">
        <v>43002</v>
      </c>
      <c r="L3645">
        <v>199.8</v>
      </c>
    </row>
    <row r="3646" spans="1:12">
      <c r="A3646" t="str">
        <v>CA-2017-142461</v>
      </c>
      <c r="B3646" t="str">
        <f>INDEX(Orders[Customer ID], MATCH(A3646, Orders[Order ID],0))</f>
        <v>KT-16480</v>
      </c>
      <c r="C3646" s="4">
        <f>INDEX(Orders[Order Date], MATCH(A3646, Orders[Order ID],0))</f>
        <v>42885</v>
      </c>
      <c r="D3646">
        <f>SUMIF(Orders[Order ID], A3646, Orders[Sales])</f>
        <v>204.66640000000001</v>
      </c>
      <c r="I3646" t="s">
        <v>3190</v>
      </c>
      <c r="J3646" t="s">
        <v>2143</v>
      </c>
      <c r="K3646">
        <v>42885</v>
      </c>
      <c r="L3646">
        <v>204.66640000000001</v>
      </c>
    </row>
    <row r="3647" spans="1:12">
      <c r="A3647" t="str">
        <v>CA-2017-142489</v>
      </c>
      <c r="B3647" t="str">
        <f>INDEX(Orders[Customer ID], MATCH(A3647, Orders[Order ID],0))</f>
        <v>TC-21295</v>
      </c>
      <c r="C3647" s="4">
        <f>INDEX(Orders[Order Date], MATCH(A3647, Orders[Order ID],0))</f>
        <v>43053</v>
      </c>
      <c r="D3647">
        <f>SUMIF(Orders[Order ID], A3647, Orders[Sales])</f>
        <v>21.99</v>
      </c>
      <c r="I3647" t="s">
        <v>1239</v>
      </c>
      <c r="J3647" t="s">
        <v>712</v>
      </c>
      <c r="K3647">
        <v>43053</v>
      </c>
      <c r="L3647">
        <v>21.99</v>
      </c>
    </row>
    <row r="3648" spans="1:12">
      <c r="A3648" t="str">
        <v>CA-2017-142622</v>
      </c>
      <c r="B3648" t="str">
        <f>INDEX(Orders[Customer ID], MATCH(A3648, Orders[Order ID],0))</f>
        <v>JK-15625</v>
      </c>
      <c r="C3648" s="4">
        <f>INDEX(Orders[Order Date], MATCH(A3648, Orders[Order ID],0))</f>
        <v>43038</v>
      </c>
      <c r="D3648">
        <f>SUMIF(Orders[Order ID], A3648, Orders[Sales])</f>
        <v>911.82</v>
      </c>
      <c r="I3648" t="s">
        <v>1605</v>
      </c>
      <c r="J3648" t="s">
        <v>1606</v>
      </c>
      <c r="K3648">
        <v>43038</v>
      </c>
      <c r="L3648">
        <v>911.82</v>
      </c>
    </row>
    <row r="3649" spans="1:12">
      <c r="A3649" t="str">
        <v>CA-2017-142636</v>
      </c>
      <c r="B3649" t="str">
        <f>INDEX(Orders[Customer ID], MATCH(A3649, Orders[Order ID],0))</f>
        <v>KC-16675</v>
      </c>
      <c r="C3649" s="4">
        <f>INDEX(Orders[Order Date], MATCH(A3649, Orders[Order ID],0))</f>
        <v>43042</v>
      </c>
      <c r="D3649">
        <f>SUMIF(Orders[Order ID], A3649, Orders[Sales])</f>
        <v>446.99600000000004</v>
      </c>
      <c r="I3649" t="s">
        <v>1500</v>
      </c>
      <c r="J3649" t="s">
        <v>1501</v>
      </c>
      <c r="K3649">
        <v>43042</v>
      </c>
      <c r="L3649">
        <v>446.99600000000004</v>
      </c>
    </row>
    <row r="3650" spans="1:12">
      <c r="A3650" t="str">
        <v>CA-2017-142643</v>
      </c>
      <c r="B3650" t="str">
        <f>INDEX(Orders[Customer ID], MATCH(A3650, Orders[Order ID],0))</f>
        <v>DL-13495</v>
      </c>
      <c r="C3650" s="4">
        <f>INDEX(Orders[Order Date], MATCH(A3650, Orders[Order ID],0))</f>
        <v>43023</v>
      </c>
      <c r="D3650">
        <f>SUMIF(Orders[Order ID], A3650, Orders[Sales])</f>
        <v>175.37</v>
      </c>
      <c r="I3650" t="s">
        <v>1795</v>
      </c>
      <c r="J3650" t="s">
        <v>1796</v>
      </c>
      <c r="K3650">
        <v>43023</v>
      </c>
      <c r="L3650">
        <v>175.37</v>
      </c>
    </row>
    <row r="3651" spans="1:12">
      <c r="A3651" t="str">
        <v>CA-2017-142671</v>
      </c>
      <c r="B3651" t="str">
        <f>INDEX(Orders[Customer ID], MATCH(A3651, Orders[Order ID],0))</f>
        <v>DR-12940</v>
      </c>
      <c r="C3651" s="4">
        <f>INDEX(Orders[Order Date], MATCH(A3651, Orders[Order ID],0))</f>
        <v>43049</v>
      </c>
      <c r="D3651">
        <f>SUMIF(Orders[Order ID], A3651, Orders[Sales])</f>
        <v>11.52</v>
      </c>
      <c r="I3651" t="s">
        <v>1363</v>
      </c>
      <c r="J3651" t="s">
        <v>1364</v>
      </c>
      <c r="K3651">
        <v>43049</v>
      </c>
      <c r="L3651">
        <v>11.52</v>
      </c>
    </row>
    <row r="3652" spans="1:12">
      <c r="A3652" t="str">
        <v>CA-2017-142776</v>
      </c>
      <c r="B3652" t="str">
        <f>INDEX(Orders[Customer ID], MATCH(A3652, Orders[Order ID],0))</f>
        <v>RS-19870</v>
      </c>
      <c r="C3652" s="4">
        <f>INDEX(Orders[Order Date], MATCH(A3652, Orders[Order ID],0))</f>
        <v>43080</v>
      </c>
      <c r="D3652">
        <f>SUMIF(Orders[Order ID], A3652, Orders[Sales])</f>
        <v>12.68</v>
      </c>
      <c r="I3652" t="s">
        <v>475</v>
      </c>
      <c r="J3652" t="s">
        <v>476</v>
      </c>
      <c r="K3652">
        <v>43080</v>
      </c>
      <c r="L3652">
        <v>12.68</v>
      </c>
    </row>
    <row r="3653" spans="1:12">
      <c r="A3653" t="str">
        <v>CA-2017-142867</v>
      </c>
      <c r="B3653" t="str">
        <f>INDEX(Orders[Customer ID], MATCH(A3653, Orders[Order ID],0))</f>
        <v>PO-19180</v>
      </c>
      <c r="C3653" s="4">
        <f>INDEX(Orders[Order Date], MATCH(A3653, Orders[Order ID],0))</f>
        <v>42811</v>
      </c>
      <c r="D3653">
        <f>SUMIF(Orders[Order ID], A3653, Orders[Sales])</f>
        <v>24.048000000000002</v>
      </c>
      <c r="I3653" t="s">
        <v>3655</v>
      </c>
      <c r="J3653" t="s">
        <v>2798</v>
      </c>
      <c r="K3653">
        <v>42811</v>
      </c>
      <c r="L3653">
        <v>24.048000000000002</v>
      </c>
    </row>
    <row r="3654" spans="1:12">
      <c r="A3654" t="str">
        <v>CA-2017-142888</v>
      </c>
      <c r="B3654" t="str">
        <f>INDEX(Orders[Customer ID], MATCH(A3654, Orders[Order ID],0))</f>
        <v>BP-11230</v>
      </c>
      <c r="C3654" s="4">
        <f>INDEX(Orders[Order Date], MATCH(A3654, Orders[Order ID],0))</f>
        <v>43060</v>
      </c>
      <c r="D3654">
        <f>SUMIF(Orders[Order ID], A3654, Orders[Sales])</f>
        <v>70.98</v>
      </c>
      <c r="I3654" t="s">
        <v>1044</v>
      </c>
      <c r="J3654" t="s">
        <v>1045</v>
      </c>
      <c r="K3654">
        <v>43060</v>
      </c>
      <c r="L3654">
        <v>70.98</v>
      </c>
    </row>
    <row r="3655" spans="1:12">
      <c r="A3655" t="str">
        <v>CA-2017-142909</v>
      </c>
      <c r="B3655" t="str">
        <f>INDEX(Orders[Customer ID], MATCH(A3655, Orders[Order ID],0))</f>
        <v>AG-10330</v>
      </c>
      <c r="C3655" s="4">
        <f>INDEX(Orders[Order Date], MATCH(A3655, Orders[Order ID],0))</f>
        <v>43091</v>
      </c>
      <c r="D3655">
        <f>SUMIF(Orders[Order ID], A3655, Orders[Sales])</f>
        <v>182.55</v>
      </c>
      <c r="I3655" t="s">
        <v>252</v>
      </c>
      <c r="J3655" t="s">
        <v>245</v>
      </c>
      <c r="K3655">
        <v>43091</v>
      </c>
      <c r="L3655">
        <v>182.55</v>
      </c>
    </row>
    <row r="3656" spans="1:12">
      <c r="A3656" t="str">
        <v>CA-2017-143021</v>
      </c>
      <c r="B3656" t="str">
        <f>INDEX(Orders[Customer ID], MATCH(A3656, Orders[Order ID],0))</f>
        <v>AP-10720</v>
      </c>
      <c r="C3656" s="4">
        <f>INDEX(Orders[Order Date], MATCH(A3656, Orders[Order ID],0))</f>
        <v>43058</v>
      </c>
      <c r="D3656">
        <f>SUMIF(Orders[Order ID], A3656, Orders[Sales])</f>
        <v>138.38200000000001</v>
      </c>
      <c r="I3656" t="s">
        <v>1140</v>
      </c>
      <c r="J3656" t="s">
        <v>1141</v>
      </c>
      <c r="K3656">
        <v>43058</v>
      </c>
      <c r="L3656">
        <v>138.38200000000001</v>
      </c>
    </row>
    <row r="3657" spans="1:12">
      <c r="A3657" t="str">
        <v>CA-2017-143035</v>
      </c>
      <c r="B3657" t="str">
        <f>INDEX(Orders[Customer ID], MATCH(A3657, Orders[Order ID],0))</f>
        <v>CC-12430</v>
      </c>
      <c r="C3657" s="4">
        <f>INDEX(Orders[Order Date], MATCH(A3657, Orders[Order ID],0))</f>
        <v>43011</v>
      </c>
      <c r="D3657">
        <f>SUMIF(Orders[Order ID], A3657, Orders[Sales])</f>
        <v>462.52000000000004</v>
      </c>
      <c r="I3657" t="s">
        <v>1932</v>
      </c>
      <c r="J3657" t="s">
        <v>16</v>
      </c>
      <c r="K3657">
        <v>43011</v>
      </c>
      <c r="L3657">
        <v>462.52000000000004</v>
      </c>
    </row>
    <row r="3658" spans="1:12">
      <c r="A3658" t="str">
        <v>CA-2017-143063</v>
      </c>
      <c r="B3658" t="str">
        <f>INDEX(Orders[Customer ID], MATCH(A3658, Orders[Order ID],0))</f>
        <v>IL-15100</v>
      </c>
      <c r="C3658" s="4">
        <f>INDEX(Orders[Order Date], MATCH(A3658, Orders[Order ID],0))</f>
        <v>42957</v>
      </c>
      <c r="D3658">
        <f>SUMIF(Orders[Order ID], A3658, Orders[Sales])</f>
        <v>1645.87</v>
      </c>
      <c r="I3658" t="s">
        <v>2681</v>
      </c>
      <c r="J3658" t="s">
        <v>2682</v>
      </c>
      <c r="K3658">
        <v>42957</v>
      </c>
      <c r="L3658">
        <v>1645.87</v>
      </c>
    </row>
    <row r="3659" spans="1:12">
      <c r="A3659" t="str">
        <v>CA-2017-143084</v>
      </c>
      <c r="B3659" t="str">
        <f>INDEX(Orders[Customer ID], MATCH(A3659, Orders[Order ID],0))</f>
        <v>BP-11050</v>
      </c>
      <c r="C3659" s="4">
        <f>INDEX(Orders[Order Date], MATCH(A3659, Orders[Order ID],0))</f>
        <v>42812</v>
      </c>
      <c r="D3659">
        <f>SUMIF(Orders[Order ID], A3659, Orders[Sales])</f>
        <v>33.299999999999997</v>
      </c>
      <c r="I3659" t="s">
        <v>3647</v>
      </c>
      <c r="J3659" t="s">
        <v>1875</v>
      </c>
      <c r="K3659">
        <v>42812</v>
      </c>
      <c r="L3659">
        <v>33.299999999999997</v>
      </c>
    </row>
    <row r="3660" spans="1:12">
      <c r="A3660" t="str">
        <v>CA-2017-143112</v>
      </c>
      <c r="B3660" t="str">
        <f>INDEX(Orders[Customer ID], MATCH(A3660, Orders[Order ID],0))</f>
        <v>TS-21370</v>
      </c>
      <c r="C3660" s="4">
        <f>INDEX(Orders[Order Date], MATCH(A3660, Orders[Order ID],0))</f>
        <v>43013</v>
      </c>
      <c r="D3660">
        <f>SUMIF(Orders[Order ID], A3660, Orders[Sales])</f>
        <v>5509.1419999999998</v>
      </c>
      <c r="I3660" t="s">
        <v>1912</v>
      </c>
      <c r="J3660" t="s">
        <v>978</v>
      </c>
      <c r="K3660">
        <v>43013</v>
      </c>
      <c r="L3660">
        <v>5509.1419999999998</v>
      </c>
    </row>
    <row r="3661" spans="1:12">
      <c r="A3661" t="str">
        <v>CA-2017-143126</v>
      </c>
      <c r="B3661" t="str">
        <f>INDEX(Orders[Customer ID], MATCH(A3661, Orders[Order ID],0))</f>
        <v>CM-12655</v>
      </c>
      <c r="C3661" s="4">
        <f>INDEX(Orders[Order Date], MATCH(A3661, Orders[Order ID],0))</f>
        <v>43072</v>
      </c>
      <c r="D3661">
        <f>SUMIF(Orders[Order ID], A3661, Orders[Sales])</f>
        <v>521.96</v>
      </c>
      <c r="I3661" t="s">
        <v>722</v>
      </c>
      <c r="J3661" t="s">
        <v>723</v>
      </c>
      <c r="K3661">
        <v>43072</v>
      </c>
      <c r="L3661">
        <v>521.96</v>
      </c>
    </row>
    <row r="3662" spans="1:12">
      <c r="A3662" t="str">
        <v>CA-2017-143217</v>
      </c>
      <c r="B3662" t="str">
        <f>INDEX(Orders[Customer ID], MATCH(A3662, Orders[Order ID],0))</f>
        <v>CG-12040</v>
      </c>
      <c r="C3662" s="4">
        <f>INDEX(Orders[Order Date], MATCH(A3662, Orders[Order ID],0))</f>
        <v>43050</v>
      </c>
      <c r="D3662">
        <f>SUMIF(Orders[Order ID], A3662, Orders[Sales])</f>
        <v>18.239999999999998</v>
      </c>
      <c r="I3662" t="s">
        <v>1335</v>
      </c>
      <c r="J3662" t="s">
        <v>1336</v>
      </c>
      <c r="K3662">
        <v>43050</v>
      </c>
      <c r="L3662">
        <v>18.239999999999998</v>
      </c>
    </row>
    <row r="3663" spans="1:12">
      <c r="A3663" t="str">
        <v>CA-2017-143245</v>
      </c>
      <c r="B3663" t="str">
        <f>INDEX(Orders[Customer ID], MATCH(A3663, Orders[Order ID],0))</f>
        <v>AD-10180</v>
      </c>
      <c r="C3663" s="4">
        <f>INDEX(Orders[Order Date], MATCH(A3663, Orders[Order ID],0))</f>
        <v>43070</v>
      </c>
      <c r="D3663">
        <f>SUMIF(Orders[Order ID], A3663, Orders[Sales])</f>
        <v>916.59</v>
      </c>
      <c r="I3663" t="s">
        <v>822</v>
      </c>
      <c r="J3663" t="s">
        <v>823</v>
      </c>
      <c r="K3663">
        <v>43070</v>
      </c>
      <c r="L3663">
        <v>916.59</v>
      </c>
    </row>
    <row r="3664" spans="1:12">
      <c r="A3664" t="str">
        <v>CA-2017-143252</v>
      </c>
      <c r="B3664" t="str">
        <f>INDEX(Orders[Customer ID], MATCH(A3664, Orders[Order ID],0))</f>
        <v>HE-14800</v>
      </c>
      <c r="C3664" s="4">
        <f>INDEX(Orders[Order Date], MATCH(A3664, Orders[Order ID],0))</f>
        <v>43087</v>
      </c>
      <c r="D3664">
        <f>SUMIF(Orders[Order ID], A3664, Orders[Sales])</f>
        <v>129.29</v>
      </c>
      <c r="I3664" t="s">
        <v>344</v>
      </c>
      <c r="J3664" t="s">
        <v>345</v>
      </c>
      <c r="K3664">
        <v>43087</v>
      </c>
      <c r="L3664">
        <v>129.29</v>
      </c>
    </row>
    <row r="3665" spans="1:12">
      <c r="A3665" t="str">
        <v>CA-2017-143259</v>
      </c>
      <c r="B3665" t="str">
        <f>INDEX(Orders[Customer ID], MATCH(A3665, Orders[Order ID],0))</f>
        <v>PO-18865</v>
      </c>
      <c r="C3665" s="4">
        <f>INDEX(Orders[Order Date], MATCH(A3665, Orders[Order ID],0))</f>
        <v>43099</v>
      </c>
      <c r="D3665">
        <f>SUMIF(Orders[Order ID], A3665, Orders[Sales])</f>
        <v>466.84200000000004</v>
      </c>
      <c r="I3665" t="s">
        <v>19</v>
      </c>
      <c r="J3665" t="s">
        <v>20</v>
      </c>
      <c r="K3665">
        <v>43099</v>
      </c>
      <c r="L3665">
        <v>466.84200000000004</v>
      </c>
    </row>
    <row r="3666" spans="1:12">
      <c r="A3666" t="str">
        <v>CA-2017-143294</v>
      </c>
      <c r="B3666" t="str">
        <f>INDEX(Orders[Customer ID], MATCH(A3666, Orders[Order ID],0))</f>
        <v>JD-15790</v>
      </c>
      <c r="C3666" s="4">
        <f>INDEX(Orders[Order Date], MATCH(A3666, Orders[Order ID],0))</f>
        <v>42888</v>
      </c>
      <c r="D3666">
        <f>SUMIF(Orders[Order ID], A3666, Orders[Sales])</f>
        <v>10.688000000000001</v>
      </c>
      <c r="I3666" t="s">
        <v>3174</v>
      </c>
      <c r="J3666" t="s">
        <v>2414</v>
      </c>
      <c r="K3666">
        <v>42888</v>
      </c>
      <c r="L3666">
        <v>10.688000000000001</v>
      </c>
    </row>
    <row r="3667" spans="1:12">
      <c r="A3667" t="str">
        <v>CA-2017-143329</v>
      </c>
      <c r="B3667" t="str">
        <f>INDEX(Orders[Customer ID], MATCH(A3667, Orders[Order ID],0))</f>
        <v>DL-13330</v>
      </c>
      <c r="C3667" s="4">
        <f>INDEX(Orders[Order Date], MATCH(A3667, Orders[Order ID],0))</f>
        <v>43042</v>
      </c>
      <c r="D3667">
        <f>SUMIF(Orders[Order ID], A3667, Orders[Sales])</f>
        <v>41.37</v>
      </c>
      <c r="I3667" t="s">
        <v>1506</v>
      </c>
      <c r="J3667" t="s">
        <v>1507</v>
      </c>
      <c r="K3667">
        <v>43042</v>
      </c>
      <c r="L3667">
        <v>41.37</v>
      </c>
    </row>
    <row r="3668" spans="1:12">
      <c r="A3668" t="str">
        <v>CA-2017-143343</v>
      </c>
      <c r="B3668" t="str">
        <f>INDEX(Orders[Customer ID], MATCH(A3668, Orders[Order ID],0))</f>
        <v>BW-11200</v>
      </c>
      <c r="C3668" s="4">
        <f>INDEX(Orders[Order Date], MATCH(A3668, Orders[Order ID],0))</f>
        <v>42896</v>
      </c>
      <c r="D3668">
        <f>SUMIF(Orders[Order ID], A3668, Orders[Sales])</f>
        <v>16.399999999999999</v>
      </c>
      <c r="I3668" t="s">
        <v>3118</v>
      </c>
      <c r="J3668" t="s">
        <v>3119</v>
      </c>
      <c r="K3668">
        <v>42896</v>
      </c>
      <c r="L3668">
        <v>16.399999999999999</v>
      </c>
    </row>
    <row r="3669" spans="1:12">
      <c r="A3669" t="str">
        <v>CA-2017-143378</v>
      </c>
      <c r="B3669" t="str">
        <f>INDEX(Orders[Customer ID], MATCH(A3669, Orders[Order ID],0))</f>
        <v>JR-16210</v>
      </c>
      <c r="C3669" s="4">
        <f>INDEX(Orders[Order Date], MATCH(A3669, Orders[Order ID],0))</f>
        <v>42997</v>
      </c>
      <c r="D3669">
        <f>SUMIF(Orders[Order ID], A3669, Orders[Sales])</f>
        <v>697.61199999999997</v>
      </c>
      <c r="I3669" t="s">
        <v>2166</v>
      </c>
      <c r="J3669" t="s">
        <v>920</v>
      </c>
      <c r="K3669">
        <v>42997</v>
      </c>
      <c r="L3669">
        <v>697.61199999999997</v>
      </c>
    </row>
    <row r="3670" spans="1:12">
      <c r="A3670" t="str">
        <v>CA-2017-143434</v>
      </c>
      <c r="B3670" t="str">
        <f>INDEX(Orders[Customer ID], MATCH(A3670, Orders[Order ID],0))</f>
        <v>ME-17320</v>
      </c>
      <c r="C3670" s="4">
        <f>INDEX(Orders[Order Date], MATCH(A3670, Orders[Order ID],0))</f>
        <v>43057</v>
      </c>
      <c r="D3670">
        <f>SUMIF(Orders[Order ID], A3670, Orders[Sales])</f>
        <v>19.760000000000002</v>
      </c>
      <c r="I3670" t="s">
        <v>1146</v>
      </c>
      <c r="J3670" t="s">
        <v>1147</v>
      </c>
      <c r="K3670">
        <v>43057</v>
      </c>
      <c r="L3670">
        <v>19.760000000000002</v>
      </c>
    </row>
    <row r="3671" spans="1:12">
      <c r="A3671" t="str">
        <v>CA-2017-143455</v>
      </c>
      <c r="B3671" t="str">
        <f>INDEX(Orders[Customer ID], MATCH(A3671, Orders[Order ID],0))</f>
        <v>ML-17755</v>
      </c>
      <c r="C3671" s="4">
        <f>INDEX(Orders[Order Date], MATCH(A3671, Orders[Order ID],0))</f>
        <v>43050</v>
      </c>
      <c r="D3671">
        <f>SUMIF(Orders[Order ID], A3671, Orders[Sales])</f>
        <v>10.368</v>
      </c>
      <c r="I3671" t="s">
        <v>1326</v>
      </c>
      <c r="J3671" t="s">
        <v>839</v>
      </c>
      <c r="K3671">
        <v>43050</v>
      </c>
      <c r="L3671">
        <v>10.368</v>
      </c>
    </row>
    <row r="3672" spans="1:12">
      <c r="A3672" t="str">
        <v>CA-2017-143567</v>
      </c>
      <c r="B3672" t="str">
        <f>INDEX(Orders[Customer ID], MATCH(A3672, Orders[Order ID],0))</f>
        <v>TB-21175</v>
      </c>
      <c r="C3672" s="4">
        <f>INDEX(Orders[Order Date], MATCH(A3672, Orders[Order ID],0))</f>
        <v>43041</v>
      </c>
      <c r="D3672">
        <f>SUMIF(Orders[Order ID], A3672, Orders[Sales])</f>
        <v>3291.0699999999997</v>
      </c>
      <c r="I3672" t="s">
        <v>1555</v>
      </c>
      <c r="J3672" t="s">
        <v>1556</v>
      </c>
      <c r="K3672">
        <v>43041</v>
      </c>
      <c r="L3672">
        <v>3291.0699999999997</v>
      </c>
    </row>
    <row r="3673" spans="1:12">
      <c r="A3673" t="str">
        <v>CA-2017-143574</v>
      </c>
      <c r="B3673" t="str">
        <f>INDEX(Orders[Customer ID], MATCH(A3673, Orders[Order ID],0))</f>
        <v>DR-12880</v>
      </c>
      <c r="C3673" s="4">
        <f>INDEX(Orders[Order Date], MATCH(A3673, Orders[Order ID],0))</f>
        <v>42915</v>
      </c>
      <c r="D3673">
        <f>SUMIF(Orders[Order ID], A3673, Orders[Sales])</f>
        <v>694.67000000000007</v>
      </c>
      <c r="I3673" t="s">
        <v>2970</v>
      </c>
      <c r="J3673" t="s">
        <v>99</v>
      </c>
      <c r="K3673">
        <v>42915</v>
      </c>
      <c r="L3673">
        <v>694.67000000000007</v>
      </c>
    </row>
    <row r="3674" spans="1:12">
      <c r="A3674" t="str">
        <v>CA-2017-143651</v>
      </c>
      <c r="B3674" t="str">
        <f>INDEX(Orders[Customer ID], MATCH(A3674, Orders[Order ID],0))</f>
        <v>FM-14215</v>
      </c>
      <c r="C3674" s="4">
        <f>INDEX(Orders[Order Date], MATCH(A3674, Orders[Order ID],0))</f>
        <v>42819</v>
      </c>
      <c r="D3674">
        <f>SUMIF(Orders[Order ID], A3674, Orders[Sales])</f>
        <v>23.1</v>
      </c>
      <c r="I3674" t="s">
        <v>3602</v>
      </c>
      <c r="J3674" t="s">
        <v>194</v>
      </c>
      <c r="K3674">
        <v>42819</v>
      </c>
      <c r="L3674">
        <v>23.1</v>
      </c>
    </row>
    <row r="3675" spans="1:12">
      <c r="A3675" t="str">
        <v>CA-2017-143658</v>
      </c>
      <c r="B3675" t="str">
        <f>INDEX(Orders[Customer ID], MATCH(A3675, Orders[Order ID],0))</f>
        <v>SR-20425</v>
      </c>
      <c r="C3675" s="4">
        <f>INDEX(Orders[Order Date], MATCH(A3675, Orders[Order ID],0))</f>
        <v>43047</v>
      </c>
      <c r="D3675">
        <f>SUMIF(Orders[Order ID], A3675, Orders[Sales])</f>
        <v>109.9</v>
      </c>
      <c r="I3675" t="s">
        <v>1388</v>
      </c>
      <c r="J3675" t="s">
        <v>250</v>
      </c>
      <c r="K3675">
        <v>43047</v>
      </c>
      <c r="L3675">
        <v>109.9</v>
      </c>
    </row>
    <row r="3676" spans="1:12">
      <c r="A3676" t="str">
        <v>CA-2017-143665</v>
      </c>
      <c r="B3676" t="str">
        <f>INDEX(Orders[Customer ID], MATCH(A3676, Orders[Order ID],0))</f>
        <v>PO-19180</v>
      </c>
      <c r="C3676" s="4">
        <f>INDEX(Orders[Order Date], MATCH(A3676, Orders[Order ID],0))</f>
        <v>42851</v>
      </c>
      <c r="D3676">
        <f>SUMIF(Orders[Order ID], A3676, Orders[Sales])</f>
        <v>59.620000000000005</v>
      </c>
      <c r="I3676" t="s">
        <v>3415</v>
      </c>
      <c r="J3676" t="s">
        <v>2798</v>
      </c>
      <c r="K3676">
        <v>42851</v>
      </c>
      <c r="L3676">
        <v>59.620000000000005</v>
      </c>
    </row>
    <row r="3677" spans="1:12">
      <c r="A3677" t="str">
        <v>CA-2017-143686</v>
      </c>
      <c r="B3677" t="str">
        <f>INDEX(Orders[Customer ID], MATCH(A3677, Orders[Order ID],0))</f>
        <v>PJ-19015</v>
      </c>
      <c r="C3677" s="4">
        <f>INDEX(Orders[Order Date], MATCH(A3677, Orders[Order ID],0))</f>
        <v>42869</v>
      </c>
      <c r="D3677">
        <f>SUMIF(Orders[Order ID], A3677, Orders[Sales])</f>
        <v>1418.21</v>
      </c>
      <c r="I3677" t="s">
        <v>3286</v>
      </c>
      <c r="J3677" t="s">
        <v>2630</v>
      </c>
      <c r="K3677">
        <v>42869</v>
      </c>
      <c r="L3677">
        <v>1418.21</v>
      </c>
    </row>
    <row r="3678" spans="1:12">
      <c r="A3678" t="str">
        <v>CA-2017-143756</v>
      </c>
      <c r="B3678" t="str">
        <f>INDEX(Orders[Customer ID], MATCH(A3678, Orders[Order ID],0))</f>
        <v>ME-17725</v>
      </c>
      <c r="C3678" s="4">
        <f>INDEX(Orders[Order Date], MATCH(A3678, Orders[Order ID],0))</f>
        <v>43071</v>
      </c>
      <c r="D3678">
        <f>SUMIF(Orders[Order ID], A3678, Orders[Sales])</f>
        <v>701.96</v>
      </c>
      <c r="I3678" t="s">
        <v>771</v>
      </c>
      <c r="J3678" t="s">
        <v>772</v>
      </c>
      <c r="K3678">
        <v>43071</v>
      </c>
      <c r="L3678">
        <v>701.96</v>
      </c>
    </row>
    <row r="3679" spans="1:12">
      <c r="A3679" t="str">
        <v>CA-2017-143798</v>
      </c>
      <c r="B3679" t="str">
        <f>INDEX(Orders[Customer ID], MATCH(A3679, Orders[Order ID],0))</f>
        <v>AW-10840</v>
      </c>
      <c r="C3679" s="4">
        <f>INDEX(Orders[Order Date], MATCH(A3679, Orders[Order ID],0))</f>
        <v>43079</v>
      </c>
      <c r="D3679">
        <f>SUMIF(Orders[Order ID], A3679, Orders[Sales])</f>
        <v>321.24799999999999</v>
      </c>
      <c r="I3679" t="s">
        <v>495</v>
      </c>
      <c r="J3679" t="s">
        <v>496</v>
      </c>
      <c r="K3679">
        <v>43079</v>
      </c>
      <c r="L3679">
        <v>321.24799999999999</v>
      </c>
    </row>
    <row r="3680" spans="1:12">
      <c r="A3680" t="str">
        <v>CA-2017-143861</v>
      </c>
      <c r="B3680" t="str">
        <f>INDEX(Orders[Customer ID], MATCH(A3680, Orders[Order ID],0))</f>
        <v>LC-16885</v>
      </c>
      <c r="C3680" s="4">
        <f>INDEX(Orders[Order Date], MATCH(A3680, Orders[Order ID],0))</f>
        <v>42898</v>
      </c>
      <c r="D3680">
        <f>SUMIF(Orders[Order ID], A3680, Orders[Sales])</f>
        <v>17.088000000000001</v>
      </c>
      <c r="I3680" t="s">
        <v>3097</v>
      </c>
      <c r="J3680" t="s">
        <v>422</v>
      </c>
      <c r="K3680">
        <v>42898</v>
      </c>
      <c r="L3680">
        <v>17.088000000000001</v>
      </c>
    </row>
    <row r="3681" spans="1:12">
      <c r="A3681" t="str">
        <v>CA-2017-144036</v>
      </c>
      <c r="B3681" t="str">
        <f>INDEX(Orders[Customer ID], MATCH(A3681, Orders[Order ID],0))</f>
        <v>FO-14305</v>
      </c>
      <c r="C3681" s="4">
        <f>INDEX(Orders[Order Date], MATCH(A3681, Orders[Order ID],0))</f>
        <v>43061</v>
      </c>
      <c r="D3681">
        <f>SUMIF(Orders[Order ID], A3681, Orders[Sales])</f>
        <v>35.712000000000003</v>
      </c>
      <c r="I3681" t="s">
        <v>1042</v>
      </c>
      <c r="J3681" t="s">
        <v>1043</v>
      </c>
      <c r="K3681">
        <v>43061</v>
      </c>
      <c r="L3681">
        <v>35.712000000000003</v>
      </c>
    </row>
    <row r="3682" spans="1:12">
      <c r="A3682" t="str">
        <v>CA-2017-144064</v>
      </c>
      <c r="B3682" t="str">
        <f>INDEX(Orders[Customer ID], MATCH(A3682, Orders[Order ID],0))</f>
        <v>CP-12085</v>
      </c>
      <c r="C3682" s="4">
        <f>INDEX(Orders[Order Date], MATCH(A3682, Orders[Order ID],0))</f>
        <v>42976</v>
      </c>
      <c r="D3682">
        <f>SUMIF(Orders[Order ID], A3682, Orders[Sales])</f>
        <v>78.039999999999992</v>
      </c>
      <c r="I3682" t="s">
        <v>2531</v>
      </c>
      <c r="J3682" t="s">
        <v>1863</v>
      </c>
      <c r="K3682">
        <v>42976</v>
      </c>
      <c r="L3682">
        <v>78.039999999999992</v>
      </c>
    </row>
    <row r="3683" spans="1:12">
      <c r="A3683" t="str">
        <v>CA-2017-144113</v>
      </c>
      <c r="B3683" t="str">
        <f>INDEX(Orders[Customer ID], MATCH(A3683, Orders[Order ID],0))</f>
        <v>JF-15355</v>
      </c>
      <c r="C3683" s="4">
        <f>INDEX(Orders[Order Date], MATCH(A3683, Orders[Order ID],0))</f>
        <v>42994</v>
      </c>
      <c r="D3683">
        <f>SUMIF(Orders[Order ID], A3683, Orders[Sales])</f>
        <v>73.56</v>
      </c>
      <c r="I3683" t="s">
        <v>2222</v>
      </c>
      <c r="J3683" t="s">
        <v>2223</v>
      </c>
      <c r="K3683">
        <v>42994</v>
      </c>
      <c r="L3683">
        <v>73.56</v>
      </c>
    </row>
    <row r="3684" spans="1:12">
      <c r="A3684" t="str">
        <v>CA-2017-144225</v>
      </c>
      <c r="B3684" t="str">
        <f>INDEX(Orders[Customer ID], MATCH(A3684, Orders[Order ID],0))</f>
        <v>CC-12475</v>
      </c>
      <c r="C3684" s="4">
        <f>INDEX(Orders[Order Date], MATCH(A3684, Orders[Order ID],0))</f>
        <v>43008</v>
      </c>
      <c r="D3684">
        <f>SUMIF(Orders[Order ID], A3684, Orders[Sales])</f>
        <v>164.88</v>
      </c>
      <c r="I3684" t="s">
        <v>1980</v>
      </c>
      <c r="J3684" t="s">
        <v>1055</v>
      </c>
      <c r="K3684">
        <v>43008</v>
      </c>
      <c r="L3684">
        <v>164.88</v>
      </c>
    </row>
    <row r="3685" spans="1:12">
      <c r="A3685" t="str">
        <v>CA-2017-144365</v>
      </c>
      <c r="B3685" t="str">
        <f>INDEX(Orders[Customer ID], MATCH(A3685, Orders[Order ID],0))</f>
        <v>CS-11950</v>
      </c>
      <c r="C3685" s="4">
        <f>INDEX(Orders[Order Date], MATCH(A3685, Orders[Order ID],0))</f>
        <v>43032</v>
      </c>
      <c r="D3685">
        <f>SUMIF(Orders[Order ID], A3685, Orders[Sales])</f>
        <v>11.68</v>
      </c>
      <c r="I3685" t="s">
        <v>1661</v>
      </c>
      <c r="J3685" t="s">
        <v>664</v>
      </c>
      <c r="K3685">
        <v>43032</v>
      </c>
      <c r="L3685">
        <v>11.68</v>
      </c>
    </row>
    <row r="3686" spans="1:12">
      <c r="A3686" t="str">
        <v>CA-2017-144456</v>
      </c>
      <c r="B3686" t="str">
        <f>INDEX(Orders[Customer ID], MATCH(A3686, Orders[Order ID],0))</f>
        <v>FC-14245</v>
      </c>
      <c r="C3686" s="4">
        <f>INDEX(Orders[Order Date], MATCH(A3686, Orders[Order ID],0))</f>
        <v>42986</v>
      </c>
      <c r="D3686">
        <f>SUMIF(Orders[Order ID], A3686, Orders[Sales])</f>
        <v>220.05600000000001</v>
      </c>
      <c r="I3686" t="s">
        <v>2374</v>
      </c>
      <c r="J3686" t="s">
        <v>1718</v>
      </c>
      <c r="K3686">
        <v>42986</v>
      </c>
      <c r="L3686">
        <v>220.05600000000001</v>
      </c>
    </row>
    <row r="3687" spans="1:12">
      <c r="A3687" t="str">
        <v>CA-2017-144463</v>
      </c>
      <c r="B3687" t="str">
        <f>INDEX(Orders[Customer ID], MATCH(A3687, Orders[Order ID],0))</f>
        <v>SC-20725</v>
      </c>
      <c r="C3687" s="4">
        <f>INDEX(Orders[Order Date], MATCH(A3687, Orders[Order ID],0))</f>
        <v>42736</v>
      </c>
      <c r="D3687">
        <f>SUMIF(Orders[Order ID], A3687, Orders[Sales])</f>
        <v>474.43</v>
      </c>
      <c r="I3687" t="s">
        <v>3923</v>
      </c>
      <c r="J3687" t="s">
        <v>2985</v>
      </c>
      <c r="K3687">
        <v>42736</v>
      </c>
      <c r="L3687">
        <v>474.43</v>
      </c>
    </row>
    <row r="3688" spans="1:12">
      <c r="A3688" t="str">
        <v>CA-2017-144484</v>
      </c>
      <c r="B3688" t="str">
        <f>INDEX(Orders[Customer ID], MATCH(A3688, Orders[Order ID],0))</f>
        <v>CB-12025</v>
      </c>
      <c r="C3688" s="4">
        <f>INDEX(Orders[Order Date], MATCH(A3688, Orders[Order ID],0))</f>
        <v>42989</v>
      </c>
      <c r="D3688">
        <f>SUMIF(Orders[Order ID], A3688, Orders[Sales])</f>
        <v>438.96000000000004</v>
      </c>
      <c r="I3688" t="s">
        <v>2299</v>
      </c>
      <c r="J3688" t="s">
        <v>1273</v>
      </c>
      <c r="K3688">
        <v>42989</v>
      </c>
      <c r="L3688">
        <v>438.96000000000004</v>
      </c>
    </row>
    <row r="3689" spans="1:12">
      <c r="A3689" t="str">
        <v>CA-2017-144491</v>
      </c>
      <c r="B3689" t="str">
        <f>INDEX(Orders[Customer ID], MATCH(A3689, Orders[Order ID],0))</f>
        <v>CJ-12010</v>
      </c>
      <c r="C3689" s="4">
        <f>INDEX(Orders[Order Date], MATCH(A3689, Orders[Order ID],0))</f>
        <v>42821</v>
      </c>
      <c r="D3689">
        <f>SUMIF(Orders[Order ID], A3689, Orders[Sales])</f>
        <v>1875.1279999999999</v>
      </c>
      <c r="I3689" t="s">
        <v>3583</v>
      </c>
      <c r="J3689" t="s">
        <v>3004</v>
      </c>
      <c r="K3689">
        <v>42821</v>
      </c>
      <c r="L3689">
        <v>1875.1279999999999</v>
      </c>
    </row>
    <row r="3690" spans="1:12">
      <c r="A3690" t="str">
        <v>CA-2017-144498</v>
      </c>
      <c r="B3690" t="str">
        <f>INDEX(Orders[Customer ID], MATCH(A3690, Orders[Order ID],0))</f>
        <v>MB-18085</v>
      </c>
      <c r="C3690" s="4">
        <f>INDEX(Orders[Order Date], MATCH(A3690, Orders[Order ID],0))</f>
        <v>42861</v>
      </c>
      <c r="D3690">
        <f>SUMIF(Orders[Order ID], A3690, Orders[Sales])</f>
        <v>817.82900000000006</v>
      </c>
      <c r="I3690" t="s">
        <v>3346</v>
      </c>
      <c r="J3690" t="s">
        <v>1216</v>
      </c>
      <c r="K3690">
        <v>42861</v>
      </c>
      <c r="L3690">
        <v>817.82900000000006</v>
      </c>
    </row>
    <row r="3691" spans="1:12">
      <c r="A3691" t="str">
        <v>CA-2017-144526</v>
      </c>
      <c r="B3691" t="str">
        <f>INDEX(Orders[Customer ID], MATCH(A3691, Orders[Order ID],0))</f>
        <v>QJ-19255</v>
      </c>
      <c r="C3691" s="4">
        <f>INDEX(Orders[Order Date], MATCH(A3691, Orders[Order ID],0))</f>
        <v>42855</v>
      </c>
      <c r="D3691">
        <f>SUMIF(Orders[Order ID], A3691, Orders[Sales])</f>
        <v>691.476</v>
      </c>
      <c r="I3691" t="s">
        <v>3383</v>
      </c>
      <c r="J3691" t="s">
        <v>653</v>
      </c>
      <c r="K3691">
        <v>42855</v>
      </c>
      <c r="L3691">
        <v>691.476</v>
      </c>
    </row>
    <row r="3692" spans="1:12">
      <c r="A3692" t="str">
        <v>CA-2017-144568</v>
      </c>
      <c r="B3692" t="str">
        <f>INDEX(Orders[Customer ID], MATCH(A3692, Orders[Order ID],0))</f>
        <v>JO-15550</v>
      </c>
      <c r="C3692" s="4">
        <f>INDEX(Orders[Order Date], MATCH(A3692, Orders[Order ID],0))</f>
        <v>42884</v>
      </c>
      <c r="D3692">
        <f>SUMIF(Orders[Order ID], A3692, Orders[Sales])</f>
        <v>23.55</v>
      </c>
      <c r="I3692" t="s">
        <v>3197</v>
      </c>
      <c r="J3692" t="s">
        <v>3198</v>
      </c>
      <c r="K3692">
        <v>42884</v>
      </c>
      <c r="L3692">
        <v>23.55</v>
      </c>
    </row>
    <row r="3693" spans="1:12">
      <c r="A3693" t="str">
        <v>CA-2017-144589</v>
      </c>
      <c r="B3693" t="str">
        <f>INDEX(Orders[Customer ID], MATCH(A3693, Orders[Order ID],0))</f>
        <v>TM-21010</v>
      </c>
      <c r="C3693" s="4">
        <f>INDEX(Orders[Order Date], MATCH(A3693, Orders[Order ID],0))</f>
        <v>42755</v>
      </c>
      <c r="D3693">
        <f>SUMIF(Orders[Order ID], A3693, Orders[Sales])</f>
        <v>384.17599999999999</v>
      </c>
      <c r="I3693" t="s">
        <v>3869</v>
      </c>
      <c r="J3693" t="s">
        <v>2191</v>
      </c>
      <c r="K3693">
        <v>42755</v>
      </c>
      <c r="L3693">
        <v>384.17599999999999</v>
      </c>
    </row>
    <row r="3694" spans="1:12">
      <c r="A3694" t="str">
        <v>CA-2017-144596</v>
      </c>
      <c r="B3694" t="str">
        <f>INDEX(Orders[Customer ID], MATCH(A3694, Orders[Order ID],0))</f>
        <v>CD-11980</v>
      </c>
      <c r="C3694" s="4">
        <f>INDEX(Orders[Order Date], MATCH(A3694, Orders[Order ID],0))</f>
        <v>43045</v>
      </c>
      <c r="D3694">
        <f>SUMIF(Orders[Order ID], A3694, Orders[Sales])</f>
        <v>318.95999999999998</v>
      </c>
      <c r="I3694" t="s">
        <v>1439</v>
      </c>
      <c r="J3694" t="s">
        <v>1440</v>
      </c>
      <c r="K3694">
        <v>43045</v>
      </c>
      <c r="L3694">
        <v>318.95999999999998</v>
      </c>
    </row>
    <row r="3695" spans="1:12">
      <c r="A3695" t="str">
        <v>CA-2017-144638</v>
      </c>
      <c r="B3695" t="str">
        <f>INDEX(Orders[Customer ID], MATCH(A3695, Orders[Order ID],0))</f>
        <v>MH-18115</v>
      </c>
      <c r="C3695" s="4">
        <f>INDEX(Orders[Order Date], MATCH(A3695, Orders[Order ID],0))</f>
        <v>42804</v>
      </c>
      <c r="D3695">
        <f>SUMIF(Orders[Order ID], A3695, Orders[Sales])</f>
        <v>91.725999999999999</v>
      </c>
      <c r="I3695" t="s">
        <v>3686</v>
      </c>
      <c r="J3695" t="s">
        <v>130</v>
      </c>
      <c r="K3695">
        <v>42804</v>
      </c>
      <c r="L3695">
        <v>91.725999999999999</v>
      </c>
    </row>
    <row r="3696" spans="1:12">
      <c r="A3696" t="str">
        <v>CA-2017-144680</v>
      </c>
      <c r="B3696" t="str">
        <f>INDEX(Orders[Customer ID], MATCH(A3696, Orders[Order ID],0))</f>
        <v>SC-20260</v>
      </c>
      <c r="C3696" s="4">
        <f>INDEX(Orders[Order Date], MATCH(A3696, Orders[Order ID],0))</f>
        <v>42825</v>
      </c>
      <c r="D3696">
        <f>SUMIF(Orders[Order ID], A3696, Orders[Sales])</f>
        <v>33.619999999999997</v>
      </c>
      <c r="I3696" t="s">
        <v>3564</v>
      </c>
      <c r="J3696" t="s">
        <v>2993</v>
      </c>
      <c r="K3696">
        <v>42825</v>
      </c>
      <c r="L3696">
        <v>33.619999999999997</v>
      </c>
    </row>
    <row r="3697" spans="1:12">
      <c r="A3697" t="str">
        <v>CA-2017-144694</v>
      </c>
      <c r="B3697" t="str">
        <f>INDEX(Orders[Customer ID], MATCH(A3697, Orders[Order ID],0))</f>
        <v>BD-11605</v>
      </c>
      <c r="C3697" s="4">
        <f>INDEX(Orders[Order Date], MATCH(A3697, Orders[Order ID],0))</f>
        <v>43002</v>
      </c>
      <c r="D3697">
        <f>SUMIF(Orders[Order ID], A3697, Orders[Sales])</f>
        <v>253.82399999999998</v>
      </c>
      <c r="I3697" t="s">
        <v>2054</v>
      </c>
      <c r="J3697" t="s">
        <v>2055</v>
      </c>
      <c r="K3697">
        <v>43002</v>
      </c>
      <c r="L3697">
        <v>253.82399999999998</v>
      </c>
    </row>
    <row r="3698" spans="1:12">
      <c r="A3698" t="str">
        <v>CA-2017-144750</v>
      </c>
      <c r="B3698" t="str">
        <f>INDEX(Orders[Customer ID], MATCH(A3698, Orders[Order ID],0))</f>
        <v>DL-13495</v>
      </c>
      <c r="C3698" s="4">
        <f>INDEX(Orders[Order Date], MATCH(A3698, Orders[Order ID],0))</f>
        <v>42968</v>
      </c>
      <c r="D3698">
        <f>SUMIF(Orders[Order ID], A3698, Orders[Sales])</f>
        <v>83.88</v>
      </c>
      <c r="I3698" t="s">
        <v>2596</v>
      </c>
      <c r="J3698" t="s">
        <v>1796</v>
      </c>
      <c r="K3698">
        <v>42968</v>
      </c>
      <c r="L3698">
        <v>83.88</v>
      </c>
    </row>
    <row r="3699" spans="1:12">
      <c r="A3699" t="str">
        <v>CA-2017-144820</v>
      </c>
      <c r="B3699" t="str">
        <f>INDEX(Orders[Customer ID], MATCH(A3699, Orders[Order ID],0))</f>
        <v>LW-16825</v>
      </c>
      <c r="C3699" s="4">
        <f>INDEX(Orders[Order Date], MATCH(A3699, Orders[Order ID],0))</f>
        <v>43011</v>
      </c>
      <c r="D3699">
        <f>SUMIF(Orders[Order ID], A3699, Orders[Sales])</f>
        <v>20.64</v>
      </c>
      <c r="I3699" t="s">
        <v>1934</v>
      </c>
      <c r="J3699" t="s">
        <v>1935</v>
      </c>
      <c r="K3699">
        <v>43011</v>
      </c>
      <c r="L3699">
        <v>20.64</v>
      </c>
    </row>
    <row r="3700" spans="1:12">
      <c r="A3700" t="str">
        <v>CA-2017-144827</v>
      </c>
      <c r="B3700" t="str">
        <f>INDEX(Orders[Customer ID], MATCH(A3700, Orders[Order ID],0))</f>
        <v>SE-20110</v>
      </c>
      <c r="C3700" s="4">
        <f>INDEX(Orders[Order Date], MATCH(A3700, Orders[Order ID],0))</f>
        <v>43090</v>
      </c>
      <c r="D3700">
        <f>SUMIF(Orders[Order ID], A3700, Orders[Sales])</f>
        <v>124.36</v>
      </c>
      <c r="I3700" t="s">
        <v>283</v>
      </c>
      <c r="J3700" t="s">
        <v>284</v>
      </c>
      <c r="K3700">
        <v>43090</v>
      </c>
      <c r="L3700">
        <v>124.36</v>
      </c>
    </row>
    <row r="3701" spans="1:12">
      <c r="A3701" t="str">
        <v>CA-2017-144848</v>
      </c>
      <c r="B3701" t="str">
        <f>INDEX(Orders[Customer ID], MATCH(A3701, Orders[Order ID],0))</f>
        <v>DS-13030</v>
      </c>
      <c r="C3701" s="4">
        <f>INDEX(Orders[Order Date], MATCH(A3701, Orders[Order ID],0))</f>
        <v>42829</v>
      </c>
      <c r="D3701">
        <f>SUMIF(Orders[Order ID], A3701, Orders[Sales])</f>
        <v>400.61</v>
      </c>
      <c r="I3701" t="s">
        <v>3529</v>
      </c>
      <c r="J3701" t="s">
        <v>2017</v>
      </c>
      <c r="K3701">
        <v>42829</v>
      </c>
      <c r="L3701">
        <v>400.61</v>
      </c>
    </row>
    <row r="3702" spans="1:12">
      <c r="A3702" t="str">
        <v>CA-2017-144862</v>
      </c>
      <c r="B3702" t="str">
        <f>INDEX(Orders[Customer ID], MATCH(A3702, Orders[Order ID],0))</f>
        <v>EH-14005</v>
      </c>
      <c r="C3702" s="4">
        <f>INDEX(Orders[Order Date], MATCH(A3702, Orders[Order ID],0))</f>
        <v>43070</v>
      </c>
      <c r="D3702">
        <f>SUMIF(Orders[Order ID], A3702, Orders[Sales])</f>
        <v>167.63800000000001</v>
      </c>
      <c r="I3702" t="s">
        <v>812</v>
      </c>
      <c r="J3702" t="s">
        <v>76</v>
      </c>
      <c r="K3702">
        <v>43070</v>
      </c>
      <c r="L3702">
        <v>167.63800000000001</v>
      </c>
    </row>
    <row r="3703" spans="1:12">
      <c r="A3703" t="str">
        <v>CA-2017-144883</v>
      </c>
      <c r="B3703" t="str">
        <f>INDEX(Orders[Customer ID], MATCH(A3703, Orders[Order ID],0))</f>
        <v>BO-11350</v>
      </c>
      <c r="C3703" s="4">
        <f>INDEX(Orders[Order Date], MATCH(A3703, Orders[Order ID],0))</f>
        <v>42962</v>
      </c>
      <c r="D3703">
        <f>SUMIF(Orders[Order ID], A3703, Orders[Sales])</f>
        <v>50.4</v>
      </c>
      <c r="I3703" t="s">
        <v>2651</v>
      </c>
      <c r="J3703" t="s">
        <v>2652</v>
      </c>
      <c r="K3703">
        <v>42962</v>
      </c>
      <c r="L3703">
        <v>50.4</v>
      </c>
    </row>
    <row r="3704" spans="1:12">
      <c r="A3704" t="str">
        <v>CA-2017-144904</v>
      </c>
      <c r="B3704" t="str">
        <f>INDEX(Orders[Customer ID], MATCH(A3704, Orders[Order ID],0))</f>
        <v>KW-16435</v>
      </c>
      <c r="C3704" s="4">
        <f>INDEX(Orders[Order Date], MATCH(A3704, Orders[Order ID],0))</f>
        <v>43003</v>
      </c>
      <c r="D3704">
        <f>SUMIF(Orders[Order ID], A3704, Orders[Sales])</f>
        <v>562.02599999999995</v>
      </c>
      <c r="I3704" t="s">
        <v>2034</v>
      </c>
      <c r="J3704" t="s">
        <v>2035</v>
      </c>
      <c r="K3704">
        <v>43003</v>
      </c>
      <c r="L3704">
        <v>562.02599999999995</v>
      </c>
    </row>
    <row r="3705" spans="1:12">
      <c r="A3705" t="str">
        <v>CA-2017-144932</v>
      </c>
      <c r="B3705" t="str">
        <f>INDEX(Orders[Customer ID], MATCH(A3705, Orders[Order ID],0))</f>
        <v>AB-10165</v>
      </c>
      <c r="C3705" s="4">
        <f>INDEX(Orders[Order Date], MATCH(A3705, Orders[Order ID],0))</f>
        <v>42839</v>
      </c>
      <c r="D3705">
        <f>SUMIF(Orders[Order ID], A3705, Orders[Sales])</f>
        <v>118.32</v>
      </c>
      <c r="I3705" t="s">
        <v>3483</v>
      </c>
      <c r="J3705" t="s">
        <v>661</v>
      </c>
      <c r="K3705">
        <v>42839</v>
      </c>
      <c r="L3705">
        <v>118.32</v>
      </c>
    </row>
    <row r="3706" spans="1:12">
      <c r="A3706" t="str">
        <v>CA-2017-145037</v>
      </c>
      <c r="B3706" t="str">
        <f>INDEX(Orders[Customer ID], MATCH(A3706, Orders[Order ID],0))</f>
        <v>TB-21055</v>
      </c>
      <c r="C3706" s="4">
        <f>INDEX(Orders[Order Date], MATCH(A3706, Orders[Order ID],0))</f>
        <v>42980</v>
      </c>
      <c r="D3706">
        <f>SUMIF(Orders[Order ID], A3706, Orders[Sales])</f>
        <v>237.64</v>
      </c>
      <c r="I3706" t="s">
        <v>2485</v>
      </c>
      <c r="J3706" t="s">
        <v>2486</v>
      </c>
      <c r="K3706">
        <v>42980</v>
      </c>
      <c r="L3706">
        <v>237.64</v>
      </c>
    </row>
    <row r="3707" spans="1:12">
      <c r="A3707" t="str">
        <v>CA-2017-145093</v>
      </c>
      <c r="B3707" t="str">
        <f>INDEX(Orders[Customer ID], MATCH(A3707, Orders[Order ID],0))</f>
        <v>PT-19090</v>
      </c>
      <c r="C3707" s="4">
        <f>INDEX(Orders[Order Date], MATCH(A3707, Orders[Order ID],0))</f>
        <v>42937</v>
      </c>
      <c r="D3707">
        <f>SUMIF(Orders[Order ID], A3707, Orders[Sales])</f>
        <v>2.1120000000000001</v>
      </c>
      <c r="I3707" t="s">
        <v>2825</v>
      </c>
      <c r="J3707" t="s">
        <v>1737</v>
      </c>
      <c r="K3707">
        <v>42937</v>
      </c>
      <c r="L3707">
        <v>2.1120000000000001</v>
      </c>
    </row>
    <row r="3708" spans="1:12">
      <c r="A3708" t="str">
        <v>CA-2017-145128</v>
      </c>
      <c r="B3708" t="str">
        <f>INDEX(Orders[Customer ID], MATCH(A3708, Orders[Order ID],0))</f>
        <v>SM-20320</v>
      </c>
      <c r="C3708" s="4">
        <f>INDEX(Orders[Order Date], MATCH(A3708, Orders[Order ID],0))</f>
        <v>42925</v>
      </c>
      <c r="D3708">
        <f>SUMIF(Orders[Order ID], A3708, Orders[Sales])</f>
        <v>526.45000000000005</v>
      </c>
      <c r="I3708" t="s">
        <v>2890</v>
      </c>
      <c r="J3708" t="s">
        <v>1829</v>
      </c>
      <c r="K3708">
        <v>42925</v>
      </c>
      <c r="L3708">
        <v>526.45000000000005</v>
      </c>
    </row>
    <row r="3709" spans="1:12">
      <c r="A3709" t="str">
        <v>CA-2017-145142</v>
      </c>
      <c r="B3709" t="str">
        <f>INDEX(Orders[Customer ID], MATCH(A3709, Orders[Order ID],0))</f>
        <v>MC-17605</v>
      </c>
      <c r="C3709" s="4">
        <f>INDEX(Orders[Order Date], MATCH(A3709, Orders[Order ID],0))</f>
        <v>42758</v>
      </c>
      <c r="D3709">
        <f>SUMIF(Orders[Order ID], A3709, Orders[Sales])</f>
        <v>210.98</v>
      </c>
      <c r="I3709" t="s">
        <v>3850</v>
      </c>
      <c r="J3709" t="s">
        <v>2354</v>
      </c>
      <c r="K3709">
        <v>42758</v>
      </c>
      <c r="L3709">
        <v>210.98</v>
      </c>
    </row>
    <row r="3710" spans="1:12">
      <c r="A3710" t="str">
        <v>CA-2017-145219</v>
      </c>
      <c r="B3710" t="str">
        <f>INDEX(Orders[Customer ID], MATCH(A3710, Orders[Order ID],0))</f>
        <v>RM-19675</v>
      </c>
      <c r="C3710" s="4">
        <f>INDEX(Orders[Order Date], MATCH(A3710, Orders[Order ID],0))</f>
        <v>43093</v>
      </c>
      <c r="D3710">
        <f>SUMIF(Orders[Order ID], A3710, Orders[Sales])</f>
        <v>2970.4320000000002</v>
      </c>
      <c r="I3710" t="s">
        <v>172</v>
      </c>
      <c r="J3710" t="s">
        <v>173</v>
      </c>
      <c r="K3710">
        <v>43093</v>
      </c>
      <c r="L3710">
        <v>2970.4320000000002</v>
      </c>
    </row>
    <row r="3711" spans="1:12">
      <c r="A3711" t="str">
        <v>CA-2017-145226</v>
      </c>
      <c r="B3711" t="str">
        <f>INDEX(Orders[Customer ID], MATCH(A3711, Orders[Order ID],0))</f>
        <v>DL-13315</v>
      </c>
      <c r="C3711" s="4">
        <f>INDEX(Orders[Order Date], MATCH(A3711, Orders[Order ID],0))</f>
        <v>43077</v>
      </c>
      <c r="D3711">
        <f>SUMIF(Orders[Order ID], A3711, Orders[Sales])</f>
        <v>433.78000000000003</v>
      </c>
      <c r="I3711" t="s">
        <v>587</v>
      </c>
      <c r="J3711" t="s">
        <v>588</v>
      </c>
      <c r="K3711">
        <v>43077</v>
      </c>
      <c r="L3711">
        <v>433.78000000000003</v>
      </c>
    </row>
    <row r="3712" spans="1:12">
      <c r="A3712" t="str">
        <v>CA-2017-145233</v>
      </c>
      <c r="B3712" t="str">
        <f>INDEX(Orders[Customer ID], MATCH(A3712, Orders[Order ID],0))</f>
        <v>DV-13465</v>
      </c>
      <c r="C3712" s="4">
        <f>INDEX(Orders[Order Date], MATCH(A3712, Orders[Order ID],0))</f>
        <v>43070</v>
      </c>
      <c r="D3712">
        <f>SUMIF(Orders[Order ID], A3712, Orders[Sales])</f>
        <v>1020.2630000000001</v>
      </c>
      <c r="I3712" t="s">
        <v>806</v>
      </c>
      <c r="J3712" t="s">
        <v>807</v>
      </c>
      <c r="K3712">
        <v>43070</v>
      </c>
      <c r="L3712">
        <v>1020.2630000000001</v>
      </c>
    </row>
    <row r="3713" spans="1:12">
      <c r="A3713" t="str">
        <v>CA-2017-145275</v>
      </c>
      <c r="B3713" t="str">
        <f>INDEX(Orders[Customer ID], MATCH(A3713, Orders[Order ID],0))</f>
        <v>AH-10465</v>
      </c>
      <c r="C3713" s="4">
        <f>INDEX(Orders[Order Date], MATCH(A3713, Orders[Order ID],0))</f>
        <v>42827</v>
      </c>
      <c r="D3713">
        <f>SUMIF(Orders[Order ID], A3713, Orders[Sales])</f>
        <v>14.94</v>
      </c>
      <c r="I3713" t="s">
        <v>3542</v>
      </c>
      <c r="J3713" t="s">
        <v>3291</v>
      </c>
      <c r="K3713">
        <v>42827</v>
      </c>
      <c r="L3713">
        <v>14.94</v>
      </c>
    </row>
    <row r="3714" spans="1:12">
      <c r="A3714" t="str">
        <v>CA-2017-145310</v>
      </c>
      <c r="B3714" t="str">
        <f>INDEX(Orders[Customer ID], MATCH(A3714, Orders[Order ID],0))</f>
        <v>JP-15520</v>
      </c>
      <c r="C3714" s="4">
        <f>INDEX(Orders[Order Date], MATCH(A3714, Orders[Order ID],0))</f>
        <v>43091</v>
      </c>
      <c r="D3714">
        <f>SUMIF(Orders[Order ID], A3714, Orders[Sales])</f>
        <v>7.8239999999999998</v>
      </c>
      <c r="I3714" t="s">
        <v>222</v>
      </c>
      <c r="J3714" t="s">
        <v>223</v>
      </c>
      <c r="K3714">
        <v>43091</v>
      </c>
      <c r="L3714">
        <v>7.8239999999999998</v>
      </c>
    </row>
    <row r="3715" spans="1:12">
      <c r="A3715" t="str">
        <v>CA-2017-145338</v>
      </c>
      <c r="B3715" t="str">
        <f>INDEX(Orders[Customer ID], MATCH(A3715, Orders[Order ID],0))</f>
        <v>BD-11770</v>
      </c>
      <c r="C3715" s="4">
        <f>INDEX(Orders[Order Date], MATCH(A3715, Orders[Order ID],0))</f>
        <v>42764</v>
      </c>
      <c r="D3715">
        <f>SUMIF(Orders[Order ID], A3715, Orders[Sales])</f>
        <v>4.7679999999999998</v>
      </c>
      <c r="I3715" t="s">
        <v>3830</v>
      </c>
      <c r="J3715" t="s">
        <v>3801</v>
      </c>
      <c r="K3715">
        <v>42764</v>
      </c>
      <c r="L3715">
        <v>4.7679999999999998</v>
      </c>
    </row>
    <row r="3716" spans="1:12">
      <c r="A3716" t="str">
        <v>CA-2017-145429</v>
      </c>
      <c r="B3716" t="str">
        <f>INDEX(Orders[Customer ID], MATCH(A3716, Orders[Order ID],0))</f>
        <v>SW-20455</v>
      </c>
      <c r="C3716" s="4">
        <f>INDEX(Orders[Order Date], MATCH(A3716, Orders[Order ID],0))</f>
        <v>42937</v>
      </c>
      <c r="D3716">
        <f>SUMIF(Orders[Order ID], A3716, Orders[Sales])</f>
        <v>291.988</v>
      </c>
      <c r="I3716" t="s">
        <v>2815</v>
      </c>
      <c r="J3716" t="s">
        <v>2816</v>
      </c>
      <c r="K3716">
        <v>42937</v>
      </c>
      <c r="L3716">
        <v>291.988</v>
      </c>
    </row>
    <row r="3717" spans="1:12">
      <c r="A3717" t="str">
        <v>CA-2017-145443</v>
      </c>
      <c r="B3717" t="str">
        <f>INDEX(Orders[Customer ID], MATCH(A3717, Orders[Order ID],0))</f>
        <v>SC-20695</v>
      </c>
      <c r="C3717" s="4">
        <f>INDEX(Orders[Order Date], MATCH(A3717, Orders[Order ID],0))</f>
        <v>42957</v>
      </c>
      <c r="D3717">
        <f>SUMIF(Orders[Order ID], A3717, Orders[Sales])</f>
        <v>177.2</v>
      </c>
      <c r="I3717" t="s">
        <v>2684</v>
      </c>
      <c r="J3717" t="s">
        <v>1962</v>
      </c>
      <c r="K3717">
        <v>42957</v>
      </c>
      <c r="L3717">
        <v>177.2</v>
      </c>
    </row>
    <row r="3718" spans="1:12">
      <c r="A3718" t="str">
        <v>CA-2017-145506</v>
      </c>
      <c r="B3718" t="str">
        <f>INDEX(Orders[Customer ID], MATCH(A3718, Orders[Order ID],0))</f>
        <v>MO-17800</v>
      </c>
      <c r="C3718" s="4">
        <f>INDEX(Orders[Order Date], MATCH(A3718, Orders[Order ID],0))</f>
        <v>42889</v>
      </c>
      <c r="D3718">
        <f>SUMIF(Orders[Order ID], A3718, Orders[Sales])</f>
        <v>136.26</v>
      </c>
      <c r="I3718" t="s">
        <v>3169</v>
      </c>
      <c r="J3718" t="s">
        <v>2207</v>
      </c>
      <c r="K3718">
        <v>42889</v>
      </c>
      <c r="L3718">
        <v>136.26</v>
      </c>
    </row>
    <row r="3719" spans="1:12">
      <c r="A3719" t="str">
        <v>CA-2017-145653</v>
      </c>
      <c r="B3719" t="str">
        <f>INDEX(Orders[Customer ID], MATCH(A3719, Orders[Order ID],0))</f>
        <v>CA-12775</v>
      </c>
      <c r="C3719" s="4">
        <f>INDEX(Orders[Order Date], MATCH(A3719, Orders[Order ID],0))</f>
        <v>42979</v>
      </c>
      <c r="D3719">
        <f>SUMIF(Orders[Order ID], A3719, Orders[Sales])</f>
        <v>498.26</v>
      </c>
      <c r="I3719" t="s">
        <v>2508</v>
      </c>
      <c r="J3719" t="s">
        <v>2509</v>
      </c>
      <c r="K3719">
        <v>42979</v>
      </c>
      <c r="L3719">
        <v>498.26</v>
      </c>
    </row>
    <row r="3720" spans="1:12">
      <c r="A3720" t="str">
        <v>CA-2017-145660</v>
      </c>
      <c r="B3720" t="str">
        <f>INDEX(Orders[Customer ID], MATCH(A3720, Orders[Order ID],0))</f>
        <v>MG-17650</v>
      </c>
      <c r="C3720" s="4">
        <f>INDEX(Orders[Order Date], MATCH(A3720, Orders[Order ID],0))</f>
        <v>43070</v>
      </c>
      <c r="D3720">
        <f>SUMIF(Orders[Order ID], A3720, Orders[Sales])</f>
        <v>7.7119999999999997</v>
      </c>
      <c r="I3720" t="s">
        <v>825</v>
      </c>
      <c r="J3720" t="s">
        <v>826</v>
      </c>
      <c r="K3720">
        <v>43070</v>
      </c>
      <c r="L3720">
        <v>7.7119999999999997</v>
      </c>
    </row>
    <row r="3721" spans="1:12">
      <c r="A3721" t="str">
        <v>CA-2017-145702</v>
      </c>
      <c r="B3721" t="str">
        <f>INDEX(Orders[Customer ID], MATCH(A3721, Orders[Order ID],0))</f>
        <v>AH-10075</v>
      </c>
      <c r="C3721" s="4">
        <f>INDEX(Orders[Order Date], MATCH(A3721, Orders[Order ID],0))</f>
        <v>42874</v>
      </c>
      <c r="D3721">
        <f>SUMIF(Orders[Order ID], A3721, Orders[Sales])</f>
        <v>342.23999999999995</v>
      </c>
      <c r="I3721" t="s">
        <v>3262</v>
      </c>
      <c r="J3721" t="s">
        <v>931</v>
      </c>
      <c r="K3721">
        <v>42874</v>
      </c>
      <c r="L3721">
        <v>342.23999999999995</v>
      </c>
    </row>
    <row r="3722" spans="1:12">
      <c r="A3722" t="str">
        <v>CA-2017-145737</v>
      </c>
      <c r="B3722" t="str">
        <f>INDEX(Orders[Customer ID], MATCH(A3722, Orders[Order ID],0))</f>
        <v>AB-10165</v>
      </c>
      <c r="C3722" s="4">
        <f>INDEX(Orders[Order Date], MATCH(A3722, Orders[Order ID],0))</f>
        <v>42993</v>
      </c>
      <c r="D3722">
        <f>SUMIF(Orders[Order ID], A3722, Orders[Sales])</f>
        <v>163.96</v>
      </c>
      <c r="I3722" t="s">
        <v>2248</v>
      </c>
      <c r="J3722" t="s">
        <v>661</v>
      </c>
      <c r="K3722">
        <v>42993</v>
      </c>
      <c r="L3722">
        <v>163.96</v>
      </c>
    </row>
    <row r="3723" spans="1:12">
      <c r="A3723" t="str">
        <v>CA-2017-145765</v>
      </c>
      <c r="B3723" t="str">
        <f>INDEX(Orders[Customer ID], MATCH(A3723, Orders[Order ID],0))</f>
        <v>CM-11815</v>
      </c>
      <c r="C3723" s="4">
        <f>INDEX(Orders[Order Date], MATCH(A3723, Orders[Order ID],0))</f>
        <v>42883</v>
      </c>
      <c r="D3723">
        <f>SUMIF(Orders[Order ID], A3723, Orders[Sales])</f>
        <v>483.48</v>
      </c>
      <c r="I3723" t="s">
        <v>3208</v>
      </c>
      <c r="J3723" t="s">
        <v>2598</v>
      </c>
      <c r="K3723">
        <v>42883</v>
      </c>
      <c r="L3723">
        <v>483.48</v>
      </c>
    </row>
    <row r="3724" spans="1:12">
      <c r="A3724" t="str">
        <v>CA-2017-145772</v>
      </c>
      <c r="B3724" t="str">
        <f>INDEX(Orders[Customer ID], MATCH(A3724, Orders[Order ID],0))</f>
        <v>SS-20140</v>
      </c>
      <c r="C3724" s="4">
        <f>INDEX(Orders[Order Date], MATCH(A3724, Orders[Order ID],0))</f>
        <v>42889</v>
      </c>
      <c r="D3724">
        <f>SUMIF(Orders[Order ID], A3724, Orders[Sales])</f>
        <v>60.622</v>
      </c>
      <c r="I3724" t="s">
        <v>3161</v>
      </c>
      <c r="J3724" t="s">
        <v>402</v>
      </c>
      <c r="K3724">
        <v>42889</v>
      </c>
      <c r="L3724">
        <v>60.622</v>
      </c>
    </row>
    <row r="3725" spans="1:12">
      <c r="A3725" t="str">
        <v>CA-2017-145779</v>
      </c>
      <c r="B3725" t="str">
        <f>INDEX(Orders[Customer ID], MATCH(A3725, Orders[Order ID],0))</f>
        <v>DB-13615</v>
      </c>
      <c r="C3725" s="4">
        <f>INDEX(Orders[Order Date], MATCH(A3725, Orders[Order ID],0))</f>
        <v>42861</v>
      </c>
      <c r="D3725">
        <f>SUMIF(Orders[Order ID], A3725, Orders[Sales])</f>
        <v>84.415999999999997</v>
      </c>
      <c r="I3725" t="s">
        <v>3349</v>
      </c>
      <c r="J3725" t="s">
        <v>907</v>
      </c>
      <c r="K3725">
        <v>42861</v>
      </c>
      <c r="L3725">
        <v>84.415999999999997</v>
      </c>
    </row>
    <row r="3726" spans="1:12">
      <c r="A3726" t="str">
        <v>CA-2017-145807</v>
      </c>
      <c r="B3726" t="str">
        <f>INDEX(Orders[Customer ID], MATCH(A3726, Orders[Order ID],0))</f>
        <v>SB-20170</v>
      </c>
      <c r="C3726" s="4">
        <f>INDEX(Orders[Order Date], MATCH(A3726, Orders[Order ID],0))</f>
        <v>42775</v>
      </c>
      <c r="D3726">
        <f>SUMIF(Orders[Order ID], A3726, Orders[Sales])</f>
        <v>354.9</v>
      </c>
      <c r="I3726" t="s">
        <v>3798</v>
      </c>
      <c r="J3726" t="s">
        <v>3093</v>
      </c>
      <c r="K3726">
        <v>42775</v>
      </c>
      <c r="L3726">
        <v>354.9</v>
      </c>
    </row>
    <row r="3727" spans="1:12">
      <c r="A3727" t="str">
        <v>CA-2017-145877</v>
      </c>
      <c r="B3727" t="str">
        <f>INDEX(Orders[Customer ID], MATCH(A3727, Orders[Order ID],0))</f>
        <v>AS-10090</v>
      </c>
      <c r="C3727" s="4">
        <f>INDEX(Orders[Order Date], MATCH(A3727, Orders[Order ID],0))</f>
        <v>42826</v>
      </c>
      <c r="D3727">
        <f>SUMIF(Orders[Order ID], A3727, Orders[Sales])</f>
        <v>122.6</v>
      </c>
      <c r="I3727" t="s">
        <v>3543</v>
      </c>
      <c r="J3727" t="s">
        <v>744</v>
      </c>
      <c r="K3727">
        <v>42826</v>
      </c>
      <c r="L3727">
        <v>122.6</v>
      </c>
    </row>
    <row r="3728" spans="1:12">
      <c r="A3728" t="str">
        <v>CA-2017-145884</v>
      </c>
      <c r="B3728" t="str">
        <f>INDEX(Orders[Customer ID], MATCH(A3728, Orders[Order ID],0))</f>
        <v>SL-20155</v>
      </c>
      <c r="C3728" s="4">
        <f>INDEX(Orders[Order Date], MATCH(A3728, Orders[Order ID],0))</f>
        <v>43029</v>
      </c>
      <c r="D3728">
        <f>SUMIF(Orders[Order ID], A3728, Orders[Sales])</f>
        <v>1702.0300000000002</v>
      </c>
      <c r="I3728" t="s">
        <v>1702</v>
      </c>
      <c r="J3728" t="s">
        <v>1703</v>
      </c>
      <c r="K3728">
        <v>43029</v>
      </c>
      <c r="L3728">
        <v>1702.0300000000002</v>
      </c>
    </row>
    <row r="3729" spans="1:12">
      <c r="A3729" t="str">
        <v>CA-2017-146024</v>
      </c>
      <c r="B3729" t="str">
        <f>INDEX(Orders[Customer ID], MATCH(A3729, Orders[Order ID],0))</f>
        <v>SC-20770</v>
      </c>
      <c r="C3729" s="4">
        <f>INDEX(Orders[Order Date], MATCH(A3729, Orders[Order ID],0))</f>
        <v>42796</v>
      </c>
      <c r="D3729">
        <f>SUMIF(Orders[Order ID], A3729, Orders[Sales])</f>
        <v>19.198</v>
      </c>
      <c r="I3729" t="s">
        <v>3733</v>
      </c>
      <c r="J3729" t="s">
        <v>1126</v>
      </c>
      <c r="K3729">
        <v>42796</v>
      </c>
      <c r="L3729">
        <v>19.198</v>
      </c>
    </row>
    <row r="3730" spans="1:12">
      <c r="A3730" t="str">
        <v>CA-2017-146031</v>
      </c>
      <c r="B3730" t="str">
        <f>INDEX(Orders[Customer ID], MATCH(A3730, Orders[Order ID],0))</f>
        <v>GM-14440</v>
      </c>
      <c r="C3730" s="4">
        <f>INDEX(Orders[Order Date], MATCH(A3730, Orders[Order ID],0))</f>
        <v>42945</v>
      </c>
      <c r="D3730">
        <f>SUMIF(Orders[Order ID], A3730, Orders[Sales])</f>
        <v>60.12</v>
      </c>
      <c r="I3730" t="s">
        <v>2760</v>
      </c>
      <c r="J3730" t="s">
        <v>1877</v>
      </c>
      <c r="K3730">
        <v>42945</v>
      </c>
      <c r="L3730">
        <v>60.12</v>
      </c>
    </row>
    <row r="3731" spans="1:12">
      <c r="A3731" t="str">
        <v>CA-2017-146136</v>
      </c>
      <c r="B3731" t="str">
        <f>INDEX(Orders[Customer ID], MATCH(A3731, Orders[Order ID],0))</f>
        <v>AP-10915</v>
      </c>
      <c r="C3731" s="4">
        <f>INDEX(Orders[Order Date], MATCH(A3731, Orders[Order ID],0))</f>
        <v>42981</v>
      </c>
      <c r="D3731">
        <f>SUMIF(Orders[Order ID], A3731, Orders[Sales])</f>
        <v>24.448</v>
      </c>
      <c r="I3731" t="s">
        <v>2453</v>
      </c>
      <c r="J3731" t="s">
        <v>2101</v>
      </c>
      <c r="K3731">
        <v>42981</v>
      </c>
      <c r="L3731">
        <v>24.448</v>
      </c>
    </row>
    <row r="3732" spans="1:12">
      <c r="A3732" t="str">
        <v>CA-2017-146164</v>
      </c>
      <c r="B3732" t="str">
        <f>INDEX(Orders[Customer ID], MATCH(A3732, Orders[Order ID],0))</f>
        <v>CM-12190</v>
      </c>
      <c r="C3732" s="4">
        <f>INDEX(Orders[Order Date], MATCH(A3732, Orders[Order ID],0))</f>
        <v>43091</v>
      </c>
      <c r="D3732">
        <f>SUMIF(Orders[Order ID], A3732, Orders[Sales])</f>
        <v>638.67999999999995</v>
      </c>
      <c r="I3732" t="s">
        <v>257</v>
      </c>
      <c r="J3732" t="s">
        <v>258</v>
      </c>
      <c r="K3732">
        <v>43091</v>
      </c>
      <c r="L3732">
        <v>638.67999999999995</v>
      </c>
    </row>
    <row r="3733" spans="1:12">
      <c r="A3733" t="str">
        <v>CA-2017-146185</v>
      </c>
      <c r="B3733" t="str">
        <f>INDEX(Orders[Customer ID], MATCH(A3733, Orders[Order ID],0))</f>
        <v>CC-12145</v>
      </c>
      <c r="C3733" s="4">
        <f>INDEX(Orders[Order Date], MATCH(A3733, Orders[Order ID],0))</f>
        <v>42993</v>
      </c>
      <c r="D3733">
        <f>SUMIF(Orders[Order ID], A3733, Orders[Sales])</f>
        <v>31.744</v>
      </c>
      <c r="I3733" t="s">
        <v>2255</v>
      </c>
      <c r="J3733" t="s">
        <v>2256</v>
      </c>
      <c r="K3733">
        <v>42993</v>
      </c>
      <c r="L3733">
        <v>31.744</v>
      </c>
    </row>
    <row r="3734" spans="1:12">
      <c r="A3734" t="str">
        <v>CA-2017-146192</v>
      </c>
      <c r="B3734" t="str">
        <f>INDEX(Orders[Customer ID], MATCH(A3734, Orders[Order ID],0))</f>
        <v>BD-11725</v>
      </c>
      <c r="C3734" s="4">
        <f>INDEX(Orders[Order Date], MATCH(A3734, Orders[Order ID],0))</f>
        <v>42847</v>
      </c>
      <c r="D3734">
        <f>SUMIF(Orders[Order ID], A3734, Orders[Sales])</f>
        <v>675.06</v>
      </c>
      <c r="I3734" t="s">
        <v>3445</v>
      </c>
      <c r="J3734" t="s">
        <v>2021</v>
      </c>
      <c r="K3734">
        <v>42847</v>
      </c>
      <c r="L3734">
        <v>675.06</v>
      </c>
    </row>
    <row r="3735" spans="1:12">
      <c r="A3735" t="str">
        <v>CA-2017-146269</v>
      </c>
      <c r="B3735" t="str">
        <f>INDEX(Orders[Customer ID], MATCH(A3735, Orders[Order ID],0))</f>
        <v>MH-17455</v>
      </c>
      <c r="C3735" s="4">
        <f>INDEX(Orders[Order Date], MATCH(A3735, Orders[Order ID],0))</f>
        <v>43014</v>
      </c>
      <c r="D3735">
        <f>SUMIF(Orders[Order ID], A3735, Orders[Sales])</f>
        <v>309.488</v>
      </c>
      <c r="I3735" t="s">
        <v>1902</v>
      </c>
      <c r="J3735" t="s">
        <v>1903</v>
      </c>
      <c r="K3735">
        <v>43014</v>
      </c>
      <c r="L3735">
        <v>309.488</v>
      </c>
    </row>
    <row r="3736" spans="1:12">
      <c r="A3736" t="str">
        <v>CA-2017-146346</v>
      </c>
      <c r="B3736" t="str">
        <f>INDEX(Orders[Customer ID], MATCH(A3736, Orders[Order ID],0))</f>
        <v>RA-19945</v>
      </c>
      <c r="C3736" s="4">
        <f>INDEX(Orders[Order Date], MATCH(A3736, Orders[Order ID],0))</f>
        <v>42903</v>
      </c>
      <c r="D3736">
        <f>SUMIF(Orders[Order ID], A3736, Orders[Sales])</f>
        <v>146.352</v>
      </c>
      <c r="I3736" t="s">
        <v>3054</v>
      </c>
      <c r="J3736" t="s">
        <v>1611</v>
      </c>
      <c r="K3736">
        <v>42903</v>
      </c>
      <c r="L3736">
        <v>146.352</v>
      </c>
    </row>
    <row r="3737" spans="1:12">
      <c r="A3737" t="str">
        <v>CA-2017-146360</v>
      </c>
      <c r="B3737" t="str">
        <f>INDEX(Orders[Customer ID], MATCH(A3737, Orders[Order ID],0))</f>
        <v>SC-20305</v>
      </c>
      <c r="C3737" s="4">
        <f>INDEX(Orders[Order Date], MATCH(A3737, Orders[Order ID],0))</f>
        <v>42848</v>
      </c>
      <c r="D3737">
        <f>SUMIF(Orders[Order ID], A3737, Orders[Sales])</f>
        <v>155.34</v>
      </c>
      <c r="I3737" t="s">
        <v>3433</v>
      </c>
      <c r="J3737" t="s">
        <v>842</v>
      </c>
      <c r="K3737">
        <v>42848</v>
      </c>
      <c r="L3737">
        <v>155.34</v>
      </c>
    </row>
    <row r="3738" spans="1:12">
      <c r="A3738" t="str">
        <v>CA-2017-146367</v>
      </c>
      <c r="B3738" t="str">
        <f>INDEX(Orders[Customer ID], MATCH(A3738, Orders[Order ID],0))</f>
        <v>HM-14860</v>
      </c>
      <c r="C3738" s="4">
        <f>INDEX(Orders[Order Date], MATCH(A3738, Orders[Order ID],0))</f>
        <v>42951</v>
      </c>
      <c r="D3738">
        <f>SUMIF(Orders[Order ID], A3738, Orders[Sales])</f>
        <v>3.3180000000000001</v>
      </c>
      <c r="I3738" t="s">
        <v>2710</v>
      </c>
      <c r="J3738" t="s">
        <v>73</v>
      </c>
      <c r="K3738">
        <v>42951</v>
      </c>
      <c r="L3738">
        <v>3.3180000000000001</v>
      </c>
    </row>
    <row r="3739" spans="1:12">
      <c r="A3739" t="str">
        <v>CA-2017-146458</v>
      </c>
      <c r="B3739" t="str">
        <f>INDEX(Orders[Customer ID], MATCH(A3739, Orders[Order ID],0))</f>
        <v>RB-19435</v>
      </c>
      <c r="C3739" s="4">
        <f>INDEX(Orders[Order Date], MATCH(A3739, Orders[Order ID],0))</f>
        <v>43058</v>
      </c>
      <c r="D3739">
        <f>SUMIF(Orders[Order ID], A3739, Orders[Sales])</f>
        <v>22.96</v>
      </c>
      <c r="I3739" t="s">
        <v>1138</v>
      </c>
      <c r="J3739" t="s">
        <v>483</v>
      </c>
      <c r="K3739">
        <v>43058</v>
      </c>
      <c r="L3739">
        <v>22.96</v>
      </c>
    </row>
    <row r="3740" spans="1:12">
      <c r="A3740" t="str">
        <v>CA-2017-146493</v>
      </c>
      <c r="B3740" t="str">
        <f>INDEX(Orders[Customer ID], MATCH(A3740, Orders[Order ID],0))</f>
        <v>CV-12805</v>
      </c>
      <c r="C3740" s="4">
        <f>INDEX(Orders[Order Date], MATCH(A3740, Orders[Order ID],0))</f>
        <v>42887</v>
      </c>
      <c r="D3740">
        <f>SUMIF(Orders[Order ID], A3740, Orders[Sales])</f>
        <v>53.9</v>
      </c>
      <c r="I3740" t="s">
        <v>3179</v>
      </c>
      <c r="J3740" t="s">
        <v>115</v>
      </c>
      <c r="K3740">
        <v>42887</v>
      </c>
      <c r="L3740">
        <v>53.9</v>
      </c>
    </row>
    <row r="3741" spans="1:12">
      <c r="A3741" t="str">
        <v>CA-2017-146535</v>
      </c>
      <c r="B3741" t="str">
        <f>INDEX(Orders[Customer ID], MATCH(A3741, Orders[Order ID],0))</f>
        <v>FM-14290</v>
      </c>
      <c r="C3741" s="4">
        <f>INDEX(Orders[Order Date], MATCH(A3741, Orders[Order ID],0))</f>
        <v>43063</v>
      </c>
      <c r="D3741">
        <f>SUMIF(Orders[Order ID], A3741, Orders[Sales])</f>
        <v>1446.8400000000001</v>
      </c>
      <c r="I3741" t="s">
        <v>983</v>
      </c>
      <c r="J3741" t="s">
        <v>984</v>
      </c>
      <c r="K3741">
        <v>43063</v>
      </c>
      <c r="L3741">
        <v>1446.8400000000001</v>
      </c>
    </row>
    <row r="3742" spans="1:12">
      <c r="A3742" t="str">
        <v>CA-2017-146626</v>
      </c>
      <c r="B3742" t="str">
        <f>INDEX(Orders[Customer ID], MATCH(A3742, Orders[Order ID],0))</f>
        <v>BP-11185</v>
      </c>
      <c r="C3742" s="4">
        <f>INDEX(Orders[Order Date], MATCH(A3742, Orders[Order ID],0))</f>
        <v>43098</v>
      </c>
      <c r="D3742">
        <f>SUMIF(Orders[Order ID], A3742, Orders[Sales])</f>
        <v>101.12</v>
      </c>
      <c r="I3742" t="s">
        <v>44</v>
      </c>
      <c r="J3742" t="s">
        <v>45</v>
      </c>
      <c r="K3742">
        <v>43098</v>
      </c>
      <c r="L3742">
        <v>101.12</v>
      </c>
    </row>
    <row r="3743" spans="1:12">
      <c r="A3743" t="str">
        <v>CA-2017-146724</v>
      </c>
      <c r="B3743" t="str">
        <f>INDEX(Orders[Customer ID], MATCH(A3743, Orders[Order ID],0))</f>
        <v>HG-15025</v>
      </c>
      <c r="C3743" s="4">
        <f>INDEX(Orders[Order Date], MATCH(A3743, Orders[Order ID],0))</f>
        <v>43059</v>
      </c>
      <c r="D3743">
        <f>SUMIF(Orders[Order ID], A3743, Orders[Sales])</f>
        <v>22</v>
      </c>
      <c r="I3743" t="s">
        <v>1077</v>
      </c>
      <c r="J3743" t="s">
        <v>163</v>
      </c>
      <c r="K3743">
        <v>43059</v>
      </c>
      <c r="L3743">
        <v>22</v>
      </c>
    </row>
    <row r="3744" spans="1:12">
      <c r="A3744" t="str">
        <v>CA-2017-146780</v>
      </c>
      <c r="B3744" t="str">
        <f>INDEX(Orders[Customer ID], MATCH(A3744, Orders[Order ID],0))</f>
        <v>CV-12805</v>
      </c>
      <c r="C3744" s="4">
        <f>INDEX(Orders[Order Date], MATCH(A3744, Orders[Order ID],0))</f>
        <v>43094</v>
      </c>
      <c r="D3744">
        <f>SUMIF(Orders[Order ID], A3744, Orders[Sales])</f>
        <v>41.96</v>
      </c>
      <c r="I3744" t="s">
        <v>114</v>
      </c>
      <c r="J3744" t="s">
        <v>115</v>
      </c>
      <c r="K3744">
        <v>43094</v>
      </c>
      <c r="L3744">
        <v>41.96</v>
      </c>
    </row>
    <row r="3745" spans="1:12">
      <c r="A3745" t="str">
        <v>CA-2017-146920</v>
      </c>
      <c r="B3745" t="str">
        <f>INDEX(Orders[Customer ID], MATCH(A3745, Orders[Order ID],0))</f>
        <v>SC-20305</v>
      </c>
      <c r="C3745" s="4">
        <f>INDEX(Orders[Order Date], MATCH(A3745, Orders[Order ID],0))</f>
        <v>42975</v>
      </c>
      <c r="D3745">
        <f>SUMIF(Orders[Order ID], A3745, Orders[Sales])</f>
        <v>52.064</v>
      </c>
      <c r="I3745" t="s">
        <v>2538</v>
      </c>
      <c r="J3745" t="s">
        <v>842</v>
      </c>
      <c r="K3745">
        <v>42975</v>
      </c>
      <c r="L3745">
        <v>52.064</v>
      </c>
    </row>
    <row r="3746" spans="1:12">
      <c r="A3746" t="str">
        <v>CA-2017-146983</v>
      </c>
      <c r="B3746" t="str">
        <f>INDEX(Orders[Customer ID], MATCH(A3746, Orders[Order ID],0))</f>
        <v>AH-10210</v>
      </c>
      <c r="C3746" s="4">
        <f>INDEX(Orders[Order Date], MATCH(A3746, Orders[Order ID],0))</f>
        <v>42980</v>
      </c>
      <c r="D3746">
        <f>SUMIF(Orders[Order ID], A3746, Orders[Sales])</f>
        <v>1577.94</v>
      </c>
      <c r="I3746" t="s">
        <v>2496</v>
      </c>
      <c r="J3746" t="s">
        <v>160</v>
      </c>
      <c r="K3746">
        <v>42980</v>
      </c>
      <c r="L3746">
        <v>1577.94</v>
      </c>
    </row>
    <row r="3747" spans="1:12">
      <c r="A3747" t="str">
        <v>CA-2017-147032</v>
      </c>
      <c r="B3747" t="str">
        <f>INDEX(Orders[Customer ID], MATCH(A3747, Orders[Order ID],0))</f>
        <v>LB-16795</v>
      </c>
      <c r="C3747" s="4">
        <f>INDEX(Orders[Order Date], MATCH(A3747, Orders[Order ID],0))</f>
        <v>42947</v>
      </c>
      <c r="D3747">
        <f>SUMIF(Orders[Order ID], A3747, Orders[Sales])</f>
        <v>872.5</v>
      </c>
      <c r="I3747" t="s">
        <v>2743</v>
      </c>
      <c r="J3747" t="s">
        <v>2744</v>
      </c>
      <c r="K3747">
        <v>42947</v>
      </c>
      <c r="L3747">
        <v>872.5</v>
      </c>
    </row>
    <row r="3748" spans="1:12">
      <c r="A3748" t="str">
        <v>CA-2017-147039</v>
      </c>
      <c r="B3748" t="str">
        <f>INDEX(Orders[Customer ID], MATCH(A3748, Orders[Order ID],0))</f>
        <v>AA-10315</v>
      </c>
      <c r="C3748" s="4">
        <f>INDEX(Orders[Order Date], MATCH(A3748, Orders[Order ID],0))</f>
        <v>42915</v>
      </c>
      <c r="D3748">
        <f>SUMIF(Orders[Order ID], A3748, Orders[Sales])</f>
        <v>374.48</v>
      </c>
      <c r="I3748" t="s">
        <v>2963</v>
      </c>
      <c r="J3748" t="s">
        <v>2964</v>
      </c>
      <c r="K3748">
        <v>42915</v>
      </c>
      <c r="L3748">
        <v>374.48</v>
      </c>
    </row>
    <row r="3749" spans="1:12">
      <c r="A3749" t="str">
        <v>CA-2017-147144</v>
      </c>
      <c r="B3749" t="str">
        <f>INDEX(Orders[Customer ID], MATCH(A3749, Orders[Order ID],0))</f>
        <v>MZ-17335</v>
      </c>
      <c r="C3749" s="4">
        <f>INDEX(Orders[Order Date], MATCH(A3749, Orders[Order ID],0))</f>
        <v>42820</v>
      </c>
      <c r="D3749">
        <f>SUMIF(Orders[Order ID], A3749, Orders[Sales])</f>
        <v>19.829999999999998</v>
      </c>
      <c r="I3749" t="s">
        <v>3589</v>
      </c>
      <c r="J3749" t="s">
        <v>872</v>
      </c>
      <c r="K3749">
        <v>42820</v>
      </c>
      <c r="L3749">
        <v>19.829999999999998</v>
      </c>
    </row>
    <row r="3750" spans="1:12">
      <c r="A3750" t="str">
        <v>CA-2017-147207</v>
      </c>
      <c r="B3750" t="str">
        <f>INDEX(Orders[Customer ID], MATCH(A3750, Orders[Order ID],0))</f>
        <v>TS-21655</v>
      </c>
      <c r="C3750" s="4">
        <f>INDEX(Orders[Order Date], MATCH(A3750, Orders[Order ID],0))</f>
        <v>42737</v>
      </c>
      <c r="D3750">
        <f>SUMIF(Orders[Order ID], A3750, Orders[Sales])</f>
        <v>1322.75</v>
      </c>
      <c r="I3750" t="s">
        <v>3919</v>
      </c>
      <c r="J3750" t="s">
        <v>3348</v>
      </c>
      <c r="K3750">
        <v>42737</v>
      </c>
      <c r="L3750">
        <v>1322.75</v>
      </c>
    </row>
    <row r="3751" spans="1:12">
      <c r="A3751" t="str">
        <v>CA-2017-147228</v>
      </c>
      <c r="B3751" t="str">
        <f>INDEX(Orders[Customer ID], MATCH(A3751, Orders[Order ID],0))</f>
        <v>SO-20335</v>
      </c>
      <c r="C3751" s="4">
        <f>INDEX(Orders[Order Date], MATCH(A3751, Orders[Order ID],0))</f>
        <v>42987</v>
      </c>
      <c r="D3751">
        <f>SUMIF(Orders[Order ID], A3751, Orders[Sales])</f>
        <v>458.98400000000004</v>
      </c>
      <c r="I3751" t="s">
        <v>2339</v>
      </c>
      <c r="J3751" t="s">
        <v>832</v>
      </c>
      <c r="K3751">
        <v>42987</v>
      </c>
      <c r="L3751">
        <v>458.98400000000004</v>
      </c>
    </row>
    <row r="3752" spans="1:12">
      <c r="A3752" t="str">
        <v>CA-2017-147277</v>
      </c>
      <c r="B3752" t="str">
        <f>INDEX(Orders[Customer ID], MATCH(A3752, Orders[Order ID],0))</f>
        <v>EB-13705</v>
      </c>
      <c r="C3752" s="4">
        <f>INDEX(Orders[Order Date], MATCH(A3752, Orders[Order ID],0))</f>
        <v>43028</v>
      </c>
      <c r="D3752">
        <f>SUMIF(Orders[Order ID], A3752, Orders[Sales])</f>
        <v>949.77199999999993</v>
      </c>
      <c r="I3752" t="s">
        <v>1726</v>
      </c>
      <c r="J3752" t="s">
        <v>1283</v>
      </c>
      <c r="K3752">
        <v>43028</v>
      </c>
      <c r="L3752">
        <v>949.77199999999993</v>
      </c>
    </row>
    <row r="3753" spans="1:12">
      <c r="A3753" t="str">
        <v>CA-2017-147291</v>
      </c>
      <c r="B3753" t="str">
        <f>INDEX(Orders[Customer ID], MATCH(A3753, Orders[Order ID],0))</f>
        <v>MJ-17740</v>
      </c>
      <c r="C3753" s="4">
        <f>INDEX(Orders[Order Date], MATCH(A3753, Orders[Order ID],0))</f>
        <v>42805</v>
      </c>
      <c r="D3753">
        <f>SUMIF(Orders[Order ID], A3753, Orders[Sales])</f>
        <v>895.92</v>
      </c>
      <c r="I3753" t="s">
        <v>3680</v>
      </c>
      <c r="J3753" t="s">
        <v>617</v>
      </c>
      <c r="K3753">
        <v>42805</v>
      </c>
      <c r="L3753">
        <v>895.92</v>
      </c>
    </row>
    <row r="3754" spans="1:12">
      <c r="A3754" t="str">
        <v>CA-2017-147333</v>
      </c>
      <c r="B3754" t="str">
        <f>INDEX(Orders[Customer ID], MATCH(A3754, Orders[Order ID],0))</f>
        <v>KL-16555</v>
      </c>
      <c r="C3754" s="4">
        <f>INDEX(Orders[Order Date], MATCH(A3754, Orders[Order ID],0))</f>
        <v>43083</v>
      </c>
      <c r="D3754">
        <f>SUMIF(Orders[Order ID], A3754, Orders[Sales])</f>
        <v>204.55</v>
      </c>
      <c r="I3754" t="s">
        <v>417</v>
      </c>
      <c r="J3754" t="s">
        <v>418</v>
      </c>
      <c r="K3754">
        <v>43083</v>
      </c>
      <c r="L3754">
        <v>204.55</v>
      </c>
    </row>
    <row r="3755" spans="1:12">
      <c r="A3755" t="str">
        <v>CA-2017-147354</v>
      </c>
      <c r="B3755" t="str">
        <f>INDEX(Orders[Customer ID], MATCH(A3755, Orders[Order ID],0))</f>
        <v>KB-16315</v>
      </c>
      <c r="C3755" s="4">
        <f>INDEX(Orders[Order Date], MATCH(A3755, Orders[Order ID],0))</f>
        <v>42803</v>
      </c>
      <c r="D3755">
        <f>SUMIF(Orders[Order ID], A3755, Orders[Sales])</f>
        <v>510.82399999999996</v>
      </c>
      <c r="I3755" t="s">
        <v>3695</v>
      </c>
      <c r="J3755" t="s">
        <v>3696</v>
      </c>
      <c r="K3755">
        <v>42803</v>
      </c>
      <c r="L3755">
        <v>510.82399999999996</v>
      </c>
    </row>
    <row r="3756" spans="1:12">
      <c r="A3756" t="str">
        <v>CA-2017-147361</v>
      </c>
      <c r="B3756" t="str">
        <f>INDEX(Orders[Customer ID], MATCH(A3756, Orders[Order ID],0))</f>
        <v>SB-20290</v>
      </c>
      <c r="C3756" s="4">
        <f>INDEX(Orders[Order Date], MATCH(A3756, Orders[Order ID],0))</f>
        <v>42987</v>
      </c>
      <c r="D3756">
        <f>SUMIF(Orders[Order ID], A3756, Orders[Sales])</f>
        <v>685.26</v>
      </c>
      <c r="I3756" t="s">
        <v>2338</v>
      </c>
      <c r="J3756" t="s">
        <v>1250</v>
      </c>
      <c r="K3756">
        <v>42987</v>
      </c>
      <c r="L3756">
        <v>685.26</v>
      </c>
    </row>
    <row r="3757" spans="1:12">
      <c r="A3757" t="str">
        <v>CA-2017-147403</v>
      </c>
      <c r="B3757" t="str">
        <f>INDEX(Orders[Customer ID], MATCH(A3757, Orders[Order ID],0))</f>
        <v>KH-16630</v>
      </c>
      <c r="C3757" s="4">
        <f>INDEX(Orders[Order Date], MATCH(A3757, Orders[Order ID],0))</f>
        <v>42988</v>
      </c>
      <c r="D3757">
        <f>SUMIF(Orders[Order ID], A3757, Orders[Sales])</f>
        <v>85.055999999999997</v>
      </c>
      <c r="I3757" t="s">
        <v>2329</v>
      </c>
      <c r="J3757" t="s">
        <v>1543</v>
      </c>
      <c r="K3757">
        <v>42988</v>
      </c>
      <c r="L3757">
        <v>85.055999999999997</v>
      </c>
    </row>
    <row r="3758" spans="1:12">
      <c r="A3758" t="str">
        <v>CA-2017-147410</v>
      </c>
      <c r="B3758" t="str">
        <f>INDEX(Orders[Customer ID], MATCH(A3758, Orders[Order ID],0))</f>
        <v>EJ-14155</v>
      </c>
      <c r="C3758" s="4">
        <f>INDEX(Orders[Order Date], MATCH(A3758, Orders[Order ID],0))</f>
        <v>42982</v>
      </c>
      <c r="D3758">
        <f>SUMIF(Orders[Order ID], A3758, Orders[Sales])</f>
        <v>421.1</v>
      </c>
      <c r="I3758" t="s">
        <v>2443</v>
      </c>
      <c r="J3758" t="s">
        <v>1515</v>
      </c>
      <c r="K3758">
        <v>42982</v>
      </c>
      <c r="L3758">
        <v>421.1</v>
      </c>
    </row>
    <row r="3759" spans="1:12">
      <c r="A3759" t="str">
        <v>CA-2017-147452</v>
      </c>
      <c r="B3759" t="str">
        <f>INDEX(Orders[Customer ID], MATCH(A3759, Orders[Order ID],0))</f>
        <v>CS-11845</v>
      </c>
      <c r="C3759" s="4">
        <f>INDEX(Orders[Order Date], MATCH(A3759, Orders[Order ID],0))</f>
        <v>43008</v>
      </c>
      <c r="D3759">
        <f>SUMIF(Orders[Order ID], A3759, Orders[Sales])</f>
        <v>183.58999999999997</v>
      </c>
      <c r="I3759" t="s">
        <v>1977</v>
      </c>
      <c r="J3759" t="s">
        <v>1978</v>
      </c>
      <c r="K3759">
        <v>43008</v>
      </c>
      <c r="L3759">
        <v>183.58999999999997</v>
      </c>
    </row>
    <row r="3760" spans="1:12">
      <c r="A3760" t="str">
        <v>CA-2017-147550</v>
      </c>
      <c r="B3760" t="str">
        <f>INDEX(Orders[Customer ID], MATCH(A3760, Orders[Order ID],0))</f>
        <v>KE-16420</v>
      </c>
      <c r="C3760" s="4">
        <f>INDEX(Orders[Order Date], MATCH(A3760, Orders[Order ID],0))</f>
        <v>43073</v>
      </c>
      <c r="D3760">
        <f>SUMIF(Orders[Order ID], A3760, Orders[Sales])</f>
        <v>11.352</v>
      </c>
      <c r="I3760" t="s">
        <v>704</v>
      </c>
      <c r="J3760" t="s">
        <v>705</v>
      </c>
      <c r="K3760">
        <v>43073</v>
      </c>
      <c r="L3760">
        <v>11.352</v>
      </c>
    </row>
    <row r="3761" spans="1:12">
      <c r="A3761" t="str">
        <v>CA-2017-147564</v>
      </c>
      <c r="B3761" t="str">
        <f>INDEX(Orders[Customer ID], MATCH(A3761, Orders[Order ID],0))</f>
        <v>BP-11155</v>
      </c>
      <c r="C3761" s="4">
        <f>INDEX(Orders[Order Date], MATCH(A3761, Orders[Order ID],0))</f>
        <v>43010</v>
      </c>
      <c r="D3761">
        <f>SUMIF(Orders[Order ID], A3761, Orders[Sales])</f>
        <v>49.12</v>
      </c>
      <c r="I3761" t="s">
        <v>1941</v>
      </c>
      <c r="J3761" t="s">
        <v>1942</v>
      </c>
      <c r="K3761">
        <v>43010</v>
      </c>
      <c r="L3761">
        <v>49.12</v>
      </c>
    </row>
    <row r="3762" spans="1:12">
      <c r="A3762" t="str">
        <v>CA-2017-147725</v>
      </c>
      <c r="B3762" t="str">
        <f>INDEX(Orders[Customer ID], MATCH(A3762, Orders[Order ID],0))</f>
        <v>LT-17110</v>
      </c>
      <c r="C3762" s="4">
        <f>INDEX(Orders[Order Date], MATCH(A3762, Orders[Order ID],0))</f>
        <v>42992</v>
      </c>
      <c r="D3762">
        <f>SUMIF(Orders[Order ID], A3762, Orders[Sales])</f>
        <v>70.95</v>
      </c>
      <c r="I3762" t="s">
        <v>2266</v>
      </c>
      <c r="J3762" t="s">
        <v>928</v>
      </c>
      <c r="K3762">
        <v>42992</v>
      </c>
      <c r="L3762">
        <v>70.95</v>
      </c>
    </row>
    <row r="3763" spans="1:12">
      <c r="A3763" t="str">
        <v>CA-2017-147753</v>
      </c>
      <c r="B3763" t="str">
        <f>INDEX(Orders[Customer ID], MATCH(A3763, Orders[Order ID],0))</f>
        <v>PK-19075</v>
      </c>
      <c r="C3763" s="4">
        <f>INDEX(Orders[Order Date], MATCH(A3763, Orders[Order ID],0))</f>
        <v>42799</v>
      </c>
      <c r="D3763">
        <f>SUMIF(Orders[Order ID], A3763, Orders[Sales])</f>
        <v>25.06</v>
      </c>
      <c r="I3763" t="s">
        <v>3709</v>
      </c>
      <c r="J3763" t="s">
        <v>287</v>
      </c>
      <c r="K3763">
        <v>42799</v>
      </c>
      <c r="L3763">
        <v>25.06</v>
      </c>
    </row>
    <row r="3764" spans="1:12">
      <c r="A3764" t="str">
        <v>CA-2017-147760</v>
      </c>
      <c r="B3764" t="str">
        <f>INDEX(Orders[Customer ID], MATCH(A3764, Orders[Order ID],0))</f>
        <v>KL-16555</v>
      </c>
      <c r="C3764" s="4">
        <f>INDEX(Orders[Order Date], MATCH(A3764, Orders[Order ID],0))</f>
        <v>43043</v>
      </c>
      <c r="D3764">
        <f>SUMIF(Orders[Order ID], A3764, Orders[Sales])</f>
        <v>1883.7240000000002</v>
      </c>
      <c r="I3764" t="s">
        <v>1482</v>
      </c>
      <c r="J3764" t="s">
        <v>418</v>
      </c>
      <c r="K3764">
        <v>43043</v>
      </c>
      <c r="L3764">
        <v>1883.7240000000002</v>
      </c>
    </row>
    <row r="3765" spans="1:12">
      <c r="A3765" t="str">
        <v>CA-2017-147767</v>
      </c>
      <c r="B3765" t="str">
        <f>INDEX(Orders[Customer ID], MATCH(A3765, Orders[Order ID],0))</f>
        <v>SV-20935</v>
      </c>
      <c r="C3765" s="4">
        <f>INDEX(Orders[Order Date], MATCH(A3765, Orders[Order ID],0))</f>
        <v>43071</v>
      </c>
      <c r="D3765">
        <f>SUMIF(Orders[Order ID], A3765, Orders[Sales])</f>
        <v>67.86</v>
      </c>
      <c r="I3765" t="s">
        <v>787</v>
      </c>
      <c r="J3765" t="s">
        <v>94</v>
      </c>
      <c r="K3765">
        <v>43071</v>
      </c>
      <c r="L3765">
        <v>67.86</v>
      </c>
    </row>
    <row r="3766" spans="1:12">
      <c r="A3766" t="str">
        <v>CA-2017-147844</v>
      </c>
      <c r="B3766" t="str">
        <f>INDEX(Orders[Customer ID], MATCH(A3766, Orders[Order ID],0))</f>
        <v>DD-13570</v>
      </c>
      <c r="C3766" s="4">
        <f>INDEX(Orders[Order Date], MATCH(A3766, Orders[Order ID],0))</f>
        <v>42857</v>
      </c>
      <c r="D3766">
        <f>SUMIF(Orders[Order ID], A3766, Orders[Sales])</f>
        <v>109.62</v>
      </c>
      <c r="I3766" t="s">
        <v>3375</v>
      </c>
      <c r="J3766" t="s">
        <v>1130</v>
      </c>
      <c r="K3766">
        <v>42857</v>
      </c>
      <c r="L3766">
        <v>109.62</v>
      </c>
    </row>
    <row r="3767" spans="1:12">
      <c r="A3767" t="str">
        <v>CA-2017-147942</v>
      </c>
      <c r="B3767" t="str">
        <f>INDEX(Orders[Customer ID], MATCH(A3767, Orders[Order ID],0))</f>
        <v>MS-17365</v>
      </c>
      <c r="C3767" s="4">
        <f>INDEX(Orders[Order Date], MATCH(A3767, Orders[Order ID],0))</f>
        <v>42826</v>
      </c>
      <c r="D3767">
        <f>SUMIF(Orders[Order ID], A3767, Orders[Sales])</f>
        <v>127.46000000000001</v>
      </c>
      <c r="I3767" t="s">
        <v>3545</v>
      </c>
      <c r="J3767" t="s">
        <v>3546</v>
      </c>
      <c r="K3767">
        <v>42826</v>
      </c>
      <c r="L3767">
        <v>127.46000000000001</v>
      </c>
    </row>
    <row r="3768" spans="1:12">
      <c r="A3768" t="str">
        <v>CA-2017-147956</v>
      </c>
      <c r="B3768" t="str">
        <f>INDEX(Orders[Customer ID], MATCH(A3768, Orders[Order ID],0))</f>
        <v>AH-10210</v>
      </c>
      <c r="C3768" s="4">
        <f>INDEX(Orders[Order Date], MATCH(A3768, Orders[Order ID],0))</f>
        <v>43093</v>
      </c>
      <c r="D3768">
        <f>SUMIF(Orders[Order ID], A3768, Orders[Sales])</f>
        <v>1003.62</v>
      </c>
      <c r="I3768" t="s">
        <v>159</v>
      </c>
      <c r="J3768" t="s">
        <v>160</v>
      </c>
      <c r="K3768">
        <v>43093</v>
      </c>
      <c r="L3768">
        <v>1003.62</v>
      </c>
    </row>
    <row r="3769" spans="1:12">
      <c r="A3769" t="str">
        <v>CA-2017-148012</v>
      </c>
      <c r="B3769" t="str">
        <f>INDEX(Orders[Customer ID], MATCH(A3769, Orders[Order ID],0))</f>
        <v>KM-16225</v>
      </c>
      <c r="C3769" s="4">
        <f>INDEX(Orders[Order Date], MATCH(A3769, Orders[Order ID],0))</f>
        <v>43078</v>
      </c>
      <c r="D3769">
        <f>SUMIF(Orders[Order ID], A3769, Orders[Sales])</f>
        <v>2.6240000000000001</v>
      </c>
      <c r="I3769" t="s">
        <v>540</v>
      </c>
      <c r="J3769" t="s">
        <v>392</v>
      </c>
      <c r="K3769">
        <v>43078</v>
      </c>
      <c r="L3769">
        <v>2.6240000000000001</v>
      </c>
    </row>
    <row r="3770" spans="1:12">
      <c r="A3770" t="str">
        <v>CA-2017-148068</v>
      </c>
      <c r="B3770" t="str">
        <f>INDEX(Orders[Customer ID], MATCH(A3770, Orders[Order ID],0))</f>
        <v>MM-18280</v>
      </c>
      <c r="C3770" s="4">
        <f>INDEX(Orders[Order Date], MATCH(A3770, Orders[Order ID],0))</f>
        <v>42996</v>
      </c>
      <c r="D3770">
        <f>SUMIF(Orders[Order ID], A3770, Orders[Sales])</f>
        <v>29.26</v>
      </c>
      <c r="I3770" t="s">
        <v>2187</v>
      </c>
      <c r="J3770" t="s">
        <v>1898</v>
      </c>
      <c r="K3770">
        <v>42996</v>
      </c>
      <c r="L3770">
        <v>29.26</v>
      </c>
    </row>
    <row r="3771" spans="1:12">
      <c r="A3771" t="str">
        <v>CA-2017-148138</v>
      </c>
      <c r="B3771" t="str">
        <f>INDEX(Orders[Customer ID], MATCH(A3771, Orders[Order ID],0))</f>
        <v>ME-18010</v>
      </c>
      <c r="C3771" s="4">
        <f>INDEX(Orders[Order Date], MATCH(A3771, Orders[Order ID],0))</f>
        <v>43007</v>
      </c>
      <c r="D3771">
        <f>SUMIF(Orders[Order ID], A3771, Orders[Sales])</f>
        <v>51.167999999999999</v>
      </c>
      <c r="I3771" t="s">
        <v>2008</v>
      </c>
      <c r="J3771" t="s">
        <v>2009</v>
      </c>
      <c r="K3771">
        <v>43007</v>
      </c>
      <c r="L3771">
        <v>51.167999999999999</v>
      </c>
    </row>
    <row r="3772" spans="1:12">
      <c r="A3772" t="str">
        <v>CA-2017-148145</v>
      </c>
      <c r="B3772" t="str">
        <f>INDEX(Orders[Customer ID], MATCH(A3772, Orders[Order ID],0))</f>
        <v>SW-20275</v>
      </c>
      <c r="C3772" s="4">
        <f>INDEX(Orders[Order Date], MATCH(A3772, Orders[Order ID],0))</f>
        <v>42812</v>
      </c>
      <c r="D3772">
        <f>SUMIF(Orders[Order ID], A3772, Orders[Sales])</f>
        <v>46.2</v>
      </c>
      <c r="I3772" t="s">
        <v>3644</v>
      </c>
      <c r="J3772" t="s">
        <v>851</v>
      </c>
      <c r="K3772">
        <v>42812</v>
      </c>
      <c r="L3772">
        <v>46.2</v>
      </c>
    </row>
    <row r="3773" spans="1:12">
      <c r="A3773" t="str">
        <v>CA-2017-148166</v>
      </c>
      <c r="B3773" t="str">
        <f>INDEX(Orders[Customer ID], MATCH(A3773, Orders[Order ID],0))</f>
        <v>NK-18490</v>
      </c>
      <c r="C3773" s="4">
        <f>INDEX(Orders[Order Date], MATCH(A3773, Orders[Order ID],0))</f>
        <v>43029</v>
      </c>
      <c r="D3773">
        <f>SUMIF(Orders[Order ID], A3773, Orders[Sales])</f>
        <v>17.856000000000002</v>
      </c>
      <c r="I3773" t="s">
        <v>1710</v>
      </c>
      <c r="J3773" t="s">
        <v>1711</v>
      </c>
      <c r="K3773">
        <v>43029</v>
      </c>
      <c r="L3773">
        <v>17.856000000000002</v>
      </c>
    </row>
    <row r="3774" spans="1:12">
      <c r="A3774" t="str">
        <v>CA-2017-148264</v>
      </c>
      <c r="B3774" t="str">
        <f>INDEX(Orders[Customer ID], MATCH(A3774, Orders[Order ID],0))</f>
        <v>LF-17185</v>
      </c>
      <c r="C3774" s="4">
        <f>INDEX(Orders[Order Date], MATCH(A3774, Orders[Order ID],0))</f>
        <v>43077</v>
      </c>
      <c r="D3774">
        <f>SUMIF(Orders[Order ID], A3774, Orders[Sales])</f>
        <v>218.81</v>
      </c>
      <c r="I3774" t="s">
        <v>591</v>
      </c>
      <c r="J3774" t="s">
        <v>592</v>
      </c>
      <c r="K3774">
        <v>43077</v>
      </c>
      <c r="L3774">
        <v>218.81</v>
      </c>
    </row>
    <row r="3775" spans="1:12">
      <c r="A3775" t="str">
        <v>CA-2017-148320</v>
      </c>
      <c r="B3775" t="str">
        <f>INDEX(Orders[Customer ID], MATCH(A3775, Orders[Order ID],0))</f>
        <v>PG-18895</v>
      </c>
      <c r="C3775" s="4">
        <f>INDEX(Orders[Order Date], MATCH(A3775, Orders[Order ID],0))</f>
        <v>43042</v>
      </c>
      <c r="D3775">
        <f>SUMIF(Orders[Order ID], A3775, Orders[Sales])</f>
        <v>35.880000000000003</v>
      </c>
      <c r="I3775" t="s">
        <v>1519</v>
      </c>
      <c r="J3775" t="s">
        <v>1520</v>
      </c>
      <c r="K3775">
        <v>43042</v>
      </c>
      <c r="L3775">
        <v>35.880000000000003</v>
      </c>
    </row>
    <row r="3776" spans="1:12">
      <c r="A3776" t="str">
        <v>CA-2017-148355</v>
      </c>
      <c r="B3776" t="str">
        <f>INDEX(Orders[Customer ID], MATCH(A3776, Orders[Order ID],0))</f>
        <v>NC-18535</v>
      </c>
      <c r="C3776" s="4">
        <f>INDEX(Orders[Order Date], MATCH(A3776, Orders[Order ID],0))</f>
        <v>43093</v>
      </c>
      <c r="D3776">
        <f>SUMIF(Orders[Order ID], A3776, Orders[Sales])</f>
        <v>31.740000000000002</v>
      </c>
      <c r="I3776" t="s">
        <v>186</v>
      </c>
      <c r="J3776" t="s">
        <v>187</v>
      </c>
      <c r="K3776">
        <v>43093</v>
      </c>
      <c r="L3776">
        <v>31.740000000000002</v>
      </c>
    </row>
    <row r="3777" spans="1:12">
      <c r="A3777" t="str">
        <v>CA-2017-148404</v>
      </c>
      <c r="B3777" t="str">
        <f>INDEX(Orders[Customer ID], MATCH(A3777, Orders[Order ID],0))</f>
        <v>Dp-13240</v>
      </c>
      <c r="C3777" s="4">
        <f>INDEX(Orders[Order Date], MATCH(A3777, Orders[Order ID],0))</f>
        <v>43015</v>
      </c>
      <c r="D3777">
        <f>SUMIF(Orders[Order ID], A3777, Orders[Sales])</f>
        <v>1027.21</v>
      </c>
      <c r="I3777" t="s">
        <v>1884</v>
      </c>
      <c r="J3777" t="s">
        <v>1885</v>
      </c>
      <c r="K3777">
        <v>43015</v>
      </c>
      <c r="L3777">
        <v>1027.21</v>
      </c>
    </row>
    <row r="3778" spans="1:12">
      <c r="A3778" t="str">
        <v>CA-2017-148411</v>
      </c>
      <c r="B3778" t="str">
        <f>INDEX(Orders[Customer ID], MATCH(A3778, Orders[Order ID],0))</f>
        <v>RO-19780</v>
      </c>
      <c r="C3778" s="4">
        <f>INDEX(Orders[Order Date], MATCH(A3778, Orders[Order ID],0))</f>
        <v>43002</v>
      </c>
      <c r="D3778">
        <f>SUMIF(Orders[Order ID], A3778, Orders[Sales])</f>
        <v>531.88800000000003</v>
      </c>
      <c r="I3778" t="s">
        <v>2086</v>
      </c>
      <c r="J3778" t="s">
        <v>967</v>
      </c>
      <c r="K3778">
        <v>43002</v>
      </c>
      <c r="L3778">
        <v>531.88800000000003</v>
      </c>
    </row>
    <row r="3779" spans="1:12">
      <c r="A3779" t="str">
        <v>CA-2017-148446</v>
      </c>
      <c r="B3779" t="str">
        <f>INDEX(Orders[Customer ID], MATCH(A3779, Orders[Order ID],0))</f>
        <v>MC-17845</v>
      </c>
      <c r="C3779" s="4">
        <f>INDEX(Orders[Order Date], MATCH(A3779, Orders[Order ID],0))</f>
        <v>43079</v>
      </c>
      <c r="D3779">
        <f>SUMIF(Orders[Order ID], A3779, Orders[Sales])</f>
        <v>1669.6</v>
      </c>
      <c r="I3779" t="s">
        <v>493</v>
      </c>
      <c r="J3779" t="s">
        <v>39</v>
      </c>
      <c r="K3779">
        <v>43079</v>
      </c>
      <c r="L3779">
        <v>1669.6</v>
      </c>
    </row>
    <row r="3780" spans="1:12">
      <c r="A3780" t="str">
        <v>CA-2017-148474</v>
      </c>
      <c r="B3780" t="str">
        <f>INDEX(Orders[Customer ID], MATCH(A3780, Orders[Order ID],0))</f>
        <v>ME-17320</v>
      </c>
      <c r="C3780" s="4">
        <f>INDEX(Orders[Order Date], MATCH(A3780, Orders[Order ID],0))</f>
        <v>42898</v>
      </c>
      <c r="D3780">
        <f>SUMIF(Orders[Order ID], A3780, Orders[Sales])</f>
        <v>544.14</v>
      </c>
      <c r="I3780" t="s">
        <v>3090</v>
      </c>
      <c r="J3780" t="s">
        <v>1147</v>
      </c>
      <c r="K3780">
        <v>42898</v>
      </c>
      <c r="L3780">
        <v>544.14</v>
      </c>
    </row>
    <row r="3781" spans="1:12">
      <c r="A3781" t="str">
        <v>CA-2017-148642</v>
      </c>
      <c r="B3781" t="str">
        <f>INDEX(Orders[Customer ID], MATCH(A3781, Orders[Order ID],0))</f>
        <v>DW-13540</v>
      </c>
      <c r="C3781" s="4">
        <f>INDEX(Orders[Order Date], MATCH(A3781, Orders[Order ID],0))</f>
        <v>42800</v>
      </c>
      <c r="D3781">
        <f>SUMIF(Orders[Order ID], A3781, Orders[Sales])</f>
        <v>68.415999999999997</v>
      </c>
      <c r="I3781" t="s">
        <v>3708</v>
      </c>
      <c r="J3781" t="s">
        <v>2092</v>
      </c>
      <c r="K3781">
        <v>42800</v>
      </c>
      <c r="L3781">
        <v>68.415999999999997</v>
      </c>
    </row>
    <row r="3782" spans="1:12">
      <c r="A3782" t="str">
        <v>CA-2017-148691</v>
      </c>
      <c r="B3782" t="str">
        <f>INDEX(Orders[Customer ID], MATCH(A3782, Orders[Order ID],0))</f>
        <v>CS-12460</v>
      </c>
      <c r="C3782" s="4">
        <f>INDEX(Orders[Order Date], MATCH(A3782, Orders[Order ID],0))</f>
        <v>43072</v>
      </c>
      <c r="D3782">
        <f>SUMIF(Orders[Order ID], A3782, Orders[Sales])</f>
        <v>238.684</v>
      </c>
      <c r="I3782" t="s">
        <v>707</v>
      </c>
      <c r="J3782" t="s">
        <v>708</v>
      </c>
      <c r="K3782">
        <v>43072</v>
      </c>
      <c r="L3782">
        <v>238.684</v>
      </c>
    </row>
    <row r="3783" spans="1:12">
      <c r="A3783" t="str">
        <v>CA-2017-148810</v>
      </c>
      <c r="B3783" t="str">
        <f>INDEX(Orders[Customer ID], MATCH(A3783, Orders[Order ID],0))</f>
        <v>DR-12880</v>
      </c>
      <c r="C3783" s="4">
        <f>INDEX(Orders[Order Date], MATCH(A3783, Orders[Order ID],0))</f>
        <v>42912</v>
      </c>
      <c r="D3783">
        <f>SUMIF(Orders[Order ID], A3783, Orders[Sales])</f>
        <v>287.42400000000004</v>
      </c>
      <c r="I3783" t="s">
        <v>2989</v>
      </c>
      <c r="J3783" t="s">
        <v>99</v>
      </c>
      <c r="K3783">
        <v>42912</v>
      </c>
      <c r="L3783">
        <v>287.42400000000004</v>
      </c>
    </row>
    <row r="3784" spans="1:12">
      <c r="A3784" t="str">
        <v>CA-2017-148922</v>
      </c>
      <c r="B3784" t="str">
        <f>INDEX(Orders[Customer ID], MATCH(A3784, Orders[Order ID],0))</f>
        <v>SU-20665</v>
      </c>
      <c r="C3784" s="4">
        <f>INDEX(Orders[Order Date], MATCH(A3784, Orders[Order ID],0))</f>
        <v>43079</v>
      </c>
      <c r="D3784">
        <f>SUMIF(Orders[Order ID], A3784, Orders[Sales])</f>
        <v>684.78000000000009</v>
      </c>
      <c r="I3784" t="s">
        <v>507</v>
      </c>
      <c r="J3784" t="s">
        <v>508</v>
      </c>
      <c r="K3784">
        <v>43079</v>
      </c>
      <c r="L3784">
        <v>684.78000000000009</v>
      </c>
    </row>
    <row r="3785" spans="1:12">
      <c r="A3785" t="str">
        <v>CA-2017-148929</v>
      </c>
      <c r="B3785" t="str">
        <f>INDEX(Orders[Customer ID], MATCH(A3785, Orders[Order ID],0))</f>
        <v>SP-20620</v>
      </c>
      <c r="C3785" s="4">
        <f>INDEX(Orders[Order Date], MATCH(A3785, Orders[Order ID],0))</f>
        <v>42985</v>
      </c>
      <c r="D3785">
        <f>SUMIF(Orders[Order ID], A3785, Orders[Sales])</f>
        <v>478.08</v>
      </c>
      <c r="I3785" t="s">
        <v>2384</v>
      </c>
      <c r="J3785" t="s">
        <v>1266</v>
      </c>
      <c r="K3785">
        <v>42985</v>
      </c>
      <c r="L3785">
        <v>478.08</v>
      </c>
    </row>
    <row r="3786" spans="1:12">
      <c r="A3786" t="str">
        <v>CA-2017-148985</v>
      </c>
      <c r="B3786" t="str">
        <f>INDEX(Orders[Customer ID], MATCH(A3786, Orders[Order ID],0))</f>
        <v>TB-21190</v>
      </c>
      <c r="C3786" s="4">
        <f>INDEX(Orders[Order Date], MATCH(A3786, Orders[Order ID],0))</f>
        <v>43050</v>
      </c>
      <c r="D3786">
        <f>SUMIF(Orders[Order ID], A3786, Orders[Sales])</f>
        <v>34.92</v>
      </c>
      <c r="I3786" t="s">
        <v>1345</v>
      </c>
      <c r="J3786" t="s">
        <v>1346</v>
      </c>
      <c r="K3786">
        <v>43050</v>
      </c>
      <c r="L3786">
        <v>34.92</v>
      </c>
    </row>
    <row r="3787" spans="1:12">
      <c r="A3787" t="str">
        <v>CA-2017-148992</v>
      </c>
      <c r="B3787" t="str">
        <f>INDEX(Orders[Customer ID], MATCH(A3787, Orders[Order ID],0))</f>
        <v>CS-12250</v>
      </c>
      <c r="C3787" s="4">
        <f>INDEX(Orders[Order Date], MATCH(A3787, Orders[Order ID],0))</f>
        <v>43062</v>
      </c>
      <c r="D3787">
        <f>SUMIF(Orders[Order ID], A3787, Orders[Sales])</f>
        <v>10.688000000000001</v>
      </c>
      <c r="I3787" t="s">
        <v>1037</v>
      </c>
      <c r="J3787" t="s">
        <v>698</v>
      </c>
      <c r="K3787">
        <v>43062</v>
      </c>
      <c r="L3787">
        <v>10.688000000000001</v>
      </c>
    </row>
    <row r="3788" spans="1:12">
      <c r="A3788" t="str">
        <v>CA-2017-148999</v>
      </c>
      <c r="B3788" t="str">
        <f>INDEX(Orders[Customer ID], MATCH(A3788, Orders[Order ID],0))</f>
        <v>EB-13870</v>
      </c>
      <c r="C3788" s="4">
        <f>INDEX(Orders[Order Date], MATCH(A3788, Orders[Order ID],0))</f>
        <v>42765</v>
      </c>
      <c r="D3788">
        <f>SUMIF(Orders[Order ID], A3788, Orders[Sales])</f>
        <v>419.13600000000002</v>
      </c>
      <c r="I3788" t="s">
        <v>3821</v>
      </c>
      <c r="J3788" t="s">
        <v>2145</v>
      </c>
      <c r="K3788">
        <v>42765</v>
      </c>
      <c r="L3788">
        <v>419.13600000000002</v>
      </c>
    </row>
    <row r="3789" spans="1:12">
      <c r="A3789" t="str">
        <v>CA-2017-149048</v>
      </c>
      <c r="B3789" t="str">
        <f>INDEX(Orders[Customer ID], MATCH(A3789, Orders[Order ID],0))</f>
        <v>BM-11650</v>
      </c>
      <c r="C3789" s="4">
        <f>INDEX(Orders[Order Date], MATCH(A3789, Orders[Order ID],0))</f>
        <v>42868</v>
      </c>
      <c r="D3789">
        <f>SUMIF(Orders[Order ID], A3789, Orders[Sales])</f>
        <v>2229.1800000000003</v>
      </c>
      <c r="I3789" t="s">
        <v>3301</v>
      </c>
      <c r="J3789" t="s">
        <v>901</v>
      </c>
      <c r="K3789">
        <v>42868</v>
      </c>
      <c r="L3789">
        <v>2229.1800000000003</v>
      </c>
    </row>
    <row r="3790" spans="1:12">
      <c r="A3790" t="str">
        <v>CA-2017-149076</v>
      </c>
      <c r="B3790" t="str">
        <f>INDEX(Orders[Customer ID], MATCH(A3790, Orders[Order ID],0))</f>
        <v>SO-20335</v>
      </c>
      <c r="C3790" s="4">
        <f>INDEX(Orders[Order Date], MATCH(A3790, Orders[Order ID],0))</f>
        <v>42749</v>
      </c>
      <c r="D3790">
        <f>SUMIF(Orders[Order ID], A3790, Orders[Sales])</f>
        <v>154.9</v>
      </c>
      <c r="I3790" t="s">
        <v>3894</v>
      </c>
      <c r="J3790" t="s">
        <v>832</v>
      </c>
      <c r="K3790">
        <v>42749</v>
      </c>
      <c r="L3790">
        <v>154.9</v>
      </c>
    </row>
    <row r="3791" spans="1:12">
      <c r="A3791" t="str">
        <v>CA-2017-149146</v>
      </c>
      <c r="B3791" t="str">
        <f>INDEX(Orders[Customer ID], MATCH(A3791, Orders[Order ID],0))</f>
        <v>SM-20320</v>
      </c>
      <c r="C3791" s="4">
        <f>INDEX(Orders[Order Date], MATCH(A3791, Orders[Order ID],0))</f>
        <v>43020</v>
      </c>
      <c r="D3791">
        <f>SUMIF(Orders[Order ID], A3791, Orders[Sales])</f>
        <v>7.968</v>
      </c>
      <c r="I3791" t="s">
        <v>1828</v>
      </c>
      <c r="J3791" t="s">
        <v>1829</v>
      </c>
      <c r="K3791">
        <v>43020</v>
      </c>
      <c r="L3791">
        <v>7.968</v>
      </c>
    </row>
    <row r="3792" spans="1:12">
      <c r="A3792" t="str">
        <v>CA-2017-149160</v>
      </c>
      <c r="B3792" t="str">
        <f>INDEX(Orders[Customer ID], MATCH(A3792, Orders[Order ID],0))</f>
        <v>JM-15265</v>
      </c>
      <c r="C3792" s="4">
        <f>INDEX(Orders[Order Date], MATCH(A3792, Orders[Order ID],0))</f>
        <v>43062</v>
      </c>
      <c r="D3792">
        <f>SUMIF(Orders[Order ID], A3792, Orders[Sales])</f>
        <v>316.32</v>
      </c>
      <c r="I3792" t="s">
        <v>1020</v>
      </c>
      <c r="J3792" t="s">
        <v>1021</v>
      </c>
      <c r="K3792">
        <v>43062</v>
      </c>
      <c r="L3792">
        <v>316.32</v>
      </c>
    </row>
    <row r="3793" spans="1:12">
      <c r="A3793" t="str">
        <v>CA-2017-149181</v>
      </c>
      <c r="B3793" t="str">
        <f>INDEX(Orders[Customer ID], MATCH(A3793, Orders[Order ID],0))</f>
        <v>MD-17350</v>
      </c>
      <c r="C3793" s="4">
        <f>INDEX(Orders[Order Date], MATCH(A3793, Orders[Order ID],0))</f>
        <v>42863</v>
      </c>
      <c r="D3793">
        <f>SUMIF(Orders[Order ID], A3793, Orders[Sales])</f>
        <v>47.991999999999997</v>
      </c>
      <c r="I3793" t="s">
        <v>3329</v>
      </c>
      <c r="J3793" t="s">
        <v>2428</v>
      </c>
      <c r="K3793">
        <v>42863</v>
      </c>
      <c r="L3793">
        <v>47.991999999999997</v>
      </c>
    </row>
    <row r="3794" spans="1:12">
      <c r="A3794" t="str">
        <v>CA-2017-149468</v>
      </c>
      <c r="B3794" t="str">
        <f>INDEX(Orders[Customer ID], MATCH(A3794, Orders[Order ID],0))</f>
        <v>AR-10405</v>
      </c>
      <c r="C3794" s="4">
        <f>INDEX(Orders[Order Date], MATCH(A3794, Orders[Order ID],0))</f>
        <v>42875</v>
      </c>
      <c r="D3794">
        <f>SUMIF(Orders[Order ID], A3794, Orders[Sales])</f>
        <v>41.28</v>
      </c>
      <c r="I3794" t="s">
        <v>3250</v>
      </c>
      <c r="J3794" t="s">
        <v>2543</v>
      </c>
      <c r="K3794">
        <v>42875</v>
      </c>
      <c r="L3794">
        <v>41.28</v>
      </c>
    </row>
    <row r="3795" spans="1:12">
      <c r="A3795" t="str">
        <v>CA-2017-149489</v>
      </c>
      <c r="B3795" t="str">
        <f>INDEX(Orders[Customer ID], MATCH(A3795, Orders[Order ID],0))</f>
        <v>DK-12835</v>
      </c>
      <c r="C3795" s="4">
        <f>INDEX(Orders[Order Date], MATCH(A3795, Orders[Order ID],0))</f>
        <v>42849</v>
      </c>
      <c r="D3795">
        <f>SUMIF(Orders[Order ID], A3795, Orders[Sales])</f>
        <v>107.986</v>
      </c>
      <c r="I3795" t="s">
        <v>3423</v>
      </c>
      <c r="J3795" t="s">
        <v>533</v>
      </c>
      <c r="K3795">
        <v>42849</v>
      </c>
      <c r="L3795">
        <v>107.986</v>
      </c>
    </row>
    <row r="3796" spans="1:12">
      <c r="A3796" t="str">
        <v>CA-2017-149559</v>
      </c>
      <c r="B3796" t="str">
        <f>INDEX(Orders[Customer ID], MATCH(A3796, Orders[Order ID],0))</f>
        <v>KF-16285</v>
      </c>
      <c r="C3796" s="4">
        <f>INDEX(Orders[Order Date], MATCH(A3796, Orders[Order ID],0))</f>
        <v>42989</v>
      </c>
      <c r="D3796">
        <f>SUMIF(Orders[Order ID], A3796, Orders[Sales])</f>
        <v>2089.4119999999998</v>
      </c>
      <c r="I3796" t="s">
        <v>2294</v>
      </c>
      <c r="J3796" t="s">
        <v>2082</v>
      </c>
      <c r="K3796">
        <v>42989</v>
      </c>
      <c r="L3796">
        <v>2089.4119999999998</v>
      </c>
    </row>
    <row r="3797" spans="1:12">
      <c r="A3797" t="str">
        <v>CA-2017-149699</v>
      </c>
      <c r="B3797" t="str">
        <f>INDEX(Orders[Customer ID], MATCH(A3797, Orders[Order ID],0))</f>
        <v>CM-12115</v>
      </c>
      <c r="C3797" s="4">
        <f>INDEX(Orders[Order Date], MATCH(A3797, Orders[Order ID],0))</f>
        <v>43091</v>
      </c>
      <c r="D3797">
        <f>SUMIF(Orders[Order ID], A3797, Orders[Sales])</f>
        <v>474.95</v>
      </c>
      <c r="I3797" t="s">
        <v>254</v>
      </c>
      <c r="J3797" t="s">
        <v>255</v>
      </c>
      <c r="K3797">
        <v>43091</v>
      </c>
      <c r="L3797">
        <v>474.95</v>
      </c>
    </row>
    <row r="3798" spans="1:12">
      <c r="A3798" t="str">
        <v>CA-2017-149706</v>
      </c>
      <c r="B3798" t="str">
        <f>INDEX(Orders[Customer ID], MATCH(A3798, Orders[Order ID],0))</f>
        <v>AS-10285</v>
      </c>
      <c r="C3798" s="4">
        <f>INDEX(Orders[Order Date], MATCH(A3798, Orders[Order ID],0))</f>
        <v>43080</v>
      </c>
      <c r="D3798">
        <f>SUMIF(Orders[Order ID], A3798, Orders[Sales])</f>
        <v>116.312</v>
      </c>
      <c r="I3798" t="s">
        <v>459</v>
      </c>
      <c r="J3798" t="s">
        <v>460</v>
      </c>
      <c r="K3798">
        <v>43080</v>
      </c>
      <c r="L3798">
        <v>116.312</v>
      </c>
    </row>
    <row r="3799" spans="1:12">
      <c r="A3799" t="str">
        <v>CA-2017-149720</v>
      </c>
      <c r="B3799" t="str">
        <f>INDEX(Orders[Customer ID], MATCH(A3799, Orders[Order ID],0))</f>
        <v>EM-14065</v>
      </c>
      <c r="C3799" s="4">
        <f>INDEX(Orders[Order Date], MATCH(A3799, Orders[Order ID],0))</f>
        <v>42890</v>
      </c>
      <c r="D3799">
        <f>SUMIF(Orders[Order ID], A3799, Orders[Sales])</f>
        <v>30.335999999999999</v>
      </c>
      <c r="I3799" t="s">
        <v>3158</v>
      </c>
      <c r="J3799" t="s">
        <v>1270</v>
      </c>
      <c r="K3799">
        <v>42890</v>
      </c>
      <c r="L3799">
        <v>30.335999999999999</v>
      </c>
    </row>
    <row r="3800" spans="1:12">
      <c r="A3800" t="str">
        <v>CA-2017-149853</v>
      </c>
      <c r="B3800" t="str">
        <f>INDEX(Orders[Customer ID], MATCH(A3800, Orders[Order ID],0))</f>
        <v>PO-18850</v>
      </c>
      <c r="C3800" s="4">
        <f>INDEX(Orders[Order Date], MATCH(A3800, Orders[Order ID],0))</f>
        <v>43011</v>
      </c>
      <c r="D3800">
        <f>SUMIF(Orders[Order ID], A3800, Orders[Sales])</f>
        <v>33.472000000000001</v>
      </c>
      <c r="I3800" t="s">
        <v>1929</v>
      </c>
      <c r="J3800" t="s">
        <v>103</v>
      </c>
      <c r="K3800">
        <v>43011</v>
      </c>
      <c r="L3800">
        <v>33.472000000000001</v>
      </c>
    </row>
    <row r="3801" spans="1:12">
      <c r="A3801" t="str">
        <v>CA-2017-149881</v>
      </c>
      <c r="B3801" t="str">
        <f>INDEX(Orders[Customer ID], MATCH(A3801, Orders[Order ID],0))</f>
        <v>NC-18535</v>
      </c>
      <c r="C3801" s="4">
        <f>INDEX(Orders[Order Date], MATCH(A3801, Orders[Order ID],0))</f>
        <v>42826</v>
      </c>
      <c r="D3801">
        <f>SUMIF(Orders[Order ID], A3801, Orders[Sales])</f>
        <v>5282.6480000000001</v>
      </c>
      <c r="I3801" t="s">
        <v>3547</v>
      </c>
      <c r="J3801" t="s">
        <v>187</v>
      </c>
      <c r="K3801">
        <v>42826</v>
      </c>
      <c r="L3801">
        <v>5282.6480000000001</v>
      </c>
    </row>
    <row r="3802" spans="1:12">
      <c r="A3802" t="str">
        <v>CA-2017-149888</v>
      </c>
      <c r="B3802" t="str">
        <f>INDEX(Orders[Customer ID], MATCH(A3802, Orders[Order ID],0))</f>
        <v>EP-13915</v>
      </c>
      <c r="C3802" s="4">
        <f>INDEX(Orders[Order Date], MATCH(A3802, Orders[Order ID],0))</f>
        <v>43046</v>
      </c>
      <c r="D3802">
        <f>SUMIF(Orders[Order ID], A3802, Orders[Sales])</f>
        <v>710.322</v>
      </c>
      <c r="I3802" t="s">
        <v>1396</v>
      </c>
      <c r="J3802" t="s">
        <v>328</v>
      </c>
      <c r="K3802">
        <v>43046</v>
      </c>
      <c r="L3802">
        <v>710.322</v>
      </c>
    </row>
    <row r="3803" spans="1:12">
      <c r="A3803" t="str">
        <v>CA-2017-149895</v>
      </c>
      <c r="B3803" t="str">
        <f>INDEX(Orders[Customer ID], MATCH(A3803, Orders[Order ID],0))</f>
        <v>EB-14110</v>
      </c>
      <c r="C3803" s="4">
        <f>INDEX(Orders[Order Date], MATCH(A3803, Orders[Order ID],0))</f>
        <v>42986</v>
      </c>
      <c r="D3803">
        <f>SUMIF(Orders[Order ID], A3803, Orders[Sales])</f>
        <v>258.52800000000002</v>
      </c>
      <c r="I3803" t="s">
        <v>2362</v>
      </c>
      <c r="J3803" t="s">
        <v>2363</v>
      </c>
      <c r="K3803">
        <v>42986</v>
      </c>
      <c r="L3803">
        <v>258.52800000000002</v>
      </c>
    </row>
    <row r="3804" spans="1:12">
      <c r="A3804" t="str">
        <v>CA-2017-149944</v>
      </c>
      <c r="B3804" t="str">
        <f>INDEX(Orders[Customer ID], MATCH(A3804, Orders[Order ID],0))</f>
        <v>MB-17305</v>
      </c>
      <c r="C3804" s="4">
        <f>INDEX(Orders[Order Date], MATCH(A3804, Orders[Order ID],0))</f>
        <v>43051</v>
      </c>
      <c r="D3804">
        <f>SUMIF(Orders[Order ID], A3804, Orders[Sales])</f>
        <v>94.36</v>
      </c>
      <c r="I3804" t="s">
        <v>1312</v>
      </c>
      <c r="J3804" t="s">
        <v>1313</v>
      </c>
      <c r="K3804">
        <v>43051</v>
      </c>
      <c r="L3804">
        <v>94.36</v>
      </c>
    </row>
    <row r="3805" spans="1:12">
      <c r="A3805" t="str">
        <v>CA-2017-150091</v>
      </c>
      <c r="B3805" t="str">
        <f>INDEX(Orders[Customer ID], MATCH(A3805, Orders[Order ID],0))</f>
        <v>NP-18670</v>
      </c>
      <c r="C3805" s="4">
        <f>INDEX(Orders[Order Date], MATCH(A3805, Orders[Order ID],0))</f>
        <v>43020</v>
      </c>
      <c r="D3805">
        <f>SUMIF(Orders[Order ID], A3805, Orders[Sales])</f>
        <v>2258.2800000000002</v>
      </c>
      <c r="I3805" t="s">
        <v>1843</v>
      </c>
      <c r="J3805" t="s">
        <v>1573</v>
      </c>
      <c r="K3805">
        <v>43020</v>
      </c>
      <c r="L3805">
        <v>2258.2800000000002</v>
      </c>
    </row>
    <row r="3806" spans="1:12">
      <c r="A3806" t="str">
        <v>CA-2017-150189</v>
      </c>
      <c r="B3806" t="str">
        <f>INDEX(Orders[Customer ID], MATCH(A3806, Orders[Order ID],0))</f>
        <v>VG-21790</v>
      </c>
      <c r="C3806" s="4">
        <f>INDEX(Orders[Order Date], MATCH(A3806, Orders[Order ID],0))</f>
        <v>42924</v>
      </c>
      <c r="D3806">
        <f>SUMIF(Orders[Order ID], A3806, Orders[Sales])</f>
        <v>75.180000000000007</v>
      </c>
      <c r="I3806" t="s">
        <v>2901</v>
      </c>
      <c r="J3806" t="s">
        <v>2764</v>
      </c>
      <c r="K3806">
        <v>42924</v>
      </c>
      <c r="L3806">
        <v>75.180000000000007</v>
      </c>
    </row>
    <row r="3807" spans="1:12">
      <c r="A3807" t="str">
        <v>CA-2017-150266</v>
      </c>
      <c r="B3807" t="str">
        <f>INDEX(Orders[Customer ID], MATCH(A3807, Orders[Order ID],0))</f>
        <v>RO-19780</v>
      </c>
      <c r="C3807" s="4">
        <f>INDEX(Orders[Order Date], MATCH(A3807, Orders[Order ID],0))</f>
        <v>43064</v>
      </c>
      <c r="D3807">
        <f>SUMIF(Orders[Order ID], A3807, Orders[Sales])</f>
        <v>1240.4180000000001</v>
      </c>
      <c r="I3807" t="s">
        <v>966</v>
      </c>
      <c r="J3807" t="s">
        <v>967</v>
      </c>
      <c r="K3807">
        <v>43064</v>
      </c>
      <c r="L3807">
        <v>1240.4180000000001</v>
      </c>
    </row>
    <row r="3808" spans="1:12">
      <c r="A3808" t="str">
        <v>CA-2017-150420</v>
      </c>
      <c r="B3808" t="str">
        <f>INDEX(Orders[Customer ID], MATCH(A3808, Orders[Order ID],0))</f>
        <v>GD-14590</v>
      </c>
      <c r="C3808" s="4">
        <f>INDEX(Orders[Order Date], MATCH(A3808, Orders[Order ID],0))</f>
        <v>42889</v>
      </c>
      <c r="D3808">
        <f>SUMIF(Orders[Order ID], A3808, Orders[Sales])</f>
        <v>1099.5</v>
      </c>
      <c r="I3808" t="s">
        <v>3160</v>
      </c>
      <c r="J3808" t="s">
        <v>139</v>
      </c>
      <c r="K3808">
        <v>42889</v>
      </c>
      <c r="L3808">
        <v>1099.5</v>
      </c>
    </row>
    <row r="3809" spans="1:12">
      <c r="A3809" t="str">
        <v>CA-2017-150469</v>
      </c>
      <c r="B3809" t="str">
        <f>INDEX(Orders[Customer ID], MATCH(A3809, Orders[Order ID],0))</f>
        <v>CJ-12010</v>
      </c>
      <c r="C3809" s="4">
        <f>INDEX(Orders[Order Date], MATCH(A3809, Orders[Order ID],0))</f>
        <v>42761</v>
      </c>
      <c r="D3809">
        <f>SUMIF(Orders[Order ID], A3809, Orders[Sales])</f>
        <v>11.84</v>
      </c>
      <c r="I3809" t="s">
        <v>3844</v>
      </c>
      <c r="J3809" t="s">
        <v>3004</v>
      </c>
      <c r="K3809">
        <v>42761</v>
      </c>
      <c r="L3809">
        <v>11.84</v>
      </c>
    </row>
    <row r="3810" spans="1:12">
      <c r="A3810" t="str">
        <v>CA-2017-150497</v>
      </c>
      <c r="B3810" t="str">
        <f>INDEX(Orders[Customer ID], MATCH(A3810, Orders[Order ID],0))</f>
        <v>SM-20950</v>
      </c>
      <c r="C3810" s="4">
        <f>INDEX(Orders[Order Date], MATCH(A3810, Orders[Order ID],0))</f>
        <v>42936</v>
      </c>
      <c r="D3810">
        <f>SUMIF(Orders[Order ID], A3810, Orders[Sales])</f>
        <v>735.98</v>
      </c>
      <c r="I3810" t="s">
        <v>2829</v>
      </c>
      <c r="J3810" t="s">
        <v>656</v>
      </c>
      <c r="K3810">
        <v>42936</v>
      </c>
      <c r="L3810">
        <v>735.98</v>
      </c>
    </row>
    <row r="3811" spans="1:12">
      <c r="A3811" t="str">
        <v>CA-2017-150504</v>
      </c>
      <c r="B3811" t="str">
        <f>INDEX(Orders[Customer ID], MATCH(A3811, Orders[Order ID],0))</f>
        <v>HG-14845</v>
      </c>
      <c r="C3811" s="4">
        <f>INDEX(Orders[Order Date], MATCH(A3811, Orders[Order ID],0))</f>
        <v>43045</v>
      </c>
      <c r="D3811">
        <f>SUMIF(Orders[Order ID], A3811, Orders[Sales])</f>
        <v>18.16</v>
      </c>
      <c r="I3811" t="s">
        <v>1450</v>
      </c>
      <c r="J3811" t="s">
        <v>1451</v>
      </c>
      <c r="K3811">
        <v>43045</v>
      </c>
      <c r="L3811">
        <v>18.16</v>
      </c>
    </row>
    <row r="3812" spans="1:12">
      <c r="A3812" t="str">
        <v>CA-2017-150525</v>
      </c>
      <c r="B3812" t="str">
        <f>INDEX(Orders[Customer ID], MATCH(A3812, Orders[Order ID],0))</f>
        <v>JP-16135</v>
      </c>
      <c r="C3812" s="4">
        <f>INDEX(Orders[Order Date], MATCH(A3812, Orders[Order ID],0))</f>
        <v>42786</v>
      </c>
      <c r="D3812">
        <f>SUMIF(Orders[Order ID], A3812, Orders[Sales])</f>
        <v>19.669999999999998</v>
      </c>
      <c r="I3812" t="s">
        <v>3758</v>
      </c>
      <c r="J3812" t="s">
        <v>2174</v>
      </c>
      <c r="K3812">
        <v>42786</v>
      </c>
      <c r="L3812">
        <v>19.669999999999998</v>
      </c>
    </row>
    <row r="3813" spans="1:12">
      <c r="A3813" t="str">
        <v>CA-2017-150602</v>
      </c>
      <c r="B3813" t="str">
        <f>INDEX(Orders[Customer ID], MATCH(A3813, Orders[Order ID],0))</f>
        <v>ML-17395</v>
      </c>
      <c r="C3813" s="4">
        <f>INDEX(Orders[Order Date], MATCH(A3813, Orders[Order ID],0))</f>
        <v>42775</v>
      </c>
      <c r="D3813">
        <f>SUMIF(Orders[Order ID], A3813, Orders[Sales])</f>
        <v>21.12</v>
      </c>
      <c r="I3813" t="s">
        <v>3797</v>
      </c>
      <c r="J3813" t="s">
        <v>1699</v>
      </c>
      <c r="K3813">
        <v>42775</v>
      </c>
      <c r="L3813">
        <v>21.12</v>
      </c>
    </row>
    <row r="3814" spans="1:12">
      <c r="A3814" t="str">
        <v>CA-2017-150609</v>
      </c>
      <c r="B3814" t="str">
        <f>INDEX(Orders[Customer ID], MATCH(A3814, Orders[Order ID],0))</f>
        <v>NZ-18565</v>
      </c>
      <c r="C3814" s="4">
        <f>INDEX(Orders[Order Date], MATCH(A3814, Orders[Order ID],0))</f>
        <v>42855</v>
      </c>
      <c r="D3814">
        <f>SUMIF(Orders[Order ID], A3814, Orders[Sales])</f>
        <v>23.24</v>
      </c>
      <c r="I3814" t="s">
        <v>3397</v>
      </c>
      <c r="J3814" t="s">
        <v>1891</v>
      </c>
      <c r="K3814">
        <v>42855</v>
      </c>
      <c r="L3814">
        <v>23.24</v>
      </c>
    </row>
    <row r="3815" spans="1:12">
      <c r="A3815" t="str">
        <v>CA-2017-150623</v>
      </c>
      <c r="B3815" t="str">
        <f>INDEX(Orders[Customer ID], MATCH(A3815, Orders[Order ID],0))</f>
        <v>DB-13360</v>
      </c>
      <c r="C3815" s="4">
        <f>INDEX(Orders[Order Date], MATCH(A3815, Orders[Order ID],0))</f>
        <v>42835</v>
      </c>
      <c r="D3815">
        <f>SUMIF(Orders[Order ID], A3815, Orders[Sales])</f>
        <v>386.14</v>
      </c>
      <c r="I3815" t="s">
        <v>3507</v>
      </c>
      <c r="J3815" t="s">
        <v>3508</v>
      </c>
      <c r="K3815">
        <v>42835</v>
      </c>
      <c r="L3815">
        <v>386.14</v>
      </c>
    </row>
    <row r="3816" spans="1:12">
      <c r="A3816" t="str">
        <v>CA-2017-150707</v>
      </c>
      <c r="B3816" t="str">
        <f>INDEX(Orders[Customer ID], MATCH(A3816, Orders[Order ID],0))</f>
        <v>EL-13735</v>
      </c>
      <c r="C3816" s="4">
        <f>INDEX(Orders[Order Date], MATCH(A3816, Orders[Order ID],0))</f>
        <v>43022</v>
      </c>
      <c r="D3816">
        <f>SUMIF(Orders[Order ID], A3816, Orders[Sales])</f>
        <v>37.659999999999997</v>
      </c>
      <c r="I3816" t="s">
        <v>1801</v>
      </c>
      <c r="J3816" t="s">
        <v>1802</v>
      </c>
      <c r="K3816">
        <v>43022</v>
      </c>
      <c r="L3816">
        <v>37.659999999999997</v>
      </c>
    </row>
    <row r="3817" spans="1:12">
      <c r="A3817" t="str">
        <v>CA-2017-150910</v>
      </c>
      <c r="B3817" t="str">
        <f>INDEX(Orders[Customer ID], MATCH(A3817, Orders[Order ID],0))</f>
        <v>JL-15130</v>
      </c>
      <c r="C3817" s="4">
        <f>INDEX(Orders[Order Date], MATCH(A3817, Orders[Order ID],0))</f>
        <v>43091</v>
      </c>
      <c r="D3817">
        <f>SUMIF(Orders[Order ID], A3817, Orders[Sales])</f>
        <v>1090.348</v>
      </c>
      <c r="I3817" t="s">
        <v>261</v>
      </c>
      <c r="J3817" t="s">
        <v>262</v>
      </c>
      <c r="K3817">
        <v>43091</v>
      </c>
      <c r="L3817">
        <v>1090.348</v>
      </c>
    </row>
    <row r="3818" spans="1:12">
      <c r="A3818" t="str">
        <v>CA-2017-150931</v>
      </c>
      <c r="B3818" t="str">
        <f>INDEX(Orders[Customer ID], MATCH(A3818, Orders[Order ID],0))</f>
        <v>DP-13390</v>
      </c>
      <c r="C3818" s="4">
        <f>INDEX(Orders[Order Date], MATCH(A3818, Orders[Order ID],0))</f>
        <v>42741</v>
      </c>
      <c r="D3818">
        <f>SUMIF(Orders[Order ID], A3818, Orders[Sales])</f>
        <v>33.74</v>
      </c>
      <c r="I3818" t="s">
        <v>3913</v>
      </c>
      <c r="J3818" t="s">
        <v>3914</v>
      </c>
      <c r="K3818">
        <v>42741</v>
      </c>
      <c r="L3818">
        <v>33.74</v>
      </c>
    </row>
    <row r="3819" spans="1:12">
      <c r="A3819" t="str">
        <v>CA-2017-150959</v>
      </c>
      <c r="B3819" t="str">
        <f>INDEX(Orders[Customer ID], MATCH(A3819, Orders[Order ID],0))</f>
        <v>TD-20995</v>
      </c>
      <c r="C3819" s="4">
        <f>INDEX(Orders[Order Date], MATCH(A3819, Orders[Order ID],0))</f>
        <v>43050</v>
      </c>
      <c r="D3819">
        <f>SUMIF(Orders[Order ID], A3819, Orders[Sales])</f>
        <v>28.775999999999996</v>
      </c>
      <c r="I3819" t="s">
        <v>1324</v>
      </c>
      <c r="J3819" t="s">
        <v>1024</v>
      </c>
      <c r="K3819">
        <v>43050</v>
      </c>
      <c r="L3819">
        <v>28.775999999999996</v>
      </c>
    </row>
    <row r="3820" spans="1:12">
      <c r="A3820" t="str">
        <v>CA-2017-150987</v>
      </c>
      <c r="B3820" t="str">
        <f>INDEX(Orders[Customer ID], MATCH(A3820, Orders[Order ID],0))</f>
        <v>AH-10120</v>
      </c>
      <c r="C3820" s="4">
        <f>INDEX(Orders[Order Date], MATCH(A3820, Orders[Order ID],0))</f>
        <v>42833</v>
      </c>
      <c r="D3820">
        <f>SUMIF(Orders[Order ID], A3820, Orders[Sales])</f>
        <v>440.31</v>
      </c>
      <c r="I3820" t="s">
        <v>3520</v>
      </c>
      <c r="J3820" t="s">
        <v>1585</v>
      </c>
      <c r="K3820">
        <v>42833</v>
      </c>
      <c r="L3820">
        <v>440.31</v>
      </c>
    </row>
    <row r="3821" spans="1:12">
      <c r="A3821" t="str">
        <v>CA-2017-151008</v>
      </c>
      <c r="B3821" t="str">
        <f>INDEX(Orders[Customer ID], MATCH(A3821, Orders[Order ID],0))</f>
        <v>JM-16195</v>
      </c>
      <c r="C3821" s="4">
        <f>INDEX(Orders[Order Date], MATCH(A3821, Orders[Order ID],0))</f>
        <v>42985</v>
      </c>
      <c r="D3821">
        <f>SUMIF(Orders[Order ID], A3821, Orders[Sales])</f>
        <v>151.72</v>
      </c>
      <c r="I3821" t="s">
        <v>2395</v>
      </c>
      <c r="J3821" t="s">
        <v>1531</v>
      </c>
      <c r="K3821">
        <v>42985</v>
      </c>
      <c r="L3821">
        <v>151.72</v>
      </c>
    </row>
    <row r="3822" spans="1:12">
      <c r="A3822" t="str">
        <v>CA-2017-151071</v>
      </c>
      <c r="B3822" t="str">
        <f>INDEX(Orders[Customer ID], MATCH(A3822, Orders[Order ID],0))</f>
        <v>MB-18085</v>
      </c>
      <c r="C3822" s="4">
        <f>INDEX(Orders[Order Date], MATCH(A3822, Orders[Order ID],0))</f>
        <v>42850</v>
      </c>
      <c r="D3822">
        <f>SUMIF(Orders[Order ID], A3822, Orders[Sales])</f>
        <v>13.904</v>
      </c>
      <c r="I3822" t="s">
        <v>3416</v>
      </c>
      <c r="J3822" t="s">
        <v>1216</v>
      </c>
      <c r="K3822">
        <v>42850</v>
      </c>
      <c r="L3822">
        <v>13.904</v>
      </c>
    </row>
    <row r="3823" spans="1:12">
      <c r="A3823" t="str">
        <v>CA-2017-151176</v>
      </c>
      <c r="B3823" t="str">
        <f>INDEX(Orders[Customer ID], MATCH(A3823, Orders[Order ID],0))</f>
        <v>SV-20785</v>
      </c>
      <c r="C3823" s="4">
        <f>INDEX(Orders[Order Date], MATCH(A3823, Orders[Order ID],0))</f>
        <v>42779</v>
      </c>
      <c r="D3823">
        <f>SUMIF(Orders[Order ID], A3823, Orders[Sales])</f>
        <v>35.730000000000004</v>
      </c>
      <c r="I3823" t="s">
        <v>3783</v>
      </c>
      <c r="J3823" t="s">
        <v>3784</v>
      </c>
      <c r="K3823">
        <v>42779</v>
      </c>
      <c r="L3823">
        <v>35.730000000000004</v>
      </c>
    </row>
    <row r="3824" spans="1:12">
      <c r="A3824" t="str">
        <v>CA-2017-151183</v>
      </c>
      <c r="B3824" t="str">
        <f>INDEX(Orders[Customer ID], MATCH(A3824, Orders[Order ID],0))</f>
        <v>BK-11260</v>
      </c>
      <c r="C3824" s="4">
        <f>INDEX(Orders[Order Date], MATCH(A3824, Orders[Order ID],0))</f>
        <v>43022</v>
      </c>
      <c r="D3824">
        <f>SUMIF(Orders[Order ID], A3824, Orders[Sales])</f>
        <v>46.36</v>
      </c>
      <c r="I3824" t="s">
        <v>1809</v>
      </c>
      <c r="J3824" t="s">
        <v>1810</v>
      </c>
      <c r="K3824">
        <v>43022</v>
      </c>
      <c r="L3824">
        <v>46.36</v>
      </c>
    </row>
    <row r="3825" spans="1:12">
      <c r="A3825" t="str">
        <v>CA-2017-151190</v>
      </c>
      <c r="B3825" t="str">
        <f>INDEX(Orders[Customer ID], MATCH(A3825, Orders[Order ID],0))</f>
        <v>GT-14710</v>
      </c>
      <c r="C3825" s="4">
        <f>INDEX(Orders[Order Date], MATCH(A3825, Orders[Order ID],0))</f>
        <v>42913</v>
      </c>
      <c r="D3825">
        <f>SUMIF(Orders[Order ID], A3825, Orders[Sales])</f>
        <v>20.07</v>
      </c>
      <c r="I3825" t="s">
        <v>2976</v>
      </c>
      <c r="J3825" t="s">
        <v>975</v>
      </c>
      <c r="K3825">
        <v>42913</v>
      </c>
      <c r="L3825">
        <v>20.07</v>
      </c>
    </row>
    <row r="3826" spans="1:12">
      <c r="A3826" t="str">
        <v>CA-2017-151211</v>
      </c>
      <c r="B3826" t="str">
        <f>INDEX(Orders[Customer ID], MATCH(A3826, Orders[Order ID],0))</f>
        <v>AH-10120</v>
      </c>
      <c r="C3826" s="4">
        <f>INDEX(Orders[Order Date], MATCH(A3826, Orders[Order ID],0))</f>
        <v>42964</v>
      </c>
      <c r="D3826">
        <f>SUMIF(Orders[Order ID], A3826, Orders[Sales])</f>
        <v>201.09</v>
      </c>
      <c r="I3826" t="s">
        <v>2637</v>
      </c>
      <c r="J3826" t="s">
        <v>1585</v>
      </c>
      <c r="K3826">
        <v>42964</v>
      </c>
      <c r="L3826">
        <v>201.09</v>
      </c>
    </row>
    <row r="3827" spans="1:12">
      <c r="A3827" t="str">
        <v>CA-2017-151218</v>
      </c>
      <c r="B3827" t="str">
        <f>INDEX(Orders[Customer ID], MATCH(A3827, Orders[Order ID],0))</f>
        <v>PJ-19015</v>
      </c>
      <c r="C3827" s="4">
        <f>INDEX(Orders[Order Date], MATCH(A3827, Orders[Order ID],0))</f>
        <v>42906</v>
      </c>
      <c r="D3827">
        <f>SUMIF(Orders[Order ID], A3827, Orders[Sales])</f>
        <v>4.4640000000000004</v>
      </c>
      <c r="I3827" t="s">
        <v>3029</v>
      </c>
      <c r="J3827" t="s">
        <v>2630</v>
      </c>
      <c r="K3827">
        <v>42906</v>
      </c>
      <c r="L3827">
        <v>4.4640000000000004</v>
      </c>
    </row>
    <row r="3828" spans="1:12">
      <c r="A3828" t="str">
        <v>CA-2017-151225</v>
      </c>
      <c r="B3828" t="str">
        <f>INDEX(Orders[Customer ID], MATCH(A3828, Orders[Order ID],0))</f>
        <v>JM-15655</v>
      </c>
      <c r="C3828" s="4">
        <f>INDEX(Orders[Order Date], MATCH(A3828, Orders[Order ID],0))</f>
        <v>43035</v>
      </c>
      <c r="D3828">
        <f>SUMIF(Orders[Order ID], A3828, Orders[Sales])</f>
        <v>261.536</v>
      </c>
      <c r="I3828" t="s">
        <v>1638</v>
      </c>
      <c r="J3828" t="s">
        <v>232</v>
      </c>
      <c r="K3828">
        <v>43035</v>
      </c>
      <c r="L3828">
        <v>261.536</v>
      </c>
    </row>
    <row r="3829" spans="1:12">
      <c r="A3829" t="str">
        <v>CA-2017-151281</v>
      </c>
      <c r="B3829" t="str">
        <f>INDEX(Orders[Customer ID], MATCH(A3829, Orders[Order ID],0))</f>
        <v>HM-14980</v>
      </c>
      <c r="C3829" s="4">
        <f>INDEX(Orders[Order Date], MATCH(A3829, Orders[Order ID],0))</f>
        <v>42852</v>
      </c>
      <c r="D3829">
        <f>SUMIF(Orders[Order ID], A3829, Orders[Sales])</f>
        <v>139.58000000000001</v>
      </c>
      <c r="I3829" t="s">
        <v>3411</v>
      </c>
      <c r="J3829" t="s">
        <v>3412</v>
      </c>
      <c r="K3829">
        <v>42852</v>
      </c>
      <c r="L3829">
        <v>139.58000000000001</v>
      </c>
    </row>
    <row r="3830" spans="1:12">
      <c r="A3830" t="str">
        <v>CA-2017-151358</v>
      </c>
      <c r="B3830" t="str">
        <f>INDEX(Orders[Customer ID], MATCH(A3830, Orders[Order ID],0))</f>
        <v>NF-18595</v>
      </c>
      <c r="C3830" s="4">
        <f>INDEX(Orders[Order Date], MATCH(A3830, Orders[Order ID],0))</f>
        <v>42965</v>
      </c>
      <c r="D3830">
        <f>SUMIF(Orders[Order ID], A3830, Orders[Sales])</f>
        <v>323.10000000000002</v>
      </c>
      <c r="I3830" t="s">
        <v>2625</v>
      </c>
      <c r="J3830" t="s">
        <v>2386</v>
      </c>
      <c r="K3830">
        <v>42965</v>
      </c>
      <c r="L3830">
        <v>323.10000000000002</v>
      </c>
    </row>
    <row r="3831" spans="1:12">
      <c r="A3831" t="str">
        <v>CA-2017-151428</v>
      </c>
      <c r="B3831" t="str">
        <f>INDEX(Orders[Customer ID], MATCH(A3831, Orders[Order ID],0))</f>
        <v>RH-19495</v>
      </c>
      <c r="C3831" s="4">
        <f>INDEX(Orders[Order Date], MATCH(A3831, Orders[Order ID],0))</f>
        <v>42999</v>
      </c>
      <c r="D3831">
        <f>SUMIF(Orders[Order ID], A3831, Orders[Sales])</f>
        <v>20.16</v>
      </c>
      <c r="I3831" t="s">
        <v>2141</v>
      </c>
      <c r="J3831" t="s">
        <v>890</v>
      </c>
      <c r="K3831">
        <v>42999</v>
      </c>
      <c r="L3831">
        <v>20.16</v>
      </c>
    </row>
    <row r="3832" spans="1:12">
      <c r="A3832" t="str">
        <v>CA-2017-151484</v>
      </c>
      <c r="B3832" t="str">
        <f>INDEX(Orders[Customer ID], MATCH(A3832, Orders[Order ID],0))</f>
        <v>CV-12805</v>
      </c>
      <c r="C3832" s="4">
        <f>INDEX(Orders[Order Date], MATCH(A3832, Orders[Order ID],0))</f>
        <v>42845</v>
      </c>
      <c r="D3832">
        <f>SUMIF(Orders[Order ID], A3832, Orders[Sales])</f>
        <v>478.41600000000005</v>
      </c>
      <c r="I3832" t="s">
        <v>3454</v>
      </c>
      <c r="J3832" t="s">
        <v>115</v>
      </c>
      <c r="K3832">
        <v>42845</v>
      </c>
      <c r="L3832">
        <v>478.41600000000005</v>
      </c>
    </row>
    <row r="3833" spans="1:12">
      <c r="A3833" t="str">
        <v>CA-2017-151596</v>
      </c>
      <c r="B3833" t="str">
        <f>INDEX(Orders[Customer ID], MATCH(A3833, Orders[Order ID],0))</f>
        <v>BP-11050</v>
      </c>
      <c r="C3833" s="4">
        <f>INDEX(Orders[Order Date], MATCH(A3833, Orders[Order ID],0))</f>
        <v>43016</v>
      </c>
      <c r="D3833">
        <f>SUMIF(Orders[Order ID], A3833, Orders[Sales])</f>
        <v>42.76</v>
      </c>
      <c r="I3833" t="s">
        <v>1874</v>
      </c>
      <c r="J3833" t="s">
        <v>1875</v>
      </c>
      <c r="K3833">
        <v>43016</v>
      </c>
      <c r="L3833">
        <v>42.76</v>
      </c>
    </row>
    <row r="3834" spans="1:12">
      <c r="A3834" t="str">
        <v>CA-2017-151750</v>
      </c>
      <c r="B3834" t="str">
        <f>INDEX(Orders[Customer ID], MATCH(A3834, Orders[Order ID],0))</f>
        <v>JM-15250</v>
      </c>
      <c r="C3834" s="4">
        <f>INDEX(Orders[Order Date], MATCH(A3834, Orders[Order ID],0))</f>
        <v>42736</v>
      </c>
      <c r="D3834">
        <f>SUMIF(Orders[Order ID], A3834, Orders[Sales])</f>
        <v>954.90200000000016</v>
      </c>
      <c r="I3834" t="s">
        <v>3925</v>
      </c>
      <c r="J3834" t="s">
        <v>1016</v>
      </c>
      <c r="K3834">
        <v>42736</v>
      </c>
      <c r="L3834">
        <v>954.90200000000016</v>
      </c>
    </row>
    <row r="3835" spans="1:12">
      <c r="A3835" t="str">
        <v>CA-2017-151799</v>
      </c>
      <c r="B3835" t="str">
        <f>INDEX(Orders[Customer ID], MATCH(A3835, Orders[Order ID],0))</f>
        <v>BF-11170</v>
      </c>
      <c r="C3835" s="4">
        <f>INDEX(Orders[Order Date], MATCH(A3835, Orders[Order ID],0))</f>
        <v>43083</v>
      </c>
      <c r="D3835">
        <f>SUMIF(Orders[Order ID], A3835, Orders[Sales])</f>
        <v>1843.402</v>
      </c>
      <c r="I3835" t="s">
        <v>430</v>
      </c>
      <c r="J3835" t="s">
        <v>431</v>
      </c>
      <c r="K3835">
        <v>43083</v>
      </c>
      <c r="L3835">
        <v>1843.402</v>
      </c>
    </row>
    <row r="3836" spans="1:12">
      <c r="A3836" t="str">
        <v>CA-2017-151855</v>
      </c>
      <c r="B3836" t="str">
        <f>INDEX(Orders[Customer ID], MATCH(A3836, Orders[Order ID],0))</f>
        <v>BW-11110</v>
      </c>
      <c r="C3836" s="4">
        <f>INDEX(Orders[Order Date], MATCH(A3836, Orders[Order ID],0))</f>
        <v>42882</v>
      </c>
      <c r="D3836">
        <f>SUMIF(Orders[Order ID], A3836, Orders[Sales])</f>
        <v>39.252000000000002</v>
      </c>
      <c r="I3836" t="s">
        <v>3223</v>
      </c>
      <c r="J3836" t="s">
        <v>2524</v>
      </c>
      <c r="K3836">
        <v>42882</v>
      </c>
      <c r="L3836">
        <v>39.252000000000002</v>
      </c>
    </row>
    <row r="3837" spans="1:12">
      <c r="A3837" t="str">
        <v>CA-2017-151911</v>
      </c>
      <c r="B3837" t="str">
        <f>INDEX(Orders[Customer ID], MATCH(A3837, Orders[Order ID],0))</f>
        <v>DL-13495</v>
      </c>
      <c r="C3837" s="4">
        <f>INDEX(Orders[Order Date], MATCH(A3837, Orders[Order ID],0))</f>
        <v>42855</v>
      </c>
      <c r="D3837">
        <f>SUMIF(Orders[Order ID], A3837, Orders[Sales])</f>
        <v>62.96</v>
      </c>
      <c r="I3837" t="s">
        <v>3381</v>
      </c>
      <c r="J3837" t="s">
        <v>1796</v>
      </c>
      <c r="K3837">
        <v>42855</v>
      </c>
      <c r="L3837">
        <v>62.96</v>
      </c>
    </row>
    <row r="3838" spans="1:12">
      <c r="A3838" t="str">
        <v>CA-2017-151981</v>
      </c>
      <c r="B3838" t="str">
        <f>INDEX(Orders[Customer ID], MATCH(A3838, Orders[Order ID],0))</f>
        <v>GM-14455</v>
      </c>
      <c r="C3838" s="4">
        <f>INDEX(Orders[Order Date], MATCH(A3838, Orders[Order ID],0))</f>
        <v>42953</v>
      </c>
      <c r="D3838">
        <f>SUMIF(Orders[Order ID], A3838, Orders[Sales])</f>
        <v>1077.47</v>
      </c>
      <c r="I3838" t="s">
        <v>2702</v>
      </c>
      <c r="J3838" t="s">
        <v>414</v>
      </c>
      <c r="K3838">
        <v>42953</v>
      </c>
      <c r="L3838">
        <v>1077.47</v>
      </c>
    </row>
    <row r="3839" spans="1:12">
      <c r="A3839" t="str">
        <v>CA-2017-152079</v>
      </c>
      <c r="B3839" t="str">
        <f>INDEX(Orders[Customer ID], MATCH(A3839, Orders[Order ID],0))</f>
        <v>ML-17410</v>
      </c>
      <c r="C3839" s="4">
        <f>INDEX(Orders[Order Date], MATCH(A3839, Orders[Order ID],0))</f>
        <v>42755</v>
      </c>
      <c r="D3839">
        <f>SUMIF(Orders[Order ID], A3839, Orders[Sales])</f>
        <v>11.52</v>
      </c>
      <c r="I3839" t="s">
        <v>3872</v>
      </c>
      <c r="J3839" t="s">
        <v>1432</v>
      </c>
      <c r="K3839">
        <v>42755</v>
      </c>
      <c r="L3839">
        <v>11.52</v>
      </c>
    </row>
    <row r="3840" spans="1:12">
      <c r="A3840" t="str">
        <v>CA-2017-152093</v>
      </c>
      <c r="B3840" t="str">
        <f>INDEX(Orders[Customer ID], MATCH(A3840, Orders[Order ID],0))</f>
        <v>SN-20560</v>
      </c>
      <c r="C3840" s="4">
        <f>INDEX(Orders[Order Date], MATCH(A3840, Orders[Order ID],0))</f>
        <v>42988</v>
      </c>
      <c r="D3840">
        <f>SUMIF(Orders[Order ID], A3840, Orders[Sales])</f>
        <v>762.59400000000005</v>
      </c>
      <c r="I3840" t="s">
        <v>2322</v>
      </c>
      <c r="J3840" t="s">
        <v>2323</v>
      </c>
      <c r="K3840">
        <v>42988</v>
      </c>
      <c r="L3840">
        <v>762.59400000000005</v>
      </c>
    </row>
    <row r="3841" spans="1:12">
      <c r="A3841" t="str">
        <v>CA-2017-152135</v>
      </c>
      <c r="B3841" t="str">
        <f>INDEX(Orders[Customer ID], MATCH(A3841, Orders[Order ID],0))</f>
        <v>MG-17650</v>
      </c>
      <c r="C3841" s="4">
        <f>INDEX(Orders[Order Date], MATCH(A3841, Orders[Order ID],0))</f>
        <v>42810</v>
      </c>
      <c r="D3841">
        <f>SUMIF(Orders[Order ID], A3841, Orders[Sales])</f>
        <v>445.44</v>
      </c>
      <c r="I3841" t="s">
        <v>3659</v>
      </c>
      <c r="J3841" t="s">
        <v>826</v>
      </c>
      <c r="K3841">
        <v>42810</v>
      </c>
      <c r="L3841">
        <v>445.44</v>
      </c>
    </row>
    <row r="3842" spans="1:12">
      <c r="A3842" t="str">
        <v>CA-2017-152142</v>
      </c>
      <c r="B3842" t="str">
        <f>INDEX(Orders[Customer ID], MATCH(A3842, Orders[Order ID],0))</f>
        <v>LW-16990</v>
      </c>
      <c r="C3842" s="4">
        <f>INDEX(Orders[Order Date], MATCH(A3842, Orders[Order ID],0))</f>
        <v>43053</v>
      </c>
      <c r="D3842">
        <f>SUMIF(Orders[Order ID], A3842, Orders[Sales])</f>
        <v>321.56799999999998</v>
      </c>
      <c r="I3842" t="s">
        <v>1229</v>
      </c>
      <c r="J3842" t="s">
        <v>904</v>
      </c>
      <c r="K3842">
        <v>43053</v>
      </c>
      <c r="L3842">
        <v>321.56799999999998</v>
      </c>
    </row>
    <row r="3843" spans="1:12">
      <c r="A3843" t="str">
        <v>CA-2017-152198</v>
      </c>
      <c r="B3843" t="str">
        <f>INDEX(Orders[Customer ID], MATCH(A3843, Orders[Order ID],0))</f>
        <v>JD-16015</v>
      </c>
      <c r="C3843" s="4">
        <f>INDEX(Orders[Order Date], MATCH(A3843, Orders[Order ID],0))</f>
        <v>42987</v>
      </c>
      <c r="D3843">
        <f>SUMIF(Orders[Order ID], A3843, Orders[Sales])</f>
        <v>28.83</v>
      </c>
      <c r="I3843" t="s">
        <v>2358</v>
      </c>
      <c r="J3843" t="s">
        <v>2359</v>
      </c>
      <c r="K3843">
        <v>42987</v>
      </c>
      <c r="L3843">
        <v>28.83</v>
      </c>
    </row>
    <row r="3844" spans="1:12">
      <c r="A3844" t="str">
        <v>CA-2017-152205</v>
      </c>
      <c r="B3844" t="str">
        <f>INDEX(Orders[Customer ID], MATCH(A3844, Orders[Order ID],0))</f>
        <v>SF-20965</v>
      </c>
      <c r="C3844" s="4">
        <f>INDEX(Orders[Order Date], MATCH(A3844, Orders[Order ID],0))</f>
        <v>43006</v>
      </c>
      <c r="D3844">
        <f>SUMIF(Orders[Order ID], A3844, Orders[Sales])</f>
        <v>2.6549999999999998</v>
      </c>
      <c r="I3844" t="s">
        <v>2024</v>
      </c>
      <c r="J3844" t="s">
        <v>1304</v>
      </c>
      <c r="K3844">
        <v>43006</v>
      </c>
      <c r="L3844">
        <v>2.6549999999999998</v>
      </c>
    </row>
    <row r="3845" spans="1:12">
      <c r="A3845" t="str">
        <v>CA-2017-152226</v>
      </c>
      <c r="B3845" t="str">
        <f>INDEX(Orders[Customer ID], MATCH(A3845, Orders[Order ID],0))</f>
        <v>JH-15910</v>
      </c>
      <c r="C3845" s="4">
        <f>INDEX(Orders[Order Date], MATCH(A3845, Orders[Order ID],0))</f>
        <v>42867</v>
      </c>
      <c r="D3845">
        <f>SUMIF(Orders[Order ID], A3845, Orders[Sales])</f>
        <v>5.9039999999999999</v>
      </c>
      <c r="I3845" t="s">
        <v>3314</v>
      </c>
      <c r="J3845" t="s">
        <v>1094</v>
      </c>
      <c r="K3845">
        <v>42867</v>
      </c>
      <c r="L3845">
        <v>5.9039999999999999</v>
      </c>
    </row>
    <row r="3846" spans="1:12">
      <c r="A3846" t="str">
        <v>CA-2017-152261</v>
      </c>
      <c r="B3846" t="str">
        <f>INDEX(Orders[Customer ID], MATCH(A3846, Orders[Order ID],0))</f>
        <v>JA-15970</v>
      </c>
      <c r="C3846" s="4">
        <f>INDEX(Orders[Order Date], MATCH(A3846, Orders[Order ID],0))</f>
        <v>42796</v>
      </c>
      <c r="D3846">
        <f>SUMIF(Orders[Order ID], A3846, Orders[Sales])</f>
        <v>18.527999999999999</v>
      </c>
      <c r="I3846" t="s">
        <v>3737</v>
      </c>
      <c r="J3846" t="s">
        <v>2001</v>
      </c>
      <c r="K3846">
        <v>42796</v>
      </c>
      <c r="L3846">
        <v>18.527999999999999</v>
      </c>
    </row>
    <row r="3847" spans="1:12">
      <c r="A3847" t="str">
        <v>CA-2017-152275</v>
      </c>
      <c r="B3847" t="str">
        <f>INDEX(Orders[Customer ID], MATCH(A3847, Orders[Order ID],0))</f>
        <v>KH-16630</v>
      </c>
      <c r="C3847" s="4">
        <f>INDEX(Orders[Order Date], MATCH(A3847, Orders[Order ID],0))</f>
        <v>43009</v>
      </c>
      <c r="D3847">
        <f>SUMIF(Orders[Order ID], A3847, Orders[Sales])</f>
        <v>6.6719999999999997</v>
      </c>
      <c r="I3847" t="s">
        <v>1963</v>
      </c>
      <c r="J3847" t="s">
        <v>1543</v>
      </c>
      <c r="K3847">
        <v>43009</v>
      </c>
      <c r="L3847">
        <v>6.6719999999999997</v>
      </c>
    </row>
    <row r="3848" spans="1:12">
      <c r="A3848" t="str">
        <v>CA-2017-152310</v>
      </c>
      <c r="B3848" t="str">
        <f>INDEX(Orders[Customer ID], MATCH(A3848, Orders[Order ID],0))</f>
        <v>DK-12895</v>
      </c>
      <c r="C3848" s="4">
        <f>INDEX(Orders[Order Date], MATCH(A3848, Orders[Order ID],0))</f>
        <v>42959</v>
      </c>
      <c r="D3848">
        <f>SUMIF(Orders[Order ID], A3848, Orders[Sales])</f>
        <v>1057.1679999999999</v>
      </c>
      <c r="I3848" t="s">
        <v>2670</v>
      </c>
      <c r="J3848" t="s">
        <v>1225</v>
      </c>
      <c r="K3848">
        <v>42959</v>
      </c>
      <c r="L3848">
        <v>1057.1679999999999</v>
      </c>
    </row>
    <row r="3849" spans="1:12">
      <c r="A3849" t="str">
        <v>CA-2017-152436</v>
      </c>
      <c r="B3849" t="str">
        <f>INDEX(Orders[Customer ID], MATCH(A3849, Orders[Order ID],0))</f>
        <v>CW-11905</v>
      </c>
      <c r="C3849" s="4">
        <f>INDEX(Orders[Order Date], MATCH(A3849, Orders[Order ID],0))</f>
        <v>43077</v>
      </c>
      <c r="D3849">
        <f>SUMIF(Orders[Order ID], A3849, Orders[Sales])</f>
        <v>592.74</v>
      </c>
      <c r="I3849" t="s">
        <v>610</v>
      </c>
      <c r="J3849" t="s">
        <v>611</v>
      </c>
      <c r="K3849">
        <v>43077</v>
      </c>
      <c r="L3849">
        <v>592.74</v>
      </c>
    </row>
    <row r="3850" spans="1:12">
      <c r="A3850" t="str">
        <v>CA-2017-152485</v>
      </c>
      <c r="B3850" t="str">
        <f>INDEX(Orders[Customer ID], MATCH(A3850, Orders[Order ID],0))</f>
        <v>JD-15790</v>
      </c>
      <c r="C3850" s="4">
        <f>INDEX(Orders[Order Date], MATCH(A3850, Orders[Order ID],0))</f>
        <v>42982</v>
      </c>
      <c r="D3850">
        <f>SUMIF(Orders[Order ID], A3850, Orders[Sales])</f>
        <v>40.095999999999997</v>
      </c>
      <c r="I3850" t="s">
        <v>2413</v>
      </c>
      <c r="J3850" t="s">
        <v>2414</v>
      </c>
      <c r="K3850">
        <v>42982</v>
      </c>
      <c r="L3850">
        <v>40.095999999999997</v>
      </c>
    </row>
    <row r="3851" spans="1:12">
      <c r="A3851" t="str">
        <v>CA-2017-152499</v>
      </c>
      <c r="B3851" t="str">
        <f>INDEX(Orders[Customer ID], MATCH(A3851, Orders[Order ID],0))</f>
        <v>EH-13765</v>
      </c>
      <c r="C3851" s="4">
        <f>INDEX(Orders[Order Date], MATCH(A3851, Orders[Order ID],0))</f>
        <v>42757</v>
      </c>
      <c r="D3851">
        <f>SUMIF(Orders[Order ID], A3851, Orders[Sales])</f>
        <v>22.991999999999997</v>
      </c>
      <c r="I3851" t="s">
        <v>3857</v>
      </c>
      <c r="J3851" t="s">
        <v>2635</v>
      </c>
      <c r="K3851">
        <v>42757</v>
      </c>
      <c r="L3851">
        <v>22.991999999999997</v>
      </c>
    </row>
    <row r="3852" spans="1:12">
      <c r="A3852" t="str">
        <v>CA-2017-152583</v>
      </c>
      <c r="B3852" t="str">
        <f>INDEX(Orders[Customer ID], MATCH(A3852, Orders[Order ID],0))</f>
        <v>RA-19945</v>
      </c>
      <c r="C3852" s="4">
        <f>INDEX(Orders[Order Date], MATCH(A3852, Orders[Order ID],0))</f>
        <v>43038</v>
      </c>
      <c r="D3852">
        <f>SUMIF(Orders[Order ID], A3852, Orders[Sales])</f>
        <v>321.39</v>
      </c>
      <c r="I3852" t="s">
        <v>1610</v>
      </c>
      <c r="J3852" t="s">
        <v>1611</v>
      </c>
      <c r="K3852">
        <v>43038</v>
      </c>
      <c r="L3852">
        <v>321.39</v>
      </c>
    </row>
    <row r="3853" spans="1:12">
      <c r="A3853" t="str">
        <v>CA-2017-152660</v>
      </c>
      <c r="B3853" t="str">
        <f>INDEX(Orders[Customer ID], MATCH(A3853, Orders[Order ID],0))</f>
        <v>CB-12415</v>
      </c>
      <c r="C3853" s="4">
        <f>INDEX(Orders[Order Date], MATCH(A3853, Orders[Order ID],0))</f>
        <v>43073</v>
      </c>
      <c r="D3853">
        <f>SUMIF(Orders[Order ID], A3853, Orders[Sales])</f>
        <v>61.567999999999998</v>
      </c>
      <c r="I3853" t="s">
        <v>685</v>
      </c>
      <c r="J3853" t="s">
        <v>686</v>
      </c>
      <c r="K3853">
        <v>43073</v>
      </c>
      <c r="L3853">
        <v>61.567999999999998</v>
      </c>
    </row>
    <row r="3854" spans="1:12">
      <c r="A3854" t="str">
        <v>CA-2017-152695</v>
      </c>
      <c r="B3854" t="str">
        <f>INDEX(Orders[Customer ID], MATCH(A3854, Orders[Order ID],0))</f>
        <v>CC-12220</v>
      </c>
      <c r="C3854" s="4">
        <f>INDEX(Orders[Order Date], MATCH(A3854, Orders[Order ID],0))</f>
        <v>43079</v>
      </c>
      <c r="D3854">
        <f>SUMIF(Orders[Order ID], A3854, Orders[Sales])</f>
        <v>437.65000000000003</v>
      </c>
      <c r="I3854" t="s">
        <v>498</v>
      </c>
      <c r="J3854" t="s">
        <v>499</v>
      </c>
      <c r="K3854">
        <v>43079</v>
      </c>
      <c r="L3854">
        <v>437.65000000000003</v>
      </c>
    </row>
    <row r="3855" spans="1:12">
      <c r="A3855" t="str">
        <v>CA-2017-152702</v>
      </c>
      <c r="B3855" t="str">
        <f>INDEX(Orders[Customer ID], MATCH(A3855, Orders[Order ID],0))</f>
        <v>SN-20710</v>
      </c>
      <c r="C3855" s="4">
        <f>INDEX(Orders[Order Date], MATCH(A3855, Orders[Order ID],0))</f>
        <v>43020</v>
      </c>
      <c r="D3855">
        <f>SUMIF(Orders[Order ID], A3855, Orders[Sales])</f>
        <v>254.60400000000001</v>
      </c>
      <c r="I3855" t="s">
        <v>1825</v>
      </c>
      <c r="J3855" t="s">
        <v>1826</v>
      </c>
      <c r="K3855">
        <v>43020</v>
      </c>
      <c r="L3855">
        <v>254.60400000000001</v>
      </c>
    </row>
    <row r="3856" spans="1:12">
      <c r="A3856" t="str">
        <v>CA-2017-152709</v>
      </c>
      <c r="B3856" t="str">
        <f>INDEX(Orders[Customer ID], MATCH(A3856, Orders[Order ID],0))</f>
        <v>DB-13210</v>
      </c>
      <c r="C3856" s="4">
        <f>INDEX(Orders[Order Date], MATCH(A3856, Orders[Order ID],0))</f>
        <v>43015</v>
      </c>
      <c r="D3856">
        <f>SUMIF(Orders[Order ID], A3856, Orders[Sales])</f>
        <v>85.52</v>
      </c>
      <c r="I3856" t="s">
        <v>1889</v>
      </c>
      <c r="J3856" t="s">
        <v>276</v>
      </c>
      <c r="K3856">
        <v>43015</v>
      </c>
      <c r="L3856">
        <v>85.52</v>
      </c>
    </row>
    <row r="3857" spans="1:12">
      <c r="A3857" t="str">
        <v>CA-2017-152737</v>
      </c>
      <c r="B3857" t="str">
        <f>INDEX(Orders[Customer ID], MATCH(A3857, Orders[Order ID],0))</f>
        <v>TS-21505</v>
      </c>
      <c r="C3857" s="4">
        <f>INDEX(Orders[Order Date], MATCH(A3857, Orders[Order ID],0))</f>
        <v>43046</v>
      </c>
      <c r="D3857">
        <f>SUMIF(Orders[Order ID], A3857, Orders[Sales])</f>
        <v>461.59199999999998</v>
      </c>
      <c r="I3857" t="s">
        <v>1399</v>
      </c>
      <c r="J3857" t="s">
        <v>309</v>
      </c>
      <c r="K3857">
        <v>43046</v>
      </c>
      <c r="L3857">
        <v>461.59199999999998</v>
      </c>
    </row>
    <row r="3858" spans="1:12">
      <c r="A3858" t="str">
        <v>CA-2017-152786</v>
      </c>
      <c r="B3858" t="str">
        <f>INDEX(Orders[Customer ID], MATCH(A3858, Orders[Order ID],0))</f>
        <v>GA-14725</v>
      </c>
      <c r="C3858" s="4">
        <f>INDEX(Orders[Order Date], MATCH(A3858, Orders[Order ID],0))</f>
        <v>42806</v>
      </c>
      <c r="D3858">
        <f>SUMIF(Orders[Order ID], A3858, Orders[Sales])</f>
        <v>40.409999999999997</v>
      </c>
      <c r="I3858" t="s">
        <v>3679</v>
      </c>
      <c r="J3858" t="s">
        <v>142</v>
      </c>
      <c r="K3858">
        <v>42806</v>
      </c>
      <c r="L3858">
        <v>40.409999999999997</v>
      </c>
    </row>
    <row r="3859" spans="1:12">
      <c r="A3859" t="str">
        <v>CA-2017-152807</v>
      </c>
      <c r="B3859" t="str">
        <f>INDEX(Orders[Customer ID], MATCH(A3859, Orders[Order ID],0))</f>
        <v>MC-18100</v>
      </c>
      <c r="C3859" s="4">
        <f>INDEX(Orders[Order Date], MATCH(A3859, Orders[Order ID],0))</f>
        <v>43038</v>
      </c>
      <c r="D3859">
        <f>SUMIF(Orders[Order ID], A3859, Orders[Sales])</f>
        <v>481.47199999999998</v>
      </c>
      <c r="I3859" t="s">
        <v>1601</v>
      </c>
      <c r="J3859" t="s">
        <v>1118</v>
      </c>
      <c r="K3859">
        <v>43038</v>
      </c>
      <c r="L3859">
        <v>481.47199999999998</v>
      </c>
    </row>
    <row r="3860" spans="1:12">
      <c r="A3860" t="str">
        <v>CA-2017-152856</v>
      </c>
      <c r="B3860" t="str">
        <f>INDEX(Orders[Customer ID], MATCH(A3860, Orders[Order ID],0))</f>
        <v>RS-19765</v>
      </c>
      <c r="C3860" s="4">
        <f>INDEX(Orders[Order Date], MATCH(A3860, Orders[Order ID],0))</f>
        <v>42986</v>
      </c>
      <c r="D3860">
        <f>SUMIF(Orders[Order ID], A3860, Orders[Sales])</f>
        <v>116.83199999999999</v>
      </c>
      <c r="I3860" t="s">
        <v>2366</v>
      </c>
      <c r="J3860" t="s">
        <v>981</v>
      </c>
      <c r="K3860">
        <v>42986</v>
      </c>
      <c r="L3860">
        <v>116.83199999999999</v>
      </c>
    </row>
    <row r="3861" spans="1:12">
      <c r="A3861" t="str">
        <v>CA-2017-152912</v>
      </c>
      <c r="B3861" t="str">
        <f>INDEX(Orders[Customer ID], MATCH(A3861, Orders[Order ID],0))</f>
        <v>BM-11650</v>
      </c>
      <c r="C3861" s="4">
        <f>INDEX(Orders[Order Date], MATCH(A3861, Orders[Order ID],0))</f>
        <v>43048</v>
      </c>
      <c r="D3861">
        <f>SUMIF(Orders[Order ID], A3861, Orders[Sales])</f>
        <v>3013.78</v>
      </c>
      <c r="I3861" t="s">
        <v>1379</v>
      </c>
      <c r="J3861" t="s">
        <v>901</v>
      </c>
      <c r="K3861">
        <v>43048</v>
      </c>
      <c r="L3861">
        <v>3013.78</v>
      </c>
    </row>
    <row r="3862" spans="1:12">
      <c r="A3862" t="str">
        <v>CA-2017-152926</v>
      </c>
      <c r="B3862" t="str">
        <f>INDEX(Orders[Customer ID], MATCH(A3862, Orders[Order ID],0))</f>
        <v>SC-20695</v>
      </c>
      <c r="C3862" s="4">
        <f>INDEX(Orders[Order Date], MATCH(A3862, Orders[Order ID],0))</f>
        <v>43010</v>
      </c>
      <c r="D3862">
        <f>SUMIF(Orders[Order ID], A3862, Orders[Sales])</f>
        <v>37.207999999999998</v>
      </c>
      <c r="I3862" t="s">
        <v>1961</v>
      </c>
      <c r="J3862" t="s">
        <v>1962</v>
      </c>
      <c r="K3862">
        <v>43010</v>
      </c>
      <c r="L3862">
        <v>37.207999999999998</v>
      </c>
    </row>
    <row r="3863" spans="1:12">
      <c r="A3863" t="str">
        <v>CA-2017-152933</v>
      </c>
      <c r="B3863" t="str">
        <f>INDEX(Orders[Customer ID], MATCH(A3863, Orders[Order ID],0))</f>
        <v>MG-17650</v>
      </c>
      <c r="C3863" s="4">
        <f>INDEX(Orders[Order Date], MATCH(A3863, Orders[Order ID],0))</f>
        <v>43020</v>
      </c>
      <c r="D3863">
        <f>SUMIF(Orders[Order ID], A3863, Orders[Sales])</f>
        <v>1171.7919999999999</v>
      </c>
      <c r="I3863" t="s">
        <v>1846</v>
      </c>
      <c r="J3863" t="s">
        <v>826</v>
      </c>
      <c r="K3863">
        <v>43020</v>
      </c>
      <c r="L3863">
        <v>1171.7919999999999</v>
      </c>
    </row>
    <row r="3864" spans="1:12">
      <c r="A3864" t="str">
        <v>CA-2017-152961</v>
      </c>
      <c r="B3864" t="str">
        <f>INDEX(Orders[Customer ID], MATCH(A3864, Orders[Order ID],0))</f>
        <v>SC-20095</v>
      </c>
      <c r="C3864" s="4">
        <f>INDEX(Orders[Order Date], MATCH(A3864, Orders[Order ID],0))</f>
        <v>42750</v>
      </c>
      <c r="D3864">
        <f>SUMIF(Orders[Order ID], A3864, Orders[Sales])</f>
        <v>12.7</v>
      </c>
      <c r="I3864" t="s">
        <v>3882</v>
      </c>
      <c r="J3864" t="s">
        <v>3883</v>
      </c>
      <c r="K3864">
        <v>42750</v>
      </c>
      <c r="L3864">
        <v>12.7</v>
      </c>
    </row>
    <row r="3865" spans="1:12">
      <c r="A3865" t="str">
        <v>CA-2017-152968</v>
      </c>
      <c r="B3865" t="str">
        <f>INDEX(Orders[Customer ID], MATCH(A3865, Orders[Order ID],0))</f>
        <v>BM-11785</v>
      </c>
      <c r="C3865" s="4">
        <f>INDEX(Orders[Order Date], MATCH(A3865, Orders[Order ID],0))</f>
        <v>42881</v>
      </c>
      <c r="D3865">
        <f>SUMIF(Orders[Order ID], A3865, Orders[Sales])</f>
        <v>23.08</v>
      </c>
      <c r="I3865" t="s">
        <v>3227</v>
      </c>
      <c r="J3865" t="s">
        <v>3228</v>
      </c>
      <c r="K3865">
        <v>42881</v>
      </c>
      <c r="L3865">
        <v>23.08</v>
      </c>
    </row>
    <row r="3866" spans="1:12">
      <c r="A3866" t="str">
        <v>CA-2017-152975</v>
      </c>
      <c r="B3866" t="str">
        <f>INDEX(Orders[Customer ID], MATCH(A3866, Orders[Order ID],0))</f>
        <v>RB-19705</v>
      </c>
      <c r="C3866" s="4">
        <f>INDEX(Orders[Order Date], MATCH(A3866, Orders[Order ID],0))</f>
        <v>42992</v>
      </c>
      <c r="D3866">
        <f>SUMIF(Orders[Order ID], A3866, Orders[Sales])</f>
        <v>1770.19</v>
      </c>
      <c r="I3866" t="s">
        <v>2276</v>
      </c>
      <c r="J3866" t="s">
        <v>1411</v>
      </c>
      <c r="K3866">
        <v>42992</v>
      </c>
      <c r="L3866">
        <v>1770.19</v>
      </c>
    </row>
    <row r="3867" spans="1:12">
      <c r="A3867" t="str">
        <v>CA-2017-153045</v>
      </c>
      <c r="B3867" t="str">
        <f>INDEX(Orders[Customer ID], MATCH(A3867, Orders[Order ID],0))</f>
        <v>NS-18505</v>
      </c>
      <c r="C3867" s="4">
        <f>INDEX(Orders[Order Date], MATCH(A3867, Orders[Order ID],0))</f>
        <v>42754</v>
      </c>
      <c r="D3867">
        <f>SUMIF(Orders[Order ID], A3867, Orders[Sales])</f>
        <v>1370.5349999999999</v>
      </c>
      <c r="I3867" t="s">
        <v>3874</v>
      </c>
      <c r="J3867" t="s">
        <v>181</v>
      </c>
      <c r="K3867">
        <v>42754</v>
      </c>
      <c r="L3867">
        <v>1370.5349999999999</v>
      </c>
    </row>
    <row r="3868" spans="1:12">
      <c r="A3868" t="str">
        <v>CA-2017-153080</v>
      </c>
      <c r="B3868" t="str">
        <f>INDEX(Orders[Customer ID], MATCH(A3868, Orders[Order ID],0))</f>
        <v>EH-13945</v>
      </c>
      <c r="C3868" s="4">
        <f>INDEX(Orders[Order Date], MATCH(A3868, Orders[Order ID],0))</f>
        <v>42877</v>
      </c>
      <c r="D3868">
        <f>SUMIF(Orders[Order ID], A3868, Orders[Sales])</f>
        <v>68.459999999999994</v>
      </c>
      <c r="I3868" t="s">
        <v>3239</v>
      </c>
      <c r="J3868" t="s">
        <v>3216</v>
      </c>
      <c r="K3868">
        <v>42877</v>
      </c>
      <c r="L3868">
        <v>68.459999999999994</v>
      </c>
    </row>
    <row r="3869" spans="1:12">
      <c r="A3869" t="str">
        <v>CA-2017-153227</v>
      </c>
      <c r="B3869" t="str">
        <f>INDEX(Orders[Customer ID], MATCH(A3869, Orders[Order ID],0))</f>
        <v>CS-12250</v>
      </c>
      <c r="C3869" s="4">
        <f>INDEX(Orders[Order Date], MATCH(A3869, Orders[Order ID],0))</f>
        <v>43073</v>
      </c>
      <c r="D3869">
        <f>SUMIF(Orders[Order ID], A3869, Orders[Sales])</f>
        <v>11.76</v>
      </c>
      <c r="I3869" t="s">
        <v>697</v>
      </c>
      <c r="J3869" t="s">
        <v>698</v>
      </c>
      <c r="K3869">
        <v>43073</v>
      </c>
      <c r="L3869">
        <v>11.76</v>
      </c>
    </row>
    <row r="3870" spans="1:12">
      <c r="A3870" t="str">
        <v>CA-2017-153339</v>
      </c>
      <c r="B3870" t="str">
        <f>INDEX(Orders[Customer ID], MATCH(A3870, Orders[Order ID],0))</f>
        <v>DJ-13510</v>
      </c>
      <c r="C3870" s="4">
        <f>INDEX(Orders[Order Date], MATCH(A3870, Orders[Order ID],0))</f>
        <v>43042</v>
      </c>
      <c r="D3870">
        <f>SUMIF(Orders[Order ID], A3870, Orders[Sales])</f>
        <v>15.992000000000001</v>
      </c>
      <c r="I3870" t="s">
        <v>1499</v>
      </c>
      <c r="J3870" t="s">
        <v>1318</v>
      </c>
      <c r="K3870">
        <v>43042</v>
      </c>
      <c r="L3870">
        <v>15.992000000000001</v>
      </c>
    </row>
    <row r="3871" spans="1:12">
      <c r="A3871" t="str">
        <v>CA-2017-153654</v>
      </c>
      <c r="B3871" t="str">
        <f>INDEX(Orders[Customer ID], MATCH(A3871, Orders[Order ID],0))</f>
        <v>MD-17860</v>
      </c>
      <c r="C3871" s="4">
        <f>INDEX(Orders[Order Date], MATCH(A3871, Orders[Order ID],0))</f>
        <v>43063</v>
      </c>
      <c r="D3871">
        <f>SUMIF(Orders[Order ID], A3871, Orders[Sales])</f>
        <v>19.007999999999999</v>
      </c>
      <c r="I3871" t="s">
        <v>988</v>
      </c>
      <c r="J3871" t="s">
        <v>989</v>
      </c>
      <c r="K3871">
        <v>43063</v>
      </c>
      <c r="L3871">
        <v>19.007999999999999</v>
      </c>
    </row>
    <row r="3872" spans="1:12">
      <c r="A3872" t="str">
        <v>CA-2017-153787</v>
      </c>
      <c r="B3872" t="str">
        <f>INDEX(Orders[Customer ID], MATCH(A3872, Orders[Order ID],0))</f>
        <v>AT-10735</v>
      </c>
      <c r="C3872" s="4">
        <f>INDEX(Orders[Order Date], MATCH(A3872, Orders[Order ID],0))</f>
        <v>42874</v>
      </c>
      <c r="D3872">
        <f>SUMIF(Orders[Order ID], A3872, Orders[Sales])</f>
        <v>97.16</v>
      </c>
      <c r="I3872" t="s">
        <v>3252</v>
      </c>
      <c r="J3872" t="s">
        <v>370</v>
      </c>
      <c r="K3872">
        <v>42874</v>
      </c>
      <c r="L3872">
        <v>97.16</v>
      </c>
    </row>
    <row r="3873" spans="1:12">
      <c r="A3873" t="str">
        <v>CA-2017-153822</v>
      </c>
      <c r="B3873" t="str">
        <f>INDEX(Orders[Customer ID], MATCH(A3873, Orders[Order ID],0))</f>
        <v>AB-10105</v>
      </c>
      <c r="C3873" s="4">
        <f>INDEX(Orders[Order Date], MATCH(A3873, Orders[Order ID],0))</f>
        <v>42997</v>
      </c>
      <c r="D3873">
        <f>SUMIF(Orders[Order ID], A3873, Orders[Sales])</f>
        <v>592.30799999999999</v>
      </c>
      <c r="I3873" t="s">
        <v>2176</v>
      </c>
      <c r="J3873" t="s">
        <v>1115</v>
      </c>
      <c r="K3873">
        <v>42997</v>
      </c>
      <c r="L3873">
        <v>592.30799999999999</v>
      </c>
    </row>
    <row r="3874" spans="1:12">
      <c r="A3874" t="str">
        <v>CA-2017-153843</v>
      </c>
      <c r="B3874" t="str">
        <f>INDEX(Orders[Customer ID], MATCH(A3874, Orders[Order ID],0))</f>
        <v>SC-20380</v>
      </c>
      <c r="C3874" s="4">
        <f>INDEX(Orders[Order Date], MATCH(A3874, Orders[Order ID],0))</f>
        <v>42807</v>
      </c>
      <c r="D3874">
        <f>SUMIF(Orders[Order ID], A3874, Orders[Sales])</f>
        <v>523.16</v>
      </c>
      <c r="I3874" t="s">
        <v>3672</v>
      </c>
      <c r="J3874" t="s">
        <v>863</v>
      </c>
      <c r="K3874">
        <v>42807</v>
      </c>
      <c r="L3874">
        <v>523.16</v>
      </c>
    </row>
    <row r="3875" spans="1:12">
      <c r="A3875" t="str">
        <v>CA-2017-153871</v>
      </c>
      <c r="B3875" t="str">
        <f>INDEX(Orders[Customer ID], MATCH(A3875, Orders[Order ID],0))</f>
        <v>RB-19435</v>
      </c>
      <c r="C3875" s="4">
        <f>INDEX(Orders[Order Date], MATCH(A3875, Orders[Order ID],0))</f>
        <v>43080</v>
      </c>
      <c r="D3875">
        <f>SUMIF(Orders[Order ID], A3875, Orders[Sales])</f>
        <v>798.93000000000006</v>
      </c>
      <c r="I3875" t="s">
        <v>482</v>
      </c>
      <c r="J3875" t="s">
        <v>483</v>
      </c>
      <c r="K3875">
        <v>43080</v>
      </c>
      <c r="L3875">
        <v>798.93000000000006</v>
      </c>
    </row>
    <row r="3876" spans="1:12">
      <c r="A3876" t="str">
        <v>CA-2017-154011</v>
      </c>
      <c r="B3876" t="str">
        <f>INDEX(Orders[Customer ID], MATCH(A3876, Orders[Order ID],0))</f>
        <v>DB-13270</v>
      </c>
      <c r="C3876" s="4">
        <f>INDEX(Orders[Order Date], MATCH(A3876, Orders[Order ID],0))</f>
        <v>42905</v>
      </c>
      <c r="D3876">
        <f>SUMIF(Orders[Order ID], A3876, Orders[Sales])</f>
        <v>464.37299999999999</v>
      </c>
      <c r="I3876" t="s">
        <v>3041</v>
      </c>
      <c r="J3876" t="s">
        <v>1393</v>
      </c>
      <c r="K3876">
        <v>42905</v>
      </c>
      <c r="L3876">
        <v>464.37299999999999</v>
      </c>
    </row>
    <row r="3877" spans="1:12">
      <c r="A3877" t="str">
        <v>CA-2017-154039</v>
      </c>
      <c r="B3877" t="str">
        <f>INDEX(Orders[Customer ID], MATCH(A3877, Orders[Order ID],0))</f>
        <v>JK-16120</v>
      </c>
      <c r="C3877" s="4">
        <f>INDEX(Orders[Order Date], MATCH(A3877, Orders[Order ID],0))</f>
        <v>42783</v>
      </c>
      <c r="D3877">
        <f>SUMIF(Orders[Order ID], A3877, Orders[Sales])</f>
        <v>605.75199999999995</v>
      </c>
      <c r="I3877" t="s">
        <v>3770</v>
      </c>
      <c r="J3877" t="s">
        <v>2447</v>
      </c>
      <c r="K3877">
        <v>42783</v>
      </c>
      <c r="L3877">
        <v>605.75199999999995</v>
      </c>
    </row>
    <row r="3878" spans="1:12">
      <c r="A3878" t="str">
        <v>CA-2017-154074</v>
      </c>
      <c r="B3878" t="str">
        <f>INDEX(Orders[Customer ID], MATCH(A3878, Orders[Order ID],0))</f>
        <v>BW-11110</v>
      </c>
      <c r="C3878" s="4">
        <f>INDEX(Orders[Order Date], MATCH(A3878, Orders[Order ID],0))</f>
        <v>42978</v>
      </c>
      <c r="D3878">
        <f>SUMIF(Orders[Order ID], A3878, Orders[Sales])</f>
        <v>719.298</v>
      </c>
      <c r="I3878" t="s">
        <v>2523</v>
      </c>
      <c r="J3878" t="s">
        <v>2524</v>
      </c>
      <c r="K3878">
        <v>42978</v>
      </c>
      <c r="L3878">
        <v>719.298</v>
      </c>
    </row>
    <row r="3879" spans="1:12">
      <c r="A3879" t="str">
        <v>CA-2017-154088</v>
      </c>
      <c r="B3879" t="str">
        <f>INDEX(Orders[Customer ID], MATCH(A3879, Orders[Order ID],0))</f>
        <v>LB-16735</v>
      </c>
      <c r="C3879" s="4">
        <f>INDEX(Orders[Order Date], MATCH(A3879, Orders[Order ID],0))</f>
        <v>43051</v>
      </c>
      <c r="D3879">
        <f>SUMIF(Orders[Order ID], A3879, Orders[Sales])</f>
        <v>26.72</v>
      </c>
      <c r="I3879" t="s">
        <v>1315</v>
      </c>
      <c r="J3879" t="s">
        <v>1316</v>
      </c>
      <c r="K3879">
        <v>43051</v>
      </c>
      <c r="L3879">
        <v>26.72</v>
      </c>
    </row>
    <row r="3880" spans="1:12">
      <c r="A3880" t="str">
        <v>CA-2017-154102</v>
      </c>
      <c r="B3880" t="str">
        <f>INDEX(Orders[Customer ID], MATCH(A3880, Orders[Order ID],0))</f>
        <v>SN-20560</v>
      </c>
      <c r="C3880" s="4">
        <f>INDEX(Orders[Order Date], MATCH(A3880, Orders[Order ID],0))</f>
        <v>42772</v>
      </c>
      <c r="D3880">
        <f>SUMIF(Orders[Order ID], A3880, Orders[Sales])</f>
        <v>29.9</v>
      </c>
      <c r="I3880" t="s">
        <v>3804</v>
      </c>
      <c r="J3880" t="s">
        <v>2323</v>
      </c>
      <c r="K3880">
        <v>42772</v>
      </c>
      <c r="L3880">
        <v>29.9</v>
      </c>
    </row>
    <row r="3881" spans="1:12">
      <c r="A3881" t="str">
        <v>CA-2017-154109</v>
      </c>
      <c r="B3881" t="str">
        <f>INDEX(Orders[Customer ID], MATCH(A3881, Orders[Order ID],0))</f>
        <v>ML-17410</v>
      </c>
      <c r="C3881" s="4">
        <f>INDEX(Orders[Order Date], MATCH(A3881, Orders[Order ID],0))</f>
        <v>43045</v>
      </c>
      <c r="D3881">
        <f>SUMIF(Orders[Order ID], A3881, Orders[Sales])</f>
        <v>175.32400000000001</v>
      </c>
      <c r="I3881" t="s">
        <v>1431</v>
      </c>
      <c r="J3881" t="s">
        <v>1432</v>
      </c>
      <c r="K3881">
        <v>43045</v>
      </c>
      <c r="L3881">
        <v>175.32400000000001</v>
      </c>
    </row>
    <row r="3882" spans="1:12">
      <c r="A3882" t="str">
        <v>CA-2017-154116</v>
      </c>
      <c r="B3882" t="str">
        <f>INDEX(Orders[Customer ID], MATCH(A3882, Orders[Order ID],0))</f>
        <v>KM-16660</v>
      </c>
      <c r="C3882" s="4">
        <f>INDEX(Orders[Order Date], MATCH(A3882, Orders[Order ID],0))</f>
        <v>43084</v>
      </c>
      <c r="D3882">
        <f>SUMIF(Orders[Order ID], A3882, Orders[Sales])</f>
        <v>273.92600000000004</v>
      </c>
      <c r="I3882" t="s">
        <v>404</v>
      </c>
      <c r="J3882" t="s">
        <v>405</v>
      </c>
      <c r="K3882">
        <v>43084</v>
      </c>
      <c r="L3882">
        <v>273.92600000000004</v>
      </c>
    </row>
    <row r="3883" spans="1:12">
      <c r="A3883" t="str">
        <v>CA-2017-154123</v>
      </c>
      <c r="B3883" t="str">
        <f>INDEX(Orders[Customer ID], MATCH(A3883, Orders[Order ID],0))</f>
        <v>SC-20050</v>
      </c>
      <c r="C3883" s="4">
        <f>INDEX(Orders[Order Date], MATCH(A3883, Orders[Order ID],0))</f>
        <v>43059</v>
      </c>
      <c r="D3883">
        <f>SUMIF(Orders[Order ID], A3883, Orders[Sales])</f>
        <v>27.58</v>
      </c>
      <c r="I3883" t="s">
        <v>1086</v>
      </c>
      <c r="J3883" t="s">
        <v>1087</v>
      </c>
      <c r="K3883">
        <v>43059</v>
      </c>
      <c r="L3883">
        <v>27.58</v>
      </c>
    </row>
    <row r="3884" spans="1:12">
      <c r="A3884" t="str">
        <v>CA-2017-154137</v>
      </c>
      <c r="B3884" t="str">
        <f>INDEX(Orders[Customer ID], MATCH(A3884, Orders[Order ID],0))</f>
        <v>MT-17815</v>
      </c>
      <c r="C3884" s="4">
        <f>INDEX(Orders[Order Date], MATCH(A3884, Orders[Order ID],0))</f>
        <v>43050</v>
      </c>
      <c r="D3884">
        <f>SUMIF(Orders[Order ID], A3884, Orders[Sales])</f>
        <v>35.479999999999997</v>
      </c>
      <c r="I3884" t="s">
        <v>1337</v>
      </c>
      <c r="J3884" t="s">
        <v>1338</v>
      </c>
      <c r="K3884">
        <v>43050</v>
      </c>
      <c r="L3884">
        <v>35.479999999999997</v>
      </c>
    </row>
    <row r="3885" spans="1:12">
      <c r="A3885" t="str">
        <v>CA-2017-154214</v>
      </c>
      <c r="B3885" t="str">
        <f>INDEX(Orders[Customer ID], MATCH(A3885, Orders[Order ID],0))</f>
        <v>TB-21595</v>
      </c>
      <c r="C3885" s="4">
        <f>INDEX(Orders[Order Date], MATCH(A3885, Orders[Order ID],0))</f>
        <v>42814</v>
      </c>
      <c r="D3885">
        <f>SUMIF(Orders[Order ID], A3885, Orders[Sales])</f>
        <v>2.91</v>
      </c>
      <c r="I3885" t="s">
        <v>3627</v>
      </c>
      <c r="J3885" t="s">
        <v>3628</v>
      </c>
      <c r="K3885">
        <v>42814</v>
      </c>
      <c r="L3885">
        <v>2.91</v>
      </c>
    </row>
    <row r="3886" spans="1:12">
      <c r="A3886" t="str">
        <v>CA-2017-154410</v>
      </c>
      <c r="B3886" t="str">
        <f>INDEX(Orders[Customer ID], MATCH(A3886, Orders[Order ID],0))</f>
        <v>MD-17860</v>
      </c>
      <c r="C3886" s="4">
        <f>INDEX(Orders[Order Date], MATCH(A3886, Orders[Order ID],0))</f>
        <v>43029</v>
      </c>
      <c r="D3886">
        <f>SUMIF(Orders[Order ID], A3886, Orders[Sales])</f>
        <v>909.12</v>
      </c>
      <c r="I3886" t="s">
        <v>1708</v>
      </c>
      <c r="J3886" t="s">
        <v>989</v>
      </c>
      <c r="K3886">
        <v>43029</v>
      </c>
      <c r="L3886">
        <v>909.12</v>
      </c>
    </row>
    <row r="3887" spans="1:12">
      <c r="A3887" t="str">
        <v>CA-2017-154466</v>
      </c>
      <c r="B3887" t="str">
        <f>INDEX(Orders[Customer ID], MATCH(A3887, Orders[Order ID],0))</f>
        <v>DP-13390</v>
      </c>
      <c r="C3887" s="4">
        <f>INDEX(Orders[Order Date], MATCH(A3887, Orders[Order ID],0))</f>
        <v>42736</v>
      </c>
      <c r="D3887">
        <f>SUMIF(Orders[Order ID], A3887, Orders[Sales])</f>
        <v>3.6</v>
      </c>
      <c r="I3887" t="s">
        <v>3924</v>
      </c>
      <c r="J3887" t="s">
        <v>3914</v>
      </c>
      <c r="K3887">
        <v>42736</v>
      </c>
      <c r="L3887">
        <v>3.6</v>
      </c>
    </row>
    <row r="3888" spans="1:12">
      <c r="A3888" t="str">
        <v>CA-2017-154501</v>
      </c>
      <c r="B3888" t="str">
        <f>INDEX(Orders[Customer ID], MATCH(A3888, Orders[Order ID],0))</f>
        <v>EA-14035</v>
      </c>
      <c r="C3888" s="4">
        <f>INDEX(Orders[Order Date], MATCH(A3888, Orders[Order ID],0))</f>
        <v>42855</v>
      </c>
      <c r="D3888">
        <f>SUMIF(Orders[Order ID], A3888, Orders[Sales])</f>
        <v>9.7799999999999994</v>
      </c>
      <c r="I3888" t="s">
        <v>3395</v>
      </c>
      <c r="J3888" t="s">
        <v>2730</v>
      </c>
      <c r="K3888">
        <v>42855</v>
      </c>
      <c r="L3888">
        <v>9.7799999999999994</v>
      </c>
    </row>
    <row r="3889" spans="1:12">
      <c r="A3889" t="str">
        <v>CA-2017-154676</v>
      </c>
      <c r="B3889" t="str">
        <f>INDEX(Orders[Customer ID], MATCH(A3889, Orders[Order ID],0))</f>
        <v>NZ-18565</v>
      </c>
      <c r="C3889" s="4">
        <f>INDEX(Orders[Order Date], MATCH(A3889, Orders[Order ID],0))</f>
        <v>42952</v>
      </c>
      <c r="D3889">
        <f>SUMIF(Orders[Order ID], A3889, Orders[Sales])</f>
        <v>151.05600000000001</v>
      </c>
      <c r="I3889" t="s">
        <v>2705</v>
      </c>
      <c r="J3889" t="s">
        <v>1891</v>
      </c>
      <c r="K3889">
        <v>42952</v>
      </c>
      <c r="L3889">
        <v>151.05600000000001</v>
      </c>
    </row>
    <row r="3890" spans="1:12">
      <c r="A3890" t="str">
        <v>CA-2017-154718</v>
      </c>
      <c r="B3890" t="str">
        <f>INDEX(Orders[Customer ID], MATCH(A3890, Orders[Order ID],0))</f>
        <v>DL-12865</v>
      </c>
      <c r="C3890" s="4">
        <f>INDEX(Orders[Order Date], MATCH(A3890, Orders[Order ID],0))</f>
        <v>42754</v>
      </c>
      <c r="D3890">
        <f>SUMIF(Orders[Order ID], A3890, Orders[Sales])</f>
        <v>6</v>
      </c>
      <c r="I3890" t="s">
        <v>3873</v>
      </c>
      <c r="J3890" t="s">
        <v>2150</v>
      </c>
      <c r="K3890">
        <v>42754</v>
      </c>
      <c r="L3890">
        <v>6</v>
      </c>
    </row>
    <row r="3891" spans="1:12">
      <c r="A3891" t="str">
        <v>CA-2017-154732</v>
      </c>
      <c r="B3891" t="str">
        <f>INDEX(Orders[Customer ID], MATCH(A3891, Orders[Order ID],0))</f>
        <v>AH-10195</v>
      </c>
      <c r="C3891" s="4">
        <f>INDEX(Orders[Order Date], MATCH(A3891, Orders[Order ID],0))</f>
        <v>43044</v>
      </c>
      <c r="D3891">
        <f>SUMIF(Orders[Order ID], A3891, Orders[Sales])</f>
        <v>16.03</v>
      </c>
      <c r="I3891" t="s">
        <v>1459</v>
      </c>
      <c r="J3891" t="s">
        <v>1460</v>
      </c>
      <c r="K3891">
        <v>43044</v>
      </c>
      <c r="L3891">
        <v>16.03</v>
      </c>
    </row>
    <row r="3892" spans="1:12">
      <c r="A3892" t="str">
        <v>CA-2017-154760</v>
      </c>
      <c r="B3892" t="str">
        <f>INDEX(Orders[Customer ID], MATCH(A3892, Orders[Order ID],0))</f>
        <v>BP-11290</v>
      </c>
      <c r="C3892" s="4">
        <f>INDEX(Orders[Order Date], MATCH(A3892, Orders[Order ID],0))</f>
        <v>42744</v>
      </c>
      <c r="D3892">
        <f>SUMIF(Orders[Order ID], A3892, Orders[Sales])</f>
        <v>274.49099999999999</v>
      </c>
      <c r="I3892" t="s">
        <v>3906</v>
      </c>
      <c r="J3892" t="s">
        <v>340</v>
      </c>
      <c r="K3892">
        <v>42744</v>
      </c>
      <c r="L3892">
        <v>274.49099999999999</v>
      </c>
    </row>
    <row r="3893" spans="1:12">
      <c r="A3893" t="str">
        <v>CA-2017-154809</v>
      </c>
      <c r="B3893" t="str">
        <f>INDEX(Orders[Customer ID], MATCH(A3893, Orders[Order ID],0))</f>
        <v>MH-17455</v>
      </c>
      <c r="C3893" s="4">
        <f>INDEX(Orders[Order Date], MATCH(A3893, Orders[Order ID],0))</f>
        <v>42779</v>
      </c>
      <c r="D3893">
        <f>SUMIF(Orders[Order ID], A3893, Orders[Sales])</f>
        <v>90.64</v>
      </c>
      <c r="I3893" t="s">
        <v>3787</v>
      </c>
      <c r="J3893" t="s">
        <v>1903</v>
      </c>
      <c r="K3893">
        <v>42779</v>
      </c>
      <c r="L3893">
        <v>90.64</v>
      </c>
    </row>
    <row r="3894" spans="1:12">
      <c r="A3894" t="str">
        <v>CA-2017-154816</v>
      </c>
      <c r="B3894" t="str">
        <f>INDEX(Orders[Customer ID], MATCH(A3894, Orders[Order ID],0))</f>
        <v>VB-21745</v>
      </c>
      <c r="C3894" s="4">
        <f>INDEX(Orders[Order Date], MATCH(A3894, Orders[Order ID],0))</f>
        <v>43045</v>
      </c>
      <c r="D3894">
        <f>SUMIF(Orders[Order ID], A3894, Orders[Sales])</f>
        <v>5.78</v>
      </c>
      <c r="I3894" t="s">
        <v>1416</v>
      </c>
      <c r="J3894" t="s">
        <v>1417</v>
      </c>
      <c r="K3894">
        <v>43045</v>
      </c>
      <c r="L3894">
        <v>5.78</v>
      </c>
    </row>
    <row r="3895" spans="1:12">
      <c r="A3895" t="str">
        <v>CA-2017-154907</v>
      </c>
      <c r="B3895" t="str">
        <f>INDEX(Orders[Customer ID], MATCH(A3895, Orders[Order ID],0))</f>
        <v>DS-13180</v>
      </c>
      <c r="C3895" s="4">
        <f>INDEX(Orders[Order Date], MATCH(A3895, Orders[Order ID],0))</f>
        <v>42825</v>
      </c>
      <c r="D3895">
        <f>SUMIF(Orders[Order ID], A3895, Orders[Sales])</f>
        <v>205.33279999999999</v>
      </c>
      <c r="I3895" t="s">
        <v>3557</v>
      </c>
      <c r="J3895" t="s">
        <v>623</v>
      </c>
      <c r="K3895">
        <v>42825</v>
      </c>
      <c r="L3895">
        <v>205.33279999999999</v>
      </c>
    </row>
    <row r="3896" spans="1:12">
      <c r="A3896" t="str">
        <v>CA-2017-154935</v>
      </c>
      <c r="B3896" t="str">
        <f>INDEX(Orders[Customer ID], MATCH(A3896, Orders[Order ID],0))</f>
        <v>AR-10540</v>
      </c>
      <c r="C3896" s="4">
        <f>INDEX(Orders[Order Date], MATCH(A3896, Orders[Order ID],0))</f>
        <v>43093</v>
      </c>
      <c r="D3896">
        <f>SUMIF(Orders[Order ID], A3896, Orders[Sales])</f>
        <v>17.88</v>
      </c>
      <c r="I3896" t="s">
        <v>156</v>
      </c>
      <c r="J3896" t="s">
        <v>157</v>
      </c>
      <c r="K3896">
        <v>43093</v>
      </c>
      <c r="L3896">
        <v>17.88</v>
      </c>
    </row>
    <row r="3897" spans="1:12">
      <c r="A3897" t="str">
        <v>CA-2017-154949</v>
      </c>
      <c r="B3897" t="str">
        <f>INDEX(Orders[Customer ID], MATCH(A3897, Orders[Order ID],0))</f>
        <v>MC-17275</v>
      </c>
      <c r="C3897" s="4">
        <f>INDEX(Orders[Order Date], MATCH(A3897, Orders[Order ID],0))</f>
        <v>43023</v>
      </c>
      <c r="D3897">
        <f>SUMIF(Orders[Order ID], A3897, Orders[Sales])</f>
        <v>14.73</v>
      </c>
      <c r="I3897" t="s">
        <v>1797</v>
      </c>
      <c r="J3897" t="s">
        <v>1798</v>
      </c>
      <c r="K3897">
        <v>43023</v>
      </c>
      <c r="L3897">
        <v>14.73</v>
      </c>
    </row>
    <row r="3898" spans="1:12">
      <c r="A3898" t="str">
        <v>CA-2017-155047</v>
      </c>
      <c r="B3898" t="str">
        <f>INDEX(Orders[Customer ID], MATCH(A3898, Orders[Order ID],0))</f>
        <v>SE-20110</v>
      </c>
      <c r="C3898" s="4">
        <f>INDEX(Orders[Order Date], MATCH(A3898, Orders[Order ID],0))</f>
        <v>42974</v>
      </c>
      <c r="D3898">
        <f>SUMIF(Orders[Order ID], A3898, Orders[Sales])</f>
        <v>5.952</v>
      </c>
      <c r="I3898" t="s">
        <v>2548</v>
      </c>
      <c r="J3898" t="s">
        <v>284</v>
      </c>
      <c r="K3898">
        <v>42974</v>
      </c>
      <c r="L3898">
        <v>5.952</v>
      </c>
    </row>
    <row r="3899" spans="1:12">
      <c r="A3899" t="str">
        <v>CA-2017-155075</v>
      </c>
      <c r="B3899" t="str">
        <f>INDEX(Orders[Customer ID], MATCH(A3899, Orders[Order ID],0))</f>
        <v>GW-14605</v>
      </c>
      <c r="C3899" s="4">
        <f>INDEX(Orders[Order Date], MATCH(A3899, Orders[Order ID],0))</f>
        <v>43071</v>
      </c>
      <c r="D3899">
        <f>SUMIF(Orders[Order ID], A3899, Orders[Sales])</f>
        <v>631.17600000000004</v>
      </c>
      <c r="I3899" t="s">
        <v>760</v>
      </c>
      <c r="J3899" t="s">
        <v>761</v>
      </c>
      <c r="K3899">
        <v>43071</v>
      </c>
      <c r="L3899">
        <v>631.17600000000004</v>
      </c>
    </row>
    <row r="3900" spans="1:12">
      <c r="A3900" t="str">
        <v>CA-2017-155089</v>
      </c>
      <c r="B3900" t="str">
        <f>INDEX(Orders[Customer ID], MATCH(A3900, Orders[Order ID],0))</f>
        <v>DB-12910</v>
      </c>
      <c r="C3900" s="4">
        <f>INDEX(Orders[Order Date], MATCH(A3900, Orders[Order ID],0))</f>
        <v>43071</v>
      </c>
      <c r="D3900">
        <f>SUMIF(Orders[Order ID], A3900, Orders[Sales])</f>
        <v>45.66</v>
      </c>
      <c r="I3900" t="s">
        <v>758</v>
      </c>
      <c r="J3900" t="s">
        <v>562</v>
      </c>
      <c r="K3900">
        <v>43071</v>
      </c>
      <c r="L3900">
        <v>45.66</v>
      </c>
    </row>
    <row r="3901" spans="1:12">
      <c r="A3901" t="str">
        <v>CA-2017-155152</v>
      </c>
      <c r="B3901" t="str">
        <f>INDEX(Orders[Customer ID], MATCH(A3901, Orders[Order ID],0))</f>
        <v>MP-17965</v>
      </c>
      <c r="C3901" s="4">
        <f>INDEX(Orders[Order Date], MATCH(A3901, Orders[Order ID],0))</f>
        <v>42923</v>
      </c>
      <c r="D3901">
        <f>SUMIF(Orders[Order ID], A3901, Orders[Sales])</f>
        <v>252</v>
      </c>
      <c r="I3901" t="s">
        <v>2907</v>
      </c>
      <c r="J3901" t="s">
        <v>1746</v>
      </c>
      <c r="K3901">
        <v>42923</v>
      </c>
      <c r="L3901">
        <v>252</v>
      </c>
    </row>
    <row r="3902" spans="1:12">
      <c r="A3902" t="str">
        <v>CA-2017-155159</v>
      </c>
      <c r="B3902" t="str">
        <f>INDEX(Orders[Customer ID], MATCH(A3902, Orders[Order ID],0))</f>
        <v>DL-13315</v>
      </c>
      <c r="C3902" s="4">
        <f>INDEX(Orders[Order Date], MATCH(A3902, Orders[Order ID],0))</f>
        <v>43064</v>
      </c>
      <c r="D3902">
        <f>SUMIF(Orders[Order ID], A3902, Orders[Sales])</f>
        <v>48.87</v>
      </c>
      <c r="I3902" t="s">
        <v>959</v>
      </c>
      <c r="J3902" t="s">
        <v>588</v>
      </c>
      <c r="K3902">
        <v>43064</v>
      </c>
      <c r="L3902">
        <v>48.87</v>
      </c>
    </row>
    <row r="3903" spans="1:12">
      <c r="A3903" t="str">
        <v>CA-2017-155292</v>
      </c>
      <c r="B3903" t="str">
        <f>INDEX(Orders[Customer ID], MATCH(A3903, Orders[Order ID],0))</f>
        <v>RD-19810</v>
      </c>
      <c r="C3903" s="4">
        <f>INDEX(Orders[Order Date], MATCH(A3903, Orders[Order ID],0))</f>
        <v>43038</v>
      </c>
      <c r="D3903">
        <f>SUMIF(Orders[Order ID], A3903, Orders[Sales])</f>
        <v>204.98000000000002</v>
      </c>
      <c r="I3903" t="s">
        <v>1614</v>
      </c>
      <c r="J3903" t="s">
        <v>386</v>
      </c>
      <c r="K3903">
        <v>43038</v>
      </c>
      <c r="L3903">
        <v>204.98000000000002</v>
      </c>
    </row>
    <row r="3904" spans="1:12">
      <c r="A3904" t="str">
        <v>CA-2017-155362</v>
      </c>
      <c r="B3904" t="str">
        <f>INDEX(Orders[Customer ID], MATCH(A3904, Orders[Order ID],0))</f>
        <v>DP-13105</v>
      </c>
      <c r="C3904" s="4">
        <f>INDEX(Orders[Order Date], MATCH(A3904, Orders[Order ID],0))</f>
        <v>43086</v>
      </c>
      <c r="D3904">
        <f>SUMIF(Orders[Order ID], A3904, Orders[Sales])</f>
        <v>32.56</v>
      </c>
      <c r="I3904" t="s">
        <v>374</v>
      </c>
      <c r="J3904" t="s">
        <v>184</v>
      </c>
      <c r="K3904">
        <v>43086</v>
      </c>
      <c r="L3904">
        <v>32.56</v>
      </c>
    </row>
    <row r="3905" spans="1:12">
      <c r="A3905" t="str">
        <v>CA-2017-155376</v>
      </c>
      <c r="B3905" t="str">
        <f>INDEX(Orders[Customer ID], MATCH(A3905, Orders[Order ID],0))</f>
        <v>SG-20080</v>
      </c>
      <c r="C3905" s="4">
        <f>INDEX(Orders[Order Date], MATCH(A3905, Orders[Order ID],0))</f>
        <v>43091</v>
      </c>
      <c r="D3905">
        <f>SUMIF(Orders[Order ID], A3905, Orders[Sales])</f>
        <v>839.43</v>
      </c>
      <c r="I3905" t="s">
        <v>219</v>
      </c>
      <c r="J3905" t="s">
        <v>220</v>
      </c>
      <c r="K3905">
        <v>43091</v>
      </c>
      <c r="L3905">
        <v>839.43</v>
      </c>
    </row>
    <row r="3906" spans="1:12">
      <c r="A3906" t="str">
        <v>CA-2017-155460</v>
      </c>
      <c r="B3906" t="str">
        <f>INDEX(Orders[Customer ID], MATCH(A3906, Orders[Order ID],0))</f>
        <v>RW-19630</v>
      </c>
      <c r="C3906" s="4">
        <f>INDEX(Orders[Order Date], MATCH(A3906, Orders[Order ID],0))</f>
        <v>42838</v>
      </c>
      <c r="D3906">
        <f>SUMIF(Orders[Order ID], A3906, Orders[Sales])</f>
        <v>901.19999999999993</v>
      </c>
      <c r="I3906" t="s">
        <v>3491</v>
      </c>
      <c r="J3906" t="s">
        <v>1945</v>
      </c>
      <c r="K3906">
        <v>42838</v>
      </c>
      <c r="L3906">
        <v>901.19999999999993</v>
      </c>
    </row>
    <row r="3907" spans="1:12">
      <c r="A3907" t="str">
        <v>CA-2017-155558</v>
      </c>
      <c r="B3907" t="str">
        <f>INDEX(Orders[Customer ID], MATCH(A3907, Orders[Order ID],0))</f>
        <v>PG-18895</v>
      </c>
      <c r="C3907" s="4">
        <f>INDEX(Orders[Order Date], MATCH(A3907, Orders[Order ID],0))</f>
        <v>43034</v>
      </c>
      <c r="D3907">
        <f>SUMIF(Orders[Order ID], A3907, Orders[Sales])</f>
        <v>26.15</v>
      </c>
      <c r="I3907" t="s">
        <v>1645</v>
      </c>
      <c r="J3907" t="s">
        <v>1520</v>
      </c>
      <c r="K3907">
        <v>43034</v>
      </c>
      <c r="L3907">
        <v>26.15</v>
      </c>
    </row>
    <row r="3908" spans="1:12">
      <c r="A3908" t="str">
        <v>CA-2017-155607</v>
      </c>
      <c r="B3908" t="str">
        <f>INDEX(Orders[Customer ID], MATCH(A3908, Orders[Order ID],0))</f>
        <v>FG-14260</v>
      </c>
      <c r="C3908" s="4">
        <f>INDEX(Orders[Order Date], MATCH(A3908, Orders[Order ID],0))</f>
        <v>43065</v>
      </c>
      <c r="D3908">
        <f>SUMIF(Orders[Order ID], A3908, Orders[Sales])</f>
        <v>152.07399999999998</v>
      </c>
      <c r="I3908" t="s">
        <v>939</v>
      </c>
      <c r="J3908" t="s">
        <v>940</v>
      </c>
      <c r="K3908">
        <v>43065</v>
      </c>
      <c r="L3908">
        <v>152.07399999999998</v>
      </c>
    </row>
    <row r="3909" spans="1:12">
      <c r="A3909" t="str">
        <v>CA-2017-155621</v>
      </c>
      <c r="B3909" t="str">
        <f>INDEX(Orders[Customer ID], MATCH(A3909, Orders[Order ID],0))</f>
        <v>KN-16450</v>
      </c>
      <c r="C3909" s="4">
        <f>INDEX(Orders[Order Date], MATCH(A3909, Orders[Order ID],0))</f>
        <v>43047</v>
      </c>
      <c r="D3909">
        <f>SUMIF(Orders[Order ID], A3909, Orders[Sales])</f>
        <v>274.2</v>
      </c>
      <c r="I3909" t="s">
        <v>1390</v>
      </c>
      <c r="J3909" t="s">
        <v>1391</v>
      </c>
      <c r="K3909">
        <v>43047</v>
      </c>
      <c r="L3909">
        <v>274.2</v>
      </c>
    </row>
    <row r="3910" spans="1:12">
      <c r="A3910" t="str">
        <v>CA-2017-155642</v>
      </c>
      <c r="B3910" t="str">
        <f>INDEX(Orders[Customer ID], MATCH(A3910, Orders[Order ID],0))</f>
        <v>BM-11575</v>
      </c>
      <c r="C3910" s="4">
        <f>INDEX(Orders[Order Date], MATCH(A3910, Orders[Order ID],0))</f>
        <v>42873</v>
      </c>
      <c r="D3910">
        <f>SUMIF(Orders[Order ID], A3910, Orders[Sales])</f>
        <v>24.5</v>
      </c>
      <c r="I3910" t="s">
        <v>3279</v>
      </c>
      <c r="J3910" t="s">
        <v>2153</v>
      </c>
      <c r="K3910">
        <v>42873</v>
      </c>
      <c r="L3910">
        <v>24.5</v>
      </c>
    </row>
    <row r="3911" spans="1:12">
      <c r="A3911" t="str">
        <v>CA-2017-155698</v>
      </c>
      <c r="B3911" t="str">
        <f>INDEX(Orders[Customer ID], MATCH(A3911, Orders[Order ID],0))</f>
        <v>VB-21745</v>
      </c>
      <c r="C3911" s="4">
        <f>INDEX(Orders[Order Date], MATCH(A3911, Orders[Order ID],0))</f>
        <v>42802</v>
      </c>
      <c r="D3911">
        <f>SUMIF(Orders[Order ID], A3911, Orders[Sales])</f>
        <v>668.54000000000008</v>
      </c>
      <c r="I3911" t="s">
        <v>3697</v>
      </c>
      <c r="J3911" t="s">
        <v>1417</v>
      </c>
      <c r="K3911">
        <v>42802</v>
      </c>
      <c r="L3911">
        <v>668.54000000000008</v>
      </c>
    </row>
    <row r="3912" spans="1:12">
      <c r="A3912" t="str">
        <v>CA-2017-155705</v>
      </c>
      <c r="B3912" t="str">
        <f>INDEX(Orders[Customer ID], MATCH(A3912, Orders[Order ID],0))</f>
        <v>NF-18385</v>
      </c>
      <c r="C3912" s="4">
        <f>INDEX(Orders[Order Date], MATCH(A3912, Orders[Order ID],0))</f>
        <v>42968</v>
      </c>
      <c r="D3912">
        <f>SUMIF(Orders[Order ID], A3912, Orders[Sales])</f>
        <v>866.4</v>
      </c>
      <c r="I3912" t="s">
        <v>2588</v>
      </c>
      <c r="J3912" t="s">
        <v>1851</v>
      </c>
      <c r="K3912">
        <v>42968</v>
      </c>
      <c r="L3912">
        <v>866.4</v>
      </c>
    </row>
    <row r="3913" spans="1:12">
      <c r="A3913" t="str">
        <v>CA-2017-155712</v>
      </c>
      <c r="B3913" t="str">
        <f>INDEX(Orders[Customer ID], MATCH(A3913, Orders[Order ID],0))</f>
        <v>KD-16615</v>
      </c>
      <c r="C3913" s="4">
        <f>INDEX(Orders[Order Date], MATCH(A3913, Orders[Order ID],0))</f>
        <v>42796</v>
      </c>
      <c r="D3913">
        <f>SUMIF(Orders[Order ID], A3913, Orders[Sales])</f>
        <v>107.648</v>
      </c>
      <c r="I3913" t="s">
        <v>3738</v>
      </c>
      <c r="J3913" t="s">
        <v>3664</v>
      </c>
      <c r="K3913">
        <v>42796</v>
      </c>
      <c r="L3913">
        <v>107.648</v>
      </c>
    </row>
    <row r="3914" spans="1:12">
      <c r="A3914" t="str">
        <v>CA-2017-155740</v>
      </c>
      <c r="B3914" t="str">
        <f>INDEX(Orders[Customer ID], MATCH(A3914, Orders[Order ID],0))</f>
        <v>TC-21475</v>
      </c>
      <c r="C3914" s="4">
        <f>INDEX(Orders[Order Date], MATCH(A3914, Orders[Order ID],0))</f>
        <v>42946</v>
      </c>
      <c r="D3914">
        <f>SUMIF(Orders[Order ID], A3914, Orders[Sales])</f>
        <v>76.775999999999996</v>
      </c>
      <c r="I3914" t="s">
        <v>2750</v>
      </c>
      <c r="J3914" t="s">
        <v>2751</v>
      </c>
      <c r="K3914">
        <v>42946</v>
      </c>
      <c r="L3914">
        <v>76.775999999999996</v>
      </c>
    </row>
    <row r="3915" spans="1:12">
      <c r="A3915" t="str">
        <v>CA-2017-155824</v>
      </c>
      <c r="B3915" t="str">
        <f>INDEX(Orders[Customer ID], MATCH(A3915, Orders[Order ID],0))</f>
        <v>KS-16300</v>
      </c>
      <c r="C3915" s="4">
        <f>INDEX(Orders[Order Date], MATCH(A3915, Orders[Order ID],0))</f>
        <v>42804</v>
      </c>
      <c r="D3915">
        <f>SUMIF(Orders[Order ID], A3915, Orders[Sales])</f>
        <v>61.875999999999998</v>
      </c>
      <c r="I3915" t="s">
        <v>3689</v>
      </c>
      <c r="J3915" t="s">
        <v>3690</v>
      </c>
      <c r="K3915">
        <v>42804</v>
      </c>
      <c r="L3915">
        <v>61.875999999999998</v>
      </c>
    </row>
    <row r="3916" spans="1:12">
      <c r="A3916" t="str">
        <v>CA-2017-155873</v>
      </c>
      <c r="B3916" t="str">
        <f>INDEX(Orders[Customer ID], MATCH(A3916, Orders[Order ID],0))</f>
        <v>AB-10255</v>
      </c>
      <c r="C3916" s="4">
        <f>INDEX(Orders[Order Date], MATCH(A3916, Orders[Order ID],0))</f>
        <v>42902</v>
      </c>
      <c r="D3916">
        <f>SUMIF(Orders[Order ID], A3916, Orders[Sales])</f>
        <v>228.28</v>
      </c>
      <c r="I3916" t="s">
        <v>3063</v>
      </c>
      <c r="J3916" t="s">
        <v>2844</v>
      </c>
      <c r="K3916">
        <v>42902</v>
      </c>
      <c r="L3916">
        <v>228.28</v>
      </c>
    </row>
    <row r="3917" spans="1:12">
      <c r="A3917" t="str">
        <v>CA-2017-155880</v>
      </c>
      <c r="B3917" t="str">
        <f>INDEX(Orders[Customer ID], MATCH(A3917, Orders[Order ID],0))</f>
        <v>JD-16150</v>
      </c>
      <c r="C3917" s="4">
        <f>INDEX(Orders[Order Date], MATCH(A3917, Orders[Order ID],0))</f>
        <v>42819</v>
      </c>
      <c r="D3917">
        <f>SUMIF(Orders[Order ID], A3917, Orders[Sales])</f>
        <v>1986.52</v>
      </c>
      <c r="I3917" t="s">
        <v>3600</v>
      </c>
      <c r="J3917" t="s">
        <v>1122</v>
      </c>
      <c r="K3917">
        <v>42819</v>
      </c>
      <c r="L3917">
        <v>1986.52</v>
      </c>
    </row>
    <row r="3918" spans="1:12">
      <c r="A3918" t="str">
        <v>CA-2017-155929</v>
      </c>
      <c r="B3918" t="str">
        <f>INDEX(Orders[Customer ID], MATCH(A3918, Orders[Order ID],0))</f>
        <v>AI-10855</v>
      </c>
      <c r="C3918" s="4">
        <f>INDEX(Orders[Order Date], MATCH(A3918, Orders[Order ID],0))</f>
        <v>42987</v>
      </c>
      <c r="D3918">
        <f>SUMIF(Orders[Order ID], A3918, Orders[Sales])</f>
        <v>6.3680000000000003</v>
      </c>
      <c r="I3918" t="s">
        <v>2342</v>
      </c>
      <c r="J3918" t="s">
        <v>361</v>
      </c>
      <c r="K3918">
        <v>42987</v>
      </c>
      <c r="L3918">
        <v>6.3680000000000003</v>
      </c>
    </row>
    <row r="3919" spans="1:12">
      <c r="A3919" t="str">
        <v>CA-2017-155936</v>
      </c>
      <c r="B3919" t="str">
        <f>INDEX(Orders[Customer ID], MATCH(A3919, Orders[Order ID],0))</f>
        <v>JK-15730</v>
      </c>
      <c r="C3919" s="4">
        <f>INDEX(Orders[Order Date], MATCH(A3919, Orders[Order ID],0))</f>
        <v>42908</v>
      </c>
      <c r="D3919">
        <f>SUMIF(Orders[Order ID], A3919, Orders[Sales])</f>
        <v>3.036</v>
      </c>
      <c r="I3919" t="s">
        <v>3017</v>
      </c>
      <c r="J3919" t="s">
        <v>1888</v>
      </c>
      <c r="K3919">
        <v>42908</v>
      </c>
      <c r="L3919">
        <v>3.036</v>
      </c>
    </row>
    <row r="3920" spans="1:12">
      <c r="A3920" t="str">
        <v>CA-2017-155957</v>
      </c>
      <c r="B3920" t="str">
        <f>INDEX(Orders[Customer ID], MATCH(A3920, Orders[Order ID],0))</f>
        <v>CC-12610</v>
      </c>
      <c r="C3920" s="4">
        <f>INDEX(Orders[Order Date], MATCH(A3920, Orders[Order ID],0))</f>
        <v>43065</v>
      </c>
      <c r="D3920">
        <f>SUMIF(Orders[Order ID], A3920, Orders[Sales])</f>
        <v>265.40800000000002</v>
      </c>
      <c r="I3920" t="s">
        <v>933</v>
      </c>
      <c r="J3920" t="s">
        <v>934</v>
      </c>
      <c r="K3920">
        <v>43065</v>
      </c>
      <c r="L3920">
        <v>265.40800000000002</v>
      </c>
    </row>
    <row r="3921" spans="1:12">
      <c r="A3921" t="str">
        <v>CA-2017-155985</v>
      </c>
      <c r="B3921" t="str">
        <f>INDEX(Orders[Customer ID], MATCH(A3921, Orders[Order ID],0))</f>
        <v>BE-11335</v>
      </c>
      <c r="C3921" s="4">
        <f>INDEX(Orders[Order Date], MATCH(A3921, Orders[Order ID],0))</f>
        <v>42817</v>
      </c>
      <c r="D3921">
        <f>SUMIF(Orders[Order ID], A3921, Orders[Sales])</f>
        <v>211.84</v>
      </c>
      <c r="I3921" t="s">
        <v>3608</v>
      </c>
      <c r="J3921" t="s">
        <v>2472</v>
      </c>
      <c r="K3921">
        <v>42817</v>
      </c>
      <c r="L3921">
        <v>211.84</v>
      </c>
    </row>
    <row r="3922" spans="1:12">
      <c r="A3922" t="str">
        <v>CA-2017-156139</v>
      </c>
      <c r="B3922" t="str">
        <f>INDEX(Orders[Customer ID], MATCH(A3922, Orders[Order ID],0))</f>
        <v>BP-11155</v>
      </c>
      <c r="C3922" s="4">
        <f>INDEX(Orders[Order Date], MATCH(A3922, Orders[Order ID],0))</f>
        <v>42735</v>
      </c>
      <c r="D3922">
        <f>SUMIF(Orders[Order ID], A3922, Orders[Sales])</f>
        <v>38.375999999999998</v>
      </c>
      <c r="I3922" t="s">
        <v>3930</v>
      </c>
      <c r="J3922" t="s">
        <v>1942</v>
      </c>
      <c r="K3922">
        <v>42735</v>
      </c>
      <c r="L3922">
        <v>38.375999999999998</v>
      </c>
    </row>
    <row r="3923" spans="1:12">
      <c r="A3923" t="str">
        <v>CA-2017-156237</v>
      </c>
      <c r="B3923" t="str">
        <f>INDEX(Orders[Customer ID], MATCH(A3923, Orders[Order ID],0))</f>
        <v>PS-18760</v>
      </c>
      <c r="C3923" s="4">
        <f>INDEX(Orders[Order Date], MATCH(A3923, Orders[Order ID],0))</f>
        <v>42992</v>
      </c>
      <c r="D3923">
        <f>SUMIF(Orders[Order ID], A3923, Orders[Sales])</f>
        <v>517.25699999999995</v>
      </c>
      <c r="I3923" t="s">
        <v>2270</v>
      </c>
      <c r="J3923" t="s">
        <v>2271</v>
      </c>
      <c r="K3923">
        <v>42992</v>
      </c>
      <c r="L3923">
        <v>517.25699999999995</v>
      </c>
    </row>
    <row r="3924" spans="1:12">
      <c r="A3924" t="str">
        <v>CA-2017-156272</v>
      </c>
      <c r="B3924" t="str">
        <f>INDEX(Orders[Customer ID], MATCH(A3924, Orders[Order ID],0))</f>
        <v>PW-19030</v>
      </c>
      <c r="C3924" s="4">
        <f>INDEX(Orders[Order Date], MATCH(A3924, Orders[Order ID],0))</f>
        <v>42815</v>
      </c>
      <c r="D3924">
        <f>SUMIF(Orders[Order ID], A3924, Orders[Sales])</f>
        <v>64.384</v>
      </c>
      <c r="I3924" t="s">
        <v>3623</v>
      </c>
      <c r="J3924" t="s">
        <v>1237</v>
      </c>
      <c r="K3924">
        <v>42815</v>
      </c>
      <c r="L3924">
        <v>64.384</v>
      </c>
    </row>
    <row r="3925" spans="1:12">
      <c r="A3925" t="str">
        <v>CA-2017-156363</v>
      </c>
      <c r="B3925" t="str">
        <f>INDEX(Orders[Customer ID], MATCH(A3925, Orders[Order ID],0))</f>
        <v>ML-17395</v>
      </c>
      <c r="C3925" s="4">
        <f>INDEX(Orders[Order Date], MATCH(A3925, Orders[Order ID],0))</f>
        <v>43030</v>
      </c>
      <c r="D3925">
        <f>SUMIF(Orders[Order ID], A3925, Orders[Sales])</f>
        <v>64.38</v>
      </c>
      <c r="I3925" t="s">
        <v>1698</v>
      </c>
      <c r="J3925" t="s">
        <v>1699</v>
      </c>
      <c r="K3925">
        <v>43030</v>
      </c>
      <c r="L3925">
        <v>64.38</v>
      </c>
    </row>
    <row r="3926" spans="1:12">
      <c r="A3926" t="str">
        <v>CA-2017-156391</v>
      </c>
      <c r="B3926" t="str">
        <f>INDEX(Orders[Customer ID], MATCH(A3926, Orders[Order ID],0))</f>
        <v>SL-20155</v>
      </c>
      <c r="C3926" s="4">
        <f>INDEX(Orders[Order Date], MATCH(A3926, Orders[Order ID],0))</f>
        <v>43004</v>
      </c>
      <c r="D3926">
        <f>SUMIF(Orders[Order ID], A3926, Orders[Sales])</f>
        <v>2.2240000000000002</v>
      </c>
      <c r="I3926" t="s">
        <v>2033</v>
      </c>
      <c r="J3926" t="s">
        <v>1703</v>
      </c>
      <c r="K3926">
        <v>43004</v>
      </c>
      <c r="L3926">
        <v>2.2240000000000002</v>
      </c>
    </row>
    <row r="3927" spans="1:12">
      <c r="A3927" t="str">
        <v>CA-2017-156412</v>
      </c>
      <c r="B3927" t="str">
        <f>INDEX(Orders[Customer ID], MATCH(A3927, Orders[Order ID],0))</f>
        <v>CM-12160</v>
      </c>
      <c r="C3927" s="4">
        <f>INDEX(Orders[Order Date], MATCH(A3927, Orders[Order ID],0))</f>
        <v>43073</v>
      </c>
      <c r="D3927">
        <f>SUMIF(Orders[Order ID], A3927, Orders[Sales])</f>
        <v>5.3460000000000001</v>
      </c>
      <c r="I3927" t="s">
        <v>674</v>
      </c>
      <c r="J3927" t="s">
        <v>675</v>
      </c>
      <c r="K3927">
        <v>43073</v>
      </c>
      <c r="L3927">
        <v>5.3460000000000001</v>
      </c>
    </row>
    <row r="3928" spans="1:12">
      <c r="A3928" t="str">
        <v>CA-2017-156622</v>
      </c>
      <c r="B3928" t="str">
        <f>INDEX(Orders[Customer ID], MATCH(A3928, Orders[Order ID],0))</f>
        <v>JP-15460</v>
      </c>
      <c r="C3928" s="4">
        <f>INDEX(Orders[Order Date], MATCH(A3928, Orders[Order ID],0))</f>
        <v>43062</v>
      </c>
      <c r="D3928">
        <f>SUMIF(Orders[Order ID], A3928, Orders[Sales])</f>
        <v>248.48100000000002</v>
      </c>
      <c r="I3928" t="s">
        <v>1038</v>
      </c>
      <c r="J3928" t="s">
        <v>1039</v>
      </c>
      <c r="K3928">
        <v>43062</v>
      </c>
      <c r="L3928">
        <v>248.48100000000002</v>
      </c>
    </row>
    <row r="3929" spans="1:12">
      <c r="A3929" t="str">
        <v>CA-2017-156664</v>
      </c>
      <c r="B3929" t="str">
        <f>INDEX(Orders[Customer ID], MATCH(A3929, Orders[Order ID],0))</f>
        <v>BP-11290</v>
      </c>
      <c r="C3929" s="4">
        <f>INDEX(Orders[Order Date], MATCH(A3929, Orders[Order ID],0))</f>
        <v>43087</v>
      </c>
      <c r="D3929">
        <f>SUMIF(Orders[Order ID], A3929, Orders[Sales])</f>
        <v>233.53199999999998</v>
      </c>
      <c r="I3929" t="s">
        <v>339</v>
      </c>
      <c r="J3929" t="s">
        <v>340</v>
      </c>
      <c r="K3929">
        <v>43087</v>
      </c>
      <c r="L3929">
        <v>233.53199999999998</v>
      </c>
    </row>
    <row r="3930" spans="1:12">
      <c r="A3930" t="str">
        <v>CA-2017-156720</v>
      </c>
      <c r="B3930" t="str">
        <f>INDEX(Orders[Customer ID], MATCH(A3930, Orders[Order ID],0))</f>
        <v>JM-15580</v>
      </c>
      <c r="C3930" s="4">
        <f>INDEX(Orders[Order Date], MATCH(A3930, Orders[Order ID],0))</f>
        <v>43099</v>
      </c>
      <c r="D3930">
        <f>SUMIF(Orders[Order ID], A3930, Orders[Sales])</f>
        <v>3.024</v>
      </c>
      <c r="I3930" t="s">
        <v>30</v>
      </c>
      <c r="J3930" t="s">
        <v>31</v>
      </c>
      <c r="K3930">
        <v>43099</v>
      </c>
      <c r="L3930">
        <v>3.024</v>
      </c>
    </row>
    <row r="3931" spans="1:12">
      <c r="A3931" t="str">
        <v>CA-2017-156769</v>
      </c>
      <c r="B3931" t="str">
        <f>INDEX(Orders[Customer ID], MATCH(A3931, Orders[Order ID],0))</f>
        <v>GZ-14470</v>
      </c>
      <c r="C3931" s="4">
        <f>INDEX(Orders[Order Date], MATCH(A3931, Orders[Order ID],0))</f>
        <v>42861</v>
      </c>
      <c r="D3931">
        <f>SUMIF(Orders[Order ID], A3931, Orders[Sales])</f>
        <v>54.66</v>
      </c>
      <c r="I3931" t="s">
        <v>3342</v>
      </c>
      <c r="J3931" t="s">
        <v>191</v>
      </c>
      <c r="K3931">
        <v>42861</v>
      </c>
      <c r="L3931">
        <v>54.66</v>
      </c>
    </row>
    <row r="3932" spans="1:12">
      <c r="A3932" t="str">
        <v>CA-2017-156776</v>
      </c>
      <c r="B3932" t="str">
        <f>INDEX(Orders[Customer ID], MATCH(A3932, Orders[Order ID],0))</f>
        <v>JL-15505</v>
      </c>
      <c r="C3932" s="4">
        <f>INDEX(Orders[Order Date], MATCH(A3932, Orders[Order ID],0))</f>
        <v>42954</v>
      </c>
      <c r="D3932">
        <f>SUMIF(Orders[Order ID], A3932, Orders[Sales])</f>
        <v>2563.3139999999999</v>
      </c>
      <c r="I3932" t="s">
        <v>2695</v>
      </c>
      <c r="J3932" t="s">
        <v>1350</v>
      </c>
      <c r="K3932">
        <v>42954</v>
      </c>
      <c r="L3932">
        <v>2563.3139999999999</v>
      </c>
    </row>
    <row r="3933" spans="1:12">
      <c r="A3933" t="str">
        <v>CA-2017-156818</v>
      </c>
      <c r="B3933" t="str">
        <f>INDEX(Orders[Customer ID], MATCH(A3933, Orders[Order ID],0))</f>
        <v>JD-16015</v>
      </c>
      <c r="C3933" s="4">
        <f>INDEX(Orders[Order Date], MATCH(A3933, Orders[Order ID],0))</f>
        <v>42927</v>
      </c>
      <c r="D3933">
        <f>SUMIF(Orders[Order ID], A3933, Orders[Sales])</f>
        <v>132.6</v>
      </c>
      <c r="I3933" t="s">
        <v>2873</v>
      </c>
      <c r="J3933" t="s">
        <v>2359</v>
      </c>
      <c r="K3933">
        <v>42927</v>
      </c>
      <c r="L3933">
        <v>132.6</v>
      </c>
    </row>
    <row r="3934" spans="1:12">
      <c r="A3934" t="str">
        <v>CA-2017-156895</v>
      </c>
      <c r="B3934" t="str">
        <f>INDEX(Orders[Customer ID], MATCH(A3934, Orders[Order ID],0))</f>
        <v>DJ-13510</v>
      </c>
      <c r="C3934" s="4">
        <f>INDEX(Orders[Order Date], MATCH(A3934, Orders[Order ID],0))</f>
        <v>42863</v>
      </c>
      <c r="D3934">
        <f>SUMIF(Orders[Order ID], A3934, Orders[Sales])</f>
        <v>128.05799999999999</v>
      </c>
      <c r="I3934" t="s">
        <v>3332</v>
      </c>
      <c r="J3934" t="s">
        <v>1318</v>
      </c>
      <c r="K3934">
        <v>42863</v>
      </c>
      <c r="L3934">
        <v>128.05799999999999</v>
      </c>
    </row>
    <row r="3935" spans="1:12">
      <c r="A3935" t="str">
        <v>CA-2017-156951</v>
      </c>
      <c r="B3935" t="str">
        <f>INDEX(Orders[Customer ID], MATCH(A3935, Orders[Order ID],0))</f>
        <v>EB-13840</v>
      </c>
      <c r="C3935" s="4">
        <f>INDEX(Orders[Order Date], MATCH(A3935, Orders[Order ID],0))</f>
        <v>43009</v>
      </c>
      <c r="D3935">
        <f>SUMIF(Orders[Order ID], A3935, Orders[Sales])</f>
        <v>643.52</v>
      </c>
      <c r="I3935" t="s">
        <v>1964</v>
      </c>
      <c r="J3935" t="s">
        <v>1965</v>
      </c>
      <c r="K3935">
        <v>43009</v>
      </c>
      <c r="L3935">
        <v>643.52</v>
      </c>
    </row>
    <row r="3936" spans="1:12">
      <c r="A3936" t="str">
        <v>CA-2017-156958</v>
      </c>
      <c r="B3936" t="str">
        <f>INDEX(Orders[Customer ID], MATCH(A3936, Orders[Order ID],0))</f>
        <v>PB-18805</v>
      </c>
      <c r="C3936" s="4">
        <f>INDEX(Orders[Order Date], MATCH(A3936, Orders[Order ID],0))</f>
        <v>43074</v>
      </c>
      <c r="D3936">
        <f>SUMIF(Orders[Order ID], A3936, Orders[Sales])</f>
        <v>497.04399999999998</v>
      </c>
      <c r="I3936" t="s">
        <v>665</v>
      </c>
      <c r="J3936" t="s">
        <v>666</v>
      </c>
      <c r="K3936">
        <v>43074</v>
      </c>
      <c r="L3936">
        <v>497.04399999999998</v>
      </c>
    </row>
    <row r="3937" spans="1:12">
      <c r="A3937" t="str">
        <v>CA-2017-157091</v>
      </c>
      <c r="B3937" t="str">
        <f>INDEX(Orders[Customer ID], MATCH(A3937, Orders[Order ID],0))</f>
        <v>DB-13405</v>
      </c>
      <c r="C3937" s="4">
        <f>INDEX(Orders[Order Date], MATCH(A3937, Orders[Order ID],0))</f>
        <v>42912</v>
      </c>
      <c r="D3937">
        <f>SUMIF(Orders[Order ID], A3937, Orders[Sales])</f>
        <v>526.45000000000005</v>
      </c>
      <c r="I3937" t="s">
        <v>2981</v>
      </c>
      <c r="J3937" t="s">
        <v>2982</v>
      </c>
      <c r="K3937">
        <v>42912</v>
      </c>
      <c r="L3937">
        <v>526.45000000000005</v>
      </c>
    </row>
    <row r="3938" spans="1:12">
      <c r="A3938" t="str">
        <v>CA-2017-157112</v>
      </c>
      <c r="B3938" t="str">
        <f>INDEX(Orders[Customer ID], MATCH(A3938, Orders[Order ID],0))</f>
        <v>GG-14650</v>
      </c>
      <c r="C3938" s="4">
        <f>INDEX(Orders[Order Date], MATCH(A3938, Orders[Order ID],0))</f>
        <v>42848</v>
      </c>
      <c r="D3938">
        <f>SUMIF(Orders[Order ID], A3938, Orders[Sales])</f>
        <v>17.103999999999999</v>
      </c>
      <c r="I3938" t="s">
        <v>3435</v>
      </c>
      <c r="J3938" t="s">
        <v>1182</v>
      </c>
      <c r="K3938">
        <v>42848</v>
      </c>
      <c r="L3938">
        <v>17.103999999999999</v>
      </c>
    </row>
    <row r="3939" spans="1:12">
      <c r="A3939" t="str">
        <v>CA-2017-157196</v>
      </c>
      <c r="B3939" t="str">
        <f>INDEX(Orders[Customer ID], MATCH(A3939, Orders[Order ID],0))</f>
        <v>AA-10645</v>
      </c>
      <c r="C3939" s="4">
        <f>INDEX(Orders[Order Date], MATCH(A3939, Orders[Order ID],0))</f>
        <v>43044</v>
      </c>
      <c r="D3939">
        <f>SUMIF(Orders[Order ID], A3939, Orders[Sales])</f>
        <v>12.96</v>
      </c>
      <c r="I3939" t="s">
        <v>1465</v>
      </c>
      <c r="J3939" t="s">
        <v>1466</v>
      </c>
      <c r="K3939">
        <v>43044</v>
      </c>
      <c r="L3939">
        <v>12.96</v>
      </c>
    </row>
    <row r="3940" spans="1:12">
      <c r="A3940" t="str">
        <v>CA-2017-157252</v>
      </c>
      <c r="B3940" t="str">
        <f>INDEX(Orders[Customer ID], MATCH(A3940, Orders[Order ID],0))</f>
        <v>CV-12805</v>
      </c>
      <c r="C3940" s="4">
        <f>INDEX(Orders[Order Date], MATCH(A3940, Orders[Order ID],0))</f>
        <v>42755</v>
      </c>
      <c r="D3940">
        <f>SUMIF(Orders[Order ID], A3940, Orders[Sales])</f>
        <v>207.846</v>
      </c>
      <c r="I3940" t="s">
        <v>3865</v>
      </c>
      <c r="J3940" t="s">
        <v>115</v>
      </c>
      <c r="K3940">
        <v>42755</v>
      </c>
      <c r="L3940">
        <v>207.846</v>
      </c>
    </row>
    <row r="3941" spans="1:12">
      <c r="A3941" t="str">
        <v>CA-2017-157273</v>
      </c>
      <c r="B3941" t="str">
        <f>INDEX(Orders[Customer ID], MATCH(A3941, Orders[Order ID],0))</f>
        <v>SZ-20035</v>
      </c>
      <c r="C3941" s="4">
        <f>INDEX(Orders[Order Date], MATCH(A3941, Orders[Order ID],0))</f>
        <v>42765</v>
      </c>
      <c r="D3941">
        <f>SUMIF(Orders[Order ID], A3941, Orders[Sales])</f>
        <v>604.76800000000003</v>
      </c>
      <c r="I3941" t="s">
        <v>3824</v>
      </c>
      <c r="J3941" t="s">
        <v>951</v>
      </c>
      <c r="K3941">
        <v>42765</v>
      </c>
      <c r="L3941">
        <v>604.76800000000003</v>
      </c>
    </row>
    <row r="3942" spans="1:12">
      <c r="A3942" t="str">
        <v>CA-2017-157350</v>
      </c>
      <c r="B3942" t="str">
        <f>INDEX(Orders[Customer ID], MATCH(A3942, Orders[Order ID],0))</f>
        <v>DP-13000</v>
      </c>
      <c r="C3942" s="4">
        <f>INDEX(Orders[Order Date], MATCH(A3942, Orders[Order ID],0))</f>
        <v>42973</v>
      </c>
      <c r="D3942">
        <f>SUMIF(Orders[Order ID], A3942, Orders[Sales])</f>
        <v>64.959999999999994</v>
      </c>
      <c r="I3942" t="s">
        <v>2566</v>
      </c>
      <c r="J3942" t="s">
        <v>2567</v>
      </c>
      <c r="K3942">
        <v>42973</v>
      </c>
      <c r="L3942">
        <v>64.959999999999994</v>
      </c>
    </row>
    <row r="3943" spans="1:12">
      <c r="A3943" t="str">
        <v>CA-2017-157413</v>
      </c>
      <c r="B3943" t="str">
        <f>INDEX(Orders[Customer ID], MATCH(A3943, Orders[Order ID],0))</f>
        <v>BW-11065</v>
      </c>
      <c r="C3943" s="4">
        <f>INDEX(Orders[Order Date], MATCH(A3943, Orders[Order ID],0))</f>
        <v>42887</v>
      </c>
      <c r="D3943">
        <f>SUMIF(Orders[Order ID], A3943, Orders[Sales])</f>
        <v>324.74400000000003</v>
      </c>
      <c r="I3943" t="s">
        <v>3180</v>
      </c>
      <c r="J3943" t="s">
        <v>3181</v>
      </c>
      <c r="K3943">
        <v>42887</v>
      </c>
      <c r="L3943">
        <v>324.74400000000003</v>
      </c>
    </row>
    <row r="3944" spans="1:12">
      <c r="A3944" t="str">
        <v>CA-2017-157420</v>
      </c>
      <c r="B3944" t="str">
        <f>INDEX(Orders[Customer ID], MATCH(A3944, Orders[Order ID],0))</f>
        <v>HZ-14950</v>
      </c>
      <c r="C3944" s="4">
        <f>INDEX(Orders[Order Date], MATCH(A3944, Orders[Order ID],0))</f>
        <v>43060</v>
      </c>
      <c r="D3944">
        <f>SUMIF(Orders[Order ID], A3944, Orders[Sales])</f>
        <v>55.176000000000002</v>
      </c>
      <c r="I3944" t="s">
        <v>1066</v>
      </c>
      <c r="J3944" t="s">
        <v>961</v>
      </c>
      <c r="K3944">
        <v>43060</v>
      </c>
      <c r="L3944">
        <v>55.176000000000002</v>
      </c>
    </row>
    <row r="3945" spans="1:12">
      <c r="A3945" t="str">
        <v>CA-2017-157448</v>
      </c>
      <c r="B3945" t="str">
        <f>INDEX(Orders[Customer ID], MATCH(A3945, Orders[Order ID],0))</f>
        <v>LC-16885</v>
      </c>
      <c r="C3945" s="4">
        <f>INDEX(Orders[Order Date], MATCH(A3945, Orders[Order ID],0))</f>
        <v>43055</v>
      </c>
      <c r="D3945">
        <f>SUMIF(Orders[Order ID], A3945, Orders[Sales])</f>
        <v>132.35999999999999</v>
      </c>
      <c r="I3945" t="s">
        <v>1222</v>
      </c>
      <c r="J3945" t="s">
        <v>422</v>
      </c>
      <c r="K3945">
        <v>43055</v>
      </c>
      <c r="L3945">
        <v>132.35999999999999</v>
      </c>
    </row>
    <row r="3946" spans="1:12">
      <c r="A3946" t="str">
        <v>CA-2017-157469</v>
      </c>
      <c r="B3946" t="str">
        <f>INDEX(Orders[Customer ID], MATCH(A3946, Orders[Order ID],0))</f>
        <v>ES-14080</v>
      </c>
      <c r="C3946" s="4">
        <f>INDEX(Orders[Order Date], MATCH(A3946, Orders[Order ID],0))</f>
        <v>43071</v>
      </c>
      <c r="D3946">
        <f>SUMIF(Orders[Order ID], A3946, Orders[Sales])</f>
        <v>170.916</v>
      </c>
      <c r="I3946" t="s">
        <v>788</v>
      </c>
      <c r="J3946" t="s">
        <v>789</v>
      </c>
      <c r="K3946">
        <v>43071</v>
      </c>
      <c r="L3946">
        <v>170.916</v>
      </c>
    </row>
    <row r="3947" spans="1:12">
      <c r="A3947" t="str">
        <v>CA-2017-157483</v>
      </c>
      <c r="B3947" t="str">
        <f>INDEX(Orders[Customer ID], MATCH(A3947, Orders[Order ID],0))</f>
        <v>EP-13915</v>
      </c>
      <c r="C3947" s="4">
        <f>INDEX(Orders[Order Date], MATCH(A3947, Orders[Order ID],0))</f>
        <v>43050</v>
      </c>
      <c r="D3947">
        <f>SUMIF(Orders[Order ID], A3947, Orders[Sales])</f>
        <v>181.86</v>
      </c>
      <c r="I3947" t="s">
        <v>1331</v>
      </c>
      <c r="J3947" t="s">
        <v>328</v>
      </c>
      <c r="K3947">
        <v>43050</v>
      </c>
      <c r="L3947">
        <v>181.86</v>
      </c>
    </row>
    <row r="3948" spans="1:12">
      <c r="A3948" t="str">
        <v>CA-2017-157651</v>
      </c>
      <c r="B3948" t="str">
        <f>INDEX(Orders[Customer ID], MATCH(A3948, Orders[Order ID],0))</f>
        <v>HA-14920</v>
      </c>
      <c r="C3948" s="4">
        <f>INDEX(Orders[Order Date], MATCH(A3948, Orders[Order ID],0))</f>
        <v>43079</v>
      </c>
      <c r="D3948">
        <f>SUMIF(Orders[Order ID], A3948, Orders[Sales])</f>
        <v>14.2</v>
      </c>
      <c r="I3948" t="s">
        <v>488</v>
      </c>
      <c r="J3948" t="s">
        <v>489</v>
      </c>
      <c r="K3948">
        <v>43079</v>
      </c>
      <c r="L3948">
        <v>14.2</v>
      </c>
    </row>
    <row r="3949" spans="1:12">
      <c r="A3949" t="str">
        <v>CA-2017-157672</v>
      </c>
      <c r="B3949" t="str">
        <f>INDEX(Orders[Customer ID], MATCH(A3949, Orders[Order ID],0))</f>
        <v>RB-19795</v>
      </c>
      <c r="C3949" s="4">
        <f>INDEX(Orders[Order Date], MATCH(A3949, Orders[Order ID],0))</f>
        <v>43013</v>
      </c>
      <c r="D3949">
        <f>SUMIF(Orders[Order ID], A3949, Orders[Sales])</f>
        <v>63.823999999999998</v>
      </c>
      <c r="I3949" t="s">
        <v>1914</v>
      </c>
      <c r="J3949" t="s">
        <v>884</v>
      </c>
      <c r="K3949">
        <v>43013</v>
      </c>
      <c r="L3949">
        <v>63.823999999999998</v>
      </c>
    </row>
    <row r="3950" spans="1:12">
      <c r="A3950" t="str">
        <v>CA-2017-157833</v>
      </c>
      <c r="B3950" t="str">
        <f>INDEX(Orders[Customer ID], MATCH(A3950, Orders[Order ID],0))</f>
        <v>KD-16345</v>
      </c>
      <c r="C3950" s="4">
        <f>INDEX(Orders[Order Date], MATCH(A3950, Orders[Order ID],0))</f>
        <v>42903</v>
      </c>
      <c r="D3950">
        <f>SUMIF(Orders[Order ID], A3950, Orders[Sales])</f>
        <v>51.311999999999998</v>
      </c>
      <c r="I3950" t="s">
        <v>3047</v>
      </c>
      <c r="J3950" t="s">
        <v>1100</v>
      </c>
      <c r="K3950">
        <v>42903</v>
      </c>
      <c r="L3950">
        <v>51.311999999999998</v>
      </c>
    </row>
    <row r="3951" spans="1:12">
      <c r="A3951" t="str">
        <v>CA-2017-157854</v>
      </c>
      <c r="B3951" t="str">
        <f>INDEX(Orders[Customer ID], MATCH(A3951, Orders[Order ID],0))</f>
        <v>DM-13345</v>
      </c>
      <c r="C3951" s="4">
        <f>INDEX(Orders[Order Date], MATCH(A3951, Orders[Order ID],0))</f>
        <v>42833</v>
      </c>
      <c r="D3951">
        <f>SUMIF(Orders[Order ID], A3951, Orders[Sales])</f>
        <v>2747.25</v>
      </c>
      <c r="I3951" t="s">
        <v>3518</v>
      </c>
      <c r="J3951" t="s">
        <v>600</v>
      </c>
      <c r="K3951">
        <v>42833</v>
      </c>
      <c r="L3951">
        <v>2747.25</v>
      </c>
    </row>
    <row r="3952" spans="1:12">
      <c r="A3952" t="str">
        <v>CA-2017-157903</v>
      </c>
      <c r="B3952" t="str">
        <f>INDEX(Orders[Customer ID], MATCH(A3952, Orders[Order ID],0))</f>
        <v>AM-10705</v>
      </c>
      <c r="C3952" s="4">
        <f>INDEX(Orders[Order Date], MATCH(A3952, Orders[Order ID],0))</f>
        <v>42829</v>
      </c>
      <c r="D3952">
        <f>SUMIF(Orders[Order ID], A3952, Orders[Sales])</f>
        <v>383.84</v>
      </c>
      <c r="I3952" t="s">
        <v>3527</v>
      </c>
      <c r="J3952" t="s">
        <v>2813</v>
      </c>
      <c r="K3952">
        <v>42829</v>
      </c>
      <c r="L3952">
        <v>383.84</v>
      </c>
    </row>
    <row r="3953" spans="1:12">
      <c r="A3953" t="str">
        <v>CA-2017-157931</v>
      </c>
      <c r="B3953" t="str">
        <f>INDEX(Orders[Customer ID], MATCH(A3953, Orders[Order ID],0))</f>
        <v>MO-17800</v>
      </c>
      <c r="C3953" s="4">
        <f>INDEX(Orders[Order Date], MATCH(A3953, Orders[Order ID],0))</f>
        <v>42995</v>
      </c>
      <c r="D3953">
        <f>SUMIF(Orders[Order ID], A3953, Orders[Sales])</f>
        <v>830.24</v>
      </c>
      <c r="I3953" t="s">
        <v>2206</v>
      </c>
      <c r="J3953" t="s">
        <v>2207</v>
      </c>
      <c r="K3953">
        <v>42995</v>
      </c>
      <c r="L3953">
        <v>830.24</v>
      </c>
    </row>
    <row r="3954" spans="1:12">
      <c r="A3954" t="str">
        <v>CA-2017-157966</v>
      </c>
      <c r="B3954" t="str">
        <f>INDEX(Orders[Customer ID], MATCH(A3954, Orders[Order ID],0))</f>
        <v>SU-20665</v>
      </c>
      <c r="C3954" s="4">
        <f>INDEX(Orders[Order Date], MATCH(A3954, Orders[Order ID],0))</f>
        <v>42807</v>
      </c>
      <c r="D3954">
        <f>SUMIF(Orders[Order ID], A3954, Orders[Sales])</f>
        <v>1358.866</v>
      </c>
      <c r="I3954" t="s">
        <v>3670</v>
      </c>
      <c r="J3954" t="s">
        <v>508</v>
      </c>
      <c r="K3954">
        <v>42807</v>
      </c>
      <c r="L3954">
        <v>1358.866</v>
      </c>
    </row>
    <row r="3955" spans="1:12">
      <c r="A3955" t="str">
        <v>CA-2017-157980</v>
      </c>
      <c r="B3955" t="str">
        <f>INDEX(Orders[Customer ID], MATCH(A3955, Orders[Order ID],0))</f>
        <v>SH-20395</v>
      </c>
      <c r="C3955" s="4">
        <f>INDEX(Orders[Order Date], MATCH(A3955, Orders[Order ID],0))</f>
        <v>43076</v>
      </c>
      <c r="D3955">
        <f>SUMIF(Orders[Order ID], A3955, Orders[Sales])</f>
        <v>127.98399999999999</v>
      </c>
      <c r="I3955" t="s">
        <v>626</v>
      </c>
      <c r="J3955" t="s">
        <v>627</v>
      </c>
      <c r="K3955">
        <v>43076</v>
      </c>
      <c r="L3955">
        <v>127.98399999999999</v>
      </c>
    </row>
    <row r="3956" spans="1:12">
      <c r="A3956" t="str">
        <v>CA-2017-157987</v>
      </c>
      <c r="B3956" t="str">
        <f>INDEX(Orders[Customer ID], MATCH(A3956, Orders[Order ID],0))</f>
        <v>AC-10615</v>
      </c>
      <c r="C3956" s="4">
        <f>INDEX(Orders[Order Date], MATCH(A3956, Orders[Order ID],0))</f>
        <v>42980</v>
      </c>
      <c r="D3956">
        <f>SUMIF(Orders[Order ID], A3956, Orders[Sales])</f>
        <v>2255.8679999999999</v>
      </c>
      <c r="I3956" t="s">
        <v>2477</v>
      </c>
      <c r="J3956" t="s">
        <v>166</v>
      </c>
      <c r="K3956">
        <v>42980</v>
      </c>
      <c r="L3956">
        <v>2255.8679999999999</v>
      </c>
    </row>
    <row r="3957" spans="1:12">
      <c r="A3957" t="str">
        <v>CA-2017-158036</v>
      </c>
      <c r="B3957" t="str">
        <f>INDEX(Orders[Customer ID], MATCH(A3957, Orders[Order ID],0))</f>
        <v>DB-13555</v>
      </c>
      <c r="C3957" s="4">
        <f>INDEX(Orders[Order Date], MATCH(A3957, Orders[Order ID],0))</f>
        <v>42986</v>
      </c>
      <c r="D3957">
        <f>SUMIF(Orders[Order ID], A3957, Orders[Sales])</f>
        <v>9.0960000000000001</v>
      </c>
      <c r="I3957" t="s">
        <v>2364</v>
      </c>
      <c r="J3957" t="s">
        <v>2274</v>
      </c>
      <c r="K3957">
        <v>42986</v>
      </c>
      <c r="L3957">
        <v>9.0960000000000001</v>
      </c>
    </row>
    <row r="3958" spans="1:12">
      <c r="A3958" t="str">
        <v>CA-2017-158071</v>
      </c>
      <c r="B3958" t="str">
        <f>INDEX(Orders[Customer ID], MATCH(A3958, Orders[Order ID],0))</f>
        <v>BD-11320</v>
      </c>
      <c r="C3958" s="4">
        <f>INDEX(Orders[Order Date], MATCH(A3958, Orders[Order ID],0))</f>
        <v>42896</v>
      </c>
      <c r="D3958">
        <f>SUMIF(Orders[Order ID], A3958, Orders[Sales])</f>
        <v>115.916</v>
      </c>
      <c r="I3958" t="s">
        <v>3124</v>
      </c>
      <c r="J3958" t="s">
        <v>910</v>
      </c>
      <c r="K3958">
        <v>42896</v>
      </c>
      <c r="L3958">
        <v>115.916</v>
      </c>
    </row>
    <row r="3959" spans="1:12">
      <c r="A3959" t="str">
        <v>CA-2017-158106</v>
      </c>
      <c r="B3959" t="str">
        <f>INDEX(Orders[Customer ID], MATCH(A3959, Orders[Order ID],0))</f>
        <v>CT-11995</v>
      </c>
      <c r="C3959" s="4">
        <f>INDEX(Orders[Order Date], MATCH(A3959, Orders[Order ID],0))</f>
        <v>42890</v>
      </c>
      <c r="D3959">
        <f>SUMIF(Orders[Order ID], A3959, Orders[Sales])</f>
        <v>8.64</v>
      </c>
      <c r="I3959" t="s">
        <v>3152</v>
      </c>
      <c r="J3959" t="s">
        <v>2039</v>
      </c>
      <c r="K3959">
        <v>42890</v>
      </c>
      <c r="L3959">
        <v>8.64</v>
      </c>
    </row>
    <row r="3960" spans="1:12">
      <c r="A3960" t="str">
        <v>CA-2017-158120</v>
      </c>
      <c r="B3960" t="str">
        <f>INDEX(Orders[Customer ID], MATCH(A3960, Orders[Order ID],0))</f>
        <v>KH-16330</v>
      </c>
      <c r="C3960" s="4">
        <f>INDEX(Orders[Order Date], MATCH(A3960, Orders[Order ID],0))</f>
        <v>43056</v>
      </c>
      <c r="D3960">
        <f>SUMIF(Orders[Order ID], A3960, Orders[Sales])</f>
        <v>23.766000000000002</v>
      </c>
      <c r="I3960" t="s">
        <v>1183</v>
      </c>
      <c r="J3960" t="s">
        <v>1090</v>
      </c>
      <c r="K3960">
        <v>43056</v>
      </c>
      <c r="L3960">
        <v>23.766000000000002</v>
      </c>
    </row>
    <row r="3961" spans="1:12">
      <c r="A3961" t="str">
        <v>CA-2017-158169</v>
      </c>
      <c r="B3961" t="str">
        <f>INDEX(Orders[Customer ID], MATCH(A3961, Orders[Order ID],0))</f>
        <v>JM-16195</v>
      </c>
      <c r="C3961" s="4">
        <f>INDEX(Orders[Order Date], MATCH(A3961, Orders[Order ID],0))</f>
        <v>42959</v>
      </c>
      <c r="D3961">
        <f>SUMIF(Orders[Order ID], A3961, Orders[Sales])</f>
        <v>597.86</v>
      </c>
      <c r="I3961" t="s">
        <v>2666</v>
      </c>
      <c r="J3961" t="s">
        <v>1531</v>
      </c>
      <c r="K3961">
        <v>42959</v>
      </c>
      <c r="L3961">
        <v>597.86</v>
      </c>
    </row>
    <row r="3962" spans="1:12">
      <c r="A3962" t="str">
        <v>CA-2017-158246</v>
      </c>
      <c r="B3962" t="str">
        <f>INDEX(Orders[Customer ID], MATCH(A3962, Orders[Order ID],0))</f>
        <v>JB-15400</v>
      </c>
      <c r="C3962" s="4">
        <f>INDEX(Orders[Order Date], MATCH(A3962, Orders[Order ID],0))</f>
        <v>43048</v>
      </c>
      <c r="D3962">
        <f>SUMIF(Orders[Order ID], A3962, Orders[Sales])</f>
        <v>215.976</v>
      </c>
      <c r="I3962" t="s">
        <v>1374</v>
      </c>
      <c r="J3962" t="s">
        <v>213</v>
      </c>
      <c r="K3962">
        <v>43048</v>
      </c>
      <c r="L3962">
        <v>215.976</v>
      </c>
    </row>
    <row r="3963" spans="1:12">
      <c r="A3963" t="str">
        <v>CA-2017-158344</v>
      </c>
      <c r="B3963" t="str">
        <f>INDEX(Orders[Customer ID], MATCH(A3963, Orders[Order ID],0))</f>
        <v>CC-12475</v>
      </c>
      <c r="C3963" s="4">
        <f>INDEX(Orders[Order Date], MATCH(A3963, Orders[Order ID],0))</f>
        <v>42954</v>
      </c>
      <c r="D3963">
        <f>SUMIF(Orders[Order ID], A3963, Orders[Sales])</f>
        <v>63.96</v>
      </c>
      <c r="I3963" t="s">
        <v>2690</v>
      </c>
      <c r="J3963" t="s">
        <v>1055</v>
      </c>
      <c r="K3963">
        <v>42954</v>
      </c>
      <c r="L3963">
        <v>63.96</v>
      </c>
    </row>
    <row r="3964" spans="1:12">
      <c r="A3964" t="str">
        <v>CA-2017-158379</v>
      </c>
      <c r="B3964" t="str">
        <f>INDEX(Orders[Customer ID], MATCH(A3964, Orders[Order ID],0))</f>
        <v>JA-15970</v>
      </c>
      <c r="C3964" s="4">
        <f>INDEX(Orders[Order Date], MATCH(A3964, Orders[Order ID],0))</f>
        <v>43000</v>
      </c>
      <c r="D3964">
        <f>SUMIF(Orders[Order ID], A3964, Orders[Sales])</f>
        <v>4749.3270000000002</v>
      </c>
      <c r="I3964" t="s">
        <v>2119</v>
      </c>
      <c r="J3964" t="s">
        <v>2001</v>
      </c>
      <c r="K3964">
        <v>43000</v>
      </c>
      <c r="L3964">
        <v>4749.3270000000002</v>
      </c>
    </row>
    <row r="3965" spans="1:12">
      <c r="A3965" t="str">
        <v>CA-2017-158386</v>
      </c>
      <c r="B3965" t="str">
        <f>INDEX(Orders[Customer ID], MATCH(A3965, Orders[Order ID],0))</f>
        <v>BO-11425</v>
      </c>
      <c r="C3965" s="4">
        <f>INDEX(Orders[Order Date], MATCH(A3965, Orders[Order ID],0))</f>
        <v>43024</v>
      </c>
      <c r="D3965">
        <f>SUMIF(Orders[Order ID], A3965, Orders[Sales])</f>
        <v>124.75</v>
      </c>
      <c r="I3965" t="s">
        <v>1777</v>
      </c>
      <c r="J3965" t="s">
        <v>1778</v>
      </c>
      <c r="K3965">
        <v>43024</v>
      </c>
      <c r="L3965">
        <v>124.75</v>
      </c>
    </row>
    <row r="3966" spans="1:12">
      <c r="A3966" t="str">
        <v>CA-2017-158407</v>
      </c>
      <c r="B3966" t="str">
        <f>INDEX(Orders[Customer ID], MATCH(A3966, Orders[Order ID],0))</f>
        <v>LW-16990</v>
      </c>
      <c r="C3966" s="4">
        <f>INDEX(Orders[Order Date], MATCH(A3966, Orders[Order ID],0))</f>
        <v>42890</v>
      </c>
      <c r="D3966">
        <f>SUMIF(Orders[Order ID], A3966, Orders[Sales])</f>
        <v>103.96799999999999</v>
      </c>
      <c r="I3966" t="s">
        <v>3149</v>
      </c>
      <c r="J3966" t="s">
        <v>904</v>
      </c>
      <c r="K3966">
        <v>42890</v>
      </c>
      <c r="L3966">
        <v>103.96799999999999</v>
      </c>
    </row>
    <row r="3967" spans="1:12">
      <c r="A3967" t="str">
        <v>CA-2017-158561</v>
      </c>
      <c r="B3967" t="str">
        <f>INDEX(Orders[Customer ID], MATCH(A3967, Orders[Order ID],0))</f>
        <v>BB-11545</v>
      </c>
      <c r="C3967" s="4">
        <f>INDEX(Orders[Order Date], MATCH(A3967, Orders[Order ID],0))</f>
        <v>43050</v>
      </c>
      <c r="D3967">
        <f>SUMIF(Orders[Order ID], A3967, Orders[Sales])</f>
        <v>1158.1199999999999</v>
      </c>
      <c r="I3967" t="s">
        <v>1340</v>
      </c>
      <c r="J3967" t="s">
        <v>767</v>
      </c>
      <c r="K3967">
        <v>43050</v>
      </c>
      <c r="L3967">
        <v>1158.1199999999999</v>
      </c>
    </row>
    <row r="3968" spans="1:12">
      <c r="A3968" t="str">
        <v>CA-2017-158673</v>
      </c>
      <c r="B3968" t="str">
        <f>INDEX(Orders[Customer ID], MATCH(A3968, Orders[Order ID],0))</f>
        <v>KB-16600</v>
      </c>
      <c r="C3968" s="4">
        <f>INDEX(Orders[Order Date], MATCH(A3968, Orders[Order ID],0))</f>
        <v>43098</v>
      </c>
      <c r="D3968">
        <f>SUMIF(Orders[Order ID], A3968, Orders[Sales])</f>
        <v>209.7</v>
      </c>
      <c r="I3968" t="s">
        <v>41</v>
      </c>
      <c r="J3968" t="s">
        <v>42</v>
      </c>
      <c r="K3968">
        <v>43098</v>
      </c>
      <c r="L3968">
        <v>209.7</v>
      </c>
    </row>
    <row r="3969" spans="1:12">
      <c r="A3969" t="str">
        <v>CA-2017-158722</v>
      </c>
      <c r="B3969" t="str">
        <f>INDEX(Orders[Customer ID], MATCH(A3969, Orders[Order ID],0))</f>
        <v>MA-17560</v>
      </c>
      <c r="C3969" s="4">
        <f>INDEX(Orders[Order Date], MATCH(A3969, Orders[Order ID],0))</f>
        <v>43028</v>
      </c>
      <c r="D3969">
        <f>SUMIF(Orders[Order ID], A3969, Orders[Sales])</f>
        <v>45.527999999999999</v>
      </c>
      <c r="I3969" t="s">
        <v>1733</v>
      </c>
      <c r="J3969" t="s">
        <v>1631</v>
      </c>
      <c r="K3969">
        <v>43028</v>
      </c>
      <c r="L3969">
        <v>45.527999999999999</v>
      </c>
    </row>
    <row r="3970" spans="1:12">
      <c r="A3970" t="str">
        <v>CA-2017-158729</v>
      </c>
      <c r="B3970" t="str">
        <f>INDEX(Orders[Customer ID], MATCH(A3970, Orders[Order ID],0))</f>
        <v>AC-10450</v>
      </c>
      <c r="C3970" s="4">
        <f>INDEX(Orders[Order Date], MATCH(A3970, Orders[Order ID],0))</f>
        <v>43088</v>
      </c>
      <c r="D3970">
        <f>SUMIF(Orders[Order ID], A3970, Orders[Sales])</f>
        <v>1665.62</v>
      </c>
      <c r="I3970" t="s">
        <v>305</v>
      </c>
      <c r="J3970" t="s">
        <v>306</v>
      </c>
      <c r="K3970">
        <v>43088</v>
      </c>
      <c r="L3970">
        <v>1665.62</v>
      </c>
    </row>
    <row r="3971" spans="1:12">
      <c r="A3971" t="str">
        <v>CA-2017-158736</v>
      </c>
      <c r="B3971" t="str">
        <f>INDEX(Orders[Customer ID], MATCH(A3971, Orders[Order ID],0))</f>
        <v>TT-21460</v>
      </c>
      <c r="C3971" s="4">
        <f>INDEX(Orders[Order Date], MATCH(A3971, Orders[Order ID],0))</f>
        <v>43087</v>
      </c>
      <c r="D3971">
        <f>SUMIF(Orders[Order ID], A3971, Orders[Sales])</f>
        <v>5.76</v>
      </c>
      <c r="I3971" t="s">
        <v>336</v>
      </c>
      <c r="J3971" t="s">
        <v>337</v>
      </c>
      <c r="K3971">
        <v>43087</v>
      </c>
      <c r="L3971">
        <v>5.76</v>
      </c>
    </row>
    <row r="3972" spans="1:12">
      <c r="A3972" t="str">
        <v>CA-2017-158743</v>
      </c>
      <c r="B3972" t="str">
        <f>INDEX(Orders[Customer ID], MATCH(A3972, Orders[Order ID],0))</f>
        <v>IG-15085</v>
      </c>
      <c r="C3972" s="4">
        <f>INDEX(Orders[Order Date], MATCH(A3972, Orders[Order ID],0))</f>
        <v>43028</v>
      </c>
      <c r="D3972">
        <f>SUMIF(Orders[Order ID], A3972, Orders[Sales])</f>
        <v>199.17</v>
      </c>
      <c r="I3972" t="s">
        <v>1727</v>
      </c>
      <c r="J3972" t="s">
        <v>1728</v>
      </c>
      <c r="K3972">
        <v>43028</v>
      </c>
      <c r="L3972">
        <v>199.17</v>
      </c>
    </row>
    <row r="3973" spans="1:12">
      <c r="A3973" t="str">
        <v>CA-2017-158876</v>
      </c>
      <c r="B3973" t="str">
        <f>INDEX(Orders[Customer ID], MATCH(A3973, Orders[Order ID],0))</f>
        <v>AB-10150</v>
      </c>
      <c r="C3973" s="4">
        <f>INDEX(Orders[Order Date], MATCH(A3973, Orders[Order ID],0))</f>
        <v>43058</v>
      </c>
      <c r="D3973">
        <f>SUMIF(Orders[Order ID], A3973, Orders[Sales])</f>
        <v>138.696</v>
      </c>
      <c r="I3973" t="s">
        <v>1102</v>
      </c>
      <c r="J3973" t="s">
        <v>1103</v>
      </c>
      <c r="K3973">
        <v>43058</v>
      </c>
      <c r="L3973">
        <v>138.696</v>
      </c>
    </row>
    <row r="3974" spans="1:12">
      <c r="A3974" t="str">
        <v>CA-2017-158883</v>
      </c>
      <c r="B3974" t="str">
        <f>INDEX(Orders[Customer ID], MATCH(A3974, Orders[Order ID],0))</f>
        <v>CS-11860</v>
      </c>
      <c r="C3974" s="4">
        <f>INDEX(Orders[Order Date], MATCH(A3974, Orders[Order ID],0))</f>
        <v>42888</v>
      </c>
      <c r="D3974">
        <f>SUMIF(Orders[Order ID], A3974, Orders[Sales])</f>
        <v>25.344000000000001</v>
      </c>
      <c r="I3974" t="s">
        <v>3172</v>
      </c>
      <c r="J3974" t="s">
        <v>2819</v>
      </c>
      <c r="K3974">
        <v>42888</v>
      </c>
      <c r="L3974">
        <v>25.344000000000001</v>
      </c>
    </row>
    <row r="3975" spans="1:12">
      <c r="A3975" t="str">
        <v>CA-2017-158953</v>
      </c>
      <c r="B3975" t="str">
        <f>INDEX(Orders[Customer ID], MATCH(A3975, Orders[Order ID],0))</f>
        <v>ML-18040</v>
      </c>
      <c r="C3975" s="4">
        <f>INDEX(Orders[Order Date], MATCH(A3975, Orders[Order ID],0))</f>
        <v>42890</v>
      </c>
      <c r="D3975">
        <f>SUMIF(Orders[Order ID], A3975, Orders[Sales])</f>
        <v>6.37</v>
      </c>
      <c r="I3975" t="s">
        <v>3154</v>
      </c>
      <c r="J3975" t="s">
        <v>1832</v>
      </c>
      <c r="K3975">
        <v>42890</v>
      </c>
      <c r="L3975">
        <v>6.37</v>
      </c>
    </row>
    <row r="3976" spans="1:12">
      <c r="A3976" t="str">
        <v>CA-2017-158967</v>
      </c>
      <c r="B3976" t="str">
        <f>INDEX(Orders[Customer ID], MATCH(A3976, Orders[Order ID],0))</f>
        <v>BT-11680</v>
      </c>
      <c r="C3976" s="4">
        <f>INDEX(Orders[Order Date], MATCH(A3976, Orders[Order ID],0))</f>
        <v>43079</v>
      </c>
      <c r="D3976">
        <f>SUMIF(Orders[Order ID], A3976, Orders[Sales])</f>
        <v>19.103999999999999</v>
      </c>
      <c r="I3976" t="s">
        <v>502</v>
      </c>
      <c r="J3976" t="s">
        <v>503</v>
      </c>
      <c r="K3976">
        <v>43079</v>
      </c>
      <c r="L3976">
        <v>19.103999999999999</v>
      </c>
    </row>
    <row r="3977" spans="1:12">
      <c r="A3977" t="str">
        <v>CA-2017-159100</v>
      </c>
      <c r="B3977" t="str">
        <f>INDEX(Orders[Customer ID], MATCH(A3977, Orders[Order ID],0))</f>
        <v>VP-21760</v>
      </c>
      <c r="C3977" s="4">
        <f>INDEX(Orders[Order Date], MATCH(A3977, Orders[Order ID],0))</f>
        <v>43024</v>
      </c>
      <c r="D3977">
        <f>SUMIF(Orders[Order ID], A3977, Orders[Sales])</f>
        <v>1893.7860000000001</v>
      </c>
      <c r="I3977" t="s">
        <v>1787</v>
      </c>
      <c r="J3977" t="s">
        <v>1788</v>
      </c>
      <c r="K3977">
        <v>43024</v>
      </c>
      <c r="L3977">
        <v>1893.7860000000001</v>
      </c>
    </row>
    <row r="3978" spans="1:12">
      <c r="A3978" t="str">
        <v>CA-2017-159107</v>
      </c>
      <c r="B3978" t="str">
        <f>INDEX(Orders[Customer ID], MATCH(A3978, Orders[Order ID],0))</f>
        <v>KT-16480</v>
      </c>
      <c r="C3978" s="4">
        <f>INDEX(Orders[Order Date], MATCH(A3978, Orders[Order ID],0))</f>
        <v>42910</v>
      </c>
      <c r="D3978">
        <f>SUMIF(Orders[Order ID], A3978, Orders[Sales])</f>
        <v>2.88</v>
      </c>
      <c r="I3978" t="s">
        <v>3011</v>
      </c>
      <c r="J3978" t="s">
        <v>2143</v>
      </c>
      <c r="K3978">
        <v>42910</v>
      </c>
      <c r="L3978">
        <v>2.88</v>
      </c>
    </row>
    <row r="3979" spans="1:12">
      <c r="A3979" t="str">
        <v>CA-2017-159135</v>
      </c>
      <c r="B3979" t="str">
        <f>INDEX(Orders[Customer ID], MATCH(A3979, Orders[Order ID],0))</f>
        <v>KM-16375</v>
      </c>
      <c r="C3979" s="4">
        <f>INDEX(Orders[Order Date], MATCH(A3979, Orders[Order ID],0))</f>
        <v>43043</v>
      </c>
      <c r="D3979">
        <f>SUMIF(Orders[Order ID], A3979, Orders[Sales])</f>
        <v>4.3</v>
      </c>
      <c r="I3979" t="s">
        <v>1496</v>
      </c>
      <c r="J3979" t="s">
        <v>1497</v>
      </c>
      <c r="K3979">
        <v>43043</v>
      </c>
      <c r="L3979">
        <v>4.3</v>
      </c>
    </row>
    <row r="3980" spans="1:12">
      <c r="A3980" t="str">
        <v>CA-2017-159149</v>
      </c>
      <c r="B3980" t="str">
        <f>INDEX(Orders[Customer ID], MATCH(A3980, Orders[Order ID],0))</f>
        <v>CR-12820</v>
      </c>
      <c r="C3980" s="4">
        <f>INDEX(Orders[Order Date], MATCH(A3980, Orders[Order ID],0))</f>
        <v>42783</v>
      </c>
      <c r="D3980">
        <f>SUMIF(Orders[Order ID], A3980, Orders[Sales])</f>
        <v>702.8424</v>
      </c>
      <c r="I3980" t="s">
        <v>3775</v>
      </c>
      <c r="J3980" t="s">
        <v>1896</v>
      </c>
      <c r="K3980">
        <v>42783</v>
      </c>
      <c r="L3980">
        <v>702.8424</v>
      </c>
    </row>
    <row r="3981" spans="1:12">
      <c r="A3981" t="str">
        <v>CA-2017-159156</v>
      </c>
      <c r="B3981" t="str">
        <f>INDEX(Orders[Customer ID], MATCH(A3981, Orders[Order ID],0))</f>
        <v>KB-16600</v>
      </c>
      <c r="C3981" s="4">
        <f>INDEX(Orders[Order Date], MATCH(A3981, Orders[Order ID],0))</f>
        <v>43052</v>
      </c>
      <c r="D3981">
        <f>SUMIF(Orders[Order ID], A3981, Orders[Sales])</f>
        <v>629.95000000000005</v>
      </c>
      <c r="I3981" t="s">
        <v>1263</v>
      </c>
      <c r="J3981" t="s">
        <v>42</v>
      </c>
      <c r="K3981">
        <v>43052</v>
      </c>
      <c r="L3981">
        <v>629.95000000000005</v>
      </c>
    </row>
    <row r="3982" spans="1:12">
      <c r="A3982" t="str">
        <v>CA-2017-159226</v>
      </c>
      <c r="B3982" t="str">
        <f>INDEX(Orders[Customer ID], MATCH(A3982, Orders[Order ID],0))</f>
        <v>RL-19615</v>
      </c>
      <c r="C3982" s="4">
        <f>INDEX(Orders[Order Date], MATCH(A3982, Orders[Order ID],0))</f>
        <v>42850</v>
      </c>
      <c r="D3982">
        <f>SUMIF(Orders[Order ID], A3982, Orders[Sales])</f>
        <v>344.98099999999999</v>
      </c>
      <c r="I3982" t="s">
        <v>3422</v>
      </c>
      <c r="J3982" t="s">
        <v>2517</v>
      </c>
      <c r="K3982">
        <v>42850</v>
      </c>
      <c r="L3982">
        <v>344.98099999999999</v>
      </c>
    </row>
    <row r="3983" spans="1:12">
      <c r="A3983" t="str">
        <v>CA-2017-159282</v>
      </c>
      <c r="B3983" t="str">
        <f>INDEX(Orders[Customer ID], MATCH(A3983, Orders[Order ID],0))</f>
        <v>GH-14410</v>
      </c>
      <c r="C3983" s="4">
        <f>INDEX(Orders[Order Date], MATCH(A3983, Orders[Order ID],0))</f>
        <v>43024</v>
      </c>
      <c r="D3983">
        <f>SUMIF(Orders[Order ID], A3983, Orders[Sales])</f>
        <v>599.98500000000001</v>
      </c>
      <c r="I3983" t="s">
        <v>1784</v>
      </c>
      <c r="J3983" t="s">
        <v>1785</v>
      </c>
      <c r="K3983">
        <v>43024</v>
      </c>
      <c r="L3983">
        <v>599.98500000000001</v>
      </c>
    </row>
    <row r="3984" spans="1:12">
      <c r="A3984" t="str">
        <v>CA-2017-159352</v>
      </c>
      <c r="B3984" t="str">
        <f>INDEX(Orders[Customer ID], MATCH(A3984, Orders[Order ID],0))</f>
        <v>KB-16585</v>
      </c>
      <c r="C3984" s="4">
        <f>INDEX(Orders[Order Date], MATCH(A3984, Orders[Order ID],0))</f>
        <v>42806</v>
      </c>
      <c r="D3984">
        <f>SUMIF(Orders[Order ID], A3984, Orders[Sales])</f>
        <v>69.930000000000007</v>
      </c>
      <c r="I3984" t="s">
        <v>3677</v>
      </c>
      <c r="J3984" t="s">
        <v>3293</v>
      </c>
      <c r="K3984">
        <v>42806</v>
      </c>
      <c r="L3984">
        <v>69.930000000000007</v>
      </c>
    </row>
    <row r="3985" spans="1:12">
      <c r="A3985" t="str">
        <v>CA-2017-159366</v>
      </c>
      <c r="B3985" t="str">
        <f>INDEX(Orders[Customer ID], MATCH(A3985, Orders[Order ID],0))</f>
        <v>BW-11110</v>
      </c>
      <c r="C3985" s="4">
        <f>INDEX(Orders[Order Date], MATCH(A3985, Orders[Order ID],0))</f>
        <v>42742</v>
      </c>
      <c r="D3985">
        <f>SUMIF(Orders[Order ID], A3985, Orders[Sales])</f>
        <v>3059.982</v>
      </c>
      <c r="I3985" t="s">
        <v>3908</v>
      </c>
      <c r="J3985" t="s">
        <v>2524</v>
      </c>
      <c r="K3985">
        <v>42742</v>
      </c>
      <c r="L3985">
        <v>3059.982</v>
      </c>
    </row>
    <row r="3986" spans="1:12">
      <c r="A3986" t="str">
        <v>CA-2017-159457</v>
      </c>
      <c r="B3986" t="str">
        <f>INDEX(Orders[Customer ID], MATCH(A3986, Orders[Order ID],0))</f>
        <v>RD-19480</v>
      </c>
      <c r="C3986" s="4">
        <f>INDEX(Orders[Order Date], MATCH(A3986, Orders[Order ID],0))</f>
        <v>43027</v>
      </c>
      <c r="D3986">
        <f>SUMIF(Orders[Order ID], A3986, Orders[Sales])</f>
        <v>16.68</v>
      </c>
      <c r="I3986" t="s">
        <v>1752</v>
      </c>
      <c r="J3986" t="s">
        <v>1753</v>
      </c>
      <c r="K3986">
        <v>43027</v>
      </c>
      <c r="L3986">
        <v>16.68</v>
      </c>
    </row>
    <row r="3987" spans="1:12">
      <c r="A3987" t="str">
        <v>CA-2017-159464</v>
      </c>
      <c r="B3987" t="str">
        <f>INDEX(Orders[Customer ID], MATCH(A3987, Orders[Order ID],0))</f>
        <v>TB-21355</v>
      </c>
      <c r="C3987" s="4">
        <f>INDEX(Orders[Order Date], MATCH(A3987, Orders[Order ID],0))</f>
        <v>42873</v>
      </c>
      <c r="D3987">
        <f>SUMIF(Orders[Order ID], A3987, Orders[Sales])</f>
        <v>524.85</v>
      </c>
      <c r="I3987" t="s">
        <v>3273</v>
      </c>
      <c r="J3987" t="s">
        <v>2701</v>
      </c>
      <c r="K3987">
        <v>42873</v>
      </c>
      <c r="L3987">
        <v>524.85</v>
      </c>
    </row>
    <row r="3988" spans="1:12">
      <c r="A3988" t="str">
        <v>CA-2017-159506</v>
      </c>
      <c r="B3988" t="str">
        <f>INDEX(Orders[Customer ID], MATCH(A3988, Orders[Order ID],0))</f>
        <v>JR-16210</v>
      </c>
      <c r="C3988" s="4">
        <f>INDEX(Orders[Order Date], MATCH(A3988, Orders[Order ID],0))</f>
        <v>43066</v>
      </c>
      <c r="D3988">
        <f>SUMIF(Orders[Order ID], A3988, Orders[Sales])</f>
        <v>656.22</v>
      </c>
      <c r="I3988" t="s">
        <v>919</v>
      </c>
      <c r="J3988" t="s">
        <v>920</v>
      </c>
      <c r="K3988">
        <v>43066</v>
      </c>
      <c r="L3988">
        <v>656.22</v>
      </c>
    </row>
    <row r="3989" spans="1:12">
      <c r="A3989" t="str">
        <v>CA-2017-159597</v>
      </c>
      <c r="B3989" t="str">
        <f>INDEX(Orders[Customer ID], MATCH(A3989, Orders[Order ID],0))</f>
        <v>MC-17590</v>
      </c>
      <c r="C3989" s="4">
        <f>INDEX(Orders[Order Date], MATCH(A3989, Orders[Order ID],0))</f>
        <v>43048</v>
      </c>
      <c r="D3989">
        <f>SUMIF(Orders[Order ID], A3989, Orders[Sales])</f>
        <v>163.55000000000001</v>
      </c>
      <c r="I3989" t="s">
        <v>1376</v>
      </c>
      <c r="J3989" t="s">
        <v>1377</v>
      </c>
      <c r="K3989">
        <v>43048</v>
      </c>
      <c r="L3989">
        <v>163.55000000000001</v>
      </c>
    </row>
    <row r="3990" spans="1:12">
      <c r="A3990" t="str">
        <v>CA-2017-159604</v>
      </c>
      <c r="B3990" t="str">
        <f>INDEX(Orders[Customer ID], MATCH(A3990, Orders[Order ID],0))</f>
        <v>CL-12700</v>
      </c>
      <c r="C3990" s="4">
        <f>INDEX(Orders[Order Date], MATCH(A3990, Orders[Order ID],0))</f>
        <v>42839</v>
      </c>
      <c r="D3990">
        <f>SUMIF(Orders[Order ID], A3990, Orders[Sales])</f>
        <v>8.76</v>
      </c>
      <c r="I3990" t="s">
        <v>3486</v>
      </c>
      <c r="J3990" t="s">
        <v>2234</v>
      </c>
      <c r="K3990">
        <v>42839</v>
      </c>
      <c r="L3990">
        <v>8.76</v>
      </c>
    </row>
    <row r="3991" spans="1:12">
      <c r="A3991" t="str">
        <v>CA-2017-159667</v>
      </c>
      <c r="B3991" t="str">
        <f>INDEX(Orders[Customer ID], MATCH(A3991, Orders[Order ID],0))</f>
        <v>PM-19135</v>
      </c>
      <c r="C3991" s="4">
        <f>INDEX(Orders[Order Date], MATCH(A3991, Orders[Order ID],0))</f>
        <v>43048</v>
      </c>
      <c r="D3991">
        <f>SUMIF(Orders[Order ID], A3991, Orders[Sales])</f>
        <v>691.14400000000001</v>
      </c>
      <c r="I3991" t="s">
        <v>1385</v>
      </c>
      <c r="J3991" t="s">
        <v>1386</v>
      </c>
      <c r="K3991">
        <v>43048</v>
      </c>
      <c r="L3991">
        <v>691.14400000000001</v>
      </c>
    </row>
    <row r="3992" spans="1:12">
      <c r="A3992" t="str">
        <v>CA-2017-159688</v>
      </c>
      <c r="B3992" t="str">
        <f>INDEX(Orders[Customer ID], MATCH(A3992, Orders[Order ID],0))</f>
        <v>AB-10060</v>
      </c>
      <c r="C3992" s="4">
        <f>INDEX(Orders[Order Date], MATCH(A3992, Orders[Order ID],0))</f>
        <v>42862</v>
      </c>
      <c r="D3992">
        <f>SUMIF(Orders[Order ID], A3992, Orders[Sales])</f>
        <v>79.989999999999995</v>
      </c>
      <c r="I3992" t="s">
        <v>3337</v>
      </c>
      <c r="J3992" t="s">
        <v>1443</v>
      </c>
      <c r="K3992">
        <v>42862</v>
      </c>
      <c r="L3992">
        <v>79.989999999999995</v>
      </c>
    </row>
    <row r="3993" spans="1:12">
      <c r="A3993" t="str">
        <v>CA-2017-159793</v>
      </c>
      <c r="B3993" t="str">
        <f>INDEX(Orders[Customer ID], MATCH(A3993, Orders[Order ID],0))</f>
        <v>SV-20365</v>
      </c>
      <c r="C3993" s="4">
        <f>INDEX(Orders[Order Date], MATCH(A3993, Orders[Order ID],0))</f>
        <v>42972</v>
      </c>
      <c r="D3993">
        <f>SUMIF(Orders[Order ID], A3993, Orders[Sales])</f>
        <v>130.97999999999999</v>
      </c>
      <c r="I3993" t="s">
        <v>2577</v>
      </c>
      <c r="J3993" t="s">
        <v>2157</v>
      </c>
      <c r="K3993">
        <v>42972</v>
      </c>
      <c r="L3993">
        <v>130.97999999999999</v>
      </c>
    </row>
    <row r="3994" spans="1:12">
      <c r="A3994" t="str">
        <v>CA-2017-159884</v>
      </c>
      <c r="B3994" t="str">
        <f>INDEX(Orders[Customer ID], MATCH(A3994, Orders[Order ID],0))</f>
        <v>JF-15490</v>
      </c>
      <c r="C3994" s="4">
        <f>INDEX(Orders[Order Date], MATCH(A3994, Orders[Order ID],0))</f>
        <v>42978</v>
      </c>
      <c r="D3994">
        <f>SUMIF(Orders[Order ID], A3994, Orders[Sales])</f>
        <v>19.119999999999997</v>
      </c>
      <c r="I3994" t="s">
        <v>2513</v>
      </c>
      <c r="J3994" t="s">
        <v>2514</v>
      </c>
      <c r="K3994">
        <v>42978</v>
      </c>
      <c r="L3994">
        <v>19.119999999999997</v>
      </c>
    </row>
    <row r="3995" spans="1:12">
      <c r="A3995" t="str">
        <v>CA-2017-159954</v>
      </c>
      <c r="B3995" t="str">
        <f>INDEX(Orders[Customer ID], MATCH(A3995, Orders[Order ID],0))</f>
        <v>SS-20410</v>
      </c>
      <c r="C3995" s="4">
        <f>INDEX(Orders[Order Date], MATCH(A3995, Orders[Order ID],0))</f>
        <v>42988</v>
      </c>
      <c r="D3995">
        <f>SUMIF(Orders[Order ID], A3995, Orders[Sales])</f>
        <v>2.78</v>
      </c>
      <c r="I3995" t="s">
        <v>2330</v>
      </c>
      <c r="J3995" t="s">
        <v>2309</v>
      </c>
      <c r="K3995">
        <v>42988</v>
      </c>
      <c r="L3995">
        <v>2.78</v>
      </c>
    </row>
    <row r="3996" spans="1:12">
      <c r="A3996" t="str">
        <v>CA-2017-160017</v>
      </c>
      <c r="B3996" t="str">
        <f>INDEX(Orders[Customer ID], MATCH(A3996, Orders[Order ID],0))</f>
        <v>SP-20860</v>
      </c>
      <c r="C3996" s="4">
        <f>INDEX(Orders[Order Date], MATCH(A3996, Orders[Order ID],0))</f>
        <v>43006</v>
      </c>
      <c r="D3996">
        <f>SUMIF(Orders[Order ID], A3996, Orders[Sales])</f>
        <v>10.368</v>
      </c>
      <c r="I3996" t="s">
        <v>2023</v>
      </c>
      <c r="J3996" t="s">
        <v>1841</v>
      </c>
      <c r="K3996">
        <v>43006</v>
      </c>
      <c r="L3996">
        <v>10.368</v>
      </c>
    </row>
    <row r="3997" spans="1:12">
      <c r="A3997" t="str">
        <v>CA-2017-160031</v>
      </c>
      <c r="B3997" t="str">
        <f>INDEX(Orders[Customer ID], MATCH(A3997, Orders[Order ID],0))</f>
        <v>LT-16765</v>
      </c>
      <c r="C3997" s="4">
        <f>INDEX(Orders[Order Date], MATCH(A3997, Orders[Order ID],0))</f>
        <v>43073</v>
      </c>
      <c r="D3997">
        <f>SUMIF(Orders[Order ID], A3997, Orders[Sales])</f>
        <v>74.352000000000004</v>
      </c>
      <c r="I3997" t="s">
        <v>694</v>
      </c>
      <c r="J3997" t="s">
        <v>695</v>
      </c>
      <c r="K3997">
        <v>43073</v>
      </c>
      <c r="L3997">
        <v>74.352000000000004</v>
      </c>
    </row>
    <row r="3998" spans="1:12">
      <c r="A3998" t="str">
        <v>CA-2017-160045</v>
      </c>
      <c r="B3998" t="str">
        <f>INDEX(Orders[Customer ID], MATCH(A3998, Orders[Order ID],0))</f>
        <v>LB-16735</v>
      </c>
      <c r="C3998" s="4">
        <f>INDEX(Orders[Order Date], MATCH(A3998, Orders[Order ID],0))</f>
        <v>42851</v>
      </c>
      <c r="D3998">
        <f>SUMIF(Orders[Order ID], A3998, Orders[Sales])</f>
        <v>1.988</v>
      </c>
      <c r="I3998" t="s">
        <v>3414</v>
      </c>
      <c r="J3998" t="s">
        <v>1316</v>
      </c>
      <c r="K3998">
        <v>42851</v>
      </c>
      <c r="L3998">
        <v>1.988</v>
      </c>
    </row>
    <row r="3999" spans="1:12">
      <c r="A3999" t="str">
        <v>CA-2017-160087</v>
      </c>
      <c r="B3999" t="str">
        <f>INDEX(Orders[Customer ID], MATCH(A3999, Orders[Order ID],0))</f>
        <v>EN-13780</v>
      </c>
      <c r="C3999" s="4">
        <f>INDEX(Orders[Order Date], MATCH(A3999, Orders[Order ID],0))</f>
        <v>42812</v>
      </c>
      <c r="D3999">
        <f>SUMIF(Orders[Order ID], A3999, Orders[Sales])</f>
        <v>23.832000000000001</v>
      </c>
      <c r="I3999" t="s">
        <v>3642</v>
      </c>
      <c r="J3999" t="s">
        <v>3643</v>
      </c>
      <c r="K3999">
        <v>42812</v>
      </c>
      <c r="L3999">
        <v>23.832000000000001</v>
      </c>
    </row>
    <row r="4000" spans="1:12">
      <c r="A4000" t="str">
        <v>CA-2017-160122</v>
      </c>
      <c r="B4000" t="str">
        <f>INDEX(Orders[Customer ID], MATCH(A4000, Orders[Order ID],0))</f>
        <v>RD-19930</v>
      </c>
      <c r="C4000" s="4">
        <f>INDEX(Orders[Order Date], MATCH(A4000, Orders[Order ID],0))</f>
        <v>43057</v>
      </c>
      <c r="D4000">
        <f>SUMIF(Orders[Order ID], A4000, Orders[Sales])</f>
        <v>182.97</v>
      </c>
      <c r="I4000" t="s">
        <v>1160</v>
      </c>
      <c r="J4000" t="s">
        <v>1161</v>
      </c>
      <c r="K4000">
        <v>43057</v>
      </c>
      <c r="L4000">
        <v>182.97</v>
      </c>
    </row>
    <row r="4001" spans="1:12">
      <c r="A4001" t="str">
        <v>CA-2017-160325</v>
      </c>
      <c r="B4001" t="str">
        <f>INDEX(Orders[Customer ID], MATCH(A4001, Orders[Order ID],0))</f>
        <v>BP-11095</v>
      </c>
      <c r="C4001" s="4">
        <f>INDEX(Orders[Order Date], MATCH(A4001, Orders[Order ID],0))</f>
        <v>43002</v>
      </c>
      <c r="D4001">
        <f>SUMIF(Orders[Order ID], A4001, Orders[Sales])</f>
        <v>829.83</v>
      </c>
      <c r="I4001" t="s">
        <v>2069</v>
      </c>
      <c r="J4001" t="s">
        <v>441</v>
      </c>
      <c r="K4001">
        <v>43002</v>
      </c>
      <c r="L4001">
        <v>829.83</v>
      </c>
    </row>
    <row r="4002" spans="1:12">
      <c r="A4002" t="str">
        <v>CA-2017-160395</v>
      </c>
      <c r="B4002" t="str">
        <f>INDEX(Orders[Customer ID], MATCH(A4002, Orders[Order ID],0))</f>
        <v>KL-16555</v>
      </c>
      <c r="C4002" s="4">
        <f>INDEX(Orders[Order Date], MATCH(A4002, Orders[Order ID],0))</f>
        <v>42735</v>
      </c>
      <c r="D4002">
        <f>SUMIF(Orders[Order ID], A4002, Orders[Sales])</f>
        <v>163.40799999999999</v>
      </c>
      <c r="I4002" t="s">
        <v>3927</v>
      </c>
      <c r="J4002" t="s">
        <v>418</v>
      </c>
      <c r="K4002">
        <v>42735</v>
      </c>
      <c r="L4002">
        <v>163.40799999999999</v>
      </c>
    </row>
    <row r="4003" spans="1:12">
      <c r="A4003" t="str">
        <v>CA-2017-160416</v>
      </c>
      <c r="B4003" t="str">
        <f>INDEX(Orders[Customer ID], MATCH(A4003, Orders[Order ID],0))</f>
        <v>AD-10180</v>
      </c>
      <c r="C4003" s="4">
        <f>INDEX(Orders[Order Date], MATCH(A4003, Orders[Order ID],0))</f>
        <v>43052</v>
      </c>
      <c r="D4003">
        <f>SUMIF(Orders[Order ID], A4003, Orders[Sales])</f>
        <v>163.96</v>
      </c>
      <c r="I4003" t="s">
        <v>1252</v>
      </c>
      <c r="J4003" t="s">
        <v>823</v>
      </c>
      <c r="K4003">
        <v>43052</v>
      </c>
      <c r="L4003">
        <v>163.96</v>
      </c>
    </row>
    <row r="4004" spans="1:12">
      <c r="A4004" t="str">
        <v>CA-2017-160423</v>
      </c>
      <c r="B4004" t="str">
        <f>INDEX(Orders[Customer ID], MATCH(A4004, Orders[Order ID],0))</f>
        <v>PS-19045</v>
      </c>
      <c r="C4004" s="4">
        <f>INDEX(Orders[Order Date], MATCH(A4004, Orders[Order ID],0))</f>
        <v>42756</v>
      </c>
      <c r="D4004">
        <f>SUMIF(Orders[Order ID], A4004, Orders[Sales])</f>
        <v>383.99200000000002</v>
      </c>
      <c r="I4004" t="s">
        <v>3860</v>
      </c>
      <c r="J4004" t="s">
        <v>3331</v>
      </c>
      <c r="K4004">
        <v>42756</v>
      </c>
      <c r="L4004">
        <v>383.99200000000002</v>
      </c>
    </row>
    <row r="4005" spans="1:12">
      <c r="A4005" t="str">
        <v>CA-2017-160458</v>
      </c>
      <c r="B4005" t="str">
        <f>INDEX(Orders[Customer ID], MATCH(A4005, Orders[Order ID],0))</f>
        <v>EH-13945</v>
      </c>
      <c r="C4005" s="4">
        <f>INDEX(Orders[Order Date], MATCH(A4005, Orders[Order ID],0))</f>
        <v>42882</v>
      </c>
      <c r="D4005">
        <f>SUMIF(Orders[Order ID], A4005, Orders[Sales])</f>
        <v>25.92</v>
      </c>
      <c r="I4005" t="s">
        <v>3215</v>
      </c>
      <c r="J4005" t="s">
        <v>3216</v>
      </c>
      <c r="K4005">
        <v>42882</v>
      </c>
      <c r="L4005">
        <v>25.92</v>
      </c>
    </row>
    <row r="4006" spans="1:12">
      <c r="A4006" t="str">
        <v>CA-2017-160514</v>
      </c>
      <c r="B4006" t="str">
        <f>INDEX(Orders[Customer ID], MATCH(A4006, Orders[Order ID],0))</f>
        <v>DB-13120</v>
      </c>
      <c r="C4006" s="4">
        <f>INDEX(Orders[Order Date], MATCH(A4006, Orders[Order ID],0))</f>
        <v>43051</v>
      </c>
      <c r="D4006">
        <f>SUMIF(Orders[Order ID], A4006, Orders[Sales])</f>
        <v>10.56</v>
      </c>
      <c r="I4006" t="s">
        <v>1280</v>
      </c>
      <c r="J4006" t="s">
        <v>1281</v>
      </c>
      <c r="K4006">
        <v>43051</v>
      </c>
      <c r="L4006">
        <v>10.56</v>
      </c>
    </row>
    <row r="4007" spans="1:12">
      <c r="A4007" t="str">
        <v>CA-2017-160633</v>
      </c>
      <c r="B4007" t="str">
        <f>INDEX(Orders[Customer ID], MATCH(A4007, Orders[Order ID],0))</f>
        <v>BS-11380</v>
      </c>
      <c r="C4007" s="4">
        <f>INDEX(Orders[Order Date], MATCH(A4007, Orders[Order ID],0))</f>
        <v>43055</v>
      </c>
      <c r="D4007">
        <f>SUMIF(Orders[Order ID], A4007, Orders[Sales])</f>
        <v>1126.2939999999999</v>
      </c>
      <c r="I4007" t="s">
        <v>1219</v>
      </c>
      <c r="J4007" t="s">
        <v>781</v>
      </c>
      <c r="K4007">
        <v>43055</v>
      </c>
      <c r="L4007">
        <v>1126.2939999999999</v>
      </c>
    </row>
    <row r="4008" spans="1:12">
      <c r="A4008" t="str">
        <v>CA-2017-160661</v>
      </c>
      <c r="B4008" t="str">
        <f>INDEX(Orders[Customer ID], MATCH(A4008, Orders[Order ID],0))</f>
        <v>SA-20830</v>
      </c>
      <c r="C4008" s="4">
        <f>INDEX(Orders[Order Date], MATCH(A4008, Orders[Order ID],0))</f>
        <v>43036</v>
      </c>
      <c r="D4008">
        <f>SUMIF(Orders[Order ID], A4008, Orders[Sales])</f>
        <v>21.93</v>
      </c>
      <c r="I4008" t="s">
        <v>1627</v>
      </c>
      <c r="J4008" t="s">
        <v>1628</v>
      </c>
      <c r="K4008">
        <v>43036</v>
      </c>
      <c r="L4008">
        <v>21.93</v>
      </c>
    </row>
    <row r="4009" spans="1:12">
      <c r="A4009" t="str">
        <v>CA-2017-160724</v>
      </c>
      <c r="B4009" t="str">
        <f>INDEX(Orders[Customer ID], MATCH(A4009, Orders[Order ID],0))</f>
        <v>YS-21880</v>
      </c>
      <c r="C4009" s="4">
        <f>INDEX(Orders[Order Date], MATCH(A4009, Orders[Order ID],0))</f>
        <v>42860</v>
      </c>
      <c r="D4009">
        <f>SUMIF(Orders[Order ID], A4009, Orders[Sales])</f>
        <v>34.5</v>
      </c>
      <c r="I4009" t="s">
        <v>3356</v>
      </c>
      <c r="J4009" t="s">
        <v>273</v>
      </c>
      <c r="K4009">
        <v>42860</v>
      </c>
      <c r="L4009">
        <v>34.5</v>
      </c>
    </row>
    <row r="4010" spans="1:12">
      <c r="A4010" t="str">
        <v>CA-2017-160801</v>
      </c>
      <c r="B4010" t="str">
        <f>INDEX(Orders[Customer ID], MATCH(A4010, Orders[Order ID],0))</f>
        <v>FG-14260</v>
      </c>
      <c r="C4010" s="4">
        <f>INDEX(Orders[Order Date], MATCH(A4010, Orders[Order ID],0))</f>
        <v>42997</v>
      </c>
      <c r="D4010">
        <f>SUMIF(Orders[Order ID], A4010, Orders[Sales])</f>
        <v>4.8419999999999996</v>
      </c>
      <c r="I4010" t="s">
        <v>2181</v>
      </c>
      <c r="J4010" t="s">
        <v>940</v>
      </c>
      <c r="K4010">
        <v>42997</v>
      </c>
      <c r="L4010">
        <v>4.8419999999999996</v>
      </c>
    </row>
    <row r="4011" spans="1:12">
      <c r="A4011" t="str">
        <v>CA-2017-160885</v>
      </c>
      <c r="B4011" t="str">
        <f>INDEX(Orders[Customer ID], MATCH(A4011, Orders[Order ID],0))</f>
        <v>JK-16090</v>
      </c>
      <c r="C4011" s="4">
        <f>INDEX(Orders[Order Date], MATCH(A4011, Orders[Order ID],0))</f>
        <v>43071</v>
      </c>
      <c r="D4011">
        <f>SUMIF(Orders[Order ID], A4011, Orders[Sales])</f>
        <v>2479.96</v>
      </c>
      <c r="I4011" t="s">
        <v>763</v>
      </c>
      <c r="J4011" t="s">
        <v>764</v>
      </c>
      <c r="K4011">
        <v>43071</v>
      </c>
      <c r="L4011">
        <v>2479.96</v>
      </c>
    </row>
    <row r="4012" spans="1:12">
      <c r="A4012" t="str">
        <v>CA-2017-160899</v>
      </c>
      <c r="B4012" t="str">
        <f>INDEX(Orders[Customer ID], MATCH(A4012, Orders[Order ID],0))</f>
        <v>DR-12940</v>
      </c>
      <c r="C4012" s="4">
        <f>INDEX(Orders[Order Date], MATCH(A4012, Orders[Order ID],0))</f>
        <v>42958</v>
      </c>
      <c r="D4012">
        <f>SUMIF(Orders[Order ID], A4012, Orders[Sales])</f>
        <v>477.51</v>
      </c>
      <c r="I4012" t="s">
        <v>2678</v>
      </c>
      <c r="J4012" t="s">
        <v>1364</v>
      </c>
      <c r="K4012">
        <v>42958</v>
      </c>
      <c r="L4012">
        <v>477.51</v>
      </c>
    </row>
    <row r="4013" spans="1:12">
      <c r="A4013" t="str">
        <v>CA-2017-160927</v>
      </c>
      <c r="B4013" t="str">
        <f>INDEX(Orders[Customer ID], MATCH(A4013, Orders[Order ID],0))</f>
        <v>TM-21010</v>
      </c>
      <c r="C4013" s="4">
        <f>INDEX(Orders[Order Date], MATCH(A4013, Orders[Order ID],0))</f>
        <v>42764</v>
      </c>
      <c r="D4013">
        <f>SUMIF(Orders[Order ID], A4013, Orders[Sales])</f>
        <v>136.20000000000002</v>
      </c>
      <c r="I4013" t="s">
        <v>3831</v>
      </c>
      <c r="J4013" t="s">
        <v>2191</v>
      </c>
      <c r="K4013">
        <v>42764</v>
      </c>
      <c r="L4013">
        <v>136.20000000000002</v>
      </c>
    </row>
    <row r="4014" spans="1:12">
      <c r="A4014" t="str">
        <v>CA-2017-160934</v>
      </c>
      <c r="B4014" t="str">
        <f>INDEX(Orders[Customer ID], MATCH(A4014, Orders[Order ID],0))</f>
        <v>TT-21460</v>
      </c>
      <c r="C4014" s="4">
        <f>INDEX(Orders[Order Date], MATCH(A4014, Orders[Order ID],0))</f>
        <v>42750</v>
      </c>
      <c r="D4014">
        <f>SUMIF(Orders[Order ID], A4014, Orders[Sales])</f>
        <v>21.4</v>
      </c>
      <c r="I4014" t="s">
        <v>3884</v>
      </c>
      <c r="J4014" t="s">
        <v>337</v>
      </c>
      <c r="K4014">
        <v>42750</v>
      </c>
      <c r="L4014">
        <v>21.4</v>
      </c>
    </row>
    <row r="4015" spans="1:12">
      <c r="A4015" t="str">
        <v>CA-2017-160962</v>
      </c>
      <c r="B4015" t="str">
        <f>INDEX(Orders[Customer ID], MATCH(A4015, Orders[Order ID],0))</f>
        <v>MC-17605</v>
      </c>
      <c r="C4015" s="4">
        <f>INDEX(Orders[Order Date], MATCH(A4015, Orders[Order ID],0))</f>
        <v>42853</v>
      </c>
      <c r="D4015">
        <f>SUMIF(Orders[Order ID], A4015, Orders[Sales])</f>
        <v>15.231999999999999</v>
      </c>
      <c r="I4015" t="s">
        <v>3403</v>
      </c>
      <c r="J4015" t="s">
        <v>2354</v>
      </c>
      <c r="K4015">
        <v>42853</v>
      </c>
      <c r="L4015">
        <v>15.231999999999999</v>
      </c>
    </row>
    <row r="4016" spans="1:12">
      <c r="A4016" t="str">
        <v>CA-2017-160983</v>
      </c>
      <c r="B4016" t="str">
        <f>INDEX(Orders[Customer ID], MATCH(A4016, Orders[Order ID],0))</f>
        <v>GB-14530</v>
      </c>
      <c r="C4016" s="4">
        <f>INDEX(Orders[Order Date], MATCH(A4016, Orders[Order ID],0))</f>
        <v>43037</v>
      </c>
      <c r="D4016">
        <f>SUMIF(Orders[Order ID], A4016, Orders[Sales])</f>
        <v>46.96</v>
      </c>
      <c r="I4016" t="s">
        <v>1618</v>
      </c>
      <c r="J4016" t="s">
        <v>1619</v>
      </c>
      <c r="K4016">
        <v>43037</v>
      </c>
      <c r="L4016">
        <v>46.96</v>
      </c>
    </row>
    <row r="4017" spans="1:12">
      <c r="A4017" t="str">
        <v>CA-2017-161018</v>
      </c>
      <c r="B4017" t="str">
        <f>INDEX(Orders[Customer ID], MATCH(A4017, Orders[Order ID],0))</f>
        <v>PN-18775</v>
      </c>
      <c r="C4017" s="4">
        <f>INDEX(Orders[Order Date], MATCH(A4017, Orders[Order ID],0))</f>
        <v>43048</v>
      </c>
      <c r="D4017">
        <f>SUMIF(Orders[Order ID], A4017, Orders[Sales])</f>
        <v>96.53</v>
      </c>
      <c r="I4017" t="s">
        <v>1373</v>
      </c>
      <c r="J4017" t="s">
        <v>858</v>
      </c>
      <c r="K4017">
        <v>43048</v>
      </c>
      <c r="L4017">
        <v>96.53</v>
      </c>
    </row>
    <row r="4018" spans="1:12">
      <c r="A4018" t="str">
        <v>CA-2017-161046</v>
      </c>
      <c r="B4018" t="str">
        <f>INDEX(Orders[Customer ID], MATCH(A4018, Orders[Order ID],0))</f>
        <v>CB-12535</v>
      </c>
      <c r="C4018" s="4">
        <f>INDEX(Orders[Order Date], MATCH(A4018, Orders[Order ID],0))</f>
        <v>42799</v>
      </c>
      <c r="D4018">
        <f>SUMIF(Orders[Order ID], A4018, Orders[Sales])</f>
        <v>839.25000000000011</v>
      </c>
      <c r="I4018" t="s">
        <v>3715</v>
      </c>
      <c r="J4018" t="s">
        <v>3059</v>
      </c>
      <c r="K4018">
        <v>42799</v>
      </c>
      <c r="L4018">
        <v>839.25000000000011</v>
      </c>
    </row>
    <row r="4019" spans="1:12">
      <c r="A4019" t="str">
        <v>CA-2017-161053</v>
      </c>
      <c r="B4019" t="str">
        <f>INDEX(Orders[Customer ID], MATCH(A4019, Orders[Order ID],0))</f>
        <v>JE-15745</v>
      </c>
      <c r="C4019" s="4">
        <f>INDEX(Orders[Order Date], MATCH(A4019, Orders[Order ID],0))</f>
        <v>43000</v>
      </c>
      <c r="D4019">
        <f>SUMIF(Orders[Order ID], A4019, Orders[Sales])</f>
        <v>726.91000000000008</v>
      </c>
      <c r="I4019" t="s">
        <v>2124</v>
      </c>
      <c r="J4019" t="s">
        <v>1383</v>
      </c>
      <c r="K4019">
        <v>43000</v>
      </c>
      <c r="L4019">
        <v>726.91000000000008</v>
      </c>
    </row>
    <row r="4020" spans="1:12">
      <c r="A4020" t="str">
        <v>CA-2017-161067</v>
      </c>
      <c r="B4020" t="str">
        <f>INDEX(Orders[Customer ID], MATCH(A4020, Orders[Order ID],0))</f>
        <v>KB-16405</v>
      </c>
      <c r="C4020" s="4">
        <f>INDEX(Orders[Order Date], MATCH(A4020, Orders[Order ID],0))</f>
        <v>42981</v>
      </c>
      <c r="D4020">
        <f>SUMIF(Orders[Order ID], A4020, Orders[Sales])</f>
        <v>697.52499999999986</v>
      </c>
      <c r="I4020" t="s">
        <v>2459</v>
      </c>
      <c r="J4020" t="s">
        <v>2421</v>
      </c>
      <c r="K4020">
        <v>42981</v>
      </c>
      <c r="L4020">
        <v>697.52499999999986</v>
      </c>
    </row>
    <row r="4021" spans="1:12">
      <c r="A4021" t="str">
        <v>CA-2017-161088</v>
      </c>
      <c r="B4021" t="str">
        <f>INDEX(Orders[Customer ID], MATCH(A4021, Orders[Order ID],0))</f>
        <v>MH-18115</v>
      </c>
      <c r="C4021" s="4">
        <f>INDEX(Orders[Order Date], MATCH(A4021, Orders[Order ID],0))</f>
        <v>42880</v>
      </c>
      <c r="D4021">
        <f>SUMIF(Orders[Order ID], A4021, Orders[Sales])</f>
        <v>29.84</v>
      </c>
      <c r="I4021" t="s">
        <v>3231</v>
      </c>
      <c r="J4021" t="s">
        <v>130</v>
      </c>
      <c r="K4021">
        <v>42880</v>
      </c>
      <c r="L4021">
        <v>29.84</v>
      </c>
    </row>
    <row r="4022" spans="1:12">
      <c r="A4022" t="str">
        <v>CA-2017-161102</v>
      </c>
      <c r="B4022" t="str">
        <f>INDEX(Orders[Customer ID], MATCH(A4022, Orders[Order ID],0))</f>
        <v>EC-14050</v>
      </c>
      <c r="C4022" s="4">
        <f>INDEX(Orders[Order Date], MATCH(A4022, Orders[Order ID],0))</f>
        <v>42947</v>
      </c>
      <c r="D4022">
        <f>SUMIF(Orders[Order ID], A4022, Orders[Sales])</f>
        <v>93.52000000000001</v>
      </c>
      <c r="I4022" t="s">
        <v>2736</v>
      </c>
      <c r="J4022" t="s">
        <v>1408</v>
      </c>
      <c r="K4022">
        <v>42947</v>
      </c>
      <c r="L4022">
        <v>93.52000000000001</v>
      </c>
    </row>
    <row r="4023" spans="1:12">
      <c r="A4023" t="str">
        <v>CA-2017-161130</v>
      </c>
      <c r="B4023" t="str">
        <f>INDEX(Orders[Customer ID], MATCH(A4023, Orders[Order ID],0))</f>
        <v>BF-11275</v>
      </c>
      <c r="C4023" s="4">
        <f>INDEX(Orders[Order Date], MATCH(A4023, Orders[Order ID],0))</f>
        <v>43042</v>
      </c>
      <c r="D4023">
        <f>SUMIF(Orders[Order ID], A4023, Orders[Sales])</f>
        <v>361.37599999999998</v>
      </c>
      <c r="I4023" t="s">
        <v>1521</v>
      </c>
      <c r="J4023" t="s">
        <v>1522</v>
      </c>
      <c r="K4023">
        <v>43042</v>
      </c>
      <c r="L4023">
        <v>361.37599999999998</v>
      </c>
    </row>
    <row r="4024" spans="1:12">
      <c r="A4024" t="str">
        <v>CA-2017-161172</v>
      </c>
      <c r="B4024" t="str">
        <f>INDEX(Orders[Customer ID], MATCH(A4024, Orders[Order ID],0))</f>
        <v>SP-20920</v>
      </c>
      <c r="C4024" s="4">
        <f>INDEX(Orders[Order Date], MATCH(A4024, Orders[Order ID],0))</f>
        <v>42810</v>
      </c>
      <c r="D4024">
        <f>SUMIF(Orders[Order ID], A4024, Orders[Sales])</f>
        <v>315.041</v>
      </c>
      <c r="I4024" t="s">
        <v>3660</v>
      </c>
      <c r="J4024" t="s">
        <v>1714</v>
      </c>
      <c r="K4024">
        <v>42810</v>
      </c>
      <c r="L4024">
        <v>315.041</v>
      </c>
    </row>
    <row r="4025" spans="1:12">
      <c r="A4025" t="str">
        <v>CA-2017-161200</v>
      </c>
      <c r="B4025" t="str">
        <f>INDEX(Orders[Customer ID], MATCH(A4025, Orders[Order ID],0))</f>
        <v>SV-20365</v>
      </c>
      <c r="C4025" s="4">
        <f>INDEX(Orders[Order Date], MATCH(A4025, Orders[Order ID],0))</f>
        <v>42953</v>
      </c>
      <c r="D4025">
        <f>SUMIF(Orders[Order ID], A4025, Orders[Sales])</f>
        <v>161.14000000000001</v>
      </c>
      <c r="I4025" t="s">
        <v>2699</v>
      </c>
      <c r="J4025" t="s">
        <v>2157</v>
      </c>
      <c r="K4025">
        <v>42953</v>
      </c>
      <c r="L4025">
        <v>161.14000000000001</v>
      </c>
    </row>
    <row r="4026" spans="1:12">
      <c r="A4026" t="str">
        <v>CA-2017-161333</v>
      </c>
      <c r="B4026" t="str">
        <f>INDEX(Orders[Customer ID], MATCH(A4026, Orders[Order ID],0))</f>
        <v>JL-15835</v>
      </c>
      <c r="C4026" s="4">
        <f>INDEX(Orders[Order Date], MATCH(A4026, Orders[Order ID],0))</f>
        <v>42768</v>
      </c>
      <c r="D4026">
        <f>SUMIF(Orders[Order ID], A4026, Orders[Sales])</f>
        <v>272.10000000000002</v>
      </c>
      <c r="I4026" t="s">
        <v>3813</v>
      </c>
      <c r="J4026" t="s">
        <v>565</v>
      </c>
      <c r="K4026">
        <v>42768</v>
      </c>
      <c r="L4026">
        <v>272.10000000000002</v>
      </c>
    </row>
    <row r="4027" spans="1:12">
      <c r="A4027" t="str">
        <v>CA-2017-161340</v>
      </c>
      <c r="B4027" t="str">
        <f>INDEX(Orders[Customer ID], MATCH(A4027, Orders[Order ID],0))</f>
        <v>AM-10360</v>
      </c>
      <c r="C4027" s="4">
        <f>INDEX(Orders[Order Date], MATCH(A4027, Orders[Order ID],0))</f>
        <v>42883</v>
      </c>
      <c r="D4027">
        <f>SUMIF(Orders[Order ID], A4027, Orders[Sales])</f>
        <v>129.83199999999999</v>
      </c>
      <c r="I4027" t="s">
        <v>3211</v>
      </c>
      <c r="J4027" t="s">
        <v>754</v>
      </c>
      <c r="K4027">
        <v>42883</v>
      </c>
      <c r="L4027">
        <v>129.83199999999999</v>
      </c>
    </row>
    <row r="4028" spans="1:12">
      <c r="A4028" t="str">
        <v>CA-2017-161410</v>
      </c>
      <c r="B4028" t="str">
        <f>INDEX(Orders[Customer ID], MATCH(A4028, Orders[Order ID],0))</f>
        <v>CC-12220</v>
      </c>
      <c r="C4028" s="4">
        <f>INDEX(Orders[Order Date], MATCH(A4028, Orders[Order ID],0))</f>
        <v>42912</v>
      </c>
      <c r="D4028">
        <f>SUMIF(Orders[Order ID], A4028, Orders[Sales])</f>
        <v>904.11599999999999</v>
      </c>
      <c r="I4028" t="s">
        <v>2986</v>
      </c>
      <c r="J4028" t="s">
        <v>499</v>
      </c>
      <c r="K4028">
        <v>42912</v>
      </c>
      <c r="L4028">
        <v>904.11599999999999</v>
      </c>
    </row>
    <row r="4029" spans="1:12">
      <c r="A4029" t="str">
        <v>CA-2017-161459</v>
      </c>
      <c r="B4029" t="str">
        <f>INDEX(Orders[Customer ID], MATCH(A4029, Orders[Order ID],0))</f>
        <v>EB-13750</v>
      </c>
      <c r="C4029" s="4">
        <f>INDEX(Orders[Order Date], MATCH(A4029, Orders[Order ID],0))</f>
        <v>43064</v>
      </c>
      <c r="D4029">
        <f>SUMIF(Orders[Order ID], A4029, Orders[Sales])</f>
        <v>74.039999999999992</v>
      </c>
      <c r="I4029" t="s">
        <v>955</v>
      </c>
      <c r="J4029" t="s">
        <v>956</v>
      </c>
      <c r="K4029">
        <v>43064</v>
      </c>
      <c r="L4029">
        <v>74.039999999999992</v>
      </c>
    </row>
    <row r="4030" spans="1:12">
      <c r="A4030" t="str">
        <v>CA-2017-161480</v>
      </c>
      <c r="B4030" t="str">
        <f>INDEX(Orders[Customer ID], MATCH(A4030, Orders[Order ID],0))</f>
        <v>RA-19285</v>
      </c>
      <c r="C4030" s="4">
        <f>INDEX(Orders[Order Date], MATCH(A4030, Orders[Order ID],0))</f>
        <v>43094</v>
      </c>
      <c r="D4030">
        <f>SUMIF(Orders[Order ID], A4030, Orders[Sales])</f>
        <v>191.98400000000001</v>
      </c>
      <c r="I4030" t="s">
        <v>117</v>
      </c>
      <c r="J4030" t="s">
        <v>118</v>
      </c>
      <c r="K4030">
        <v>43094</v>
      </c>
      <c r="L4030">
        <v>191.98400000000001</v>
      </c>
    </row>
    <row r="4031" spans="1:12">
      <c r="A4031" t="str">
        <v>CA-2017-161557</v>
      </c>
      <c r="B4031" t="str">
        <f>INDEX(Orders[Customer ID], MATCH(A4031, Orders[Order ID],0))</f>
        <v>AG-10900</v>
      </c>
      <c r="C4031" s="4">
        <f>INDEX(Orders[Order Date], MATCH(A4031, Orders[Order ID],0))</f>
        <v>42981</v>
      </c>
      <c r="D4031">
        <f>SUMIF(Orders[Order ID], A4031, Orders[Sales])</f>
        <v>108.4</v>
      </c>
      <c r="I4031" t="s">
        <v>2464</v>
      </c>
      <c r="J4031" t="s">
        <v>2048</v>
      </c>
      <c r="K4031">
        <v>42981</v>
      </c>
      <c r="L4031">
        <v>108.4</v>
      </c>
    </row>
    <row r="4032" spans="1:12">
      <c r="A4032" t="str">
        <v>CA-2017-161578</v>
      </c>
      <c r="B4032" t="str">
        <f>INDEX(Orders[Customer ID], MATCH(A4032, Orders[Order ID],0))</f>
        <v>RB-19465</v>
      </c>
      <c r="C4032" s="4">
        <f>INDEX(Orders[Order Date], MATCH(A4032, Orders[Order ID],0))</f>
        <v>43085</v>
      </c>
      <c r="D4032">
        <f>SUMIF(Orders[Order ID], A4032, Orders[Sales])</f>
        <v>172.26</v>
      </c>
      <c r="I4032" t="s">
        <v>388</v>
      </c>
      <c r="J4032" t="s">
        <v>290</v>
      </c>
      <c r="K4032">
        <v>43085</v>
      </c>
      <c r="L4032">
        <v>172.26</v>
      </c>
    </row>
    <row r="4033" spans="1:12">
      <c r="A4033" t="str">
        <v>CA-2017-161592</v>
      </c>
      <c r="B4033" t="str">
        <f>INDEX(Orders[Customer ID], MATCH(A4033, Orders[Order ID],0))</f>
        <v>CS-12175</v>
      </c>
      <c r="C4033" s="4">
        <f>INDEX(Orders[Order Date], MATCH(A4033, Orders[Order ID],0))</f>
        <v>42831</v>
      </c>
      <c r="D4033">
        <f>SUMIF(Orders[Order ID], A4033, Orders[Sales])</f>
        <v>8.1</v>
      </c>
      <c r="I4033" t="s">
        <v>3526</v>
      </c>
      <c r="J4033" t="s">
        <v>3313</v>
      </c>
      <c r="K4033">
        <v>42831</v>
      </c>
      <c r="L4033">
        <v>8.1</v>
      </c>
    </row>
    <row r="4034" spans="1:12">
      <c r="A4034" t="str">
        <v>CA-2017-161655</v>
      </c>
      <c r="B4034" t="str">
        <f>INDEX(Orders[Customer ID], MATCH(A4034, Orders[Order ID],0))</f>
        <v>CW-11905</v>
      </c>
      <c r="C4034" s="4">
        <f>INDEX(Orders[Order Date], MATCH(A4034, Orders[Order ID],0))</f>
        <v>42868</v>
      </c>
      <c r="D4034">
        <f>SUMIF(Orders[Order ID], A4034, Orders[Sales])</f>
        <v>299.52</v>
      </c>
      <c r="I4034" t="s">
        <v>3304</v>
      </c>
      <c r="J4034" t="s">
        <v>611</v>
      </c>
      <c r="K4034">
        <v>42868</v>
      </c>
      <c r="L4034">
        <v>299.52</v>
      </c>
    </row>
    <row r="4035" spans="1:12">
      <c r="A4035" t="str">
        <v>CA-2017-161739</v>
      </c>
      <c r="B4035" t="str">
        <f>INDEX(Orders[Customer ID], MATCH(A4035, Orders[Order ID],0))</f>
        <v>EB-13750</v>
      </c>
      <c r="C4035" s="4">
        <f>INDEX(Orders[Order Date], MATCH(A4035, Orders[Order ID],0))</f>
        <v>43049</v>
      </c>
      <c r="D4035">
        <f>SUMIF(Orders[Order ID], A4035, Orders[Sales])</f>
        <v>341.96</v>
      </c>
      <c r="I4035" t="s">
        <v>1360</v>
      </c>
      <c r="J4035" t="s">
        <v>956</v>
      </c>
      <c r="K4035">
        <v>43049</v>
      </c>
      <c r="L4035">
        <v>341.96</v>
      </c>
    </row>
    <row r="4036" spans="1:12">
      <c r="A4036" t="str">
        <v>CA-2017-161774</v>
      </c>
      <c r="B4036" t="str">
        <f>INDEX(Orders[Customer ID], MATCH(A4036, Orders[Order ID],0))</f>
        <v>GT-14710</v>
      </c>
      <c r="C4036" s="4">
        <f>INDEX(Orders[Order Date], MATCH(A4036, Orders[Order ID],0))</f>
        <v>42869</v>
      </c>
      <c r="D4036">
        <f>SUMIF(Orders[Order ID], A4036, Orders[Sales])</f>
        <v>1078.4379999999999</v>
      </c>
      <c r="I4036" t="s">
        <v>3294</v>
      </c>
      <c r="J4036" t="s">
        <v>975</v>
      </c>
      <c r="K4036">
        <v>42869</v>
      </c>
      <c r="L4036">
        <v>1078.4379999999999</v>
      </c>
    </row>
    <row r="4037" spans="1:12">
      <c r="A4037" t="str">
        <v>CA-2017-161809</v>
      </c>
      <c r="B4037" t="str">
        <f>INDEX(Orders[Customer ID], MATCH(A4037, Orders[Order ID],0))</f>
        <v>TH-21100</v>
      </c>
      <c r="C4037" s="4">
        <f>INDEX(Orders[Order Date], MATCH(A4037, Orders[Order ID],0))</f>
        <v>42755</v>
      </c>
      <c r="D4037">
        <f>SUMIF(Orders[Order ID], A4037, Orders[Sales])</f>
        <v>160.77600000000001</v>
      </c>
      <c r="I4037" t="s">
        <v>3866</v>
      </c>
      <c r="J4037" t="s">
        <v>3867</v>
      </c>
      <c r="K4037">
        <v>42755</v>
      </c>
      <c r="L4037">
        <v>160.77600000000001</v>
      </c>
    </row>
    <row r="4038" spans="1:12">
      <c r="A4038" t="str">
        <v>CA-2017-161823</v>
      </c>
      <c r="B4038" t="str">
        <f>INDEX(Orders[Customer ID], MATCH(A4038, Orders[Order ID],0))</f>
        <v>AG-10300</v>
      </c>
      <c r="C4038" s="4">
        <f>INDEX(Orders[Order Date], MATCH(A4038, Orders[Order ID],0))</f>
        <v>42981</v>
      </c>
      <c r="D4038">
        <f>SUMIF(Orders[Order ID], A4038, Orders[Sales])</f>
        <v>5.96</v>
      </c>
      <c r="I4038" t="s">
        <v>2454</v>
      </c>
      <c r="J4038" t="s">
        <v>2455</v>
      </c>
      <c r="K4038">
        <v>42981</v>
      </c>
      <c r="L4038">
        <v>5.96</v>
      </c>
    </row>
    <row r="4039" spans="1:12">
      <c r="A4039" t="str">
        <v>CA-2017-161851</v>
      </c>
      <c r="B4039" t="str">
        <f>INDEX(Orders[Customer ID], MATCH(A4039, Orders[Order ID],0))</f>
        <v>BP-11095</v>
      </c>
      <c r="C4039" s="4">
        <f>INDEX(Orders[Order Date], MATCH(A4039, Orders[Order ID],0))</f>
        <v>42840</v>
      </c>
      <c r="D4039">
        <f>SUMIF(Orders[Order ID], A4039, Orders[Sales])</f>
        <v>15.57</v>
      </c>
      <c r="I4039" t="s">
        <v>3482</v>
      </c>
      <c r="J4039" t="s">
        <v>441</v>
      </c>
      <c r="K4039">
        <v>42840</v>
      </c>
      <c r="L4039">
        <v>15.57</v>
      </c>
    </row>
    <row r="4040" spans="1:12">
      <c r="A4040" t="str">
        <v>CA-2017-161893</v>
      </c>
      <c r="B4040" t="str">
        <f>INDEX(Orders[Customer ID], MATCH(A4040, Orders[Order ID],0))</f>
        <v>HP-14815</v>
      </c>
      <c r="C4040" s="4">
        <f>INDEX(Orders[Order Date], MATCH(A4040, Orders[Order ID],0))</f>
        <v>42758</v>
      </c>
      <c r="D4040">
        <f>SUMIF(Orders[Order ID], A4040, Orders[Sales])</f>
        <v>100.922</v>
      </c>
      <c r="I4040" t="s">
        <v>3853</v>
      </c>
      <c r="J4040" t="s">
        <v>847</v>
      </c>
      <c r="K4040">
        <v>42758</v>
      </c>
      <c r="L4040">
        <v>100.922</v>
      </c>
    </row>
    <row r="4041" spans="1:12">
      <c r="A4041" t="str">
        <v>CA-2017-161956</v>
      </c>
      <c r="B4041" t="str">
        <f>INDEX(Orders[Customer ID], MATCH(A4041, Orders[Order ID],0))</f>
        <v>DR-12880</v>
      </c>
      <c r="C4041" s="4">
        <f>INDEX(Orders[Order Date], MATCH(A4041, Orders[Order ID],0))</f>
        <v>42974</v>
      </c>
      <c r="D4041">
        <f>SUMIF(Orders[Order ID], A4041, Orders[Sales])</f>
        <v>2971.7919999999999</v>
      </c>
      <c r="I4041" t="s">
        <v>2550</v>
      </c>
      <c r="J4041" t="s">
        <v>99</v>
      </c>
      <c r="K4041">
        <v>42974</v>
      </c>
      <c r="L4041">
        <v>2971.7919999999999</v>
      </c>
    </row>
    <row r="4042" spans="1:12">
      <c r="A4042" t="str">
        <v>CA-2017-161970</v>
      </c>
      <c r="B4042" t="str">
        <f>INDEX(Orders[Customer ID], MATCH(A4042, Orders[Order ID],0))</f>
        <v>PB-19105</v>
      </c>
      <c r="C4042" s="4">
        <f>INDEX(Orders[Order Date], MATCH(A4042, Orders[Order ID],0))</f>
        <v>43000</v>
      </c>
      <c r="D4042">
        <f>SUMIF(Orders[Order ID], A4042, Orders[Sales])</f>
        <v>30.900000000000002</v>
      </c>
      <c r="I4042" t="s">
        <v>2135</v>
      </c>
      <c r="J4042" t="s">
        <v>1525</v>
      </c>
      <c r="K4042">
        <v>43000</v>
      </c>
      <c r="L4042">
        <v>30.900000000000002</v>
      </c>
    </row>
    <row r="4043" spans="1:12">
      <c r="A4043" t="str">
        <v>CA-2017-161984</v>
      </c>
      <c r="B4043" t="str">
        <f>INDEX(Orders[Customer ID], MATCH(A4043, Orders[Order ID],0))</f>
        <v>SJ-20125</v>
      </c>
      <c r="C4043" s="4">
        <f>INDEX(Orders[Order Date], MATCH(A4043, Orders[Order ID],0))</f>
        <v>42835</v>
      </c>
      <c r="D4043">
        <f>SUMIF(Orders[Order ID], A4043, Orders[Sales])</f>
        <v>14.77</v>
      </c>
      <c r="I4043" t="s">
        <v>3503</v>
      </c>
      <c r="J4043" t="s">
        <v>2027</v>
      </c>
      <c r="K4043">
        <v>42835</v>
      </c>
      <c r="L4043">
        <v>14.77</v>
      </c>
    </row>
    <row r="4044" spans="1:12">
      <c r="A4044" t="str">
        <v>CA-2017-162015</v>
      </c>
      <c r="B4044" t="str">
        <f>INDEX(Orders[Customer ID], MATCH(A4044, Orders[Order ID],0))</f>
        <v>KB-16240</v>
      </c>
      <c r="C4044" s="4">
        <f>INDEX(Orders[Order Date], MATCH(A4044, Orders[Order ID],0))</f>
        <v>42927</v>
      </c>
      <c r="D4044">
        <f>SUMIF(Orders[Order ID], A4044, Orders[Sales])</f>
        <v>1455.55</v>
      </c>
      <c r="I4044" t="s">
        <v>2876</v>
      </c>
      <c r="J4044" t="s">
        <v>112</v>
      </c>
      <c r="K4044">
        <v>42927</v>
      </c>
      <c r="L4044">
        <v>1455.55</v>
      </c>
    </row>
    <row r="4045" spans="1:12">
      <c r="A4045" t="str">
        <v>CA-2017-162033</v>
      </c>
      <c r="B4045" t="str">
        <f>INDEX(Orders[Customer ID], MATCH(A4045, Orders[Order ID],0))</f>
        <v>EM-14200</v>
      </c>
      <c r="C4045" s="4">
        <f>INDEX(Orders[Order Date], MATCH(A4045, Orders[Order ID],0))</f>
        <v>42820</v>
      </c>
      <c r="D4045">
        <f>SUMIF(Orders[Order ID], A4045, Orders[Sales])</f>
        <v>57.01</v>
      </c>
      <c r="I4045" t="s">
        <v>3592</v>
      </c>
      <c r="J4045" t="s">
        <v>2786</v>
      </c>
      <c r="K4045">
        <v>42820</v>
      </c>
      <c r="L4045">
        <v>57.01</v>
      </c>
    </row>
    <row r="4046" spans="1:12">
      <c r="A4046" t="str">
        <v>CA-2017-162075</v>
      </c>
      <c r="B4046" t="str">
        <f>INDEX(Orders[Customer ID], MATCH(A4046, Orders[Order ID],0))</f>
        <v>TT-21220</v>
      </c>
      <c r="C4046" s="4">
        <f>INDEX(Orders[Order Date], MATCH(A4046, Orders[Order ID],0))</f>
        <v>42812</v>
      </c>
      <c r="D4046">
        <f>SUMIF(Orders[Order ID], A4046, Orders[Sales])</f>
        <v>537.54399999999998</v>
      </c>
      <c r="I4046" t="s">
        <v>3646</v>
      </c>
      <c r="J4046" t="s">
        <v>2957</v>
      </c>
      <c r="K4046">
        <v>42812</v>
      </c>
      <c r="L4046">
        <v>537.54399999999998</v>
      </c>
    </row>
    <row r="4047" spans="1:12">
      <c r="A4047" t="str">
        <v>CA-2017-162096</v>
      </c>
      <c r="B4047" t="str">
        <f>INDEX(Orders[Customer ID], MATCH(A4047, Orders[Order ID],0))</f>
        <v>TB-21190</v>
      </c>
      <c r="C4047" s="4">
        <f>INDEX(Orders[Order Date], MATCH(A4047, Orders[Order ID],0))</f>
        <v>43049</v>
      </c>
      <c r="D4047">
        <f>SUMIF(Orders[Order ID], A4047, Orders[Sales])</f>
        <v>7.8</v>
      </c>
      <c r="I4047" t="s">
        <v>1366</v>
      </c>
      <c r="J4047" t="s">
        <v>1346</v>
      </c>
      <c r="K4047">
        <v>43049</v>
      </c>
      <c r="L4047">
        <v>7.8</v>
      </c>
    </row>
    <row r="4048" spans="1:12">
      <c r="A4048" t="str">
        <v>CA-2017-162173</v>
      </c>
      <c r="B4048" t="str">
        <f>INDEX(Orders[Customer ID], MATCH(A4048, Orders[Order ID],0))</f>
        <v>OT-18730</v>
      </c>
      <c r="C4048" s="4">
        <f>INDEX(Orders[Order Date], MATCH(A4048, Orders[Order ID],0))</f>
        <v>43034</v>
      </c>
      <c r="D4048">
        <f>SUMIF(Orders[Order ID], A4048, Orders[Sales])</f>
        <v>608.43000000000006</v>
      </c>
      <c r="I4048" t="s">
        <v>1647</v>
      </c>
      <c r="J4048" t="s">
        <v>1648</v>
      </c>
      <c r="K4048">
        <v>43034</v>
      </c>
      <c r="L4048">
        <v>608.43000000000006</v>
      </c>
    </row>
    <row r="4049" spans="1:12">
      <c r="A4049" t="str">
        <v>CA-2017-162250</v>
      </c>
      <c r="B4049" t="str">
        <f>INDEX(Orders[Customer ID], MATCH(A4049, Orders[Order ID],0))</f>
        <v>PR-18880</v>
      </c>
      <c r="C4049" s="4">
        <f>INDEX(Orders[Order Date], MATCH(A4049, Orders[Order ID],0))</f>
        <v>43063</v>
      </c>
      <c r="D4049">
        <f>SUMIF(Orders[Order ID], A4049, Orders[Sales])</f>
        <v>7.78</v>
      </c>
      <c r="I4049" t="s">
        <v>1004</v>
      </c>
      <c r="J4049" t="s">
        <v>1005</v>
      </c>
      <c r="K4049">
        <v>43063</v>
      </c>
      <c r="L4049">
        <v>7.78</v>
      </c>
    </row>
    <row r="4050" spans="1:12">
      <c r="A4050" t="str">
        <v>CA-2017-162474</v>
      </c>
      <c r="B4050" t="str">
        <f>INDEX(Orders[Customer ID], MATCH(A4050, Orders[Order ID],0))</f>
        <v>FH-14275</v>
      </c>
      <c r="C4050" s="4">
        <f>INDEX(Orders[Order Date], MATCH(A4050, Orders[Order ID],0))</f>
        <v>42807</v>
      </c>
      <c r="D4050">
        <f>SUMIF(Orders[Order ID], A4050, Orders[Sales])</f>
        <v>7.992</v>
      </c>
      <c r="I4050" t="s">
        <v>3675</v>
      </c>
      <c r="J4050" t="s">
        <v>1026</v>
      </c>
      <c r="K4050">
        <v>42807</v>
      </c>
      <c r="L4050">
        <v>7.992</v>
      </c>
    </row>
    <row r="4051" spans="1:12">
      <c r="A4051" t="str">
        <v>CA-2017-162481</v>
      </c>
      <c r="B4051" t="str">
        <f>INDEX(Orders[Customer ID], MATCH(A4051, Orders[Order ID],0))</f>
        <v>CT-11995</v>
      </c>
      <c r="C4051" s="4">
        <f>INDEX(Orders[Order Date], MATCH(A4051, Orders[Order ID],0))</f>
        <v>43003</v>
      </c>
      <c r="D4051">
        <f>SUMIF(Orders[Order ID], A4051, Orders[Sales])</f>
        <v>278.23</v>
      </c>
      <c r="I4051" t="s">
        <v>2038</v>
      </c>
      <c r="J4051" t="s">
        <v>2039</v>
      </c>
      <c r="K4051">
        <v>43003</v>
      </c>
      <c r="L4051">
        <v>278.23</v>
      </c>
    </row>
    <row r="4052" spans="1:12">
      <c r="A4052" t="str">
        <v>CA-2017-162565</v>
      </c>
      <c r="B4052" t="str">
        <f>INDEX(Orders[Customer ID], MATCH(A4052, Orders[Order ID],0))</f>
        <v>RR-19315</v>
      </c>
      <c r="C4052" s="4">
        <f>INDEX(Orders[Order Date], MATCH(A4052, Orders[Order ID],0))</f>
        <v>43080</v>
      </c>
      <c r="D4052">
        <f>SUMIF(Orders[Order ID], A4052, Orders[Sales])</f>
        <v>608.55200000000002</v>
      </c>
      <c r="I4052" t="s">
        <v>451</v>
      </c>
      <c r="J4052" t="s">
        <v>452</v>
      </c>
      <c r="K4052">
        <v>43080</v>
      </c>
      <c r="L4052">
        <v>608.55200000000002</v>
      </c>
    </row>
    <row r="4053" spans="1:12">
      <c r="A4053" t="str">
        <v>CA-2017-162572</v>
      </c>
      <c r="B4053" t="str">
        <f>INDEX(Orders[Customer ID], MATCH(A4053, Orders[Order ID],0))</f>
        <v>RB-19360</v>
      </c>
      <c r="C4053" s="4">
        <f>INDEX(Orders[Order Date], MATCH(A4053, Orders[Order ID],0))</f>
        <v>43003</v>
      </c>
      <c r="D4053">
        <f>SUMIF(Orders[Order ID], A4053, Orders[Sales])</f>
        <v>130.56799999999998</v>
      </c>
      <c r="I4053" t="s">
        <v>2041</v>
      </c>
      <c r="J4053" t="s">
        <v>2042</v>
      </c>
      <c r="K4053">
        <v>43003</v>
      </c>
      <c r="L4053">
        <v>130.56799999999998</v>
      </c>
    </row>
    <row r="4054" spans="1:12">
      <c r="A4054" t="str">
        <v>CA-2017-162635</v>
      </c>
      <c r="B4054" t="str">
        <f>INDEX(Orders[Customer ID], MATCH(A4054, Orders[Order ID],0))</f>
        <v>EB-14170</v>
      </c>
      <c r="C4054" s="4">
        <f>INDEX(Orders[Order Date], MATCH(A4054, Orders[Order ID],0))</f>
        <v>43017</v>
      </c>
      <c r="D4054">
        <f>SUMIF(Orders[Order ID], A4054, Orders[Sales])</f>
        <v>10.816000000000001</v>
      </c>
      <c r="I4054" t="s">
        <v>1857</v>
      </c>
      <c r="J4054" t="s">
        <v>1858</v>
      </c>
      <c r="K4054">
        <v>43017</v>
      </c>
      <c r="L4054">
        <v>10.816000000000001</v>
      </c>
    </row>
    <row r="4055" spans="1:12">
      <c r="A4055" t="str">
        <v>CA-2017-162691</v>
      </c>
      <c r="B4055" t="str">
        <f>INDEX(Orders[Customer ID], MATCH(A4055, Orders[Order ID],0))</f>
        <v>AS-10045</v>
      </c>
      <c r="C4055" s="4">
        <f>INDEX(Orders[Order Date], MATCH(A4055, Orders[Order ID],0))</f>
        <v>42948</v>
      </c>
      <c r="D4055">
        <f>SUMIF(Orders[Order ID], A4055, Orders[Sales])</f>
        <v>1476.27</v>
      </c>
      <c r="I4055" t="s">
        <v>2724</v>
      </c>
      <c r="J4055" t="s">
        <v>1928</v>
      </c>
      <c r="K4055">
        <v>42948</v>
      </c>
      <c r="L4055">
        <v>1476.27</v>
      </c>
    </row>
    <row r="4056" spans="1:12">
      <c r="A4056" t="str">
        <v>CA-2017-162712</v>
      </c>
      <c r="B4056" t="str">
        <f>INDEX(Orders[Customer ID], MATCH(A4056, Orders[Order ID],0))</f>
        <v>NK-18490</v>
      </c>
      <c r="C4056" s="4">
        <f>INDEX(Orders[Order Date], MATCH(A4056, Orders[Order ID],0))</f>
        <v>42904</v>
      </c>
      <c r="D4056">
        <f>SUMIF(Orders[Order ID], A4056, Orders[Sales])</f>
        <v>74.352000000000004</v>
      </c>
      <c r="I4056" t="s">
        <v>3045</v>
      </c>
      <c r="J4056" t="s">
        <v>1711</v>
      </c>
      <c r="K4056">
        <v>42904</v>
      </c>
      <c r="L4056">
        <v>74.352000000000004</v>
      </c>
    </row>
    <row r="4057" spans="1:12">
      <c r="A4057" t="str">
        <v>CA-2017-162789</v>
      </c>
      <c r="B4057" t="str">
        <f>INDEX(Orders[Customer ID], MATCH(A4057, Orders[Order ID],0))</f>
        <v>LC-17140</v>
      </c>
      <c r="C4057" s="4">
        <f>INDEX(Orders[Order Date], MATCH(A4057, Orders[Order ID],0))</f>
        <v>43000</v>
      </c>
      <c r="D4057">
        <f>SUMIF(Orders[Order ID], A4057, Orders[Sales])</f>
        <v>1083.07</v>
      </c>
      <c r="I4057" t="s">
        <v>2140</v>
      </c>
      <c r="J4057" t="s">
        <v>349</v>
      </c>
      <c r="K4057">
        <v>43000</v>
      </c>
      <c r="L4057">
        <v>1083.07</v>
      </c>
    </row>
    <row r="4058" spans="1:12">
      <c r="A4058" t="str">
        <v>CA-2017-162880</v>
      </c>
      <c r="B4058" t="str">
        <f>INDEX(Orders[Customer ID], MATCH(A4058, Orders[Order ID],0))</f>
        <v>GD-14590</v>
      </c>
      <c r="C4058" s="4">
        <f>INDEX(Orders[Order Date], MATCH(A4058, Orders[Order ID],0))</f>
        <v>43094</v>
      </c>
      <c r="D4058">
        <f>SUMIF(Orders[Order ID], A4058, Orders[Sales])</f>
        <v>3.8559999999999999</v>
      </c>
      <c r="I4058" t="s">
        <v>138</v>
      </c>
      <c r="J4058" t="s">
        <v>139</v>
      </c>
      <c r="K4058">
        <v>43094</v>
      </c>
      <c r="L4058">
        <v>3.8559999999999999</v>
      </c>
    </row>
    <row r="4059" spans="1:12">
      <c r="A4059" t="str">
        <v>CA-2017-162929</v>
      </c>
      <c r="B4059" t="str">
        <f>INDEX(Orders[Customer ID], MATCH(A4059, Orders[Order ID],0))</f>
        <v>AS-10135</v>
      </c>
      <c r="C4059" s="4">
        <f>INDEX(Orders[Order Date], MATCH(A4059, Orders[Order ID],0))</f>
        <v>43058</v>
      </c>
      <c r="D4059">
        <f>SUMIF(Orders[Order ID], A4059, Orders[Sales])</f>
        <v>54.64</v>
      </c>
      <c r="I4059" t="s">
        <v>1096</v>
      </c>
      <c r="J4059" t="s">
        <v>1097</v>
      </c>
      <c r="K4059">
        <v>43058</v>
      </c>
      <c r="L4059">
        <v>54.64</v>
      </c>
    </row>
    <row r="4060" spans="1:12">
      <c r="A4060" t="str">
        <v>CA-2017-162936</v>
      </c>
      <c r="B4060" t="str">
        <f>INDEX(Orders[Customer ID], MATCH(A4060, Orders[Order ID],0))</f>
        <v>CM-12160</v>
      </c>
      <c r="C4060" s="4">
        <f>INDEX(Orders[Order Date], MATCH(A4060, Orders[Order ID],0))</f>
        <v>42965</v>
      </c>
      <c r="D4060">
        <f>SUMIF(Orders[Order ID], A4060, Orders[Sales])</f>
        <v>23.18</v>
      </c>
      <c r="I4060" t="s">
        <v>2633</v>
      </c>
      <c r="J4060" t="s">
        <v>675</v>
      </c>
      <c r="K4060">
        <v>42965</v>
      </c>
      <c r="L4060">
        <v>23.18</v>
      </c>
    </row>
    <row r="4061" spans="1:12">
      <c r="A4061" t="str">
        <v>CA-2017-162978</v>
      </c>
      <c r="B4061" t="str">
        <f>INDEX(Orders[Customer ID], MATCH(A4061, Orders[Order ID],0))</f>
        <v>LW-16990</v>
      </c>
      <c r="C4061" s="4">
        <f>INDEX(Orders[Order Date], MATCH(A4061, Orders[Order ID],0))</f>
        <v>42859</v>
      </c>
      <c r="D4061">
        <f>SUMIF(Orders[Order ID], A4061, Orders[Sales])</f>
        <v>502.47399999999999</v>
      </c>
      <c r="I4061" t="s">
        <v>3358</v>
      </c>
      <c r="J4061" t="s">
        <v>904</v>
      </c>
      <c r="K4061">
        <v>42859</v>
      </c>
      <c r="L4061">
        <v>502.47399999999999</v>
      </c>
    </row>
    <row r="4062" spans="1:12">
      <c r="A4062" t="str">
        <v>CA-2017-163006</v>
      </c>
      <c r="B4062" t="str">
        <f>INDEX(Orders[Customer ID], MATCH(A4062, Orders[Order ID],0))</f>
        <v>GH-14410</v>
      </c>
      <c r="C4062" s="4">
        <f>INDEX(Orders[Order Date], MATCH(A4062, Orders[Order ID],0))</f>
        <v>42916</v>
      </c>
      <c r="D4062">
        <f>SUMIF(Orders[Order ID], A4062, Orders[Sales])</f>
        <v>1584.8659999999998</v>
      </c>
      <c r="I4062" t="s">
        <v>2948</v>
      </c>
      <c r="J4062" t="s">
        <v>1785</v>
      </c>
      <c r="K4062">
        <v>42916</v>
      </c>
      <c r="L4062">
        <v>1584.8659999999998</v>
      </c>
    </row>
    <row r="4063" spans="1:12">
      <c r="A4063" t="str">
        <v>CA-2017-163020</v>
      </c>
      <c r="B4063" t="str">
        <f>INDEX(Orders[Customer ID], MATCH(A4063, Orders[Order ID],0))</f>
        <v>MO-17800</v>
      </c>
      <c r="C4063" s="4">
        <f>INDEX(Orders[Order Date], MATCH(A4063, Orders[Order ID],0))</f>
        <v>42993</v>
      </c>
      <c r="D4063">
        <f>SUMIF(Orders[Order ID], A4063, Orders[Sales])</f>
        <v>35.56</v>
      </c>
      <c r="I4063" t="s">
        <v>2237</v>
      </c>
      <c r="J4063" t="s">
        <v>2207</v>
      </c>
      <c r="K4063">
        <v>42993</v>
      </c>
      <c r="L4063">
        <v>35.56</v>
      </c>
    </row>
    <row r="4064" spans="1:12">
      <c r="A4064" t="str">
        <v>CA-2017-163069</v>
      </c>
      <c r="B4064" t="str">
        <f>INDEX(Orders[Customer ID], MATCH(A4064, Orders[Order ID],0))</f>
        <v>PJ-19015</v>
      </c>
      <c r="C4064" s="4">
        <f>INDEX(Orders[Order Date], MATCH(A4064, Orders[Order ID],0))</f>
        <v>42965</v>
      </c>
      <c r="D4064">
        <f>SUMIF(Orders[Order ID], A4064, Orders[Sales])</f>
        <v>9.9120000000000008</v>
      </c>
      <c r="I4064" t="s">
        <v>2629</v>
      </c>
      <c r="J4064" t="s">
        <v>2630</v>
      </c>
      <c r="K4064">
        <v>42965</v>
      </c>
      <c r="L4064">
        <v>9.9120000000000008</v>
      </c>
    </row>
    <row r="4065" spans="1:12">
      <c r="A4065" t="str">
        <v>CA-2017-163097</v>
      </c>
      <c r="B4065" t="str">
        <f>INDEX(Orders[Customer ID], MATCH(A4065, Orders[Order ID],0))</f>
        <v>SF-20200</v>
      </c>
      <c r="C4065" s="4">
        <f>INDEX(Orders[Order Date], MATCH(A4065, Orders[Order ID],0))</f>
        <v>42974</v>
      </c>
      <c r="D4065">
        <f>SUMIF(Orders[Order ID], A4065, Orders[Sales])</f>
        <v>120.57599999999999</v>
      </c>
      <c r="I4065" t="s">
        <v>2562</v>
      </c>
      <c r="J4065" t="s">
        <v>1578</v>
      </c>
      <c r="K4065">
        <v>42974</v>
      </c>
      <c r="L4065">
        <v>120.57599999999999</v>
      </c>
    </row>
    <row r="4066" spans="1:12">
      <c r="A4066" t="str">
        <v>CA-2017-163125</v>
      </c>
      <c r="B4066" t="str">
        <f>INDEX(Orders[Customer ID], MATCH(A4066, Orders[Order ID],0))</f>
        <v>MB-17305</v>
      </c>
      <c r="C4066" s="4">
        <f>INDEX(Orders[Order Date], MATCH(A4066, Orders[Order ID],0))</f>
        <v>43017</v>
      </c>
      <c r="D4066">
        <f>SUMIF(Orders[Order ID], A4066, Orders[Sales])</f>
        <v>321.202</v>
      </c>
      <c r="I4066" t="s">
        <v>1869</v>
      </c>
      <c r="J4066" t="s">
        <v>1313</v>
      </c>
      <c r="K4066">
        <v>43017</v>
      </c>
      <c r="L4066">
        <v>321.202</v>
      </c>
    </row>
    <row r="4067" spans="1:12">
      <c r="A4067" t="str">
        <v>CA-2017-163139</v>
      </c>
      <c r="B4067" t="str">
        <f>INDEX(Orders[Customer ID], MATCH(A4067, Orders[Order ID],0))</f>
        <v>CC-12670</v>
      </c>
      <c r="C4067" s="4">
        <f>INDEX(Orders[Order Date], MATCH(A4067, Orders[Order ID],0))</f>
        <v>43070</v>
      </c>
      <c r="D4067">
        <f>SUMIF(Orders[Order ID], A4067, Orders[Sales])</f>
        <v>259.44</v>
      </c>
      <c r="I4067" t="s">
        <v>802</v>
      </c>
      <c r="J4067" t="s">
        <v>803</v>
      </c>
      <c r="K4067">
        <v>43070</v>
      </c>
      <c r="L4067">
        <v>259.44</v>
      </c>
    </row>
    <row r="4068" spans="1:12">
      <c r="A4068" t="str">
        <v>CA-2017-163160</v>
      </c>
      <c r="B4068" t="str">
        <f>INDEX(Orders[Customer ID], MATCH(A4068, Orders[Order ID],0))</f>
        <v>TS-21610</v>
      </c>
      <c r="C4068" s="4">
        <f>INDEX(Orders[Order Date], MATCH(A4068, Orders[Order ID],0))</f>
        <v>43021</v>
      </c>
      <c r="D4068">
        <f>SUMIF(Orders[Order ID], A4068, Orders[Sales])</f>
        <v>170.572</v>
      </c>
      <c r="I4068" t="s">
        <v>1819</v>
      </c>
      <c r="J4068" t="s">
        <v>1453</v>
      </c>
      <c r="K4068">
        <v>43021</v>
      </c>
      <c r="L4068">
        <v>170.572</v>
      </c>
    </row>
    <row r="4069" spans="1:12">
      <c r="A4069" t="str">
        <v>CA-2017-163188</v>
      </c>
      <c r="B4069" t="str">
        <f>INDEX(Orders[Customer ID], MATCH(A4069, Orders[Order ID],0))</f>
        <v>EC-14050</v>
      </c>
      <c r="C4069" s="4">
        <f>INDEX(Orders[Order Date], MATCH(A4069, Orders[Order ID],0))</f>
        <v>43046</v>
      </c>
      <c r="D4069">
        <f>SUMIF(Orders[Order ID], A4069, Orders[Sales])</f>
        <v>38.159999999999997</v>
      </c>
      <c r="I4069" t="s">
        <v>1407</v>
      </c>
      <c r="J4069" t="s">
        <v>1408</v>
      </c>
      <c r="K4069">
        <v>43046</v>
      </c>
      <c r="L4069">
        <v>38.159999999999997</v>
      </c>
    </row>
    <row r="4070" spans="1:12">
      <c r="A4070" t="str">
        <v>CA-2017-163209</v>
      </c>
      <c r="B4070" t="str">
        <f>INDEX(Orders[Customer ID], MATCH(A4070, Orders[Order ID],0))</f>
        <v>MK-18160</v>
      </c>
      <c r="C4070" s="4">
        <f>INDEX(Orders[Order Date], MATCH(A4070, Orders[Order ID],0))</f>
        <v>42858</v>
      </c>
      <c r="D4070">
        <f>SUMIF(Orders[Order ID], A4070, Orders[Sales])</f>
        <v>48.88</v>
      </c>
      <c r="I4070" t="s">
        <v>3369</v>
      </c>
      <c r="J4070" t="s">
        <v>3360</v>
      </c>
      <c r="K4070">
        <v>42858</v>
      </c>
      <c r="L4070">
        <v>48.88</v>
      </c>
    </row>
    <row r="4071" spans="1:12">
      <c r="A4071" t="str">
        <v>CA-2017-163265</v>
      </c>
      <c r="B4071" t="str">
        <f>INDEX(Orders[Customer ID], MATCH(A4071, Orders[Order ID],0))</f>
        <v>JS-16030</v>
      </c>
      <c r="C4071" s="4">
        <f>INDEX(Orders[Order Date], MATCH(A4071, Orders[Order ID],0))</f>
        <v>42782</v>
      </c>
      <c r="D4071">
        <f>SUMIF(Orders[Order ID], A4071, Orders[Sales])</f>
        <v>705.00200000000007</v>
      </c>
      <c r="I4071" t="s">
        <v>3781</v>
      </c>
      <c r="J4071" t="s">
        <v>747</v>
      </c>
      <c r="K4071">
        <v>42782</v>
      </c>
      <c r="L4071">
        <v>705.00200000000007</v>
      </c>
    </row>
    <row r="4072" spans="1:12">
      <c r="A4072" t="str">
        <v>CA-2017-163321</v>
      </c>
      <c r="B4072" t="str">
        <f>INDEX(Orders[Customer ID], MATCH(A4072, Orders[Order ID],0))</f>
        <v>FM-14380</v>
      </c>
      <c r="C4072" s="4">
        <f>INDEX(Orders[Order Date], MATCH(A4072, Orders[Order ID],0))</f>
        <v>42954</v>
      </c>
      <c r="D4072">
        <f>SUMIF(Orders[Order ID], A4072, Orders[Sales])</f>
        <v>79.992000000000004</v>
      </c>
      <c r="I4072" t="s">
        <v>2685</v>
      </c>
      <c r="J4072" t="s">
        <v>2686</v>
      </c>
      <c r="K4072">
        <v>42954</v>
      </c>
      <c r="L4072">
        <v>79.992000000000004</v>
      </c>
    </row>
    <row r="4073" spans="1:12">
      <c r="A4073" t="str">
        <v>CA-2017-163335</v>
      </c>
      <c r="B4073" t="str">
        <f>INDEX(Orders[Customer ID], MATCH(A4073, Orders[Order ID],0))</f>
        <v>AG-10675</v>
      </c>
      <c r="C4073" s="4">
        <f>INDEX(Orders[Order Date], MATCH(A4073, Orders[Order ID],0))</f>
        <v>43002</v>
      </c>
      <c r="D4073">
        <f>SUMIF(Orders[Order ID], A4073, Orders[Sales])</f>
        <v>79</v>
      </c>
      <c r="I4073" t="s">
        <v>2066</v>
      </c>
      <c r="J4073" t="s">
        <v>2067</v>
      </c>
      <c r="K4073">
        <v>43002</v>
      </c>
      <c r="L4073">
        <v>79</v>
      </c>
    </row>
    <row r="4074" spans="1:12">
      <c r="A4074" t="str">
        <v>CA-2017-163405</v>
      </c>
      <c r="B4074" t="str">
        <f>INDEX(Orders[Customer ID], MATCH(A4074, Orders[Order ID],0))</f>
        <v>BN-11515</v>
      </c>
      <c r="C4074" s="4">
        <f>INDEX(Orders[Order Date], MATCH(A4074, Orders[Order ID],0))</f>
        <v>43090</v>
      </c>
      <c r="D4074">
        <f>SUMIF(Orders[Order ID], A4074, Orders[Sales])</f>
        <v>12.51</v>
      </c>
      <c r="I4074" t="s">
        <v>268</v>
      </c>
      <c r="J4074" t="s">
        <v>269</v>
      </c>
      <c r="K4074">
        <v>43090</v>
      </c>
      <c r="L4074">
        <v>12.51</v>
      </c>
    </row>
    <row r="4075" spans="1:12">
      <c r="A4075" t="str">
        <v>CA-2017-163510</v>
      </c>
      <c r="B4075" t="str">
        <f>INDEX(Orders[Customer ID], MATCH(A4075, Orders[Order ID],0))</f>
        <v>JW-15955</v>
      </c>
      <c r="C4075" s="4">
        <f>INDEX(Orders[Order Date], MATCH(A4075, Orders[Order ID],0))</f>
        <v>43094</v>
      </c>
      <c r="D4075">
        <f>SUMIF(Orders[Order ID], A4075, Orders[Sales])</f>
        <v>400.39</v>
      </c>
      <c r="I4075" t="s">
        <v>120</v>
      </c>
      <c r="J4075" t="s">
        <v>121</v>
      </c>
      <c r="K4075">
        <v>43094</v>
      </c>
      <c r="L4075">
        <v>400.39</v>
      </c>
    </row>
    <row r="4076" spans="1:12">
      <c r="A4076" t="str">
        <v>CA-2017-163531</v>
      </c>
      <c r="B4076" t="str">
        <f>INDEX(Orders[Customer ID], MATCH(A4076, Orders[Order ID],0))</f>
        <v>SC-20725</v>
      </c>
      <c r="C4076" s="4">
        <f>INDEX(Orders[Order Date], MATCH(A4076, Orders[Order ID],0))</f>
        <v>42912</v>
      </c>
      <c r="D4076">
        <f>SUMIF(Orders[Order ID], A4076, Orders[Sales])</f>
        <v>239.97</v>
      </c>
      <c r="I4076" t="s">
        <v>2984</v>
      </c>
      <c r="J4076" t="s">
        <v>2985</v>
      </c>
      <c r="K4076">
        <v>42912</v>
      </c>
      <c r="L4076">
        <v>239.97</v>
      </c>
    </row>
    <row r="4077" spans="1:12">
      <c r="A4077" t="str">
        <v>CA-2017-163566</v>
      </c>
      <c r="B4077" t="str">
        <f>INDEX(Orders[Customer ID], MATCH(A4077, Orders[Order ID],0))</f>
        <v>TB-21055</v>
      </c>
      <c r="C4077" s="4">
        <f>INDEX(Orders[Order Date], MATCH(A4077, Orders[Order ID],0))</f>
        <v>42950</v>
      </c>
      <c r="D4077">
        <f>SUMIF(Orders[Order ID], A4077, Orders[Sales])</f>
        <v>16.52</v>
      </c>
      <c r="I4077" t="s">
        <v>2718</v>
      </c>
      <c r="J4077" t="s">
        <v>2486</v>
      </c>
      <c r="K4077">
        <v>42950</v>
      </c>
      <c r="L4077">
        <v>16.52</v>
      </c>
    </row>
    <row r="4078" spans="1:12">
      <c r="A4078" t="str">
        <v>CA-2017-163629</v>
      </c>
      <c r="B4078" t="str">
        <f>INDEX(Orders[Customer ID], MATCH(A4078, Orders[Order ID],0))</f>
        <v>RA-19885</v>
      </c>
      <c r="C4078" s="4">
        <f>INDEX(Orders[Order Date], MATCH(A4078, Orders[Order ID],0))</f>
        <v>43056</v>
      </c>
      <c r="D4078">
        <f>SUMIF(Orders[Order ID], A4078, Orders[Sales])</f>
        <v>286.08999999999997</v>
      </c>
      <c r="I4078" t="s">
        <v>1192</v>
      </c>
      <c r="J4078" t="s">
        <v>1193</v>
      </c>
      <c r="K4078">
        <v>43056</v>
      </c>
      <c r="L4078">
        <v>286.08999999999997</v>
      </c>
    </row>
    <row r="4079" spans="1:12">
      <c r="A4079" t="str">
        <v>CA-2017-163671</v>
      </c>
      <c r="B4079" t="str">
        <f>INDEX(Orders[Customer ID], MATCH(A4079, Orders[Order ID],0))</f>
        <v>DP-13105</v>
      </c>
      <c r="C4079" s="4">
        <f>INDEX(Orders[Order Date], MATCH(A4079, Orders[Order ID],0))</f>
        <v>43093</v>
      </c>
      <c r="D4079">
        <f>SUMIF(Orders[Order ID], A4079, Orders[Sales])</f>
        <v>21.312000000000001</v>
      </c>
      <c r="I4079" t="s">
        <v>183</v>
      </c>
      <c r="J4079" t="s">
        <v>184</v>
      </c>
      <c r="K4079">
        <v>43093</v>
      </c>
      <c r="L4079">
        <v>21.312000000000001</v>
      </c>
    </row>
    <row r="4080" spans="1:12">
      <c r="A4080" t="str">
        <v>CA-2017-163692</v>
      </c>
      <c r="B4080" t="str">
        <f>INDEX(Orders[Customer ID], MATCH(A4080, Orders[Order ID],0))</f>
        <v>Dp-13240</v>
      </c>
      <c r="C4080" s="4">
        <f>INDEX(Orders[Order Date], MATCH(A4080, Orders[Order ID],0))</f>
        <v>42985</v>
      </c>
      <c r="D4080">
        <f>SUMIF(Orders[Order ID], A4080, Orders[Sales])</f>
        <v>7.8570000000000002</v>
      </c>
      <c r="I4080" t="s">
        <v>2389</v>
      </c>
      <c r="J4080" t="s">
        <v>1885</v>
      </c>
      <c r="K4080">
        <v>42985</v>
      </c>
      <c r="L4080">
        <v>7.8570000000000002</v>
      </c>
    </row>
    <row r="4081" spans="1:12">
      <c r="A4081" t="str">
        <v>CA-2017-163818</v>
      </c>
      <c r="B4081" t="str">
        <f>INDEX(Orders[Customer ID], MATCH(A4081, Orders[Order ID],0))</f>
        <v>PS-18970</v>
      </c>
      <c r="C4081" s="4">
        <f>INDEX(Orders[Order Date], MATCH(A4081, Orders[Order ID],0))</f>
        <v>43012</v>
      </c>
      <c r="D4081">
        <f>SUMIF(Orders[Order ID], A4081, Orders[Sales])</f>
        <v>19.98</v>
      </c>
      <c r="I4081" t="s">
        <v>1922</v>
      </c>
      <c r="J4081" t="s">
        <v>1692</v>
      </c>
      <c r="K4081">
        <v>43012</v>
      </c>
      <c r="L4081">
        <v>19.98</v>
      </c>
    </row>
    <row r="4082" spans="1:12">
      <c r="A4082" t="str">
        <v>CA-2017-163860</v>
      </c>
      <c r="B4082" t="str">
        <f>INDEX(Orders[Customer ID], MATCH(A4082, Orders[Order ID],0))</f>
        <v>LO-17170</v>
      </c>
      <c r="C4082" s="4">
        <f>INDEX(Orders[Order Date], MATCH(A4082, Orders[Order ID],0))</f>
        <v>43097</v>
      </c>
      <c r="D4082">
        <f>SUMIF(Orders[Order ID], A4082, Orders[Sales])</f>
        <v>125.97999999999999</v>
      </c>
      <c r="I4082" t="s">
        <v>84</v>
      </c>
      <c r="J4082" t="s">
        <v>85</v>
      </c>
      <c r="K4082">
        <v>43097</v>
      </c>
      <c r="L4082">
        <v>125.97999999999999</v>
      </c>
    </row>
    <row r="4083" spans="1:12">
      <c r="A4083" t="str">
        <v>CA-2017-163874</v>
      </c>
      <c r="B4083" t="str">
        <f>INDEX(Orders[Customer ID], MATCH(A4083, Orders[Order ID],0))</f>
        <v>NC-18535</v>
      </c>
      <c r="C4083" s="4">
        <f>INDEX(Orders[Order Date], MATCH(A4083, Orders[Order ID],0))</f>
        <v>43049</v>
      </c>
      <c r="D4083">
        <f>SUMIF(Orders[Order ID], A4083, Orders[Sales])</f>
        <v>26.352</v>
      </c>
      <c r="I4083" t="s">
        <v>1362</v>
      </c>
      <c r="J4083" t="s">
        <v>187</v>
      </c>
      <c r="K4083">
        <v>43049</v>
      </c>
      <c r="L4083">
        <v>26.352</v>
      </c>
    </row>
    <row r="4084" spans="1:12">
      <c r="A4084" t="str">
        <v>CA-2017-163902</v>
      </c>
      <c r="B4084" t="str">
        <f>INDEX(Orders[Customer ID], MATCH(A4084, Orders[Order ID],0))</f>
        <v>MY-17380</v>
      </c>
      <c r="C4084" s="4">
        <f>INDEX(Orders[Order Date], MATCH(A4084, Orders[Order ID],0))</f>
        <v>42796</v>
      </c>
      <c r="D4084">
        <f>SUMIF(Orders[Order ID], A4084, Orders[Sales])</f>
        <v>676.71600000000001</v>
      </c>
      <c r="I4084" t="s">
        <v>3734</v>
      </c>
      <c r="J4084" t="s">
        <v>829</v>
      </c>
      <c r="K4084">
        <v>42796</v>
      </c>
      <c r="L4084">
        <v>676.71600000000001</v>
      </c>
    </row>
    <row r="4085" spans="1:12">
      <c r="A4085" t="str">
        <v>CA-2017-163979</v>
      </c>
      <c r="B4085" t="str">
        <f>INDEX(Orders[Customer ID], MATCH(A4085, Orders[Order ID],0))</f>
        <v>KH-16690</v>
      </c>
      <c r="C4085" s="4">
        <f>INDEX(Orders[Order Date], MATCH(A4085, Orders[Order ID],0))</f>
        <v>43097</v>
      </c>
      <c r="D4085">
        <f>SUMIF(Orders[Order ID], A4085, Orders[Sales])</f>
        <v>725.84</v>
      </c>
      <c r="I4085" t="s">
        <v>59</v>
      </c>
      <c r="J4085" t="s">
        <v>60</v>
      </c>
      <c r="K4085">
        <v>43097</v>
      </c>
      <c r="L4085">
        <v>725.84</v>
      </c>
    </row>
    <row r="4086" spans="1:12">
      <c r="A4086" t="str">
        <v>CA-2017-164000</v>
      </c>
      <c r="B4086" t="str">
        <f>INDEX(Orders[Customer ID], MATCH(A4086, Orders[Order ID],0))</f>
        <v>AH-10030</v>
      </c>
      <c r="C4086" s="4">
        <f>INDEX(Orders[Order Date], MATCH(A4086, Orders[Order ID],0))</f>
        <v>43087</v>
      </c>
      <c r="D4086">
        <f>SUMIF(Orders[Order ID], A4086, Orders[Sales])</f>
        <v>18.704000000000001</v>
      </c>
      <c r="I4086" t="s">
        <v>331</v>
      </c>
      <c r="J4086" t="s">
        <v>332</v>
      </c>
      <c r="K4086">
        <v>43087</v>
      </c>
      <c r="L4086">
        <v>18.704000000000001</v>
      </c>
    </row>
    <row r="4087" spans="1:12">
      <c r="A4087" t="str">
        <v>CA-2017-164028</v>
      </c>
      <c r="B4087" t="str">
        <f>INDEX(Orders[Customer ID], MATCH(A4087, Orders[Order ID],0))</f>
        <v>JL-15835</v>
      </c>
      <c r="C4087" s="4">
        <f>INDEX(Orders[Order Date], MATCH(A4087, Orders[Order ID],0))</f>
        <v>43063</v>
      </c>
      <c r="D4087">
        <f>SUMIF(Orders[Order ID], A4087, Orders[Sales])</f>
        <v>223.58</v>
      </c>
      <c r="I4087" t="s">
        <v>1014</v>
      </c>
      <c r="J4087" t="s">
        <v>565</v>
      </c>
      <c r="K4087">
        <v>43063</v>
      </c>
      <c r="L4087">
        <v>223.58</v>
      </c>
    </row>
    <row r="4088" spans="1:12">
      <c r="A4088" t="str">
        <v>CA-2017-164042</v>
      </c>
      <c r="B4088" t="str">
        <f>INDEX(Orders[Customer ID], MATCH(A4088, Orders[Order ID],0))</f>
        <v>KL-16645</v>
      </c>
      <c r="C4088" s="4">
        <f>INDEX(Orders[Order Date], MATCH(A4088, Orders[Order ID],0))</f>
        <v>42878</v>
      </c>
      <c r="D4088">
        <f>SUMIF(Orders[Order ID], A4088, Orders[Sales])</f>
        <v>70.14800000000001</v>
      </c>
      <c r="I4088" t="s">
        <v>3236</v>
      </c>
      <c r="J4088" t="s">
        <v>1278</v>
      </c>
      <c r="K4088">
        <v>42878</v>
      </c>
      <c r="L4088">
        <v>70.14800000000001</v>
      </c>
    </row>
    <row r="4089" spans="1:12">
      <c r="A4089" t="str">
        <v>CA-2017-164049</v>
      </c>
      <c r="B4089" t="str">
        <f>INDEX(Orders[Customer ID], MATCH(A4089, Orders[Order ID],0))</f>
        <v>KH-16630</v>
      </c>
      <c r="C4089" s="4">
        <f>INDEX(Orders[Order Date], MATCH(A4089, Orders[Order ID],0))</f>
        <v>43041</v>
      </c>
      <c r="D4089">
        <f>SUMIF(Orders[Order ID], A4089, Orders[Sales])</f>
        <v>23.85</v>
      </c>
      <c r="I4089" t="s">
        <v>1542</v>
      </c>
      <c r="J4089" t="s">
        <v>1543</v>
      </c>
      <c r="K4089">
        <v>43041</v>
      </c>
      <c r="L4089">
        <v>23.85</v>
      </c>
    </row>
    <row r="4090" spans="1:12">
      <c r="A4090" t="str">
        <v>CA-2017-164098</v>
      </c>
      <c r="B4090" t="str">
        <f>INDEX(Orders[Customer ID], MATCH(A4090, Orders[Order ID],0))</f>
        <v>CG-12520</v>
      </c>
      <c r="C4090" s="4">
        <f>INDEX(Orders[Order Date], MATCH(A4090, Orders[Order ID],0))</f>
        <v>42761</v>
      </c>
      <c r="D4090">
        <f>SUMIF(Orders[Order ID], A4090, Orders[Sales])</f>
        <v>18.16</v>
      </c>
      <c r="I4090" t="s">
        <v>3842</v>
      </c>
      <c r="J4090" t="s">
        <v>3843</v>
      </c>
      <c r="K4090">
        <v>42761</v>
      </c>
      <c r="L4090">
        <v>18.16</v>
      </c>
    </row>
    <row r="4091" spans="1:12">
      <c r="A4091" t="str">
        <v>CA-2017-164112</v>
      </c>
      <c r="B4091" t="str">
        <f>INDEX(Orders[Customer ID], MATCH(A4091, Orders[Order ID],0))</f>
        <v>ND-18460</v>
      </c>
      <c r="C4091" s="4">
        <f>INDEX(Orders[Order Date], MATCH(A4091, Orders[Order ID],0))</f>
        <v>42916</v>
      </c>
      <c r="D4091">
        <f>SUMIF(Orders[Order ID], A4091, Orders[Sales])</f>
        <v>1085.42</v>
      </c>
      <c r="I4091" t="s">
        <v>2958</v>
      </c>
      <c r="J4091" t="s">
        <v>2959</v>
      </c>
      <c r="K4091">
        <v>42916</v>
      </c>
      <c r="L4091">
        <v>1085.42</v>
      </c>
    </row>
    <row r="4092" spans="1:12">
      <c r="A4092" t="str">
        <v>CA-2017-164168</v>
      </c>
      <c r="B4092" t="str">
        <f>INDEX(Orders[Customer ID], MATCH(A4092, Orders[Order ID],0))</f>
        <v>LS-16975</v>
      </c>
      <c r="C4092" s="4">
        <f>INDEX(Orders[Order Date], MATCH(A4092, Orders[Order ID],0))</f>
        <v>43051</v>
      </c>
      <c r="D4092">
        <f>SUMIF(Orders[Order ID], A4092, Orders[Sales])</f>
        <v>256.36</v>
      </c>
      <c r="I4092" t="s">
        <v>1296</v>
      </c>
      <c r="J4092" t="s">
        <v>491</v>
      </c>
      <c r="K4092">
        <v>43051</v>
      </c>
      <c r="L4092">
        <v>256.36</v>
      </c>
    </row>
    <row r="4093" spans="1:12">
      <c r="A4093" t="str">
        <v>CA-2017-164329</v>
      </c>
      <c r="B4093" t="str">
        <f>INDEX(Orders[Customer ID], MATCH(A4093, Orders[Order ID],0))</f>
        <v>MM-17920</v>
      </c>
      <c r="C4093" s="4">
        <f>INDEX(Orders[Order Date], MATCH(A4093, Orders[Order ID],0))</f>
        <v>42765</v>
      </c>
      <c r="D4093">
        <f>SUMIF(Orders[Order ID], A4093, Orders[Sales])</f>
        <v>129.30000000000001</v>
      </c>
      <c r="I4093" t="s">
        <v>3818</v>
      </c>
      <c r="J4093" t="s">
        <v>197</v>
      </c>
      <c r="K4093">
        <v>42765</v>
      </c>
      <c r="L4093">
        <v>129.30000000000001</v>
      </c>
    </row>
    <row r="4094" spans="1:12">
      <c r="A4094" t="str">
        <v>CA-2017-164364</v>
      </c>
      <c r="B4094" t="str">
        <f>INDEX(Orders[Customer ID], MATCH(A4094, Orders[Order ID],0))</f>
        <v>CS-12355</v>
      </c>
      <c r="C4094" s="4">
        <f>INDEX(Orders[Order Date], MATCH(A4094, Orders[Order ID],0))</f>
        <v>43051</v>
      </c>
      <c r="D4094">
        <f>SUMIF(Orders[Order ID], A4094, Orders[Sales])</f>
        <v>47.1</v>
      </c>
      <c r="I4094" t="s">
        <v>1307</v>
      </c>
      <c r="J4094" t="s">
        <v>169</v>
      </c>
      <c r="K4094">
        <v>43051</v>
      </c>
      <c r="L4094">
        <v>47.1</v>
      </c>
    </row>
    <row r="4095" spans="1:12">
      <c r="A4095" t="str">
        <v>CA-2017-164378</v>
      </c>
      <c r="B4095" t="str">
        <f>INDEX(Orders[Customer ID], MATCH(A4095, Orders[Order ID],0))</f>
        <v>MM-18055</v>
      </c>
      <c r="C4095" s="4">
        <f>INDEX(Orders[Order Date], MATCH(A4095, Orders[Order ID],0))</f>
        <v>42931</v>
      </c>
      <c r="D4095">
        <f>SUMIF(Orders[Order ID], A4095, Orders[Sales])</f>
        <v>729.39599999999996</v>
      </c>
      <c r="I4095" t="s">
        <v>2855</v>
      </c>
      <c r="J4095" t="s">
        <v>1593</v>
      </c>
      <c r="K4095">
        <v>42931</v>
      </c>
      <c r="L4095">
        <v>729.39599999999996</v>
      </c>
    </row>
    <row r="4096" spans="1:12">
      <c r="A4096" t="str">
        <v>CA-2017-164707</v>
      </c>
      <c r="B4096" t="str">
        <f>INDEX(Orders[Customer ID], MATCH(A4096, Orders[Order ID],0))</f>
        <v>CV-12805</v>
      </c>
      <c r="C4096" s="4">
        <f>INDEX(Orders[Order Date], MATCH(A4096, Orders[Order ID],0))</f>
        <v>42784</v>
      </c>
      <c r="D4096">
        <f>SUMIF(Orders[Order ID], A4096, Orders[Sales])</f>
        <v>287.32599999999996</v>
      </c>
      <c r="I4096" t="s">
        <v>3768</v>
      </c>
      <c r="J4096" t="s">
        <v>115</v>
      </c>
      <c r="K4096">
        <v>42784</v>
      </c>
      <c r="L4096">
        <v>287.32599999999996</v>
      </c>
    </row>
    <row r="4097" spans="1:12">
      <c r="A4097" t="str">
        <v>CA-2017-164756</v>
      </c>
      <c r="B4097" t="str">
        <f>INDEX(Orders[Customer ID], MATCH(A4097, Orders[Order ID],0))</f>
        <v>SS-20140</v>
      </c>
      <c r="C4097" s="4">
        <f>INDEX(Orders[Order Date], MATCH(A4097, Orders[Order ID],0))</f>
        <v>42996</v>
      </c>
      <c r="D4097">
        <f>SUMIF(Orders[Order ID], A4097, Orders[Sales])</f>
        <v>997.83000000000015</v>
      </c>
      <c r="I4097" t="s">
        <v>2194</v>
      </c>
      <c r="J4097" t="s">
        <v>402</v>
      </c>
      <c r="K4097">
        <v>42996</v>
      </c>
      <c r="L4097">
        <v>997.83000000000015</v>
      </c>
    </row>
    <row r="4098" spans="1:12">
      <c r="A4098" t="str">
        <v>CA-2017-164819</v>
      </c>
      <c r="B4098" t="str">
        <f>INDEX(Orders[Customer ID], MATCH(A4098, Orders[Order ID],0))</f>
        <v>RS-19420</v>
      </c>
      <c r="C4098" s="4">
        <f>INDEX(Orders[Order Date], MATCH(A4098, Orders[Order ID],0))</f>
        <v>43023</v>
      </c>
      <c r="D4098">
        <f>SUMIF(Orders[Order ID], A4098, Orders[Sales])</f>
        <v>13.05</v>
      </c>
      <c r="I4098" t="s">
        <v>1793</v>
      </c>
      <c r="J4098" t="s">
        <v>1794</v>
      </c>
      <c r="K4098">
        <v>43023</v>
      </c>
      <c r="L4098">
        <v>13.05</v>
      </c>
    </row>
    <row r="4099" spans="1:12">
      <c r="A4099" t="str">
        <v>CA-2017-164826</v>
      </c>
      <c r="B4099" t="str">
        <f>INDEX(Orders[Customer ID], MATCH(A4099, Orders[Order ID],0))</f>
        <v>JF-15415</v>
      </c>
      <c r="C4099" s="4">
        <f>INDEX(Orders[Order Date], MATCH(A4099, Orders[Order ID],0))</f>
        <v>43097</v>
      </c>
      <c r="D4099">
        <f>SUMIF(Orders[Order ID], A4099, Orders[Sales])</f>
        <v>134.524</v>
      </c>
      <c r="I4099" t="s">
        <v>62</v>
      </c>
      <c r="J4099" t="s">
        <v>63</v>
      </c>
      <c r="K4099">
        <v>43097</v>
      </c>
      <c r="L4099">
        <v>134.524</v>
      </c>
    </row>
    <row r="4100" spans="1:12">
      <c r="A4100" t="str">
        <v>CA-2017-164917</v>
      </c>
      <c r="B4100" t="str">
        <f>INDEX(Orders[Customer ID], MATCH(A4100, Orders[Order ID],0))</f>
        <v>MK-17905</v>
      </c>
      <c r="C4100" s="4">
        <f>INDEX(Orders[Order Date], MATCH(A4100, Orders[Order ID],0))</f>
        <v>43071</v>
      </c>
      <c r="D4100">
        <f>SUMIF(Orders[Order ID], A4100, Orders[Sales])</f>
        <v>47.96</v>
      </c>
      <c r="I4100" t="s">
        <v>750</v>
      </c>
      <c r="J4100" t="s">
        <v>751</v>
      </c>
      <c r="K4100">
        <v>43071</v>
      </c>
      <c r="L4100">
        <v>47.96</v>
      </c>
    </row>
    <row r="4101" spans="1:12">
      <c r="A4101" t="str">
        <v>CA-2017-164959</v>
      </c>
      <c r="B4101" t="str">
        <f>INDEX(Orders[Customer ID], MATCH(A4101, Orders[Order ID],0))</f>
        <v>KN-16390</v>
      </c>
      <c r="C4101" s="4">
        <f>INDEX(Orders[Order Date], MATCH(A4101, Orders[Order ID],0))</f>
        <v>42927</v>
      </c>
      <c r="D4101">
        <f>SUMIF(Orders[Order ID], A4101, Orders[Sales])</f>
        <v>8.67</v>
      </c>
      <c r="I4101" t="s">
        <v>2871</v>
      </c>
      <c r="J4101" t="s">
        <v>457</v>
      </c>
      <c r="K4101">
        <v>42927</v>
      </c>
      <c r="L4101">
        <v>8.67</v>
      </c>
    </row>
    <row r="4102" spans="1:12">
      <c r="A4102" t="str">
        <v>CA-2017-165008</v>
      </c>
      <c r="B4102" t="str">
        <f>INDEX(Orders[Customer ID], MATCH(A4102, Orders[Order ID],0))</f>
        <v>DO-13645</v>
      </c>
      <c r="C4102" s="4">
        <f>INDEX(Orders[Order Date], MATCH(A4102, Orders[Order ID],0))</f>
        <v>42993</v>
      </c>
      <c r="D4102">
        <f>SUMIF(Orders[Order ID], A4102, Orders[Sales])</f>
        <v>295.05599999999998</v>
      </c>
      <c r="I4102" t="s">
        <v>2261</v>
      </c>
      <c r="J4102" t="s">
        <v>701</v>
      </c>
      <c r="K4102">
        <v>42993</v>
      </c>
      <c r="L4102">
        <v>295.05599999999998</v>
      </c>
    </row>
    <row r="4103" spans="1:12">
      <c r="A4103" t="str">
        <v>CA-2017-165029</v>
      </c>
      <c r="B4103" t="str">
        <f>INDEX(Orders[Customer ID], MATCH(A4103, Orders[Order ID],0))</f>
        <v>AH-10075</v>
      </c>
      <c r="C4103" s="4">
        <f>INDEX(Orders[Order Date], MATCH(A4103, Orders[Order ID],0))</f>
        <v>43065</v>
      </c>
      <c r="D4103">
        <f>SUMIF(Orders[Order ID], A4103, Orders[Sales])</f>
        <v>12.84</v>
      </c>
      <c r="I4103" t="s">
        <v>930</v>
      </c>
      <c r="J4103" t="s">
        <v>931</v>
      </c>
      <c r="K4103">
        <v>43065</v>
      </c>
      <c r="L4103">
        <v>12.84</v>
      </c>
    </row>
    <row r="4104" spans="1:12">
      <c r="A4104" t="str">
        <v>CA-2017-165099</v>
      </c>
      <c r="B4104" t="str">
        <f>INDEX(Orders[Customer ID], MATCH(A4104, Orders[Order ID],0))</f>
        <v>DK-13375</v>
      </c>
      <c r="C4104" s="4">
        <f>INDEX(Orders[Order Date], MATCH(A4104, Orders[Order ID],0))</f>
        <v>43080</v>
      </c>
      <c r="D4104">
        <f>SUMIF(Orders[Order ID], A4104, Orders[Sales])</f>
        <v>1.3919999999999999</v>
      </c>
      <c r="I4104" t="s">
        <v>467</v>
      </c>
      <c r="J4104" t="s">
        <v>468</v>
      </c>
      <c r="K4104">
        <v>43080</v>
      </c>
      <c r="L4104">
        <v>1.3919999999999999</v>
      </c>
    </row>
    <row r="4105" spans="1:12">
      <c r="A4105" t="str">
        <v>CA-2017-165155</v>
      </c>
      <c r="B4105" t="str">
        <f>INDEX(Orders[Customer ID], MATCH(A4105, Orders[Order ID],0))</f>
        <v>BM-11575</v>
      </c>
      <c r="C4105" s="4">
        <f>INDEX(Orders[Order Date], MATCH(A4105, Orders[Order ID],0))</f>
        <v>42999</v>
      </c>
      <c r="D4105">
        <f>SUMIF(Orders[Order ID], A4105, Orders[Sales])</f>
        <v>15.51</v>
      </c>
      <c r="I4105" t="s">
        <v>2152</v>
      </c>
      <c r="J4105" t="s">
        <v>2153</v>
      </c>
      <c r="K4105">
        <v>42999</v>
      </c>
      <c r="L4105">
        <v>15.51</v>
      </c>
    </row>
    <row r="4106" spans="1:12">
      <c r="A4106" t="str">
        <v>CA-2017-165204</v>
      </c>
      <c r="B4106" t="str">
        <f>INDEX(Orders[Customer ID], MATCH(A4106, Orders[Order ID],0))</f>
        <v>MN-17935</v>
      </c>
      <c r="C4106" s="4">
        <f>INDEX(Orders[Order Date], MATCH(A4106, Orders[Order ID],0))</f>
        <v>43052</v>
      </c>
      <c r="D4106">
        <f>SUMIF(Orders[Order ID], A4106, Orders[Sales])</f>
        <v>728.96799999999996</v>
      </c>
      <c r="I4106" t="s">
        <v>1254</v>
      </c>
      <c r="J4106" t="s">
        <v>947</v>
      </c>
      <c r="K4106">
        <v>43052</v>
      </c>
      <c r="L4106">
        <v>728.96799999999996</v>
      </c>
    </row>
    <row r="4107" spans="1:12">
      <c r="A4107" t="str">
        <v>CA-2017-165323</v>
      </c>
      <c r="B4107" t="str">
        <f>INDEX(Orders[Customer ID], MATCH(A4107, Orders[Order ID],0))</f>
        <v>SR-20740</v>
      </c>
      <c r="C4107" s="4">
        <f>INDEX(Orders[Order Date], MATCH(A4107, Orders[Order ID],0))</f>
        <v>42903</v>
      </c>
      <c r="D4107">
        <f>SUMIF(Orders[Order ID], A4107, Orders[Sales])</f>
        <v>3505.84</v>
      </c>
      <c r="I4107" t="s">
        <v>3055</v>
      </c>
      <c r="J4107" t="s">
        <v>3056</v>
      </c>
      <c r="K4107">
        <v>42903</v>
      </c>
      <c r="L4107">
        <v>3505.84</v>
      </c>
    </row>
    <row r="4108" spans="1:12">
      <c r="A4108" t="str">
        <v>CA-2017-165386</v>
      </c>
      <c r="B4108" t="str">
        <f>INDEX(Orders[Customer ID], MATCH(A4108, Orders[Order ID],0))</f>
        <v>CM-12190</v>
      </c>
      <c r="C4108" s="4">
        <f>INDEX(Orders[Order Date], MATCH(A4108, Orders[Order ID],0))</f>
        <v>42950</v>
      </c>
      <c r="D4108">
        <f>SUMIF(Orders[Order ID], A4108, Orders[Sales])</f>
        <v>183.37200000000001</v>
      </c>
      <c r="I4108" t="s">
        <v>2711</v>
      </c>
      <c r="J4108" t="s">
        <v>258</v>
      </c>
      <c r="K4108">
        <v>42950</v>
      </c>
      <c r="L4108">
        <v>183.37200000000001</v>
      </c>
    </row>
    <row r="4109" spans="1:12">
      <c r="A4109" t="str">
        <v>CA-2017-165491</v>
      </c>
      <c r="B4109" t="str">
        <f>INDEX(Orders[Customer ID], MATCH(A4109, Orders[Order ID],0))</f>
        <v>HW-14935</v>
      </c>
      <c r="C4109" s="4">
        <f>INDEX(Orders[Order Date], MATCH(A4109, Orders[Order ID],0))</f>
        <v>42814</v>
      </c>
      <c r="D4109">
        <f>SUMIF(Orders[Order ID], A4109, Orders[Sales])</f>
        <v>265.93</v>
      </c>
      <c r="I4109" t="s">
        <v>3629</v>
      </c>
      <c r="J4109" t="s">
        <v>2424</v>
      </c>
      <c r="K4109">
        <v>42814</v>
      </c>
      <c r="L4109">
        <v>265.93</v>
      </c>
    </row>
    <row r="4110" spans="1:12">
      <c r="A4110" t="str">
        <v>CA-2017-165603</v>
      </c>
      <c r="B4110" t="str">
        <f>INDEX(Orders[Customer ID], MATCH(A4110, Orders[Order ID],0))</f>
        <v>SS-20140</v>
      </c>
      <c r="C4110" s="4">
        <f>INDEX(Orders[Order Date], MATCH(A4110, Orders[Order ID],0))</f>
        <v>43025</v>
      </c>
      <c r="D4110">
        <f>SUMIF(Orders[Order ID], A4110, Orders[Sales])</f>
        <v>62.92</v>
      </c>
      <c r="I4110" t="s">
        <v>1769</v>
      </c>
      <c r="J4110" t="s">
        <v>402</v>
      </c>
      <c r="K4110">
        <v>43025</v>
      </c>
      <c r="L4110">
        <v>62.92</v>
      </c>
    </row>
    <row r="4111" spans="1:12">
      <c r="A4111" t="str">
        <v>CA-2017-165687</v>
      </c>
      <c r="B4111" t="str">
        <f>INDEX(Orders[Customer ID], MATCH(A4111, Orders[Order ID],0))</f>
        <v>CS-12355</v>
      </c>
      <c r="C4111" s="4">
        <f>INDEX(Orders[Order Date], MATCH(A4111, Orders[Order ID],0))</f>
        <v>43056</v>
      </c>
      <c r="D4111">
        <f>SUMIF(Orders[Order ID], A4111, Orders[Sales])</f>
        <v>35.04</v>
      </c>
      <c r="I4111" t="s">
        <v>1168</v>
      </c>
      <c r="J4111" t="s">
        <v>169</v>
      </c>
      <c r="K4111">
        <v>43056</v>
      </c>
      <c r="L4111">
        <v>35.04</v>
      </c>
    </row>
    <row r="4112" spans="1:12">
      <c r="A4112" t="str">
        <v>CA-2017-165715</v>
      </c>
      <c r="B4112" t="str">
        <f>INDEX(Orders[Customer ID], MATCH(A4112, Orders[Order ID],0))</f>
        <v>BG-11035</v>
      </c>
      <c r="C4112" s="4">
        <f>INDEX(Orders[Order Date], MATCH(A4112, Orders[Order ID],0))</f>
        <v>43071</v>
      </c>
      <c r="D4112">
        <f>SUMIF(Orders[Order ID], A4112, Orders[Sales])</f>
        <v>32.776000000000003</v>
      </c>
      <c r="I4112" t="s">
        <v>777</v>
      </c>
      <c r="J4112" t="s">
        <v>778</v>
      </c>
      <c r="K4112">
        <v>43071</v>
      </c>
      <c r="L4112">
        <v>32.776000000000003</v>
      </c>
    </row>
    <row r="4113" spans="1:12">
      <c r="A4113" t="str">
        <v>CA-2017-165757</v>
      </c>
      <c r="B4113" t="str">
        <f>INDEX(Orders[Customer ID], MATCH(A4113, Orders[Order ID],0))</f>
        <v>PL-18925</v>
      </c>
      <c r="C4113" s="4">
        <f>INDEX(Orders[Order Date], MATCH(A4113, Orders[Order ID],0))</f>
        <v>42908</v>
      </c>
      <c r="D4113">
        <f>SUMIF(Orders[Order ID], A4113, Orders[Sales])</f>
        <v>50.415000000000006</v>
      </c>
      <c r="I4113" t="s">
        <v>3015</v>
      </c>
      <c r="J4113" t="s">
        <v>399</v>
      </c>
      <c r="K4113">
        <v>42908</v>
      </c>
      <c r="L4113">
        <v>50.415000000000006</v>
      </c>
    </row>
    <row r="4114" spans="1:12">
      <c r="A4114" t="str">
        <v>CA-2017-165841</v>
      </c>
      <c r="B4114" t="str">
        <f>INDEX(Orders[Customer ID], MATCH(A4114, Orders[Order ID],0))</f>
        <v>DB-13210</v>
      </c>
      <c r="C4114" s="4">
        <f>INDEX(Orders[Order Date], MATCH(A4114, Orders[Order ID],0))</f>
        <v>43090</v>
      </c>
      <c r="D4114">
        <f>SUMIF(Orders[Order ID], A4114, Orders[Sales])</f>
        <v>517.91000000000008</v>
      </c>
      <c r="I4114" t="s">
        <v>275</v>
      </c>
      <c r="J4114" t="s">
        <v>276</v>
      </c>
      <c r="K4114">
        <v>43090</v>
      </c>
      <c r="L4114">
        <v>517.91000000000008</v>
      </c>
    </row>
    <row r="4115" spans="1:12">
      <c r="A4115" t="str">
        <v>CA-2017-165904</v>
      </c>
      <c r="B4115" t="str">
        <f>INDEX(Orders[Customer ID], MATCH(A4115, Orders[Order ID],0))</f>
        <v>HR-14770</v>
      </c>
      <c r="C4115" s="4">
        <f>INDEX(Orders[Order Date], MATCH(A4115, Orders[Order ID],0))</f>
        <v>42832</v>
      </c>
      <c r="D4115">
        <f>SUMIF(Orders[Order ID], A4115, Orders[Sales])</f>
        <v>235.44</v>
      </c>
      <c r="I4115" t="s">
        <v>3523</v>
      </c>
      <c r="J4115" t="s">
        <v>355</v>
      </c>
      <c r="K4115">
        <v>42832</v>
      </c>
      <c r="L4115">
        <v>235.44</v>
      </c>
    </row>
    <row r="4116" spans="1:12">
      <c r="A4116" t="str">
        <v>CA-2017-166093</v>
      </c>
      <c r="B4116" t="str">
        <f>INDEX(Orders[Customer ID], MATCH(A4116, Orders[Order ID],0))</f>
        <v>RW-19540</v>
      </c>
      <c r="C4116" s="4">
        <f>INDEX(Orders[Order Date], MATCH(A4116, Orders[Order ID],0))</f>
        <v>42964</v>
      </c>
      <c r="D4116">
        <f>SUMIF(Orders[Order ID], A4116, Orders[Sales])</f>
        <v>3397.732</v>
      </c>
      <c r="I4116" t="s">
        <v>2645</v>
      </c>
      <c r="J4116" t="s">
        <v>2511</v>
      </c>
      <c r="K4116">
        <v>42964</v>
      </c>
      <c r="L4116">
        <v>3397.732</v>
      </c>
    </row>
    <row r="4117" spans="1:12">
      <c r="A4117" t="str">
        <v>CA-2017-166128</v>
      </c>
      <c r="B4117" t="str">
        <f>INDEX(Orders[Customer ID], MATCH(A4117, Orders[Order ID],0))</f>
        <v>LW-17215</v>
      </c>
      <c r="C4117" s="4">
        <f>INDEX(Orders[Order Date], MATCH(A4117, Orders[Order ID],0))</f>
        <v>42836</v>
      </c>
      <c r="D4117">
        <f>SUMIF(Orders[Order ID], A4117, Orders[Sales])</f>
        <v>241.81</v>
      </c>
      <c r="I4117" t="s">
        <v>3497</v>
      </c>
      <c r="J4117" t="s">
        <v>575</v>
      </c>
      <c r="K4117">
        <v>42836</v>
      </c>
      <c r="L4117">
        <v>241.81</v>
      </c>
    </row>
    <row r="4118" spans="1:12">
      <c r="A4118" t="str">
        <v>CA-2017-166142</v>
      </c>
      <c r="B4118" t="str">
        <f>INDEX(Orders[Customer ID], MATCH(A4118, Orders[Order ID],0))</f>
        <v>MM-17260</v>
      </c>
      <c r="C4118" s="4">
        <f>INDEX(Orders[Order Date], MATCH(A4118, Orders[Order ID],0))</f>
        <v>42931</v>
      </c>
      <c r="D4118">
        <f>SUMIF(Orders[Order ID], A4118, Orders[Sales])</f>
        <v>336.99299999999999</v>
      </c>
      <c r="I4118" t="s">
        <v>2853</v>
      </c>
      <c r="J4118" t="s">
        <v>2854</v>
      </c>
      <c r="K4118">
        <v>42931</v>
      </c>
      <c r="L4118">
        <v>336.99299999999999</v>
      </c>
    </row>
    <row r="4119" spans="1:12">
      <c r="A4119" t="str">
        <v>CA-2017-166184</v>
      </c>
      <c r="B4119" t="str">
        <f>INDEX(Orders[Customer ID], MATCH(A4119, Orders[Order ID],0))</f>
        <v>HR-14830</v>
      </c>
      <c r="C4119" s="4">
        <f>INDEX(Orders[Order Date], MATCH(A4119, Orders[Order ID],0))</f>
        <v>42818</v>
      </c>
      <c r="D4119">
        <f>SUMIF(Orders[Order ID], A4119, Orders[Sales])</f>
        <v>724.846</v>
      </c>
      <c r="I4119" t="s">
        <v>3605</v>
      </c>
      <c r="J4119" t="s">
        <v>2788</v>
      </c>
      <c r="K4119">
        <v>42818</v>
      </c>
      <c r="L4119">
        <v>724.846</v>
      </c>
    </row>
    <row r="4120" spans="1:12">
      <c r="A4120" t="str">
        <v>CA-2017-166198</v>
      </c>
      <c r="B4120" t="str">
        <f>INDEX(Orders[Customer ID], MATCH(A4120, Orders[Order ID],0))</f>
        <v>JW-15955</v>
      </c>
      <c r="C4120" s="4">
        <f>INDEX(Orders[Order Date], MATCH(A4120, Orders[Order ID],0))</f>
        <v>42846</v>
      </c>
      <c r="D4120">
        <f>SUMIF(Orders[Order ID], A4120, Orders[Sales])</f>
        <v>174.14</v>
      </c>
      <c r="I4120" t="s">
        <v>3449</v>
      </c>
      <c r="J4120" t="s">
        <v>121</v>
      </c>
      <c r="K4120">
        <v>42846</v>
      </c>
      <c r="L4120">
        <v>174.14</v>
      </c>
    </row>
    <row r="4121" spans="1:12">
      <c r="A4121" t="str">
        <v>CA-2017-166296</v>
      </c>
      <c r="B4121" t="str">
        <f>INDEX(Orders[Customer ID], MATCH(A4121, Orders[Order ID],0))</f>
        <v>KF-16285</v>
      </c>
      <c r="C4121" s="4">
        <f>INDEX(Orders[Order Date], MATCH(A4121, Orders[Order ID],0))</f>
        <v>42807</v>
      </c>
      <c r="D4121">
        <f>SUMIF(Orders[Order ID], A4121, Orders[Sales])</f>
        <v>314.55</v>
      </c>
      <c r="I4121" t="s">
        <v>3666</v>
      </c>
      <c r="J4121" t="s">
        <v>2082</v>
      </c>
      <c r="K4121">
        <v>42807</v>
      </c>
      <c r="L4121">
        <v>314.55</v>
      </c>
    </row>
    <row r="4122" spans="1:12">
      <c r="A4122" t="str">
        <v>CA-2017-166317</v>
      </c>
      <c r="B4122" t="str">
        <f>INDEX(Orders[Customer ID], MATCH(A4122, Orders[Order ID],0))</f>
        <v>JE-15610</v>
      </c>
      <c r="C4122" s="4">
        <f>INDEX(Orders[Order Date], MATCH(A4122, Orders[Order ID],0))</f>
        <v>43000</v>
      </c>
      <c r="D4122">
        <f>SUMIF(Orders[Order ID], A4122, Orders[Sales])</f>
        <v>438.01</v>
      </c>
      <c r="I4122" t="s">
        <v>2117</v>
      </c>
      <c r="J4122" t="s">
        <v>1311</v>
      </c>
      <c r="K4122">
        <v>43000</v>
      </c>
      <c r="L4122">
        <v>438.01</v>
      </c>
    </row>
    <row r="4123" spans="1:12">
      <c r="A4123" t="str">
        <v>CA-2017-166415</v>
      </c>
      <c r="B4123" t="str">
        <f>INDEX(Orders[Customer ID], MATCH(A4123, Orders[Order ID],0))</f>
        <v>ME-17725</v>
      </c>
      <c r="C4123" s="4">
        <f>INDEX(Orders[Order Date], MATCH(A4123, Orders[Order ID],0))</f>
        <v>42785</v>
      </c>
      <c r="D4123">
        <f>SUMIF(Orders[Order ID], A4123, Orders[Sales])</f>
        <v>11.22</v>
      </c>
      <c r="I4123" t="s">
        <v>3765</v>
      </c>
      <c r="J4123" t="s">
        <v>772</v>
      </c>
      <c r="K4123">
        <v>42785</v>
      </c>
      <c r="L4123">
        <v>11.22</v>
      </c>
    </row>
    <row r="4124" spans="1:12">
      <c r="A4124" t="str">
        <v>CA-2017-166436</v>
      </c>
      <c r="B4124" t="str">
        <f>INDEX(Orders[Customer ID], MATCH(A4124, Orders[Order ID],0))</f>
        <v>TS-21370</v>
      </c>
      <c r="C4124" s="4">
        <f>INDEX(Orders[Order Date], MATCH(A4124, Orders[Order ID],0))</f>
        <v>43063</v>
      </c>
      <c r="D4124">
        <f>SUMIF(Orders[Order ID], A4124, Orders[Sales])</f>
        <v>983.17200000000003</v>
      </c>
      <c r="I4124" t="s">
        <v>977</v>
      </c>
      <c r="J4124" t="s">
        <v>978</v>
      </c>
      <c r="K4124">
        <v>43063</v>
      </c>
      <c r="L4124">
        <v>983.17200000000003</v>
      </c>
    </row>
    <row r="4125" spans="1:12">
      <c r="A4125" t="str">
        <v>CA-2017-166499</v>
      </c>
      <c r="B4125" t="str">
        <f>INDEX(Orders[Customer ID], MATCH(A4125, Orders[Order ID],0))</f>
        <v>VG-21805</v>
      </c>
      <c r="C4125" s="4">
        <f>INDEX(Orders[Order Date], MATCH(A4125, Orders[Order ID],0))</f>
        <v>42813</v>
      </c>
      <c r="D4125">
        <f>SUMIF(Orders[Order ID], A4125, Orders[Sales])</f>
        <v>8.94</v>
      </c>
      <c r="I4125" t="s">
        <v>3638</v>
      </c>
      <c r="J4125" t="s">
        <v>3639</v>
      </c>
      <c r="K4125">
        <v>42813</v>
      </c>
      <c r="L4125">
        <v>8.94</v>
      </c>
    </row>
    <row r="4126" spans="1:12">
      <c r="A4126" t="str">
        <v>CA-2017-166576</v>
      </c>
      <c r="B4126" t="str">
        <f>INDEX(Orders[Customer ID], MATCH(A4126, Orders[Order ID],0))</f>
        <v>JM-15865</v>
      </c>
      <c r="C4126" s="4">
        <f>INDEX(Orders[Order Date], MATCH(A4126, Orders[Order ID],0))</f>
        <v>42871</v>
      </c>
      <c r="D4126">
        <f>SUMIF(Orders[Order ID], A4126, Orders[Sales])</f>
        <v>221.024</v>
      </c>
      <c r="I4126" t="s">
        <v>3280</v>
      </c>
      <c r="J4126" t="s">
        <v>2288</v>
      </c>
      <c r="K4126">
        <v>42871</v>
      </c>
      <c r="L4126">
        <v>221.024</v>
      </c>
    </row>
    <row r="4127" spans="1:12">
      <c r="A4127" t="str">
        <v>CA-2017-166695</v>
      </c>
      <c r="B4127" t="str">
        <f>INDEX(Orders[Customer ID], MATCH(A4127, Orders[Order ID],0))</f>
        <v>CC-12430</v>
      </c>
      <c r="C4127" s="4">
        <f>INDEX(Orders[Order Date], MATCH(A4127, Orders[Order ID],0))</f>
        <v>42875</v>
      </c>
      <c r="D4127">
        <f>SUMIF(Orders[Order ID], A4127, Orders[Sales])</f>
        <v>868.452</v>
      </c>
      <c r="I4127" t="s">
        <v>3247</v>
      </c>
      <c r="J4127" t="s">
        <v>16</v>
      </c>
      <c r="K4127">
        <v>42875</v>
      </c>
      <c r="L4127">
        <v>868.452</v>
      </c>
    </row>
    <row r="4128" spans="1:12">
      <c r="A4128" t="str">
        <v>CA-2017-166709</v>
      </c>
      <c r="B4128" t="str">
        <f>INDEX(Orders[Customer ID], MATCH(A4128, Orders[Order ID],0))</f>
        <v>HL-15040</v>
      </c>
      <c r="C4128" s="4">
        <f>INDEX(Orders[Order Date], MATCH(A4128, Orders[Order ID],0))</f>
        <v>43056</v>
      </c>
      <c r="D4128">
        <f>SUMIF(Orders[Order ID], A4128, Orders[Sales])</f>
        <v>10499.97</v>
      </c>
      <c r="I4128" t="s">
        <v>1175</v>
      </c>
      <c r="J4128" t="s">
        <v>1176</v>
      </c>
      <c r="K4128">
        <v>43056</v>
      </c>
      <c r="L4128">
        <v>10499.97</v>
      </c>
    </row>
    <row r="4129" spans="1:12">
      <c r="A4129" t="str">
        <v>CA-2017-166835</v>
      </c>
      <c r="B4129" t="str">
        <f>INDEX(Orders[Customer ID], MATCH(A4129, Orders[Order ID],0))</f>
        <v>DK-13375</v>
      </c>
      <c r="C4129" s="4">
        <f>INDEX(Orders[Order Date], MATCH(A4129, Orders[Order ID],0))</f>
        <v>43051</v>
      </c>
      <c r="D4129">
        <f>SUMIF(Orders[Order ID], A4129, Orders[Sales])</f>
        <v>221.024</v>
      </c>
      <c r="I4129" t="s">
        <v>1322</v>
      </c>
      <c r="J4129" t="s">
        <v>468</v>
      </c>
      <c r="K4129">
        <v>43051</v>
      </c>
      <c r="L4129">
        <v>221.024</v>
      </c>
    </row>
    <row r="4130" spans="1:12">
      <c r="A4130" t="str">
        <v>CA-2017-166849</v>
      </c>
      <c r="B4130" t="str">
        <f>INDEX(Orders[Customer ID], MATCH(A4130, Orders[Order ID],0))</f>
        <v>SJ-20125</v>
      </c>
      <c r="C4130" s="4">
        <f>INDEX(Orders[Order Date], MATCH(A4130, Orders[Order ID],0))</f>
        <v>42845</v>
      </c>
      <c r="D4130">
        <f>SUMIF(Orders[Order ID], A4130, Orders[Sales])</f>
        <v>44.4</v>
      </c>
      <c r="I4130" t="s">
        <v>3452</v>
      </c>
      <c r="J4130" t="s">
        <v>2027</v>
      </c>
      <c r="K4130">
        <v>42845</v>
      </c>
      <c r="L4130">
        <v>44.4</v>
      </c>
    </row>
    <row r="4131" spans="1:12">
      <c r="A4131" t="str">
        <v>CA-2017-166856</v>
      </c>
      <c r="B4131" t="str">
        <f>INDEX(Orders[Customer ID], MATCH(A4131, Orders[Order ID],0))</f>
        <v>TS-21505</v>
      </c>
      <c r="C4131" s="4">
        <f>INDEX(Orders[Order Date], MATCH(A4131, Orders[Order ID],0))</f>
        <v>42996</v>
      </c>
      <c r="D4131">
        <f>SUMIF(Orders[Order ID], A4131, Orders[Sales])</f>
        <v>111.42</v>
      </c>
      <c r="I4131" t="s">
        <v>2192</v>
      </c>
      <c r="J4131" t="s">
        <v>309</v>
      </c>
      <c r="K4131">
        <v>42996</v>
      </c>
      <c r="L4131">
        <v>111.42</v>
      </c>
    </row>
    <row r="4132" spans="1:12">
      <c r="A4132" t="str">
        <v>CA-2017-166898</v>
      </c>
      <c r="B4132" t="str">
        <f>INDEX(Orders[Customer ID], MATCH(A4132, Orders[Order ID],0))</f>
        <v>KH-16630</v>
      </c>
      <c r="C4132" s="4">
        <f>INDEX(Orders[Order Date], MATCH(A4132, Orders[Order ID],0))</f>
        <v>42989</v>
      </c>
      <c r="D4132">
        <f>SUMIF(Orders[Order ID], A4132, Orders[Sales])</f>
        <v>163.392</v>
      </c>
      <c r="I4132" t="s">
        <v>2305</v>
      </c>
      <c r="J4132" t="s">
        <v>1543</v>
      </c>
      <c r="K4132">
        <v>42989</v>
      </c>
      <c r="L4132">
        <v>163.392</v>
      </c>
    </row>
    <row r="4133" spans="1:12">
      <c r="A4133" t="str">
        <v>CA-2017-166919</v>
      </c>
      <c r="B4133" t="str">
        <f>INDEX(Orders[Customer ID], MATCH(A4133, Orders[Order ID],0))</f>
        <v>AH-10210</v>
      </c>
      <c r="C4133" s="4">
        <f>INDEX(Orders[Order Date], MATCH(A4133, Orders[Order ID],0))</f>
        <v>43062</v>
      </c>
      <c r="D4133">
        <f>SUMIF(Orders[Order ID], A4133, Orders[Sales])</f>
        <v>195.96</v>
      </c>
      <c r="I4133" t="s">
        <v>1033</v>
      </c>
      <c r="J4133" t="s">
        <v>160</v>
      </c>
      <c r="K4133">
        <v>43062</v>
      </c>
      <c r="L4133">
        <v>195.96</v>
      </c>
    </row>
    <row r="4134" spans="1:12">
      <c r="A4134" t="str">
        <v>CA-2017-166926</v>
      </c>
      <c r="B4134" t="str">
        <f>INDEX(Orders[Customer ID], MATCH(A4134, Orders[Order ID],0))</f>
        <v>SO-20335</v>
      </c>
      <c r="C4134" s="4">
        <f>INDEX(Orders[Order Date], MATCH(A4134, Orders[Order ID],0))</f>
        <v>43070</v>
      </c>
      <c r="D4134">
        <f>SUMIF(Orders[Order ID], A4134, Orders[Sales])</f>
        <v>183.82</v>
      </c>
      <c r="I4134" t="s">
        <v>831</v>
      </c>
      <c r="J4134" t="s">
        <v>832</v>
      </c>
      <c r="K4134">
        <v>43070</v>
      </c>
      <c r="L4134">
        <v>183.82</v>
      </c>
    </row>
    <row r="4135" spans="1:12">
      <c r="A4135" t="str">
        <v>CA-2017-166933</v>
      </c>
      <c r="B4135" t="str">
        <f>INDEX(Orders[Customer ID], MATCH(A4135, Orders[Order ID],0))</f>
        <v>MG-17890</v>
      </c>
      <c r="C4135" s="4">
        <f>INDEX(Orders[Order Date], MATCH(A4135, Orders[Order ID],0))</f>
        <v>42849</v>
      </c>
      <c r="D4135">
        <f>SUMIF(Orders[Order ID], A4135, Orders[Sales])</f>
        <v>1.81</v>
      </c>
      <c r="I4135" t="s">
        <v>3426</v>
      </c>
      <c r="J4135" t="s">
        <v>2131</v>
      </c>
      <c r="K4135">
        <v>42849</v>
      </c>
      <c r="L4135">
        <v>1.81</v>
      </c>
    </row>
    <row r="4136" spans="1:12">
      <c r="A4136" t="str">
        <v>CA-2017-167003</v>
      </c>
      <c r="B4136" t="str">
        <f>INDEX(Orders[Customer ID], MATCH(A4136, Orders[Order ID],0))</f>
        <v>VS-21820</v>
      </c>
      <c r="C4136" s="4">
        <f>INDEX(Orders[Order Date], MATCH(A4136, Orders[Order ID],0))</f>
        <v>42878</v>
      </c>
      <c r="D4136">
        <f>SUMIF(Orders[Order ID], A4136, Orders[Sales])</f>
        <v>171.28800000000001</v>
      </c>
      <c r="I4136" t="s">
        <v>3234</v>
      </c>
      <c r="J4136" t="s">
        <v>3235</v>
      </c>
      <c r="K4136">
        <v>42878</v>
      </c>
      <c r="L4136">
        <v>171.28800000000001</v>
      </c>
    </row>
    <row r="4137" spans="1:12">
      <c r="A4137" t="str">
        <v>CA-2017-167017</v>
      </c>
      <c r="B4137" t="str">
        <f>INDEX(Orders[Customer ID], MATCH(A4137, Orders[Order ID],0))</f>
        <v>DC-12850</v>
      </c>
      <c r="C4137" s="4">
        <f>INDEX(Orders[Order Date], MATCH(A4137, Orders[Order ID],0))</f>
        <v>43062</v>
      </c>
      <c r="D4137">
        <f>SUMIF(Orders[Order ID], A4137, Orders[Sales])</f>
        <v>4.3600000000000003</v>
      </c>
      <c r="I4137" t="s">
        <v>1035</v>
      </c>
      <c r="J4137" t="s">
        <v>1036</v>
      </c>
      <c r="K4137">
        <v>43062</v>
      </c>
      <c r="L4137">
        <v>4.3600000000000003</v>
      </c>
    </row>
    <row r="4138" spans="1:12">
      <c r="A4138" t="str">
        <v>CA-2017-167080</v>
      </c>
      <c r="B4138" t="str">
        <f>INDEX(Orders[Customer ID], MATCH(A4138, Orders[Order ID],0))</f>
        <v>LC-16930</v>
      </c>
      <c r="C4138" s="4">
        <f>INDEX(Orders[Order Date], MATCH(A4138, Orders[Order ID],0))</f>
        <v>42896</v>
      </c>
      <c r="D4138">
        <f>SUMIF(Orders[Order ID], A4138, Orders[Sales])</f>
        <v>8.4</v>
      </c>
      <c r="I4138" t="s">
        <v>3123</v>
      </c>
      <c r="J4138" t="s">
        <v>1112</v>
      </c>
      <c r="K4138">
        <v>42896</v>
      </c>
      <c r="L4138">
        <v>8.4</v>
      </c>
    </row>
    <row r="4139" spans="1:12">
      <c r="A4139" t="str">
        <v>CA-2017-167094</v>
      </c>
      <c r="B4139" t="str">
        <f>INDEX(Orders[Customer ID], MATCH(A4139, Orders[Order ID],0))</f>
        <v>DK-12835</v>
      </c>
      <c r="C4139" s="4">
        <f>INDEX(Orders[Order Date], MATCH(A4139, Orders[Order ID],0))</f>
        <v>43029</v>
      </c>
      <c r="D4139">
        <f>SUMIF(Orders[Order ID], A4139, Orders[Sales])</f>
        <v>512.06400000000008</v>
      </c>
      <c r="I4139" t="s">
        <v>1706</v>
      </c>
      <c r="J4139" t="s">
        <v>533</v>
      </c>
      <c r="K4139">
        <v>43029</v>
      </c>
      <c r="L4139">
        <v>512.06400000000008</v>
      </c>
    </row>
    <row r="4140" spans="1:12">
      <c r="A4140" t="str">
        <v>CA-2017-167101</v>
      </c>
      <c r="B4140" t="str">
        <f>INDEX(Orders[Customer ID], MATCH(A4140, Orders[Order ID],0))</f>
        <v>BM-11650</v>
      </c>
      <c r="C4140" s="4">
        <f>INDEX(Orders[Order Date], MATCH(A4140, Orders[Order ID],0))</f>
        <v>42818</v>
      </c>
      <c r="D4140">
        <f>SUMIF(Orders[Order ID], A4140, Orders[Sales])</f>
        <v>247.92</v>
      </c>
      <c r="I4140" t="s">
        <v>3604</v>
      </c>
      <c r="J4140" t="s">
        <v>901</v>
      </c>
      <c r="K4140">
        <v>42818</v>
      </c>
      <c r="L4140">
        <v>247.92</v>
      </c>
    </row>
    <row r="4141" spans="1:12">
      <c r="A4141" t="str">
        <v>CA-2017-167150</v>
      </c>
      <c r="B4141" t="str">
        <f>INDEX(Orders[Customer ID], MATCH(A4141, Orders[Order ID],0))</f>
        <v>BP-11185</v>
      </c>
      <c r="C4141" s="4">
        <f>INDEX(Orders[Order Date], MATCH(A4141, Orders[Order ID],0))</f>
        <v>43079</v>
      </c>
      <c r="D4141">
        <f>SUMIF(Orders[Order ID], A4141, Orders[Sales])</f>
        <v>85.503999999999991</v>
      </c>
      <c r="I4141" t="s">
        <v>486</v>
      </c>
      <c r="J4141" t="s">
        <v>45</v>
      </c>
      <c r="K4141">
        <v>43079</v>
      </c>
      <c r="L4141">
        <v>85.503999999999991</v>
      </c>
    </row>
    <row r="4142" spans="1:12">
      <c r="A4142" t="str">
        <v>CA-2017-167227</v>
      </c>
      <c r="B4142" t="str">
        <f>INDEX(Orders[Customer ID], MATCH(A4142, Orders[Order ID],0))</f>
        <v>NP-18670</v>
      </c>
      <c r="C4142" s="4">
        <f>INDEX(Orders[Order Date], MATCH(A4142, Orders[Order ID],0))</f>
        <v>43041</v>
      </c>
      <c r="D4142">
        <f>SUMIF(Orders[Order ID], A4142, Orders[Sales])</f>
        <v>95.660000000000011</v>
      </c>
      <c r="I4142" t="s">
        <v>1572</v>
      </c>
      <c r="J4142" t="s">
        <v>1573</v>
      </c>
      <c r="K4142">
        <v>43041</v>
      </c>
      <c r="L4142">
        <v>95.660000000000011</v>
      </c>
    </row>
    <row r="4143" spans="1:12">
      <c r="A4143" t="str">
        <v>CA-2017-167381</v>
      </c>
      <c r="B4143" t="str">
        <f>INDEX(Orders[Customer ID], MATCH(A4143, Orders[Order ID],0))</f>
        <v>EH-14005</v>
      </c>
      <c r="C4143" s="4">
        <f>INDEX(Orders[Order Date], MATCH(A4143, Orders[Order ID],0))</f>
        <v>43000</v>
      </c>
      <c r="D4143">
        <f>SUMIF(Orders[Order ID], A4143, Orders[Sales])</f>
        <v>269.68</v>
      </c>
      <c r="I4143" t="s">
        <v>2121</v>
      </c>
      <c r="J4143" t="s">
        <v>76</v>
      </c>
      <c r="K4143">
        <v>43000</v>
      </c>
      <c r="L4143">
        <v>269.68</v>
      </c>
    </row>
    <row r="4144" spans="1:12">
      <c r="A4144" t="str">
        <v>CA-2017-167395</v>
      </c>
      <c r="B4144" t="str">
        <f>INDEX(Orders[Customer ID], MATCH(A4144, Orders[Order ID],0))</f>
        <v>KM-16720</v>
      </c>
      <c r="C4144" s="4">
        <f>INDEX(Orders[Order Date], MATCH(A4144, Orders[Order ID],0))</f>
        <v>43071</v>
      </c>
      <c r="D4144">
        <f>SUMIF(Orders[Order ID], A4144, Orders[Sales])</f>
        <v>1271.1699999999998</v>
      </c>
      <c r="I4144" t="s">
        <v>792</v>
      </c>
      <c r="J4144" t="s">
        <v>793</v>
      </c>
      <c r="K4144">
        <v>43071</v>
      </c>
      <c r="L4144">
        <v>1271.1699999999998</v>
      </c>
    </row>
    <row r="4145" spans="1:12">
      <c r="A4145" t="str">
        <v>CA-2017-167542</v>
      </c>
      <c r="B4145" t="str">
        <f>INDEX(Orders[Customer ID], MATCH(A4145, Orders[Order ID],0))</f>
        <v>KD-16495</v>
      </c>
      <c r="C4145" s="4">
        <f>INDEX(Orders[Order Date], MATCH(A4145, Orders[Order ID],0))</f>
        <v>42960</v>
      </c>
      <c r="D4145">
        <f>SUMIF(Orders[Order ID], A4145, Orders[Sales])</f>
        <v>17.544</v>
      </c>
      <c r="I4145" t="s">
        <v>2659</v>
      </c>
      <c r="J4145" t="s">
        <v>2347</v>
      </c>
      <c r="K4145">
        <v>42960</v>
      </c>
      <c r="L4145">
        <v>17.544</v>
      </c>
    </row>
    <row r="4146" spans="1:12">
      <c r="A4146" t="str">
        <v>CA-2017-167549</v>
      </c>
      <c r="B4146" t="str">
        <f>INDEX(Orders[Customer ID], MATCH(A4146, Orders[Order ID],0))</f>
        <v>EM-14200</v>
      </c>
      <c r="C4146" s="4">
        <f>INDEX(Orders[Order Date], MATCH(A4146, Orders[Order ID],0))</f>
        <v>42941</v>
      </c>
      <c r="D4146">
        <f>SUMIF(Orders[Order ID], A4146, Orders[Sales])</f>
        <v>298.11599999999999</v>
      </c>
      <c r="I4146" t="s">
        <v>2785</v>
      </c>
      <c r="J4146" t="s">
        <v>2786</v>
      </c>
      <c r="K4146">
        <v>42941</v>
      </c>
      <c r="L4146">
        <v>298.11599999999999</v>
      </c>
    </row>
    <row r="4147" spans="1:12">
      <c r="A4147" t="str">
        <v>CA-2017-167626</v>
      </c>
      <c r="B4147" t="str">
        <f>INDEX(Orders[Customer ID], MATCH(A4147, Orders[Order ID],0))</f>
        <v>MY-18295</v>
      </c>
      <c r="C4147" s="4">
        <f>INDEX(Orders[Order Date], MATCH(A4147, Orders[Order ID],0))</f>
        <v>42981</v>
      </c>
      <c r="D4147">
        <f>SUMIF(Orders[Order ID], A4147, Orders[Sales])</f>
        <v>109.70399999999999</v>
      </c>
      <c r="I4147" t="s">
        <v>2466</v>
      </c>
      <c r="J4147" t="s">
        <v>1741</v>
      </c>
      <c r="K4147">
        <v>42981</v>
      </c>
      <c r="L4147">
        <v>109.70399999999999</v>
      </c>
    </row>
    <row r="4148" spans="1:12">
      <c r="A4148" t="str">
        <v>CA-2017-167640</v>
      </c>
      <c r="B4148" t="str">
        <f>INDEX(Orders[Customer ID], MATCH(A4148, Orders[Order ID],0))</f>
        <v>FC-14245</v>
      </c>
      <c r="C4148" s="4">
        <f>INDEX(Orders[Order Date], MATCH(A4148, Orders[Order ID],0))</f>
        <v>42800</v>
      </c>
      <c r="D4148">
        <f>SUMIF(Orders[Order ID], A4148, Orders[Sales])</f>
        <v>528.71399999999994</v>
      </c>
      <c r="I4148" t="s">
        <v>3707</v>
      </c>
      <c r="J4148" t="s">
        <v>1718</v>
      </c>
      <c r="K4148">
        <v>42800</v>
      </c>
      <c r="L4148">
        <v>528.71399999999994</v>
      </c>
    </row>
    <row r="4149" spans="1:12">
      <c r="A4149" t="str">
        <v>CA-2017-167661</v>
      </c>
      <c r="B4149" t="str">
        <f>INDEX(Orders[Customer ID], MATCH(A4149, Orders[Order ID],0))</f>
        <v>MP-18175</v>
      </c>
      <c r="C4149" s="4">
        <f>INDEX(Orders[Order Date], MATCH(A4149, Orders[Order ID],0))</f>
        <v>43013</v>
      </c>
      <c r="D4149">
        <f>SUMIF(Orders[Order ID], A4149, Orders[Sales])</f>
        <v>121.816</v>
      </c>
      <c r="I4149" t="s">
        <v>1909</v>
      </c>
      <c r="J4149" t="s">
        <v>410</v>
      </c>
      <c r="K4149">
        <v>43013</v>
      </c>
      <c r="L4149">
        <v>121.816</v>
      </c>
    </row>
    <row r="4150" spans="1:12">
      <c r="A4150" t="str">
        <v>CA-2017-167668</v>
      </c>
      <c r="B4150" t="str">
        <f>INDEX(Orders[Customer ID], MATCH(A4150, Orders[Order ID],0))</f>
        <v>TC-21295</v>
      </c>
      <c r="C4150" s="4">
        <f>INDEX(Orders[Order Date], MATCH(A4150, Orders[Order ID],0))</f>
        <v>42861</v>
      </c>
      <c r="D4150">
        <f>SUMIF(Orders[Order ID], A4150, Orders[Sales])</f>
        <v>59.2</v>
      </c>
      <c r="I4150" t="s">
        <v>3341</v>
      </c>
      <c r="J4150" t="s">
        <v>712</v>
      </c>
      <c r="K4150">
        <v>42861</v>
      </c>
      <c r="L4150">
        <v>59.2</v>
      </c>
    </row>
    <row r="4151" spans="1:12">
      <c r="A4151" t="str">
        <v>CA-2017-167703</v>
      </c>
      <c r="B4151" t="str">
        <f>INDEX(Orders[Customer ID], MATCH(A4151, Orders[Order ID],0))</f>
        <v>MC-17575</v>
      </c>
      <c r="C4151" s="4">
        <f>INDEX(Orders[Order Date], MATCH(A4151, Orders[Order ID],0))</f>
        <v>42769</v>
      </c>
      <c r="D4151">
        <f>SUMIF(Orders[Order ID], A4151, Orders[Sales])</f>
        <v>290.78100000000001</v>
      </c>
      <c r="I4151" t="s">
        <v>3809</v>
      </c>
      <c r="J4151" t="s">
        <v>718</v>
      </c>
      <c r="K4151">
        <v>42769</v>
      </c>
      <c r="L4151">
        <v>290.78100000000001</v>
      </c>
    </row>
    <row r="4152" spans="1:12">
      <c r="A4152" t="str">
        <v>CA-2017-167752</v>
      </c>
      <c r="B4152" t="str">
        <f>INDEX(Orders[Customer ID], MATCH(A4152, Orders[Order ID],0))</f>
        <v>RW-19690</v>
      </c>
      <c r="C4152" s="4">
        <f>INDEX(Orders[Order Date], MATCH(A4152, Orders[Order ID],0))</f>
        <v>42750</v>
      </c>
      <c r="D4152">
        <f>SUMIF(Orders[Order ID], A4152, Orders[Sales])</f>
        <v>1958.5440000000001</v>
      </c>
      <c r="I4152" t="s">
        <v>3881</v>
      </c>
      <c r="J4152" t="s">
        <v>1838</v>
      </c>
      <c r="K4152">
        <v>42750</v>
      </c>
      <c r="L4152">
        <v>1958.5440000000001</v>
      </c>
    </row>
    <row r="4153" spans="1:12">
      <c r="A4153" t="str">
        <v>CA-2017-167871</v>
      </c>
      <c r="B4153" t="str">
        <f>INDEX(Orders[Customer ID], MATCH(A4153, Orders[Order ID],0))</f>
        <v>AF-10870</v>
      </c>
      <c r="C4153" s="4">
        <f>INDEX(Orders[Order Date], MATCH(A4153, Orders[Order ID],0))</f>
        <v>43057</v>
      </c>
      <c r="D4153">
        <f>SUMIF(Orders[Order ID], A4153, Orders[Sales])</f>
        <v>47.328000000000003</v>
      </c>
      <c r="I4153" t="s">
        <v>1149</v>
      </c>
      <c r="J4153" t="s">
        <v>1109</v>
      </c>
      <c r="K4153">
        <v>43057</v>
      </c>
      <c r="L4153">
        <v>47.328000000000003</v>
      </c>
    </row>
    <row r="4154" spans="1:12">
      <c r="A4154" t="str">
        <v>CA-2017-167899</v>
      </c>
      <c r="B4154" t="str">
        <f>INDEX(Orders[Customer ID], MATCH(A4154, Orders[Order ID],0))</f>
        <v>JG-15805</v>
      </c>
      <c r="C4154" s="4">
        <f>INDEX(Orders[Order Date], MATCH(A4154, Orders[Order ID],0))</f>
        <v>42876</v>
      </c>
      <c r="D4154">
        <f>SUMIF(Orders[Order ID], A4154, Orders[Sales])</f>
        <v>538.02</v>
      </c>
      <c r="I4154" t="s">
        <v>3242</v>
      </c>
      <c r="J4154" t="s">
        <v>3243</v>
      </c>
      <c r="K4154">
        <v>42876</v>
      </c>
      <c r="L4154">
        <v>538.02</v>
      </c>
    </row>
    <row r="4155" spans="1:12">
      <c r="A4155" t="str">
        <v>CA-2017-167913</v>
      </c>
      <c r="B4155" t="str">
        <f>INDEX(Orders[Customer ID], MATCH(A4155, Orders[Order ID],0))</f>
        <v>JL-15835</v>
      </c>
      <c r="C4155" s="4">
        <f>INDEX(Orders[Order Date], MATCH(A4155, Orders[Order ID],0))</f>
        <v>42946</v>
      </c>
      <c r="D4155">
        <f>SUMIF(Orders[Order ID], A4155, Orders[Sales])</f>
        <v>356.65</v>
      </c>
      <c r="I4155" t="s">
        <v>2748</v>
      </c>
      <c r="J4155" t="s">
        <v>565</v>
      </c>
      <c r="K4155">
        <v>42946</v>
      </c>
      <c r="L4155">
        <v>356.65</v>
      </c>
    </row>
    <row r="4156" spans="1:12">
      <c r="A4156" t="str">
        <v>CA-2017-167941</v>
      </c>
      <c r="B4156" t="str">
        <f>INDEX(Orders[Customer ID], MATCH(A4156, Orders[Order ID],0))</f>
        <v>JF-15565</v>
      </c>
      <c r="C4156" s="4">
        <f>INDEX(Orders[Order Date], MATCH(A4156, Orders[Order ID],0))</f>
        <v>43045</v>
      </c>
      <c r="D4156">
        <f>SUMIF(Orders[Order ID], A4156, Orders[Sales])</f>
        <v>831.36800000000017</v>
      </c>
      <c r="I4156" t="s">
        <v>1422</v>
      </c>
      <c r="J4156" t="s">
        <v>1423</v>
      </c>
      <c r="K4156">
        <v>43045</v>
      </c>
      <c r="L4156">
        <v>831.36800000000017</v>
      </c>
    </row>
    <row r="4157" spans="1:12">
      <c r="A4157" t="str">
        <v>CA-2017-167976</v>
      </c>
      <c r="B4157" t="str">
        <f>INDEX(Orders[Customer ID], MATCH(A4157, Orders[Order ID],0))</f>
        <v>JL-15505</v>
      </c>
      <c r="C4157" s="4">
        <f>INDEX(Orders[Order Date], MATCH(A4157, Orders[Order ID],0))</f>
        <v>43050</v>
      </c>
      <c r="D4157">
        <f>SUMIF(Orders[Order ID], A4157, Orders[Sales])</f>
        <v>25.5</v>
      </c>
      <c r="I4157" t="s">
        <v>1349</v>
      </c>
      <c r="J4157" t="s">
        <v>1350</v>
      </c>
      <c r="K4157">
        <v>43050</v>
      </c>
      <c r="L4157">
        <v>25.5</v>
      </c>
    </row>
    <row r="4158" spans="1:12">
      <c r="A4158" t="str">
        <v>CA-2017-168102</v>
      </c>
      <c r="B4158" t="str">
        <f>INDEX(Orders[Customer ID], MATCH(A4158, Orders[Order ID],0))</f>
        <v>CP-12340</v>
      </c>
      <c r="C4158" s="4">
        <f>INDEX(Orders[Order Date], MATCH(A4158, Orders[Order ID],0))</f>
        <v>42849</v>
      </c>
      <c r="D4158">
        <f>SUMIF(Orders[Order ID], A4158, Orders[Sales])</f>
        <v>113.568</v>
      </c>
      <c r="I4158" t="s">
        <v>3425</v>
      </c>
      <c r="J4158" t="s">
        <v>2790</v>
      </c>
      <c r="K4158">
        <v>42849</v>
      </c>
      <c r="L4158">
        <v>113.568</v>
      </c>
    </row>
    <row r="4159" spans="1:12">
      <c r="A4159" t="str">
        <v>CA-2017-168109</v>
      </c>
      <c r="B4159" t="str">
        <f>INDEX(Orders[Customer ID], MATCH(A4159, Orders[Order ID],0))</f>
        <v>JK-15640</v>
      </c>
      <c r="C4159" s="4">
        <f>INDEX(Orders[Order Date], MATCH(A4159, Orders[Order ID],0))</f>
        <v>42919</v>
      </c>
      <c r="D4159">
        <f>SUMIF(Orders[Order ID], A4159, Orders[Sales])</f>
        <v>4150.9719999999998</v>
      </c>
      <c r="I4159" t="s">
        <v>2931</v>
      </c>
      <c r="J4159" t="s">
        <v>2932</v>
      </c>
      <c r="K4159">
        <v>42919</v>
      </c>
      <c r="L4159">
        <v>4150.9719999999998</v>
      </c>
    </row>
    <row r="4160" spans="1:12">
      <c r="A4160" t="str">
        <v>CA-2017-168123</v>
      </c>
      <c r="B4160" t="str">
        <f>INDEX(Orders[Customer ID], MATCH(A4160, Orders[Order ID],0))</f>
        <v>JD-16060</v>
      </c>
      <c r="C4160" s="4">
        <f>INDEX(Orders[Order Date], MATCH(A4160, Orders[Order ID],0))</f>
        <v>42799</v>
      </c>
      <c r="D4160">
        <f>SUMIF(Orders[Order ID], A4160, Orders[Sales])</f>
        <v>375.71</v>
      </c>
      <c r="I4160" t="s">
        <v>3711</v>
      </c>
      <c r="J4160" t="s">
        <v>3712</v>
      </c>
      <c r="K4160">
        <v>42799</v>
      </c>
      <c r="L4160">
        <v>375.71</v>
      </c>
    </row>
    <row r="4161" spans="1:12">
      <c r="A4161" t="str">
        <v>CA-2017-168172</v>
      </c>
      <c r="B4161" t="str">
        <f>INDEX(Orders[Customer ID], MATCH(A4161, Orders[Order ID],0))</f>
        <v>SH-20395</v>
      </c>
      <c r="C4161" s="4">
        <f>INDEX(Orders[Order Date], MATCH(A4161, Orders[Order ID],0))</f>
        <v>42953</v>
      </c>
      <c r="D4161">
        <f>SUMIF(Orders[Order ID], A4161, Orders[Sales])</f>
        <v>70.12</v>
      </c>
      <c r="I4161" t="s">
        <v>2703</v>
      </c>
      <c r="J4161" t="s">
        <v>627</v>
      </c>
      <c r="K4161">
        <v>42953</v>
      </c>
      <c r="L4161">
        <v>70.12</v>
      </c>
    </row>
    <row r="4162" spans="1:12">
      <c r="A4162" t="str">
        <v>CA-2017-168179</v>
      </c>
      <c r="B4162" t="str">
        <f>INDEX(Orders[Customer ID], MATCH(A4162, Orders[Order ID],0))</f>
        <v>JB-16000</v>
      </c>
      <c r="C4162" s="4">
        <f>INDEX(Orders[Order Date], MATCH(A4162, Orders[Order ID],0))</f>
        <v>43041</v>
      </c>
      <c r="D4162">
        <f>SUMIF(Orders[Order ID], A4162, Orders[Sales])</f>
        <v>19.440000000000001</v>
      </c>
      <c r="I4162" t="s">
        <v>1564</v>
      </c>
      <c r="J4162" t="s">
        <v>1173</v>
      </c>
      <c r="K4162">
        <v>43041</v>
      </c>
      <c r="L4162">
        <v>19.440000000000001</v>
      </c>
    </row>
    <row r="4163" spans="1:12">
      <c r="A4163" t="str">
        <v>CA-2017-168193</v>
      </c>
      <c r="B4163" t="str">
        <f>INDEX(Orders[Customer ID], MATCH(A4163, Orders[Order ID],0))</f>
        <v>RM-19750</v>
      </c>
      <c r="C4163" s="4">
        <f>INDEX(Orders[Order Date], MATCH(A4163, Orders[Order ID],0))</f>
        <v>42800</v>
      </c>
      <c r="D4163">
        <f>SUMIF(Orders[Order ID], A4163, Orders[Sales])</f>
        <v>98.35</v>
      </c>
      <c r="I4163" t="s">
        <v>3703</v>
      </c>
      <c r="J4163" t="s">
        <v>3704</v>
      </c>
      <c r="K4163">
        <v>42800</v>
      </c>
      <c r="L4163">
        <v>98.35</v>
      </c>
    </row>
    <row r="4164" spans="1:12">
      <c r="A4164" t="str">
        <v>CA-2017-168228</v>
      </c>
      <c r="B4164" t="str">
        <f>INDEX(Orders[Customer ID], MATCH(A4164, Orders[Order ID],0))</f>
        <v>AP-10915</v>
      </c>
      <c r="C4164" s="4">
        <f>INDEX(Orders[Order Date], MATCH(A4164, Orders[Order ID],0))</f>
        <v>42852</v>
      </c>
      <c r="D4164">
        <f>SUMIF(Orders[Order ID], A4164, Orders[Sales])</f>
        <v>183.61</v>
      </c>
      <c r="I4164" t="s">
        <v>3410</v>
      </c>
      <c r="J4164" t="s">
        <v>2101</v>
      </c>
      <c r="K4164">
        <v>42852</v>
      </c>
      <c r="L4164">
        <v>183.61</v>
      </c>
    </row>
    <row r="4165" spans="1:12">
      <c r="A4165" t="str">
        <v>CA-2017-168389</v>
      </c>
      <c r="B4165" t="str">
        <f>INDEX(Orders[Customer ID], MATCH(A4165, Orders[Order ID],0))</f>
        <v>DV-13045</v>
      </c>
      <c r="C4165" s="4">
        <f>INDEX(Orders[Order Date], MATCH(A4165, Orders[Order ID],0))</f>
        <v>43080</v>
      </c>
      <c r="D4165">
        <f>SUMIF(Orders[Order ID], A4165, Orders[Sales])</f>
        <v>873.81099999999992</v>
      </c>
      <c r="I4165" t="s">
        <v>470</v>
      </c>
      <c r="J4165" t="s">
        <v>471</v>
      </c>
      <c r="K4165">
        <v>43080</v>
      </c>
      <c r="L4165">
        <v>873.81099999999992</v>
      </c>
    </row>
    <row r="4166" spans="1:12">
      <c r="A4166" t="str">
        <v>CA-2017-168396</v>
      </c>
      <c r="B4166" t="str">
        <f>INDEX(Orders[Customer ID], MATCH(A4166, Orders[Order ID],0))</f>
        <v>BD-11725</v>
      </c>
      <c r="C4166" s="4">
        <f>INDEX(Orders[Order Date], MATCH(A4166, Orders[Order ID],0))</f>
        <v>42950</v>
      </c>
      <c r="D4166">
        <f>SUMIF(Orders[Order ID], A4166, Orders[Sales])</f>
        <v>175.70999999999998</v>
      </c>
      <c r="I4166" t="s">
        <v>2712</v>
      </c>
      <c r="J4166" t="s">
        <v>2021</v>
      </c>
      <c r="K4166">
        <v>42950</v>
      </c>
      <c r="L4166">
        <v>175.70999999999998</v>
      </c>
    </row>
    <row r="4167" spans="1:12">
      <c r="A4167" t="str">
        <v>CA-2017-168403</v>
      </c>
      <c r="B4167" t="str">
        <f>INDEX(Orders[Customer ID], MATCH(A4167, Orders[Order ID],0))</f>
        <v>DK-12835</v>
      </c>
      <c r="C4167" s="4">
        <f>INDEX(Orders[Order Date], MATCH(A4167, Orders[Order ID],0))</f>
        <v>42987</v>
      </c>
      <c r="D4167">
        <f>SUMIF(Orders[Order ID], A4167, Orders[Sales])</f>
        <v>42.28</v>
      </c>
      <c r="I4167" t="s">
        <v>2355</v>
      </c>
      <c r="J4167" t="s">
        <v>533</v>
      </c>
      <c r="K4167">
        <v>42987</v>
      </c>
      <c r="L4167">
        <v>42.28</v>
      </c>
    </row>
    <row r="4168" spans="1:12">
      <c r="A4168" t="str">
        <v>CA-2017-168641</v>
      </c>
      <c r="B4168" t="str">
        <f>INDEX(Orders[Customer ID], MATCH(A4168, Orders[Order ID],0))</f>
        <v>KA-16525</v>
      </c>
      <c r="C4168" s="4">
        <f>INDEX(Orders[Order Date], MATCH(A4168, Orders[Order ID],0))</f>
        <v>43063</v>
      </c>
      <c r="D4168">
        <f>SUMIF(Orders[Order ID], A4168, Orders[Sales])</f>
        <v>518.86800000000005</v>
      </c>
      <c r="I4168" t="s">
        <v>991</v>
      </c>
      <c r="J4168" t="s">
        <v>992</v>
      </c>
      <c r="K4168">
        <v>43063</v>
      </c>
      <c r="L4168">
        <v>518.86800000000005</v>
      </c>
    </row>
    <row r="4169" spans="1:12">
      <c r="A4169" t="str">
        <v>CA-2017-168655</v>
      </c>
      <c r="B4169" t="str">
        <f>INDEX(Orders[Customer ID], MATCH(A4169, Orders[Order ID],0))</f>
        <v>ML-18040</v>
      </c>
      <c r="C4169" s="4">
        <f>INDEX(Orders[Order Date], MATCH(A4169, Orders[Order ID],0))</f>
        <v>43020</v>
      </c>
      <c r="D4169">
        <f>SUMIF(Orders[Order ID], A4169, Orders[Sales])</f>
        <v>674.87199999999996</v>
      </c>
      <c r="I4169" t="s">
        <v>1831</v>
      </c>
      <c r="J4169" t="s">
        <v>1832</v>
      </c>
      <c r="K4169">
        <v>43020</v>
      </c>
      <c r="L4169">
        <v>674.87199999999996</v>
      </c>
    </row>
    <row r="4170" spans="1:12">
      <c r="A4170" t="str">
        <v>CA-2017-168739</v>
      </c>
      <c r="B4170" t="str">
        <f>INDEX(Orders[Customer ID], MATCH(A4170, Orders[Order ID],0))</f>
        <v>HZ-14950</v>
      </c>
      <c r="C4170" s="4">
        <f>INDEX(Orders[Order Date], MATCH(A4170, Orders[Order ID],0))</f>
        <v>42884</v>
      </c>
      <c r="D4170">
        <f>SUMIF(Orders[Order ID], A4170, Orders[Sales])</f>
        <v>65.424000000000007</v>
      </c>
      <c r="I4170" t="s">
        <v>3195</v>
      </c>
      <c r="J4170" t="s">
        <v>961</v>
      </c>
      <c r="K4170">
        <v>42884</v>
      </c>
      <c r="L4170">
        <v>65.424000000000007</v>
      </c>
    </row>
    <row r="4171" spans="1:12">
      <c r="A4171" t="str">
        <v>CA-2017-168837</v>
      </c>
      <c r="B4171" t="str">
        <f>INDEX(Orders[Customer ID], MATCH(A4171, Orders[Order ID],0))</f>
        <v>JW-15955</v>
      </c>
      <c r="C4171" s="4">
        <f>INDEX(Orders[Order Date], MATCH(A4171, Orders[Order ID],0))</f>
        <v>43022</v>
      </c>
      <c r="D4171">
        <f>SUMIF(Orders[Order ID], A4171, Orders[Sales])</f>
        <v>9.4600000000000009</v>
      </c>
      <c r="I4171" t="s">
        <v>1804</v>
      </c>
      <c r="J4171" t="s">
        <v>121</v>
      </c>
      <c r="K4171">
        <v>43022</v>
      </c>
      <c r="L4171">
        <v>9.4600000000000009</v>
      </c>
    </row>
    <row r="4172" spans="1:12">
      <c r="A4172" t="str">
        <v>CA-2017-168858</v>
      </c>
      <c r="B4172" t="str">
        <f>INDEX(Orders[Customer ID], MATCH(A4172, Orders[Order ID],0))</f>
        <v>JD-16150</v>
      </c>
      <c r="C4172" s="4">
        <f>INDEX(Orders[Order Date], MATCH(A4172, Orders[Order ID],0))</f>
        <v>43058</v>
      </c>
      <c r="D4172">
        <f>SUMIF(Orders[Order ID], A4172, Orders[Sales])</f>
        <v>2521.4799999999996</v>
      </c>
      <c r="I4172" t="s">
        <v>1121</v>
      </c>
      <c r="J4172" t="s">
        <v>1122</v>
      </c>
      <c r="K4172">
        <v>43058</v>
      </c>
      <c r="L4172">
        <v>2521.4799999999996</v>
      </c>
    </row>
    <row r="4173" spans="1:12">
      <c r="A4173" t="str">
        <v>CA-2017-168900</v>
      </c>
      <c r="B4173" t="str">
        <f>INDEX(Orders[Customer ID], MATCH(A4173, Orders[Order ID],0))</f>
        <v>SH-20395</v>
      </c>
      <c r="C4173" s="4">
        <f>INDEX(Orders[Order Date], MATCH(A4173, Orders[Order ID],0))</f>
        <v>42859</v>
      </c>
      <c r="D4173">
        <f>SUMIF(Orders[Order ID], A4173, Orders[Sales])</f>
        <v>2.3130000000000002</v>
      </c>
      <c r="I4173" t="s">
        <v>3363</v>
      </c>
      <c r="J4173" t="s">
        <v>627</v>
      </c>
      <c r="K4173">
        <v>42859</v>
      </c>
      <c r="L4173">
        <v>2.3130000000000002</v>
      </c>
    </row>
    <row r="4174" spans="1:12">
      <c r="A4174" t="str">
        <v>CA-2017-168942</v>
      </c>
      <c r="B4174" t="str">
        <f>INDEX(Orders[Customer ID], MATCH(A4174, Orders[Order ID],0))</f>
        <v>EM-13960</v>
      </c>
      <c r="C4174" s="4">
        <f>INDEX(Orders[Order Date], MATCH(A4174, Orders[Order ID],0))</f>
        <v>42948</v>
      </c>
      <c r="D4174">
        <f>SUMIF(Orders[Order ID], A4174, Orders[Sales])</f>
        <v>186.54</v>
      </c>
      <c r="I4174" t="s">
        <v>2727</v>
      </c>
      <c r="J4174" t="s">
        <v>2728</v>
      </c>
      <c r="K4174">
        <v>42948</v>
      </c>
      <c r="L4174">
        <v>186.54</v>
      </c>
    </row>
    <row r="4175" spans="1:12">
      <c r="A4175" t="str">
        <v>CA-2017-169005</v>
      </c>
      <c r="B4175" t="str">
        <f>INDEX(Orders[Customer ID], MATCH(A4175, Orders[Order ID],0))</f>
        <v>BG-11035</v>
      </c>
      <c r="C4175" s="4">
        <f>INDEX(Orders[Order Date], MATCH(A4175, Orders[Order ID],0))</f>
        <v>43041</v>
      </c>
      <c r="D4175">
        <f>SUMIF(Orders[Order ID], A4175, Orders[Sales])</f>
        <v>5.56</v>
      </c>
      <c r="I4175" t="s">
        <v>1575</v>
      </c>
      <c r="J4175" t="s">
        <v>778</v>
      </c>
      <c r="K4175">
        <v>43041</v>
      </c>
      <c r="L4175">
        <v>5.56</v>
      </c>
    </row>
    <row r="4176" spans="1:12">
      <c r="A4176" t="str">
        <v>CA-2017-169012</v>
      </c>
      <c r="B4176" t="str">
        <f>INDEX(Orders[Customer ID], MATCH(A4176, Orders[Order ID],0))</f>
        <v>BF-11275</v>
      </c>
      <c r="C4176" s="4">
        <f>INDEX(Orders[Order Date], MATCH(A4176, Orders[Order ID],0))</f>
        <v>42926</v>
      </c>
      <c r="D4176">
        <f>SUMIF(Orders[Order ID], A4176, Orders[Sales])</f>
        <v>41.91</v>
      </c>
      <c r="I4176" t="s">
        <v>2882</v>
      </c>
      <c r="J4176" t="s">
        <v>1522</v>
      </c>
      <c r="K4176">
        <v>42926</v>
      </c>
      <c r="L4176">
        <v>41.91</v>
      </c>
    </row>
    <row r="4177" spans="1:12">
      <c r="A4177" t="str">
        <v>CA-2017-169054</v>
      </c>
      <c r="B4177" t="str">
        <f>INDEX(Orders[Customer ID], MATCH(A4177, Orders[Order ID],0))</f>
        <v>MO-17800</v>
      </c>
      <c r="C4177" s="4">
        <f>INDEX(Orders[Order Date], MATCH(A4177, Orders[Order ID],0))</f>
        <v>42847</v>
      </c>
      <c r="D4177">
        <f>SUMIF(Orders[Order ID], A4177, Orders[Sales])</f>
        <v>254.352</v>
      </c>
      <c r="I4177" t="s">
        <v>3444</v>
      </c>
      <c r="J4177" t="s">
        <v>2207</v>
      </c>
      <c r="K4177">
        <v>42847</v>
      </c>
      <c r="L4177">
        <v>254.352</v>
      </c>
    </row>
    <row r="4178" spans="1:12">
      <c r="A4178" t="str">
        <v>CA-2017-169124</v>
      </c>
      <c r="B4178" t="str">
        <f>INDEX(Orders[Customer ID], MATCH(A4178, Orders[Order ID],0))</f>
        <v>MB-17305</v>
      </c>
      <c r="C4178" s="4">
        <f>INDEX(Orders[Order Date], MATCH(A4178, Orders[Order ID],0))</f>
        <v>42919</v>
      </c>
      <c r="D4178">
        <f>SUMIF(Orders[Order ID], A4178, Orders[Sales])</f>
        <v>129.38999999999999</v>
      </c>
      <c r="I4178" t="s">
        <v>2934</v>
      </c>
      <c r="J4178" t="s">
        <v>1313</v>
      </c>
      <c r="K4178">
        <v>42919</v>
      </c>
      <c r="L4178">
        <v>129.38999999999999</v>
      </c>
    </row>
    <row r="4179" spans="1:12">
      <c r="A4179" t="str">
        <v>CA-2017-169264</v>
      </c>
      <c r="B4179" t="str">
        <f>INDEX(Orders[Customer ID], MATCH(A4179, Orders[Order ID],0))</f>
        <v>NP-18700</v>
      </c>
      <c r="C4179" s="4">
        <f>INDEX(Orders[Order Date], MATCH(A4179, Orders[Order ID],0))</f>
        <v>42961</v>
      </c>
      <c r="D4179">
        <f>SUMIF(Orders[Order ID], A4179, Orders[Sales])</f>
        <v>22.439999999999998</v>
      </c>
      <c r="I4179" t="s">
        <v>2654</v>
      </c>
      <c r="J4179" t="s">
        <v>2655</v>
      </c>
      <c r="K4179">
        <v>42961</v>
      </c>
      <c r="L4179">
        <v>22.439999999999998</v>
      </c>
    </row>
    <row r="4180" spans="1:12">
      <c r="A4180" t="str">
        <v>CA-2017-169285</v>
      </c>
      <c r="B4180" t="str">
        <f>INDEX(Orders[Customer ID], MATCH(A4180, Orders[Order ID],0))</f>
        <v>RW-19690</v>
      </c>
      <c r="C4180" s="4">
        <f>INDEX(Orders[Order Date], MATCH(A4180, Orders[Order ID],0))</f>
        <v>42815</v>
      </c>
      <c r="D4180">
        <f>SUMIF(Orders[Order ID], A4180, Orders[Sales])</f>
        <v>283.17999999999995</v>
      </c>
      <c r="I4180" t="s">
        <v>3618</v>
      </c>
      <c r="J4180" t="s">
        <v>1838</v>
      </c>
      <c r="K4180">
        <v>42815</v>
      </c>
      <c r="L4180">
        <v>283.17999999999995</v>
      </c>
    </row>
    <row r="4181" spans="1:12">
      <c r="A4181" t="str">
        <v>CA-2017-169327</v>
      </c>
      <c r="B4181" t="str">
        <f>INDEX(Orders[Customer ID], MATCH(A4181, Orders[Order ID],0))</f>
        <v>MH-17290</v>
      </c>
      <c r="C4181" s="4">
        <f>INDEX(Orders[Order Date], MATCH(A4181, Orders[Order ID],0))</f>
        <v>42980</v>
      </c>
      <c r="D4181">
        <f>SUMIF(Orders[Order ID], A4181, Orders[Sales])</f>
        <v>702.52</v>
      </c>
      <c r="I4181" t="s">
        <v>2498</v>
      </c>
      <c r="J4181" t="s">
        <v>2499</v>
      </c>
      <c r="K4181">
        <v>42980</v>
      </c>
      <c r="L4181">
        <v>702.52</v>
      </c>
    </row>
    <row r="4182" spans="1:12">
      <c r="A4182" t="str">
        <v>CA-2017-169362</v>
      </c>
      <c r="B4182" t="str">
        <f>INDEX(Orders[Customer ID], MATCH(A4182, Orders[Order ID],0))</f>
        <v>SP-20860</v>
      </c>
      <c r="C4182" s="4">
        <f>INDEX(Orders[Order Date], MATCH(A4182, Orders[Order ID],0))</f>
        <v>43020</v>
      </c>
      <c r="D4182">
        <f>SUMIF(Orders[Order ID], A4182, Orders[Sales])</f>
        <v>39.984000000000002</v>
      </c>
      <c r="I4182" t="s">
        <v>1840</v>
      </c>
      <c r="J4182" t="s">
        <v>1841</v>
      </c>
      <c r="K4182">
        <v>43020</v>
      </c>
      <c r="L4182">
        <v>39.984000000000002</v>
      </c>
    </row>
    <row r="4183" spans="1:12">
      <c r="A4183" t="str">
        <v>CA-2017-169404</v>
      </c>
      <c r="B4183" t="str">
        <f>INDEX(Orders[Customer ID], MATCH(A4183, Orders[Order ID],0))</f>
        <v>NC-18625</v>
      </c>
      <c r="C4183" s="4">
        <f>INDEX(Orders[Order Date], MATCH(A4183, Orders[Order ID],0))</f>
        <v>42834</v>
      </c>
      <c r="D4183">
        <f>SUMIF(Orders[Order ID], A4183, Orders[Sales])</f>
        <v>103.48</v>
      </c>
      <c r="I4183" t="s">
        <v>3517</v>
      </c>
      <c r="J4183" t="s">
        <v>3131</v>
      </c>
      <c r="K4183">
        <v>42834</v>
      </c>
      <c r="L4183">
        <v>103.48</v>
      </c>
    </row>
    <row r="4184" spans="1:12">
      <c r="A4184" t="str">
        <v>CA-2017-169411</v>
      </c>
      <c r="B4184" t="str">
        <f>INDEX(Orders[Customer ID], MATCH(A4184, Orders[Order ID],0))</f>
        <v>AC-10615</v>
      </c>
      <c r="C4184" s="4">
        <f>INDEX(Orders[Order Date], MATCH(A4184, Orders[Order ID],0))</f>
        <v>43093</v>
      </c>
      <c r="D4184">
        <f>SUMIF(Orders[Order ID], A4184, Orders[Sales])</f>
        <v>37.93</v>
      </c>
      <c r="I4184" t="s">
        <v>165</v>
      </c>
      <c r="J4184" t="s">
        <v>166</v>
      </c>
      <c r="K4184">
        <v>43093</v>
      </c>
      <c r="L4184">
        <v>37.93</v>
      </c>
    </row>
    <row r="4185" spans="1:12">
      <c r="A4185" t="str">
        <v>CA-2017-169439</v>
      </c>
      <c r="B4185" t="str">
        <f>INDEX(Orders[Customer ID], MATCH(A4185, Orders[Order ID],0))</f>
        <v>LC-17140</v>
      </c>
      <c r="C4185" s="4">
        <f>INDEX(Orders[Order Date], MATCH(A4185, Orders[Order ID],0))</f>
        <v>42987</v>
      </c>
      <c r="D4185">
        <f>SUMIF(Orders[Order ID], A4185, Orders[Sales])</f>
        <v>92.031999999999996</v>
      </c>
      <c r="I4185" t="s">
        <v>2350</v>
      </c>
      <c r="J4185" t="s">
        <v>349</v>
      </c>
      <c r="K4185">
        <v>42987</v>
      </c>
      <c r="L4185">
        <v>92.031999999999996</v>
      </c>
    </row>
    <row r="4186" spans="1:12">
      <c r="A4186" t="str">
        <v>CA-2017-169474</v>
      </c>
      <c r="B4186" t="str">
        <f>INDEX(Orders[Customer ID], MATCH(A4186, Orders[Order ID],0))</f>
        <v>JF-15355</v>
      </c>
      <c r="C4186" s="4">
        <f>INDEX(Orders[Order Date], MATCH(A4186, Orders[Order ID],0))</f>
        <v>42770</v>
      </c>
      <c r="D4186">
        <f>SUMIF(Orders[Order ID], A4186, Orders[Sales])</f>
        <v>32.67</v>
      </c>
      <c r="I4186" t="s">
        <v>3808</v>
      </c>
      <c r="J4186" t="s">
        <v>2223</v>
      </c>
      <c r="K4186">
        <v>42770</v>
      </c>
      <c r="L4186">
        <v>32.67</v>
      </c>
    </row>
    <row r="4187" spans="1:12">
      <c r="A4187" t="str">
        <v>CA-2017-169607</v>
      </c>
      <c r="B4187" t="str">
        <f>INDEX(Orders[Customer ID], MATCH(A4187, Orders[Order ID],0))</f>
        <v>CA-12265</v>
      </c>
      <c r="C4187" s="4">
        <f>INDEX(Orders[Order Date], MATCH(A4187, Orders[Order ID],0))</f>
        <v>43020</v>
      </c>
      <c r="D4187">
        <f>SUMIF(Orders[Order ID], A4187, Orders[Sales])</f>
        <v>9.9600000000000009</v>
      </c>
      <c r="I4187" t="s">
        <v>1853</v>
      </c>
      <c r="J4187" t="s">
        <v>1485</v>
      </c>
      <c r="K4187">
        <v>43020</v>
      </c>
      <c r="L4187">
        <v>9.9600000000000009</v>
      </c>
    </row>
    <row r="4188" spans="1:12">
      <c r="A4188" t="str">
        <v>CA-2017-169691</v>
      </c>
      <c r="B4188" t="str">
        <f>INDEX(Orders[Customer ID], MATCH(A4188, Orders[Order ID],0))</f>
        <v>Dp-13240</v>
      </c>
      <c r="C4188" s="4">
        <f>INDEX(Orders[Order Date], MATCH(A4188, Orders[Order ID],0))</f>
        <v>42901</v>
      </c>
      <c r="D4188">
        <f>SUMIF(Orders[Order ID], A4188, Orders[Sales])</f>
        <v>146.88999999999999</v>
      </c>
      <c r="I4188" t="s">
        <v>3074</v>
      </c>
      <c r="J4188" t="s">
        <v>1885</v>
      </c>
      <c r="K4188">
        <v>42901</v>
      </c>
      <c r="L4188">
        <v>146.88999999999999</v>
      </c>
    </row>
    <row r="4189" spans="1:12">
      <c r="A4189" t="str">
        <v>CA-2017-169810</v>
      </c>
      <c r="B4189" t="str">
        <f>INDEX(Orders[Customer ID], MATCH(A4189, Orders[Order ID],0))</f>
        <v>RB-19360</v>
      </c>
      <c r="C4189" s="4">
        <f>INDEX(Orders[Order Date], MATCH(A4189, Orders[Order ID],0))</f>
        <v>42941</v>
      </c>
      <c r="D4189">
        <f>SUMIF(Orders[Order ID], A4189, Orders[Sales])</f>
        <v>20.23</v>
      </c>
      <c r="I4189" t="s">
        <v>2777</v>
      </c>
      <c r="J4189" t="s">
        <v>2042</v>
      </c>
      <c r="K4189">
        <v>42941</v>
      </c>
      <c r="L4189">
        <v>20.23</v>
      </c>
    </row>
    <row r="4190" spans="1:12">
      <c r="A4190" t="str">
        <v>CA-2017-169817</v>
      </c>
      <c r="B4190" t="str">
        <f>INDEX(Orders[Customer ID], MATCH(A4190, Orders[Order ID],0))</f>
        <v>EB-13870</v>
      </c>
      <c r="C4190" s="4">
        <f>INDEX(Orders[Order Date], MATCH(A4190, Orders[Order ID],0))</f>
        <v>42999</v>
      </c>
      <c r="D4190">
        <f>SUMIF(Orders[Order ID], A4190, Orders[Sales])</f>
        <v>1.9079999999999999</v>
      </c>
      <c r="I4190" t="s">
        <v>2144</v>
      </c>
      <c r="J4190" t="s">
        <v>2145</v>
      </c>
      <c r="K4190">
        <v>42999</v>
      </c>
      <c r="L4190">
        <v>1.9079999999999999</v>
      </c>
    </row>
    <row r="4191" spans="1:12">
      <c r="A4191" t="str">
        <v>CA-2017-169859</v>
      </c>
      <c r="B4191" t="str">
        <f>INDEX(Orders[Customer ID], MATCH(A4191, Orders[Order ID],0))</f>
        <v>MP-18175</v>
      </c>
      <c r="C4191" s="4">
        <f>INDEX(Orders[Order Date], MATCH(A4191, Orders[Order ID],0))</f>
        <v>43083</v>
      </c>
      <c r="D4191">
        <f>SUMIF(Orders[Order ID], A4191, Orders[Sales])</f>
        <v>134.91</v>
      </c>
      <c r="I4191" t="s">
        <v>409</v>
      </c>
      <c r="J4191" t="s">
        <v>410</v>
      </c>
      <c r="K4191">
        <v>43083</v>
      </c>
      <c r="L4191">
        <v>134.91</v>
      </c>
    </row>
    <row r="4192" spans="1:12">
      <c r="A4192" t="str">
        <v>CA-2017-169894</v>
      </c>
      <c r="B4192" t="str">
        <f>INDEX(Orders[Customer ID], MATCH(A4192, Orders[Order ID],0))</f>
        <v>MV-17485</v>
      </c>
      <c r="C4192" s="4">
        <f>INDEX(Orders[Order Date], MATCH(A4192, Orders[Order ID],0))</f>
        <v>43063</v>
      </c>
      <c r="D4192">
        <f>SUMIF(Orders[Order ID], A4192, Orders[Sales])</f>
        <v>436.596</v>
      </c>
      <c r="I4192" t="s">
        <v>986</v>
      </c>
      <c r="J4192" t="s">
        <v>726</v>
      </c>
      <c r="K4192">
        <v>43063</v>
      </c>
      <c r="L4192">
        <v>436.596</v>
      </c>
    </row>
    <row r="4193" spans="1:12">
      <c r="A4193" t="str">
        <v>CA-2017-169901</v>
      </c>
      <c r="B4193" t="str">
        <f>INDEX(Orders[Customer ID], MATCH(A4193, Orders[Order ID],0))</f>
        <v>CC-12550</v>
      </c>
      <c r="C4193" s="4">
        <f>INDEX(Orders[Order Date], MATCH(A4193, Orders[Order ID],0))</f>
        <v>42901</v>
      </c>
      <c r="D4193">
        <f>SUMIF(Orders[Order ID], A4193, Orders[Sales])</f>
        <v>47.975999999999999</v>
      </c>
      <c r="I4193" t="s">
        <v>3069</v>
      </c>
      <c r="J4193" t="s">
        <v>729</v>
      </c>
      <c r="K4193">
        <v>42901</v>
      </c>
      <c r="L4193">
        <v>47.975999999999999</v>
      </c>
    </row>
    <row r="4194" spans="1:12">
      <c r="A4194" t="str">
        <v>CA-2017-169929</v>
      </c>
      <c r="B4194" t="str">
        <f>INDEX(Orders[Customer ID], MATCH(A4194, Orders[Order ID],0))</f>
        <v>LS-17200</v>
      </c>
      <c r="C4194" s="4">
        <f>INDEX(Orders[Order Date], MATCH(A4194, Orders[Order ID],0))</f>
        <v>43003</v>
      </c>
      <c r="D4194">
        <f>SUMIF(Orders[Order ID], A4194, Orders[Sales])</f>
        <v>39.9</v>
      </c>
      <c r="I4194" t="s">
        <v>2045</v>
      </c>
      <c r="J4194" t="s">
        <v>2046</v>
      </c>
      <c r="K4194">
        <v>43003</v>
      </c>
      <c r="L4194">
        <v>39.9</v>
      </c>
    </row>
    <row r="4195" spans="1:12">
      <c r="A4195" t="str">
        <v>CA-2017-169978</v>
      </c>
      <c r="B4195" t="str">
        <f>INDEX(Orders[Customer ID], MATCH(A4195, Orders[Order ID],0))</f>
        <v>HG-15025</v>
      </c>
      <c r="C4195" s="4">
        <f>INDEX(Orders[Order Date], MATCH(A4195, Orders[Order ID],0))</f>
        <v>43093</v>
      </c>
      <c r="D4195">
        <f>SUMIF(Orders[Order ID], A4195, Orders[Sales])</f>
        <v>286.14</v>
      </c>
      <c r="I4195" t="s">
        <v>162</v>
      </c>
      <c r="J4195" t="s">
        <v>163</v>
      </c>
      <c r="K4195">
        <v>43093</v>
      </c>
      <c r="L4195">
        <v>286.14</v>
      </c>
    </row>
    <row r="4196" spans="1:12">
      <c r="A4196" t="str">
        <v>CA-2017-169999</v>
      </c>
      <c r="B4196" t="str">
        <f>INDEX(Orders[Customer ID], MATCH(A4196, Orders[Order ID],0))</f>
        <v>JS-15685</v>
      </c>
      <c r="C4196" s="4">
        <f>INDEX(Orders[Order Date], MATCH(A4196, Orders[Order ID],0))</f>
        <v>42905</v>
      </c>
      <c r="D4196">
        <f>SUMIF(Orders[Order ID], A4196, Orders[Sales])</f>
        <v>140.86800000000002</v>
      </c>
      <c r="I4196" t="s">
        <v>3042</v>
      </c>
      <c r="J4196" t="s">
        <v>1155</v>
      </c>
      <c r="K4196">
        <v>42905</v>
      </c>
      <c r="L4196">
        <v>140.86800000000002</v>
      </c>
    </row>
    <row r="4197" spans="1:12">
      <c r="A4197" t="str">
        <v>US-2014-100279</v>
      </c>
      <c r="B4197" t="str">
        <f>INDEX(Orders[Customer ID], MATCH(A4197, Orders[Order ID],0))</f>
        <v>SW-20275</v>
      </c>
      <c r="C4197" s="4">
        <f>INDEX(Orders[Order Date], MATCH(A4197, Orders[Order ID],0))</f>
        <v>41708</v>
      </c>
      <c r="D4197">
        <f>SUMIF(Orders[Order ID], A4197, Orders[Sales])</f>
        <v>22.38</v>
      </c>
      <c r="I4197" t="s">
        <v>7606</v>
      </c>
      <c r="J4197" t="s">
        <v>851</v>
      </c>
      <c r="K4197">
        <v>41708</v>
      </c>
      <c r="L4197">
        <v>22.38</v>
      </c>
    </row>
    <row r="4198" spans="1:12">
      <c r="A4198" t="str">
        <v>US-2014-100853</v>
      </c>
      <c r="B4198" t="str">
        <f>INDEX(Orders[Customer ID], MATCH(A4198, Orders[Order ID],0))</f>
        <v>JB-15400</v>
      </c>
      <c r="C4198" s="4">
        <f>INDEX(Orders[Order Date], MATCH(A4198, Orders[Order ID],0))</f>
        <v>41896</v>
      </c>
      <c r="D4198">
        <f>SUMIF(Orders[Order ID], A4198, Orders[Sales])</f>
        <v>72.608000000000004</v>
      </c>
      <c r="I4198" t="s">
        <v>7139</v>
      </c>
      <c r="J4198" t="s">
        <v>213</v>
      </c>
      <c r="K4198">
        <v>41896</v>
      </c>
      <c r="L4198">
        <v>72.608000000000004</v>
      </c>
    </row>
    <row r="4199" spans="1:12">
      <c r="A4199" t="str">
        <v>US-2014-102071</v>
      </c>
      <c r="B4199" t="str">
        <f>INDEX(Orders[Customer ID], MATCH(A4199, Orders[Order ID],0))</f>
        <v>PG-18820</v>
      </c>
      <c r="C4199" s="4">
        <f>INDEX(Orders[Order Date], MATCH(A4199, Orders[Order ID],0))</f>
        <v>41768</v>
      </c>
      <c r="D4199">
        <f>SUMIF(Orders[Order ID], A4199, Orders[Sales])</f>
        <v>235.76999999999998</v>
      </c>
      <c r="I4199" t="s">
        <v>7467</v>
      </c>
      <c r="J4199" t="s">
        <v>997</v>
      </c>
      <c r="K4199">
        <v>41768</v>
      </c>
      <c r="L4199">
        <v>235.76999999999998</v>
      </c>
    </row>
    <row r="4200" spans="1:12">
      <c r="A4200" t="str">
        <v>US-2014-102631</v>
      </c>
      <c r="B4200" t="str">
        <f>INDEX(Orders[Customer ID], MATCH(A4200, Orders[Order ID],0))</f>
        <v>EB-13840</v>
      </c>
      <c r="C4200" s="4">
        <f>INDEX(Orders[Order Date], MATCH(A4200, Orders[Order ID],0))</f>
        <v>41986</v>
      </c>
      <c r="D4200">
        <f>SUMIF(Orders[Order ID], A4200, Orders[Sales])</f>
        <v>94.427999999999997</v>
      </c>
      <c r="I4200" t="s">
        <v>6769</v>
      </c>
      <c r="J4200" t="s">
        <v>1965</v>
      </c>
      <c r="K4200">
        <v>41986</v>
      </c>
      <c r="L4200">
        <v>94.427999999999997</v>
      </c>
    </row>
    <row r="4201" spans="1:12">
      <c r="A4201" t="str">
        <v>US-2014-102715</v>
      </c>
      <c r="B4201" t="str">
        <f>INDEX(Orders[Customer ID], MATCH(A4201, Orders[Order ID],0))</f>
        <v>JK-15370</v>
      </c>
      <c r="C4201" s="4">
        <f>INDEX(Orders[Order Date], MATCH(A4201, Orders[Order ID],0))</f>
        <v>41740</v>
      </c>
      <c r="D4201">
        <f>SUMIF(Orders[Order ID], A4201, Orders[Sales])</f>
        <v>737.2</v>
      </c>
      <c r="I4201" t="s">
        <v>7519</v>
      </c>
      <c r="J4201" t="s">
        <v>1203</v>
      </c>
      <c r="K4201">
        <v>41740</v>
      </c>
      <c r="L4201">
        <v>737.2</v>
      </c>
    </row>
    <row r="4202" spans="1:12">
      <c r="A4202" t="str">
        <v>US-2014-103338</v>
      </c>
      <c r="B4202" t="str">
        <f>INDEX(Orders[Customer ID], MATCH(A4202, Orders[Order ID],0))</f>
        <v>RB-19435</v>
      </c>
      <c r="C4202" s="4">
        <f>INDEX(Orders[Order Date], MATCH(A4202, Orders[Order ID],0))</f>
        <v>41709</v>
      </c>
      <c r="D4202">
        <f>SUMIF(Orders[Order ID], A4202, Orders[Sales])</f>
        <v>7.98</v>
      </c>
      <c r="I4202" t="s">
        <v>7605</v>
      </c>
      <c r="J4202" t="s">
        <v>483</v>
      </c>
      <c r="K4202">
        <v>41709</v>
      </c>
      <c r="L4202">
        <v>7.98</v>
      </c>
    </row>
    <row r="4203" spans="1:12">
      <c r="A4203" t="str">
        <v>US-2014-103905</v>
      </c>
      <c r="B4203" t="str">
        <f>INDEX(Orders[Customer ID], MATCH(A4203, Orders[Order ID],0))</f>
        <v>AW-10930</v>
      </c>
      <c r="C4203" s="4">
        <f>INDEX(Orders[Order Date], MATCH(A4203, Orders[Order ID],0))</f>
        <v>41834</v>
      </c>
      <c r="D4203">
        <f>SUMIF(Orders[Order ID], A4203, Orders[Sales])</f>
        <v>68.203999999999994</v>
      </c>
      <c r="I4203" t="s">
        <v>7315</v>
      </c>
      <c r="J4203" t="s">
        <v>1241</v>
      </c>
      <c r="K4203">
        <v>41834</v>
      </c>
      <c r="L4203">
        <v>68.203999999999994</v>
      </c>
    </row>
    <row r="4204" spans="1:12">
      <c r="A4204" t="str">
        <v>US-2014-104759</v>
      </c>
      <c r="B4204" t="str">
        <f>INDEX(Orders[Customer ID], MATCH(A4204, Orders[Order ID],0))</f>
        <v>DD-13570</v>
      </c>
      <c r="C4204" s="4">
        <f>INDEX(Orders[Order Date], MATCH(A4204, Orders[Order ID],0))</f>
        <v>41729</v>
      </c>
      <c r="D4204">
        <f>SUMIF(Orders[Order ID], A4204, Orders[Sales])</f>
        <v>88.117999999999995</v>
      </c>
      <c r="I4204" t="s">
        <v>7553</v>
      </c>
      <c r="J4204" t="s">
        <v>1130</v>
      </c>
      <c r="K4204">
        <v>41729</v>
      </c>
      <c r="L4204">
        <v>88.117999999999995</v>
      </c>
    </row>
    <row r="4205" spans="1:12">
      <c r="A4205" t="str">
        <v>US-2014-105137</v>
      </c>
      <c r="B4205" t="str">
        <f>INDEX(Orders[Customer ID], MATCH(A4205, Orders[Order ID],0))</f>
        <v>RB-19435</v>
      </c>
      <c r="C4205" s="4">
        <f>INDEX(Orders[Order Date], MATCH(A4205, Orders[Order ID],0))</f>
        <v>41922</v>
      </c>
      <c r="D4205">
        <f>SUMIF(Orders[Order ID], A4205, Orders[Sales])</f>
        <v>120.258</v>
      </c>
      <c r="I4205" t="s">
        <v>7040</v>
      </c>
      <c r="J4205" t="s">
        <v>483</v>
      </c>
      <c r="K4205">
        <v>41922</v>
      </c>
      <c r="L4205">
        <v>120.258</v>
      </c>
    </row>
    <row r="4206" spans="1:12">
      <c r="A4206" t="str">
        <v>US-2014-105151</v>
      </c>
      <c r="B4206" t="str">
        <f>INDEX(Orders[Customer ID], MATCH(A4206, Orders[Order ID],0))</f>
        <v>SG-20890</v>
      </c>
      <c r="C4206" s="4">
        <f>INDEX(Orders[Order Date], MATCH(A4206, Orders[Order ID],0))</f>
        <v>41728</v>
      </c>
      <c r="D4206">
        <f>SUMIF(Orders[Order ID], A4206, Orders[Sales])</f>
        <v>10.5</v>
      </c>
      <c r="I4206" t="s">
        <v>7558</v>
      </c>
      <c r="J4206" t="s">
        <v>3272</v>
      </c>
      <c r="K4206">
        <v>41728</v>
      </c>
      <c r="L4206">
        <v>10.5</v>
      </c>
    </row>
    <row r="4207" spans="1:12">
      <c r="A4207" t="str">
        <v>US-2014-105767</v>
      </c>
      <c r="B4207" t="str">
        <f>INDEX(Orders[Customer ID], MATCH(A4207, Orders[Order ID],0))</f>
        <v>AR-10510</v>
      </c>
      <c r="C4207" s="4">
        <f>INDEX(Orders[Order Date], MATCH(A4207, Orders[Order ID],0))</f>
        <v>41782</v>
      </c>
      <c r="D4207">
        <f>SUMIF(Orders[Order ID], A4207, Orders[Sales])</f>
        <v>79.638000000000005</v>
      </c>
      <c r="I4207" t="s">
        <v>7434</v>
      </c>
      <c r="J4207" t="s">
        <v>383</v>
      </c>
      <c r="K4207">
        <v>41782</v>
      </c>
      <c r="L4207">
        <v>79.638000000000005</v>
      </c>
    </row>
    <row r="4208" spans="1:12">
      <c r="A4208" t="str">
        <v>US-2014-106299</v>
      </c>
      <c r="B4208" t="str">
        <f>INDEX(Orders[Customer ID], MATCH(A4208, Orders[Order ID],0))</f>
        <v>NZ-18565</v>
      </c>
      <c r="C4208" s="4">
        <f>INDEX(Orders[Order Date], MATCH(A4208, Orders[Order ID],0))</f>
        <v>41853</v>
      </c>
      <c r="D4208">
        <f>SUMIF(Orders[Order ID], A4208, Orders[Sales])</f>
        <v>886.28</v>
      </c>
      <c r="I4208" t="s">
        <v>7277</v>
      </c>
      <c r="J4208" t="s">
        <v>1891</v>
      </c>
      <c r="K4208">
        <v>41853</v>
      </c>
      <c r="L4208">
        <v>886.28</v>
      </c>
    </row>
    <row r="4209" spans="1:12">
      <c r="A4209" t="str">
        <v>US-2014-106334</v>
      </c>
      <c r="B4209" t="str">
        <f>INDEX(Orders[Customer ID], MATCH(A4209, Orders[Order ID],0))</f>
        <v>JF-15490</v>
      </c>
      <c r="C4209" s="4">
        <f>INDEX(Orders[Order Date], MATCH(A4209, Orders[Order ID],0))</f>
        <v>42000</v>
      </c>
      <c r="D4209">
        <f>SUMIF(Orders[Order ID], A4209, Orders[Sales])</f>
        <v>243.12</v>
      </c>
      <c r="I4209" t="s">
        <v>6702</v>
      </c>
      <c r="J4209" t="s">
        <v>2514</v>
      </c>
      <c r="K4209">
        <v>42000</v>
      </c>
      <c r="L4209">
        <v>243.12</v>
      </c>
    </row>
    <row r="4210" spans="1:12">
      <c r="A4210" t="str">
        <v>US-2014-106992</v>
      </c>
      <c r="B4210" t="str">
        <f>INDEX(Orders[Customer ID], MATCH(A4210, Orders[Order ID],0))</f>
        <v>SB-20290</v>
      </c>
      <c r="C4210" s="4">
        <f>INDEX(Orders[Order Date], MATCH(A4210, Orders[Order ID],0))</f>
        <v>41901</v>
      </c>
      <c r="D4210">
        <f>SUMIF(Orders[Order ID], A4210, Orders[Sales])</f>
        <v>5579.9400000000005</v>
      </c>
      <c r="I4210" t="s">
        <v>7122</v>
      </c>
      <c r="J4210" t="s">
        <v>1250</v>
      </c>
      <c r="K4210">
        <v>41901</v>
      </c>
      <c r="L4210">
        <v>5579.9400000000005</v>
      </c>
    </row>
    <row r="4211" spans="1:12">
      <c r="A4211" t="str">
        <v>US-2014-107405</v>
      </c>
      <c r="B4211" t="str">
        <f>INDEX(Orders[Customer ID], MATCH(A4211, Orders[Order ID],0))</f>
        <v>TS-21205</v>
      </c>
      <c r="C4211" s="4">
        <f>INDEX(Orders[Order Date], MATCH(A4211, Orders[Order ID],0))</f>
        <v>41719</v>
      </c>
      <c r="D4211">
        <f>SUMIF(Orders[Order ID], A4211, Orders[Sales])</f>
        <v>16.271999999999998</v>
      </c>
      <c r="I4211" t="s">
        <v>7579</v>
      </c>
      <c r="J4211" t="s">
        <v>3080</v>
      </c>
      <c r="K4211">
        <v>41719</v>
      </c>
      <c r="L4211">
        <v>16.271999999999998</v>
      </c>
    </row>
    <row r="4212" spans="1:12">
      <c r="A4212" t="str">
        <v>US-2014-107699</v>
      </c>
      <c r="B4212" t="str">
        <f>INDEX(Orders[Customer ID], MATCH(A4212, Orders[Order ID],0))</f>
        <v>JH-15820</v>
      </c>
      <c r="C4212" s="4">
        <f>INDEX(Orders[Order Date], MATCH(A4212, Orders[Order ID],0))</f>
        <v>41778</v>
      </c>
      <c r="D4212">
        <f>SUMIF(Orders[Order ID], A4212, Orders[Sales])</f>
        <v>57.42</v>
      </c>
      <c r="I4212" t="s">
        <v>7444</v>
      </c>
      <c r="J4212" t="s">
        <v>2888</v>
      </c>
      <c r="K4212">
        <v>41778</v>
      </c>
      <c r="L4212">
        <v>57.42</v>
      </c>
    </row>
    <row r="4213" spans="1:12">
      <c r="A4213" t="str">
        <v>US-2014-107993</v>
      </c>
      <c r="B4213" t="str">
        <f>INDEX(Orders[Customer ID], MATCH(A4213, Orders[Order ID],0))</f>
        <v>SE-20110</v>
      </c>
      <c r="C4213" s="4">
        <f>INDEX(Orders[Order Date], MATCH(A4213, Orders[Order ID],0))</f>
        <v>41968</v>
      </c>
      <c r="D4213">
        <f>SUMIF(Orders[Order ID], A4213, Orders[Sales])</f>
        <v>51.015999999999998</v>
      </c>
      <c r="I4213" t="s">
        <v>6847</v>
      </c>
      <c r="J4213" t="s">
        <v>284</v>
      </c>
      <c r="K4213">
        <v>41968</v>
      </c>
      <c r="L4213">
        <v>51.015999999999998</v>
      </c>
    </row>
    <row r="4214" spans="1:12">
      <c r="A4214" t="str">
        <v>US-2014-109036</v>
      </c>
      <c r="B4214" t="str">
        <f>INDEX(Orders[Customer ID], MATCH(A4214, Orders[Order ID],0))</f>
        <v>KH-16510</v>
      </c>
      <c r="C4214" s="4">
        <f>INDEX(Orders[Order Date], MATCH(A4214, Orders[Order ID],0))</f>
        <v>41993</v>
      </c>
      <c r="D4214">
        <f>SUMIF(Orders[Order ID], A4214, Orders[Sales])</f>
        <v>31.05</v>
      </c>
      <c r="I4214" t="s">
        <v>6733</v>
      </c>
      <c r="J4214" t="s">
        <v>578</v>
      </c>
      <c r="K4214">
        <v>41993</v>
      </c>
      <c r="L4214">
        <v>31.05</v>
      </c>
    </row>
    <row r="4215" spans="1:12">
      <c r="A4215" t="str">
        <v>US-2014-109162</v>
      </c>
      <c r="B4215" t="str">
        <f>INDEX(Orders[Customer ID], MATCH(A4215, Orders[Order ID],0))</f>
        <v>KE-16420</v>
      </c>
      <c r="C4215" s="4">
        <f>INDEX(Orders[Order Date], MATCH(A4215, Orders[Order ID],0))</f>
        <v>41798</v>
      </c>
      <c r="D4215">
        <f>SUMIF(Orders[Order ID], A4215, Orders[Sales])</f>
        <v>170.352</v>
      </c>
      <c r="I4215" t="s">
        <v>7395</v>
      </c>
      <c r="J4215" t="s">
        <v>705</v>
      </c>
      <c r="K4215">
        <v>41798</v>
      </c>
      <c r="L4215">
        <v>170.352</v>
      </c>
    </row>
    <row r="4216" spans="1:12">
      <c r="A4216" t="str">
        <v>US-2014-109456</v>
      </c>
      <c r="B4216" t="str">
        <f>INDEX(Orders[Customer ID], MATCH(A4216, Orders[Order ID],0))</f>
        <v>LS-17245</v>
      </c>
      <c r="C4216" s="4">
        <f>INDEX(Orders[Order Date], MATCH(A4216, Orders[Order ID],0))</f>
        <v>41928</v>
      </c>
      <c r="D4216">
        <f>SUMIF(Orders[Order ID], A4216, Orders[Sales])</f>
        <v>194.322</v>
      </c>
      <c r="I4216" t="s">
        <v>7017</v>
      </c>
      <c r="J4216" t="s">
        <v>924</v>
      </c>
      <c r="K4216">
        <v>41928</v>
      </c>
      <c r="L4216">
        <v>194.322</v>
      </c>
    </row>
    <row r="4217" spans="1:12">
      <c r="A4217" t="str">
        <v>US-2014-110674</v>
      </c>
      <c r="B4217" t="str">
        <f>INDEX(Orders[Customer ID], MATCH(A4217, Orders[Order ID],0))</f>
        <v>SC-20095</v>
      </c>
      <c r="C4217" s="4">
        <f>INDEX(Orders[Order Date], MATCH(A4217, Orders[Order ID],0))</f>
        <v>41682</v>
      </c>
      <c r="D4217">
        <f>SUMIF(Orders[Order ID], A4217, Orders[Sales])</f>
        <v>129.56800000000001</v>
      </c>
      <c r="I4217" t="s">
        <v>7640</v>
      </c>
      <c r="J4217" t="s">
        <v>3883</v>
      </c>
      <c r="K4217">
        <v>41682</v>
      </c>
      <c r="L4217">
        <v>129.56800000000001</v>
      </c>
    </row>
    <row r="4218" spans="1:12">
      <c r="A4218" t="str">
        <v>US-2014-111171</v>
      </c>
      <c r="B4218" t="str">
        <f>INDEX(Orders[Customer ID], MATCH(A4218, Orders[Order ID],0))</f>
        <v>CA-12265</v>
      </c>
      <c r="C4218" s="4">
        <f>INDEX(Orders[Order Date], MATCH(A4218, Orders[Order ID],0))</f>
        <v>41999</v>
      </c>
      <c r="D4218">
        <f>SUMIF(Orders[Order ID], A4218, Orders[Sales])</f>
        <v>8.69</v>
      </c>
      <c r="I4218" t="s">
        <v>6711</v>
      </c>
      <c r="J4218" t="s">
        <v>1485</v>
      </c>
      <c r="K4218">
        <v>41999</v>
      </c>
      <c r="L4218">
        <v>8.69</v>
      </c>
    </row>
    <row r="4219" spans="1:12">
      <c r="A4219" t="str">
        <v>US-2014-111353</v>
      </c>
      <c r="B4219" t="str">
        <f>INDEX(Orders[Customer ID], MATCH(A4219, Orders[Order ID],0))</f>
        <v>PB-19150</v>
      </c>
      <c r="C4219" s="4">
        <f>INDEX(Orders[Order Date], MATCH(A4219, Orders[Order ID],0))</f>
        <v>41972</v>
      </c>
      <c r="D4219">
        <f>SUMIF(Orders[Order ID], A4219, Orders[Sales])</f>
        <v>25.06</v>
      </c>
      <c r="I4219" t="s">
        <v>6828</v>
      </c>
      <c r="J4219" t="s">
        <v>2079</v>
      </c>
      <c r="K4219">
        <v>41972</v>
      </c>
      <c r="L4219">
        <v>25.06</v>
      </c>
    </row>
    <row r="4220" spans="1:12">
      <c r="A4220" t="str">
        <v>US-2014-112200</v>
      </c>
      <c r="B4220" t="str">
        <f>INDEX(Orders[Customer ID], MATCH(A4220, Orders[Order ID],0))</f>
        <v>TC-21475</v>
      </c>
      <c r="C4220" s="4">
        <f>INDEX(Orders[Order Date], MATCH(A4220, Orders[Order ID],0))</f>
        <v>41965</v>
      </c>
      <c r="D4220">
        <f>SUMIF(Orders[Order ID], A4220, Orders[Sales])</f>
        <v>9.98</v>
      </c>
      <c r="I4220" t="s">
        <v>6870</v>
      </c>
      <c r="J4220" t="s">
        <v>2751</v>
      </c>
      <c r="K4220">
        <v>41965</v>
      </c>
      <c r="L4220">
        <v>9.98</v>
      </c>
    </row>
    <row r="4221" spans="1:12">
      <c r="A4221" t="str">
        <v>US-2014-112564</v>
      </c>
      <c r="B4221" t="str">
        <f>INDEX(Orders[Customer ID], MATCH(A4221, Orders[Order ID],0))</f>
        <v>TS-21160</v>
      </c>
      <c r="C4221" s="4">
        <f>INDEX(Orders[Order Date], MATCH(A4221, Orders[Order ID],0))</f>
        <v>41752</v>
      </c>
      <c r="D4221">
        <f>SUMIF(Orders[Order ID], A4221, Orders[Sales])</f>
        <v>2.5019999999999998</v>
      </c>
      <c r="I4221" t="s">
        <v>7500</v>
      </c>
      <c r="J4221" t="s">
        <v>4859</v>
      </c>
      <c r="K4221">
        <v>41752</v>
      </c>
      <c r="L4221">
        <v>2.5019999999999998</v>
      </c>
    </row>
    <row r="4222" spans="1:12">
      <c r="A4222" t="str">
        <v>US-2014-112795</v>
      </c>
      <c r="B4222" t="str">
        <f>INDEX(Orders[Customer ID], MATCH(A4222, Orders[Order ID],0))</f>
        <v>CR-12625</v>
      </c>
      <c r="C4222" s="4">
        <f>INDEX(Orders[Order Date], MATCH(A4222, Orders[Order ID],0))</f>
        <v>41874</v>
      </c>
      <c r="D4222">
        <f>SUMIF(Orders[Order ID], A4222, Orders[Sales])</f>
        <v>19.440000000000001</v>
      </c>
      <c r="I4222" t="s">
        <v>7229</v>
      </c>
      <c r="J4222" t="s">
        <v>4661</v>
      </c>
      <c r="K4222">
        <v>41874</v>
      </c>
      <c r="L4222">
        <v>19.440000000000001</v>
      </c>
    </row>
    <row r="4223" spans="1:12">
      <c r="A4223" t="str">
        <v>US-2014-112872</v>
      </c>
      <c r="B4223" t="str">
        <f>INDEX(Orders[Customer ID], MATCH(A4223, Orders[Order ID],0))</f>
        <v>RC-19960</v>
      </c>
      <c r="C4223" s="4">
        <f>INDEX(Orders[Order Date], MATCH(A4223, Orders[Order ID],0))</f>
        <v>41979</v>
      </c>
      <c r="D4223">
        <f>SUMIF(Orders[Order ID], A4223, Orders[Sales])</f>
        <v>328.91399999999999</v>
      </c>
      <c r="I4223" t="s">
        <v>6794</v>
      </c>
      <c r="J4223" t="s">
        <v>2290</v>
      </c>
      <c r="K4223">
        <v>41979</v>
      </c>
      <c r="L4223">
        <v>328.91399999999999</v>
      </c>
    </row>
    <row r="4224" spans="1:12">
      <c r="A4224" t="str">
        <v>US-2014-112914</v>
      </c>
      <c r="B4224" t="str">
        <f>INDEX(Orders[Customer ID], MATCH(A4224, Orders[Order ID],0))</f>
        <v>MT-18070</v>
      </c>
      <c r="C4224" s="4">
        <f>INDEX(Orders[Order Date], MATCH(A4224, Orders[Order ID],0))</f>
        <v>41907</v>
      </c>
      <c r="D4224">
        <f>SUMIF(Orders[Order ID], A4224, Orders[Sales])</f>
        <v>340.31279999999998</v>
      </c>
      <c r="I4224" t="s">
        <v>7092</v>
      </c>
      <c r="J4224" t="s">
        <v>3115</v>
      </c>
      <c r="K4224">
        <v>41907</v>
      </c>
      <c r="L4224">
        <v>340.31279999999998</v>
      </c>
    </row>
    <row r="4225" spans="1:12">
      <c r="A4225" t="str">
        <v>US-2014-112949</v>
      </c>
      <c r="B4225" t="str">
        <f>INDEX(Orders[Customer ID], MATCH(A4225, Orders[Order ID],0))</f>
        <v>Co-12640</v>
      </c>
      <c r="C4225" s="4">
        <f>INDEX(Orders[Order Date], MATCH(A4225, Orders[Order ID],0))</f>
        <v>41810</v>
      </c>
      <c r="D4225">
        <f>SUMIF(Orders[Order ID], A4225, Orders[Sales])</f>
        <v>475.41999999999996</v>
      </c>
      <c r="I4225" t="s">
        <v>7377</v>
      </c>
      <c r="J4225" t="s">
        <v>5011</v>
      </c>
      <c r="K4225">
        <v>41810</v>
      </c>
      <c r="L4225">
        <v>475.41999999999996</v>
      </c>
    </row>
    <row r="4226" spans="1:12">
      <c r="A4226" t="str">
        <v>US-2014-112991</v>
      </c>
      <c r="B4226" t="str">
        <f>INDEX(Orders[Customer ID], MATCH(A4226, Orders[Order ID],0))</f>
        <v>SH-19975</v>
      </c>
      <c r="C4226" s="4">
        <f>INDEX(Orders[Order Date], MATCH(A4226, Orders[Order ID],0))</f>
        <v>41983</v>
      </c>
      <c r="D4226">
        <f>SUMIF(Orders[Order ID], A4226, Orders[Sales])</f>
        <v>455.63200000000001</v>
      </c>
      <c r="I4226" t="s">
        <v>6779</v>
      </c>
      <c r="J4226" t="s">
        <v>836</v>
      </c>
      <c r="K4226">
        <v>41983</v>
      </c>
      <c r="L4226">
        <v>455.63200000000001</v>
      </c>
    </row>
    <row r="4227" spans="1:12">
      <c r="A4227" t="str">
        <v>US-2014-113124</v>
      </c>
      <c r="B4227" t="str">
        <f>INDEX(Orders[Customer ID], MATCH(A4227, Orders[Order ID],0))</f>
        <v>NC-18340</v>
      </c>
      <c r="C4227" s="4">
        <f>INDEX(Orders[Order Date], MATCH(A4227, Orders[Order ID],0))</f>
        <v>41728</v>
      </c>
      <c r="D4227">
        <f>SUMIF(Orders[Order ID], A4227, Orders[Sales])</f>
        <v>129.30000000000001</v>
      </c>
      <c r="I4227" t="s">
        <v>7561</v>
      </c>
      <c r="J4227" t="s">
        <v>3246</v>
      </c>
      <c r="K4227">
        <v>41728</v>
      </c>
      <c r="L4227">
        <v>129.30000000000001</v>
      </c>
    </row>
    <row r="4228" spans="1:12">
      <c r="A4228" t="str">
        <v>US-2014-114188</v>
      </c>
      <c r="B4228" t="str">
        <f>INDEX(Orders[Customer ID], MATCH(A4228, Orders[Order ID],0))</f>
        <v>RF-19345</v>
      </c>
      <c r="C4228" s="4">
        <f>INDEX(Orders[Order Date], MATCH(A4228, Orders[Order ID],0))</f>
        <v>41779</v>
      </c>
      <c r="D4228">
        <f>SUMIF(Orders[Order ID], A4228, Orders[Sales])</f>
        <v>211.66000000000003</v>
      </c>
      <c r="I4228" t="s">
        <v>7442</v>
      </c>
      <c r="J4228" t="s">
        <v>4122</v>
      </c>
      <c r="K4228">
        <v>41779</v>
      </c>
      <c r="L4228">
        <v>211.66000000000003</v>
      </c>
    </row>
    <row r="4229" spans="1:12">
      <c r="A4229" t="str">
        <v>US-2014-114377</v>
      </c>
      <c r="B4229" t="str">
        <f>INDEX(Orders[Customer ID], MATCH(A4229, Orders[Order ID],0))</f>
        <v>BG-11035</v>
      </c>
      <c r="C4229" s="4">
        <f>INDEX(Orders[Order Date], MATCH(A4229, Orders[Order ID],0))</f>
        <v>41948</v>
      </c>
      <c r="D4229">
        <f>SUMIF(Orders[Order ID], A4229, Orders[Sales])</f>
        <v>149.9</v>
      </c>
      <c r="I4229" t="s">
        <v>6949</v>
      </c>
      <c r="J4229" t="s">
        <v>778</v>
      </c>
      <c r="K4229">
        <v>41948</v>
      </c>
      <c r="L4229">
        <v>149.9</v>
      </c>
    </row>
    <row r="4230" spans="1:12">
      <c r="A4230" t="str">
        <v>US-2014-115189</v>
      </c>
      <c r="B4230" t="str">
        <f>INDEX(Orders[Customer ID], MATCH(A4230, Orders[Order ID],0))</f>
        <v>AR-10345</v>
      </c>
      <c r="C4230" s="4">
        <f>INDEX(Orders[Order Date], MATCH(A4230, Orders[Order ID],0))</f>
        <v>42003</v>
      </c>
      <c r="D4230">
        <f>SUMIF(Orders[Order ID], A4230, Orders[Sales])</f>
        <v>775.72800000000007</v>
      </c>
      <c r="I4230" t="s">
        <v>6686</v>
      </c>
      <c r="J4230" t="s">
        <v>2327</v>
      </c>
      <c r="K4230">
        <v>42003</v>
      </c>
      <c r="L4230">
        <v>775.72800000000007</v>
      </c>
    </row>
    <row r="4231" spans="1:12">
      <c r="A4231" t="str">
        <v>US-2014-115196</v>
      </c>
      <c r="B4231" t="str">
        <f>INDEX(Orders[Customer ID], MATCH(A4231, Orders[Order ID],0))</f>
        <v>DL-12925</v>
      </c>
      <c r="C4231" s="4">
        <f>INDEX(Orders[Order Date], MATCH(A4231, Orders[Order ID],0))</f>
        <v>41891</v>
      </c>
      <c r="D4231">
        <f>SUMIF(Orders[Order ID], A4231, Orders[Sales])</f>
        <v>1299.99</v>
      </c>
      <c r="I4231" t="s">
        <v>7169</v>
      </c>
      <c r="J4231" t="s">
        <v>1509</v>
      </c>
      <c r="K4231">
        <v>41891</v>
      </c>
      <c r="L4231">
        <v>1299.99</v>
      </c>
    </row>
    <row r="4232" spans="1:12">
      <c r="A4232" t="str">
        <v>US-2014-115413</v>
      </c>
      <c r="B4232" t="str">
        <f>INDEX(Orders[Customer ID], MATCH(A4232, Orders[Order ID],0))</f>
        <v>PP-18955</v>
      </c>
      <c r="C4232" s="4">
        <f>INDEX(Orders[Order Date], MATCH(A4232, Orders[Order ID],0))</f>
        <v>41877</v>
      </c>
      <c r="D4232">
        <f>SUMIF(Orders[Order ID], A4232, Orders[Sales])</f>
        <v>158.61000000000001</v>
      </c>
      <c r="I4232" t="s">
        <v>7217</v>
      </c>
      <c r="J4232" t="s">
        <v>2076</v>
      </c>
      <c r="K4232">
        <v>41877</v>
      </c>
      <c r="L4232">
        <v>158.61000000000001</v>
      </c>
    </row>
    <row r="4233" spans="1:12">
      <c r="A4233" t="str">
        <v>US-2014-115987</v>
      </c>
      <c r="B4233" t="str">
        <f>INDEX(Orders[Customer ID], MATCH(A4233, Orders[Order ID],0))</f>
        <v>LH-17020</v>
      </c>
      <c r="C4233" s="4">
        <f>INDEX(Orders[Order Date], MATCH(A4233, Orders[Order ID],0))</f>
        <v>41890</v>
      </c>
      <c r="D4233">
        <f>SUMIF(Orders[Order ID], A4233, Orders[Sales])</f>
        <v>51.183999999999997</v>
      </c>
      <c r="I4233" t="s">
        <v>7174</v>
      </c>
      <c r="J4233" t="s">
        <v>3354</v>
      </c>
      <c r="K4233">
        <v>41890</v>
      </c>
      <c r="L4233">
        <v>51.183999999999997</v>
      </c>
    </row>
    <row r="4234" spans="1:12">
      <c r="A4234" t="str">
        <v>US-2014-117058</v>
      </c>
      <c r="B4234" t="str">
        <f>INDEX(Orders[Customer ID], MATCH(A4234, Orders[Order ID],0))</f>
        <v>LE-16810</v>
      </c>
      <c r="C4234" s="4">
        <f>INDEX(Orders[Order Date], MATCH(A4234, Orders[Order ID],0))</f>
        <v>41786</v>
      </c>
      <c r="D4234">
        <f>SUMIF(Orders[Order ID], A4234, Orders[Sales])</f>
        <v>17.46</v>
      </c>
      <c r="I4234" t="s">
        <v>7426</v>
      </c>
      <c r="J4234" t="s">
        <v>527</v>
      </c>
      <c r="K4234">
        <v>41786</v>
      </c>
      <c r="L4234">
        <v>17.46</v>
      </c>
    </row>
    <row r="4235" spans="1:12">
      <c r="A4235" t="str">
        <v>US-2014-117135</v>
      </c>
      <c r="B4235" t="str">
        <f>INDEX(Orders[Customer ID], MATCH(A4235, Orders[Order ID],0))</f>
        <v>NP-18325</v>
      </c>
      <c r="C4235" s="4">
        <f>INDEX(Orders[Order Date], MATCH(A4235, Orders[Order ID],0))</f>
        <v>41811</v>
      </c>
      <c r="D4235">
        <f>SUMIF(Orders[Order ID], A4235, Orders[Sales])</f>
        <v>425.66999999999996</v>
      </c>
      <c r="I4235" t="s">
        <v>7368</v>
      </c>
      <c r="J4235" t="s">
        <v>650</v>
      </c>
      <c r="K4235">
        <v>41811</v>
      </c>
      <c r="L4235">
        <v>425.66999999999996</v>
      </c>
    </row>
    <row r="4236" spans="1:12">
      <c r="A4236" t="str">
        <v>US-2014-117163</v>
      </c>
      <c r="B4236" t="str">
        <f>INDEX(Orders[Customer ID], MATCH(A4236, Orders[Order ID],0))</f>
        <v>EJ-13720</v>
      </c>
      <c r="C4236" s="4">
        <f>INDEX(Orders[Order Date], MATCH(A4236, Orders[Order ID],0))</f>
        <v>41666</v>
      </c>
      <c r="D4236">
        <f>SUMIF(Orders[Order ID], A4236, Orders[Sales])</f>
        <v>426.67</v>
      </c>
      <c r="I4236" t="s">
        <v>7657</v>
      </c>
      <c r="J4236" t="s">
        <v>3730</v>
      </c>
      <c r="K4236">
        <v>41666</v>
      </c>
      <c r="L4236">
        <v>426.67</v>
      </c>
    </row>
    <row r="4237" spans="1:12">
      <c r="A4237" t="str">
        <v>US-2014-117170</v>
      </c>
      <c r="B4237" t="str">
        <f>INDEX(Orders[Customer ID], MATCH(A4237, Orders[Order ID],0))</f>
        <v>KT-16465</v>
      </c>
      <c r="C4237" s="4">
        <f>INDEX(Orders[Order Date], MATCH(A4237, Orders[Order ID],0))</f>
        <v>41899</v>
      </c>
      <c r="D4237">
        <f>SUMIF(Orders[Order ID], A4237, Orders[Sales])</f>
        <v>52.608000000000004</v>
      </c>
      <c r="I4237" t="s">
        <v>7131</v>
      </c>
      <c r="J4237" t="s">
        <v>4132</v>
      </c>
      <c r="K4237">
        <v>41899</v>
      </c>
      <c r="L4237">
        <v>52.608000000000004</v>
      </c>
    </row>
    <row r="4238" spans="1:12">
      <c r="A4238" t="str">
        <v>US-2014-117380</v>
      </c>
      <c r="B4238" t="str">
        <f>INDEX(Orders[Customer ID], MATCH(A4238, Orders[Order ID],0))</f>
        <v>MP-18175</v>
      </c>
      <c r="C4238" s="4">
        <f>INDEX(Orders[Order Date], MATCH(A4238, Orders[Order ID],0))</f>
        <v>41726</v>
      </c>
      <c r="D4238">
        <f>SUMIF(Orders[Order ID], A4238, Orders[Sales])</f>
        <v>330.58800000000002</v>
      </c>
      <c r="I4238" t="s">
        <v>7565</v>
      </c>
      <c r="J4238" t="s">
        <v>410</v>
      </c>
      <c r="K4238">
        <v>41726</v>
      </c>
      <c r="L4238">
        <v>330.58800000000002</v>
      </c>
    </row>
    <row r="4239" spans="1:12">
      <c r="A4239" t="str">
        <v>US-2014-117744</v>
      </c>
      <c r="B4239" t="str">
        <f>INDEX(Orders[Customer ID], MATCH(A4239, Orders[Order ID],0))</f>
        <v>MD-17860</v>
      </c>
      <c r="C4239" s="4">
        <f>INDEX(Orders[Order Date], MATCH(A4239, Orders[Order ID],0))</f>
        <v>41975</v>
      </c>
      <c r="D4239">
        <f>SUMIF(Orders[Order ID], A4239, Orders[Sales])</f>
        <v>114.78399999999999</v>
      </c>
      <c r="I4239" t="s">
        <v>6810</v>
      </c>
      <c r="J4239" t="s">
        <v>989</v>
      </c>
      <c r="K4239">
        <v>41975</v>
      </c>
      <c r="L4239">
        <v>114.78399999999999</v>
      </c>
    </row>
    <row r="4240" spans="1:12">
      <c r="A4240" t="str">
        <v>US-2014-117968</v>
      </c>
      <c r="B4240" t="str">
        <f>INDEX(Orders[Customer ID], MATCH(A4240, Orders[Order ID],0))</f>
        <v>RS-19420</v>
      </c>
      <c r="C4240" s="4">
        <f>INDEX(Orders[Order Date], MATCH(A4240, Orders[Order ID],0))</f>
        <v>41856</v>
      </c>
      <c r="D4240">
        <f>SUMIF(Orders[Order ID], A4240, Orders[Sales])</f>
        <v>1217.3799999999999</v>
      </c>
      <c r="I4240" t="s">
        <v>7269</v>
      </c>
      <c r="J4240" t="s">
        <v>1794</v>
      </c>
      <c r="K4240">
        <v>41856</v>
      </c>
      <c r="L4240">
        <v>1217.3799999999999</v>
      </c>
    </row>
    <row r="4241" spans="1:12">
      <c r="A4241" t="str">
        <v>US-2014-118486</v>
      </c>
      <c r="B4241" t="str">
        <f>INDEX(Orders[Customer ID], MATCH(A4241, Orders[Order ID],0))</f>
        <v>SD-20485</v>
      </c>
      <c r="C4241" s="4">
        <f>INDEX(Orders[Order Date], MATCH(A4241, Orders[Order ID],0))</f>
        <v>41735</v>
      </c>
      <c r="D4241">
        <f>SUMIF(Orders[Order ID], A4241, Orders[Sales])</f>
        <v>281.85200000000003</v>
      </c>
      <c r="I4241" t="s">
        <v>7532</v>
      </c>
      <c r="J4241" t="s">
        <v>3086</v>
      </c>
      <c r="K4241">
        <v>41735</v>
      </c>
      <c r="L4241">
        <v>281.85200000000003</v>
      </c>
    </row>
    <row r="4242" spans="1:12">
      <c r="A4242" t="str">
        <v>US-2014-118997</v>
      </c>
      <c r="B4242" t="str">
        <f>INDEX(Orders[Customer ID], MATCH(A4242, Orders[Order ID],0))</f>
        <v>RA-19885</v>
      </c>
      <c r="C4242" s="4">
        <f>INDEX(Orders[Order Date], MATCH(A4242, Orders[Order ID],0))</f>
        <v>41737</v>
      </c>
      <c r="D4242">
        <f>SUMIF(Orders[Order ID], A4242, Orders[Sales])</f>
        <v>1215.92</v>
      </c>
      <c r="I4242" t="s">
        <v>7524</v>
      </c>
      <c r="J4242" t="s">
        <v>1193</v>
      </c>
      <c r="K4242">
        <v>41737</v>
      </c>
      <c r="L4242">
        <v>1215.92</v>
      </c>
    </row>
    <row r="4243" spans="1:12">
      <c r="A4243" t="str">
        <v>US-2014-119081</v>
      </c>
      <c r="B4243" t="str">
        <f>INDEX(Orders[Customer ID], MATCH(A4243, Orders[Order ID],0))</f>
        <v>TA-21385</v>
      </c>
      <c r="C4243" s="4">
        <f>INDEX(Orders[Order Date], MATCH(A4243, Orders[Order ID],0))</f>
        <v>41894</v>
      </c>
      <c r="D4243">
        <f>SUMIF(Orders[Order ID], A4243, Orders[Sales])</f>
        <v>787.84999999999991</v>
      </c>
      <c r="I4243" t="s">
        <v>7160</v>
      </c>
      <c r="J4243" t="s">
        <v>1681</v>
      </c>
      <c r="K4243">
        <v>41894</v>
      </c>
      <c r="L4243">
        <v>787.84999999999991</v>
      </c>
    </row>
    <row r="4244" spans="1:12">
      <c r="A4244" t="str">
        <v>US-2014-119137</v>
      </c>
      <c r="B4244" t="str">
        <f>INDEX(Orders[Customer ID], MATCH(A4244, Orders[Order ID],0))</f>
        <v>AG-10900</v>
      </c>
      <c r="C4244" s="4">
        <f>INDEX(Orders[Order Date], MATCH(A4244, Orders[Order ID],0))</f>
        <v>41843</v>
      </c>
      <c r="D4244">
        <f>SUMIF(Orders[Order ID], A4244, Orders[Sales])</f>
        <v>1520.376</v>
      </c>
      <c r="I4244" t="s">
        <v>7294</v>
      </c>
      <c r="J4244" t="s">
        <v>2048</v>
      </c>
      <c r="K4244">
        <v>41843</v>
      </c>
      <c r="L4244">
        <v>1520.376</v>
      </c>
    </row>
    <row r="4245" spans="1:12">
      <c r="A4245" t="str">
        <v>US-2014-120175</v>
      </c>
      <c r="B4245" t="str">
        <f>INDEX(Orders[Customer ID], MATCH(A4245, Orders[Order ID],0))</f>
        <v>MC-17635</v>
      </c>
      <c r="C4245" s="4">
        <f>INDEX(Orders[Order Date], MATCH(A4245, Orders[Order ID],0))</f>
        <v>41971</v>
      </c>
      <c r="D4245">
        <f>SUMIF(Orders[Order ID], A4245, Orders[Sales])</f>
        <v>64.02</v>
      </c>
      <c r="I4245" t="s">
        <v>6835</v>
      </c>
      <c r="J4245" t="s">
        <v>3010</v>
      </c>
      <c r="K4245">
        <v>41971</v>
      </c>
      <c r="L4245">
        <v>64.02</v>
      </c>
    </row>
    <row r="4246" spans="1:12">
      <c r="A4246" t="str">
        <v>US-2014-120236</v>
      </c>
      <c r="B4246" t="str">
        <f>INDEX(Orders[Customer ID], MATCH(A4246, Orders[Order ID],0))</f>
        <v>MR-17545</v>
      </c>
      <c r="C4246" s="4">
        <f>INDEX(Orders[Order Date], MATCH(A4246, Orders[Order ID],0))</f>
        <v>41885</v>
      </c>
      <c r="D4246">
        <f>SUMIF(Orders[Order ID], A4246, Orders[Sales])</f>
        <v>7.68</v>
      </c>
      <c r="I4246" t="s">
        <v>7195</v>
      </c>
      <c r="J4246" t="s">
        <v>2545</v>
      </c>
      <c r="K4246">
        <v>41885</v>
      </c>
      <c r="L4246">
        <v>7.68</v>
      </c>
    </row>
    <row r="4247" spans="1:12">
      <c r="A4247" t="str">
        <v>US-2014-120313</v>
      </c>
      <c r="B4247" t="str">
        <f>INDEX(Orders[Customer ID], MATCH(A4247, Orders[Order ID],0))</f>
        <v>NL-18310</v>
      </c>
      <c r="C4247" s="4">
        <f>INDEX(Orders[Order Date], MATCH(A4247, Orders[Order ID],0))</f>
        <v>41943</v>
      </c>
      <c r="D4247">
        <f>SUMIF(Orders[Order ID], A4247, Orders[Sales])</f>
        <v>73.584000000000003</v>
      </c>
      <c r="I4247" t="s">
        <v>6986</v>
      </c>
      <c r="J4247" t="s">
        <v>1548</v>
      </c>
      <c r="K4247">
        <v>41943</v>
      </c>
      <c r="L4247">
        <v>73.584000000000003</v>
      </c>
    </row>
    <row r="4248" spans="1:12">
      <c r="A4248" t="str">
        <v>US-2014-120740</v>
      </c>
      <c r="B4248" t="str">
        <f>INDEX(Orders[Customer ID], MATCH(A4248, Orders[Order ID],0))</f>
        <v>PS-18970</v>
      </c>
      <c r="C4248" s="4">
        <f>INDEX(Orders[Order Date], MATCH(A4248, Orders[Order ID],0))</f>
        <v>41744</v>
      </c>
      <c r="D4248">
        <f>SUMIF(Orders[Order ID], A4248, Orders[Sales])</f>
        <v>294.71999999999997</v>
      </c>
      <c r="I4248" t="s">
        <v>7513</v>
      </c>
      <c r="J4248" t="s">
        <v>1692</v>
      </c>
      <c r="K4248">
        <v>41744</v>
      </c>
      <c r="L4248">
        <v>294.71999999999997</v>
      </c>
    </row>
    <row r="4249" spans="1:12">
      <c r="A4249" t="str">
        <v>US-2014-121566</v>
      </c>
      <c r="B4249" t="str">
        <f>INDEX(Orders[Customer ID], MATCH(A4249, Orders[Order ID],0))</f>
        <v>CS-11860</v>
      </c>
      <c r="C4249" s="4">
        <f>INDEX(Orders[Order Date], MATCH(A4249, Orders[Order ID],0))</f>
        <v>41820</v>
      </c>
      <c r="D4249">
        <f>SUMIF(Orders[Order ID], A4249, Orders[Sales])</f>
        <v>9.2880000000000003</v>
      </c>
      <c r="I4249" t="s">
        <v>7352</v>
      </c>
      <c r="J4249" t="s">
        <v>2819</v>
      </c>
      <c r="K4249">
        <v>41820</v>
      </c>
      <c r="L4249">
        <v>9.2880000000000003</v>
      </c>
    </row>
    <row r="4250" spans="1:12">
      <c r="A4250" t="str">
        <v>US-2014-121734</v>
      </c>
      <c r="B4250" t="str">
        <f>INDEX(Orders[Customer ID], MATCH(A4250, Orders[Order ID],0))</f>
        <v>SE-20110</v>
      </c>
      <c r="C4250" s="4">
        <f>INDEX(Orders[Order Date], MATCH(A4250, Orders[Order ID],0))</f>
        <v>41740</v>
      </c>
      <c r="D4250">
        <f>SUMIF(Orders[Order ID], A4250, Orders[Sales])</f>
        <v>9.5839999999999996</v>
      </c>
      <c r="I4250" t="s">
        <v>7520</v>
      </c>
      <c r="J4250" t="s">
        <v>284</v>
      </c>
      <c r="K4250">
        <v>41740</v>
      </c>
      <c r="L4250">
        <v>9.5839999999999996</v>
      </c>
    </row>
    <row r="4251" spans="1:12">
      <c r="A4251" t="str">
        <v>US-2014-122021</v>
      </c>
      <c r="B4251" t="str">
        <f>INDEX(Orders[Customer ID], MATCH(A4251, Orders[Order ID],0))</f>
        <v>AC-10660</v>
      </c>
      <c r="C4251" s="4">
        <f>INDEX(Orders[Order Date], MATCH(A4251, Orders[Order ID],0))</f>
        <v>41927</v>
      </c>
      <c r="D4251">
        <f>SUMIF(Orders[Order ID], A4251, Orders[Sales])</f>
        <v>191.34</v>
      </c>
      <c r="I4251" t="s">
        <v>7020</v>
      </c>
      <c r="J4251" t="s">
        <v>3611</v>
      </c>
      <c r="K4251">
        <v>41927</v>
      </c>
      <c r="L4251">
        <v>191.34</v>
      </c>
    </row>
    <row r="4252" spans="1:12">
      <c r="A4252" t="str">
        <v>US-2014-122959</v>
      </c>
      <c r="B4252" t="str">
        <f>INDEX(Orders[Customer ID], MATCH(A4252, Orders[Order ID],0))</f>
        <v>CY-12745</v>
      </c>
      <c r="C4252" s="4">
        <f>INDEX(Orders[Order Date], MATCH(A4252, Orders[Order ID],0))</f>
        <v>41985</v>
      </c>
      <c r="D4252">
        <f>SUMIF(Orders[Order ID], A4252, Orders[Sales])</f>
        <v>210.392</v>
      </c>
      <c r="I4252" t="s">
        <v>6775</v>
      </c>
      <c r="J4252" t="s">
        <v>1588</v>
      </c>
      <c r="K4252">
        <v>41985</v>
      </c>
      <c r="L4252">
        <v>210.392</v>
      </c>
    </row>
    <row r="4253" spans="1:12">
      <c r="A4253" t="str">
        <v>US-2014-123183</v>
      </c>
      <c r="B4253" t="str">
        <f>INDEX(Orders[Customer ID], MATCH(A4253, Orders[Order ID],0))</f>
        <v>GR-14560</v>
      </c>
      <c r="C4253" s="4">
        <f>INDEX(Orders[Order Date], MATCH(A4253, Orders[Order ID],0))</f>
        <v>41962</v>
      </c>
      <c r="D4253">
        <f>SUMIF(Orders[Order ID], A4253, Orders[Sales])</f>
        <v>1271.42</v>
      </c>
      <c r="I4253" t="s">
        <v>6881</v>
      </c>
      <c r="J4253" t="s">
        <v>6875</v>
      </c>
      <c r="K4253">
        <v>41962</v>
      </c>
      <c r="L4253">
        <v>1271.42</v>
      </c>
    </row>
    <row r="4254" spans="1:12">
      <c r="A4254" t="str">
        <v>US-2014-123519</v>
      </c>
      <c r="B4254" t="str">
        <f>INDEX(Orders[Customer ID], MATCH(A4254, Orders[Order ID],0))</f>
        <v>SS-20875</v>
      </c>
      <c r="C4254" s="4">
        <f>INDEX(Orders[Order Date], MATCH(A4254, Orders[Order ID],0))</f>
        <v>41987</v>
      </c>
      <c r="D4254">
        <f>SUMIF(Orders[Order ID], A4254, Orders[Sales])</f>
        <v>403.11399999999998</v>
      </c>
      <c r="I4254" t="s">
        <v>6763</v>
      </c>
      <c r="J4254" t="s">
        <v>2504</v>
      </c>
      <c r="K4254">
        <v>41987</v>
      </c>
      <c r="L4254">
        <v>403.11399999999998</v>
      </c>
    </row>
    <row r="4255" spans="1:12">
      <c r="A4255" t="str">
        <v>US-2014-124625</v>
      </c>
      <c r="B4255" t="str">
        <f>INDEX(Orders[Customer ID], MATCH(A4255, Orders[Order ID],0))</f>
        <v>SP-20650</v>
      </c>
      <c r="C4255" s="4">
        <f>INDEX(Orders[Order Date], MATCH(A4255, Orders[Order ID],0))</f>
        <v>41946</v>
      </c>
      <c r="D4255">
        <f>SUMIF(Orders[Order ID], A4255, Orders[Sales])</f>
        <v>89.97</v>
      </c>
      <c r="I4255" t="s">
        <v>6964</v>
      </c>
      <c r="J4255" t="s">
        <v>4090</v>
      </c>
      <c r="K4255">
        <v>41946</v>
      </c>
      <c r="L4255">
        <v>89.97</v>
      </c>
    </row>
    <row r="4256" spans="1:12">
      <c r="A4256" t="str">
        <v>US-2014-125521</v>
      </c>
      <c r="B4256" t="str">
        <f>INDEX(Orders[Customer ID], MATCH(A4256, Orders[Order ID],0))</f>
        <v>CK-12325</v>
      </c>
      <c r="C4256" s="4">
        <f>INDEX(Orders[Order Date], MATCH(A4256, Orders[Order ID],0))</f>
        <v>41712</v>
      </c>
      <c r="D4256">
        <f>SUMIF(Orders[Order ID], A4256, Orders[Sales])</f>
        <v>1139.92</v>
      </c>
      <c r="I4256" t="s">
        <v>7598</v>
      </c>
      <c r="J4256" t="s">
        <v>2506</v>
      </c>
      <c r="K4256">
        <v>41712</v>
      </c>
      <c r="L4256">
        <v>1139.92</v>
      </c>
    </row>
    <row r="4257" spans="1:12">
      <c r="A4257" t="str">
        <v>US-2014-126340</v>
      </c>
      <c r="B4257" t="str">
        <f>INDEX(Orders[Customer ID], MATCH(A4257, Orders[Order ID],0))</f>
        <v>EB-13870</v>
      </c>
      <c r="C4257" s="4">
        <f>INDEX(Orders[Order Date], MATCH(A4257, Orders[Order ID],0))</f>
        <v>41951</v>
      </c>
      <c r="D4257">
        <f>SUMIF(Orders[Order ID], A4257, Orders[Sales])</f>
        <v>333.57600000000002</v>
      </c>
      <c r="I4257" t="s">
        <v>6937</v>
      </c>
      <c r="J4257" t="s">
        <v>2145</v>
      </c>
      <c r="K4257">
        <v>41951</v>
      </c>
      <c r="L4257">
        <v>333.57600000000002</v>
      </c>
    </row>
    <row r="4258" spans="1:12">
      <c r="A4258" t="str">
        <v>US-2014-126571</v>
      </c>
      <c r="B4258" t="str">
        <f>INDEX(Orders[Customer ID], MATCH(A4258, Orders[Order ID],0))</f>
        <v>JF-15565</v>
      </c>
      <c r="C4258" s="4">
        <f>INDEX(Orders[Order Date], MATCH(A4258, Orders[Order ID],0))</f>
        <v>41923</v>
      </c>
      <c r="D4258">
        <f>SUMIF(Orders[Order ID], A4258, Orders[Sales])</f>
        <v>483.33600000000001</v>
      </c>
      <c r="I4258" t="s">
        <v>7032</v>
      </c>
      <c r="J4258" t="s">
        <v>1423</v>
      </c>
      <c r="K4258">
        <v>41923</v>
      </c>
      <c r="L4258">
        <v>483.33600000000001</v>
      </c>
    </row>
    <row r="4259" spans="1:12">
      <c r="A4259" t="str">
        <v>US-2014-127635</v>
      </c>
      <c r="B4259" t="str">
        <f>INDEX(Orders[Customer ID], MATCH(A4259, Orders[Order ID],0))</f>
        <v>SC-20260</v>
      </c>
      <c r="C4259" s="4">
        <f>INDEX(Orders[Order Date], MATCH(A4259, Orders[Order ID],0))</f>
        <v>41896</v>
      </c>
      <c r="D4259">
        <f>SUMIF(Orders[Order ID], A4259, Orders[Sales])</f>
        <v>31.408000000000001</v>
      </c>
      <c r="I4259" t="s">
        <v>7145</v>
      </c>
      <c r="J4259" t="s">
        <v>2993</v>
      </c>
      <c r="K4259">
        <v>41896</v>
      </c>
      <c r="L4259">
        <v>31.408000000000001</v>
      </c>
    </row>
    <row r="4260" spans="1:12">
      <c r="A4260" t="str">
        <v>US-2014-127978</v>
      </c>
      <c r="B4260" t="str">
        <f>INDEX(Orders[Customer ID], MATCH(A4260, Orders[Order ID],0))</f>
        <v>JS-15595</v>
      </c>
      <c r="C4260" s="4">
        <f>INDEX(Orders[Order Date], MATCH(A4260, Orders[Order ID],0))</f>
        <v>41701</v>
      </c>
      <c r="D4260">
        <f>SUMIF(Orders[Order ID], A4260, Orders[Sales])</f>
        <v>362.24199999999996</v>
      </c>
      <c r="I4260" t="s">
        <v>7616</v>
      </c>
      <c r="J4260" t="s">
        <v>2489</v>
      </c>
      <c r="K4260">
        <v>41701</v>
      </c>
      <c r="L4260">
        <v>362.24199999999996</v>
      </c>
    </row>
    <row r="4261" spans="1:12">
      <c r="A4261" t="str">
        <v>US-2014-128685</v>
      </c>
      <c r="B4261" t="str">
        <f>INDEX(Orders[Customer ID], MATCH(A4261, Orders[Order ID],0))</f>
        <v>MZ-17515</v>
      </c>
      <c r="C4261" s="4">
        <f>INDEX(Orders[Order Date], MATCH(A4261, Orders[Order ID],0))</f>
        <v>41733</v>
      </c>
      <c r="D4261">
        <f>SUMIF(Orders[Order ID], A4261, Orders[Sales])</f>
        <v>7.1840000000000002</v>
      </c>
      <c r="I4261" t="s">
        <v>7543</v>
      </c>
      <c r="J4261" t="s">
        <v>3614</v>
      </c>
      <c r="K4261">
        <v>41733</v>
      </c>
      <c r="L4261">
        <v>7.1840000000000002</v>
      </c>
    </row>
    <row r="4262" spans="1:12">
      <c r="A4262" t="str">
        <v>US-2014-129609</v>
      </c>
      <c r="B4262" t="str">
        <f>INDEX(Orders[Customer ID], MATCH(A4262, Orders[Order ID],0))</f>
        <v>VM-21835</v>
      </c>
      <c r="C4262" s="4">
        <f>INDEX(Orders[Order Date], MATCH(A4262, Orders[Order ID],0))</f>
        <v>41720</v>
      </c>
      <c r="D4262">
        <f>SUMIF(Orders[Order ID], A4262, Orders[Sales])</f>
        <v>16.28</v>
      </c>
      <c r="I4262" t="s">
        <v>7577</v>
      </c>
      <c r="J4262" t="s">
        <v>2441</v>
      </c>
      <c r="K4262">
        <v>41720</v>
      </c>
      <c r="L4262">
        <v>16.28</v>
      </c>
    </row>
    <row r="4263" spans="1:12">
      <c r="A4263" t="str">
        <v>US-2014-130358</v>
      </c>
      <c r="B4263" t="str">
        <f>INDEX(Orders[Customer ID], MATCH(A4263, Orders[Order ID],0))</f>
        <v>DL-13330</v>
      </c>
      <c r="C4263" s="4">
        <f>INDEX(Orders[Order Date], MATCH(A4263, Orders[Order ID],0))</f>
        <v>41813</v>
      </c>
      <c r="D4263">
        <f>SUMIF(Orders[Order ID], A4263, Orders[Sales])</f>
        <v>23.119999999999997</v>
      </c>
      <c r="I4263" t="s">
        <v>7363</v>
      </c>
      <c r="J4263" t="s">
        <v>1507</v>
      </c>
      <c r="K4263">
        <v>41813</v>
      </c>
      <c r="L4263">
        <v>23.119999999999997</v>
      </c>
    </row>
    <row r="4264" spans="1:12">
      <c r="A4264" t="str">
        <v>US-2014-130379</v>
      </c>
      <c r="B4264" t="str">
        <f>INDEX(Orders[Customer ID], MATCH(A4264, Orders[Order ID],0))</f>
        <v>JL-15235</v>
      </c>
      <c r="C4264" s="4">
        <f>INDEX(Orders[Order Date], MATCH(A4264, Orders[Order ID],0))</f>
        <v>41784</v>
      </c>
      <c r="D4264">
        <f>SUMIF(Orders[Order ID], A4264, Orders[Sales])</f>
        <v>104.91999999999999</v>
      </c>
      <c r="I4264" t="s">
        <v>7431</v>
      </c>
      <c r="J4264" t="s">
        <v>2493</v>
      </c>
      <c r="K4264">
        <v>41784</v>
      </c>
      <c r="L4264">
        <v>104.91999999999999</v>
      </c>
    </row>
    <row r="4265" spans="1:12">
      <c r="A4265" t="str">
        <v>US-2014-131275</v>
      </c>
      <c r="B4265" t="str">
        <f>INDEX(Orders[Customer ID], MATCH(A4265, Orders[Order ID],0))</f>
        <v>SC-20050</v>
      </c>
      <c r="C4265" s="4">
        <f>INDEX(Orders[Order Date], MATCH(A4265, Orders[Order ID],0))</f>
        <v>41716</v>
      </c>
      <c r="D4265">
        <f>SUMIF(Orders[Order ID], A4265, Orders[Sales])</f>
        <v>3247.1580000000004</v>
      </c>
      <c r="I4265" t="s">
        <v>7587</v>
      </c>
      <c r="J4265" t="s">
        <v>1087</v>
      </c>
      <c r="K4265">
        <v>41716</v>
      </c>
      <c r="L4265">
        <v>3247.1580000000004</v>
      </c>
    </row>
    <row r="4266" spans="1:12">
      <c r="A4266" t="str">
        <v>US-2014-131870</v>
      </c>
      <c r="B4266" t="str">
        <f>INDEX(Orders[Customer ID], MATCH(A4266, Orders[Order ID],0))</f>
        <v>NF-18595</v>
      </c>
      <c r="C4266" s="4">
        <f>INDEX(Orders[Order Date], MATCH(A4266, Orders[Order ID],0))</f>
        <v>41891</v>
      </c>
      <c r="D4266">
        <f>SUMIF(Orders[Order ID], A4266, Orders[Sales])</f>
        <v>91.488</v>
      </c>
      <c r="I4266" t="s">
        <v>7170</v>
      </c>
      <c r="J4266" t="s">
        <v>2386</v>
      </c>
      <c r="K4266">
        <v>41891</v>
      </c>
      <c r="L4266">
        <v>91.488</v>
      </c>
    </row>
    <row r="4267" spans="1:12">
      <c r="A4267" t="str">
        <v>US-2014-131982</v>
      </c>
      <c r="B4267" t="str">
        <f>INDEX(Orders[Customer ID], MATCH(A4267, Orders[Order ID],0))</f>
        <v>NP-18685</v>
      </c>
      <c r="C4267" s="4">
        <f>INDEX(Orders[Order Date], MATCH(A4267, Orders[Order ID],0))</f>
        <v>41705</v>
      </c>
      <c r="D4267">
        <f>SUMIF(Orders[Order ID], A4267, Orders[Sales])</f>
        <v>107.648</v>
      </c>
      <c r="I4267" t="s">
        <v>7609</v>
      </c>
      <c r="J4267" t="s">
        <v>4266</v>
      </c>
      <c r="K4267">
        <v>41705</v>
      </c>
      <c r="L4267">
        <v>107.648</v>
      </c>
    </row>
    <row r="4268" spans="1:12">
      <c r="A4268" t="str">
        <v>US-2014-132745</v>
      </c>
      <c r="B4268" t="str">
        <f>INDEX(Orders[Customer ID], MATCH(A4268, Orders[Order ID],0))</f>
        <v>NF-18475</v>
      </c>
      <c r="C4268" s="4">
        <f>INDEX(Orders[Order Date], MATCH(A4268, Orders[Order ID],0))</f>
        <v>41913</v>
      </c>
      <c r="D4268">
        <f>SUMIF(Orders[Order ID], A4268, Orders[Sales])</f>
        <v>4.71</v>
      </c>
      <c r="I4268" t="s">
        <v>7066</v>
      </c>
      <c r="J4268" t="s">
        <v>4925</v>
      </c>
      <c r="K4268">
        <v>41913</v>
      </c>
      <c r="L4268">
        <v>4.71</v>
      </c>
    </row>
    <row r="4269" spans="1:12">
      <c r="A4269" t="str">
        <v>US-2014-133130</v>
      </c>
      <c r="B4269" t="str">
        <f>INDEX(Orders[Customer ID], MATCH(A4269, Orders[Order ID],0))</f>
        <v>TH-21100</v>
      </c>
      <c r="C4269" s="4">
        <f>INDEX(Orders[Order Date], MATCH(A4269, Orders[Order ID],0))</f>
        <v>41909</v>
      </c>
      <c r="D4269">
        <f>SUMIF(Orders[Order ID], A4269, Orders[Sales])</f>
        <v>685.9</v>
      </c>
      <c r="I4269" t="s">
        <v>7083</v>
      </c>
      <c r="J4269" t="s">
        <v>3867</v>
      </c>
      <c r="K4269">
        <v>41909</v>
      </c>
      <c r="L4269">
        <v>685.9</v>
      </c>
    </row>
    <row r="4270" spans="1:12">
      <c r="A4270" t="str">
        <v>US-2014-133949</v>
      </c>
      <c r="B4270" t="str">
        <f>INDEX(Orders[Customer ID], MATCH(A4270, Orders[Order ID],0))</f>
        <v>JL-15175</v>
      </c>
      <c r="C4270" s="4">
        <f>INDEX(Orders[Order Date], MATCH(A4270, Orders[Order ID],0))</f>
        <v>42004</v>
      </c>
      <c r="D4270">
        <f>SUMIF(Orders[Order ID], A4270, Orders[Sales])</f>
        <v>475.94400000000002</v>
      </c>
      <c r="I4270" t="s">
        <v>6680</v>
      </c>
      <c r="J4270" t="s">
        <v>177</v>
      </c>
      <c r="K4270">
        <v>42004</v>
      </c>
      <c r="L4270">
        <v>475.94400000000002</v>
      </c>
    </row>
    <row r="4271" spans="1:12">
      <c r="A4271" t="str">
        <v>US-2014-134054</v>
      </c>
      <c r="B4271" t="str">
        <f>INDEX(Orders[Customer ID], MATCH(A4271, Orders[Order ID],0))</f>
        <v>FC-14335</v>
      </c>
      <c r="C4271" s="4">
        <f>INDEX(Orders[Order Date], MATCH(A4271, Orders[Order ID],0))</f>
        <v>41922</v>
      </c>
      <c r="D4271">
        <f>SUMIF(Orders[Order ID], A4271, Orders[Sales])</f>
        <v>255.85</v>
      </c>
      <c r="I4271" t="s">
        <v>7042</v>
      </c>
      <c r="J4271" t="s">
        <v>2968</v>
      </c>
      <c r="K4271">
        <v>41922</v>
      </c>
      <c r="L4271">
        <v>255.85</v>
      </c>
    </row>
    <row r="4272" spans="1:12">
      <c r="A4272" t="str">
        <v>US-2014-134187</v>
      </c>
      <c r="B4272" t="str">
        <f>INDEX(Orders[Customer ID], MATCH(A4272, Orders[Order ID],0))</f>
        <v>TH-21235</v>
      </c>
      <c r="C4272" s="4">
        <f>INDEX(Orders[Order Date], MATCH(A4272, Orders[Order ID],0))</f>
        <v>41947</v>
      </c>
      <c r="D4272">
        <f>SUMIF(Orders[Order ID], A4272, Orders[Sales])</f>
        <v>2.94</v>
      </c>
      <c r="I4272" t="s">
        <v>6957</v>
      </c>
      <c r="J4272" t="s">
        <v>2435</v>
      </c>
      <c r="K4272">
        <v>41947</v>
      </c>
      <c r="L4272">
        <v>2.94</v>
      </c>
    </row>
    <row r="4273" spans="1:12">
      <c r="A4273" t="str">
        <v>US-2014-134614</v>
      </c>
      <c r="B4273" t="str">
        <f>INDEX(Orders[Customer ID], MATCH(A4273, Orders[Order ID],0))</f>
        <v>PF-19165</v>
      </c>
      <c r="C4273" s="4">
        <f>INDEX(Orders[Order Date], MATCH(A4273, Orders[Order ID],0))</f>
        <v>41902</v>
      </c>
      <c r="D4273">
        <f>SUMIF(Orders[Order ID], A4273, Orders[Sales])</f>
        <v>617.70000000000005</v>
      </c>
      <c r="I4273" t="s">
        <v>7114</v>
      </c>
      <c r="J4273" t="s">
        <v>3050</v>
      </c>
      <c r="K4273">
        <v>41902</v>
      </c>
      <c r="L4273">
        <v>617.70000000000005</v>
      </c>
    </row>
    <row r="4274" spans="1:12">
      <c r="A4274" t="str">
        <v>US-2014-134712</v>
      </c>
      <c r="B4274" t="str">
        <f>INDEX(Orders[Customer ID], MATCH(A4274, Orders[Order ID],0))</f>
        <v>BS-11380</v>
      </c>
      <c r="C4274" s="4">
        <f>INDEX(Orders[Order Date], MATCH(A4274, Orders[Order ID],0))</f>
        <v>41972</v>
      </c>
      <c r="D4274">
        <f>SUMIF(Orders[Order ID], A4274, Orders[Sales])</f>
        <v>12.624000000000001</v>
      </c>
      <c r="I4274" t="s">
        <v>6826</v>
      </c>
      <c r="J4274" t="s">
        <v>781</v>
      </c>
      <c r="K4274">
        <v>41972</v>
      </c>
      <c r="L4274">
        <v>12.624000000000001</v>
      </c>
    </row>
    <row r="4275" spans="1:12">
      <c r="A4275" t="str">
        <v>US-2014-134733</v>
      </c>
      <c r="B4275" t="str">
        <f>INDEX(Orders[Customer ID], MATCH(A4275, Orders[Order ID],0))</f>
        <v>BM-11650</v>
      </c>
      <c r="C4275" s="4">
        <f>INDEX(Orders[Order Date], MATCH(A4275, Orders[Order ID],0))</f>
        <v>41905</v>
      </c>
      <c r="D4275">
        <f>SUMIF(Orders[Order ID], A4275, Orders[Sales])</f>
        <v>519.98300000000006</v>
      </c>
      <c r="I4275" t="s">
        <v>7095</v>
      </c>
      <c r="J4275" t="s">
        <v>901</v>
      </c>
      <c r="K4275">
        <v>41905</v>
      </c>
      <c r="L4275">
        <v>519.98300000000006</v>
      </c>
    </row>
    <row r="4276" spans="1:12">
      <c r="A4276" t="str">
        <v>US-2014-134971</v>
      </c>
      <c r="B4276" t="str">
        <f>INDEX(Orders[Customer ID], MATCH(A4276, Orders[Order ID],0))</f>
        <v>BP-11095</v>
      </c>
      <c r="C4276" s="4">
        <f>INDEX(Orders[Order Date], MATCH(A4276, Orders[Order ID],0))</f>
        <v>41797</v>
      </c>
      <c r="D4276">
        <f>SUMIF(Orders[Order ID], A4276, Orders[Sales])</f>
        <v>12.462</v>
      </c>
      <c r="I4276" t="s">
        <v>7397</v>
      </c>
      <c r="J4276" t="s">
        <v>441</v>
      </c>
      <c r="K4276">
        <v>41797</v>
      </c>
      <c r="L4276">
        <v>12.462</v>
      </c>
    </row>
    <row r="4277" spans="1:12">
      <c r="A4277" t="str">
        <v>US-2014-135881</v>
      </c>
      <c r="B4277" t="str">
        <f>INDEX(Orders[Customer ID], MATCH(A4277, Orders[Order ID],0))</f>
        <v>GT-14710</v>
      </c>
      <c r="C4277" s="4">
        <f>INDEX(Orders[Order Date], MATCH(A4277, Orders[Order ID],0))</f>
        <v>41782</v>
      </c>
      <c r="D4277">
        <f>SUMIF(Orders[Order ID], A4277, Orders[Sales])</f>
        <v>231.16</v>
      </c>
      <c r="I4277" t="s">
        <v>7436</v>
      </c>
      <c r="J4277" t="s">
        <v>975</v>
      </c>
      <c r="K4277">
        <v>41782</v>
      </c>
      <c r="L4277">
        <v>231.16</v>
      </c>
    </row>
    <row r="4278" spans="1:12">
      <c r="A4278" t="str">
        <v>US-2014-135972</v>
      </c>
      <c r="B4278" t="str">
        <f>INDEX(Orders[Customer ID], MATCH(A4278, Orders[Order ID],0))</f>
        <v>JG-15115</v>
      </c>
      <c r="C4278" s="4">
        <f>INDEX(Orders[Order Date], MATCH(A4278, Orders[Order ID],0))</f>
        <v>41903</v>
      </c>
      <c r="D4278">
        <f>SUMIF(Orders[Order ID], A4278, Orders[Sales])</f>
        <v>2046.354</v>
      </c>
      <c r="I4278" t="s">
        <v>7107</v>
      </c>
      <c r="J4278" t="s">
        <v>5725</v>
      </c>
      <c r="K4278">
        <v>41903</v>
      </c>
      <c r="L4278">
        <v>2046.354</v>
      </c>
    </row>
    <row r="4279" spans="1:12">
      <c r="A4279" t="str">
        <v>US-2014-137155</v>
      </c>
      <c r="B4279" t="str">
        <f>INDEX(Orders[Customer ID], MATCH(A4279, Orders[Order ID],0))</f>
        <v>DL-12925</v>
      </c>
      <c r="C4279" s="4">
        <f>INDEX(Orders[Order Date], MATCH(A4279, Orders[Order ID],0))</f>
        <v>41944</v>
      </c>
      <c r="D4279">
        <f>SUMIF(Orders[Order ID], A4279, Orders[Sales])</f>
        <v>733.56000000000006</v>
      </c>
      <c r="I4279" t="s">
        <v>6979</v>
      </c>
      <c r="J4279" t="s">
        <v>1509</v>
      </c>
      <c r="K4279">
        <v>41944</v>
      </c>
      <c r="L4279">
        <v>733.56000000000006</v>
      </c>
    </row>
    <row r="4280" spans="1:12">
      <c r="A4280" t="str">
        <v>US-2014-137680</v>
      </c>
      <c r="B4280" t="str">
        <f>INDEX(Orders[Customer ID], MATCH(A4280, Orders[Order ID],0))</f>
        <v>JH-15430</v>
      </c>
      <c r="C4280" s="4">
        <f>INDEX(Orders[Order Date], MATCH(A4280, Orders[Order ID],0))</f>
        <v>41694</v>
      </c>
      <c r="D4280">
        <f>SUMIF(Orders[Order ID], A4280, Orders[Sales])</f>
        <v>55.671999999999997</v>
      </c>
      <c r="I4280" t="s">
        <v>7627</v>
      </c>
      <c r="J4280" t="s">
        <v>148</v>
      </c>
      <c r="K4280">
        <v>41694</v>
      </c>
      <c r="L4280">
        <v>55.671999999999997</v>
      </c>
    </row>
    <row r="4281" spans="1:12">
      <c r="A4281" t="str">
        <v>US-2014-137869</v>
      </c>
      <c r="B4281" t="str">
        <f>INDEX(Orders[Customer ID], MATCH(A4281, Orders[Order ID],0))</f>
        <v>CV-12295</v>
      </c>
      <c r="C4281" s="4">
        <f>INDEX(Orders[Order Date], MATCH(A4281, Orders[Order ID],0))</f>
        <v>41726</v>
      </c>
      <c r="D4281">
        <f>SUMIF(Orders[Order ID], A4281, Orders[Sales])</f>
        <v>1190.8399999999999</v>
      </c>
      <c r="I4281" t="s">
        <v>7563</v>
      </c>
      <c r="J4281" t="s">
        <v>3458</v>
      </c>
      <c r="K4281">
        <v>41726</v>
      </c>
      <c r="L4281">
        <v>1190.8399999999999</v>
      </c>
    </row>
    <row r="4282" spans="1:12">
      <c r="A4282" t="str">
        <v>US-2014-138247</v>
      </c>
      <c r="B4282" t="str">
        <f>INDEX(Orders[Customer ID], MATCH(A4282, Orders[Order ID],0))</f>
        <v>BF-11170</v>
      </c>
      <c r="C4282" s="4">
        <f>INDEX(Orders[Order Date], MATCH(A4282, Orders[Order ID],0))</f>
        <v>41997</v>
      </c>
      <c r="D4282">
        <f>SUMIF(Orders[Order ID], A4282, Orders[Sales])</f>
        <v>1461.172</v>
      </c>
      <c r="I4282" t="s">
        <v>6719</v>
      </c>
      <c r="J4282" t="s">
        <v>431</v>
      </c>
      <c r="K4282">
        <v>41997</v>
      </c>
      <c r="L4282">
        <v>1461.172</v>
      </c>
    </row>
    <row r="4283" spans="1:12">
      <c r="A4283" t="str">
        <v>US-2014-138758</v>
      </c>
      <c r="B4283" t="str">
        <f>INDEX(Orders[Customer ID], MATCH(A4283, Orders[Order ID],0))</f>
        <v>JL-15835</v>
      </c>
      <c r="C4283" s="4">
        <f>INDEX(Orders[Order Date], MATCH(A4283, Orders[Order ID],0))</f>
        <v>41827</v>
      </c>
      <c r="D4283">
        <f>SUMIF(Orders[Order ID], A4283, Orders[Sales])</f>
        <v>241.19400000000002</v>
      </c>
      <c r="I4283" t="s">
        <v>7335</v>
      </c>
      <c r="J4283" t="s">
        <v>565</v>
      </c>
      <c r="K4283">
        <v>41827</v>
      </c>
      <c r="L4283">
        <v>241.19400000000002</v>
      </c>
    </row>
    <row r="4284" spans="1:12">
      <c r="A4284" t="str">
        <v>US-2014-138828</v>
      </c>
      <c r="B4284" t="str">
        <f>INDEX(Orders[Customer ID], MATCH(A4284, Orders[Order ID],0))</f>
        <v>KD-16345</v>
      </c>
      <c r="C4284" s="4">
        <f>INDEX(Orders[Order Date], MATCH(A4284, Orders[Order ID],0))</f>
        <v>41884</v>
      </c>
      <c r="D4284">
        <f>SUMIF(Orders[Order ID], A4284, Orders[Sales])</f>
        <v>72.69</v>
      </c>
      <c r="I4284" t="s">
        <v>7198</v>
      </c>
      <c r="J4284" t="s">
        <v>1100</v>
      </c>
      <c r="K4284">
        <v>41884</v>
      </c>
      <c r="L4284">
        <v>72.69</v>
      </c>
    </row>
    <row r="4285" spans="1:12">
      <c r="A4285" t="str">
        <v>US-2014-138835</v>
      </c>
      <c r="B4285" t="str">
        <f>INDEX(Orders[Customer ID], MATCH(A4285, Orders[Order ID],0))</f>
        <v>DA-13450</v>
      </c>
      <c r="C4285" s="4">
        <f>INDEX(Orders[Order Date], MATCH(A4285, Orders[Order ID],0))</f>
        <v>41892</v>
      </c>
      <c r="D4285">
        <f>SUMIF(Orders[Order ID], A4285, Orders[Sales])</f>
        <v>9.64</v>
      </c>
      <c r="I4285" t="s">
        <v>7163</v>
      </c>
      <c r="J4285" t="s">
        <v>3902</v>
      </c>
      <c r="K4285">
        <v>41892</v>
      </c>
      <c r="L4285">
        <v>9.64</v>
      </c>
    </row>
    <row r="4286" spans="1:12">
      <c r="A4286" t="str">
        <v>US-2014-139500</v>
      </c>
      <c r="B4286" t="str">
        <f>INDEX(Orders[Customer ID], MATCH(A4286, Orders[Order ID],0))</f>
        <v>AB-10165</v>
      </c>
      <c r="C4286" s="4">
        <f>INDEX(Orders[Order Date], MATCH(A4286, Orders[Order ID],0))</f>
        <v>41959</v>
      </c>
      <c r="D4286">
        <f>SUMIF(Orders[Order ID], A4286, Orders[Sales])</f>
        <v>37.295999999999999</v>
      </c>
      <c r="I4286" t="s">
        <v>6908</v>
      </c>
      <c r="J4286" t="s">
        <v>661</v>
      </c>
      <c r="K4286">
        <v>41959</v>
      </c>
      <c r="L4286">
        <v>37.295999999999999</v>
      </c>
    </row>
    <row r="4287" spans="1:12">
      <c r="A4287" t="str">
        <v>US-2014-139640</v>
      </c>
      <c r="B4287" t="str">
        <f>INDEX(Orders[Customer ID], MATCH(A4287, Orders[Order ID],0))</f>
        <v>TB-21595</v>
      </c>
      <c r="C4287" s="4">
        <f>INDEX(Orders[Order Date], MATCH(A4287, Orders[Order ID],0))</f>
        <v>41950</v>
      </c>
      <c r="D4287">
        <f>SUMIF(Orders[Order ID], A4287, Orders[Sales])</f>
        <v>146.68799999999999</v>
      </c>
      <c r="I4287" t="s">
        <v>6944</v>
      </c>
      <c r="J4287" t="s">
        <v>3628</v>
      </c>
      <c r="K4287">
        <v>41950</v>
      </c>
      <c r="L4287">
        <v>146.68799999999999</v>
      </c>
    </row>
    <row r="4288" spans="1:12">
      <c r="A4288" t="str">
        <v>US-2014-140116</v>
      </c>
      <c r="B4288" t="str">
        <f>INDEX(Orders[Customer ID], MATCH(A4288, Orders[Order ID],0))</f>
        <v>KT-16480</v>
      </c>
      <c r="C4288" s="4">
        <f>INDEX(Orders[Order Date], MATCH(A4288, Orders[Order ID],0))</f>
        <v>41708</v>
      </c>
      <c r="D4288">
        <f>SUMIF(Orders[Order ID], A4288, Orders[Sales])</f>
        <v>719.57600000000002</v>
      </c>
      <c r="I4288" t="s">
        <v>7607</v>
      </c>
      <c r="J4288" t="s">
        <v>2143</v>
      </c>
      <c r="K4288">
        <v>41708</v>
      </c>
      <c r="L4288">
        <v>719.57600000000002</v>
      </c>
    </row>
    <row r="4289" spans="1:12">
      <c r="A4289" t="str">
        <v>US-2014-140452</v>
      </c>
      <c r="B4289" t="str">
        <f>INDEX(Orders[Customer ID], MATCH(A4289, Orders[Order ID],0))</f>
        <v>BK-11260</v>
      </c>
      <c r="C4289" s="4">
        <f>INDEX(Orders[Order Date], MATCH(A4289, Orders[Order ID],0))</f>
        <v>41979</v>
      </c>
      <c r="D4289">
        <f>SUMIF(Orders[Order ID], A4289, Orders[Sales])</f>
        <v>314.55</v>
      </c>
      <c r="I4289" t="s">
        <v>6795</v>
      </c>
      <c r="J4289" t="s">
        <v>1810</v>
      </c>
      <c r="K4289">
        <v>41979</v>
      </c>
      <c r="L4289">
        <v>314.55</v>
      </c>
    </row>
    <row r="4290" spans="1:12">
      <c r="A4290" t="str">
        <v>US-2014-140914</v>
      </c>
      <c r="B4290" t="str">
        <f>INDEX(Orders[Customer ID], MATCH(A4290, Orders[Order ID],0))</f>
        <v>BH-11710</v>
      </c>
      <c r="C4290" s="4">
        <f>INDEX(Orders[Order Date], MATCH(A4290, Orders[Order ID],0))</f>
        <v>41954</v>
      </c>
      <c r="D4290">
        <f>SUMIF(Orders[Order ID], A4290, Orders[Sales])</f>
        <v>808.928</v>
      </c>
      <c r="I4290" t="s">
        <v>6931</v>
      </c>
      <c r="J4290" t="s">
        <v>636</v>
      </c>
      <c r="K4290">
        <v>41954</v>
      </c>
      <c r="L4290">
        <v>808.928</v>
      </c>
    </row>
    <row r="4291" spans="1:12">
      <c r="A4291" t="str">
        <v>US-2014-141215</v>
      </c>
      <c r="B4291" t="str">
        <f>INDEX(Orders[Customer ID], MATCH(A4291, Orders[Order ID],0))</f>
        <v>KL-16555</v>
      </c>
      <c r="C4291" s="4">
        <f>INDEX(Orders[Order Date], MATCH(A4291, Orders[Order ID],0))</f>
        <v>41805</v>
      </c>
      <c r="D4291">
        <f>SUMIF(Orders[Order ID], A4291, Orders[Sales])</f>
        <v>906.43</v>
      </c>
      <c r="I4291" t="s">
        <v>7384</v>
      </c>
      <c r="J4291" t="s">
        <v>418</v>
      </c>
      <c r="K4291">
        <v>41805</v>
      </c>
      <c r="L4291">
        <v>906.43</v>
      </c>
    </row>
    <row r="4292" spans="1:12">
      <c r="A4292" t="str">
        <v>US-2014-141257</v>
      </c>
      <c r="B4292" t="str">
        <f>INDEX(Orders[Customer ID], MATCH(A4292, Orders[Order ID],0))</f>
        <v>CS-11950</v>
      </c>
      <c r="C4292" s="4">
        <f>INDEX(Orders[Order Date], MATCH(A4292, Orders[Order ID],0))</f>
        <v>41798</v>
      </c>
      <c r="D4292">
        <f>SUMIF(Orders[Order ID], A4292, Orders[Sales])</f>
        <v>585.55200000000002</v>
      </c>
      <c r="I4292" t="s">
        <v>7394</v>
      </c>
      <c r="J4292" t="s">
        <v>664</v>
      </c>
      <c r="K4292">
        <v>41798</v>
      </c>
      <c r="L4292">
        <v>585.55200000000002</v>
      </c>
    </row>
    <row r="4293" spans="1:12">
      <c r="A4293" t="str">
        <v>US-2014-143231</v>
      </c>
      <c r="B4293" t="str">
        <f>INDEX(Orders[Customer ID], MATCH(A4293, Orders[Order ID],0))</f>
        <v>GM-14455</v>
      </c>
      <c r="C4293" s="4">
        <f>INDEX(Orders[Order Date], MATCH(A4293, Orders[Order ID],0))</f>
        <v>42004</v>
      </c>
      <c r="D4293">
        <f>SUMIF(Orders[Order ID], A4293, Orders[Sales])</f>
        <v>177.17000000000002</v>
      </c>
      <c r="I4293" t="s">
        <v>6677</v>
      </c>
      <c r="J4293" t="s">
        <v>414</v>
      </c>
      <c r="K4293">
        <v>42004</v>
      </c>
      <c r="L4293">
        <v>177.17000000000002</v>
      </c>
    </row>
    <row r="4294" spans="1:12">
      <c r="A4294" t="str">
        <v>US-2014-143287</v>
      </c>
      <c r="B4294" t="str">
        <f>INDEX(Orders[Customer ID], MATCH(A4294, Orders[Order ID],0))</f>
        <v>KN-16705</v>
      </c>
      <c r="C4294" s="4">
        <f>INDEX(Orders[Order Date], MATCH(A4294, Orders[Order ID],0))</f>
        <v>41954</v>
      </c>
      <c r="D4294">
        <f>SUMIF(Orders[Order ID], A4294, Orders[Sales])</f>
        <v>277.57</v>
      </c>
      <c r="I4294" t="s">
        <v>6932</v>
      </c>
      <c r="J4294" t="s">
        <v>2098</v>
      </c>
      <c r="K4294">
        <v>41954</v>
      </c>
      <c r="L4294">
        <v>277.57</v>
      </c>
    </row>
    <row r="4295" spans="1:12">
      <c r="A4295" t="str">
        <v>US-2014-143581</v>
      </c>
      <c r="B4295" t="str">
        <f>INDEX(Orders[Customer ID], MATCH(A4295, Orders[Order ID],0))</f>
        <v>BS-11365</v>
      </c>
      <c r="C4295" s="4">
        <f>INDEX(Orders[Order Date], MATCH(A4295, Orders[Order ID],0))</f>
        <v>41870</v>
      </c>
      <c r="D4295">
        <f>SUMIF(Orders[Order ID], A4295, Orders[Sales])</f>
        <v>344.91</v>
      </c>
      <c r="I4295" t="s">
        <v>7240</v>
      </c>
      <c r="J4295" t="s">
        <v>5053</v>
      </c>
      <c r="K4295">
        <v>41870</v>
      </c>
      <c r="L4295">
        <v>344.91</v>
      </c>
    </row>
    <row r="4296" spans="1:12">
      <c r="A4296" t="str">
        <v>US-2014-143707</v>
      </c>
      <c r="B4296" t="str">
        <f>INDEX(Orders[Customer ID], MATCH(A4296, Orders[Order ID],0))</f>
        <v>HR-14770</v>
      </c>
      <c r="C4296" s="4">
        <f>INDEX(Orders[Order Date], MATCH(A4296, Orders[Order ID],0))</f>
        <v>41699</v>
      </c>
      <c r="D4296">
        <f>SUMIF(Orders[Order ID], A4296, Orders[Sales])</f>
        <v>5.94</v>
      </c>
      <c r="I4296" t="s">
        <v>7622</v>
      </c>
      <c r="J4296" t="s">
        <v>355</v>
      </c>
      <c r="K4296">
        <v>41699</v>
      </c>
      <c r="L4296">
        <v>5.94</v>
      </c>
    </row>
    <row r="4297" spans="1:12">
      <c r="A4297" t="str">
        <v>US-2014-143721</v>
      </c>
      <c r="B4297" t="str">
        <f>INDEX(Orders[Customer ID], MATCH(A4297, Orders[Order ID],0))</f>
        <v>DK-12835</v>
      </c>
      <c r="C4297" s="4">
        <f>INDEX(Orders[Order Date], MATCH(A4297, Orders[Order ID],0))</f>
        <v>41966</v>
      </c>
      <c r="D4297">
        <f>SUMIF(Orders[Order ID], A4297, Orders[Sales])</f>
        <v>155.37200000000001</v>
      </c>
      <c r="I4297" t="s">
        <v>6865</v>
      </c>
      <c r="J4297" t="s">
        <v>533</v>
      </c>
      <c r="K4297">
        <v>41966</v>
      </c>
      <c r="L4297">
        <v>155.37200000000001</v>
      </c>
    </row>
    <row r="4298" spans="1:12">
      <c r="A4298" t="str">
        <v>US-2014-144078</v>
      </c>
      <c r="B4298" t="str">
        <f>INDEX(Orders[Customer ID], MATCH(A4298, Orders[Order ID],0))</f>
        <v>RB-19435</v>
      </c>
      <c r="C4298" s="4">
        <f>INDEX(Orders[Order Date], MATCH(A4298, Orders[Order ID],0))</f>
        <v>41968</v>
      </c>
      <c r="D4298">
        <f>SUMIF(Orders[Order ID], A4298, Orders[Sales])</f>
        <v>1272.7040000000002</v>
      </c>
      <c r="I4298" t="s">
        <v>6848</v>
      </c>
      <c r="J4298" t="s">
        <v>483</v>
      </c>
      <c r="K4298">
        <v>41968</v>
      </c>
      <c r="L4298">
        <v>1272.7040000000002</v>
      </c>
    </row>
    <row r="4299" spans="1:12">
      <c r="A4299" t="str">
        <v>US-2014-146353</v>
      </c>
      <c r="B4299" t="str">
        <f>INDEX(Orders[Customer ID], MATCH(A4299, Orders[Order ID],0))</f>
        <v>JE-15610</v>
      </c>
      <c r="C4299" s="4">
        <f>INDEX(Orders[Order Date], MATCH(A4299, Orders[Order ID],0))</f>
        <v>41926</v>
      </c>
      <c r="D4299">
        <f>SUMIF(Orders[Order ID], A4299, Orders[Sales])</f>
        <v>292.82</v>
      </c>
      <c r="I4299" t="s">
        <v>7022</v>
      </c>
      <c r="J4299" t="s">
        <v>1311</v>
      </c>
      <c r="K4299">
        <v>41926</v>
      </c>
      <c r="L4299">
        <v>292.82</v>
      </c>
    </row>
    <row r="4300" spans="1:12">
      <c r="A4300" t="str">
        <v>US-2014-147606</v>
      </c>
      <c r="B4300" t="str">
        <f>INDEX(Orders[Customer ID], MATCH(A4300, Orders[Order ID],0))</f>
        <v>JE-15745</v>
      </c>
      <c r="C4300" s="4">
        <f>INDEX(Orders[Order Date], MATCH(A4300, Orders[Order ID],0))</f>
        <v>41969</v>
      </c>
      <c r="D4300">
        <f>SUMIF(Orders[Order ID], A4300, Orders[Sales])</f>
        <v>19.3</v>
      </c>
      <c r="I4300" t="s">
        <v>6838</v>
      </c>
      <c r="J4300" t="s">
        <v>1383</v>
      </c>
      <c r="K4300">
        <v>41969</v>
      </c>
      <c r="L4300">
        <v>19.3</v>
      </c>
    </row>
    <row r="4301" spans="1:12">
      <c r="A4301" t="str">
        <v>US-2014-147627</v>
      </c>
      <c r="B4301" t="str">
        <f>INDEX(Orders[Customer ID], MATCH(A4301, Orders[Order ID],0))</f>
        <v>HL-15040</v>
      </c>
      <c r="C4301" s="4">
        <f>INDEX(Orders[Order Date], MATCH(A4301, Orders[Order ID],0))</f>
        <v>41659</v>
      </c>
      <c r="D4301">
        <f>SUMIF(Orders[Order ID], A4301, Orders[Sales])</f>
        <v>1859.4</v>
      </c>
      <c r="I4301" t="s">
        <v>7663</v>
      </c>
      <c r="J4301" t="s">
        <v>1176</v>
      </c>
      <c r="K4301">
        <v>41659</v>
      </c>
      <c r="L4301">
        <v>1859.4</v>
      </c>
    </row>
    <row r="4302" spans="1:12">
      <c r="A4302" t="str">
        <v>US-2014-147648</v>
      </c>
      <c r="B4302" t="str">
        <f>INDEX(Orders[Customer ID], MATCH(A4302, Orders[Order ID],0))</f>
        <v>LS-16975</v>
      </c>
      <c r="C4302" s="4">
        <f>INDEX(Orders[Order Date], MATCH(A4302, Orders[Order ID],0))</f>
        <v>41969</v>
      </c>
      <c r="D4302">
        <f>SUMIF(Orders[Order ID], A4302, Orders[Sales])</f>
        <v>81.98</v>
      </c>
      <c r="I4302" t="s">
        <v>6840</v>
      </c>
      <c r="J4302" t="s">
        <v>491</v>
      </c>
      <c r="K4302">
        <v>41969</v>
      </c>
      <c r="L4302">
        <v>81.98</v>
      </c>
    </row>
    <row r="4303" spans="1:12">
      <c r="A4303" t="str">
        <v>US-2014-147704</v>
      </c>
      <c r="B4303" t="str">
        <f>INDEX(Orders[Customer ID], MATCH(A4303, Orders[Order ID],0))</f>
        <v>SR-20740</v>
      </c>
      <c r="C4303" s="4">
        <f>INDEX(Orders[Order Date], MATCH(A4303, Orders[Order ID],0))</f>
        <v>41959</v>
      </c>
      <c r="D4303">
        <f>SUMIF(Orders[Order ID], A4303, Orders[Sales])</f>
        <v>308.60000000000002</v>
      </c>
      <c r="I4303" t="s">
        <v>6906</v>
      </c>
      <c r="J4303" t="s">
        <v>3056</v>
      </c>
      <c r="K4303">
        <v>41959</v>
      </c>
      <c r="L4303">
        <v>308.60000000000002</v>
      </c>
    </row>
    <row r="4304" spans="1:12">
      <c r="A4304" t="str">
        <v>US-2014-147774</v>
      </c>
      <c r="B4304" t="str">
        <f>INDEX(Orders[Customer ID], MATCH(A4304, Orders[Order ID],0))</f>
        <v>MM-18280</v>
      </c>
      <c r="C4304" s="4">
        <f>INDEX(Orders[Order Date], MATCH(A4304, Orders[Order ID],0))</f>
        <v>41659</v>
      </c>
      <c r="D4304">
        <f>SUMIF(Orders[Order ID], A4304, Orders[Sales])</f>
        <v>67.194000000000003</v>
      </c>
      <c r="I4304" t="s">
        <v>7666</v>
      </c>
      <c r="J4304" t="s">
        <v>1898</v>
      </c>
      <c r="K4304">
        <v>41659</v>
      </c>
      <c r="L4304">
        <v>67.194000000000003</v>
      </c>
    </row>
    <row r="4305" spans="1:12">
      <c r="A4305" t="str">
        <v>US-2014-148194</v>
      </c>
      <c r="B4305" t="str">
        <f>INDEX(Orders[Customer ID], MATCH(A4305, Orders[Order ID],0))</f>
        <v>BS-11365</v>
      </c>
      <c r="C4305" s="4">
        <f>INDEX(Orders[Order Date], MATCH(A4305, Orders[Order ID],0))</f>
        <v>41763</v>
      </c>
      <c r="D4305">
        <f>SUMIF(Orders[Order ID], A4305, Orders[Sales])</f>
        <v>69.86</v>
      </c>
      <c r="I4305" t="s">
        <v>7480</v>
      </c>
      <c r="J4305" t="s">
        <v>5053</v>
      </c>
      <c r="K4305">
        <v>41763</v>
      </c>
      <c r="L4305">
        <v>69.86</v>
      </c>
    </row>
    <row r="4306" spans="1:12">
      <c r="A4306" t="str">
        <v>US-2014-148838</v>
      </c>
      <c r="B4306" t="str">
        <f>INDEX(Orders[Customer ID], MATCH(A4306, Orders[Order ID],0))</f>
        <v>CP-12340</v>
      </c>
      <c r="C4306" s="4">
        <f>INDEX(Orders[Order Date], MATCH(A4306, Orders[Order ID],0))</f>
        <v>41715</v>
      </c>
      <c r="D4306">
        <f>SUMIF(Orders[Order ID], A4306, Orders[Sales])</f>
        <v>3455.13</v>
      </c>
      <c r="I4306" t="s">
        <v>7589</v>
      </c>
      <c r="J4306" t="s">
        <v>2790</v>
      </c>
      <c r="K4306">
        <v>41715</v>
      </c>
      <c r="L4306">
        <v>3455.13</v>
      </c>
    </row>
    <row r="4307" spans="1:12">
      <c r="A4307" t="str">
        <v>US-2014-149034</v>
      </c>
      <c r="B4307" t="str">
        <f>INDEX(Orders[Customer ID], MATCH(A4307, Orders[Order ID],0))</f>
        <v>RD-19900</v>
      </c>
      <c r="C4307" s="4">
        <f>INDEX(Orders[Order Date], MATCH(A4307, Orders[Order ID],0))</f>
        <v>41962</v>
      </c>
      <c r="D4307">
        <f>SUMIF(Orders[Order ID], A4307, Orders[Sales])</f>
        <v>47.496000000000002</v>
      </c>
      <c r="I4307" t="s">
        <v>6883</v>
      </c>
      <c r="J4307" t="s">
        <v>2382</v>
      </c>
      <c r="K4307">
        <v>41962</v>
      </c>
      <c r="L4307">
        <v>47.496000000000002</v>
      </c>
    </row>
    <row r="4308" spans="1:12">
      <c r="A4308" t="str">
        <v>US-2014-150119</v>
      </c>
      <c r="B4308" t="str">
        <f>INDEX(Orders[Customer ID], MATCH(A4308, Orders[Order ID],0))</f>
        <v>LB-16795</v>
      </c>
      <c r="C4308" s="4">
        <f>INDEX(Orders[Order Date], MATCH(A4308, Orders[Order ID],0))</f>
        <v>41752</v>
      </c>
      <c r="D4308">
        <f>SUMIF(Orders[Order ID], A4308, Orders[Sales])</f>
        <v>592.5680000000001</v>
      </c>
      <c r="I4308" t="s">
        <v>7501</v>
      </c>
      <c r="J4308" t="s">
        <v>2744</v>
      </c>
      <c r="K4308">
        <v>41752</v>
      </c>
      <c r="L4308">
        <v>592.5680000000001</v>
      </c>
    </row>
    <row r="4309" spans="1:12">
      <c r="A4309" t="str">
        <v>US-2014-150126</v>
      </c>
      <c r="B4309" t="str">
        <f>INDEX(Orders[Customer ID], MATCH(A4309, Orders[Order ID],0))</f>
        <v>AS-10045</v>
      </c>
      <c r="C4309" s="4">
        <f>INDEX(Orders[Order Date], MATCH(A4309, Orders[Order ID],0))</f>
        <v>41847</v>
      </c>
      <c r="D4309">
        <f>SUMIF(Orders[Order ID], A4309, Orders[Sales])</f>
        <v>65.78</v>
      </c>
      <c r="I4309" t="s">
        <v>7284</v>
      </c>
      <c r="J4309" t="s">
        <v>1928</v>
      </c>
      <c r="K4309">
        <v>41847</v>
      </c>
      <c r="L4309">
        <v>65.78</v>
      </c>
    </row>
    <row r="4310" spans="1:12">
      <c r="A4310" t="str">
        <v>US-2014-150434</v>
      </c>
      <c r="B4310" t="str">
        <f>INDEX(Orders[Customer ID], MATCH(A4310, Orders[Order ID],0))</f>
        <v>CA-12310</v>
      </c>
      <c r="C4310" s="4">
        <f>INDEX(Orders[Order Date], MATCH(A4310, Orders[Order ID],0))</f>
        <v>41839</v>
      </c>
      <c r="D4310">
        <f>SUMIF(Orders[Order ID], A4310, Orders[Sales])</f>
        <v>455.23</v>
      </c>
      <c r="I4310" t="s">
        <v>7310</v>
      </c>
      <c r="J4310" t="s">
        <v>366</v>
      </c>
      <c r="K4310">
        <v>41839</v>
      </c>
      <c r="L4310">
        <v>455.23</v>
      </c>
    </row>
    <row r="4311" spans="1:12">
      <c r="A4311" t="str">
        <v>US-2014-150532</v>
      </c>
      <c r="B4311" t="str">
        <f>INDEX(Orders[Customer ID], MATCH(A4311, Orders[Order ID],0))</f>
        <v>PB-19150</v>
      </c>
      <c r="C4311" s="4">
        <f>INDEX(Orders[Order Date], MATCH(A4311, Orders[Order ID],0))</f>
        <v>41834</v>
      </c>
      <c r="D4311">
        <f>SUMIF(Orders[Order ID], A4311, Orders[Sales])</f>
        <v>55.92</v>
      </c>
      <c r="I4311" t="s">
        <v>7316</v>
      </c>
      <c r="J4311" t="s">
        <v>2079</v>
      </c>
      <c r="K4311">
        <v>41834</v>
      </c>
      <c r="L4311">
        <v>55.92</v>
      </c>
    </row>
    <row r="4312" spans="1:12">
      <c r="A4312" t="str">
        <v>US-2014-150574</v>
      </c>
      <c r="B4312" t="str">
        <f>INDEX(Orders[Customer ID], MATCH(A4312, Orders[Order ID],0))</f>
        <v>MK-18160</v>
      </c>
      <c r="C4312" s="4">
        <f>INDEX(Orders[Order Date], MATCH(A4312, Orders[Order ID],0))</f>
        <v>41992</v>
      </c>
      <c r="D4312">
        <f>SUMIF(Orders[Order ID], A4312, Orders[Sales])</f>
        <v>252.61200000000002</v>
      </c>
      <c r="I4312" t="s">
        <v>6742</v>
      </c>
      <c r="J4312" t="s">
        <v>3360</v>
      </c>
      <c r="K4312">
        <v>41992</v>
      </c>
      <c r="L4312">
        <v>252.61200000000002</v>
      </c>
    </row>
    <row r="4313" spans="1:12">
      <c r="A4313" t="str">
        <v>US-2014-150924</v>
      </c>
      <c r="B4313" t="str">
        <f>INDEX(Orders[Customer ID], MATCH(A4313, Orders[Order ID],0))</f>
        <v>PT-19090</v>
      </c>
      <c r="C4313" s="4">
        <f>INDEX(Orders[Order Date], MATCH(A4313, Orders[Order ID],0))</f>
        <v>41894</v>
      </c>
      <c r="D4313">
        <f>SUMIF(Orders[Order ID], A4313, Orders[Sales])</f>
        <v>5.18</v>
      </c>
      <c r="I4313" t="s">
        <v>7158</v>
      </c>
      <c r="J4313" t="s">
        <v>1737</v>
      </c>
      <c r="K4313">
        <v>41894</v>
      </c>
      <c r="L4313">
        <v>5.18</v>
      </c>
    </row>
    <row r="4314" spans="1:12">
      <c r="A4314" t="str">
        <v>US-2014-151015</v>
      </c>
      <c r="B4314" t="str">
        <f>INDEX(Orders[Customer ID], MATCH(A4314, Orders[Order ID],0))</f>
        <v>BD-11500</v>
      </c>
      <c r="C4314" s="4">
        <f>INDEX(Orders[Order Date], MATCH(A4314, Orders[Order ID],0))</f>
        <v>41926</v>
      </c>
      <c r="D4314">
        <f>SUMIF(Orders[Order ID], A4314, Orders[Sales])</f>
        <v>344.27400000000006</v>
      </c>
      <c r="I4314" t="s">
        <v>7024</v>
      </c>
      <c r="J4314" t="s">
        <v>953</v>
      </c>
      <c r="K4314">
        <v>41926</v>
      </c>
      <c r="L4314">
        <v>344.27400000000006</v>
      </c>
    </row>
    <row r="4315" spans="1:12">
      <c r="A4315" t="str">
        <v>US-2014-151925</v>
      </c>
      <c r="B4315" t="str">
        <f>INDEX(Orders[Customer ID], MATCH(A4315, Orders[Order ID],0))</f>
        <v>KT-16465</v>
      </c>
      <c r="C4315" s="4">
        <f>INDEX(Orders[Order Date], MATCH(A4315, Orders[Order ID],0))</f>
        <v>41908</v>
      </c>
      <c r="D4315">
        <f>SUMIF(Orders[Order ID], A4315, Orders[Sales])</f>
        <v>145.56800000000001</v>
      </c>
      <c r="I4315" t="s">
        <v>7084</v>
      </c>
      <c r="J4315" t="s">
        <v>4132</v>
      </c>
      <c r="K4315">
        <v>41908</v>
      </c>
      <c r="L4315">
        <v>145.56800000000001</v>
      </c>
    </row>
    <row r="4316" spans="1:12">
      <c r="A4316" t="str">
        <v>US-2014-152030</v>
      </c>
      <c r="B4316" t="str">
        <f>INDEX(Orders[Customer ID], MATCH(A4316, Orders[Order ID],0))</f>
        <v>AD-10180</v>
      </c>
      <c r="C4316" s="4">
        <f>INDEX(Orders[Order Date], MATCH(A4316, Orders[Order ID],0))</f>
        <v>41999</v>
      </c>
      <c r="D4316">
        <f>SUMIF(Orders[Order ID], A4316, Orders[Sales])</f>
        <v>600.55799999999999</v>
      </c>
      <c r="I4316" t="s">
        <v>6709</v>
      </c>
      <c r="J4316" t="s">
        <v>823</v>
      </c>
      <c r="K4316">
        <v>41999</v>
      </c>
      <c r="L4316">
        <v>600.55799999999999</v>
      </c>
    </row>
    <row r="4317" spans="1:12">
      <c r="A4317" t="str">
        <v>US-2014-152723</v>
      </c>
      <c r="B4317" t="str">
        <f>INDEX(Orders[Customer ID], MATCH(A4317, Orders[Order ID],0))</f>
        <v>HG-14965</v>
      </c>
      <c r="C4317" s="4">
        <f>INDEX(Orders[Order Date], MATCH(A4317, Orders[Order ID],0))</f>
        <v>41908</v>
      </c>
      <c r="D4317">
        <f>SUMIF(Orders[Order ID], A4317, Orders[Sales])</f>
        <v>0.876</v>
      </c>
      <c r="I4317" t="s">
        <v>7085</v>
      </c>
      <c r="J4317" t="s">
        <v>633</v>
      </c>
      <c r="K4317">
        <v>41908</v>
      </c>
      <c r="L4317">
        <v>0.876</v>
      </c>
    </row>
    <row r="4318" spans="1:12">
      <c r="A4318" t="str">
        <v>US-2014-154655</v>
      </c>
      <c r="B4318" t="str">
        <f>INDEX(Orders[Customer ID], MATCH(A4318, Orders[Order ID],0))</f>
        <v>BP-11050</v>
      </c>
      <c r="C4318" s="4">
        <f>INDEX(Orders[Order Date], MATCH(A4318, Orders[Order ID],0))</f>
        <v>41924</v>
      </c>
      <c r="D4318">
        <f>SUMIF(Orders[Order ID], A4318, Orders[Sales])</f>
        <v>22.24</v>
      </c>
      <c r="I4318" t="s">
        <v>7031</v>
      </c>
      <c r="J4318" t="s">
        <v>1875</v>
      </c>
      <c r="K4318">
        <v>41924</v>
      </c>
      <c r="L4318">
        <v>22.24</v>
      </c>
    </row>
    <row r="4319" spans="1:12">
      <c r="A4319" t="str">
        <v>US-2014-154879</v>
      </c>
      <c r="B4319" t="str">
        <f>INDEX(Orders[Customer ID], MATCH(A4319, Orders[Order ID],0))</f>
        <v>SN-20710</v>
      </c>
      <c r="C4319" s="4">
        <f>INDEX(Orders[Order Date], MATCH(A4319, Orders[Order ID],0))</f>
        <v>41765</v>
      </c>
      <c r="D4319">
        <f>SUMIF(Orders[Order ID], A4319, Orders[Sales])</f>
        <v>113.72</v>
      </c>
      <c r="I4319" t="s">
        <v>7472</v>
      </c>
      <c r="J4319" t="s">
        <v>1826</v>
      </c>
      <c r="K4319">
        <v>41765</v>
      </c>
      <c r="L4319">
        <v>113.72</v>
      </c>
    </row>
    <row r="4320" spans="1:12">
      <c r="A4320" t="str">
        <v>US-2014-155502</v>
      </c>
      <c r="B4320" t="str">
        <f>INDEX(Orders[Customer ID], MATCH(A4320, Orders[Order ID],0))</f>
        <v>SD-20485</v>
      </c>
      <c r="C4320" s="4">
        <f>INDEX(Orders[Order Date], MATCH(A4320, Orders[Order ID],0))</f>
        <v>41665</v>
      </c>
      <c r="D4320">
        <f>SUMIF(Orders[Order ID], A4320, Orders[Sales])</f>
        <v>944.61</v>
      </c>
      <c r="I4320" t="s">
        <v>7658</v>
      </c>
      <c r="J4320" t="s">
        <v>3086</v>
      </c>
      <c r="K4320">
        <v>41665</v>
      </c>
      <c r="L4320">
        <v>944.61</v>
      </c>
    </row>
    <row r="4321" spans="1:12">
      <c r="A4321" t="str">
        <v>US-2014-155544</v>
      </c>
      <c r="B4321" t="str">
        <f>INDEX(Orders[Customer ID], MATCH(A4321, Orders[Order ID],0))</f>
        <v>GM-14440</v>
      </c>
      <c r="C4321" s="4">
        <f>INDEX(Orders[Order Date], MATCH(A4321, Orders[Order ID],0))</f>
        <v>41719</v>
      </c>
      <c r="D4321">
        <f>SUMIF(Orders[Order ID], A4321, Orders[Sales])</f>
        <v>310.52800000000002</v>
      </c>
      <c r="I4321" t="s">
        <v>7581</v>
      </c>
      <c r="J4321" t="s">
        <v>1877</v>
      </c>
      <c r="K4321">
        <v>41719</v>
      </c>
      <c r="L4321">
        <v>310.52800000000002</v>
      </c>
    </row>
    <row r="4322" spans="1:12">
      <c r="A4322" t="str">
        <v>US-2014-155817</v>
      </c>
      <c r="B4322" t="str">
        <f>INDEX(Orders[Customer ID], MATCH(A4322, Orders[Order ID],0))</f>
        <v>SL-20155</v>
      </c>
      <c r="C4322" s="4">
        <f>INDEX(Orders[Order Date], MATCH(A4322, Orders[Order ID],0))</f>
        <v>41915</v>
      </c>
      <c r="D4322">
        <f>SUMIF(Orders[Order ID], A4322, Orders[Sales])</f>
        <v>67.759999999999991</v>
      </c>
      <c r="I4322" t="s">
        <v>7061</v>
      </c>
      <c r="J4322" t="s">
        <v>1703</v>
      </c>
      <c r="K4322">
        <v>41915</v>
      </c>
      <c r="L4322">
        <v>67.759999999999991</v>
      </c>
    </row>
    <row r="4323" spans="1:12">
      <c r="A4323" t="str">
        <v>US-2014-155894</v>
      </c>
      <c r="B4323" t="str">
        <f>INDEX(Orders[Customer ID], MATCH(A4323, Orders[Order ID],0))</f>
        <v>CL-11890</v>
      </c>
      <c r="C4323" s="4">
        <f>INDEX(Orders[Order Date], MATCH(A4323, Orders[Order ID],0))</f>
        <v>41846</v>
      </c>
      <c r="D4323">
        <f>SUMIF(Orders[Order ID], A4323, Orders[Sales])</f>
        <v>123.55200000000001</v>
      </c>
      <c r="I4323" t="s">
        <v>7286</v>
      </c>
      <c r="J4323" t="s">
        <v>2242</v>
      </c>
      <c r="K4323">
        <v>41846</v>
      </c>
      <c r="L4323">
        <v>123.55200000000001</v>
      </c>
    </row>
    <row r="4324" spans="1:12">
      <c r="A4324" t="str">
        <v>US-2014-156216</v>
      </c>
      <c r="B4324" t="str">
        <f>INDEX(Orders[Customer ID], MATCH(A4324, Orders[Order ID],0))</f>
        <v>EA-14035</v>
      </c>
      <c r="C4324" s="4">
        <f>INDEX(Orders[Order Date], MATCH(A4324, Orders[Order ID],0))</f>
        <v>41895</v>
      </c>
      <c r="D4324">
        <f>SUMIF(Orders[Order ID], A4324, Orders[Sales])</f>
        <v>18.648</v>
      </c>
      <c r="I4324" t="s">
        <v>7146</v>
      </c>
      <c r="J4324" t="s">
        <v>2730</v>
      </c>
      <c r="K4324">
        <v>41895</v>
      </c>
      <c r="L4324">
        <v>18.648</v>
      </c>
    </row>
    <row r="4325" spans="1:12">
      <c r="A4325" t="str">
        <v>US-2014-156559</v>
      </c>
      <c r="B4325" t="str">
        <f>INDEX(Orders[Customer ID], MATCH(A4325, Orders[Order ID],0))</f>
        <v>LH-16900</v>
      </c>
      <c r="C4325" s="4">
        <f>INDEX(Orders[Order Date], MATCH(A4325, Orders[Order ID],0))</f>
        <v>41870</v>
      </c>
      <c r="D4325">
        <f>SUMIF(Orders[Order ID], A4325, Orders[Sales])</f>
        <v>638.82000000000005</v>
      </c>
      <c r="I4325" t="s">
        <v>7237</v>
      </c>
      <c r="J4325" t="s">
        <v>556</v>
      </c>
      <c r="K4325">
        <v>41870</v>
      </c>
      <c r="L4325">
        <v>638.82000000000005</v>
      </c>
    </row>
    <row r="4326" spans="1:12">
      <c r="A4326" t="str">
        <v>US-2014-157021</v>
      </c>
      <c r="B4326" t="str">
        <f>INDEX(Orders[Customer ID], MATCH(A4326, Orders[Order ID],0))</f>
        <v>KM-16720</v>
      </c>
      <c r="C4326" s="4">
        <f>INDEX(Orders[Order Date], MATCH(A4326, Orders[Order ID],0))</f>
        <v>41730</v>
      </c>
      <c r="D4326">
        <f>SUMIF(Orders[Order ID], A4326, Orders[Sales])</f>
        <v>46.688000000000002</v>
      </c>
      <c r="I4326" t="s">
        <v>7549</v>
      </c>
      <c r="J4326" t="s">
        <v>793</v>
      </c>
      <c r="K4326">
        <v>41730</v>
      </c>
      <c r="L4326">
        <v>46.688000000000002</v>
      </c>
    </row>
    <row r="4327" spans="1:12">
      <c r="A4327" t="str">
        <v>US-2014-157070</v>
      </c>
      <c r="B4327" t="str">
        <f>INDEX(Orders[Customer ID], MATCH(A4327, Orders[Order ID],0))</f>
        <v>QJ-19255</v>
      </c>
      <c r="C4327" s="4">
        <f>INDEX(Orders[Order Date], MATCH(A4327, Orders[Order ID],0))</f>
        <v>41791</v>
      </c>
      <c r="D4327">
        <f>SUMIF(Orders[Order ID], A4327, Orders[Sales])</f>
        <v>204.07999999999998</v>
      </c>
      <c r="I4327" t="s">
        <v>7415</v>
      </c>
      <c r="J4327" t="s">
        <v>653</v>
      </c>
      <c r="K4327">
        <v>41791</v>
      </c>
      <c r="L4327">
        <v>204.07999999999998</v>
      </c>
    </row>
    <row r="4328" spans="1:12">
      <c r="A4328" t="str">
        <v>US-2014-157231</v>
      </c>
      <c r="B4328" t="str">
        <f>INDEX(Orders[Customer ID], MATCH(A4328, Orders[Order ID],0))</f>
        <v>RP-19855</v>
      </c>
      <c r="C4328" s="4">
        <f>INDEX(Orders[Order Date], MATCH(A4328, Orders[Order ID],0))</f>
        <v>41734</v>
      </c>
      <c r="D4328">
        <f>SUMIF(Orders[Order ID], A4328, Orders[Sales])</f>
        <v>115.36</v>
      </c>
      <c r="I4328" t="s">
        <v>7540</v>
      </c>
      <c r="J4328" t="s">
        <v>775</v>
      </c>
      <c r="K4328">
        <v>41734</v>
      </c>
      <c r="L4328">
        <v>115.36</v>
      </c>
    </row>
    <row r="4329" spans="1:12">
      <c r="A4329" t="str">
        <v>US-2014-157385</v>
      </c>
      <c r="B4329" t="str">
        <f>INDEX(Orders[Customer ID], MATCH(A4329, Orders[Order ID],0))</f>
        <v>SC-20095</v>
      </c>
      <c r="C4329" s="4">
        <f>INDEX(Orders[Order Date], MATCH(A4329, Orders[Order ID],0))</f>
        <v>41966</v>
      </c>
      <c r="D4329">
        <f>SUMIF(Orders[Order ID], A4329, Orders[Sales])</f>
        <v>1037.19</v>
      </c>
      <c r="I4329" t="s">
        <v>6860</v>
      </c>
      <c r="J4329" t="s">
        <v>3883</v>
      </c>
      <c r="K4329">
        <v>41966</v>
      </c>
      <c r="L4329">
        <v>1037.19</v>
      </c>
    </row>
    <row r="4330" spans="1:12">
      <c r="A4330" t="str">
        <v>US-2014-157406</v>
      </c>
      <c r="B4330" t="str">
        <f>INDEX(Orders[Customer ID], MATCH(A4330, Orders[Order ID],0))</f>
        <v>DA-13450</v>
      </c>
      <c r="C4330" s="4">
        <f>INDEX(Orders[Order Date], MATCH(A4330, Orders[Order ID],0))</f>
        <v>41754</v>
      </c>
      <c r="D4330">
        <f>SUMIF(Orders[Order ID], A4330, Orders[Sales])</f>
        <v>16.608000000000001</v>
      </c>
      <c r="I4330" t="s">
        <v>7497</v>
      </c>
      <c r="J4330" t="s">
        <v>3902</v>
      </c>
      <c r="K4330">
        <v>41754</v>
      </c>
      <c r="L4330">
        <v>16.608000000000001</v>
      </c>
    </row>
    <row r="4331" spans="1:12">
      <c r="A4331" t="str">
        <v>US-2014-157847</v>
      </c>
      <c r="B4331" t="str">
        <f>INDEX(Orders[Customer ID], MATCH(A4331, Orders[Order ID],0))</f>
        <v>SC-20020</v>
      </c>
      <c r="C4331" s="4">
        <f>INDEX(Orders[Order Date], MATCH(A4331, Orders[Order ID],0))</f>
        <v>41731</v>
      </c>
      <c r="D4331">
        <f>SUMIF(Orders[Order ID], A4331, Orders[Sales])</f>
        <v>60.207999999999998</v>
      </c>
      <c r="I4331" t="s">
        <v>7547</v>
      </c>
      <c r="J4331" t="s">
        <v>5860</v>
      </c>
      <c r="K4331">
        <v>41731</v>
      </c>
      <c r="L4331">
        <v>60.207999999999998</v>
      </c>
    </row>
    <row r="4332" spans="1:12">
      <c r="A4332" t="str">
        <v>US-2014-158057</v>
      </c>
      <c r="B4332" t="str">
        <f>INDEX(Orders[Customer ID], MATCH(A4332, Orders[Order ID],0))</f>
        <v>CC-12685</v>
      </c>
      <c r="C4332" s="4">
        <f>INDEX(Orders[Order Date], MATCH(A4332, Orders[Order ID],0))</f>
        <v>41720</v>
      </c>
      <c r="D4332">
        <f>SUMIF(Orders[Order ID], A4332, Orders[Sales])</f>
        <v>59.109000000000002</v>
      </c>
      <c r="I4332" t="s">
        <v>7575</v>
      </c>
      <c r="J4332" t="s">
        <v>5946</v>
      </c>
      <c r="K4332">
        <v>41720</v>
      </c>
      <c r="L4332">
        <v>59.109000000000002</v>
      </c>
    </row>
    <row r="4333" spans="1:12">
      <c r="A4333" t="str">
        <v>US-2014-158365</v>
      </c>
      <c r="B4333" t="str">
        <f>INDEX(Orders[Customer ID], MATCH(A4333, Orders[Order ID],0))</f>
        <v>SV-20785</v>
      </c>
      <c r="C4333" s="4">
        <f>INDEX(Orders[Order Date], MATCH(A4333, Orders[Order ID],0))</f>
        <v>41741</v>
      </c>
      <c r="D4333">
        <f>SUMIF(Orders[Order ID], A4333, Orders[Sales])</f>
        <v>32.4</v>
      </c>
      <c r="I4333" t="s">
        <v>7517</v>
      </c>
      <c r="J4333" t="s">
        <v>3784</v>
      </c>
      <c r="K4333">
        <v>41741</v>
      </c>
      <c r="L4333">
        <v>32.4</v>
      </c>
    </row>
    <row r="4334" spans="1:12">
      <c r="A4334" t="str">
        <v>US-2014-158400</v>
      </c>
      <c r="B4334" t="str">
        <f>INDEX(Orders[Customer ID], MATCH(A4334, Orders[Order ID],0))</f>
        <v>AH-10030</v>
      </c>
      <c r="C4334" s="4">
        <f>INDEX(Orders[Order Date], MATCH(A4334, Orders[Order ID],0))</f>
        <v>41937</v>
      </c>
      <c r="D4334">
        <f>SUMIF(Orders[Order ID], A4334, Orders[Sales])</f>
        <v>49.408000000000001</v>
      </c>
      <c r="I4334" t="s">
        <v>6993</v>
      </c>
      <c r="J4334" t="s">
        <v>332</v>
      </c>
      <c r="K4334">
        <v>41937</v>
      </c>
      <c r="L4334">
        <v>49.408000000000001</v>
      </c>
    </row>
    <row r="4335" spans="1:12">
      <c r="A4335" t="str">
        <v>US-2014-158638</v>
      </c>
      <c r="B4335" t="str">
        <f>INDEX(Orders[Customer ID], MATCH(A4335, Orders[Order ID],0))</f>
        <v>AG-10765</v>
      </c>
      <c r="C4335" s="4">
        <f>INDEX(Orders[Order Date], MATCH(A4335, Orders[Order ID],0))</f>
        <v>41899</v>
      </c>
      <c r="D4335">
        <f>SUMIF(Orders[Order ID], A4335, Orders[Sales])</f>
        <v>5.8920000000000003</v>
      </c>
      <c r="I4335" t="s">
        <v>7130</v>
      </c>
      <c r="J4335" t="s">
        <v>1806</v>
      </c>
      <c r="K4335">
        <v>41899</v>
      </c>
      <c r="L4335">
        <v>5.8920000000000003</v>
      </c>
    </row>
    <row r="4336" spans="1:12">
      <c r="A4336" t="str">
        <v>US-2014-159611</v>
      </c>
      <c r="B4336" t="str">
        <f>INDEX(Orders[Customer ID], MATCH(A4336, Orders[Order ID],0))</f>
        <v>KB-16315</v>
      </c>
      <c r="C4336" s="4">
        <f>INDEX(Orders[Order Date], MATCH(A4336, Orders[Order ID],0))</f>
        <v>42000</v>
      </c>
      <c r="D4336">
        <f>SUMIF(Orders[Order ID], A4336, Orders[Sales])</f>
        <v>300.512</v>
      </c>
      <c r="I4336" t="s">
        <v>6707</v>
      </c>
      <c r="J4336" t="s">
        <v>3696</v>
      </c>
      <c r="K4336">
        <v>42000</v>
      </c>
      <c r="L4336">
        <v>300.512</v>
      </c>
    </row>
    <row r="4337" spans="1:12">
      <c r="A4337" t="str">
        <v>US-2014-159618</v>
      </c>
      <c r="B4337" t="str">
        <f>INDEX(Orders[Customer ID], MATCH(A4337, Orders[Order ID],0))</f>
        <v>DB-12970</v>
      </c>
      <c r="C4337" s="4">
        <f>INDEX(Orders[Order Date], MATCH(A4337, Orders[Order ID],0))</f>
        <v>41955</v>
      </c>
      <c r="D4337">
        <f>SUMIF(Orders[Order ID], A4337, Orders[Sales])</f>
        <v>203.12119999999999</v>
      </c>
      <c r="I4337" t="s">
        <v>6922</v>
      </c>
      <c r="J4337" t="s">
        <v>3368</v>
      </c>
      <c r="K4337">
        <v>41955</v>
      </c>
      <c r="L4337">
        <v>203.12119999999999</v>
      </c>
    </row>
    <row r="4338" spans="1:12">
      <c r="A4338" t="str">
        <v>US-2014-159926</v>
      </c>
      <c r="B4338" t="str">
        <f>INDEX(Orders[Customer ID], MATCH(A4338, Orders[Order ID],0))</f>
        <v>CS-11950</v>
      </c>
      <c r="C4338" s="4">
        <f>INDEX(Orders[Order Date], MATCH(A4338, Orders[Order ID],0))</f>
        <v>41961</v>
      </c>
      <c r="D4338">
        <f>SUMIF(Orders[Order ID], A4338, Orders[Sales])</f>
        <v>730.00900000000001</v>
      </c>
      <c r="I4338" t="s">
        <v>6888</v>
      </c>
      <c r="J4338" t="s">
        <v>664</v>
      </c>
      <c r="K4338">
        <v>41961</v>
      </c>
      <c r="L4338">
        <v>730.00900000000001</v>
      </c>
    </row>
    <row r="4339" spans="1:12">
      <c r="A4339" t="str">
        <v>US-2014-160444</v>
      </c>
      <c r="B4339" t="str">
        <f>INDEX(Orders[Customer ID], MATCH(A4339, Orders[Order ID],0))</f>
        <v>DC-12850</v>
      </c>
      <c r="C4339" s="4">
        <f>INDEX(Orders[Order Date], MATCH(A4339, Orders[Order ID],0))</f>
        <v>41825</v>
      </c>
      <c r="D4339">
        <f>SUMIF(Orders[Order ID], A4339, Orders[Sales])</f>
        <v>502.2</v>
      </c>
      <c r="I4339" t="s">
        <v>7339</v>
      </c>
      <c r="J4339" t="s">
        <v>1036</v>
      </c>
      <c r="K4339">
        <v>41825</v>
      </c>
      <c r="L4339">
        <v>502.2</v>
      </c>
    </row>
    <row r="4340" spans="1:12">
      <c r="A4340" t="str">
        <v>US-2014-160780</v>
      </c>
      <c r="B4340" t="str">
        <f>INDEX(Orders[Customer ID], MATCH(A4340, Orders[Order ID],0))</f>
        <v>SV-20785</v>
      </c>
      <c r="C4340" s="4">
        <f>INDEX(Orders[Order Date], MATCH(A4340, Orders[Order ID],0))</f>
        <v>41811</v>
      </c>
      <c r="D4340">
        <f>SUMIF(Orders[Order ID], A4340, Orders[Sales])</f>
        <v>36.252000000000002</v>
      </c>
      <c r="I4340" t="s">
        <v>7371</v>
      </c>
      <c r="J4340" t="s">
        <v>3784</v>
      </c>
      <c r="K4340">
        <v>41811</v>
      </c>
      <c r="L4340">
        <v>36.252000000000002</v>
      </c>
    </row>
    <row r="4341" spans="1:12">
      <c r="A4341" t="str">
        <v>US-2014-161305</v>
      </c>
      <c r="B4341" t="str">
        <f>INDEX(Orders[Customer ID], MATCH(A4341, Orders[Order ID],0))</f>
        <v>SB-20170</v>
      </c>
      <c r="C4341" s="4">
        <f>INDEX(Orders[Order Date], MATCH(A4341, Orders[Order ID],0))</f>
        <v>41796</v>
      </c>
      <c r="D4341">
        <f>SUMIF(Orders[Order ID], A4341, Orders[Sales])</f>
        <v>38.572000000000003</v>
      </c>
      <c r="I4341" t="s">
        <v>7401</v>
      </c>
      <c r="J4341" t="s">
        <v>3093</v>
      </c>
      <c r="K4341">
        <v>41796</v>
      </c>
      <c r="L4341">
        <v>38.572000000000003</v>
      </c>
    </row>
    <row r="4342" spans="1:12">
      <c r="A4342" t="str">
        <v>US-2014-161613</v>
      </c>
      <c r="B4342" t="str">
        <f>INDEX(Orders[Customer ID], MATCH(A4342, Orders[Order ID],0))</f>
        <v>MC-17605</v>
      </c>
      <c r="C4342" s="4">
        <f>INDEX(Orders[Order Date], MATCH(A4342, Orders[Order ID],0))</f>
        <v>41974</v>
      </c>
      <c r="D4342">
        <f>SUMIF(Orders[Order ID], A4342, Orders[Sales])</f>
        <v>674.05799999999999</v>
      </c>
      <c r="I4342" t="s">
        <v>6819</v>
      </c>
      <c r="J4342" t="s">
        <v>2354</v>
      </c>
      <c r="K4342">
        <v>41974</v>
      </c>
      <c r="L4342">
        <v>674.05799999999999</v>
      </c>
    </row>
    <row r="4343" spans="1:12">
      <c r="A4343" t="str">
        <v>US-2014-163146</v>
      </c>
      <c r="B4343" t="str">
        <f>INDEX(Orders[Customer ID], MATCH(A4343, Orders[Order ID],0))</f>
        <v>CC-12475</v>
      </c>
      <c r="C4343" s="4">
        <f>INDEX(Orders[Order Date], MATCH(A4343, Orders[Order ID],0))</f>
        <v>41775</v>
      </c>
      <c r="D4343">
        <f>SUMIF(Orders[Order ID], A4343, Orders[Sales])</f>
        <v>56.4</v>
      </c>
      <c r="I4343" t="s">
        <v>7451</v>
      </c>
      <c r="J4343" t="s">
        <v>1055</v>
      </c>
      <c r="K4343">
        <v>41775</v>
      </c>
      <c r="L4343">
        <v>56.4</v>
      </c>
    </row>
    <row r="4344" spans="1:12">
      <c r="A4344" t="str">
        <v>US-2014-163797</v>
      </c>
      <c r="B4344" t="str">
        <f>INDEX(Orders[Customer ID], MATCH(A4344, Orders[Order ID],0))</f>
        <v>PC-19000</v>
      </c>
      <c r="C4344" s="4">
        <f>INDEX(Orders[Order Date], MATCH(A4344, Orders[Order ID],0))</f>
        <v>41737</v>
      </c>
      <c r="D4344">
        <f>SUMIF(Orders[Order ID], A4344, Orders[Sales])</f>
        <v>49.792000000000002</v>
      </c>
      <c r="I4344" t="s">
        <v>7525</v>
      </c>
      <c r="J4344" t="s">
        <v>6232</v>
      </c>
      <c r="K4344">
        <v>41737</v>
      </c>
      <c r="L4344">
        <v>49.792000000000002</v>
      </c>
    </row>
    <row r="4345" spans="1:12">
      <c r="A4345" t="str">
        <v>US-2014-164406</v>
      </c>
      <c r="B4345" t="str">
        <f>INDEX(Orders[Customer ID], MATCH(A4345, Orders[Order ID],0))</f>
        <v>BD-11605</v>
      </c>
      <c r="C4345" s="4">
        <f>INDEX(Orders[Order Date], MATCH(A4345, Orders[Order ID],0))</f>
        <v>41866</v>
      </c>
      <c r="D4345">
        <f>SUMIF(Orders[Order ID], A4345, Orders[Sales])</f>
        <v>505.28200000000004</v>
      </c>
      <c r="I4345" t="s">
        <v>7247</v>
      </c>
      <c r="J4345" t="s">
        <v>2055</v>
      </c>
      <c r="K4345">
        <v>41866</v>
      </c>
      <c r="L4345">
        <v>505.28200000000004</v>
      </c>
    </row>
    <row r="4346" spans="1:12">
      <c r="A4346" t="str">
        <v>US-2014-164616</v>
      </c>
      <c r="B4346" t="str">
        <f>INDEX(Orders[Customer ID], MATCH(A4346, Orders[Order ID],0))</f>
        <v>MS-17770</v>
      </c>
      <c r="C4346" s="4">
        <f>INDEX(Orders[Order Date], MATCH(A4346, Orders[Order ID],0))</f>
        <v>41870</v>
      </c>
      <c r="D4346">
        <f>SUMIF(Orders[Order ID], A4346, Orders[Sales])</f>
        <v>85.96</v>
      </c>
      <c r="I4346" t="s">
        <v>7236</v>
      </c>
      <c r="J4346" t="s">
        <v>2530</v>
      </c>
      <c r="K4346">
        <v>41870</v>
      </c>
      <c r="L4346">
        <v>85.96</v>
      </c>
    </row>
    <row r="4347" spans="1:12">
      <c r="A4347" t="str">
        <v>US-2014-164644</v>
      </c>
      <c r="B4347" t="str">
        <f>INDEX(Orders[Customer ID], MATCH(A4347, Orders[Order ID],0))</f>
        <v>JL-15850</v>
      </c>
      <c r="C4347" s="4">
        <f>INDEX(Orders[Order Date], MATCH(A4347, Orders[Order ID],0))</f>
        <v>41842</v>
      </c>
      <c r="D4347">
        <f>SUMIF(Orders[Order ID], A4347, Orders[Sales])</f>
        <v>26.632000000000001</v>
      </c>
      <c r="I4347" t="s">
        <v>7300</v>
      </c>
      <c r="J4347" t="s">
        <v>5258</v>
      </c>
      <c r="K4347">
        <v>41842</v>
      </c>
      <c r="L4347">
        <v>26.632000000000001</v>
      </c>
    </row>
    <row r="4348" spans="1:12">
      <c r="A4348" t="str">
        <v>US-2014-164763</v>
      </c>
      <c r="B4348" t="str">
        <f>INDEX(Orders[Customer ID], MATCH(A4348, Orders[Order ID],0))</f>
        <v>MH-17440</v>
      </c>
      <c r="C4348" s="4">
        <f>INDEX(Orders[Order Date], MATCH(A4348, Orders[Order ID],0))</f>
        <v>41715</v>
      </c>
      <c r="D4348">
        <f>SUMIF(Orders[Order ID], A4348, Orders[Sales])</f>
        <v>103.50000000000001</v>
      </c>
      <c r="I4348" t="s">
        <v>7593</v>
      </c>
      <c r="J4348" t="s">
        <v>4011</v>
      </c>
      <c r="K4348">
        <v>41715</v>
      </c>
      <c r="L4348">
        <v>103.50000000000001</v>
      </c>
    </row>
    <row r="4349" spans="1:12">
      <c r="A4349" t="str">
        <v>US-2014-165589</v>
      </c>
      <c r="B4349" t="str">
        <f>INDEX(Orders[Customer ID], MATCH(A4349, Orders[Order ID],0))</f>
        <v>TB-21595</v>
      </c>
      <c r="C4349" s="4">
        <f>INDEX(Orders[Order Date], MATCH(A4349, Orders[Order ID],0))</f>
        <v>41688</v>
      </c>
      <c r="D4349">
        <f>SUMIF(Orders[Order ID], A4349, Orders[Sales])</f>
        <v>25.16</v>
      </c>
      <c r="I4349" t="s">
        <v>7633</v>
      </c>
      <c r="J4349" t="s">
        <v>3628</v>
      </c>
      <c r="K4349">
        <v>41688</v>
      </c>
      <c r="L4349">
        <v>25.16</v>
      </c>
    </row>
    <row r="4350" spans="1:12">
      <c r="A4350" t="str">
        <v>US-2014-165659</v>
      </c>
      <c r="B4350" t="str">
        <f>INDEX(Orders[Customer ID], MATCH(A4350, Orders[Order ID],0))</f>
        <v>LT-17110</v>
      </c>
      <c r="C4350" s="4">
        <f>INDEX(Orders[Order Date], MATCH(A4350, Orders[Order ID],0))</f>
        <v>41791</v>
      </c>
      <c r="D4350">
        <f>SUMIF(Orders[Order ID], A4350, Orders[Sales])</f>
        <v>904.13</v>
      </c>
      <c r="I4350" t="s">
        <v>7414</v>
      </c>
      <c r="J4350" t="s">
        <v>928</v>
      </c>
      <c r="K4350">
        <v>41791</v>
      </c>
      <c r="L4350">
        <v>904.13</v>
      </c>
    </row>
    <row r="4351" spans="1:12">
      <c r="A4351" t="str">
        <v>US-2014-165862</v>
      </c>
      <c r="B4351" t="str">
        <f>INDEX(Orders[Customer ID], MATCH(A4351, Orders[Order ID],0))</f>
        <v>GK-14620</v>
      </c>
      <c r="C4351" s="4">
        <f>INDEX(Orders[Order Date], MATCH(A4351, Orders[Order ID],0))</f>
        <v>41833</v>
      </c>
      <c r="D4351">
        <f>SUMIF(Orders[Order ID], A4351, Orders[Sales])</f>
        <v>351.21600000000001</v>
      </c>
      <c r="I4351" t="s">
        <v>7320</v>
      </c>
      <c r="J4351" t="s">
        <v>2349</v>
      </c>
      <c r="K4351">
        <v>41833</v>
      </c>
      <c r="L4351">
        <v>351.21600000000001</v>
      </c>
    </row>
    <row r="4352" spans="1:12">
      <c r="A4352" t="str">
        <v>US-2014-166310</v>
      </c>
      <c r="B4352" t="str">
        <f>INDEX(Orders[Customer ID], MATCH(A4352, Orders[Order ID],0))</f>
        <v>JS-15940</v>
      </c>
      <c r="C4352" s="4">
        <f>INDEX(Orders[Order Date], MATCH(A4352, Orders[Order ID],0))</f>
        <v>41903</v>
      </c>
      <c r="D4352">
        <f>SUMIF(Orders[Order ID], A4352, Orders[Sales])</f>
        <v>8.5440000000000005</v>
      </c>
      <c r="I4352" t="s">
        <v>7111</v>
      </c>
      <c r="J4352" t="s">
        <v>4605</v>
      </c>
      <c r="K4352">
        <v>41903</v>
      </c>
      <c r="L4352">
        <v>8.5440000000000005</v>
      </c>
    </row>
    <row r="4353" spans="1:12">
      <c r="A4353" t="str">
        <v>US-2014-166828</v>
      </c>
      <c r="B4353" t="str">
        <f>INDEX(Orders[Customer ID], MATCH(A4353, Orders[Order ID],0))</f>
        <v>JF-15415</v>
      </c>
      <c r="C4353" s="4">
        <f>INDEX(Orders[Order Date], MATCH(A4353, Orders[Order ID],0))</f>
        <v>41873</v>
      </c>
      <c r="D4353">
        <f>SUMIF(Orders[Order ID], A4353, Orders[Sales])</f>
        <v>11.56</v>
      </c>
      <c r="I4353" t="s">
        <v>7232</v>
      </c>
      <c r="J4353" t="s">
        <v>63</v>
      </c>
      <c r="K4353">
        <v>41873</v>
      </c>
      <c r="L4353">
        <v>11.56</v>
      </c>
    </row>
    <row r="4354" spans="1:12">
      <c r="A4354" t="str">
        <v>US-2014-167262</v>
      </c>
      <c r="B4354" t="str">
        <f>INDEX(Orders[Customer ID], MATCH(A4354, Orders[Order ID],0))</f>
        <v>AC-10450</v>
      </c>
      <c r="C4354" s="4">
        <f>INDEX(Orders[Order Date], MATCH(A4354, Orders[Order ID],0))</f>
        <v>41943</v>
      </c>
      <c r="D4354">
        <f>SUMIF(Orders[Order ID], A4354, Orders[Sales])</f>
        <v>742.33600000000001</v>
      </c>
      <c r="I4354" t="s">
        <v>6984</v>
      </c>
      <c r="J4354" t="s">
        <v>306</v>
      </c>
      <c r="K4354">
        <v>41943</v>
      </c>
      <c r="L4354">
        <v>742.33600000000001</v>
      </c>
    </row>
    <row r="4355" spans="1:12">
      <c r="A4355" t="str">
        <v>US-2014-167633</v>
      </c>
      <c r="B4355" t="str">
        <f>INDEX(Orders[Customer ID], MATCH(A4355, Orders[Order ID],0))</f>
        <v>BW-11200</v>
      </c>
      <c r="C4355" s="4">
        <f>INDEX(Orders[Order Date], MATCH(A4355, Orders[Order ID],0))</f>
        <v>41912</v>
      </c>
      <c r="D4355">
        <f>SUMIF(Orders[Order ID], A4355, Orders[Sales])</f>
        <v>15.552</v>
      </c>
      <c r="I4355" t="s">
        <v>7068</v>
      </c>
      <c r="J4355" t="s">
        <v>3119</v>
      </c>
      <c r="K4355">
        <v>41912</v>
      </c>
      <c r="L4355">
        <v>15.552</v>
      </c>
    </row>
    <row r="4356" spans="1:12">
      <c r="A4356" t="str">
        <v>US-2014-167738</v>
      </c>
      <c r="B4356" t="str">
        <f>INDEX(Orders[Customer ID], MATCH(A4356, Orders[Order ID],0))</f>
        <v>JC-16105</v>
      </c>
      <c r="C4356" s="4">
        <f>INDEX(Orders[Order Date], MATCH(A4356, Orders[Order ID],0))</f>
        <v>41997</v>
      </c>
      <c r="D4356">
        <f>SUMIF(Orders[Order ID], A4356, Orders[Sales])</f>
        <v>435.13200000000001</v>
      </c>
      <c r="I4356" t="s">
        <v>6718</v>
      </c>
      <c r="J4356" t="s">
        <v>1504</v>
      </c>
      <c r="K4356">
        <v>41997</v>
      </c>
      <c r="L4356">
        <v>435.13200000000001</v>
      </c>
    </row>
    <row r="4357" spans="1:12">
      <c r="A4357" t="str">
        <v>US-2014-168501</v>
      </c>
      <c r="B4357" t="str">
        <f>INDEX(Orders[Customer ID], MATCH(A4357, Orders[Order ID],0))</f>
        <v>JK-15325</v>
      </c>
      <c r="C4357" s="4">
        <f>INDEX(Orders[Order Date], MATCH(A4357, Orders[Order ID],0))</f>
        <v>41964</v>
      </c>
      <c r="D4357">
        <f>SUMIF(Orders[Order ID], A4357, Orders[Sales])</f>
        <v>269.59199999999998</v>
      </c>
      <c r="I4357" t="s">
        <v>6876</v>
      </c>
      <c r="J4357" t="s">
        <v>3651</v>
      </c>
      <c r="K4357">
        <v>41964</v>
      </c>
      <c r="L4357">
        <v>269.59199999999998</v>
      </c>
    </row>
    <row r="4358" spans="1:12">
      <c r="A4358" t="str">
        <v>US-2014-169390</v>
      </c>
      <c r="B4358" t="str">
        <f>INDEX(Orders[Customer ID], MATCH(A4358, Orders[Order ID],0))</f>
        <v>CS-12250</v>
      </c>
      <c r="C4358" s="4">
        <f>INDEX(Orders[Order Date], MATCH(A4358, Orders[Order ID],0))</f>
        <v>41677</v>
      </c>
      <c r="D4358">
        <f>SUMIF(Orders[Order ID], A4358, Orders[Sales])</f>
        <v>64.959999999999994</v>
      </c>
      <c r="I4358" t="s">
        <v>7645</v>
      </c>
      <c r="J4358" t="s">
        <v>698</v>
      </c>
      <c r="K4358">
        <v>41677</v>
      </c>
      <c r="L4358">
        <v>64.959999999999994</v>
      </c>
    </row>
    <row r="4359" spans="1:12">
      <c r="A4359" t="str">
        <v>US-2014-169789</v>
      </c>
      <c r="B4359" t="str">
        <f>INDEX(Orders[Customer ID], MATCH(A4359, Orders[Order ID],0))</f>
        <v>MF-17665</v>
      </c>
      <c r="C4359" s="4">
        <f>INDEX(Orders[Order Date], MATCH(A4359, Orders[Order ID],0))</f>
        <v>42003</v>
      </c>
      <c r="D4359">
        <f>SUMIF(Orders[Order ID], A4359, Orders[Sales])</f>
        <v>551.98500000000001</v>
      </c>
      <c r="I4359" t="s">
        <v>6684</v>
      </c>
      <c r="J4359" t="s">
        <v>4394</v>
      </c>
      <c r="K4359">
        <v>42003</v>
      </c>
      <c r="L4359">
        <v>551.98500000000001</v>
      </c>
    </row>
    <row r="4360" spans="1:12">
      <c r="A4360" t="str">
        <v>US-2015-100069</v>
      </c>
      <c r="B4360" t="str">
        <f>INDEX(Orders[Customer ID], MATCH(A4360, Orders[Order ID],0))</f>
        <v>NF-18475</v>
      </c>
      <c r="C4360" s="4">
        <f>INDEX(Orders[Order Date], MATCH(A4360, Orders[Order ID],0))</f>
        <v>42184</v>
      </c>
      <c r="D4360">
        <f>SUMIF(Orders[Order ID], A4360, Orders[Sales])</f>
        <v>269.98</v>
      </c>
      <c r="I4360" t="s">
        <v>6303</v>
      </c>
      <c r="J4360" t="s">
        <v>4925</v>
      </c>
      <c r="K4360">
        <v>42184</v>
      </c>
      <c r="L4360">
        <v>269.98</v>
      </c>
    </row>
    <row r="4361" spans="1:12">
      <c r="A4361" t="str">
        <v>US-2015-100377</v>
      </c>
      <c r="B4361" t="str">
        <f>INDEX(Orders[Customer ID], MATCH(A4361, Orders[Order ID],0))</f>
        <v>TS-21370</v>
      </c>
      <c r="C4361" s="4">
        <f>INDEX(Orders[Order Date], MATCH(A4361, Orders[Order ID],0))</f>
        <v>42244</v>
      </c>
      <c r="D4361">
        <f>SUMIF(Orders[Order ID], A4361, Orders[Sales])</f>
        <v>2799.96</v>
      </c>
      <c r="I4361" t="s">
        <v>6164</v>
      </c>
      <c r="J4361" t="s">
        <v>978</v>
      </c>
      <c r="K4361">
        <v>42244</v>
      </c>
      <c r="L4361">
        <v>2799.96</v>
      </c>
    </row>
    <row r="4362" spans="1:12">
      <c r="A4362" t="str">
        <v>US-2015-100531</v>
      </c>
      <c r="B4362" t="str">
        <f>INDEX(Orders[Customer ID], MATCH(A4362, Orders[Order ID],0))</f>
        <v>NM-18520</v>
      </c>
      <c r="C4362" s="4">
        <f>INDEX(Orders[Order Date], MATCH(A4362, Orders[Order ID],0))</f>
        <v>42274</v>
      </c>
      <c r="D4362">
        <f>SUMIF(Orders[Order ID], A4362, Orders[Sales])</f>
        <v>39.368000000000002</v>
      </c>
      <c r="I4362" t="s">
        <v>6013</v>
      </c>
      <c r="J4362" t="s">
        <v>3389</v>
      </c>
      <c r="K4362">
        <v>42274</v>
      </c>
      <c r="L4362">
        <v>39.368000000000002</v>
      </c>
    </row>
    <row r="4363" spans="1:12">
      <c r="A4363" t="str">
        <v>US-2015-101399</v>
      </c>
      <c r="B4363" t="str">
        <f>INDEX(Orders[Customer ID], MATCH(A4363, Orders[Order ID],0))</f>
        <v>JS-15940</v>
      </c>
      <c r="C4363" s="4">
        <f>INDEX(Orders[Order Date], MATCH(A4363, Orders[Order ID],0))</f>
        <v>42021</v>
      </c>
      <c r="D4363">
        <f>SUMIF(Orders[Order ID], A4363, Orders[Sales])</f>
        <v>254.744</v>
      </c>
      <c r="I4363" t="s">
        <v>6656</v>
      </c>
      <c r="J4363" t="s">
        <v>4605</v>
      </c>
      <c r="K4363">
        <v>42021</v>
      </c>
      <c r="L4363">
        <v>254.744</v>
      </c>
    </row>
    <row r="4364" spans="1:12">
      <c r="A4364" t="str">
        <v>US-2015-101511</v>
      </c>
      <c r="B4364" t="str">
        <f>INDEX(Orders[Customer ID], MATCH(A4364, Orders[Order ID],0))</f>
        <v>JE-15745</v>
      </c>
      <c r="C4364" s="4">
        <f>INDEX(Orders[Order Date], MATCH(A4364, Orders[Order ID],0))</f>
        <v>42329</v>
      </c>
      <c r="D4364">
        <f>SUMIF(Orders[Order ID], A4364, Orders[Sales])</f>
        <v>412.68200000000002</v>
      </c>
      <c r="I4364" t="s">
        <v>5790</v>
      </c>
      <c r="J4364" t="s">
        <v>1383</v>
      </c>
      <c r="K4364">
        <v>42329</v>
      </c>
      <c r="L4364">
        <v>412.68200000000002</v>
      </c>
    </row>
    <row r="4365" spans="1:12">
      <c r="A4365" t="str">
        <v>US-2015-103471</v>
      </c>
      <c r="B4365" t="str">
        <f>INDEX(Orders[Customer ID], MATCH(A4365, Orders[Order ID],0))</f>
        <v>JR-15670</v>
      </c>
      <c r="C4365" s="4">
        <f>INDEX(Orders[Order Date], MATCH(A4365, Orders[Order ID],0))</f>
        <v>42362</v>
      </c>
      <c r="D4365">
        <f>SUMIF(Orders[Order ID], A4365, Orders[Sales])</f>
        <v>604.09799999999996</v>
      </c>
      <c r="I4365" t="s">
        <v>5590</v>
      </c>
      <c r="J4365" t="s">
        <v>5188</v>
      </c>
      <c r="K4365">
        <v>42362</v>
      </c>
      <c r="L4365">
        <v>604.09799999999996</v>
      </c>
    </row>
    <row r="4366" spans="1:12">
      <c r="A4366" t="str">
        <v>US-2015-103996</v>
      </c>
      <c r="B4366" t="str">
        <f>INDEX(Orders[Customer ID], MATCH(A4366, Orders[Order ID],0))</f>
        <v>RB-19435</v>
      </c>
      <c r="C4366" s="4">
        <f>INDEX(Orders[Order Date], MATCH(A4366, Orders[Order ID],0))</f>
        <v>42092</v>
      </c>
      <c r="D4366">
        <f>SUMIF(Orders[Order ID], A4366, Orders[Sales])</f>
        <v>295.68</v>
      </c>
      <c r="I4366" t="s">
        <v>6532</v>
      </c>
      <c r="J4366" t="s">
        <v>483</v>
      </c>
      <c r="K4366">
        <v>42092</v>
      </c>
      <c r="L4366">
        <v>295.68</v>
      </c>
    </row>
    <row r="4367" spans="1:12">
      <c r="A4367" t="str">
        <v>US-2015-104185</v>
      </c>
      <c r="B4367" t="str">
        <f>INDEX(Orders[Customer ID], MATCH(A4367, Orders[Order ID],0))</f>
        <v>JB-15400</v>
      </c>
      <c r="C4367" s="4">
        <f>INDEX(Orders[Order Date], MATCH(A4367, Orders[Order ID],0))</f>
        <v>42250</v>
      </c>
      <c r="D4367">
        <f>SUMIF(Orders[Order ID], A4367, Orders[Sales])</f>
        <v>120.33</v>
      </c>
      <c r="I4367" t="s">
        <v>6153</v>
      </c>
      <c r="J4367" t="s">
        <v>213</v>
      </c>
      <c r="K4367">
        <v>42250</v>
      </c>
      <c r="L4367">
        <v>120.33</v>
      </c>
    </row>
    <row r="4368" spans="1:12">
      <c r="A4368" t="str">
        <v>US-2015-104430</v>
      </c>
      <c r="B4368" t="str">
        <f>INDEX(Orders[Customer ID], MATCH(A4368, Orders[Order ID],0))</f>
        <v>LT-17110</v>
      </c>
      <c r="C4368" s="4">
        <f>INDEX(Orders[Order Date], MATCH(A4368, Orders[Order ID],0))</f>
        <v>42299</v>
      </c>
      <c r="D4368">
        <f>SUMIF(Orders[Order ID], A4368, Orders[Sales])</f>
        <v>5.1760000000000002</v>
      </c>
      <c r="I4368" t="s">
        <v>5947</v>
      </c>
      <c r="J4368" t="s">
        <v>928</v>
      </c>
      <c r="K4368">
        <v>42299</v>
      </c>
      <c r="L4368">
        <v>5.1760000000000002</v>
      </c>
    </row>
    <row r="4369" spans="1:12">
      <c r="A4369" t="str">
        <v>US-2015-105676</v>
      </c>
      <c r="B4369" t="str">
        <f>INDEX(Orders[Customer ID], MATCH(A4369, Orders[Order ID],0))</f>
        <v>NM-18520</v>
      </c>
      <c r="C4369" s="4">
        <f>INDEX(Orders[Order Date], MATCH(A4369, Orders[Order ID],0))</f>
        <v>42339</v>
      </c>
      <c r="D4369">
        <f>SUMIF(Orders[Order ID], A4369, Orders[Sales])</f>
        <v>6.6879999999999997</v>
      </c>
      <c r="I4369" t="s">
        <v>5728</v>
      </c>
      <c r="J4369" t="s">
        <v>3389</v>
      </c>
      <c r="K4369">
        <v>42339</v>
      </c>
      <c r="L4369">
        <v>6.6879999999999997</v>
      </c>
    </row>
    <row r="4370" spans="1:12">
      <c r="A4370" t="str">
        <v>US-2015-106495</v>
      </c>
      <c r="B4370" t="str">
        <f>INDEX(Orders[Customer ID], MATCH(A4370, Orders[Order ID],0))</f>
        <v>AC-10450</v>
      </c>
      <c r="C4370" s="4">
        <f>INDEX(Orders[Order Date], MATCH(A4370, Orders[Order ID],0))</f>
        <v>42170</v>
      </c>
      <c r="D4370">
        <f>SUMIF(Orders[Order ID], A4370, Orders[Sales])</f>
        <v>11.672000000000001</v>
      </c>
      <c r="I4370" t="s">
        <v>6341</v>
      </c>
      <c r="J4370" t="s">
        <v>306</v>
      </c>
      <c r="K4370">
        <v>42170</v>
      </c>
      <c r="L4370">
        <v>11.672000000000001</v>
      </c>
    </row>
    <row r="4371" spans="1:12">
      <c r="A4371" t="str">
        <v>US-2015-106873</v>
      </c>
      <c r="B4371" t="str">
        <f>INDEX(Orders[Customer ID], MATCH(A4371, Orders[Order ID],0))</f>
        <v>KM-16720</v>
      </c>
      <c r="C4371" s="4">
        <f>INDEX(Orders[Order Date], MATCH(A4371, Orders[Order ID],0))</f>
        <v>42271</v>
      </c>
      <c r="D4371">
        <f>SUMIF(Orders[Order ID], A4371, Orders[Sales])</f>
        <v>54.239999999999995</v>
      </c>
      <c r="I4371" t="s">
        <v>6045</v>
      </c>
      <c r="J4371" t="s">
        <v>793</v>
      </c>
      <c r="K4371">
        <v>42271</v>
      </c>
      <c r="L4371">
        <v>54.239999999999995</v>
      </c>
    </row>
    <row r="4372" spans="1:12">
      <c r="A4372" t="str">
        <v>US-2015-107349</v>
      </c>
      <c r="B4372" t="str">
        <f>INDEX(Orders[Customer ID], MATCH(A4372, Orders[Order ID],0))</f>
        <v>SL-20155</v>
      </c>
      <c r="C4372" s="4">
        <f>INDEX(Orders[Order Date], MATCH(A4372, Orders[Order ID],0))</f>
        <v>42198</v>
      </c>
      <c r="D4372">
        <f>SUMIF(Orders[Order ID], A4372, Orders[Sales])</f>
        <v>41.567999999999998</v>
      </c>
      <c r="I4372" t="s">
        <v>6266</v>
      </c>
      <c r="J4372" t="s">
        <v>1703</v>
      </c>
      <c r="K4372">
        <v>42198</v>
      </c>
      <c r="L4372">
        <v>41.567999999999998</v>
      </c>
    </row>
    <row r="4373" spans="1:12">
      <c r="A4373" t="str">
        <v>US-2015-107944</v>
      </c>
      <c r="B4373" t="str">
        <f>INDEX(Orders[Customer ID], MATCH(A4373, Orders[Order ID],0))</f>
        <v>AM-10360</v>
      </c>
      <c r="C4373" s="4">
        <f>INDEX(Orders[Order Date], MATCH(A4373, Orders[Order ID],0))</f>
        <v>42086</v>
      </c>
      <c r="D4373">
        <f>SUMIF(Orders[Order ID], A4373, Orders[Sales])</f>
        <v>432.69</v>
      </c>
      <c r="I4373" t="s">
        <v>6549</v>
      </c>
      <c r="J4373" t="s">
        <v>754</v>
      </c>
      <c r="K4373">
        <v>42086</v>
      </c>
      <c r="L4373">
        <v>432.69</v>
      </c>
    </row>
    <row r="4374" spans="1:12">
      <c r="A4374" t="str">
        <v>US-2015-108966</v>
      </c>
      <c r="B4374" t="str">
        <f>INDEX(Orders[Customer ID], MATCH(A4374, Orders[Order ID],0))</f>
        <v>SO-20335</v>
      </c>
      <c r="C4374" s="4">
        <f>INDEX(Orders[Order Date], MATCH(A4374, Orders[Order ID],0))</f>
        <v>42288</v>
      </c>
      <c r="D4374">
        <f>SUMIF(Orders[Order ID], A4374, Orders[Sales])</f>
        <v>979.94550000000004</v>
      </c>
      <c r="I4374" t="s">
        <v>5970</v>
      </c>
      <c r="J4374" t="s">
        <v>832</v>
      </c>
      <c r="K4374">
        <v>42288</v>
      </c>
      <c r="L4374">
        <v>979.94550000000004</v>
      </c>
    </row>
    <row r="4375" spans="1:12">
      <c r="A4375" t="str">
        <v>US-2015-109015</v>
      </c>
      <c r="B4375" t="str">
        <f>INDEX(Orders[Customer ID], MATCH(A4375, Orders[Order ID],0))</f>
        <v>BS-11590</v>
      </c>
      <c r="C4375" s="4">
        <f>INDEX(Orders[Order Date], MATCH(A4375, Orders[Order ID],0))</f>
        <v>42253</v>
      </c>
      <c r="D4375">
        <f>SUMIF(Orders[Order ID], A4375, Orders[Sales])</f>
        <v>346.37</v>
      </c>
      <c r="I4375" t="s">
        <v>6137</v>
      </c>
      <c r="J4375" t="s">
        <v>973</v>
      </c>
      <c r="K4375">
        <v>42253</v>
      </c>
      <c r="L4375">
        <v>346.37</v>
      </c>
    </row>
    <row r="4376" spans="1:12">
      <c r="A4376" t="str">
        <v>US-2015-110163</v>
      </c>
      <c r="B4376" t="str">
        <f>INDEX(Orders[Customer ID], MATCH(A4376, Orders[Order ID],0))</f>
        <v>GA-14725</v>
      </c>
      <c r="C4376" s="4">
        <f>INDEX(Orders[Order Date], MATCH(A4376, Orders[Order ID],0))</f>
        <v>42309</v>
      </c>
      <c r="D4376">
        <f>SUMIF(Orders[Order ID], A4376, Orders[Sales])</f>
        <v>7.88</v>
      </c>
      <c r="I4376" t="s">
        <v>5912</v>
      </c>
      <c r="J4376" t="s">
        <v>142</v>
      </c>
      <c r="K4376">
        <v>42309</v>
      </c>
      <c r="L4376">
        <v>7.88</v>
      </c>
    </row>
    <row r="4377" spans="1:12">
      <c r="A4377" t="str">
        <v>US-2015-110261</v>
      </c>
      <c r="B4377" t="str">
        <f>INDEX(Orders[Customer ID], MATCH(A4377, Orders[Order ID],0))</f>
        <v>PR-18880</v>
      </c>
      <c r="C4377" s="4">
        <f>INDEX(Orders[Order Date], MATCH(A4377, Orders[Order ID],0))</f>
        <v>42357</v>
      </c>
      <c r="D4377">
        <f>SUMIF(Orders[Order ID], A4377, Orders[Sales])</f>
        <v>158.376</v>
      </c>
      <c r="I4377" t="s">
        <v>5620</v>
      </c>
      <c r="J4377" t="s">
        <v>1005</v>
      </c>
      <c r="K4377">
        <v>42357</v>
      </c>
      <c r="L4377">
        <v>158.376</v>
      </c>
    </row>
    <row r="4378" spans="1:12">
      <c r="A4378" t="str">
        <v>US-2015-110569</v>
      </c>
      <c r="B4378" t="str">
        <f>INDEX(Orders[Customer ID], MATCH(A4378, Orders[Order ID],0))</f>
        <v>EB-13870</v>
      </c>
      <c r="C4378" s="4">
        <f>INDEX(Orders[Order Date], MATCH(A4378, Orders[Order ID],0))</f>
        <v>42147</v>
      </c>
      <c r="D4378">
        <f>SUMIF(Orders[Order ID], A4378, Orders[Sales])</f>
        <v>140.98599999999999</v>
      </c>
      <c r="I4378" t="s">
        <v>6400</v>
      </c>
      <c r="J4378" t="s">
        <v>2145</v>
      </c>
      <c r="K4378">
        <v>42147</v>
      </c>
      <c r="L4378">
        <v>140.98599999999999</v>
      </c>
    </row>
    <row r="4379" spans="1:12">
      <c r="A4379" t="str">
        <v>US-2015-111927</v>
      </c>
      <c r="B4379" t="str">
        <f>INDEX(Orders[Customer ID], MATCH(A4379, Orders[Order ID],0))</f>
        <v>LS-17230</v>
      </c>
      <c r="C4379" s="4">
        <f>INDEX(Orders[Order Date], MATCH(A4379, Orders[Order ID],0))</f>
        <v>42322</v>
      </c>
      <c r="D4379">
        <f>SUMIF(Orders[Order ID], A4379, Orders[Sales])</f>
        <v>96.1</v>
      </c>
      <c r="I4379" t="s">
        <v>5836</v>
      </c>
      <c r="J4379" t="s">
        <v>5837</v>
      </c>
      <c r="K4379">
        <v>42322</v>
      </c>
      <c r="L4379">
        <v>96.1</v>
      </c>
    </row>
    <row r="4380" spans="1:12">
      <c r="A4380" t="str">
        <v>US-2015-112508</v>
      </c>
      <c r="B4380" t="str">
        <f>INDEX(Orders[Customer ID], MATCH(A4380, Orders[Order ID],0))</f>
        <v>BP-11185</v>
      </c>
      <c r="C4380" s="4">
        <f>INDEX(Orders[Order Date], MATCH(A4380, Orders[Order ID],0))</f>
        <v>42087</v>
      </c>
      <c r="D4380">
        <f>SUMIF(Orders[Order ID], A4380, Orders[Sales])</f>
        <v>6.992</v>
      </c>
      <c r="I4380" t="s">
        <v>6544</v>
      </c>
      <c r="J4380" t="s">
        <v>45</v>
      </c>
      <c r="K4380">
        <v>42087</v>
      </c>
      <c r="L4380">
        <v>6.992</v>
      </c>
    </row>
    <row r="4381" spans="1:12">
      <c r="A4381" t="str">
        <v>US-2015-113327</v>
      </c>
      <c r="B4381" t="str">
        <f>INDEX(Orders[Customer ID], MATCH(A4381, Orders[Order ID],0))</f>
        <v>BF-11170</v>
      </c>
      <c r="C4381" s="4">
        <f>INDEX(Orders[Order Date], MATCH(A4381, Orders[Order ID],0))</f>
        <v>42150</v>
      </c>
      <c r="D4381">
        <f>SUMIF(Orders[Order ID], A4381, Orders[Sales])</f>
        <v>352.16800000000001</v>
      </c>
      <c r="I4381" t="s">
        <v>6390</v>
      </c>
      <c r="J4381" t="s">
        <v>431</v>
      </c>
      <c r="K4381">
        <v>42150</v>
      </c>
      <c r="L4381">
        <v>352.16800000000001</v>
      </c>
    </row>
    <row r="4382" spans="1:12">
      <c r="A4382" t="str">
        <v>US-2015-113593</v>
      </c>
      <c r="B4382" t="str">
        <f>INDEX(Orders[Customer ID], MATCH(A4382, Orders[Order ID],0))</f>
        <v>NC-18415</v>
      </c>
      <c r="C4382" s="4">
        <f>INDEX(Orders[Order Date], MATCH(A4382, Orders[Order ID],0))</f>
        <v>42112</v>
      </c>
      <c r="D4382">
        <f>SUMIF(Orders[Order ID], A4382, Orders[Sales])</f>
        <v>115.44</v>
      </c>
      <c r="I4382" t="s">
        <v>6480</v>
      </c>
      <c r="J4382" t="s">
        <v>1133</v>
      </c>
      <c r="K4382">
        <v>42112</v>
      </c>
      <c r="L4382">
        <v>115.44</v>
      </c>
    </row>
    <row r="4383" spans="1:12">
      <c r="A4383" t="str">
        <v>US-2015-114741</v>
      </c>
      <c r="B4383" t="str">
        <f>INDEX(Orders[Customer ID], MATCH(A4383, Orders[Order ID],0))</f>
        <v>IL-15100</v>
      </c>
      <c r="C4383" s="4">
        <f>INDEX(Orders[Order Date], MATCH(A4383, Orders[Order ID],0))</f>
        <v>42344</v>
      </c>
      <c r="D4383">
        <f>SUMIF(Orders[Order ID], A4383, Orders[Sales])</f>
        <v>1347.27</v>
      </c>
      <c r="I4383" t="s">
        <v>5696</v>
      </c>
      <c r="J4383" t="s">
        <v>2682</v>
      </c>
      <c r="K4383">
        <v>42344</v>
      </c>
      <c r="L4383">
        <v>1347.27</v>
      </c>
    </row>
    <row r="4384" spans="1:12">
      <c r="A4384" t="str">
        <v>US-2015-114839</v>
      </c>
      <c r="B4384" t="str">
        <f>INDEX(Orders[Customer ID], MATCH(A4384, Orders[Order ID],0))</f>
        <v>PW-19240</v>
      </c>
      <c r="C4384" s="4">
        <f>INDEX(Orders[Order Date], MATCH(A4384, Orders[Order ID],0))</f>
        <v>42120</v>
      </c>
      <c r="D4384">
        <f>SUMIF(Orders[Order ID], A4384, Orders[Sales])</f>
        <v>408.42200000000003</v>
      </c>
      <c r="I4384" t="s">
        <v>6461</v>
      </c>
      <c r="J4384" t="s">
        <v>4609</v>
      </c>
      <c r="K4384">
        <v>42120</v>
      </c>
      <c r="L4384">
        <v>408.42200000000003</v>
      </c>
    </row>
    <row r="4385" spans="1:12">
      <c r="A4385" t="str">
        <v>US-2015-115238</v>
      </c>
      <c r="B4385" t="str">
        <f>INDEX(Orders[Customer ID], MATCH(A4385, Orders[Order ID],0))</f>
        <v>JW-15220</v>
      </c>
      <c r="C4385" s="4">
        <f>INDEX(Orders[Order Date], MATCH(A4385, Orders[Order ID],0))</f>
        <v>42124</v>
      </c>
      <c r="D4385">
        <f>SUMIF(Orders[Order ID], A4385, Orders[Sales])</f>
        <v>281.16000000000003</v>
      </c>
      <c r="I4385" t="s">
        <v>6453</v>
      </c>
      <c r="J4385" t="s">
        <v>1145</v>
      </c>
      <c r="K4385">
        <v>42124</v>
      </c>
      <c r="L4385">
        <v>281.16000000000003</v>
      </c>
    </row>
    <row r="4386" spans="1:12">
      <c r="A4386" t="str">
        <v>US-2015-115343</v>
      </c>
      <c r="B4386" t="str">
        <f>INDEX(Orders[Customer ID], MATCH(A4386, Orders[Order ID],0))</f>
        <v>FO-14305</v>
      </c>
      <c r="C4386" s="4">
        <f>INDEX(Orders[Order Date], MATCH(A4386, Orders[Order ID],0))</f>
        <v>42269</v>
      </c>
      <c r="D4386">
        <f>SUMIF(Orders[Order ID], A4386, Orders[Sales])</f>
        <v>673.57600000000002</v>
      </c>
      <c r="I4386" t="s">
        <v>6051</v>
      </c>
      <c r="J4386" t="s">
        <v>1043</v>
      </c>
      <c r="K4386">
        <v>42269</v>
      </c>
      <c r="L4386">
        <v>673.57600000000002</v>
      </c>
    </row>
    <row r="4387" spans="1:12">
      <c r="A4387" t="str">
        <v>US-2015-116981</v>
      </c>
      <c r="B4387" t="str">
        <f>INDEX(Orders[Customer ID], MATCH(A4387, Orders[Order ID],0))</f>
        <v>SM-20950</v>
      </c>
      <c r="C4387" s="4">
        <f>INDEX(Orders[Order Date], MATCH(A4387, Orders[Order ID],0))</f>
        <v>42089</v>
      </c>
      <c r="D4387">
        <f>SUMIF(Orders[Order ID], A4387, Orders[Sales])</f>
        <v>1098.53</v>
      </c>
      <c r="I4387" t="s">
        <v>6542</v>
      </c>
      <c r="J4387" t="s">
        <v>656</v>
      </c>
      <c r="K4387">
        <v>42089</v>
      </c>
      <c r="L4387">
        <v>1098.53</v>
      </c>
    </row>
    <row r="4388" spans="1:12">
      <c r="A4388" t="str">
        <v>US-2015-117184</v>
      </c>
      <c r="B4388" t="str">
        <f>INDEX(Orders[Customer ID], MATCH(A4388, Orders[Order ID],0))</f>
        <v>ON-18715</v>
      </c>
      <c r="C4388" s="4">
        <f>INDEX(Orders[Order Date], MATCH(A4388, Orders[Order ID],0))</f>
        <v>42141</v>
      </c>
      <c r="D4388">
        <f>SUMIF(Orders[Order ID], A4388, Orders[Sales])</f>
        <v>47.368000000000002</v>
      </c>
      <c r="I4388" t="s">
        <v>6410</v>
      </c>
      <c r="J4388" t="s">
        <v>4295</v>
      </c>
      <c r="K4388">
        <v>42141</v>
      </c>
      <c r="L4388">
        <v>47.368000000000002</v>
      </c>
    </row>
    <row r="4389" spans="1:12">
      <c r="A4389" t="str">
        <v>US-2015-117492</v>
      </c>
      <c r="B4389" t="str">
        <f>INDEX(Orders[Customer ID], MATCH(A4389, Orders[Order ID],0))</f>
        <v>NS-18640</v>
      </c>
      <c r="C4389" s="4">
        <f>INDEX(Orders[Order Date], MATCH(A4389, Orders[Order ID],0))</f>
        <v>42223</v>
      </c>
      <c r="D4389">
        <f>SUMIF(Orders[Order ID], A4389, Orders[Sales])</f>
        <v>77.58</v>
      </c>
      <c r="I4389" t="s">
        <v>6223</v>
      </c>
      <c r="J4389" t="s">
        <v>2885</v>
      </c>
      <c r="K4389">
        <v>42223</v>
      </c>
      <c r="L4389">
        <v>77.58</v>
      </c>
    </row>
    <row r="4390" spans="1:12">
      <c r="A4390" t="str">
        <v>US-2015-118766</v>
      </c>
      <c r="B4390" t="str">
        <f>INDEX(Orders[Customer ID], MATCH(A4390, Orders[Order ID],0))</f>
        <v>LS-16975</v>
      </c>
      <c r="C4390" s="4">
        <f>INDEX(Orders[Order Date], MATCH(A4390, Orders[Order ID],0))</f>
        <v>42292</v>
      </c>
      <c r="D4390">
        <f>SUMIF(Orders[Order ID], A4390, Orders[Sales])</f>
        <v>8.4239999999999995</v>
      </c>
      <c r="I4390" t="s">
        <v>5964</v>
      </c>
      <c r="J4390" t="s">
        <v>491</v>
      </c>
      <c r="K4390">
        <v>42292</v>
      </c>
      <c r="L4390">
        <v>8.4239999999999995</v>
      </c>
    </row>
    <row r="4391" spans="1:12">
      <c r="A4391" t="str">
        <v>US-2015-118906</v>
      </c>
      <c r="B4391" t="str">
        <f>INDEX(Orders[Customer ID], MATCH(A4391, Orders[Order ID],0))</f>
        <v>KB-16585</v>
      </c>
      <c r="C4391" s="4">
        <f>INDEX(Orders[Order Date], MATCH(A4391, Orders[Order ID],0))</f>
        <v>42073</v>
      </c>
      <c r="D4391">
        <f>SUMIF(Orders[Order ID], A4391, Orders[Sales])</f>
        <v>89.82</v>
      </c>
      <c r="I4391" t="s">
        <v>6584</v>
      </c>
      <c r="J4391" t="s">
        <v>3293</v>
      </c>
      <c r="K4391">
        <v>42073</v>
      </c>
      <c r="L4391">
        <v>89.82</v>
      </c>
    </row>
    <row r="4392" spans="1:12">
      <c r="A4392" t="str">
        <v>US-2015-118983</v>
      </c>
      <c r="B4392" t="str">
        <f>INDEX(Orders[Customer ID], MATCH(A4392, Orders[Order ID],0))</f>
        <v>HP-14815</v>
      </c>
      <c r="C4392" s="4">
        <f>INDEX(Orders[Order Date], MATCH(A4392, Orders[Order ID],0))</f>
        <v>42330</v>
      </c>
      <c r="D4392">
        <f>SUMIF(Orders[Order ID], A4392, Orders[Sales])</f>
        <v>71.353999999999999</v>
      </c>
      <c r="I4392" t="s">
        <v>5779</v>
      </c>
      <c r="J4392" t="s">
        <v>847</v>
      </c>
      <c r="K4392">
        <v>42330</v>
      </c>
      <c r="L4392">
        <v>71.353999999999999</v>
      </c>
    </row>
    <row r="4393" spans="1:12">
      <c r="A4393" t="str">
        <v>US-2015-119312</v>
      </c>
      <c r="B4393" t="str">
        <f>INDEX(Orders[Customer ID], MATCH(A4393, Orders[Order ID],0))</f>
        <v>CS-12400</v>
      </c>
      <c r="C4393" s="4">
        <f>INDEX(Orders[Order Date], MATCH(A4393, Orders[Order ID],0))</f>
        <v>42279</v>
      </c>
      <c r="D4393">
        <f>SUMIF(Orders[Order ID], A4393, Orders[Sales])</f>
        <v>270.33999999999997</v>
      </c>
      <c r="I4393" t="s">
        <v>5998</v>
      </c>
      <c r="J4393" t="s">
        <v>90</v>
      </c>
      <c r="K4393">
        <v>42279</v>
      </c>
      <c r="L4393">
        <v>270.33999999999997</v>
      </c>
    </row>
    <row r="4394" spans="1:12">
      <c r="A4394" t="str">
        <v>US-2015-120161</v>
      </c>
      <c r="B4394" t="str">
        <f>INDEX(Orders[Customer ID], MATCH(A4394, Orders[Order ID],0))</f>
        <v>LM-17065</v>
      </c>
      <c r="C4394" s="4">
        <f>INDEX(Orders[Order Date], MATCH(A4394, Orders[Order ID],0))</f>
        <v>42356</v>
      </c>
      <c r="D4394">
        <f>SUMIF(Orders[Order ID], A4394, Orders[Sales])</f>
        <v>646.77599999999995</v>
      </c>
      <c r="I4394" t="s">
        <v>5624</v>
      </c>
      <c r="J4394" t="s">
        <v>4130</v>
      </c>
      <c r="K4394">
        <v>42356</v>
      </c>
      <c r="L4394">
        <v>646.77599999999995</v>
      </c>
    </row>
    <row r="4395" spans="1:12">
      <c r="A4395" t="str">
        <v>US-2015-120502</v>
      </c>
      <c r="B4395" t="str">
        <f>INDEX(Orders[Customer ID], MATCH(A4395, Orders[Order ID],0))</f>
        <v>BT-11395</v>
      </c>
      <c r="C4395" s="4">
        <f>INDEX(Orders[Order Date], MATCH(A4395, Orders[Order ID],0))</f>
        <v>42107</v>
      </c>
      <c r="D4395">
        <f>SUMIF(Orders[Order ID], A4395, Orders[Sales])</f>
        <v>372.096</v>
      </c>
      <c r="I4395" t="s">
        <v>6494</v>
      </c>
      <c r="J4395" t="s">
        <v>3732</v>
      </c>
      <c r="K4395">
        <v>42107</v>
      </c>
      <c r="L4395">
        <v>372.096</v>
      </c>
    </row>
    <row r="4396" spans="1:12">
      <c r="A4396" t="str">
        <v>US-2015-120572</v>
      </c>
      <c r="B4396" t="str">
        <f>INDEX(Orders[Customer ID], MATCH(A4396, Orders[Order ID],0))</f>
        <v>GH-14425</v>
      </c>
      <c r="C4396" s="4">
        <f>INDEX(Orders[Order Date], MATCH(A4396, Orders[Order ID],0))</f>
        <v>42349</v>
      </c>
      <c r="D4396">
        <f>SUMIF(Orders[Order ID], A4396, Orders[Sales])</f>
        <v>12.827999999999999</v>
      </c>
      <c r="I4396" t="s">
        <v>5661</v>
      </c>
      <c r="J4396" t="s">
        <v>1370</v>
      </c>
      <c r="K4396">
        <v>42349</v>
      </c>
      <c r="L4396">
        <v>12.827999999999999</v>
      </c>
    </row>
    <row r="4397" spans="1:12">
      <c r="A4397" t="str">
        <v>US-2015-120712</v>
      </c>
      <c r="B4397" t="str">
        <f>INDEX(Orders[Customer ID], MATCH(A4397, Orders[Order ID],0))</f>
        <v>CS-12130</v>
      </c>
      <c r="C4397" s="4">
        <f>INDEX(Orders[Order Date], MATCH(A4397, Orders[Order ID],0))</f>
        <v>42358</v>
      </c>
      <c r="D4397">
        <f>SUMIF(Orders[Order ID], A4397, Orders[Sales])</f>
        <v>88.8</v>
      </c>
      <c r="I4397" t="s">
        <v>5606</v>
      </c>
      <c r="J4397" t="s">
        <v>4791</v>
      </c>
      <c r="K4397">
        <v>42358</v>
      </c>
      <c r="L4397">
        <v>88.8</v>
      </c>
    </row>
    <row r="4398" spans="1:12">
      <c r="A4398" t="str">
        <v>US-2015-120957</v>
      </c>
      <c r="B4398" t="str">
        <f>INDEX(Orders[Customer ID], MATCH(A4398, Orders[Order ID],0))</f>
        <v>KH-16690</v>
      </c>
      <c r="C4398" s="4">
        <f>INDEX(Orders[Order Date], MATCH(A4398, Orders[Order ID],0))</f>
        <v>42345</v>
      </c>
      <c r="D4398">
        <f>SUMIF(Orders[Order ID], A4398, Orders[Sales])</f>
        <v>12.96</v>
      </c>
      <c r="I4398" t="s">
        <v>5686</v>
      </c>
      <c r="J4398" t="s">
        <v>60</v>
      </c>
      <c r="K4398">
        <v>42345</v>
      </c>
      <c r="L4398">
        <v>12.96</v>
      </c>
    </row>
    <row r="4399" spans="1:12">
      <c r="A4399" t="str">
        <v>US-2015-122140</v>
      </c>
      <c r="B4399" t="str">
        <f>INDEX(Orders[Customer ID], MATCH(A4399, Orders[Order ID],0))</f>
        <v>MO-17950</v>
      </c>
      <c r="C4399" s="4">
        <f>INDEX(Orders[Order Date], MATCH(A4399, Orders[Order ID],0))</f>
        <v>42096</v>
      </c>
      <c r="D4399">
        <f>SUMIF(Orders[Order ID], A4399, Orders[Sales])</f>
        <v>130.28800000000001</v>
      </c>
      <c r="I4399" t="s">
        <v>6521</v>
      </c>
      <c r="J4399" t="s">
        <v>2938</v>
      </c>
      <c r="K4399">
        <v>42096</v>
      </c>
      <c r="L4399">
        <v>130.28800000000001</v>
      </c>
    </row>
    <row r="4400" spans="1:12">
      <c r="A4400" t="str">
        <v>US-2015-122784</v>
      </c>
      <c r="B4400" t="str">
        <f>INDEX(Orders[Customer ID], MATCH(A4400, Orders[Order ID],0))</f>
        <v>RA-19915</v>
      </c>
      <c r="C4400" s="4">
        <f>INDEX(Orders[Order Date], MATCH(A4400, Orders[Order ID],0))</f>
        <v>42205</v>
      </c>
      <c r="D4400">
        <f>SUMIF(Orders[Order ID], A4400, Orders[Sales])</f>
        <v>1454.838</v>
      </c>
      <c r="I4400" t="s">
        <v>6253</v>
      </c>
      <c r="J4400" t="s">
        <v>314</v>
      </c>
      <c r="K4400">
        <v>42205</v>
      </c>
      <c r="L4400">
        <v>1454.838</v>
      </c>
    </row>
    <row r="4401" spans="1:12">
      <c r="A4401" t="str">
        <v>US-2015-122910</v>
      </c>
      <c r="B4401" t="str">
        <f>INDEX(Orders[Customer ID], MATCH(A4401, Orders[Order ID],0))</f>
        <v>LT-16765</v>
      </c>
      <c r="C4401" s="4">
        <f>INDEX(Orders[Order Date], MATCH(A4401, Orders[Order ID],0))</f>
        <v>42136</v>
      </c>
      <c r="D4401">
        <f>SUMIF(Orders[Order ID], A4401, Orders[Sales])</f>
        <v>201.584</v>
      </c>
      <c r="I4401" t="s">
        <v>6420</v>
      </c>
      <c r="J4401" t="s">
        <v>695</v>
      </c>
      <c r="K4401">
        <v>42136</v>
      </c>
      <c r="L4401">
        <v>201.584</v>
      </c>
    </row>
    <row r="4402" spans="1:12">
      <c r="A4402" t="str">
        <v>US-2015-123218</v>
      </c>
      <c r="B4402" t="str">
        <f>INDEX(Orders[Customer ID], MATCH(A4402, Orders[Order ID],0))</f>
        <v>KD-16345</v>
      </c>
      <c r="C4402" s="4">
        <f>INDEX(Orders[Order Date], MATCH(A4402, Orders[Order ID],0))</f>
        <v>42358</v>
      </c>
      <c r="D4402">
        <f>SUMIF(Orders[Order ID], A4402, Orders[Sales])</f>
        <v>775.01</v>
      </c>
      <c r="I4402" t="s">
        <v>5609</v>
      </c>
      <c r="J4402" t="s">
        <v>1100</v>
      </c>
      <c r="K4402">
        <v>42358</v>
      </c>
      <c r="L4402">
        <v>775.01</v>
      </c>
    </row>
    <row r="4403" spans="1:12">
      <c r="A4403" t="str">
        <v>US-2015-123918</v>
      </c>
      <c r="B4403" t="str">
        <f>INDEX(Orders[Customer ID], MATCH(A4403, Orders[Order ID],0))</f>
        <v>CG-12520</v>
      </c>
      <c r="C4403" s="4">
        <f>INDEX(Orders[Order Date], MATCH(A4403, Orders[Order ID],0))</f>
        <v>42292</v>
      </c>
      <c r="D4403">
        <f>SUMIF(Orders[Order ID], A4403, Orders[Sales])</f>
        <v>136.72</v>
      </c>
      <c r="I4403" t="s">
        <v>5963</v>
      </c>
      <c r="J4403" t="s">
        <v>3843</v>
      </c>
      <c r="K4403">
        <v>42292</v>
      </c>
      <c r="L4403">
        <v>136.72</v>
      </c>
    </row>
    <row r="4404" spans="1:12">
      <c r="A4404" t="str">
        <v>US-2015-123960</v>
      </c>
      <c r="B4404" t="str">
        <f>INDEX(Orders[Customer ID], MATCH(A4404, Orders[Order ID],0))</f>
        <v>BD-11605</v>
      </c>
      <c r="C4404" s="4">
        <f>INDEX(Orders[Order Date], MATCH(A4404, Orders[Order ID],0))</f>
        <v>42166</v>
      </c>
      <c r="D4404">
        <f>SUMIF(Orders[Order ID], A4404, Orders[Sales])</f>
        <v>207.82</v>
      </c>
      <c r="I4404" t="s">
        <v>6353</v>
      </c>
      <c r="J4404" t="s">
        <v>2055</v>
      </c>
      <c r="K4404">
        <v>42166</v>
      </c>
      <c r="L4404">
        <v>207.82</v>
      </c>
    </row>
    <row r="4405" spans="1:12">
      <c r="A4405" t="str">
        <v>US-2015-124219</v>
      </c>
      <c r="B4405" t="str">
        <f>INDEX(Orders[Customer ID], MATCH(A4405, Orders[Order ID],0))</f>
        <v>KW-16570</v>
      </c>
      <c r="C4405" s="4">
        <f>INDEX(Orders[Order Date], MATCH(A4405, Orders[Order ID],0))</f>
        <v>42223</v>
      </c>
      <c r="D4405">
        <f>SUMIF(Orders[Order ID], A4405, Orders[Sales])</f>
        <v>241.34</v>
      </c>
      <c r="I4405" t="s">
        <v>6221</v>
      </c>
      <c r="J4405" t="s">
        <v>5816</v>
      </c>
      <c r="K4405">
        <v>42223</v>
      </c>
      <c r="L4405">
        <v>241.34</v>
      </c>
    </row>
    <row r="4406" spans="1:12">
      <c r="A4406" t="str">
        <v>US-2015-125374</v>
      </c>
      <c r="B4406" t="str">
        <f>INDEX(Orders[Customer ID], MATCH(A4406, Orders[Order ID],0))</f>
        <v>JD-16060</v>
      </c>
      <c r="C4406" s="4">
        <f>INDEX(Orders[Order Date], MATCH(A4406, Orders[Order ID],0))</f>
        <v>42086</v>
      </c>
      <c r="D4406">
        <f>SUMIF(Orders[Order ID], A4406, Orders[Sales])</f>
        <v>107.77200000000001</v>
      </c>
      <c r="I4406" t="s">
        <v>6546</v>
      </c>
      <c r="J4406" t="s">
        <v>3712</v>
      </c>
      <c r="K4406">
        <v>42086</v>
      </c>
      <c r="L4406">
        <v>107.77200000000001</v>
      </c>
    </row>
    <row r="4407" spans="1:12">
      <c r="A4407" t="str">
        <v>US-2015-126214</v>
      </c>
      <c r="B4407" t="str">
        <f>INDEX(Orders[Customer ID], MATCH(A4407, Orders[Order ID],0))</f>
        <v>JS-15880</v>
      </c>
      <c r="C4407" s="4">
        <f>INDEX(Orders[Order Date], MATCH(A4407, Orders[Order ID],0))</f>
        <v>42359</v>
      </c>
      <c r="D4407">
        <f>SUMIF(Orders[Order ID], A4407, Orders[Sales])</f>
        <v>1717.9699999999998</v>
      </c>
      <c r="I4407" t="s">
        <v>5598</v>
      </c>
      <c r="J4407" t="s">
        <v>4971</v>
      </c>
      <c r="K4407">
        <v>42359</v>
      </c>
      <c r="L4407">
        <v>1717.9699999999998</v>
      </c>
    </row>
    <row r="4408" spans="1:12">
      <c r="A4408" t="str">
        <v>US-2015-126235</v>
      </c>
      <c r="B4408" t="str">
        <f>INDEX(Orders[Customer ID], MATCH(A4408, Orders[Order ID],0))</f>
        <v>GA-14725</v>
      </c>
      <c r="C4408" s="4">
        <f>INDEX(Orders[Order Date], MATCH(A4408, Orders[Order ID],0))</f>
        <v>42292</v>
      </c>
      <c r="D4408">
        <f>SUMIF(Orders[Order ID], A4408, Orders[Sales])</f>
        <v>17.14</v>
      </c>
      <c r="I4408" t="s">
        <v>5962</v>
      </c>
      <c r="J4408" t="s">
        <v>142</v>
      </c>
      <c r="K4408">
        <v>42292</v>
      </c>
      <c r="L4408">
        <v>17.14</v>
      </c>
    </row>
    <row r="4409" spans="1:12">
      <c r="A4409" t="str">
        <v>US-2015-126753</v>
      </c>
      <c r="B4409" t="str">
        <f>INDEX(Orders[Customer ID], MATCH(A4409, Orders[Order ID],0))</f>
        <v>SP-20860</v>
      </c>
      <c r="C4409" s="4">
        <f>INDEX(Orders[Order Date], MATCH(A4409, Orders[Order ID],0))</f>
        <v>42232</v>
      </c>
      <c r="D4409">
        <f>SUMIF(Orders[Order ID], A4409, Orders[Sales])</f>
        <v>832.44600000000014</v>
      </c>
      <c r="I4409" t="s">
        <v>6194</v>
      </c>
      <c r="J4409" t="s">
        <v>1841</v>
      </c>
      <c r="K4409">
        <v>42232</v>
      </c>
      <c r="L4409">
        <v>832.44600000000014</v>
      </c>
    </row>
    <row r="4410" spans="1:12">
      <c r="A4410" t="str">
        <v>US-2015-126977</v>
      </c>
      <c r="B4410" t="str">
        <f>INDEX(Orders[Customer ID], MATCH(A4410, Orders[Order ID],0))</f>
        <v>PF-19120</v>
      </c>
      <c r="C4410" s="4">
        <f>INDEX(Orders[Order Date], MATCH(A4410, Orders[Order ID],0))</f>
        <v>42264</v>
      </c>
      <c r="D4410">
        <f>SUMIF(Orders[Order ID], A4410, Orders[Sales])</f>
        <v>7678.2280000000001</v>
      </c>
      <c r="I4410" t="s">
        <v>6086</v>
      </c>
      <c r="J4410" t="s">
        <v>6087</v>
      </c>
      <c r="K4410">
        <v>42264</v>
      </c>
      <c r="L4410">
        <v>7678.2280000000001</v>
      </c>
    </row>
    <row r="4411" spans="1:12">
      <c r="A4411" t="str">
        <v>US-2015-127040</v>
      </c>
      <c r="B4411" t="str">
        <f>INDEX(Orders[Customer ID], MATCH(A4411, Orders[Order ID],0))</f>
        <v>SG-20605</v>
      </c>
      <c r="C4411" s="4">
        <f>INDEX(Orders[Order Date], MATCH(A4411, Orders[Order ID],0))</f>
        <v>42344</v>
      </c>
      <c r="D4411">
        <f>SUMIF(Orders[Order ID], A4411, Orders[Sales])</f>
        <v>1782.17</v>
      </c>
      <c r="I4411" t="s">
        <v>5694</v>
      </c>
      <c r="J4411" t="s">
        <v>2282</v>
      </c>
      <c r="K4411">
        <v>42344</v>
      </c>
      <c r="L4411">
        <v>1782.17</v>
      </c>
    </row>
    <row r="4412" spans="1:12">
      <c r="A4412" t="str">
        <v>US-2015-128090</v>
      </c>
      <c r="B4412" t="str">
        <f>INDEX(Orders[Customer ID], MATCH(A4412, Orders[Order ID],0))</f>
        <v>JM-15865</v>
      </c>
      <c r="C4412" s="4">
        <f>INDEX(Orders[Order Date], MATCH(A4412, Orders[Order ID],0))</f>
        <v>42232</v>
      </c>
      <c r="D4412">
        <f>SUMIF(Orders[Order ID], A4412, Orders[Sales])</f>
        <v>2200.328</v>
      </c>
      <c r="I4412" t="s">
        <v>6193</v>
      </c>
      <c r="J4412" t="s">
        <v>2288</v>
      </c>
      <c r="K4412">
        <v>42232</v>
      </c>
      <c r="L4412">
        <v>2200.328</v>
      </c>
    </row>
    <row r="4413" spans="1:12">
      <c r="A4413" t="str">
        <v>US-2015-128587</v>
      </c>
      <c r="B4413" t="str">
        <f>INDEX(Orders[Customer ID], MATCH(A4413, Orders[Order ID],0))</f>
        <v>HM-14860</v>
      </c>
      <c r="C4413" s="4">
        <f>INDEX(Orders[Order Date], MATCH(A4413, Orders[Order ID],0))</f>
        <v>42362</v>
      </c>
      <c r="D4413">
        <f>SUMIF(Orders[Order ID], A4413, Orders[Sales])</f>
        <v>4909.6100000000006</v>
      </c>
      <c r="I4413" t="s">
        <v>5594</v>
      </c>
      <c r="J4413" t="s">
        <v>73</v>
      </c>
      <c r="K4413">
        <v>42362</v>
      </c>
      <c r="L4413">
        <v>4909.6100000000006</v>
      </c>
    </row>
    <row r="4414" spans="1:12">
      <c r="A4414" t="str">
        <v>US-2015-129007</v>
      </c>
      <c r="B4414" t="str">
        <f>INDEX(Orders[Customer ID], MATCH(A4414, Orders[Order ID],0))</f>
        <v>KD-16615</v>
      </c>
      <c r="C4414" s="4">
        <f>INDEX(Orders[Order Date], MATCH(A4414, Orders[Order ID],0))</f>
        <v>42260</v>
      </c>
      <c r="D4414">
        <f>SUMIF(Orders[Order ID], A4414, Orders[Sales])</f>
        <v>1336.3520000000001</v>
      </c>
      <c r="I4414" t="s">
        <v>6104</v>
      </c>
      <c r="J4414" t="s">
        <v>3664</v>
      </c>
      <c r="K4414">
        <v>42260</v>
      </c>
      <c r="L4414">
        <v>1336.3520000000001</v>
      </c>
    </row>
    <row r="4415" spans="1:12">
      <c r="A4415" t="str">
        <v>US-2015-129553</v>
      </c>
      <c r="B4415" t="str">
        <f>INDEX(Orders[Customer ID], MATCH(A4415, Orders[Order ID],0))</f>
        <v>PG-18820</v>
      </c>
      <c r="C4415" s="4">
        <f>INDEX(Orders[Order Date], MATCH(A4415, Orders[Order ID],0))</f>
        <v>42212</v>
      </c>
      <c r="D4415">
        <f>SUMIF(Orders[Order ID], A4415, Orders[Sales])</f>
        <v>29.97</v>
      </c>
      <c r="I4415" t="s">
        <v>6239</v>
      </c>
      <c r="J4415" t="s">
        <v>997</v>
      </c>
      <c r="K4415">
        <v>42212</v>
      </c>
      <c r="L4415">
        <v>29.97</v>
      </c>
    </row>
    <row r="4416" spans="1:12">
      <c r="A4416" t="str">
        <v>US-2015-129637</v>
      </c>
      <c r="B4416" t="str">
        <f>INDEX(Orders[Customer ID], MATCH(A4416, Orders[Order ID],0))</f>
        <v>MC-18100</v>
      </c>
      <c r="C4416" s="4">
        <f>INDEX(Orders[Order Date], MATCH(A4416, Orders[Order ID],0))</f>
        <v>42355</v>
      </c>
      <c r="D4416">
        <f>SUMIF(Orders[Order ID], A4416, Orders[Sales])</f>
        <v>234.68799999999999</v>
      </c>
      <c r="I4416" t="s">
        <v>5631</v>
      </c>
      <c r="J4416" t="s">
        <v>1118</v>
      </c>
      <c r="K4416">
        <v>42355</v>
      </c>
      <c r="L4416">
        <v>234.68799999999999</v>
      </c>
    </row>
    <row r="4417" spans="1:12">
      <c r="A4417" t="str">
        <v>US-2015-130491</v>
      </c>
      <c r="B4417" t="str">
        <f>INDEX(Orders[Customer ID], MATCH(A4417, Orders[Order ID],0))</f>
        <v>BH-11710</v>
      </c>
      <c r="C4417" s="4">
        <f>INDEX(Orders[Order Date], MATCH(A4417, Orders[Order ID],0))</f>
        <v>42043</v>
      </c>
      <c r="D4417">
        <f>SUMIF(Orders[Order ID], A4417, Orders[Sales])</f>
        <v>21.11</v>
      </c>
      <c r="I4417" t="s">
        <v>6635</v>
      </c>
      <c r="J4417" t="s">
        <v>636</v>
      </c>
      <c r="K4417">
        <v>42043</v>
      </c>
      <c r="L4417">
        <v>21.11</v>
      </c>
    </row>
    <row r="4418" spans="1:12">
      <c r="A4418" t="str">
        <v>US-2015-130512</v>
      </c>
      <c r="B4418" t="str">
        <f>INDEX(Orders[Customer ID], MATCH(A4418, Orders[Order ID],0))</f>
        <v>SM-20320</v>
      </c>
      <c r="C4418" s="4">
        <f>INDEX(Orders[Order Date], MATCH(A4418, Orders[Order ID],0))</f>
        <v>42237</v>
      </c>
      <c r="D4418">
        <f>SUMIF(Orders[Order ID], A4418, Orders[Sales])</f>
        <v>837.44399999999996</v>
      </c>
      <c r="I4418" t="s">
        <v>6190</v>
      </c>
      <c r="J4418" t="s">
        <v>1829</v>
      </c>
      <c r="K4418">
        <v>42237</v>
      </c>
      <c r="L4418">
        <v>837.44399999999996</v>
      </c>
    </row>
    <row r="4419" spans="1:12">
      <c r="A4419" t="str">
        <v>US-2015-130519</v>
      </c>
      <c r="B4419" t="str">
        <f>INDEX(Orders[Customer ID], MATCH(A4419, Orders[Order ID],0))</f>
        <v>NG-18355</v>
      </c>
      <c r="C4419" s="4">
        <f>INDEX(Orders[Order Date], MATCH(A4419, Orders[Order ID],0))</f>
        <v>42262</v>
      </c>
      <c r="D4419">
        <f>SUMIF(Orders[Order ID], A4419, Orders[Sales])</f>
        <v>111.904</v>
      </c>
      <c r="I4419" t="s">
        <v>6089</v>
      </c>
      <c r="J4419" t="s">
        <v>1289</v>
      </c>
      <c r="K4419">
        <v>42262</v>
      </c>
      <c r="L4419">
        <v>111.904</v>
      </c>
    </row>
    <row r="4420" spans="1:12">
      <c r="A4420" t="str">
        <v>US-2015-131359</v>
      </c>
      <c r="B4420" t="str">
        <f>INDEX(Orders[Customer ID], MATCH(A4420, Orders[Order ID],0))</f>
        <v>FA-14230</v>
      </c>
      <c r="C4420" s="4">
        <f>INDEX(Orders[Order Date], MATCH(A4420, Orders[Order ID],0))</f>
        <v>42307</v>
      </c>
      <c r="D4420">
        <f>SUMIF(Orders[Order ID], A4420, Orders[Sales])</f>
        <v>603.43399999999997</v>
      </c>
      <c r="I4420" t="s">
        <v>5923</v>
      </c>
      <c r="J4420" t="s">
        <v>2073</v>
      </c>
      <c r="K4420">
        <v>42307</v>
      </c>
      <c r="L4420">
        <v>603.43399999999997</v>
      </c>
    </row>
    <row r="4421" spans="1:12">
      <c r="A4421" t="str">
        <v>US-2015-131842</v>
      </c>
      <c r="B4421" t="str">
        <f>INDEX(Orders[Customer ID], MATCH(A4421, Orders[Order ID],0))</f>
        <v>RR-19525</v>
      </c>
      <c r="C4421" s="4">
        <f>INDEX(Orders[Order Date], MATCH(A4421, Orders[Order ID],0))</f>
        <v>42343</v>
      </c>
      <c r="D4421">
        <f>SUMIF(Orders[Order ID], A4421, Orders[Sales])</f>
        <v>97.424000000000007</v>
      </c>
      <c r="I4421" t="s">
        <v>5708</v>
      </c>
      <c r="J4421" t="s">
        <v>2869</v>
      </c>
      <c r="K4421">
        <v>42343</v>
      </c>
      <c r="L4421">
        <v>97.424000000000007</v>
      </c>
    </row>
    <row r="4422" spans="1:12">
      <c r="A4422" t="str">
        <v>US-2015-132836</v>
      </c>
      <c r="B4422" t="str">
        <f>INDEX(Orders[Customer ID], MATCH(A4422, Orders[Order ID],0))</f>
        <v>AJ-10945</v>
      </c>
      <c r="C4422" s="4">
        <f>INDEX(Orders[Order Date], MATCH(A4422, Orders[Order ID],0))</f>
        <v>42156</v>
      </c>
      <c r="D4422">
        <f>SUMIF(Orders[Order ID], A4422, Orders[Sales])</f>
        <v>774.47</v>
      </c>
      <c r="I4422" t="s">
        <v>6369</v>
      </c>
      <c r="J4422" t="s">
        <v>1905</v>
      </c>
      <c r="K4422">
        <v>42156</v>
      </c>
      <c r="L4422">
        <v>774.47</v>
      </c>
    </row>
    <row r="4423" spans="1:12">
      <c r="A4423" t="str">
        <v>US-2015-134026</v>
      </c>
      <c r="B4423" t="str">
        <f>INDEX(Orders[Customer ID], MATCH(A4423, Orders[Order ID],0))</f>
        <v>JE-15745</v>
      </c>
      <c r="C4423" s="4">
        <f>INDEX(Orders[Order Date], MATCH(A4423, Orders[Order ID],0))</f>
        <v>42120</v>
      </c>
      <c r="D4423">
        <f>SUMIF(Orders[Order ID], A4423, Orders[Sales])</f>
        <v>1001.76</v>
      </c>
      <c r="I4423" t="s">
        <v>6460</v>
      </c>
      <c r="J4423" t="s">
        <v>1383</v>
      </c>
      <c r="K4423">
        <v>42120</v>
      </c>
      <c r="L4423">
        <v>1001.76</v>
      </c>
    </row>
    <row r="4424" spans="1:12">
      <c r="A4424" t="str">
        <v>US-2015-134271</v>
      </c>
      <c r="B4424" t="str">
        <f>INDEX(Orders[Customer ID], MATCH(A4424, Orders[Order ID],0))</f>
        <v>RF-19735</v>
      </c>
      <c r="C4424" s="4">
        <f>INDEX(Orders[Order Date], MATCH(A4424, Orders[Order ID],0))</f>
        <v>42112</v>
      </c>
      <c r="D4424">
        <f>SUMIF(Orders[Order ID], A4424, Orders[Sales])</f>
        <v>21.93</v>
      </c>
      <c r="I4424" t="s">
        <v>6478</v>
      </c>
      <c r="J4424" t="s">
        <v>1938</v>
      </c>
      <c r="K4424">
        <v>42112</v>
      </c>
      <c r="L4424">
        <v>21.93</v>
      </c>
    </row>
    <row r="4425" spans="1:12">
      <c r="A4425" t="str">
        <v>US-2015-134558</v>
      </c>
      <c r="B4425" t="str">
        <f>INDEX(Orders[Customer ID], MATCH(A4425, Orders[Order ID],0))</f>
        <v>PM-19135</v>
      </c>
      <c r="C4425" s="4">
        <f>INDEX(Orders[Order Date], MATCH(A4425, Orders[Order ID],0))</f>
        <v>42357</v>
      </c>
      <c r="D4425">
        <f>SUMIF(Orders[Order ID], A4425, Orders[Sales])</f>
        <v>3332.9740000000002</v>
      </c>
      <c r="I4425" t="s">
        <v>5621</v>
      </c>
      <c r="J4425" t="s">
        <v>1386</v>
      </c>
      <c r="K4425">
        <v>42357</v>
      </c>
      <c r="L4425">
        <v>3332.9740000000002</v>
      </c>
    </row>
    <row r="4426" spans="1:12">
      <c r="A4426" t="str">
        <v>US-2015-136259</v>
      </c>
      <c r="B4426" t="str">
        <f>INDEX(Orders[Customer ID], MATCH(A4426, Orders[Order ID],0))</f>
        <v>CB-12415</v>
      </c>
      <c r="C4426" s="4">
        <f>INDEX(Orders[Order Date], MATCH(A4426, Orders[Order ID],0))</f>
        <v>42313</v>
      </c>
      <c r="D4426">
        <f>SUMIF(Orders[Order ID], A4426, Orders[Sales])</f>
        <v>34.417999999999999</v>
      </c>
      <c r="I4426" t="s">
        <v>5896</v>
      </c>
      <c r="J4426" t="s">
        <v>686</v>
      </c>
      <c r="K4426">
        <v>42313</v>
      </c>
      <c r="L4426">
        <v>34.417999999999999</v>
      </c>
    </row>
    <row r="4427" spans="1:12">
      <c r="A4427" t="str">
        <v>US-2015-136427</v>
      </c>
      <c r="B4427" t="str">
        <f>INDEX(Orders[Customer ID], MATCH(A4427, Orders[Order ID],0))</f>
        <v>JM-16195</v>
      </c>
      <c r="C4427" s="4">
        <f>INDEX(Orders[Order Date], MATCH(A4427, Orders[Order ID],0))</f>
        <v>42175</v>
      </c>
      <c r="D4427">
        <f>SUMIF(Orders[Order ID], A4427, Orders[Sales])</f>
        <v>125.944</v>
      </c>
      <c r="I4427" t="s">
        <v>6325</v>
      </c>
      <c r="J4427" t="s">
        <v>1531</v>
      </c>
      <c r="K4427">
        <v>42175</v>
      </c>
      <c r="L4427">
        <v>125.944</v>
      </c>
    </row>
    <row r="4428" spans="1:12">
      <c r="A4428" t="str">
        <v>US-2015-136476</v>
      </c>
      <c r="B4428" t="str">
        <f>INDEX(Orders[Customer ID], MATCH(A4428, Orders[Order ID],0))</f>
        <v>GG-14650</v>
      </c>
      <c r="C4428" s="4">
        <f>INDEX(Orders[Order Date], MATCH(A4428, Orders[Order ID],0))</f>
        <v>42099</v>
      </c>
      <c r="D4428">
        <f>SUMIF(Orders[Order ID], A4428, Orders[Sales])</f>
        <v>157.79400000000001</v>
      </c>
      <c r="I4428" t="s">
        <v>6513</v>
      </c>
      <c r="J4428" t="s">
        <v>1182</v>
      </c>
      <c r="K4428">
        <v>42099</v>
      </c>
      <c r="L4428">
        <v>157.79400000000001</v>
      </c>
    </row>
    <row r="4429" spans="1:12">
      <c r="A4429" t="str">
        <v>US-2015-136749</v>
      </c>
      <c r="B4429" t="str">
        <f>INDEX(Orders[Customer ID], MATCH(A4429, Orders[Order ID],0))</f>
        <v>LH-16900</v>
      </c>
      <c r="C4429" s="4">
        <f>INDEX(Orders[Order Date], MATCH(A4429, Orders[Order ID],0))</f>
        <v>42363</v>
      </c>
      <c r="D4429">
        <f>SUMIF(Orders[Order ID], A4429, Orders[Sales])</f>
        <v>433.78</v>
      </c>
      <c r="I4429" t="s">
        <v>5584</v>
      </c>
      <c r="J4429" t="s">
        <v>556</v>
      </c>
      <c r="K4429">
        <v>42363</v>
      </c>
      <c r="L4429">
        <v>433.78</v>
      </c>
    </row>
    <row r="4430" spans="1:12">
      <c r="A4430" t="str">
        <v>US-2015-136987</v>
      </c>
      <c r="B4430" t="str">
        <f>INDEX(Orders[Customer ID], MATCH(A4430, Orders[Order ID],0))</f>
        <v>AR-10540</v>
      </c>
      <c r="C4430" s="4">
        <f>INDEX(Orders[Order Date], MATCH(A4430, Orders[Order ID],0))</f>
        <v>42105</v>
      </c>
      <c r="D4430">
        <f>SUMIF(Orders[Order ID], A4430, Orders[Sales])</f>
        <v>692.72799999999995</v>
      </c>
      <c r="I4430" t="s">
        <v>6502</v>
      </c>
      <c r="J4430" t="s">
        <v>157</v>
      </c>
      <c r="K4430">
        <v>42105</v>
      </c>
      <c r="L4430">
        <v>692.72799999999995</v>
      </c>
    </row>
    <row r="4431" spans="1:12">
      <c r="A4431" t="str">
        <v>US-2015-137008</v>
      </c>
      <c r="B4431" t="str">
        <f>INDEX(Orders[Customer ID], MATCH(A4431, Orders[Order ID],0))</f>
        <v>JP-15460</v>
      </c>
      <c r="C4431" s="4">
        <f>INDEX(Orders[Order Date], MATCH(A4431, Orders[Order ID],0))</f>
        <v>42279</v>
      </c>
      <c r="D4431">
        <f>SUMIF(Orders[Order ID], A4431, Orders[Sales])</f>
        <v>235.97</v>
      </c>
      <c r="I4431" t="s">
        <v>5997</v>
      </c>
      <c r="J4431" t="s">
        <v>1039</v>
      </c>
      <c r="K4431">
        <v>42279</v>
      </c>
      <c r="L4431">
        <v>235.97</v>
      </c>
    </row>
    <row r="4432" spans="1:12">
      <c r="A4432" t="str">
        <v>US-2015-137533</v>
      </c>
      <c r="B4432" t="str">
        <f>INDEX(Orders[Customer ID], MATCH(A4432, Orders[Order ID],0))</f>
        <v>JK-15640</v>
      </c>
      <c r="C4432" s="4">
        <f>INDEX(Orders[Order Date], MATCH(A4432, Orders[Order ID],0))</f>
        <v>42356</v>
      </c>
      <c r="D4432">
        <f>SUMIF(Orders[Order ID], A4432, Orders[Sales])</f>
        <v>20.736000000000001</v>
      </c>
      <c r="I4432" t="s">
        <v>5629</v>
      </c>
      <c r="J4432" t="s">
        <v>2932</v>
      </c>
      <c r="K4432">
        <v>42356</v>
      </c>
      <c r="L4432">
        <v>20.736000000000001</v>
      </c>
    </row>
    <row r="4433" spans="1:12">
      <c r="A4433" t="str">
        <v>US-2015-137960</v>
      </c>
      <c r="B4433" t="str">
        <f>INDEX(Orders[Customer ID], MATCH(A4433, Orders[Order ID],0))</f>
        <v>MW-18220</v>
      </c>
      <c r="C4433" s="4">
        <f>INDEX(Orders[Order Date], MATCH(A4433, Orders[Order ID],0))</f>
        <v>42356</v>
      </c>
      <c r="D4433">
        <f>SUMIF(Orders[Order ID], A4433, Orders[Sales])</f>
        <v>166.24</v>
      </c>
      <c r="I4433" t="s">
        <v>5625</v>
      </c>
      <c r="J4433" t="s">
        <v>438</v>
      </c>
      <c r="K4433">
        <v>42356</v>
      </c>
      <c r="L4433">
        <v>166.24</v>
      </c>
    </row>
    <row r="4434" spans="1:12">
      <c r="A4434" t="str">
        <v>US-2015-138093</v>
      </c>
      <c r="B4434" t="str">
        <f>INDEX(Orders[Customer ID], MATCH(A4434, Orders[Order ID],0))</f>
        <v>KM-16225</v>
      </c>
      <c r="C4434" s="4">
        <f>INDEX(Orders[Order Date], MATCH(A4434, Orders[Order ID],0))</f>
        <v>42348</v>
      </c>
      <c r="D4434">
        <f>SUMIF(Orders[Order ID], A4434, Orders[Sales])</f>
        <v>776.44</v>
      </c>
      <c r="I4434" t="s">
        <v>5671</v>
      </c>
      <c r="J4434" t="s">
        <v>392</v>
      </c>
      <c r="K4434">
        <v>42348</v>
      </c>
      <c r="L4434">
        <v>776.44</v>
      </c>
    </row>
    <row r="4435" spans="1:12">
      <c r="A4435" t="str">
        <v>US-2015-138121</v>
      </c>
      <c r="B4435" t="str">
        <f>INDEX(Orders[Customer ID], MATCH(A4435, Orders[Order ID],0))</f>
        <v>JL-15835</v>
      </c>
      <c r="C4435" s="4">
        <f>INDEX(Orders[Order Date], MATCH(A4435, Orders[Order ID],0))</f>
        <v>42355</v>
      </c>
      <c r="D4435">
        <f>SUMIF(Orders[Order ID], A4435, Orders[Sales])</f>
        <v>1233.6100000000001</v>
      </c>
      <c r="I4435" t="s">
        <v>5630</v>
      </c>
      <c r="J4435" t="s">
        <v>565</v>
      </c>
      <c r="K4435">
        <v>42355</v>
      </c>
      <c r="L4435">
        <v>1233.6100000000001</v>
      </c>
    </row>
    <row r="4436" spans="1:12">
      <c r="A4436" t="str">
        <v>US-2015-138303</v>
      </c>
      <c r="B4436" t="str">
        <f>INDEX(Orders[Customer ID], MATCH(A4436, Orders[Order ID],0))</f>
        <v>MG-18145</v>
      </c>
      <c r="C4436" s="4">
        <f>INDEX(Orders[Order Date], MATCH(A4436, Orders[Order ID],0))</f>
        <v>42250</v>
      </c>
      <c r="D4436">
        <f>SUMIF(Orders[Order ID], A4436, Orders[Sales])</f>
        <v>755.096</v>
      </c>
      <c r="I4436" t="s">
        <v>6149</v>
      </c>
      <c r="J4436" t="s">
        <v>1881</v>
      </c>
      <c r="K4436">
        <v>42250</v>
      </c>
      <c r="L4436">
        <v>755.096</v>
      </c>
    </row>
    <row r="4437" spans="1:12">
      <c r="A4437" t="str">
        <v>US-2015-138716</v>
      </c>
      <c r="B4437" t="str">
        <f>INDEX(Orders[Customer ID], MATCH(A4437, Orders[Order ID],0))</f>
        <v>CS-11845</v>
      </c>
      <c r="C4437" s="4">
        <f>INDEX(Orders[Order Date], MATCH(A4437, Orders[Order ID],0))</f>
        <v>42264</v>
      </c>
      <c r="D4437">
        <f>SUMIF(Orders[Order ID], A4437, Orders[Sales])</f>
        <v>25.032</v>
      </c>
      <c r="I4437" t="s">
        <v>6085</v>
      </c>
      <c r="J4437" t="s">
        <v>1978</v>
      </c>
      <c r="K4437">
        <v>42264</v>
      </c>
      <c r="L4437">
        <v>25.032</v>
      </c>
    </row>
    <row r="4438" spans="1:12">
      <c r="A4438" t="str">
        <v>US-2015-138919</v>
      </c>
      <c r="B4438" t="str">
        <f>INDEX(Orders[Customer ID], MATCH(A4438, Orders[Order ID],0))</f>
        <v>LS-16975</v>
      </c>
      <c r="C4438" s="4">
        <f>INDEX(Orders[Order Date], MATCH(A4438, Orders[Order ID],0))</f>
        <v>42264</v>
      </c>
      <c r="D4438">
        <f>SUMIF(Orders[Order ID], A4438, Orders[Sales])</f>
        <v>344.22</v>
      </c>
      <c r="I4438" t="s">
        <v>6083</v>
      </c>
      <c r="J4438" t="s">
        <v>491</v>
      </c>
      <c r="K4438">
        <v>42264</v>
      </c>
      <c r="L4438">
        <v>344.22</v>
      </c>
    </row>
    <row r="4439" spans="1:12">
      <c r="A4439" t="str">
        <v>US-2015-139675</v>
      </c>
      <c r="B4439" t="str">
        <f>INDEX(Orders[Customer ID], MATCH(A4439, Orders[Order ID],0))</f>
        <v>NF-18595</v>
      </c>
      <c r="C4439" s="4">
        <f>INDEX(Orders[Order Date], MATCH(A4439, Orders[Order ID],0))</f>
        <v>42076</v>
      </c>
      <c r="D4439">
        <f>SUMIF(Orders[Order ID], A4439, Orders[Sales])</f>
        <v>1242.896</v>
      </c>
      <c r="I4439" t="s">
        <v>6579</v>
      </c>
      <c r="J4439" t="s">
        <v>2386</v>
      </c>
      <c r="K4439">
        <v>42076</v>
      </c>
      <c r="L4439">
        <v>1242.896</v>
      </c>
    </row>
    <row r="4440" spans="1:12">
      <c r="A4440" t="str">
        <v>US-2015-139759</v>
      </c>
      <c r="B4440" t="str">
        <f>INDEX(Orders[Customer ID], MATCH(A4440, Orders[Order ID],0))</f>
        <v>NL-18310</v>
      </c>
      <c r="C4440" s="4">
        <f>INDEX(Orders[Order Date], MATCH(A4440, Orders[Order ID],0))</f>
        <v>42241</v>
      </c>
      <c r="D4440">
        <f>SUMIF(Orders[Order ID], A4440, Orders[Sales])</f>
        <v>146.744</v>
      </c>
      <c r="I4440" t="s">
        <v>6172</v>
      </c>
      <c r="J4440" t="s">
        <v>1548</v>
      </c>
      <c r="K4440">
        <v>42241</v>
      </c>
      <c r="L4440">
        <v>146.744</v>
      </c>
    </row>
    <row r="4441" spans="1:12">
      <c r="A4441" t="str">
        <v>US-2015-140200</v>
      </c>
      <c r="B4441" t="str">
        <f>INDEX(Orders[Customer ID], MATCH(A4441, Orders[Order ID],0))</f>
        <v>CA-12775</v>
      </c>
      <c r="C4441" s="4">
        <f>INDEX(Orders[Order Date], MATCH(A4441, Orders[Order ID],0))</f>
        <v>42211</v>
      </c>
      <c r="D4441">
        <f>SUMIF(Orders[Order ID], A4441, Orders[Sales])</f>
        <v>393.16500000000002</v>
      </c>
      <c r="I4441" t="s">
        <v>6240</v>
      </c>
      <c r="J4441" t="s">
        <v>2509</v>
      </c>
      <c r="K4441">
        <v>42211</v>
      </c>
      <c r="L4441">
        <v>393.16500000000002</v>
      </c>
    </row>
    <row r="4442" spans="1:12">
      <c r="A4442" t="str">
        <v>US-2015-140851</v>
      </c>
      <c r="B4442" t="str">
        <f>INDEX(Orders[Customer ID], MATCH(A4442, Orders[Order ID],0))</f>
        <v>ND-18460</v>
      </c>
      <c r="C4442" s="4">
        <f>INDEX(Orders[Order Date], MATCH(A4442, Orders[Order ID],0))</f>
        <v>42198</v>
      </c>
      <c r="D4442">
        <f>SUMIF(Orders[Order ID], A4442, Orders[Sales])</f>
        <v>38.880000000000003</v>
      </c>
      <c r="I4442" t="s">
        <v>6267</v>
      </c>
      <c r="J4442" t="s">
        <v>2959</v>
      </c>
      <c r="K4442">
        <v>42198</v>
      </c>
      <c r="L4442">
        <v>38.880000000000003</v>
      </c>
    </row>
    <row r="4443" spans="1:12">
      <c r="A4443" t="str">
        <v>US-2015-141453</v>
      </c>
      <c r="B4443" t="str">
        <f>INDEX(Orders[Customer ID], MATCH(A4443, Orders[Order ID],0))</f>
        <v>DB-13270</v>
      </c>
      <c r="C4443" s="4">
        <f>INDEX(Orders[Order Date], MATCH(A4443, Orders[Order ID],0))</f>
        <v>42338</v>
      </c>
      <c r="D4443">
        <f>SUMIF(Orders[Order ID], A4443, Orders[Sales])</f>
        <v>3.8820000000000001</v>
      </c>
      <c r="I4443" t="s">
        <v>5735</v>
      </c>
      <c r="J4443" t="s">
        <v>1393</v>
      </c>
      <c r="K4443">
        <v>42338</v>
      </c>
      <c r="L4443">
        <v>3.8820000000000001</v>
      </c>
    </row>
    <row r="4444" spans="1:12">
      <c r="A4444" t="str">
        <v>US-2015-141684</v>
      </c>
      <c r="B4444" t="str">
        <f>INDEX(Orders[Customer ID], MATCH(A4444, Orders[Order ID],0))</f>
        <v>MM-18055</v>
      </c>
      <c r="C4444" s="4">
        <f>INDEX(Orders[Order Date], MATCH(A4444, Orders[Order ID],0))</f>
        <v>42184</v>
      </c>
      <c r="D4444">
        <f>SUMIF(Orders[Order ID], A4444, Orders[Sales])</f>
        <v>24.96</v>
      </c>
      <c r="I4444" t="s">
        <v>6301</v>
      </c>
      <c r="J4444" t="s">
        <v>1593</v>
      </c>
      <c r="K4444">
        <v>42184</v>
      </c>
      <c r="L4444">
        <v>24.96</v>
      </c>
    </row>
    <row r="4445" spans="1:12">
      <c r="A4445" t="str">
        <v>US-2015-142020</v>
      </c>
      <c r="B4445" t="str">
        <f>INDEX(Orders[Customer ID], MATCH(A4445, Orders[Order ID],0))</f>
        <v>TC-21535</v>
      </c>
      <c r="C4445" s="4">
        <f>INDEX(Orders[Order Date], MATCH(A4445, Orders[Order ID],0))</f>
        <v>42159</v>
      </c>
      <c r="D4445">
        <f>SUMIF(Orders[Order ID], A4445, Orders[Sales])</f>
        <v>65.72</v>
      </c>
      <c r="I4445" t="s">
        <v>6366</v>
      </c>
      <c r="J4445" t="s">
        <v>106</v>
      </c>
      <c r="K4445">
        <v>42159</v>
      </c>
      <c r="L4445">
        <v>65.72</v>
      </c>
    </row>
    <row r="4446" spans="1:12">
      <c r="A4446" t="str">
        <v>US-2015-142811</v>
      </c>
      <c r="B4446" t="str">
        <f>INDEX(Orders[Customer ID], MATCH(A4446, Orders[Order ID],0))</f>
        <v>JL-15850</v>
      </c>
      <c r="C4446" s="4">
        <f>INDEX(Orders[Order Date], MATCH(A4446, Orders[Order ID],0))</f>
        <v>42096</v>
      </c>
      <c r="D4446">
        <f>SUMIF(Orders[Order ID], A4446, Orders[Sales])</f>
        <v>87.8</v>
      </c>
      <c r="I4446" t="s">
        <v>6525</v>
      </c>
      <c r="J4446" t="s">
        <v>5258</v>
      </c>
      <c r="K4446">
        <v>42096</v>
      </c>
      <c r="L4446">
        <v>87.8</v>
      </c>
    </row>
    <row r="4447" spans="1:12">
      <c r="A4447" t="str">
        <v>US-2015-144771</v>
      </c>
      <c r="B4447" t="str">
        <f>INDEX(Orders[Customer ID], MATCH(A4447, Orders[Order ID],0))</f>
        <v>CK-12205</v>
      </c>
      <c r="C4447" s="4">
        <f>INDEX(Orders[Order Date], MATCH(A4447, Orders[Order ID],0))</f>
        <v>42279</v>
      </c>
      <c r="D4447">
        <f>SUMIF(Orders[Order ID], A4447, Orders[Sales])</f>
        <v>64.072000000000003</v>
      </c>
      <c r="I4447" t="s">
        <v>6004</v>
      </c>
      <c r="J4447" t="s">
        <v>1063</v>
      </c>
      <c r="K4447">
        <v>42279</v>
      </c>
      <c r="L4447">
        <v>64.072000000000003</v>
      </c>
    </row>
    <row r="4448" spans="1:12">
      <c r="A4448" t="str">
        <v>US-2015-145121</v>
      </c>
      <c r="B4448" t="str">
        <f>INDEX(Orders[Customer ID], MATCH(A4448, Orders[Order ID],0))</f>
        <v>MP-17965</v>
      </c>
      <c r="C4448" s="4">
        <f>INDEX(Orders[Order Date], MATCH(A4448, Orders[Order ID],0))</f>
        <v>42279</v>
      </c>
      <c r="D4448">
        <f>SUMIF(Orders[Order ID], A4448, Orders[Sales])</f>
        <v>26.9</v>
      </c>
      <c r="I4448" t="s">
        <v>6001</v>
      </c>
      <c r="J4448" t="s">
        <v>1746</v>
      </c>
      <c r="K4448">
        <v>42279</v>
      </c>
      <c r="L4448">
        <v>26.9</v>
      </c>
    </row>
    <row r="4449" spans="1:12">
      <c r="A4449" t="str">
        <v>US-2015-145422</v>
      </c>
      <c r="B4449" t="str">
        <f>INDEX(Orders[Customer ID], MATCH(A4449, Orders[Order ID],0))</f>
        <v>PW-19240</v>
      </c>
      <c r="C4449" s="4">
        <f>INDEX(Orders[Order Date], MATCH(A4449, Orders[Order ID],0))</f>
        <v>42341</v>
      </c>
      <c r="D4449">
        <f>SUMIF(Orders[Order ID], A4449, Orders[Sales])</f>
        <v>359.49900000000002</v>
      </c>
      <c r="I4449" t="s">
        <v>5723</v>
      </c>
      <c r="J4449" t="s">
        <v>4609</v>
      </c>
      <c r="K4449">
        <v>42341</v>
      </c>
      <c r="L4449">
        <v>359.49900000000002</v>
      </c>
    </row>
    <row r="4450" spans="1:12">
      <c r="A4450" t="str">
        <v>US-2015-145436</v>
      </c>
      <c r="B4450" t="str">
        <f>INDEX(Orders[Customer ID], MATCH(A4450, Orders[Order ID],0))</f>
        <v>VD-21670</v>
      </c>
      <c r="C4450" s="4">
        <f>INDEX(Orders[Order Date], MATCH(A4450, Orders[Order ID],0))</f>
        <v>42063</v>
      </c>
      <c r="D4450">
        <f>SUMIF(Orders[Order ID], A4450, Orders[Sales])</f>
        <v>551.26400000000001</v>
      </c>
      <c r="I4450" t="s">
        <v>6609</v>
      </c>
      <c r="J4450" t="s">
        <v>5141</v>
      </c>
      <c r="K4450">
        <v>42063</v>
      </c>
      <c r="L4450">
        <v>551.26400000000001</v>
      </c>
    </row>
    <row r="4451" spans="1:12">
      <c r="A4451" t="str">
        <v>US-2015-146745</v>
      </c>
      <c r="B4451" t="str">
        <f>INDEX(Orders[Customer ID], MATCH(A4451, Orders[Order ID],0))</f>
        <v>AS-10630</v>
      </c>
      <c r="C4451" s="4">
        <f>INDEX(Orders[Order Date], MATCH(A4451, Orders[Order ID],0))</f>
        <v>42250</v>
      </c>
      <c r="D4451">
        <f>SUMIF(Orders[Order ID], A4451, Orders[Sales])</f>
        <v>135.93600000000001</v>
      </c>
      <c r="I4451" t="s">
        <v>6154</v>
      </c>
      <c r="J4451" t="s">
        <v>1989</v>
      </c>
      <c r="K4451">
        <v>42250</v>
      </c>
      <c r="L4451">
        <v>135.93600000000001</v>
      </c>
    </row>
    <row r="4452" spans="1:12">
      <c r="A4452" t="str">
        <v>US-2015-147242</v>
      </c>
      <c r="B4452" t="str">
        <f>INDEX(Orders[Customer ID], MATCH(A4452, Orders[Order ID],0))</f>
        <v>EH-13765</v>
      </c>
      <c r="C4452" s="4">
        <f>INDEX(Orders[Order Date], MATCH(A4452, Orders[Order ID],0))</f>
        <v>42257</v>
      </c>
      <c r="D4452">
        <f>SUMIF(Orders[Order ID], A4452, Orders[Sales])</f>
        <v>702.74</v>
      </c>
      <c r="I4452" t="s">
        <v>6116</v>
      </c>
      <c r="J4452" t="s">
        <v>2635</v>
      </c>
      <c r="K4452">
        <v>42257</v>
      </c>
      <c r="L4452">
        <v>702.74</v>
      </c>
    </row>
    <row r="4453" spans="1:12">
      <c r="A4453" t="str">
        <v>US-2015-147662</v>
      </c>
      <c r="B4453" t="str">
        <f>INDEX(Orders[Customer ID], MATCH(A4453, Orders[Order ID],0))</f>
        <v>KB-16315</v>
      </c>
      <c r="C4453" s="4">
        <f>INDEX(Orders[Order Date], MATCH(A4453, Orders[Order ID],0))</f>
        <v>42049</v>
      </c>
      <c r="D4453">
        <f>SUMIF(Orders[Order ID], A4453, Orders[Sales])</f>
        <v>427.548</v>
      </c>
      <c r="I4453" t="s">
        <v>6627</v>
      </c>
      <c r="J4453" t="s">
        <v>3696</v>
      </c>
      <c r="K4453">
        <v>42049</v>
      </c>
      <c r="L4453">
        <v>427.548</v>
      </c>
    </row>
    <row r="4454" spans="1:12">
      <c r="A4454" t="str">
        <v>US-2015-147739</v>
      </c>
      <c r="B4454" t="str">
        <f>INDEX(Orders[Customer ID], MATCH(A4454, Orders[Order ID],0))</f>
        <v>JD-16150</v>
      </c>
      <c r="C4454" s="4">
        <f>INDEX(Orders[Order Date], MATCH(A4454, Orders[Order ID],0))</f>
        <v>42363</v>
      </c>
      <c r="D4454">
        <f>SUMIF(Orders[Order ID], A4454, Orders[Sales])</f>
        <v>547.13599999999997</v>
      </c>
      <c r="I4454" t="s">
        <v>5579</v>
      </c>
      <c r="J4454" t="s">
        <v>1122</v>
      </c>
      <c r="K4454">
        <v>42363</v>
      </c>
      <c r="L4454">
        <v>547.13599999999997</v>
      </c>
    </row>
    <row r="4455" spans="1:12">
      <c r="A4455" t="str">
        <v>US-2015-148817</v>
      </c>
      <c r="B4455" t="str">
        <f>INDEX(Orders[Customer ID], MATCH(A4455, Orders[Order ID],0))</f>
        <v>KD-16495</v>
      </c>
      <c r="C4455" s="4">
        <f>INDEX(Orders[Order Date], MATCH(A4455, Orders[Order ID],0))</f>
        <v>42339</v>
      </c>
      <c r="D4455">
        <f>SUMIF(Orders[Order ID], A4455, Orders[Sales])</f>
        <v>125.64</v>
      </c>
      <c r="I4455" t="s">
        <v>5730</v>
      </c>
      <c r="J4455" t="s">
        <v>2347</v>
      </c>
      <c r="K4455">
        <v>42339</v>
      </c>
      <c r="L4455">
        <v>125.64</v>
      </c>
    </row>
    <row r="4456" spans="1:12">
      <c r="A4456" t="str">
        <v>US-2015-149629</v>
      </c>
      <c r="B4456" t="str">
        <f>INDEX(Orders[Customer ID], MATCH(A4456, Orders[Order ID],0))</f>
        <v>MP-17965</v>
      </c>
      <c r="C4456" s="4">
        <f>INDEX(Orders[Order Date], MATCH(A4456, Orders[Order ID],0))</f>
        <v>42202</v>
      </c>
      <c r="D4456">
        <f>SUMIF(Orders[Order ID], A4456, Orders[Sales])</f>
        <v>231.92</v>
      </c>
      <c r="I4456" t="s">
        <v>6259</v>
      </c>
      <c r="J4456" t="s">
        <v>1746</v>
      </c>
      <c r="K4456">
        <v>42202</v>
      </c>
      <c r="L4456">
        <v>231.92</v>
      </c>
    </row>
    <row r="4457" spans="1:12">
      <c r="A4457" t="str">
        <v>US-2015-149692</v>
      </c>
      <c r="B4457" t="str">
        <f>INDEX(Orders[Customer ID], MATCH(A4457, Orders[Order ID],0))</f>
        <v>KW-16435</v>
      </c>
      <c r="C4457" s="4">
        <f>INDEX(Orders[Order Date], MATCH(A4457, Orders[Order ID],0))</f>
        <v>42344</v>
      </c>
      <c r="D4457">
        <f>SUMIF(Orders[Order ID], A4457, Orders[Sales])</f>
        <v>2.7719999999999998</v>
      </c>
      <c r="I4457" t="s">
        <v>5689</v>
      </c>
      <c r="J4457" t="s">
        <v>2035</v>
      </c>
      <c r="K4457">
        <v>42344</v>
      </c>
      <c r="L4457">
        <v>2.7719999999999998</v>
      </c>
    </row>
    <row r="4458" spans="1:12">
      <c r="A4458" t="str">
        <v>US-2015-150161</v>
      </c>
      <c r="B4458" t="str">
        <f>INDEX(Orders[Customer ID], MATCH(A4458, Orders[Order ID],0))</f>
        <v>RB-19795</v>
      </c>
      <c r="C4458" s="4">
        <f>INDEX(Orders[Order Date], MATCH(A4458, Orders[Order ID],0))</f>
        <v>42210</v>
      </c>
      <c r="D4458">
        <f>SUMIF(Orders[Order ID], A4458, Orders[Sales])</f>
        <v>25.175999999999998</v>
      </c>
      <c r="I4458" t="s">
        <v>6245</v>
      </c>
      <c r="J4458" t="s">
        <v>884</v>
      </c>
      <c r="K4458">
        <v>42210</v>
      </c>
      <c r="L4458">
        <v>25.175999999999998</v>
      </c>
    </row>
    <row r="4459" spans="1:12">
      <c r="A4459" t="str">
        <v>US-2015-150231</v>
      </c>
      <c r="B4459" t="str">
        <f>INDEX(Orders[Customer ID], MATCH(A4459, Orders[Order ID],0))</f>
        <v>JK-15640</v>
      </c>
      <c r="C4459" s="4">
        <f>INDEX(Orders[Order Date], MATCH(A4459, Orders[Order ID],0))</f>
        <v>42079</v>
      </c>
      <c r="D4459">
        <f>SUMIF(Orders[Order ID], A4459, Orders[Sales])</f>
        <v>17.52</v>
      </c>
      <c r="I4459" t="s">
        <v>6574</v>
      </c>
      <c r="J4459" t="s">
        <v>2932</v>
      </c>
      <c r="K4459">
        <v>42079</v>
      </c>
      <c r="L4459">
        <v>17.52</v>
      </c>
    </row>
    <row r="4460" spans="1:12">
      <c r="A4460" t="str">
        <v>US-2015-150630</v>
      </c>
      <c r="B4460" t="str">
        <f>INDEX(Orders[Customer ID], MATCH(A4460, Orders[Order ID],0))</f>
        <v>TB-21520</v>
      </c>
      <c r="C4460" s="4">
        <f>INDEX(Orders[Order Date], MATCH(A4460, Orders[Order ID],0))</f>
        <v>42264</v>
      </c>
      <c r="D4460">
        <f>SUMIF(Orders[Order ID], A4460, Orders[Sales])</f>
        <v>3329.4340000000002</v>
      </c>
      <c r="I4460" t="s">
        <v>6080</v>
      </c>
      <c r="J4460" t="s">
        <v>2264</v>
      </c>
      <c r="K4460">
        <v>42264</v>
      </c>
      <c r="L4460">
        <v>3329.4340000000002</v>
      </c>
    </row>
    <row r="4461" spans="1:12">
      <c r="A4461" t="str">
        <v>US-2015-151407</v>
      </c>
      <c r="B4461" t="str">
        <f>INDEX(Orders[Customer ID], MATCH(A4461, Orders[Order ID],0))</f>
        <v>RD-19585</v>
      </c>
      <c r="C4461" s="4">
        <f>INDEX(Orders[Order Date], MATCH(A4461, Orders[Order ID],0))</f>
        <v>42316</v>
      </c>
      <c r="D4461">
        <f>SUMIF(Orders[Order ID], A4461, Orders[Sales])</f>
        <v>263.95999999999998</v>
      </c>
      <c r="I4461" t="s">
        <v>5877</v>
      </c>
      <c r="J4461" t="s">
        <v>2924</v>
      </c>
      <c r="K4461">
        <v>42316</v>
      </c>
      <c r="L4461">
        <v>263.95999999999998</v>
      </c>
    </row>
    <row r="4462" spans="1:12">
      <c r="A4462" t="str">
        <v>US-2015-151435</v>
      </c>
      <c r="B4462" t="str">
        <f>INDEX(Orders[Customer ID], MATCH(A4462, Orders[Order ID],0))</f>
        <v>SW-20455</v>
      </c>
      <c r="C4462" s="4">
        <f>INDEX(Orders[Order Date], MATCH(A4462, Orders[Order ID],0))</f>
        <v>42253</v>
      </c>
      <c r="D4462">
        <f>SUMIF(Orders[Order ID], A4462, Orders[Sales])</f>
        <v>85.98</v>
      </c>
      <c r="I4462" t="s">
        <v>6139</v>
      </c>
      <c r="J4462" t="s">
        <v>2816</v>
      </c>
      <c r="K4462">
        <v>42253</v>
      </c>
      <c r="L4462">
        <v>85.98</v>
      </c>
    </row>
    <row r="4463" spans="1:12">
      <c r="A4463" t="str">
        <v>US-2015-152128</v>
      </c>
      <c r="B4463" t="str">
        <f>INDEX(Orders[Customer ID], MATCH(A4463, Orders[Order ID],0))</f>
        <v>NM-18445</v>
      </c>
      <c r="C4463" s="4">
        <f>INDEX(Orders[Order Date], MATCH(A4463, Orders[Order ID],0))</f>
        <v>42149</v>
      </c>
      <c r="D4463">
        <f>SUMIF(Orders[Order ID], A4463, Orders[Sales])</f>
        <v>149.19999999999999</v>
      </c>
      <c r="I4463" t="s">
        <v>6395</v>
      </c>
      <c r="J4463" t="s">
        <v>2795</v>
      </c>
      <c r="K4463">
        <v>42149</v>
      </c>
      <c r="L4463">
        <v>149.19999999999999</v>
      </c>
    </row>
    <row r="4464" spans="1:12">
      <c r="A4464" t="str">
        <v>US-2015-153283</v>
      </c>
      <c r="B4464" t="str">
        <f>INDEX(Orders[Customer ID], MATCH(A4464, Orders[Order ID],0))</f>
        <v>EB-14110</v>
      </c>
      <c r="C4464" s="4">
        <f>INDEX(Orders[Order Date], MATCH(A4464, Orders[Order ID],0))</f>
        <v>42320</v>
      </c>
      <c r="D4464">
        <f>SUMIF(Orders[Order ID], A4464, Orders[Sales])</f>
        <v>15.56</v>
      </c>
      <c r="I4464" t="s">
        <v>5854</v>
      </c>
      <c r="J4464" t="s">
        <v>2363</v>
      </c>
      <c r="K4464">
        <v>42320</v>
      </c>
      <c r="L4464">
        <v>15.56</v>
      </c>
    </row>
    <row r="4465" spans="1:12">
      <c r="A4465" t="str">
        <v>US-2015-153374</v>
      </c>
      <c r="B4465" t="str">
        <f>INDEX(Orders[Customer ID], MATCH(A4465, Orders[Order ID],0))</f>
        <v>JF-15565</v>
      </c>
      <c r="C4465" s="4">
        <f>INDEX(Orders[Order Date], MATCH(A4465, Orders[Order ID],0))</f>
        <v>42044</v>
      </c>
      <c r="D4465">
        <f>SUMIF(Orders[Order ID], A4465, Orders[Sales])</f>
        <v>479.952</v>
      </c>
      <c r="I4465" t="s">
        <v>6633</v>
      </c>
      <c r="J4465" t="s">
        <v>1423</v>
      </c>
      <c r="K4465">
        <v>42044</v>
      </c>
      <c r="L4465">
        <v>479.952</v>
      </c>
    </row>
    <row r="4466" spans="1:12">
      <c r="A4466" t="str">
        <v>US-2015-153500</v>
      </c>
      <c r="B4466" t="str">
        <f>INDEX(Orders[Customer ID], MATCH(A4466, Orders[Order ID],0))</f>
        <v>DG-13300</v>
      </c>
      <c r="C4466" s="4">
        <f>INDEX(Orders[Order Date], MATCH(A4466, Orders[Order ID],0))</f>
        <v>42188</v>
      </c>
      <c r="D4466">
        <f>SUMIF(Orders[Order ID], A4466, Orders[Sales])</f>
        <v>458.072</v>
      </c>
      <c r="I4466" t="s">
        <v>6294</v>
      </c>
      <c r="J4466" t="s">
        <v>893</v>
      </c>
      <c r="K4466">
        <v>42188</v>
      </c>
      <c r="L4466">
        <v>458.072</v>
      </c>
    </row>
    <row r="4467" spans="1:12">
      <c r="A4467" t="str">
        <v>US-2015-154389</v>
      </c>
      <c r="B4467" t="str">
        <f>INDEX(Orders[Customer ID], MATCH(A4467, Orders[Order ID],0))</f>
        <v>EH-14125</v>
      </c>
      <c r="C4467" s="4">
        <f>INDEX(Orders[Order Date], MATCH(A4467, Orders[Order ID],0))</f>
        <v>42335</v>
      </c>
      <c r="D4467">
        <f>SUMIF(Orders[Order ID], A4467, Orders[Sales])</f>
        <v>748.75199999999995</v>
      </c>
      <c r="I4467" t="s">
        <v>5761</v>
      </c>
      <c r="J4467" t="s">
        <v>2733</v>
      </c>
      <c r="K4467">
        <v>42335</v>
      </c>
      <c r="L4467">
        <v>748.75199999999995</v>
      </c>
    </row>
    <row r="4468" spans="1:12">
      <c r="A4468" t="str">
        <v>US-2015-155369</v>
      </c>
      <c r="B4468" t="str">
        <f>INDEX(Orders[Customer ID], MATCH(A4468, Orders[Order ID],0))</f>
        <v>PG-18820</v>
      </c>
      <c r="C4468" s="4">
        <f>INDEX(Orders[Order Date], MATCH(A4468, Orders[Order ID],0))</f>
        <v>42113</v>
      </c>
      <c r="D4468">
        <f>SUMIF(Orders[Order ID], A4468, Orders[Sales])</f>
        <v>329.96</v>
      </c>
      <c r="I4468" t="s">
        <v>6475</v>
      </c>
      <c r="J4468" t="s">
        <v>997</v>
      </c>
      <c r="K4468">
        <v>42113</v>
      </c>
      <c r="L4468">
        <v>329.96</v>
      </c>
    </row>
    <row r="4469" spans="1:12">
      <c r="A4469" t="str">
        <v>US-2015-156496</v>
      </c>
      <c r="B4469" t="str">
        <f>INDEX(Orders[Customer ID], MATCH(A4469, Orders[Order ID],0))</f>
        <v>WB-21850</v>
      </c>
      <c r="C4469" s="4">
        <f>INDEX(Orders[Order Date], MATCH(A4469, Orders[Order ID],0))</f>
        <v>42226</v>
      </c>
      <c r="D4469">
        <f>SUMIF(Orders[Order ID], A4469, Orders[Sales])</f>
        <v>711.78399999999999</v>
      </c>
      <c r="I4469" t="s">
        <v>6207</v>
      </c>
      <c r="J4469" t="s">
        <v>519</v>
      </c>
      <c r="K4469">
        <v>42226</v>
      </c>
      <c r="L4469">
        <v>711.78399999999999</v>
      </c>
    </row>
    <row r="4470" spans="1:12">
      <c r="A4470" t="str">
        <v>US-2015-156797</v>
      </c>
      <c r="B4470" t="str">
        <f>INDEX(Orders[Customer ID], MATCH(A4470, Orders[Order ID],0))</f>
        <v>PO-19180</v>
      </c>
      <c r="C4470" s="4">
        <f>INDEX(Orders[Order Date], MATCH(A4470, Orders[Order ID],0))</f>
        <v>42227</v>
      </c>
      <c r="D4470">
        <f>SUMIF(Orders[Order ID], A4470, Orders[Sales])</f>
        <v>149.96</v>
      </c>
      <c r="I4470" t="s">
        <v>6205</v>
      </c>
      <c r="J4470" t="s">
        <v>2798</v>
      </c>
      <c r="K4470">
        <v>42227</v>
      </c>
      <c r="L4470">
        <v>149.96</v>
      </c>
    </row>
    <row r="4471" spans="1:12">
      <c r="A4471" t="str">
        <v>US-2015-156867</v>
      </c>
      <c r="B4471" t="str">
        <f>INDEX(Orders[Customer ID], MATCH(A4471, Orders[Order ID],0))</f>
        <v>LC-16870</v>
      </c>
      <c r="C4471" s="4">
        <f>INDEX(Orders[Order Date], MATCH(A4471, Orders[Order ID],0))</f>
        <v>42321</v>
      </c>
      <c r="D4471">
        <f>SUMIF(Orders[Order ID], A4471, Orders[Sales])</f>
        <v>378.13799999999998</v>
      </c>
      <c r="I4471" t="s">
        <v>5841</v>
      </c>
      <c r="J4471" t="s">
        <v>732</v>
      </c>
      <c r="K4471">
        <v>42321</v>
      </c>
      <c r="L4471">
        <v>378.13799999999998</v>
      </c>
    </row>
    <row r="4472" spans="1:12">
      <c r="A4472" t="str">
        <v>US-2015-157014</v>
      </c>
      <c r="B4472" t="str">
        <f>INDEX(Orders[Customer ID], MATCH(A4472, Orders[Order ID],0))</f>
        <v>BM-11785</v>
      </c>
      <c r="C4472" s="4">
        <f>INDEX(Orders[Order Date], MATCH(A4472, Orders[Order ID],0))</f>
        <v>42280</v>
      </c>
      <c r="D4472">
        <f>SUMIF(Orders[Order ID], A4472, Orders[Sales])</f>
        <v>139.54400000000001</v>
      </c>
      <c r="I4472" t="s">
        <v>5993</v>
      </c>
      <c r="J4472" t="s">
        <v>3228</v>
      </c>
      <c r="K4472">
        <v>42280</v>
      </c>
      <c r="L4472">
        <v>139.54400000000001</v>
      </c>
    </row>
    <row r="4473" spans="1:12">
      <c r="A4473" t="str">
        <v>US-2015-157154</v>
      </c>
      <c r="B4473" t="str">
        <f>INDEX(Orders[Customer ID], MATCH(A4473, Orders[Order ID],0))</f>
        <v>MM-17920</v>
      </c>
      <c r="C4473" s="4">
        <f>INDEX(Orders[Order Date], MATCH(A4473, Orders[Order ID],0))</f>
        <v>42014</v>
      </c>
      <c r="D4473">
        <f>SUMIF(Orders[Order ID], A4473, Orders[Sales])</f>
        <v>1018.104</v>
      </c>
      <c r="I4473" t="s">
        <v>6663</v>
      </c>
      <c r="J4473" t="s">
        <v>197</v>
      </c>
      <c r="K4473">
        <v>42014</v>
      </c>
      <c r="L4473">
        <v>1018.104</v>
      </c>
    </row>
    <row r="4474" spans="1:12">
      <c r="A4474" t="str">
        <v>US-2015-158589</v>
      </c>
      <c r="B4474" t="str">
        <f>INDEX(Orders[Customer ID], MATCH(A4474, Orders[Order ID],0))</f>
        <v>KW-16570</v>
      </c>
      <c r="C4474" s="4">
        <f>INDEX(Orders[Order Date], MATCH(A4474, Orders[Order ID],0))</f>
        <v>42328</v>
      </c>
      <c r="D4474">
        <f>SUMIF(Orders[Order ID], A4474, Orders[Sales])</f>
        <v>32.04</v>
      </c>
      <c r="I4474" t="s">
        <v>5815</v>
      </c>
      <c r="J4474" t="s">
        <v>5816</v>
      </c>
      <c r="K4474">
        <v>42328</v>
      </c>
      <c r="L4474">
        <v>32.04</v>
      </c>
    </row>
    <row r="4475" spans="1:12">
      <c r="A4475" t="str">
        <v>US-2015-158911</v>
      </c>
      <c r="B4475" t="str">
        <f>INDEX(Orders[Customer ID], MATCH(A4475, Orders[Order ID],0))</f>
        <v>RS-19765</v>
      </c>
      <c r="C4475" s="4">
        <f>INDEX(Orders[Order Date], MATCH(A4475, Orders[Order ID],0))</f>
        <v>42190</v>
      </c>
      <c r="D4475">
        <f>SUMIF(Orders[Order ID], A4475, Orders[Sales])</f>
        <v>16.712</v>
      </c>
      <c r="I4475" t="s">
        <v>6289</v>
      </c>
      <c r="J4475" t="s">
        <v>981</v>
      </c>
      <c r="K4475">
        <v>42190</v>
      </c>
      <c r="L4475">
        <v>16.712</v>
      </c>
    </row>
    <row r="4476" spans="1:12">
      <c r="A4476" t="str">
        <v>US-2015-159499</v>
      </c>
      <c r="B4476" t="str">
        <f>INDEX(Orders[Customer ID], MATCH(A4476, Orders[Order ID],0))</f>
        <v>EM-14095</v>
      </c>
      <c r="C4476" s="4">
        <f>INDEX(Orders[Order Date], MATCH(A4476, Orders[Order ID],0))</f>
        <v>42329</v>
      </c>
      <c r="D4476">
        <f>SUMIF(Orders[Order ID], A4476, Orders[Sales])</f>
        <v>365.49599999999998</v>
      </c>
      <c r="I4476" t="s">
        <v>5794</v>
      </c>
      <c r="J4476" t="s">
        <v>2377</v>
      </c>
      <c r="K4476">
        <v>42329</v>
      </c>
      <c r="L4476">
        <v>365.49599999999998</v>
      </c>
    </row>
    <row r="4477" spans="1:12">
      <c r="A4477" t="str">
        <v>US-2015-159513</v>
      </c>
      <c r="B4477" t="str">
        <f>INDEX(Orders[Customer ID], MATCH(A4477, Orders[Order ID],0))</f>
        <v>JD-15790</v>
      </c>
      <c r="C4477" s="4">
        <f>INDEX(Orders[Order Date], MATCH(A4477, Orders[Order ID],0))</f>
        <v>42096</v>
      </c>
      <c r="D4477">
        <f>SUMIF(Orders[Order ID], A4477, Orders[Sales])</f>
        <v>71.975999999999999</v>
      </c>
      <c r="I4477" t="s">
        <v>6523</v>
      </c>
      <c r="J4477" t="s">
        <v>2414</v>
      </c>
      <c r="K4477">
        <v>42096</v>
      </c>
      <c r="L4477">
        <v>71.975999999999999</v>
      </c>
    </row>
    <row r="4478" spans="1:12">
      <c r="A4478" t="str">
        <v>US-2015-159982</v>
      </c>
      <c r="B4478" t="str">
        <f>INDEX(Orders[Customer ID], MATCH(A4478, Orders[Order ID],0))</f>
        <v>DR-12880</v>
      </c>
      <c r="C4478" s="4">
        <f>INDEX(Orders[Order Date], MATCH(A4478, Orders[Order ID],0))</f>
        <v>42336</v>
      </c>
      <c r="D4478">
        <f>SUMIF(Orders[Order ID], A4478, Orders[Sales])</f>
        <v>796.32400000000007</v>
      </c>
      <c r="I4478" t="s">
        <v>5747</v>
      </c>
      <c r="J4478" t="s">
        <v>99</v>
      </c>
      <c r="K4478">
        <v>42336</v>
      </c>
      <c r="L4478">
        <v>796.32400000000007</v>
      </c>
    </row>
    <row r="4479" spans="1:12">
      <c r="A4479" t="str">
        <v>US-2015-160150</v>
      </c>
      <c r="B4479" t="str">
        <f>INDEX(Orders[Customer ID], MATCH(A4479, Orders[Order ID],0))</f>
        <v>TS-21085</v>
      </c>
      <c r="C4479" s="4">
        <f>INDEX(Orders[Order Date], MATCH(A4479, Orders[Order ID],0))</f>
        <v>42204</v>
      </c>
      <c r="D4479">
        <f>SUMIF(Orders[Order ID], A4479, Orders[Sales])</f>
        <v>2.0249999999999999</v>
      </c>
      <c r="I4479" t="s">
        <v>6254</v>
      </c>
      <c r="J4479" t="s">
        <v>3910</v>
      </c>
      <c r="K4479">
        <v>42204</v>
      </c>
      <c r="L4479">
        <v>2.0249999999999999</v>
      </c>
    </row>
    <row r="4480" spans="1:12">
      <c r="A4480" t="str">
        <v>US-2015-160563</v>
      </c>
      <c r="B4480" t="str">
        <f>INDEX(Orders[Customer ID], MATCH(A4480, Orders[Order ID],0))</f>
        <v>NS-18640</v>
      </c>
      <c r="C4480" s="4">
        <f>INDEX(Orders[Order Date], MATCH(A4480, Orders[Order ID],0))</f>
        <v>42297</v>
      </c>
      <c r="D4480">
        <f>SUMIF(Orders[Order ID], A4480, Orders[Sales])</f>
        <v>255.99</v>
      </c>
      <c r="I4480" t="s">
        <v>5949</v>
      </c>
      <c r="J4480" t="s">
        <v>2885</v>
      </c>
      <c r="K4480">
        <v>42297</v>
      </c>
      <c r="L4480">
        <v>255.99</v>
      </c>
    </row>
    <row r="4481" spans="1:12">
      <c r="A4481" t="str">
        <v>US-2015-160857</v>
      </c>
      <c r="B4481" t="str">
        <f>INDEX(Orders[Customer ID], MATCH(A4481, Orders[Order ID],0))</f>
        <v>NW-18400</v>
      </c>
      <c r="C4481" s="4">
        <f>INDEX(Orders[Order Date], MATCH(A4481, Orders[Order ID],0))</f>
        <v>42132</v>
      </c>
      <c r="D4481">
        <f>SUMIF(Orders[Order ID], A4481, Orders[Sales])</f>
        <v>3384.518</v>
      </c>
      <c r="I4481" t="s">
        <v>6432</v>
      </c>
      <c r="J4481" t="s">
        <v>2875</v>
      </c>
      <c r="K4481">
        <v>42132</v>
      </c>
      <c r="L4481">
        <v>3384.518</v>
      </c>
    </row>
    <row r="4482" spans="1:12">
      <c r="A4482" t="str">
        <v>US-2015-161347</v>
      </c>
      <c r="B4482" t="str">
        <f>INDEX(Orders[Customer ID], MATCH(A4482, Orders[Order ID],0))</f>
        <v>HG-14845</v>
      </c>
      <c r="C4482" s="4">
        <f>INDEX(Orders[Order Date], MATCH(A4482, Orders[Order ID],0))</f>
        <v>42260</v>
      </c>
      <c r="D4482">
        <f>SUMIF(Orders[Order ID], A4482, Orders[Sales])</f>
        <v>2.4119999999999999</v>
      </c>
      <c r="I4482" t="s">
        <v>6100</v>
      </c>
      <c r="J4482" t="s">
        <v>1451</v>
      </c>
      <c r="K4482">
        <v>42260</v>
      </c>
      <c r="L4482">
        <v>2.4119999999999999</v>
      </c>
    </row>
    <row r="4483" spans="1:12">
      <c r="A4483" t="str">
        <v>US-2015-161466</v>
      </c>
      <c r="B4483" t="str">
        <f>INDEX(Orders[Customer ID], MATCH(A4483, Orders[Order ID],0))</f>
        <v>ON-18715</v>
      </c>
      <c r="C4483" s="4">
        <f>INDEX(Orders[Order Date], MATCH(A4483, Orders[Order ID],0))</f>
        <v>42271</v>
      </c>
      <c r="D4483">
        <f>SUMIF(Orders[Order ID], A4483, Orders[Sales])</f>
        <v>6.8479999999999999</v>
      </c>
      <c r="I4483" t="s">
        <v>6038</v>
      </c>
      <c r="J4483" t="s">
        <v>4295</v>
      </c>
      <c r="K4483">
        <v>42271</v>
      </c>
      <c r="L4483">
        <v>6.8479999999999999</v>
      </c>
    </row>
    <row r="4484" spans="1:12">
      <c r="A4484" t="str">
        <v>US-2015-161991</v>
      </c>
      <c r="B4484" t="str">
        <f>INDEX(Orders[Customer ID], MATCH(A4484, Orders[Order ID],0))</f>
        <v>SC-20725</v>
      </c>
      <c r="C4484" s="4">
        <f>INDEX(Orders[Order Date], MATCH(A4484, Orders[Order ID],0))</f>
        <v>42273</v>
      </c>
      <c r="D4484">
        <f>SUMIF(Orders[Order ID], A4484, Orders[Sales])</f>
        <v>1116.48</v>
      </c>
      <c r="I4484" t="s">
        <v>6018</v>
      </c>
      <c r="J4484" t="s">
        <v>2985</v>
      </c>
      <c r="K4484">
        <v>42273</v>
      </c>
      <c r="L4484">
        <v>1116.48</v>
      </c>
    </row>
    <row r="4485" spans="1:12">
      <c r="A4485" t="str">
        <v>US-2015-163279</v>
      </c>
      <c r="B4485" t="str">
        <f>INDEX(Orders[Customer ID], MATCH(A4485, Orders[Order ID],0))</f>
        <v>JD-16150</v>
      </c>
      <c r="C4485" s="4">
        <f>INDEX(Orders[Order Date], MATCH(A4485, Orders[Order ID],0))</f>
        <v>42085</v>
      </c>
      <c r="D4485">
        <f>SUMIF(Orders[Order ID], A4485, Orders[Sales])</f>
        <v>1685.4560000000001</v>
      </c>
      <c r="I4485" t="s">
        <v>6552</v>
      </c>
      <c r="J4485" t="s">
        <v>1122</v>
      </c>
      <c r="K4485">
        <v>42085</v>
      </c>
      <c r="L4485">
        <v>1685.4560000000001</v>
      </c>
    </row>
    <row r="4486" spans="1:12">
      <c r="A4486" t="str">
        <v>US-2015-163433</v>
      </c>
      <c r="B4486" t="str">
        <f>INDEX(Orders[Customer ID], MATCH(A4486, Orders[Order ID],0))</f>
        <v>MP-17965</v>
      </c>
      <c r="C4486" s="4">
        <f>INDEX(Orders[Order Date], MATCH(A4486, Orders[Order ID],0))</f>
        <v>42112</v>
      </c>
      <c r="D4486">
        <f>SUMIF(Orders[Order ID], A4486, Orders[Sales])</f>
        <v>544.41</v>
      </c>
      <c r="I4486" t="s">
        <v>6481</v>
      </c>
      <c r="J4486" t="s">
        <v>1746</v>
      </c>
      <c r="K4486">
        <v>42112</v>
      </c>
      <c r="L4486">
        <v>544.41</v>
      </c>
    </row>
    <row r="4487" spans="1:12">
      <c r="A4487" t="str">
        <v>US-2015-163685</v>
      </c>
      <c r="B4487" t="str">
        <f>INDEX(Orders[Customer ID], MATCH(A4487, Orders[Order ID],0))</f>
        <v>KE-16420</v>
      </c>
      <c r="C4487" s="4">
        <f>INDEX(Orders[Order Date], MATCH(A4487, Orders[Order ID],0))</f>
        <v>42156</v>
      </c>
      <c r="D4487">
        <f>SUMIF(Orders[Order ID], A4487, Orders[Sales])</f>
        <v>47.968000000000004</v>
      </c>
      <c r="I4487" t="s">
        <v>6368</v>
      </c>
      <c r="J4487" t="s">
        <v>705</v>
      </c>
      <c r="K4487">
        <v>42156</v>
      </c>
      <c r="L4487">
        <v>47.968000000000004</v>
      </c>
    </row>
    <row r="4488" spans="1:12">
      <c r="A4488" t="str">
        <v>US-2015-163783</v>
      </c>
      <c r="B4488" t="str">
        <f>INDEX(Orders[Customer ID], MATCH(A4488, Orders[Order ID],0))</f>
        <v>DR-12940</v>
      </c>
      <c r="C4488" s="4">
        <f>INDEX(Orders[Order Date], MATCH(A4488, Orders[Order ID],0))</f>
        <v>42365</v>
      </c>
      <c r="D4488">
        <f>SUMIF(Orders[Order ID], A4488, Orders[Sales])</f>
        <v>12.672000000000001</v>
      </c>
      <c r="I4488" t="s">
        <v>5568</v>
      </c>
      <c r="J4488" t="s">
        <v>1364</v>
      </c>
      <c r="K4488">
        <v>42365</v>
      </c>
      <c r="L4488">
        <v>12.672000000000001</v>
      </c>
    </row>
    <row r="4489" spans="1:12">
      <c r="A4489" t="str">
        <v>US-2015-163825</v>
      </c>
      <c r="B4489" t="str">
        <f>INDEX(Orders[Customer ID], MATCH(A4489, Orders[Order ID],0))</f>
        <v>LC-16885</v>
      </c>
      <c r="C4489" s="4">
        <f>INDEX(Orders[Order Date], MATCH(A4489, Orders[Order ID],0))</f>
        <v>42171</v>
      </c>
      <c r="D4489">
        <f>SUMIF(Orders[Order ID], A4489, Orders[Sales])</f>
        <v>3184.3560000000002</v>
      </c>
      <c r="I4489" t="s">
        <v>6339</v>
      </c>
      <c r="J4489" t="s">
        <v>422</v>
      </c>
      <c r="K4489">
        <v>42171</v>
      </c>
      <c r="L4489">
        <v>3184.3560000000002</v>
      </c>
    </row>
    <row r="4490" spans="1:12">
      <c r="A4490" t="str">
        <v>US-2015-164175</v>
      </c>
      <c r="B4490" t="str">
        <f>INDEX(Orders[Customer ID], MATCH(A4490, Orders[Order ID],0))</f>
        <v>PS-18970</v>
      </c>
      <c r="C4490" s="4">
        <f>INDEX(Orders[Order Date], MATCH(A4490, Orders[Order ID],0))</f>
        <v>42124</v>
      </c>
      <c r="D4490">
        <f>SUMIF(Orders[Order ID], A4490, Orders[Sales])</f>
        <v>213.11500000000001</v>
      </c>
      <c r="I4490" t="s">
        <v>6450</v>
      </c>
      <c r="J4490" t="s">
        <v>1692</v>
      </c>
      <c r="K4490">
        <v>42124</v>
      </c>
      <c r="L4490">
        <v>213.11500000000001</v>
      </c>
    </row>
    <row r="4491" spans="1:12">
      <c r="A4491" t="str">
        <v>US-2015-164238</v>
      </c>
      <c r="B4491" t="str">
        <f>INDEX(Orders[Customer ID], MATCH(A4491, Orders[Order ID],0))</f>
        <v>JW-15955</v>
      </c>
      <c r="C4491" s="4">
        <f>INDEX(Orders[Order Date], MATCH(A4491, Orders[Order ID],0))</f>
        <v>42232</v>
      </c>
      <c r="D4491">
        <f>SUMIF(Orders[Order ID], A4491, Orders[Sales])</f>
        <v>346.15800000000002</v>
      </c>
      <c r="I4491" t="s">
        <v>6195</v>
      </c>
      <c r="J4491" t="s">
        <v>121</v>
      </c>
      <c r="K4491">
        <v>42232</v>
      </c>
      <c r="L4491">
        <v>346.15800000000002</v>
      </c>
    </row>
    <row r="4492" spans="1:12">
      <c r="A4492" t="str">
        <v>US-2015-164308</v>
      </c>
      <c r="B4492" t="str">
        <f>INDEX(Orders[Customer ID], MATCH(A4492, Orders[Order ID],0))</f>
        <v>SC-20680</v>
      </c>
      <c r="C4492" s="4">
        <f>INDEX(Orders[Order Date], MATCH(A4492, Orders[Order ID],0))</f>
        <v>42271</v>
      </c>
      <c r="D4492">
        <f>SUMIF(Orders[Order ID], A4492, Orders[Sales])</f>
        <v>821.94</v>
      </c>
      <c r="I4492" t="s">
        <v>6041</v>
      </c>
      <c r="J4492" t="s">
        <v>2565</v>
      </c>
      <c r="K4492">
        <v>42271</v>
      </c>
      <c r="L4492">
        <v>821.94</v>
      </c>
    </row>
    <row r="4493" spans="1:12">
      <c r="A4493" t="str">
        <v>US-2015-164357</v>
      </c>
      <c r="B4493" t="str">
        <f>INDEX(Orders[Customer ID], MATCH(A4493, Orders[Order ID],0))</f>
        <v>SF-20065</v>
      </c>
      <c r="C4493" s="4">
        <f>INDEX(Orders[Order Date], MATCH(A4493, Orders[Order ID],0))</f>
        <v>42333</v>
      </c>
      <c r="D4493">
        <f>SUMIF(Orders[Order ID], A4493, Orders[Sales])</f>
        <v>13.12</v>
      </c>
      <c r="I4493" t="s">
        <v>5771</v>
      </c>
      <c r="J4493" t="s">
        <v>1581</v>
      </c>
      <c r="K4493">
        <v>42333</v>
      </c>
      <c r="L4493">
        <v>13.12</v>
      </c>
    </row>
    <row r="4494" spans="1:12">
      <c r="A4494" t="str">
        <v>US-2015-164448</v>
      </c>
      <c r="B4494" t="str">
        <f>INDEX(Orders[Customer ID], MATCH(A4494, Orders[Order ID],0))</f>
        <v>DK-12835</v>
      </c>
      <c r="C4494" s="4">
        <f>INDEX(Orders[Order Date], MATCH(A4494, Orders[Order ID],0))</f>
        <v>42308</v>
      </c>
      <c r="D4494">
        <f>SUMIF(Orders[Order ID], A4494, Orders[Sales])</f>
        <v>481.69800000000004</v>
      </c>
      <c r="I4494" t="s">
        <v>5919</v>
      </c>
      <c r="J4494" t="s">
        <v>533</v>
      </c>
      <c r="K4494">
        <v>42308</v>
      </c>
      <c r="L4494">
        <v>481.69800000000004</v>
      </c>
    </row>
    <row r="4495" spans="1:12">
      <c r="A4495" t="str">
        <v>US-2015-164966</v>
      </c>
      <c r="B4495" t="str">
        <f>INDEX(Orders[Customer ID], MATCH(A4495, Orders[Order ID],0))</f>
        <v>GH-14410</v>
      </c>
      <c r="C4495" s="4">
        <f>INDEX(Orders[Order Date], MATCH(A4495, Orders[Order ID],0))</f>
        <v>42215</v>
      </c>
      <c r="D4495">
        <f>SUMIF(Orders[Order ID], A4495, Orders[Sales])</f>
        <v>155.88</v>
      </c>
      <c r="I4495" t="s">
        <v>6238</v>
      </c>
      <c r="J4495" t="s">
        <v>1785</v>
      </c>
      <c r="K4495">
        <v>42215</v>
      </c>
      <c r="L4495">
        <v>155.88</v>
      </c>
    </row>
    <row r="4496" spans="1:12">
      <c r="A4496" t="str">
        <v>US-2015-165449</v>
      </c>
      <c r="B4496" t="str">
        <f>INDEX(Orders[Customer ID], MATCH(A4496, Orders[Order ID],0))</f>
        <v>AP-10720</v>
      </c>
      <c r="C4496" s="4">
        <f>INDEX(Orders[Order Date], MATCH(A4496, Orders[Order ID],0))</f>
        <v>42330</v>
      </c>
      <c r="D4496">
        <f>SUMIF(Orders[Order ID], A4496, Orders[Sales])</f>
        <v>27.167999999999999</v>
      </c>
      <c r="I4496" t="s">
        <v>5783</v>
      </c>
      <c r="J4496" t="s">
        <v>1141</v>
      </c>
      <c r="K4496">
        <v>42330</v>
      </c>
      <c r="L4496">
        <v>27.167999999999999</v>
      </c>
    </row>
    <row r="4497" spans="1:12">
      <c r="A4497" t="str">
        <v>US-2015-165512</v>
      </c>
      <c r="B4497" t="str">
        <f>INDEX(Orders[Customer ID], MATCH(A4497, Orders[Order ID],0))</f>
        <v>VS-21820</v>
      </c>
      <c r="C4497" s="4">
        <f>INDEX(Orders[Order Date], MATCH(A4497, Orders[Order ID],0))</f>
        <v>42148</v>
      </c>
      <c r="D4497">
        <f>SUMIF(Orders[Order ID], A4497, Orders[Sales])</f>
        <v>610.3069999999999</v>
      </c>
      <c r="I4497" t="s">
        <v>6398</v>
      </c>
      <c r="J4497" t="s">
        <v>3235</v>
      </c>
      <c r="K4497">
        <v>42148</v>
      </c>
      <c r="L4497">
        <v>610.3069999999999</v>
      </c>
    </row>
    <row r="4498" spans="1:12">
      <c r="A4498" t="str">
        <v>US-2015-165743</v>
      </c>
      <c r="B4498" t="str">
        <f>INDEX(Orders[Customer ID], MATCH(A4498, Orders[Order ID],0))</f>
        <v>MM-18055</v>
      </c>
      <c r="C4498" s="4">
        <f>INDEX(Orders[Order Date], MATCH(A4498, Orders[Order ID],0))</f>
        <v>42328</v>
      </c>
      <c r="D4498">
        <f>SUMIF(Orders[Order ID], A4498, Orders[Sales])</f>
        <v>160.27199999999999</v>
      </c>
      <c r="I4498" t="s">
        <v>5812</v>
      </c>
      <c r="J4498" t="s">
        <v>1593</v>
      </c>
      <c r="K4498">
        <v>42328</v>
      </c>
      <c r="L4498">
        <v>160.27199999999999</v>
      </c>
    </row>
    <row r="4499" spans="1:12">
      <c r="A4499" t="str">
        <v>US-2015-166520</v>
      </c>
      <c r="B4499" t="str">
        <f>INDEX(Orders[Customer ID], MATCH(A4499, Orders[Order ID],0))</f>
        <v>KE-16420</v>
      </c>
      <c r="C4499" s="4">
        <f>INDEX(Orders[Order Date], MATCH(A4499, Orders[Order ID],0))</f>
        <v>42201</v>
      </c>
      <c r="D4499">
        <f>SUMIF(Orders[Order ID], A4499, Orders[Sales])</f>
        <v>680.78</v>
      </c>
      <c r="I4499" t="s">
        <v>6262</v>
      </c>
      <c r="J4499" t="s">
        <v>705</v>
      </c>
      <c r="K4499">
        <v>42201</v>
      </c>
      <c r="L4499">
        <v>680.78</v>
      </c>
    </row>
    <row r="4500" spans="1:12">
      <c r="A4500" t="str">
        <v>US-2015-167220</v>
      </c>
      <c r="B4500" t="str">
        <f>INDEX(Orders[Customer ID], MATCH(A4500, Orders[Order ID],0))</f>
        <v>JB-15925</v>
      </c>
      <c r="C4500" s="4">
        <f>INDEX(Orders[Order Date], MATCH(A4500, Orders[Order ID],0))</f>
        <v>42350</v>
      </c>
      <c r="D4500">
        <f>SUMIF(Orders[Order ID], A4500, Orders[Sales])</f>
        <v>22.367999999999999</v>
      </c>
      <c r="I4500" t="s">
        <v>5654</v>
      </c>
      <c r="J4500" t="s">
        <v>5588</v>
      </c>
      <c r="K4500">
        <v>42350</v>
      </c>
      <c r="L4500">
        <v>22.367999999999999</v>
      </c>
    </row>
    <row r="4501" spans="1:12">
      <c r="A4501" t="str">
        <v>US-2015-168704</v>
      </c>
      <c r="B4501" t="str">
        <f>INDEX(Orders[Customer ID], MATCH(A4501, Orders[Order ID],0))</f>
        <v>FP-14320</v>
      </c>
      <c r="C4501" s="4">
        <f>INDEX(Orders[Order Date], MATCH(A4501, Orders[Order ID],0))</f>
        <v>42107</v>
      </c>
      <c r="D4501">
        <f>SUMIF(Orders[Order ID], A4501, Orders[Sales])</f>
        <v>1061.328</v>
      </c>
      <c r="I4501" t="s">
        <v>6498</v>
      </c>
      <c r="J4501" t="s">
        <v>620</v>
      </c>
      <c r="K4501">
        <v>42107</v>
      </c>
      <c r="L4501">
        <v>1061.328</v>
      </c>
    </row>
    <row r="4502" spans="1:12">
      <c r="A4502" t="str">
        <v>US-2015-168732</v>
      </c>
      <c r="B4502" t="str">
        <f>INDEX(Orders[Customer ID], MATCH(A4502, Orders[Order ID],0))</f>
        <v>KM-16660</v>
      </c>
      <c r="C4502" s="4">
        <f>INDEX(Orders[Order Date], MATCH(A4502, Orders[Order ID],0))</f>
        <v>42348</v>
      </c>
      <c r="D4502">
        <f>SUMIF(Orders[Order ID], A4502, Orders[Sales])</f>
        <v>129.63999999999999</v>
      </c>
      <c r="I4502" t="s">
        <v>5669</v>
      </c>
      <c r="J4502" t="s">
        <v>405</v>
      </c>
      <c r="K4502">
        <v>42348</v>
      </c>
      <c r="L4502">
        <v>129.63999999999999</v>
      </c>
    </row>
    <row r="4503" spans="1:12">
      <c r="A4503" t="str">
        <v>US-2015-168914</v>
      </c>
      <c r="B4503" t="str">
        <f>INDEX(Orders[Customer ID], MATCH(A4503, Orders[Order ID],0))</f>
        <v>JE-15745</v>
      </c>
      <c r="C4503" s="4">
        <f>INDEX(Orders[Order Date], MATCH(A4503, Orders[Order ID],0))</f>
        <v>42145</v>
      </c>
      <c r="D4503">
        <f>SUMIF(Orders[Order ID], A4503, Orders[Sales])</f>
        <v>20.768000000000001</v>
      </c>
      <c r="I4503" t="s">
        <v>6404</v>
      </c>
      <c r="J4503" t="s">
        <v>1383</v>
      </c>
      <c r="K4503">
        <v>42145</v>
      </c>
      <c r="L4503">
        <v>20.768000000000001</v>
      </c>
    </row>
    <row r="4504" spans="1:12">
      <c r="A4504" t="str">
        <v>US-2015-168935</v>
      </c>
      <c r="B4504" t="str">
        <f>INDEX(Orders[Customer ID], MATCH(A4504, Orders[Order ID],0))</f>
        <v>DO-13435</v>
      </c>
      <c r="C4504" s="4">
        <f>INDEX(Orders[Order Date], MATCH(A4504, Orders[Order ID],0))</f>
        <v>42335</v>
      </c>
      <c r="D4504">
        <f>SUMIF(Orders[Order ID], A4504, Orders[Sales])</f>
        <v>459.43349999999998</v>
      </c>
      <c r="I4504" t="s">
        <v>5755</v>
      </c>
      <c r="J4504" t="s">
        <v>2617</v>
      </c>
      <c r="K4504">
        <v>42335</v>
      </c>
      <c r="L4504">
        <v>459.43349999999998</v>
      </c>
    </row>
    <row r="4505" spans="1:12">
      <c r="A4505" t="str">
        <v>US-2016-100405</v>
      </c>
      <c r="B4505" t="str">
        <f>INDEX(Orders[Customer ID], MATCH(A4505, Orders[Order ID],0))</f>
        <v>TS-21430</v>
      </c>
      <c r="C4505" s="4">
        <f>INDEX(Orders[Order Date], MATCH(A4505, Orders[Order ID],0))</f>
        <v>42608</v>
      </c>
      <c r="D4505">
        <f>SUMIF(Orders[Order ID], A4505, Orders[Sales])</f>
        <v>8.26</v>
      </c>
      <c r="I4505" t="s">
        <v>4807</v>
      </c>
      <c r="J4505" t="s">
        <v>2878</v>
      </c>
      <c r="K4505">
        <v>42608</v>
      </c>
      <c r="L4505">
        <v>8.26</v>
      </c>
    </row>
    <row r="4506" spans="1:12">
      <c r="A4506" t="str">
        <v>US-2016-100419</v>
      </c>
      <c r="B4506" t="str">
        <f>INDEX(Orders[Customer ID], MATCH(A4506, Orders[Order ID],0))</f>
        <v>CC-12670</v>
      </c>
      <c r="C4506" s="4">
        <f>INDEX(Orders[Order Date], MATCH(A4506, Orders[Order ID],0))</f>
        <v>42720</v>
      </c>
      <c r="D4506">
        <f>SUMIF(Orders[Order ID], A4506, Orders[Sales])</f>
        <v>4.7880000000000003</v>
      </c>
      <c r="I4506" t="s">
        <v>4033</v>
      </c>
      <c r="J4506" t="s">
        <v>803</v>
      </c>
      <c r="K4506">
        <v>42720</v>
      </c>
      <c r="L4506">
        <v>4.7880000000000003</v>
      </c>
    </row>
    <row r="4507" spans="1:12">
      <c r="A4507" t="str">
        <v>US-2016-100461</v>
      </c>
      <c r="B4507" t="str">
        <f>INDEX(Orders[Customer ID], MATCH(A4507, Orders[Order ID],0))</f>
        <v>JO-15145</v>
      </c>
      <c r="C4507" s="4">
        <f>INDEX(Orders[Order Date], MATCH(A4507, Orders[Order ID],0))</f>
        <v>42377</v>
      </c>
      <c r="D4507">
        <f>SUMIF(Orders[Order ID], A4507, Orders[Sales])</f>
        <v>1671.93</v>
      </c>
      <c r="I4507" t="s">
        <v>5541</v>
      </c>
      <c r="J4507" t="s">
        <v>1533</v>
      </c>
      <c r="K4507">
        <v>42377</v>
      </c>
      <c r="L4507">
        <v>1671.93</v>
      </c>
    </row>
    <row r="4508" spans="1:12">
      <c r="A4508" t="str">
        <v>US-2016-100566</v>
      </c>
      <c r="B4508" t="str">
        <f>INDEX(Orders[Customer ID], MATCH(A4508, Orders[Order ID],0))</f>
        <v>JK-16120</v>
      </c>
      <c r="C4508" s="4">
        <f>INDEX(Orders[Order Date], MATCH(A4508, Orders[Order ID],0))</f>
        <v>42616</v>
      </c>
      <c r="D4508">
        <f>SUMIF(Orders[Order ID], A4508, Orders[Sales])</f>
        <v>83.951999999999998</v>
      </c>
      <c r="I4508" t="s">
        <v>4752</v>
      </c>
      <c r="J4508" t="s">
        <v>2447</v>
      </c>
      <c r="K4508">
        <v>42616</v>
      </c>
      <c r="L4508">
        <v>83.951999999999998</v>
      </c>
    </row>
    <row r="4509" spans="1:12">
      <c r="A4509" t="str">
        <v>US-2016-100720</v>
      </c>
      <c r="B4509" t="str">
        <f>INDEX(Orders[Customer ID], MATCH(A4509, Orders[Order ID],0))</f>
        <v>CK-12205</v>
      </c>
      <c r="C4509" s="4">
        <f>INDEX(Orders[Order Date], MATCH(A4509, Orders[Order ID],0))</f>
        <v>42567</v>
      </c>
      <c r="D4509">
        <f>SUMIF(Orders[Order ID], A4509, Orders[Sales])</f>
        <v>644.19799999999998</v>
      </c>
      <c r="I4509" t="s">
        <v>4955</v>
      </c>
      <c r="J4509" t="s">
        <v>1063</v>
      </c>
      <c r="K4509">
        <v>42567</v>
      </c>
      <c r="L4509">
        <v>644.19799999999998</v>
      </c>
    </row>
    <row r="4510" spans="1:12">
      <c r="A4510" t="str">
        <v>US-2016-100839</v>
      </c>
      <c r="B4510" t="str">
        <f>INDEX(Orders[Customer ID], MATCH(A4510, Orders[Order ID],0))</f>
        <v>NC-18625</v>
      </c>
      <c r="C4510" s="4">
        <f>INDEX(Orders[Order Date], MATCH(A4510, Orders[Order ID],0))</f>
        <v>42656</v>
      </c>
      <c r="D4510">
        <f>SUMIF(Orders[Order ID], A4510, Orders[Sales])</f>
        <v>752.41000000000008</v>
      </c>
      <c r="I4510" t="s">
        <v>4504</v>
      </c>
      <c r="J4510" t="s">
        <v>3131</v>
      </c>
      <c r="K4510">
        <v>42656</v>
      </c>
      <c r="L4510">
        <v>752.41000000000008</v>
      </c>
    </row>
    <row r="4511" spans="1:12">
      <c r="A4511" t="str">
        <v>US-2016-101196</v>
      </c>
      <c r="B4511" t="str">
        <f>INDEX(Orders[Customer ID], MATCH(A4511, Orders[Order ID],0))</f>
        <v>FM-14215</v>
      </c>
      <c r="C4511" s="4">
        <f>INDEX(Orders[Order Date], MATCH(A4511, Orders[Order ID],0))</f>
        <v>42502</v>
      </c>
      <c r="D4511">
        <f>SUMIF(Orders[Order ID], A4511, Orders[Sales])</f>
        <v>82.367999999999995</v>
      </c>
      <c r="I4511" t="s">
        <v>5199</v>
      </c>
      <c r="J4511" t="s">
        <v>194</v>
      </c>
      <c r="K4511">
        <v>42502</v>
      </c>
      <c r="L4511">
        <v>82.367999999999995</v>
      </c>
    </row>
    <row r="4512" spans="1:12">
      <c r="A4512" t="str">
        <v>US-2016-101497</v>
      </c>
      <c r="B4512" t="str">
        <f>INDEX(Orders[Customer ID], MATCH(A4512, Orders[Order ID],0))</f>
        <v>PS-18760</v>
      </c>
      <c r="C4512" s="4">
        <f>INDEX(Orders[Order Date], MATCH(A4512, Orders[Order ID],0))</f>
        <v>42642</v>
      </c>
      <c r="D4512">
        <f>SUMIF(Orders[Order ID], A4512, Orders[Sales])</f>
        <v>18.97</v>
      </c>
      <c r="I4512" t="s">
        <v>4553</v>
      </c>
      <c r="J4512" t="s">
        <v>2271</v>
      </c>
      <c r="K4512">
        <v>42642</v>
      </c>
      <c r="L4512">
        <v>18.97</v>
      </c>
    </row>
    <row r="4513" spans="1:12">
      <c r="A4513" t="str">
        <v>US-2016-101616</v>
      </c>
      <c r="B4513" t="str">
        <f>INDEX(Orders[Customer ID], MATCH(A4513, Orders[Order ID],0))</f>
        <v>CY-12745</v>
      </c>
      <c r="C4513" s="4">
        <f>INDEX(Orders[Order Date], MATCH(A4513, Orders[Order ID],0))</f>
        <v>42616</v>
      </c>
      <c r="D4513">
        <f>SUMIF(Orders[Order ID], A4513, Orders[Sales])</f>
        <v>87.28</v>
      </c>
      <c r="I4513" t="s">
        <v>4757</v>
      </c>
      <c r="J4513" t="s">
        <v>1588</v>
      </c>
      <c r="K4513">
        <v>42616</v>
      </c>
      <c r="L4513">
        <v>87.28</v>
      </c>
    </row>
    <row r="4514" spans="1:12">
      <c r="A4514" t="str">
        <v>US-2016-102141</v>
      </c>
      <c r="B4514" t="str">
        <f>INDEX(Orders[Customer ID], MATCH(A4514, Orders[Order ID],0))</f>
        <v>KD-16615</v>
      </c>
      <c r="C4514" s="4">
        <f>INDEX(Orders[Order Date], MATCH(A4514, Orders[Order ID],0))</f>
        <v>42608</v>
      </c>
      <c r="D4514">
        <f>SUMIF(Orders[Order ID], A4514, Orders[Sales])</f>
        <v>146.68799999999999</v>
      </c>
      <c r="I4514" t="s">
        <v>4813</v>
      </c>
      <c r="J4514" t="s">
        <v>3664</v>
      </c>
      <c r="K4514">
        <v>42608</v>
      </c>
      <c r="L4514">
        <v>146.68799999999999</v>
      </c>
    </row>
    <row r="4515" spans="1:12">
      <c r="A4515" t="str">
        <v>US-2016-102232</v>
      </c>
      <c r="B4515" t="str">
        <f>INDEX(Orders[Customer ID], MATCH(A4515, Orders[Order ID],0))</f>
        <v>MF-17665</v>
      </c>
      <c r="C4515" s="4">
        <f>INDEX(Orders[Order Date], MATCH(A4515, Orders[Order ID],0))</f>
        <v>42587</v>
      </c>
      <c r="D4515">
        <f>SUMIF(Orders[Order ID], A4515, Orders[Sales])</f>
        <v>197.05</v>
      </c>
      <c r="I4515" t="s">
        <v>4882</v>
      </c>
      <c r="J4515" t="s">
        <v>4394</v>
      </c>
      <c r="K4515">
        <v>42587</v>
      </c>
      <c r="L4515">
        <v>197.05</v>
      </c>
    </row>
    <row r="4516" spans="1:12">
      <c r="A4516" t="str">
        <v>US-2016-102239</v>
      </c>
      <c r="B4516" t="str">
        <f>INDEX(Orders[Customer ID], MATCH(A4516, Orders[Order ID],0))</f>
        <v>LW-16990</v>
      </c>
      <c r="C4516" s="4">
        <f>INDEX(Orders[Order Date], MATCH(A4516, Orders[Order ID],0))</f>
        <v>42495</v>
      </c>
      <c r="D4516">
        <f>SUMIF(Orders[Order ID], A4516, Orders[Sales])</f>
        <v>1691.6080000000002</v>
      </c>
      <c r="I4516" t="s">
        <v>5232</v>
      </c>
      <c r="J4516" t="s">
        <v>904</v>
      </c>
      <c r="K4516">
        <v>42495</v>
      </c>
      <c r="L4516">
        <v>1691.6080000000002</v>
      </c>
    </row>
    <row r="4517" spans="1:12">
      <c r="A4517" t="str">
        <v>US-2016-103646</v>
      </c>
      <c r="B4517" t="str">
        <f>INDEX(Orders[Customer ID], MATCH(A4517, Orders[Order ID],0))</f>
        <v>SP-20545</v>
      </c>
      <c r="C4517" s="4">
        <f>INDEX(Orders[Order Date], MATCH(A4517, Orders[Order ID],0))</f>
        <v>42481</v>
      </c>
      <c r="D4517">
        <f>SUMIF(Orders[Order ID], A4517, Orders[Sales])</f>
        <v>195.976</v>
      </c>
      <c r="I4517" t="s">
        <v>5273</v>
      </c>
      <c r="J4517" t="s">
        <v>3803</v>
      </c>
      <c r="K4517">
        <v>42481</v>
      </c>
      <c r="L4517">
        <v>195.976</v>
      </c>
    </row>
    <row r="4518" spans="1:12">
      <c r="A4518" t="str">
        <v>US-2016-103674</v>
      </c>
      <c r="B4518" t="str">
        <f>INDEX(Orders[Customer ID], MATCH(A4518, Orders[Order ID],0))</f>
        <v>AP-10720</v>
      </c>
      <c r="C4518" s="4">
        <f>INDEX(Orders[Order Date], MATCH(A4518, Orders[Order ID],0))</f>
        <v>42710</v>
      </c>
      <c r="D4518">
        <f>SUMIF(Orders[Order ID], A4518, Orders[Sales])</f>
        <v>1018.302</v>
      </c>
      <c r="I4518" t="s">
        <v>4109</v>
      </c>
      <c r="J4518" t="s">
        <v>1141</v>
      </c>
      <c r="K4518">
        <v>42710</v>
      </c>
      <c r="L4518">
        <v>1018.302</v>
      </c>
    </row>
    <row r="4519" spans="1:12">
      <c r="A4519" t="str">
        <v>US-2016-104794</v>
      </c>
      <c r="B4519" t="str">
        <f>INDEX(Orders[Customer ID], MATCH(A4519, Orders[Order ID],0))</f>
        <v>KD-16495</v>
      </c>
      <c r="C4519" s="4">
        <f>INDEX(Orders[Order Date], MATCH(A4519, Orders[Order ID],0))</f>
        <v>42720</v>
      </c>
      <c r="D4519">
        <f>SUMIF(Orders[Order ID], A4519, Orders[Sales])</f>
        <v>3.68</v>
      </c>
      <c r="I4519" t="s">
        <v>4034</v>
      </c>
      <c r="J4519" t="s">
        <v>2347</v>
      </c>
      <c r="K4519">
        <v>42720</v>
      </c>
      <c r="L4519">
        <v>3.68</v>
      </c>
    </row>
    <row r="4520" spans="1:12">
      <c r="A4520" t="str">
        <v>US-2016-104815</v>
      </c>
      <c r="B4520" t="str">
        <f>INDEX(Orders[Customer ID], MATCH(A4520, Orders[Order ID],0))</f>
        <v>RB-19570</v>
      </c>
      <c r="C4520" s="4">
        <f>INDEX(Orders[Order Date], MATCH(A4520, Orders[Order ID],0))</f>
        <v>42616</v>
      </c>
      <c r="D4520">
        <f>SUMIF(Orders[Order ID], A4520, Orders[Sales])</f>
        <v>198.744</v>
      </c>
      <c r="I4520" t="s">
        <v>4759</v>
      </c>
      <c r="J4520" t="s">
        <v>645</v>
      </c>
      <c r="K4520">
        <v>42616</v>
      </c>
      <c r="L4520">
        <v>198.744</v>
      </c>
    </row>
    <row r="4521" spans="1:12">
      <c r="A4521" t="str">
        <v>US-2016-105452</v>
      </c>
      <c r="B4521" t="str">
        <f>INDEX(Orders[Customer ID], MATCH(A4521, Orders[Order ID],0))</f>
        <v>BF-11005</v>
      </c>
      <c r="C4521" s="4">
        <f>INDEX(Orders[Order Date], MATCH(A4521, Orders[Order ID],0))</f>
        <v>42579</v>
      </c>
      <c r="D4521">
        <f>SUMIF(Orders[Order ID], A4521, Orders[Sales])</f>
        <v>327.42</v>
      </c>
      <c r="I4521" t="s">
        <v>4908</v>
      </c>
      <c r="J4521" t="s">
        <v>1050</v>
      </c>
      <c r="K4521">
        <v>42579</v>
      </c>
      <c r="L4521">
        <v>327.42</v>
      </c>
    </row>
    <row r="4522" spans="1:12">
      <c r="A4522" t="str">
        <v>US-2016-105578</v>
      </c>
      <c r="B4522" t="str">
        <f>INDEX(Orders[Customer ID], MATCH(A4522, Orders[Order ID],0))</f>
        <v>MY-17380</v>
      </c>
      <c r="C4522" s="4">
        <f>INDEX(Orders[Order Date], MATCH(A4522, Orders[Order ID],0))</f>
        <v>42520</v>
      </c>
      <c r="D4522">
        <f>SUMIF(Orders[Order ID], A4522, Orders[Sales])</f>
        <v>874.30799999999999</v>
      </c>
      <c r="I4522" t="s">
        <v>5128</v>
      </c>
      <c r="J4522" t="s">
        <v>829</v>
      </c>
      <c r="K4522">
        <v>42520</v>
      </c>
      <c r="L4522">
        <v>874.30799999999999</v>
      </c>
    </row>
    <row r="4523" spans="1:12">
      <c r="A4523" t="str">
        <v>US-2016-106313</v>
      </c>
      <c r="B4523" t="str">
        <f>INDEX(Orders[Customer ID], MATCH(A4523, Orders[Order ID],0))</f>
        <v>DG-13300</v>
      </c>
      <c r="C4523" s="4">
        <f>INDEX(Orders[Order Date], MATCH(A4523, Orders[Order ID],0))</f>
        <v>42604</v>
      </c>
      <c r="D4523">
        <f>SUMIF(Orders[Order ID], A4523, Orders[Sales])</f>
        <v>19.440000000000001</v>
      </c>
      <c r="I4523" t="s">
        <v>4823</v>
      </c>
      <c r="J4523" t="s">
        <v>893</v>
      </c>
      <c r="K4523">
        <v>42604</v>
      </c>
      <c r="L4523">
        <v>19.440000000000001</v>
      </c>
    </row>
    <row r="4524" spans="1:12">
      <c r="A4524" t="str">
        <v>US-2016-106600</v>
      </c>
      <c r="B4524" t="str">
        <f>INDEX(Orders[Customer ID], MATCH(A4524, Orders[Order ID],0))</f>
        <v>RM-19375</v>
      </c>
      <c r="C4524" s="4">
        <f>INDEX(Orders[Order Date], MATCH(A4524, Orders[Order ID],0))</f>
        <v>42468</v>
      </c>
      <c r="D4524">
        <f>SUMIF(Orders[Order ID], A4524, Orders[Sales])</f>
        <v>354.9</v>
      </c>
      <c r="I4524" t="s">
        <v>5321</v>
      </c>
      <c r="J4524" t="s">
        <v>3877</v>
      </c>
      <c r="K4524">
        <v>42468</v>
      </c>
      <c r="L4524">
        <v>354.9</v>
      </c>
    </row>
    <row r="4525" spans="1:12">
      <c r="A4525" t="str">
        <v>US-2016-106677</v>
      </c>
      <c r="B4525" t="str">
        <f>INDEX(Orders[Customer ID], MATCH(A4525, Orders[Order ID],0))</f>
        <v>AS-10285</v>
      </c>
      <c r="C4525" s="4">
        <f>INDEX(Orders[Order Date], MATCH(A4525, Orders[Order ID],0))</f>
        <v>42679</v>
      </c>
      <c r="D4525">
        <f>SUMIF(Orders[Order ID], A4525, Orders[Sales])</f>
        <v>23.988</v>
      </c>
      <c r="I4525" t="s">
        <v>4376</v>
      </c>
      <c r="J4525" t="s">
        <v>460</v>
      </c>
      <c r="K4525">
        <v>42679</v>
      </c>
      <c r="L4525">
        <v>23.988</v>
      </c>
    </row>
    <row r="4526" spans="1:12">
      <c r="A4526" t="str">
        <v>US-2016-107440</v>
      </c>
      <c r="B4526" t="str">
        <f>INDEX(Orders[Customer ID], MATCH(A4526, Orders[Order ID],0))</f>
        <v>BS-11365</v>
      </c>
      <c r="C4526" s="4">
        <f>INDEX(Orders[Order Date], MATCH(A4526, Orders[Order ID],0))</f>
        <v>42476</v>
      </c>
      <c r="D4526">
        <f>SUMIF(Orders[Order ID], A4526, Orders[Sales])</f>
        <v>9135.1899999999987</v>
      </c>
      <c r="I4526" t="s">
        <v>5289</v>
      </c>
      <c r="J4526" t="s">
        <v>5053</v>
      </c>
      <c r="K4526">
        <v>42476</v>
      </c>
      <c r="L4526">
        <v>9135.1899999999987</v>
      </c>
    </row>
    <row r="4527" spans="1:12">
      <c r="A4527" t="str">
        <v>US-2016-108098</v>
      </c>
      <c r="B4527" t="str">
        <f>INDEX(Orders[Customer ID], MATCH(A4527, Orders[Order ID],0))</f>
        <v>CP-12340</v>
      </c>
      <c r="C4527" s="4">
        <f>INDEX(Orders[Order Date], MATCH(A4527, Orders[Order ID],0))</f>
        <v>42657</v>
      </c>
      <c r="D4527">
        <f>SUMIF(Orders[Order ID], A4527, Orders[Sales])</f>
        <v>177</v>
      </c>
      <c r="I4527" t="s">
        <v>4497</v>
      </c>
      <c r="J4527" t="s">
        <v>2790</v>
      </c>
      <c r="K4527">
        <v>42657</v>
      </c>
      <c r="L4527">
        <v>177</v>
      </c>
    </row>
    <row r="4528" spans="1:12">
      <c r="A4528" t="str">
        <v>US-2016-108455</v>
      </c>
      <c r="B4528" t="str">
        <f>INDEX(Orders[Customer ID], MATCH(A4528, Orders[Order ID],0))</f>
        <v>MK-18160</v>
      </c>
      <c r="C4528" s="4">
        <f>INDEX(Orders[Order Date], MATCH(A4528, Orders[Order ID],0))</f>
        <v>42706</v>
      </c>
      <c r="D4528">
        <f>SUMIF(Orders[Order ID], A4528, Orders[Sales])</f>
        <v>100.25</v>
      </c>
      <c r="I4528" t="s">
        <v>4143</v>
      </c>
      <c r="J4528" t="s">
        <v>3360</v>
      </c>
      <c r="K4528">
        <v>42706</v>
      </c>
      <c r="L4528">
        <v>100.25</v>
      </c>
    </row>
    <row r="4529" spans="1:12">
      <c r="A4529" t="str">
        <v>US-2016-108497</v>
      </c>
      <c r="B4529" t="str">
        <f>INDEX(Orders[Customer ID], MATCH(A4529, Orders[Order ID],0))</f>
        <v>MH-17290</v>
      </c>
      <c r="C4529" s="4">
        <f>INDEX(Orders[Order Date], MATCH(A4529, Orders[Order ID],0))</f>
        <v>42535</v>
      </c>
      <c r="D4529">
        <f>SUMIF(Orders[Order ID], A4529, Orders[Sales])</f>
        <v>599.16499999999996</v>
      </c>
      <c r="I4529" t="s">
        <v>5074</v>
      </c>
      <c r="J4529" t="s">
        <v>2499</v>
      </c>
      <c r="K4529">
        <v>42535</v>
      </c>
      <c r="L4529">
        <v>599.16499999999996</v>
      </c>
    </row>
    <row r="4530" spans="1:12">
      <c r="A4530" t="str">
        <v>US-2016-108504</v>
      </c>
      <c r="B4530" t="str">
        <f>INDEX(Orders[Customer ID], MATCH(A4530, Orders[Order ID],0))</f>
        <v>PP-18955</v>
      </c>
      <c r="C4530" s="4">
        <f>INDEX(Orders[Order Date], MATCH(A4530, Orders[Order ID],0))</f>
        <v>42405</v>
      </c>
      <c r="D4530">
        <f>SUMIF(Orders[Order ID], A4530, Orders[Sales])</f>
        <v>2075.5100000000002</v>
      </c>
      <c r="I4530" t="s">
        <v>5486</v>
      </c>
      <c r="J4530" t="s">
        <v>2076</v>
      </c>
      <c r="K4530">
        <v>42405</v>
      </c>
      <c r="L4530">
        <v>2075.5100000000002</v>
      </c>
    </row>
    <row r="4531" spans="1:12">
      <c r="A4531" t="str">
        <v>US-2016-108637</v>
      </c>
      <c r="B4531" t="str">
        <f>INDEX(Orders[Customer ID], MATCH(A4531, Orders[Order ID],0))</f>
        <v>AB-10060</v>
      </c>
      <c r="C4531" s="4">
        <f>INDEX(Orders[Order Date], MATCH(A4531, Orders[Order ID],0))</f>
        <v>42442</v>
      </c>
      <c r="D4531">
        <f>SUMIF(Orders[Order ID], A4531, Orders[Sales])</f>
        <v>334.2</v>
      </c>
      <c r="I4531" t="s">
        <v>5399</v>
      </c>
      <c r="J4531" t="s">
        <v>1443</v>
      </c>
      <c r="K4531">
        <v>42442</v>
      </c>
      <c r="L4531">
        <v>334.2</v>
      </c>
    </row>
    <row r="4532" spans="1:12">
      <c r="A4532" t="str">
        <v>US-2016-108777</v>
      </c>
      <c r="B4532" t="str">
        <f>INDEX(Orders[Customer ID], MATCH(A4532, Orders[Order ID],0))</f>
        <v>JM-15655</v>
      </c>
      <c r="C4532" s="4">
        <f>INDEX(Orders[Order Date], MATCH(A4532, Orders[Order ID],0))</f>
        <v>42716</v>
      </c>
      <c r="D4532">
        <f>SUMIF(Orders[Order ID], A4532, Orders[Sales])</f>
        <v>402.64499999999998</v>
      </c>
      <c r="I4532" t="s">
        <v>4051</v>
      </c>
      <c r="J4532" t="s">
        <v>232</v>
      </c>
      <c r="K4532">
        <v>42716</v>
      </c>
      <c r="L4532">
        <v>402.64499999999998</v>
      </c>
    </row>
    <row r="4533" spans="1:12">
      <c r="A4533" t="str">
        <v>US-2016-109260</v>
      </c>
      <c r="B4533" t="str">
        <f>INDEX(Orders[Customer ID], MATCH(A4533, Orders[Order ID],0))</f>
        <v>TN-21040</v>
      </c>
      <c r="C4533" s="4">
        <f>INDEX(Orders[Order Date], MATCH(A4533, Orders[Order ID],0))</f>
        <v>42639</v>
      </c>
      <c r="D4533">
        <f>SUMIF(Orders[Order ID], A4533, Orders[Sales])</f>
        <v>431.976</v>
      </c>
      <c r="I4533" t="s">
        <v>4573</v>
      </c>
      <c r="J4533" t="s">
        <v>1975</v>
      </c>
      <c r="K4533">
        <v>42639</v>
      </c>
      <c r="L4533">
        <v>431.976</v>
      </c>
    </row>
    <row r="4534" spans="1:12">
      <c r="A4534" t="str">
        <v>US-2016-110156</v>
      </c>
      <c r="B4534" t="str">
        <f>INDEX(Orders[Customer ID], MATCH(A4534, Orders[Order ID],0))</f>
        <v>EH-13945</v>
      </c>
      <c r="C4534" s="4">
        <f>INDEX(Orders[Order Date], MATCH(A4534, Orders[Order ID],0))</f>
        <v>42693</v>
      </c>
      <c r="D4534">
        <f>SUMIF(Orders[Order ID], A4534, Orders[Sales])</f>
        <v>296.66800000000001</v>
      </c>
      <c r="I4534" t="s">
        <v>4263</v>
      </c>
      <c r="J4534" t="s">
        <v>3216</v>
      </c>
      <c r="K4534">
        <v>42693</v>
      </c>
      <c r="L4534">
        <v>296.66800000000001</v>
      </c>
    </row>
    <row r="4535" spans="1:12">
      <c r="A4535" t="str">
        <v>US-2016-110170</v>
      </c>
      <c r="B4535" t="str">
        <f>INDEX(Orders[Customer ID], MATCH(A4535, Orders[Order ID],0))</f>
        <v>HM-14860</v>
      </c>
      <c r="C4535" s="4">
        <f>INDEX(Orders[Order Date], MATCH(A4535, Orders[Order ID],0))</f>
        <v>42640</v>
      </c>
      <c r="D4535">
        <f>SUMIF(Orders[Order ID], A4535, Orders[Sales])</f>
        <v>956.66480000000001</v>
      </c>
      <c r="I4535" t="s">
        <v>4561</v>
      </c>
      <c r="J4535" t="s">
        <v>73</v>
      </c>
      <c r="K4535">
        <v>42640</v>
      </c>
      <c r="L4535">
        <v>956.66480000000001</v>
      </c>
    </row>
    <row r="4536" spans="1:12">
      <c r="A4536" t="str">
        <v>US-2016-111290</v>
      </c>
      <c r="B4536" t="str">
        <f>INDEX(Orders[Customer ID], MATCH(A4536, Orders[Order ID],0))</f>
        <v>DK-13375</v>
      </c>
      <c r="C4536" s="4">
        <f>INDEX(Orders[Order Date], MATCH(A4536, Orders[Order ID],0))</f>
        <v>42573</v>
      </c>
      <c r="D4536">
        <f>SUMIF(Orders[Order ID], A4536, Orders[Sales])</f>
        <v>1137.4000000000001</v>
      </c>
      <c r="I4536" t="s">
        <v>4930</v>
      </c>
      <c r="J4536" t="s">
        <v>468</v>
      </c>
      <c r="K4536">
        <v>42573</v>
      </c>
      <c r="L4536">
        <v>1137.4000000000001</v>
      </c>
    </row>
    <row r="4537" spans="1:12">
      <c r="A4537" t="str">
        <v>US-2016-111528</v>
      </c>
      <c r="B4537" t="str">
        <f>INDEX(Orders[Customer ID], MATCH(A4537, Orders[Order ID],0))</f>
        <v>JP-16135</v>
      </c>
      <c r="C4537" s="4">
        <f>INDEX(Orders[Order Date], MATCH(A4537, Orders[Order ID],0))</f>
        <v>42734</v>
      </c>
      <c r="D4537">
        <f>SUMIF(Orders[Order ID], A4537, Orders[Sales])</f>
        <v>487.70400000000001</v>
      </c>
      <c r="I4537" t="s">
        <v>3934</v>
      </c>
      <c r="J4537" t="s">
        <v>2174</v>
      </c>
      <c r="K4537">
        <v>42734</v>
      </c>
      <c r="L4537">
        <v>487.70400000000001</v>
      </c>
    </row>
    <row r="4538" spans="1:12">
      <c r="A4538" t="str">
        <v>US-2016-111563</v>
      </c>
      <c r="B4538" t="str">
        <f>INDEX(Orders[Customer ID], MATCH(A4538, Orders[Order ID],0))</f>
        <v>SM-20005</v>
      </c>
      <c r="C4538" s="4">
        <f>INDEX(Orders[Order Date], MATCH(A4538, Orders[Order ID],0))</f>
        <v>42678</v>
      </c>
      <c r="D4538">
        <f>SUMIF(Orders[Order ID], A4538, Orders[Sales])</f>
        <v>77.488</v>
      </c>
      <c r="I4538" t="s">
        <v>4400</v>
      </c>
      <c r="J4538" t="s">
        <v>4401</v>
      </c>
      <c r="K4538">
        <v>42678</v>
      </c>
      <c r="L4538">
        <v>77.488</v>
      </c>
    </row>
    <row r="4539" spans="1:12">
      <c r="A4539" t="str">
        <v>US-2016-112396</v>
      </c>
      <c r="B4539" t="str">
        <f>INDEX(Orders[Customer ID], MATCH(A4539, Orders[Order ID],0))</f>
        <v>JR-16210</v>
      </c>
      <c r="C4539" s="4">
        <f>INDEX(Orders[Order Date], MATCH(A4539, Orders[Order ID],0))</f>
        <v>42409</v>
      </c>
      <c r="D4539">
        <f>SUMIF(Orders[Order ID], A4539, Orders[Sales])</f>
        <v>121.83</v>
      </c>
      <c r="I4539" t="s">
        <v>5478</v>
      </c>
      <c r="J4539" t="s">
        <v>920</v>
      </c>
      <c r="K4539">
        <v>42409</v>
      </c>
      <c r="L4539">
        <v>121.83</v>
      </c>
    </row>
    <row r="4540" spans="1:12">
      <c r="A4540" t="str">
        <v>US-2016-112970</v>
      </c>
      <c r="B4540" t="str">
        <f>INDEX(Orders[Customer ID], MATCH(A4540, Orders[Order ID],0))</f>
        <v>TB-21250</v>
      </c>
      <c r="C4540" s="4">
        <f>INDEX(Orders[Order Date], MATCH(A4540, Orders[Order ID],0))</f>
        <v>42688</v>
      </c>
      <c r="D4540">
        <f>SUMIF(Orders[Order ID], A4540, Orders[Sales])</f>
        <v>9.84</v>
      </c>
      <c r="I4540" t="s">
        <v>4302</v>
      </c>
      <c r="J4540" t="s">
        <v>3886</v>
      </c>
      <c r="K4540">
        <v>42688</v>
      </c>
      <c r="L4540">
        <v>9.84</v>
      </c>
    </row>
    <row r="4541" spans="1:12">
      <c r="A4541" t="str">
        <v>US-2016-112977</v>
      </c>
      <c r="B4541" t="str">
        <f>INDEX(Orders[Customer ID], MATCH(A4541, Orders[Order ID],0))</f>
        <v>CJ-12010</v>
      </c>
      <c r="C4541" s="4">
        <f>INDEX(Orders[Order Date], MATCH(A4541, Orders[Order ID],0))</f>
        <v>42439</v>
      </c>
      <c r="D4541">
        <f>SUMIF(Orders[Order ID], A4541, Orders[Sales])</f>
        <v>176.78399999999999</v>
      </c>
      <c r="I4541" t="s">
        <v>5414</v>
      </c>
      <c r="J4541" t="s">
        <v>3004</v>
      </c>
      <c r="K4541">
        <v>42439</v>
      </c>
      <c r="L4541">
        <v>176.78399999999999</v>
      </c>
    </row>
    <row r="4542" spans="1:12">
      <c r="A4542" t="str">
        <v>US-2016-113509</v>
      </c>
      <c r="B4542" t="str">
        <f>INDEX(Orders[Customer ID], MATCH(A4542, Orders[Order ID],0))</f>
        <v>PL-18925</v>
      </c>
      <c r="C4542" s="4">
        <f>INDEX(Orders[Order Date], MATCH(A4542, Orders[Order ID],0))</f>
        <v>42444</v>
      </c>
      <c r="D4542">
        <f>SUMIF(Orders[Order ID], A4542, Orders[Sales])</f>
        <v>83.975999999999999</v>
      </c>
      <c r="I4542" t="s">
        <v>5387</v>
      </c>
      <c r="J4542" t="s">
        <v>399</v>
      </c>
      <c r="K4542">
        <v>42444</v>
      </c>
      <c r="L4542">
        <v>83.975999999999999</v>
      </c>
    </row>
    <row r="4543" spans="1:12">
      <c r="A4543" t="str">
        <v>US-2016-113649</v>
      </c>
      <c r="B4543" t="str">
        <f>INDEX(Orders[Customer ID], MATCH(A4543, Orders[Order ID],0))</f>
        <v>HA-14920</v>
      </c>
      <c r="C4543" s="4">
        <f>INDEX(Orders[Order Date], MATCH(A4543, Orders[Order ID],0))</f>
        <v>42591</v>
      </c>
      <c r="D4543">
        <f>SUMIF(Orders[Order ID], A4543, Orders[Sales])</f>
        <v>645.13599999999997</v>
      </c>
      <c r="I4543" t="s">
        <v>4871</v>
      </c>
      <c r="J4543" t="s">
        <v>489</v>
      </c>
      <c r="K4543">
        <v>42591</v>
      </c>
      <c r="L4543">
        <v>645.13599999999997</v>
      </c>
    </row>
    <row r="4544" spans="1:12">
      <c r="A4544" t="str">
        <v>US-2016-113677</v>
      </c>
      <c r="B4544" t="str">
        <f>INDEX(Orders[Customer ID], MATCH(A4544, Orders[Order ID],0))</f>
        <v>CM-12655</v>
      </c>
      <c r="C4544" s="4">
        <f>INDEX(Orders[Order Date], MATCH(A4544, Orders[Order ID],0))</f>
        <v>42687</v>
      </c>
      <c r="D4544">
        <f>SUMIF(Orders[Order ID], A4544, Orders[Sales])</f>
        <v>2294.9</v>
      </c>
      <c r="I4544" t="s">
        <v>4316</v>
      </c>
      <c r="J4544" t="s">
        <v>723</v>
      </c>
      <c r="K4544">
        <v>42687</v>
      </c>
      <c r="L4544">
        <v>2294.9</v>
      </c>
    </row>
    <row r="4545" spans="1:12">
      <c r="A4545" t="str">
        <v>US-2016-113985</v>
      </c>
      <c r="B4545" t="str">
        <f>INDEX(Orders[Customer ID], MATCH(A4545, Orders[Order ID],0))</f>
        <v>KD-16495</v>
      </c>
      <c r="C4545" s="4">
        <f>INDEX(Orders[Order Date], MATCH(A4545, Orders[Order ID],0))</f>
        <v>42706</v>
      </c>
      <c r="D4545">
        <f>SUMIF(Orders[Order ID], A4545, Orders[Sales])</f>
        <v>203.108</v>
      </c>
      <c r="I4545" t="s">
        <v>4144</v>
      </c>
      <c r="J4545" t="s">
        <v>2347</v>
      </c>
      <c r="K4545">
        <v>42706</v>
      </c>
      <c r="L4545">
        <v>203.108</v>
      </c>
    </row>
    <row r="4546" spans="1:12">
      <c r="A4546" t="str">
        <v>US-2016-114013</v>
      </c>
      <c r="B4546" t="str">
        <f>INDEX(Orders[Customer ID], MATCH(A4546, Orders[Order ID],0))</f>
        <v>SC-20770</v>
      </c>
      <c r="C4546" s="4">
        <f>INDEX(Orders[Order Date], MATCH(A4546, Orders[Order ID],0))</f>
        <v>42442</v>
      </c>
      <c r="D4546">
        <f>SUMIF(Orders[Order ID], A4546, Orders[Sales])</f>
        <v>2550.587</v>
      </c>
      <c r="I4546" t="s">
        <v>5402</v>
      </c>
      <c r="J4546" t="s">
        <v>1126</v>
      </c>
      <c r="K4546">
        <v>42442</v>
      </c>
      <c r="L4546">
        <v>2550.587</v>
      </c>
    </row>
    <row r="4547" spans="1:12">
      <c r="A4547" t="str">
        <v>US-2016-114174</v>
      </c>
      <c r="B4547" t="str">
        <f>INDEX(Orders[Customer ID], MATCH(A4547, Orders[Order ID],0))</f>
        <v>AP-10720</v>
      </c>
      <c r="C4547" s="4">
        <f>INDEX(Orders[Order Date], MATCH(A4547, Orders[Order ID],0))</f>
        <v>42621</v>
      </c>
      <c r="D4547">
        <f>SUMIF(Orders[Order ID], A4547, Orders[Sales])</f>
        <v>188.7</v>
      </c>
      <c r="I4547" t="s">
        <v>4702</v>
      </c>
      <c r="J4547" t="s">
        <v>1141</v>
      </c>
      <c r="K4547">
        <v>42621</v>
      </c>
      <c r="L4547">
        <v>188.7</v>
      </c>
    </row>
    <row r="4548" spans="1:12">
      <c r="A4548" t="str">
        <v>US-2016-114230</v>
      </c>
      <c r="B4548" t="str">
        <f>INDEX(Orders[Customer ID], MATCH(A4548, Orders[Order ID],0))</f>
        <v>CM-12235</v>
      </c>
      <c r="C4548" s="4">
        <f>INDEX(Orders[Order Date], MATCH(A4548, Orders[Order ID],0))</f>
        <v>42701</v>
      </c>
      <c r="D4548">
        <f>SUMIF(Orders[Order ID], A4548, Orders[Sales])</f>
        <v>39.808</v>
      </c>
      <c r="I4548" t="s">
        <v>4187</v>
      </c>
      <c r="J4548" t="s">
        <v>4077</v>
      </c>
      <c r="K4548">
        <v>42701</v>
      </c>
      <c r="L4548">
        <v>39.808</v>
      </c>
    </row>
    <row r="4549" spans="1:12">
      <c r="A4549" t="str">
        <v>US-2016-114293</v>
      </c>
      <c r="B4549" t="str">
        <f>INDEX(Orders[Customer ID], MATCH(A4549, Orders[Order ID],0))</f>
        <v>JH-16180</v>
      </c>
      <c r="C4549" s="4">
        <f>INDEX(Orders[Order Date], MATCH(A4549, Orders[Order ID],0))</f>
        <v>42695</v>
      </c>
      <c r="D4549">
        <f>SUMIF(Orders[Order ID], A4549, Orders[Sales])</f>
        <v>195.136</v>
      </c>
      <c r="I4549" t="s">
        <v>4239</v>
      </c>
      <c r="J4549" t="s">
        <v>4240</v>
      </c>
      <c r="K4549">
        <v>42695</v>
      </c>
      <c r="L4549">
        <v>195.136</v>
      </c>
    </row>
    <row r="4550" spans="1:12">
      <c r="A4550" t="str">
        <v>US-2016-114622</v>
      </c>
      <c r="B4550" t="str">
        <f>INDEX(Orders[Customer ID], MATCH(A4550, Orders[Order ID],0))</f>
        <v>JR-16210</v>
      </c>
      <c r="C4550" s="4">
        <f>INDEX(Orders[Order Date], MATCH(A4550, Orders[Order ID],0))</f>
        <v>42470</v>
      </c>
      <c r="D4550">
        <f>SUMIF(Orders[Order ID], A4550, Orders[Sales])</f>
        <v>8.9039999999999999</v>
      </c>
      <c r="I4550" t="s">
        <v>5306</v>
      </c>
      <c r="J4550" t="s">
        <v>920</v>
      </c>
      <c r="K4550">
        <v>42470</v>
      </c>
      <c r="L4550">
        <v>8.9039999999999999</v>
      </c>
    </row>
    <row r="4551" spans="1:12">
      <c r="A4551" t="str">
        <v>US-2016-114776</v>
      </c>
      <c r="B4551" t="str">
        <f>INDEX(Orders[Customer ID], MATCH(A4551, Orders[Order ID],0))</f>
        <v>GG-14650</v>
      </c>
      <c r="C4551" s="4">
        <f>INDEX(Orders[Order Date], MATCH(A4551, Orders[Order ID],0))</f>
        <v>42710</v>
      </c>
      <c r="D4551">
        <f>SUMIF(Orders[Order ID], A4551, Orders[Sales])</f>
        <v>19.440000000000001</v>
      </c>
      <c r="I4551" t="s">
        <v>4105</v>
      </c>
      <c r="J4551" t="s">
        <v>1182</v>
      </c>
      <c r="K4551">
        <v>42710</v>
      </c>
      <c r="L4551">
        <v>19.440000000000001</v>
      </c>
    </row>
    <row r="4552" spans="1:12">
      <c r="A4552" t="str">
        <v>US-2016-114888</v>
      </c>
      <c r="B4552" t="str">
        <f>INDEX(Orders[Customer ID], MATCH(A4552, Orders[Order ID],0))</f>
        <v>CC-12430</v>
      </c>
      <c r="C4552" s="4">
        <f>INDEX(Orders[Order Date], MATCH(A4552, Orders[Order ID],0))</f>
        <v>42632</v>
      </c>
      <c r="D4552">
        <f>SUMIF(Orders[Order ID], A4552, Orders[Sales])</f>
        <v>18.192</v>
      </c>
      <c r="I4552" t="s">
        <v>4632</v>
      </c>
      <c r="J4552" t="s">
        <v>16</v>
      </c>
      <c r="K4552">
        <v>42632</v>
      </c>
      <c r="L4552">
        <v>18.192</v>
      </c>
    </row>
    <row r="4553" spans="1:12">
      <c r="A4553" t="str">
        <v>US-2016-115441</v>
      </c>
      <c r="B4553" t="str">
        <f>INDEX(Orders[Customer ID], MATCH(A4553, Orders[Order ID],0))</f>
        <v>SH-19975</v>
      </c>
      <c r="C4553" s="4">
        <f>INDEX(Orders[Order Date], MATCH(A4553, Orders[Order ID],0))</f>
        <v>42576</v>
      </c>
      <c r="D4553">
        <f>SUMIF(Orders[Order ID], A4553, Orders[Sales])</f>
        <v>941.18000000000006</v>
      </c>
      <c r="I4553" t="s">
        <v>4919</v>
      </c>
      <c r="J4553" t="s">
        <v>836</v>
      </c>
      <c r="K4553">
        <v>42576</v>
      </c>
      <c r="L4553">
        <v>941.18000000000006</v>
      </c>
    </row>
    <row r="4554" spans="1:12">
      <c r="A4554" t="str">
        <v>US-2016-115455</v>
      </c>
      <c r="B4554" t="str">
        <f>INDEX(Orders[Customer ID], MATCH(A4554, Orders[Order ID],0))</f>
        <v>SE-20110</v>
      </c>
      <c r="C4554" s="4">
        <f>INDEX(Orders[Order Date], MATCH(A4554, Orders[Order ID],0))</f>
        <v>42621</v>
      </c>
      <c r="D4554">
        <f>SUMIF(Orders[Order ID], A4554, Orders[Sales])</f>
        <v>615.60599999999999</v>
      </c>
      <c r="I4554" t="s">
        <v>4703</v>
      </c>
      <c r="J4554" t="s">
        <v>284</v>
      </c>
      <c r="K4554">
        <v>42621</v>
      </c>
      <c r="L4554">
        <v>615.60599999999999</v>
      </c>
    </row>
    <row r="4555" spans="1:12">
      <c r="A4555" t="str">
        <v>US-2016-115819</v>
      </c>
      <c r="B4555" t="str">
        <f>INDEX(Orders[Customer ID], MATCH(A4555, Orders[Order ID],0))</f>
        <v>JO-15280</v>
      </c>
      <c r="C4555" s="4">
        <f>INDEX(Orders[Order Date], MATCH(A4555, Orders[Order ID],0))</f>
        <v>42479</v>
      </c>
      <c r="D4555">
        <f>SUMIF(Orders[Order ID], A4555, Orders[Sales])</f>
        <v>156.51600000000002</v>
      </c>
      <c r="I4555" t="s">
        <v>5277</v>
      </c>
      <c r="J4555" t="s">
        <v>1998</v>
      </c>
      <c r="K4555">
        <v>42479</v>
      </c>
      <c r="L4555">
        <v>156.51600000000002</v>
      </c>
    </row>
    <row r="4556" spans="1:12">
      <c r="A4556" t="str">
        <v>US-2016-115952</v>
      </c>
      <c r="B4556" t="str">
        <f>INDEX(Orders[Customer ID], MATCH(A4556, Orders[Order ID],0))</f>
        <v>JH-15910</v>
      </c>
      <c r="C4556" s="4">
        <f>INDEX(Orders[Order Date], MATCH(A4556, Orders[Order ID],0))</f>
        <v>42649</v>
      </c>
      <c r="D4556">
        <f>SUMIF(Orders[Order ID], A4556, Orders[Sales])</f>
        <v>28.85</v>
      </c>
      <c r="I4556" t="s">
        <v>4527</v>
      </c>
      <c r="J4556" t="s">
        <v>1094</v>
      </c>
      <c r="K4556">
        <v>42649</v>
      </c>
      <c r="L4556">
        <v>28.85</v>
      </c>
    </row>
    <row r="4557" spans="1:12">
      <c r="A4557" t="str">
        <v>US-2016-116365</v>
      </c>
      <c r="B4557" t="str">
        <f>INDEX(Orders[Customer ID], MATCH(A4557, Orders[Order ID],0))</f>
        <v>CA-12310</v>
      </c>
      <c r="C4557" s="4">
        <f>INDEX(Orders[Order Date], MATCH(A4557, Orders[Order ID],0))</f>
        <v>42372</v>
      </c>
      <c r="D4557">
        <f>SUMIF(Orders[Order ID], A4557, Orders[Sales])</f>
        <v>376.64</v>
      </c>
      <c r="I4557" t="s">
        <v>5549</v>
      </c>
      <c r="J4557" t="s">
        <v>366</v>
      </c>
      <c r="K4557">
        <v>42372</v>
      </c>
      <c r="L4557">
        <v>376.64</v>
      </c>
    </row>
    <row r="4558" spans="1:12">
      <c r="A4558" t="str">
        <v>US-2016-116400</v>
      </c>
      <c r="B4558" t="str">
        <f>INDEX(Orders[Customer ID], MATCH(A4558, Orders[Order ID],0))</f>
        <v>EB-13930</v>
      </c>
      <c r="C4558" s="4">
        <f>INDEX(Orders[Order Date], MATCH(A4558, Orders[Order ID],0))</f>
        <v>42665</v>
      </c>
      <c r="D4558">
        <f>SUMIF(Orders[Order ID], A4558, Orders[Sales])</f>
        <v>39.92</v>
      </c>
      <c r="I4558" t="s">
        <v>4459</v>
      </c>
      <c r="J4558" t="s">
        <v>2806</v>
      </c>
      <c r="K4558">
        <v>42665</v>
      </c>
      <c r="L4558">
        <v>39.92</v>
      </c>
    </row>
    <row r="4559" spans="1:12">
      <c r="A4559" t="str">
        <v>US-2016-116442</v>
      </c>
      <c r="B4559" t="str">
        <f>INDEX(Orders[Customer ID], MATCH(A4559, Orders[Order ID],0))</f>
        <v>BP-11230</v>
      </c>
      <c r="C4559" s="4">
        <f>INDEX(Orders[Order Date], MATCH(A4559, Orders[Order ID],0))</f>
        <v>42719</v>
      </c>
      <c r="D4559">
        <f>SUMIF(Orders[Order ID], A4559, Orders[Sales])</f>
        <v>14.76</v>
      </c>
      <c r="I4559" t="s">
        <v>4040</v>
      </c>
      <c r="J4559" t="s">
        <v>1045</v>
      </c>
      <c r="K4559">
        <v>42719</v>
      </c>
      <c r="L4559">
        <v>14.76</v>
      </c>
    </row>
    <row r="4560" spans="1:12">
      <c r="A4560" t="str">
        <v>US-2016-116729</v>
      </c>
      <c r="B4560" t="str">
        <f>INDEX(Orders[Customer ID], MATCH(A4560, Orders[Order ID],0))</f>
        <v>GK-14620</v>
      </c>
      <c r="C4560" s="4">
        <f>INDEX(Orders[Order Date], MATCH(A4560, Orders[Order ID],0))</f>
        <v>42729</v>
      </c>
      <c r="D4560">
        <f>SUMIF(Orders[Order ID], A4560, Orders[Sales])</f>
        <v>2875.5439999999999</v>
      </c>
      <c r="I4560" t="s">
        <v>3971</v>
      </c>
      <c r="J4560" t="s">
        <v>2349</v>
      </c>
      <c r="K4560">
        <v>42729</v>
      </c>
      <c r="L4560">
        <v>2875.5439999999999</v>
      </c>
    </row>
    <row r="4561" spans="1:12">
      <c r="A4561" t="str">
        <v>US-2016-117037</v>
      </c>
      <c r="B4561" t="str">
        <f>INDEX(Orders[Customer ID], MATCH(A4561, Orders[Order ID],0))</f>
        <v>LW-17215</v>
      </c>
      <c r="C4561" s="4">
        <f>INDEX(Orders[Order Date], MATCH(A4561, Orders[Order ID],0))</f>
        <v>42507</v>
      </c>
      <c r="D4561">
        <f>SUMIF(Orders[Order ID], A4561, Orders[Sales])</f>
        <v>63.921999999999997</v>
      </c>
      <c r="I4561" t="s">
        <v>5186</v>
      </c>
      <c r="J4561" t="s">
        <v>575</v>
      </c>
      <c r="K4561">
        <v>42507</v>
      </c>
      <c r="L4561">
        <v>63.921999999999997</v>
      </c>
    </row>
    <row r="4562" spans="1:12">
      <c r="A4562" t="str">
        <v>US-2016-117387</v>
      </c>
      <c r="B4562" t="str">
        <f>INDEX(Orders[Customer ID], MATCH(A4562, Orders[Order ID],0))</f>
        <v>PA-19060</v>
      </c>
      <c r="C4562" s="4">
        <f>INDEX(Orders[Order Date], MATCH(A4562, Orders[Order ID],0))</f>
        <v>42670</v>
      </c>
      <c r="D4562">
        <f>SUMIF(Orders[Order ID], A4562, Orders[Sales])</f>
        <v>67.135999999999996</v>
      </c>
      <c r="I4562" t="s">
        <v>4443</v>
      </c>
      <c r="J4562" t="s">
        <v>2201</v>
      </c>
      <c r="K4562">
        <v>42670</v>
      </c>
      <c r="L4562">
        <v>67.135999999999996</v>
      </c>
    </row>
    <row r="4563" spans="1:12">
      <c r="A4563" t="str">
        <v>US-2016-117541</v>
      </c>
      <c r="B4563" t="str">
        <f>INDEX(Orders[Customer ID], MATCH(A4563, Orders[Order ID],0))</f>
        <v>JM-16195</v>
      </c>
      <c r="C4563" s="4">
        <f>INDEX(Orders[Order Date], MATCH(A4563, Orders[Order ID],0))</f>
        <v>42688</v>
      </c>
      <c r="D4563">
        <f>SUMIF(Orders[Order ID], A4563, Orders[Sales])</f>
        <v>36.370000000000005</v>
      </c>
      <c r="I4563" t="s">
        <v>4303</v>
      </c>
      <c r="J4563" t="s">
        <v>1531</v>
      </c>
      <c r="K4563">
        <v>42688</v>
      </c>
      <c r="L4563">
        <v>36.370000000000005</v>
      </c>
    </row>
    <row r="4564" spans="1:12">
      <c r="A4564" t="str">
        <v>US-2016-117793</v>
      </c>
      <c r="B4564" t="str">
        <f>INDEX(Orders[Customer ID], MATCH(A4564, Orders[Order ID],0))</f>
        <v>MA-17560</v>
      </c>
      <c r="C4564" s="4">
        <f>INDEX(Orders[Order Date], MATCH(A4564, Orders[Order ID],0))</f>
        <v>42605</v>
      </c>
      <c r="D4564">
        <f>SUMIF(Orders[Order ID], A4564, Orders[Sales])</f>
        <v>79.740000000000009</v>
      </c>
      <c r="I4564" t="s">
        <v>4819</v>
      </c>
      <c r="J4564" t="s">
        <v>1631</v>
      </c>
      <c r="K4564">
        <v>42605</v>
      </c>
      <c r="L4564">
        <v>79.740000000000009</v>
      </c>
    </row>
    <row r="4565" spans="1:12">
      <c r="A4565" t="str">
        <v>US-2016-118780</v>
      </c>
      <c r="B4565" t="str">
        <f>INDEX(Orders[Customer ID], MATCH(A4565, Orders[Order ID],0))</f>
        <v>PN-18775</v>
      </c>
      <c r="C4565" s="4">
        <f>INDEX(Orders[Order Date], MATCH(A4565, Orders[Order ID],0))</f>
        <v>42623</v>
      </c>
      <c r="D4565">
        <f>SUMIF(Orders[Order ID], A4565, Orders[Sales])</f>
        <v>66.17</v>
      </c>
      <c r="I4565" t="s">
        <v>4690</v>
      </c>
      <c r="J4565" t="s">
        <v>858</v>
      </c>
      <c r="K4565">
        <v>42623</v>
      </c>
      <c r="L4565">
        <v>66.17</v>
      </c>
    </row>
    <row r="4566" spans="1:12">
      <c r="A4566" t="str">
        <v>US-2016-119046</v>
      </c>
      <c r="B4566" t="str">
        <f>INDEX(Orders[Customer ID], MATCH(A4566, Orders[Order ID],0))</f>
        <v>EH-13765</v>
      </c>
      <c r="C4566" s="4">
        <f>INDEX(Orders[Order Date], MATCH(A4566, Orders[Order ID],0))</f>
        <v>42523</v>
      </c>
      <c r="D4566">
        <f>SUMIF(Orders[Order ID], A4566, Orders[Sales])</f>
        <v>93.06</v>
      </c>
      <c r="I4566" t="s">
        <v>5125</v>
      </c>
      <c r="J4566" t="s">
        <v>2635</v>
      </c>
      <c r="K4566">
        <v>42523</v>
      </c>
      <c r="L4566">
        <v>93.06</v>
      </c>
    </row>
    <row r="4567" spans="1:12">
      <c r="A4567" t="str">
        <v>US-2016-119270</v>
      </c>
      <c r="B4567" t="str">
        <f>INDEX(Orders[Customer ID], MATCH(A4567, Orders[Order ID],0))</f>
        <v>SW-20245</v>
      </c>
      <c r="C4567" s="4">
        <f>INDEX(Orders[Order Date], MATCH(A4567, Orders[Order ID],0))</f>
        <v>42441</v>
      </c>
      <c r="D4567">
        <f>SUMIF(Orders[Order ID], A4567, Orders[Sales])</f>
        <v>19.98</v>
      </c>
      <c r="I4567" t="s">
        <v>5408</v>
      </c>
      <c r="J4567" t="s">
        <v>1855</v>
      </c>
      <c r="K4567">
        <v>42441</v>
      </c>
      <c r="L4567">
        <v>19.98</v>
      </c>
    </row>
    <row r="4568" spans="1:12">
      <c r="A4568" t="str">
        <v>US-2016-119298</v>
      </c>
      <c r="B4568" t="str">
        <f>INDEX(Orders[Customer ID], MATCH(A4568, Orders[Order ID],0))</f>
        <v>EP-13915</v>
      </c>
      <c r="C4568" s="4">
        <f>INDEX(Orders[Order Date], MATCH(A4568, Orders[Order ID],0))</f>
        <v>42699</v>
      </c>
      <c r="D4568">
        <f>SUMIF(Orders[Order ID], A4568, Orders[Sales])</f>
        <v>59.98</v>
      </c>
      <c r="I4568" t="s">
        <v>4208</v>
      </c>
      <c r="J4568" t="s">
        <v>328</v>
      </c>
      <c r="K4568">
        <v>42699</v>
      </c>
      <c r="L4568">
        <v>59.98</v>
      </c>
    </row>
    <row r="4569" spans="1:12">
      <c r="A4569" t="str">
        <v>US-2016-120460</v>
      </c>
      <c r="B4569" t="str">
        <f>INDEX(Orders[Customer ID], MATCH(A4569, Orders[Order ID],0))</f>
        <v>BF-11170</v>
      </c>
      <c r="C4569" s="4">
        <f>INDEX(Orders[Order Date], MATCH(A4569, Orders[Order ID],0))</f>
        <v>42490</v>
      </c>
      <c r="D4569">
        <f>SUMIF(Orders[Order ID], A4569, Orders[Sales])</f>
        <v>22.608000000000001</v>
      </c>
      <c r="I4569" t="s">
        <v>5250</v>
      </c>
      <c r="J4569" t="s">
        <v>431</v>
      </c>
      <c r="K4569">
        <v>42490</v>
      </c>
      <c r="L4569">
        <v>22.608000000000001</v>
      </c>
    </row>
    <row r="4570" spans="1:12">
      <c r="A4570" t="str">
        <v>US-2016-120929</v>
      </c>
      <c r="B4570" t="str">
        <f>INDEX(Orders[Customer ID], MATCH(A4570, Orders[Order ID],0))</f>
        <v>RO-19780</v>
      </c>
      <c r="C4570" s="4">
        <f>INDEX(Orders[Order Date], MATCH(A4570, Orders[Order ID],0))</f>
        <v>42447</v>
      </c>
      <c r="D4570">
        <f>SUMIF(Orders[Order ID], A4570, Orders[Sales])</f>
        <v>189.88200000000001</v>
      </c>
      <c r="I4570" t="s">
        <v>5381</v>
      </c>
      <c r="J4570" t="s">
        <v>967</v>
      </c>
      <c r="K4570">
        <v>42447</v>
      </c>
      <c r="L4570">
        <v>189.88200000000001</v>
      </c>
    </row>
    <row r="4571" spans="1:12">
      <c r="A4571" t="str">
        <v>US-2016-121013</v>
      </c>
      <c r="B4571" t="str">
        <f>INDEX(Orders[Customer ID], MATCH(A4571, Orders[Order ID],0))</f>
        <v>MM-17920</v>
      </c>
      <c r="C4571" s="4">
        <f>INDEX(Orders[Order Date], MATCH(A4571, Orders[Order ID],0))</f>
        <v>42618</v>
      </c>
      <c r="D4571">
        <f>SUMIF(Orders[Order ID], A4571, Orders[Sales])</f>
        <v>1678</v>
      </c>
      <c r="I4571" t="s">
        <v>4734</v>
      </c>
      <c r="J4571" t="s">
        <v>197</v>
      </c>
      <c r="K4571">
        <v>42618</v>
      </c>
      <c r="L4571">
        <v>1678</v>
      </c>
    </row>
    <row r="4572" spans="1:12">
      <c r="A4572" t="str">
        <v>US-2016-122182</v>
      </c>
      <c r="B4572" t="str">
        <f>INDEX(Orders[Customer ID], MATCH(A4572, Orders[Order ID],0))</f>
        <v>BD-11770</v>
      </c>
      <c r="C4572" s="4">
        <f>INDEX(Orders[Order Date], MATCH(A4572, Orders[Order ID],0))</f>
        <v>42439</v>
      </c>
      <c r="D4572">
        <f>SUMIF(Orders[Order ID], A4572, Orders[Sales])</f>
        <v>39.991999999999997</v>
      </c>
      <c r="I4572" t="s">
        <v>5415</v>
      </c>
      <c r="J4572" t="s">
        <v>3801</v>
      </c>
      <c r="K4572">
        <v>42439</v>
      </c>
      <c r="L4572">
        <v>39.991999999999997</v>
      </c>
    </row>
    <row r="4573" spans="1:12">
      <c r="A4573" t="str">
        <v>US-2016-122245</v>
      </c>
      <c r="B4573" t="str">
        <f>INDEX(Orders[Customer ID], MATCH(A4573, Orders[Order ID],0))</f>
        <v>AB-10105</v>
      </c>
      <c r="C4573" s="4">
        <f>INDEX(Orders[Order Date], MATCH(A4573, Orders[Order ID],0))</f>
        <v>42638</v>
      </c>
      <c r="D4573">
        <f>SUMIF(Orders[Order ID], A4573, Orders[Sales])</f>
        <v>393.16500000000002</v>
      </c>
      <c r="I4573" t="s">
        <v>4577</v>
      </c>
      <c r="J4573" t="s">
        <v>1115</v>
      </c>
      <c r="K4573">
        <v>42638</v>
      </c>
      <c r="L4573">
        <v>393.16500000000002</v>
      </c>
    </row>
    <row r="4574" spans="1:12">
      <c r="A4574" t="str">
        <v>US-2016-123470</v>
      </c>
      <c r="B4574" t="str">
        <f>INDEX(Orders[Customer ID], MATCH(A4574, Orders[Order ID],0))</f>
        <v>ME-17725</v>
      </c>
      <c r="C4574" s="4">
        <f>INDEX(Orders[Order Date], MATCH(A4574, Orders[Order ID],0))</f>
        <v>42597</v>
      </c>
      <c r="D4574">
        <f>SUMIF(Orders[Order ID], A4574, Orders[Sales])</f>
        <v>141.21</v>
      </c>
      <c r="I4574" t="s">
        <v>4844</v>
      </c>
      <c r="J4574" t="s">
        <v>772</v>
      </c>
      <c r="K4574">
        <v>42597</v>
      </c>
      <c r="L4574">
        <v>141.21</v>
      </c>
    </row>
    <row r="4575" spans="1:12">
      <c r="A4575" t="str">
        <v>US-2016-123610</v>
      </c>
      <c r="B4575" t="str">
        <f>INDEX(Orders[Customer ID], MATCH(A4575, Orders[Order ID],0))</f>
        <v>VM-21835</v>
      </c>
      <c r="C4575" s="4">
        <f>INDEX(Orders[Order Date], MATCH(A4575, Orders[Order ID],0))</f>
        <v>42502</v>
      </c>
      <c r="D4575">
        <f>SUMIF(Orders[Order ID], A4575, Orders[Sales])</f>
        <v>128.66999999999999</v>
      </c>
      <c r="I4575" t="s">
        <v>5203</v>
      </c>
      <c r="J4575" t="s">
        <v>2441</v>
      </c>
      <c r="K4575">
        <v>42502</v>
      </c>
      <c r="L4575">
        <v>128.66999999999999</v>
      </c>
    </row>
    <row r="4576" spans="1:12">
      <c r="A4576" t="str">
        <v>US-2016-123750</v>
      </c>
      <c r="B4576" t="str">
        <f>INDEX(Orders[Customer ID], MATCH(A4576, Orders[Order ID],0))</f>
        <v>RB-19795</v>
      </c>
      <c r="C4576" s="4">
        <f>INDEX(Orders[Order Date], MATCH(A4576, Orders[Order ID],0))</f>
        <v>42475</v>
      </c>
      <c r="D4576">
        <f>SUMIF(Orders[Order ID], A4576, Orders[Sales])</f>
        <v>895.06</v>
      </c>
      <c r="I4576" t="s">
        <v>5293</v>
      </c>
      <c r="J4576" t="s">
        <v>884</v>
      </c>
      <c r="K4576">
        <v>42475</v>
      </c>
      <c r="L4576">
        <v>895.06</v>
      </c>
    </row>
    <row r="4577" spans="1:12">
      <c r="A4577" t="str">
        <v>US-2016-124163</v>
      </c>
      <c r="B4577" t="str">
        <f>INDEX(Orders[Customer ID], MATCH(A4577, Orders[Order ID],0))</f>
        <v>SC-20695</v>
      </c>
      <c r="C4577" s="4">
        <f>INDEX(Orders[Order Date], MATCH(A4577, Orders[Order ID],0))</f>
        <v>42638</v>
      </c>
      <c r="D4577">
        <f>SUMIF(Orders[Order ID], A4577, Orders[Sales])</f>
        <v>773.59</v>
      </c>
      <c r="I4577" t="s">
        <v>4582</v>
      </c>
      <c r="J4577" t="s">
        <v>1962</v>
      </c>
      <c r="K4577">
        <v>42638</v>
      </c>
      <c r="L4577">
        <v>773.59</v>
      </c>
    </row>
    <row r="4578" spans="1:12">
      <c r="A4578" t="str">
        <v>US-2016-125402</v>
      </c>
      <c r="B4578" t="str">
        <f>INDEX(Orders[Customer ID], MATCH(A4578, Orders[Order ID],0))</f>
        <v>DL-12865</v>
      </c>
      <c r="C4578" s="4">
        <f>INDEX(Orders[Order Date], MATCH(A4578, Orders[Order ID],0))</f>
        <v>42638</v>
      </c>
      <c r="D4578">
        <f>SUMIF(Orders[Order ID], A4578, Orders[Sales])</f>
        <v>1059.088</v>
      </c>
      <c r="I4578" t="s">
        <v>4586</v>
      </c>
      <c r="J4578" t="s">
        <v>2150</v>
      </c>
      <c r="K4578">
        <v>42638</v>
      </c>
      <c r="L4578">
        <v>1059.088</v>
      </c>
    </row>
    <row r="4579" spans="1:12">
      <c r="A4579" t="str">
        <v>US-2016-125969</v>
      </c>
      <c r="B4579" t="str">
        <f>INDEX(Orders[Customer ID], MATCH(A4579, Orders[Order ID],0))</f>
        <v>LS-16975</v>
      </c>
      <c r="C4579" s="4">
        <f>INDEX(Orders[Order Date], MATCH(A4579, Orders[Order ID],0))</f>
        <v>42680</v>
      </c>
      <c r="D4579">
        <f>SUMIF(Orders[Order ID], A4579, Orders[Sales])</f>
        <v>319.98400000000004</v>
      </c>
      <c r="I4579" t="s">
        <v>4370</v>
      </c>
      <c r="J4579" t="s">
        <v>491</v>
      </c>
      <c r="K4579">
        <v>42680</v>
      </c>
      <c r="L4579">
        <v>319.98400000000004</v>
      </c>
    </row>
    <row r="4580" spans="1:12">
      <c r="A4580" t="str">
        <v>US-2016-126431</v>
      </c>
      <c r="B4580" t="str">
        <f>INDEX(Orders[Customer ID], MATCH(A4580, Orders[Order ID],0))</f>
        <v>SU-20665</v>
      </c>
      <c r="C4580" s="4">
        <f>INDEX(Orders[Order Date], MATCH(A4580, Orders[Order ID],0))</f>
        <v>42552</v>
      </c>
      <c r="D4580">
        <f>SUMIF(Orders[Order ID], A4580, Orders[Sales])</f>
        <v>136.43</v>
      </c>
      <c r="I4580" t="s">
        <v>5005</v>
      </c>
      <c r="J4580" t="s">
        <v>508</v>
      </c>
      <c r="K4580">
        <v>42552</v>
      </c>
      <c r="L4580">
        <v>136.43</v>
      </c>
    </row>
    <row r="4581" spans="1:12">
      <c r="A4581" t="str">
        <v>US-2016-126452</v>
      </c>
      <c r="B4581" t="str">
        <f>INDEX(Orders[Customer ID], MATCH(A4581, Orders[Order ID],0))</f>
        <v>SC-20230</v>
      </c>
      <c r="C4581" s="4">
        <f>INDEX(Orders[Order Date], MATCH(A4581, Orders[Order ID],0))</f>
        <v>42603</v>
      </c>
      <c r="D4581">
        <f>SUMIF(Orders[Order ID], A4581, Orders[Sales])</f>
        <v>3339.1219999999998</v>
      </c>
      <c r="I4581" t="s">
        <v>4828</v>
      </c>
      <c r="J4581" t="s">
        <v>2717</v>
      </c>
      <c r="K4581">
        <v>42603</v>
      </c>
      <c r="L4581">
        <v>3339.1219999999998</v>
      </c>
    </row>
    <row r="4582" spans="1:12">
      <c r="A4582" t="str">
        <v>US-2016-126844</v>
      </c>
      <c r="B4582" t="str">
        <f>INDEX(Orders[Customer ID], MATCH(A4582, Orders[Order ID],0))</f>
        <v>BW-11110</v>
      </c>
      <c r="C4582" s="4">
        <f>INDEX(Orders[Order Date], MATCH(A4582, Orders[Order ID],0))</f>
        <v>42651</v>
      </c>
      <c r="D4582">
        <f>SUMIF(Orders[Order ID], A4582, Orders[Sales])</f>
        <v>51.712000000000003</v>
      </c>
      <c r="I4582" t="s">
        <v>4516</v>
      </c>
      <c r="J4582" t="s">
        <v>2524</v>
      </c>
      <c r="K4582">
        <v>42651</v>
      </c>
      <c r="L4582">
        <v>51.712000000000003</v>
      </c>
    </row>
    <row r="4583" spans="1:12">
      <c r="A4583" t="str">
        <v>US-2016-126893</v>
      </c>
      <c r="B4583" t="str">
        <f>INDEX(Orders[Customer ID], MATCH(A4583, Orders[Order ID],0))</f>
        <v>CT-11995</v>
      </c>
      <c r="C4583" s="4">
        <f>INDEX(Orders[Order Date], MATCH(A4583, Orders[Order ID],0))</f>
        <v>42700</v>
      </c>
      <c r="D4583">
        <f>SUMIF(Orders[Order ID], A4583, Orders[Sales])</f>
        <v>494.98200000000003</v>
      </c>
      <c r="I4583" t="s">
        <v>4195</v>
      </c>
      <c r="J4583" t="s">
        <v>2039</v>
      </c>
      <c r="K4583">
        <v>42700</v>
      </c>
      <c r="L4583">
        <v>494.98200000000003</v>
      </c>
    </row>
    <row r="4584" spans="1:12">
      <c r="A4584" t="str">
        <v>US-2016-127334</v>
      </c>
      <c r="B4584" t="str">
        <f>INDEX(Orders[Customer ID], MATCH(A4584, Orders[Order ID],0))</f>
        <v>MP-18175</v>
      </c>
      <c r="C4584" s="4">
        <f>INDEX(Orders[Order Date], MATCH(A4584, Orders[Order ID],0))</f>
        <v>42719</v>
      </c>
      <c r="D4584">
        <f>SUMIF(Orders[Order ID], A4584, Orders[Sales])</f>
        <v>651.36300000000006</v>
      </c>
      <c r="I4584" t="s">
        <v>4041</v>
      </c>
      <c r="J4584" t="s">
        <v>410</v>
      </c>
      <c r="K4584">
        <v>42719</v>
      </c>
      <c r="L4584">
        <v>651.36300000000006</v>
      </c>
    </row>
    <row r="4585" spans="1:12">
      <c r="A4585" t="str">
        <v>US-2016-127425</v>
      </c>
      <c r="B4585" t="str">
        <f>INDEX(Orders[Customer ID], MATCH(A4585, Orders[Order ID],0))</f>
        <v>DR-12880</v>
      </c>
      <c r="C4585" s="4">
        <f>INDEX(Orders[Order Date], MATCH(A4585, Orders[Order ID],0))</f>
        <v>42608</v>
      </c>
      <c r="D4585">
        <f>SUMIF(Orders[Order ID], A4585, Orders[Sales])</f>
        <v>282.95</v>
      </c>
      <c r="I4585" t="s">
        <v>4808</v>
      </c>
      <c r="J4585" t="s">
        <v>99</v>
      </c>
      <c r="K4585">
        <v>42608</v>
      </c>
      <c r="L4585">
        <v>282.95</v>
      </c>
    </row>
    <row r="4586" spans="1:12">
      <c r="A4586" t="str">
        <v>US-2016-127971</v>
      </c>
      <c r="B4586" t="str">
        <f>INDEX(Orders[Customer ID], MATCH(A4586, Orders[Order ID],0))</f>
        <v>DW-13195</v>
      </c>
      <c r="C4586" s="4">
        <f>INDEX(Orders[Order Date], MATCH(A4586, Orders[Order ID],0))</f>
        <v>42694</v>
      </c>
      <c r="D4586">
        <f>SUMIF(Orders[Order ID], A4586, Orders[Sales])</f>
        <v>448.41800000000001</v>
      </c>
      <c r="I4586" t="s">
        <v>4252</v>
      </c>
      <c r="J4586" t="s">
        <v>1686</v>
      </c>
      <c r="K4586">
        <v>42694</v>
      </c>
      <c r="L4586">
        <v>448.41800000000001</v>
      </c>
    </row>
    <row r="4587" spans="1:12">
      <c r="A4587" t="str">
        <v>US-2016-128195</v>
      </c>
      <c r="B4587" t="str">
        <f>INDEX(Orders[Customer ID], MATCH(A4587, Orders[Order ID],0))</f>
        <v>RA-19285</v>
      </c>
      <c r="C4587" s="4">
        <f>INDEX(Orders[Order Date], MATCH(A4587, Orders[Order ID],0))</f>
        <v>42586</v>
      </c>
      <c r="D4587">
        <f>SUMIF(Orders[Order ID], A4587, Orders[Sales])</f>
        <v>3.98</v>
      </c>
      <c r="I4587" t="s">
        <v>4884</v>
      </c>
      <c r="J4587" t="s">
        <v>118</v>
      </c>
      <c r="K4587">
        <v>42586</v>
      </c>
      <c r="L4587">
        <v>3.98</v>
      </c>
    </row>
    <row r="4588" spans="1:12">
      <c r="A4588" t="str">
        <v>US-2016-128293</v>
      </c>
      <c r="B4588" t="str">
        <f>INDEX(Orders[Customer ID], MATCH(A4588, Orders[Order ID],0))</f>
        <v>KC-16255</v>
      </c>
      <c r="C4588" s="4">
        <f>INDEX(Orders[Order Date], MATCH(A4588, Orders[Order ID],0))</f>
        <v>42523</v>
      </c>
      <c r="D4588">
        <f>SUMIF(Orders[Order ID], A4588, Orders[Sales])</f>
        <v>64.784000000000006</v>
      </c>
      <c r="I4588" t="s">
        <v>5124</v>
      </c>
      <c r="J4588" t="s">
        <v>4280</v>
      </c>
      <c r="K4588">
        <v>42523</v>
      </c>
      <c r="L4588">
        <v>64.784000000000006</v>
      </c>
    </row>
    <row r="4589" spans="1:12">
      <c r="A4589" t="str">
        <v>US-2016-128678</v>
      </c>
      <c r="B4589" t="str">
        <f>INDEX(Orders[Customer ID], MATCH(A4589, Orders[Order ID],0))</f>
        <v>RB-19570</v>
      </c>
      <c r="C4589" s="4">
        <f>INDEX(Orders[Order Date], MATCH(A4589, Orders[Order ID],0))</f>
        <v>42628</v>
      </c>
      <c r="D4589">
        <f>SUMIF(Orders[Order ID], A4589, Orders[Sales])</f>
        <v>70.063999999999993</v>
      </c>
      <c r="I4589" t="s">
        <v>4664</v>
      </c>
      <c r="J4589" t="s">
        <v>645</v>
      </c>
      <c r="K4589">
        <v>42628</v>
      </c>
      <c r="L4589">
        <v>70.063999999999993</v>
      </c>
    </row>
    <row r="4590" spans="1:12">
      <c r="A4590" t="str">
        <v>US-2016-128902</v>
      </c>
      <c r="B4590" t="str">
        <f>INDEX(Orders[Customer ID], MATCH(A4590, Orders[Order ID],0))</f>
        <v>MB-18085</v>
      </c>
      <c r="C4590" s="4">
        <f>INDEX(Orders[Order Date], MATCH(A4590, Orders[Order ID],0))</f>
        <v>42440</v>
      </c>
      <c r="D4590">
        <f>SUMIF(Orders[Order ID], A4590, Orders[Sales])</f>
        <v>244.006</v>
      </c>
      <c r="I4590" t="s">
        <v>5410</v>
      </c>
      <c r="J4590" t="s">
        <v>1216</v>
      </c>
      <c r="K4590">
        <v>42440</v>
      </c>
      <c r="L4590">
        <v>244.006</v>
      </c>
    </row>
    <row r="4591" spans="1:12">
      <c r="A4591" t="str">
        <v>US-2016-128909</v>
      </c>
      <c r="B4591" t="str">
        <f>INDEX(Orders[Customer ID], MATCH(A4591, Orders[Order ID],0))</f>
        <v>SP-20545</v>
      </c>
      <c r="C4591" s="4">
        <f>INDEX(Orders[Order Date], MATCH(A4591, Orders[Order ID],0))</f>
        <v>42652</v>
      </c>
      <c r="D4591">
        <f>SUMIF(Orders[Order ID], A4591, Orders[Sales])</f>
        <v>351.96800000000002</v>
      </c>
      <c r="I4591" t="s">
        <v>4514</v>
      </c>
      <c r="J4591" t="s">
        <v>3803</v>
      </c>
      <c r="K4591">
        <v>42652</v>
      </c>
      <c r="L4591">
        <v>351.96800000000002</v>
      </c>
    </row>
    <row r="4592" spans="1:12">
      <c r="A4592" t="str">
        <v>US-2016-129469</v>
      </c>
      <c r="B4592" t="str">
        <f>INDEX(Orders[Customer ID], MATCH(A4592, Orders[Order ID],0))</f>
        <v>KL-16555</v>
      </c>
      <c r="C4592" s="4">
        <f>INDEX(Orders[Order Date], MATCH(A4592, Orders[Order ID],0))</f>
        <v>42636</v>
      </c>
      <c r="D4592">
        <f>SUMIF(Orders[Order ID], A4592, Orders[Sales])</f>
        <v>537.61599999999999</v>
      </c>
      <c r="I4592" t="s">
        <v>4597</v>
      </c>
      <c r="J4592" t="s">
        <v>418</v>
      </c>
      <c r="K4592">
        <v>42636</v>
      </c>
      <c r="L4592">
        <v>537.61599999999999</v>
      </c>
    </row>
    <row r="4593" spans="1:12">
      <c r="A4593" t="str">
        <v>US-2016-131058</v>
      </c>
      <c r="B4593" t="str">
        <f>INDEX(Orders[Customer ID], MATCH(A4593, Orders[Order ID],0))</f>
        <v>EM-14140</v>
      </c>
      <c r="C4593" s="4">
        <f>INDEX(Orders[Order Date], MATCH(A4593, Orders[Order ID],0))</f>
        <v>42731</v>
      </c>
      <c r="D4593">
        <f>SUMIF(Orders[Order ID], A4593, Orders[Sales])</f>
        <v>20.16</v>
      </c>
      <c r="I4593" t="s">
        <v>3956</v>
      </c>
      <c r="J4593" t="s">
        <v>1292</v>
      </c>
      <c r="K4593">
        <v>42731</v>
      </c>
      <c r="L4593">
        <v>20.16</v>
      </c>
    </row>
    <row r="4594" spans="1:12">
      <c r="A4594" t="str">
        <v>US-2016-131114</v>
      </c>
      <c r="B4594" t="str">
        <f>INDEX(Orders[Customer ID], MATCH(A4594, Orders[Order ID],0))</f>
        <v>RW-19630</v>
      </c>
      <c r="C4594" s="4">
        <f>INDEX(Orders[Order Date], MATCH(A4594, Orders[Order ID],0))</f>
        <v>42713</v>
      </c>
      <c r="D4594">
        <f>SUMIF(Orders[Order ID], A4594, Orders[Sales])</f>
        <v>43.963999999999999</v>
      </c>
      <c r="I4594" t="s">
        <v>4088</v>
      </c>
      <c r="J4594" t="s">
        <v>1945</v>
      </c>
      <c r="K4594">
        <v>42713</v>
      </c>
      <c r="L4594">
        <v>43.963999999999999</v>
      </c>
    </row>
    <row r="4595" spans="1:12">
      <c r="A4595" t="str">
        <v>US-2016-131149</v>
      </c>
      <c r="B4595" t="str">
        <f>INDEX(Orders[Customer ID], MATCH(A4595, Orders[Order ID],0))</f>
        <v>LH-17155</v>
      </c>
      <c r="C4595" s="4">
        <f>INDEX(Orders[Order Date], MATCH(A4595, Orders[Order ID],0))</f>
        <v>42561</v>
      </c>
      <c r="D4595">
        <f>SUMIF(Orders[Order ID], A4595, Orders[Sales])</f>
        <v>492.28000000000003</v>
      </c>
      <c r="I4595" t="s">
        <v>4977</v>
      </c>
      <c r="J4595" t="s">
        <v>4071</v>
      </c>
      <c r="K4595">
        <v>42561</v>
      </c>
      <c r="L4595">
        <v>492.28000000000003</v>
      </c>
    </row>
    <row r="4596" spans="1:12">
      <c r="A4596" t="str">
        <v>US-2016-131611</v>
      </c>
      <c r="B4596" t="str">
        <f>INDEX(Orders[Customer ID], MATCH(A4596, Orders[Order ID],0))</f>
        <v>EP-13915</v>
      </c>
      <c r="C4596" s="4">
        <f>INDEX(Orders[Order Date], MATCH(A4596, Orders[Order ID],0))</f>
        <v>42679</v>
      </c>
      <c r="D4596">
        <f>SUMIF(Orders[Order ID], A4596, Orders[Sales])</f>
        <v>2007.9048</v>
      </c>
      <c r="I4596" t="s">
        <v>4377</v>
      </c>
      <c r="J4596" t="s">
        <v>328</v>
      </c>
      <c r="K4596">
        <v>42679</v>
      </c>
      <c r="L4596">
        <v>2007.9048</v>
      </c>
    </row>
    <row r="4597" spans="1:12">
      <c r="A4597" t="str">
        <v>US-2016-131674</v>
      </c>
      <c r="B4597" t="str">
        <f>INDEX(Orders[Customer ID], MATCH(A4597, Orders[Order ID],0))</f>
        <v>NC-18535</v>
      </c>
      <c r="C4597" s="4">
        <f>INDEX(Orders[Order Date], MATCH(A4597, Orders[Order ID],0))</f>
        <v>42703</v>
      </c>
      <c r="D4597">
        <f>SUMIF(Orders[Order ID], A4597, Orders[Sales])</f>
        <v>58.415999999999997</v>
      </c>
      <c r="I4597" t="s">
        <v>4171</v>
      </c>
      <c r="J4597" t="s">
        <v>187</v>
      </c>
      <c r="K4597">
        <v>42703</v>
      </c>
      <c r="L4597">
        <v>58.415999999999997</v>
      </c>
    </row>
    <row r="4598" spans="1:12">
      <c r="A4598" t="str">
        <v>US-2016-131891</v>
      </c>
      <c r="B4598" t="str">
        <f>INDEX(Orders[Customer ID], MATCH(A4598, Orders[Order ID],0))</f>
        <v>PW-19240</v>
      </c>
      <c r="C4598" s="4">
        <f>INDEX(Orders[Order Date], MATCH(A4598, Orders[Order ID],0))</f>
        <v>42580</v>
      </c>
      <c r="D4598">
        <f>SUMIF(Orders[Order ID], A4598, Orders[Sales])</f>
        <v>2.214</v>
      </c>
      <c r="I4598" t="s">
        <v>4900</v>
      </c>
      <c r="J4598" t="s">
        <v>4609</v>
      </c>
      <c r="K4598">
        <v>42580</v>
      </c>
      <c r="L4598">
        <v>2.214</v>
      </c>
    </row>
    <row r="4599" spans="1:12">
      <c r="A4599" t="str">
        <v>US-2016-131912</v>
      </c>
      <c r="B4599" t="str">
        <f>INDEX(Orders[Customer ID], MATCH(A4599, Orders[Order ID],0))</f>
        <v>LH-17155</v>
      </c>
      <c r="C4599" s="4">
        <f>INDEX(Orders[Order Date], MATCH(A4599, Orders[Order ID],0))</f>
        <v>42672</v>
      </c>
      <c r="D4599">
        <f>SUMIF(Orders[Order ID], A4599, Orders[Sales])</f>
        <v>11.744</v>
      </c>
      <c r="I4599" t="s">
        <v>4428</v>
      </c>
      <c r="J4599" t="s">
        <v>4071</v>
      </c>
      <c r="K4599">
        <v>42672</v>
      </c>
      <c r="L4599">
        <v>11.744</v>
      </c>
    </row>
    <row r="4600" spans="1:12">
      <c r="A4600" t="str">
        <v>US-2016-132423</v>
      </c>
      <c r="B4600" t="str">
        <f>INDEX(Orders[Customer ID], MATCH(A4600, Orders[Order ID],0))</f>
        <v>MY-18295</v>
      </c>
      <c r="C4600" s="4">
        <f>INDEX(Orders[Order Date], MATCH(A4600, Orders[Order ID],0))</f>
        <v>42475</v>
      </c>
      <c r="D4600">
        <f>SUMIF(Orders[Order ID], A4600, Orders[Sales])</f>
        <v>41.527999999999999</v>
      </c>
      <c r="I4600" t="s">
        <v>5295</v>
      </c>
      <c r="J4600" t="s">
        <v>1741</v>
      </c>
      <c r="K4600">
        <v>42475</v>
      </c>
      <c r="L4600">
        <v>41.527999999999999</v>
      </c>
    </row>
    <row r="4601" spans="1:12">
      <c r="A4601" t="str">
        <v>US-2016-132577</v>
      </c>
      <c r="B4601" t="str">
        <f>INDEX(Orders[Customer ID], MATCH(A4601, Orders[Order ID],0))</f>
        <v>JE-15475</v>
      </c>
      <c r="C4601" s="4">
        <f>INDEX(Orders[Order Date], MATCH(A4601, Orders[Order ID],0))</f>
        <v>42696</v>
      </c>
      <c r="D4601">
        <f>SUMIF(Orders[Order ID], A4601, Orders[Sales])</f>
        <v>60.440000000000005</v>
      </c>
      <c r="I4601" t="s">
        <v>4237</v>
      </c>
      <c r="J4601" t="s">
        <v>3027</v>
      </c>
      <c r="K4601">
        <v>42696</v>
      </c>
      <c r="L4601">
        <v>60.440000000000005</v>
      </c>
    </row>
    <row r="4602" spans="1:12">
      <c r="A4602" t="str">
        <v>US-2016-132857</v>
      </c>
      <c r="B4602" t="str">
        <f>INDEX(Orders[Customer ID], MATCH(A4602, Orders[Order ID],0))</f>
        <v>CA-12775</v>
      </c>
      <c r="C4602" s="4">
        <f>INDEX(Orders[Order Date], MATCH(A4602, Orders[Order ID],0))</f>
        <v>42715</v>
      </c>
      <c r="D4602">
        <f>SUMIF(Orders[Order ID], A4602, Orders[Sales])</f>
        <v>6.6719999999999997</v>
      </c>
      <c r="I4602" t="s">
        <v>4062</v>
      </c>
      <c r="J4602" t="s">
        <v>2509</v>
      </c>
      <c r="K4602">
        <v>42715</v>
      </c>
      <c r="L4602">
        <v>6.6719999999999997</v>
      </c>
    </row>
    <row r="4603" spans="1:12">
      <c r="A4603" t="str">
        <v>US-2016-133508</v>
      </c>
      <c r="B4603" t="str">
        <f>INDEX(Orders[Customer ID], MATCH(A4603, Orders[Order ID],0))</f>
        <v>SW-20350</v>
      </c>
      <c r="C4603" s="4">
        <f>INDEX(Orders[Order Date], MATCH(A4603, Orders[Order ID],0))</f>
        <v>42477</v>
      </c>
      <c r="D4603">
        <f>SUMIF(Orders[Order ID], A4603, Orders[Sales])</f>
        <v>29.05</v>
      </c>
      <c r="I4603" t="s">
        <v>5285</v>
      </c>
      <c r="J4603" t="s">
        <v>2810</v>
      </c>
      <c r="K4603">
        <v>42477</v>
      </c>
      <c r="L4603">
        <v>29.05</v>
      </c>
    </row>
    <row r="4604" spans="1:12">
      <c r="A4604" t="str">
        <v>US-2016-133879</v>
      </c>
      <c r="B4604" t="str">
        <f>INDEX(Orders[Customer ID], MATCH(A4604, Orders[Order ID],0))</f>
        <v>KT-16465</v>
      </c>
      <c r="C4604" s="4">
        <f>INDEX(Orders[Order Date], MATCH(A4604, Orders[Order ID],0))</f>
        <v>42450</v>
      </c>
      <c r="D4604">
        <f>SUMIF(Orders[Order ID], A4604, Orders[Sales])</f>
        <v>544.99</v>
      </c>
      <c r="I4604" t="s">
        <v>5371</v>
      </c>
      <c r="J4604" t="s">
        <v>4132</v>
      </c>
      <c r="K4604">
        <v>42450</v>
      </c>
      <c r="L4604">
        <v>544.99</v>
      </c>
    </row>
    <row r="4605" spans="1:12">
      <c r="A4605" t="str">
        <v>US-2016-134369</v>
      </c>
      <c r="B4605" t="str">
        <f>INDEX(Orders[Customer ID], MATCH(A4605, Orders[Order ID],0))</f>
        <v>BC-11125</v>
      </c>
      <c r="C4605" s="4">
        <f>INDEX(Orders[Order Date], MATCH(A4605, Orders[Order ID],0))</f>
        <v>42629</v>
      </c>
      <c r="D4605">
        <f>SUMIF(Orders[Order ID], A4605, Orders[Sales])</f>
        <v>12.96</v>
      </c>
      <c r="I4605" t="s">
        <v>4658</v>
      </c>
      <c r="J4605" t="s">
        <v>3104</v>
      </c>
      <c r="K4605">
        <v>42629</v>
      </c>
      <c r="L4605">
        <v>12.96</v>
      </c>
    </row>
    <row r="4606" spans="1:12">
      <c r="A4606" t="str">
        <v>US-2016-134488</v>
      </c>
      <c r="B4606" t="str">
        <f>INDEX(Orders[Customer ID], MATCH(A4606, Orders[Order ID],0))</f>
        <v>PK-19075</v>
      </c>
      <c r="C4606" s="4">
        <f>INDEX(Orders[Order Date], MATCH(A4606, Orders[Order ID],0))</f>
        <v>42637</v>
      </c>
      <c r="D4606">
        <f>SUMIF(Orders[Order ID], A4606, Orders[Sales])</f>
        <v>155.37200000000001</v>
      </c>
      <c r="I4606" t="s">
        <v>4587</v>
      </c>
      <c r="J4606" t="s">
        <v>287</v>
      </c>
      <c r="K4606">
        <v>42637</v>
      </c>
      <c r="L4606">
        <v>155.37200000000001</v>
      </c>
    </row>
    <row r="4607" spans="1:12">
      <c r="A4607" t="str">
        <v>US-2016-134656</v>
      </c>
      <c r="B4607" t="str">
        <f>INDEX(Orders[Customer ID], MATCH(A4607, Orders[Order ID],0))</f>
        <v>MM-18280</v>
      </c>
      <c r="C4607" s="4">
        <f>INDEX(Orders[Order Date], MATCH(A4607, Orders[Order ID],0))</f>
        <v>42641</v>
      </c>
      <c r="D4607">
        <f>SUMIF(Orders[Order ID], A4607, Orders[Sales])</f>
        <v>99.135999999999996</v>
      </c>
      <c r="I4607" t="s">
        <v>4560</v>
      </c>
      <c r="J4607" t="s">
        <v>1898</v>
      </c>
      <c r="K4607">
        <v>42641</v>
      </c>
      <c r="L4607">
        <v>99.135999999999996</v>
      </c>
    </row>
    <row r="4608" spans="1:12">
      <c r="A4608" t="str">
        <v>US-2016-134761</v>
      </c>
      <c r="B4608" t="str">
        <f>INDEX(Orders[Customer ID], MATCH(A4608, Orders[Order ID],0))</f>
        <v>DB-13210</v>
      </c>
      <c r="C4608" s="4">
        <f>INDEX(Orders[Order Date], MATCH(A4608, Orders[Order ID],0))</f>
        <v>42704</v>
      </c>
      <c r="D4608">
        <f>SUMIF(Orders[Order ID], A4608, Orders[Sales])</f>
        <v>36.192</v>
      </c>
      <c r="I4608" t="s">
        <v>4169</v>
      </c>
      <c r="J4608" t="s">
        <v>276</v>
      </c>
      <c r="K4608">
        <v>42704</v>
      </c>
      <c r="L4608">
        <v>36.192</v>
      </c>
    </row>
    <row r="4609" spans="1:12">
      <c r="A4609" t="str">
        <v>US-2016-134908</v>
      </c>
      <c r="B4609" t="str">
        <f>INDEX(Orders[Customer ID], MATCH(A4609, Orders[Order ID],0))</f>
        <v>JS-15940</v>
      </c>
      <c r="C4609" s="4">
        <f>INDEX(Orders[Order Date], MATCH(A4609, Orders[Order ID],0))</f>
        <v>42526</v>
      </c>
      <c r="D4609">
        <f>SUMIF(Orders[Order ID], A4609, Orders[Sales])</f>
        <v>132.16800000000001</v>
      </c>
      <c r="I4609" t="s">
        <v>5113</v>
      </c>
      <c r="J4609" t="s">
        <v>4605</v>
      </c>
      <c r="K4609">
        <v>42526</v>
      </c>
      <c r="L4609">
        <v>132.16800000000001</v>
      </c>
    </row>
    <row r="4610" spans="1:12">
      <c r="A4610" t="str">
        <v>US-2016-135209</v>
      </c>
      <c r="B4610" t="str">
        <f>INDEX(Orders[Customer ID], MATCH(A4610, Orders[Order ID],0))</f>
        <v>MH-17290</v>
      </c>
      <c r="C4610" s="4">
        <f>INDEX(Orders[Order Date], MATCH(A4610, Orders[Order ID],0))</f>
        <v>42733</v>
      </c>
      <c r="D4610">
        <f>SUMIF(Orders[Order ID], A4610, Orders[Sales])</f>
        <v>62.752000000000002</v>
      </c>
      <c r="I4610" t="s">
        <v>3950</v>
      </c>
      <c r="J4610" t="s">
        <v>2499</v>
      </c>
      <c r="K4610">
        <v>42733</v>
      </c>
      <c r="L4610">
        <v>62.752000000000002</v>
      </c>
    </row>
    <row r="4611" spans="1:12">
      <c r="A4611" t="str">
        <v>US-2016-135720</v>
      </c>
      <c r="B4611" t="str">
        <f>INDEX(Orders[Customer ID], MATCH(A4611, Orders[Order ID],0))</f>
        <v>FM-14380</v>
      </c>
      <c r="C4611" s="4">
        <f>INDEX(Orders[Order Date], MATCH(A4611, Orders[Order ID],0))</f>
        <v>42715</v>
      </c>
      <c r="D4611">
        <f>SUMIF(Orders[Order ID], A4611, Orders[Sales])</f>
        <v>663.952</v>
      </c>
      <c r="I4611" t="s">
        <v>4057</v>
      </c>
      <c r="J4611" t="s">
        <v>2686</v>
      </c>
      <c r="K4611">
        <v>42715</v>
      </c>
      <c r="L4611">
        <v>663.952</v>
      </c>
    </row>
    <row r="4612" spans="1:12">
      <c r="A4612" t="str">
        <v>US-2016-135923</v>
      </c>
      <c r="B4612" t="str">
        <f>INDEX(Orders[Customer ID], MATCH(A4612, Orders[Order ID],0))</f>
        <v>CM-11935</v>
      </c>
      <c r="C4612" s="4">
        <f>INDEX(Orders[Order Date], MATCH(A4612, Orders[Order ID],0))</f>
        <v>42391</v>
      </c>
      <c r="D4612">
        <f>SUMIF(Orders[Order ID], A4612, Orders[Sales])</f>
        <v>530.27200000000005</v>
      </c>
      <c r="I4612" t="s">
        <v>5517</v>
      </c>
      <c r="J4612" t="s">
        <v>5518</v>
      </c>
      <c r="K4612">
        <v>42391</v>
      </c>
      <c r="L4612">
        <v>530.27200000000005</v>
      </c>
    </row>
    <row r="4613" spans="1:12">
      <c r="A4613" t="str">
        <v>US-2016-136581</v>
      </c>
      <c r="B4613" t="str">
        <f>INDEX(Orders[Customer ID], MATCH(A4613, Orders[Order ID],0))</f>
        <v>SV-20365</v>
      </c>
      <c r="C4613" s="4">
        <f>INDEX(Orders[Order Date], MATCH(A4613, Orders[Order ID],0))</f>
        <v>42684</v>
      </c>
      <c r="D4613">
        <f>SUMIF(Orders[Order ID], A4613, Orders[Sales])</f>
        <v>31.103999999999999</v>
      </c>
      <c r="I4613" t="s">
        <v>4350</v>
      </c>
      <c r="J4613" t="s">
        <v>2157</v>
      </c>
      <c r="K4613">
        <v>42684</v>
      </c>
      <c r="L4613">
        <v>31.103999999999999</v>
      </c>
    </row>
    <row r="4614" spans="1:12">
      <c r="A4614" t="str">
        <v>US-2016-137295</v>
      </c>
      <c r="B4614" t="str">
        <f>INDEX(Orders[Customer ID], MATCH(A4614, Orders[Order ID],0))</f>
        <v>VS-21820</v>
      </c>
      <c r="C4614" s="4">
        <f>INDEX(Orders[Order Date], MATCH(A4614, Orders[Order ID],0))</f>
        <v>42377</v>
      </c>
      <c r="D4614">
        <f>SUMIF(Orders[Order ID], A4614, Orders[Sales])</f>
        <v>187.22800000000001</v>
      </c>
      <c r="I4614" t="s">
        <v>5542</v>
      </c>
      <c r="J4614" t="s">
        <v>3235</v>
      </c>
      <c r="K4614">
        <v>42377</v>
      </c>
      <c r="L4614">
        <v>187.22800000000001</v>
      </c>
    </row>
    <row r="4615" spans="1:12">
      <c r="A4615" t="str">
        <v>US-2016-137547</v>
      </c>
      <c r="B4615" t="str">
        <f>INDEX(Orders[Customer ID], MATCH(A4615, Orders[Order ID],0))</f>
        <v>EB-13705</v>
      </c>
      <c r="C4615" s="4">
        <f>INDEX(Orders[Order Date], MATCH(A4615, Orders[Order ID],0))</f>
        <v>42436</v>
      </c>
      <c r="D4615">
        <f>SUMIF(Orders[Order ID], A4615, Orders[Sales])</f>
        <v>21.071999999999999</v>
      </c>
      <c r="I4615" t="s">
        <v>5429</v>
      </c>
      <c r="J4615" t="s">
        <v>1283</v>
      </c>
      <c r="K4615">
        <v>42436</v>
      </c>
      <c r="L4615">
        <v>21.071999999999999</v>
      </c>
    </row>
    <row r="4616" spans="1:12">
      <c r="A4616" t="str">
        <v>US-2016-138408</v>
      </c>
      <c r="B4616" t="str">
        <f>INDEX(Orders[Customer ID], MATCH(A4616, Orders[Order ID],0))</f>
        <v>KC-16255</v>
      </c>
      <c r="C4616" s="4">
        <f>INDEX(Orders[Order Date], MATCH(A4616, Orders[Order ID],0))</f>
        <v>42692</v>
      </c>
      <c r="D4616">
        <f>SUMIF(Orders[Order ID], A4616, Orders[Sales])</f>
        <v>1319.96</v>
      </c>
      <c r="I4616" t="s">
        <v>4279</v>
      </c>
      <c r="J4616" t="s">
        <v>4280</v>
      </c>
      <c r="K4616">
        <v>42692</v>
      </c>
      <c r="L4616">
        <v>1319.96</v>
      </c>
    </row>
    <row r="4617" spans="1:12">
      <c r="A4617" t="str">
        <v>US-2016-139087</v>
      </c>
      <c r="B4617" t="str">
        <f>INDEX(Orders[Customer ID], MATCH(A4617, Orders[Order ID],0))</f>
        <v>DK-13375</v>
      </c>
      <c r="C4617" s="4">
        <f>INDEX(Orders[Order Date], MATCH(A4617, Orders[Order ID],0))</f>
        <v>42568</v>
      </c>
      <c r="D4617">
        <f>SUMIF(Orders[Order ID], A4617, Orders[Sales])</f>
        <v>656.4</v>
      </c>
      <c r="I4617" t="s">
        <v>4951</v>
      </c>
      <c r="J4617" t="s">
        <v>468</v>
      </c>
      <c r="K4617">
        <v>42568</v>
      </c>
      <c r="L4617">
        <v>656.4</v>
      </c>
    </row>
    <row r="4618" spans="1:12">
      <c r="A4618" t="str">
        <v>US-2016-139262</v>
      </c>
      <c r="B4618" t="str">
        <f>INDEX(Orders[Customer ID], MATCH(A4618, Orders[Order ID],0))</f>
        <v>LC-16960</v>
      </c>
      <c r="C4618" s="4">
        <f>INDEX(Orders[Order Date], MATCH(A4618, Orders[Order ID],0))</f>
        <v>42421</v>
      </c>
      <c r="D4618">
        <f>SUMIF(Orders[Order ID], A4618, Orders[Sales])</f>
        <v>471.07800000000003</v>
      </c>
      <c r="I4618" t="s">
        <v>5460</v>
      </c>
      <c r="J4618" t="s">
        <v>4486</v>
      </c>
      <c r="K4618">
        <v>42421</v>
      </c>
      <c r="L4618">
        <v>471.07800000000003</v>
      </c>
    </row>
    <row r="4619" spans="1:12">
      <c r="A4619" t="str">
        <v>US-2016-139388</v>
      </c>
      <c r="B4619" t="str">
        <f>INDEX(Orders[Customer ID], MATCH(A4619, Orders[Order ID],0))</f>
        <v>CC-12475</v>
      </c>
      <c r="C4619" s="4">
        <f>INDEX(Orders[Order Date], MATCH(A4619, Orders[Order ID],0))</f>
        <v>42681</v>
      </c>
      <c r="D4619">
        <f>SUMIF(Orders[Order ID], A4619, Orders[Sales])</f>
        <v>14.96</v>
      </c>
      <c r="I4619" t="s">
        <v>4361</v>
      </c>
      <c r="J4619" t="s">
        <v>1055</v>
      </c>
      <c r="K4619">
        <v>42681</v>
      </c>
      <c r="L4619">
        <v>14.96</v>
      </c>
    </row>
    <row r="4620" spans="1:12">
      <c r="A4620" t="str">
        <v>US-2016-139486</v>
      </c>
      <c r="B4620" t="str">
        <f>INDEX(Orders[Customer ID], MATCH(A4620, Orders[Order ID],0))</f>
        <v>LH-17155</v>
      </c>
      <c r="C4620" s="4">
        <f>INDEX(Orders[Order Date], MATCH(A4620, Orders[Order ID],0))</f>
        <v>42511</v>
      </c>
      <c r="D4620">
        <f>SUMIF(Orders[Order ID], A4620, Orders[Sales])</f>
        <v>121.43600000000001</v>
      </c>
      <c r="I4620" t="s">
        <v>5167</v>
      </c>
      <c r="J4620" t="s">
        <v>4071</v>
      </c>
      <c r="K4620">
        <v>42511</v>
      </c>
      <c r="L4620">
        <v>121.43600000000001</v>
      </c>
    </row>
    <row r="4621" spans="1:12">
      <c r="A4621" t="str">
        <v>US-2016-139710</v>
      </c>
      <c r="B4621" t="str">
        <f>INDEX(Orders[Customer ID], MATCH(A4621, Orders[Order ID],0))</f>
        <v>GM-14680</v>
      </c>
      <c r="C4621" s="4">
        <f>INDEX(Orders[Order Date], MATCH(A4621, Orders[Order ID],0))</f>
        <v>42530</v>
      </c>
      <c r="D4621">
        <f>SUMIF(Orders[Order ID], A4621, Orders[Sales])</f>
        <v>177.48</v>
      </c>
      <c r="I4621" t="s">
        <v>5097</v>
      </c>
      <c r="J4621" t="s">
        <v>2741</v>
      </c>
      <c r="K4621">
        <v>42530</v>
      </c>
      <c r="L4621">
        <v>177.48</v>
      </c>
    </row>
    <row r="4622" spans="1:12">
      <c r="A4622" t="str">
        <v>US-2016-140158</v>
      </c>
      <c r="B4622" t="str">
        <f>INDEX(Orders[Customer ID], MATCH(A4622, Orders[Order ID],0))</f>
        <v>DR-12940</v>
      </c>
      <c r="C4622" s="4">
        <f>INDEX(Orders[Order Date], MATCH(A4622, Orders[Order ID],0))</f>
        <v>42647</v>
      </c>
      <c r="D4622">
        <f>SUMIF(Orders[Order ID], A4622, Orders[Sales])</f>
        <v>5549.41</v>
      </c>
      <c r="I4622" t="s">
        <v>4531</v>
      </c>
      <c r="J4622" t="s">
        <v>1364</v>
      </c>
      <c r="K4622">
        <v>42647</v>
      </c>
      <c r="L4622">
        <v>5549.41</v>
      </c>
    </row>
    <row r="4623" spans="1:12">
      <c r="A4623" t="str">
        <v>US-2016-140172</v>
      </c>
      <c r="B4623" t="str">
        <f>INDEX(Orders[Customer ID], MATCH(A4623, Orders[Order ID],0))</f>
        <v>SP-20650</v>
      </c>
      <c r="C4623" s="4">
        <f>INDEX(Orders[Order Date], MATCH(A4623, Orders[Order ID],0))</f>
        <v>42437</v>
      </c>
      <c r="D4623">
        <f>SUMIF(Orders[Order ID], A4623, Orders[Sales])</f>
        <v>221.04400000000001</v>
      </c>
      <c r="I4623" t="s">
        <v>5427</v>
      </c>
      <c r="J4623" t="s">
        <v>4090</v>
      </c>
      <c r="K4623">
        <v>42437</v>
      </c>
      <c r="L4623">
        <v>221.04400000000001</v>
      </c>
    </row>
    <row r="4624" spans="1:12">
      <c r="A4624" t="str">
        <v>US-2016-140809</v>
      </c>
      <c r="B4624" t="str">
        <f>INDEX(Orders[Customer ID], MATCH(A4624, Orders[Order ID],0))</f>
        <v>CK-12760</v>
      </c>
      <c r="C4624" s="4">
        <f>INDEX(Orders[Order Date], MATCH(A4624, Orders[Order ID],0))</f>
        <v>42401</v>
      </c>
      <c r="D4624">
        <f>SUMIF(Orders[Order ID], A4624, Orders[Sales])</f>
        <v>56.45</v>
      </c>
      <c r="I4624" t="s">
        <v>5496</v>
      </c>
      <c r="J4624" t="s">
        <v>1861</v>
      </c>
      <c r="K4624">
        <v>42401</v>
      </c>
      <c r="L4624">
        <v>56.45</v>
      </c>
    </row>
    <row r="4625" spans="1:12">
      <c r="A4625" t="str">
        <v>US-2016-141264</v>
      </c>
      <c r="B4625" t="str">
        <f>INDEX(Orders[Customer ID], MATCH(A4625, Orders[Order ID],0))</f>
        <v>CT-11995</v>
      </c>
      <c r="C4625" s="4">
        <f>INDEX(Orders[Order Date], MATCH(A4625, Orders[Order ID],0))</f>
        <v>42595</v>
      </c>
      <c r="D4625">
        <f>SUMIF(Orders[Order ID], A4625, Orders[Sales])</f>
        <v>244.3</v>
      </c>
      <c r="I4625" t="s">
        <v>4863</v>
      </c>
      <c r="J4625" t="s">
        <v>2039</v>
      </c>
      <c r="K4625">
        <v>42595</v>
      </c>
      <c r="L4625">
        <v>244.3</v>
      </c>
    </row>
    <row r="4626" spans="1:12">
      <c r="A4626" t="str">
        <v>US-2016-141544</v>
      </c>
      <c r="B4626" t="str">
        <f>INDEX(Orders[Customer ID], MATCH(A4626, Orders[Order ID],0))</f>
        <v>PO-18850</v>
      </c>
      <c r="C4626" s="4">
        <f>INDEX(Orders[Order Date], MATCH(A4626, Orders[Order ID],0))</f>
        <v>42612</v>
      </c>
      <c r="D4626">
        <f>SUMIF(Orders[Order ID], A4626, Orders[Sales])</f>
        <v>1269.8699999999999</v>
      </c>
      <c r="I4626" t="s">
        <v>4784</v>
      </c>
      <c r="J4626" t="s">
        <v>103</v>
      </c>
      <c r="K4626">
        <v>42612</v>
      </c>
      <c r="L4626">
        <v>1269.8699999999999</v>
      </c>
    </row>
    <row r="4627" spans="1:12">
      <c r="A4627" t="str">
        <v>US-2016-141880</v>
      </c>
      <c r="B4627" t="str">
        <f>INDEX(Orders[Customer ID], MATCH(A4627, Orders[Order ID],0))</f>
        <v>TC-21475</v>
      </c>
      <c r="C4627" s="4">
        <f>INDEX(Orders[Order Date], MATCH(A4627, Orders[Order ID],0))</f>
        <v>42604</v>
      </c>
      <c r="D4627">
        <f>SUMIF(Orders[Order ID], A4627, Orders[Sales])</f>
        <v>98.328000000000003</v>
      </c>
      <c r="I4627" t="s">
        <v>4824</v>
      </c>
      <c r="J4627" t="s">
        <v>2751</v>
      </c>
      <c r="K4627">
        <v>42604</v>
      </c>
      <c r="L4627">
        <v>98.328000000000003</v>
      </c>
    </row>
    <row r="4628" spans="1:12">
      <c r="A4628" t="str">
        <v>US-2016-142251</v>
      </c>
      <c r="B4628" t="str">
        <f>INDEX(Orders[Customer ID], MATCH(A4628, Orders[Order ID],0))</f>
        <v>FO-14305</v>
      </c>
      <c r="C4628" s="4">
        <f>INDEX(Orders[Order Date], MATCH(A4628, Orders[Order ID],0))</f>
        <v>42674</v>
      </c>
      <c r="D4628">
        <f>SUMIF(Orders[Order ID], A4628, Orders[Sales])</f>
        <v>32.064</v>
      </c>
      <c r="I4628" t="s">
        <v>4420</v>
      </c>
      <c r="J4628" t="s">
        <v>1043</v>
      </c>
      <c r="K4628">
        <v>42674</v>
      </c>
      <c r="L4628">
        <v>32.064</v>
      </c>
    </row>
    <row r="4629" spans="1:12">
      <c r="A4629" t="str">
        <v>US-2016-142685</v>
      </c>
      <c r="B4629" t="str">
        <f>INDEX(Orders[Customer ID], MATCH(A4629, Orders[Order ID],0))</f>
        <v>MG-17695</v>
      </c>
      <c r="C4629" s="4">
        <f>INDEX(Orders[Order Date], MATCH(A4629, Orders[Order ID],0))</f>
        <v>42544</v>
      </c>
      <c r="D4629">
        <f>SUMIF(Orders[Order ID], A4629, Orders[Sales])</f>
        <v>835.17</v>
      </c>
      <c r="I4629" t="s">
        <v>5038</v>
      </c>
      <c r="J4629" t="s">
        <v>5039</v>
      </c>
      <c r="K4629">
        <v>42544</v>
      </c>
      <c r="L4629">
        <v>835.17</v>
      </c>
    </row>
    <row r="4630" spans="1:12">
      <c r="A4630" t="str">
        <v>US-2016-143280</v>
      </c>
      <c r="B4630" t="str">
        <f>INDEX(Orders[Customer ID], MATCH(A4630, Orders[Order ID],0))</f>
        <v>TZ-21580</v>
      </c>
      <c r="C4630" s="4">
        <f>INDEX(Orders[Order Date], MATCH(A4630, Orders[Order ID],0))</f>
        <v>42422</v>
      </c>
      <c r="D4630">
        <f>SUMIF(Orders[Order ID], A4630, Orders[Sales])</f>
        <v>492.84999999999997</v>
      </c>
      <c r="I4630" t="s">
        <v>5456</v>
      </c>
      <c r="J4630" t="s">
        <v>964</v>
      </c>
      <c r="K4630">
        <v>42422</v>
      </c>
      <c r="L4630">
        <v>492.84999999999997</v>
      </c>
    </row>
    <row r="4631" spans="1:12">
      <c r="A4631" t="str">
        <v>US-2016-143448</v>
      </c>
      <c r="B4631" t="str">
        <f>INDEX(Orders[Customer ID], MATCH(A4631, Orders[Order ID],0))</f>
        <v>MH-17455</v>
      </c>
      <c r="C4631" s="4">
        <f>INDEX(Orders[Order Date], MATCH(A4631, Orders[Order ID],0))</f>
        <v>42714</v>
      </c>
      <c r="D4631">
        <f>SUMIF(Orders[Order ID], A4631, Orders[Sales])</f>
        <v>1424.9</v>
      </c>
      <c r="I4631" t="s">
        <v>4074</v>
      </c>
      <c r="J4631" t="s">
        <v>1903</v>
      </c>
      <c r="K4631">
        <v>42714</v>
      </c>
      <c r="L4631">
        <v>1424.9</v>
      </c>
    </row>
    <row r="4632" spans="1:12">
      <c r="A4632" t="str">
        <v>US-2016-143819</v>
      </c>
      <c r="B4632" t="str">
        <f>INDEX(Orders[Customer ID], MATCH(A4632, Orders[Order ID],0))</f>
        <v>KD-16270</v>
      </c>
      <c r="C4632" s="4">
        <f>INDEX(Orders[Order Date], MATCH(A4632, Orders[Order ID],0))</f>
        <v>42430</v>
      </c>
      <c r="D4632">
        <f>SUMIF(Orders[Order ID], A4632, Orders[Sales])</f>
        <v>6125.8220000000001</v>
      </c>
      <c r="I4632" t="s">
        <v>5444</v>
      </c>
      <c r="J4632" t="s">
        <v>4762</v>
      </c>
      <c r="K4632">
        <v>42430</v>
      </c>
      <c r="L4632">
        <v>6125.8220000000001</v>
      </c>
    </row>
    <row r="4633" spans="1:12">
      <c r="A4633" t="str">
        <v>US-2016-144057</v>
      </c>
      <c r="B4633" t="str">
        <f>INDEX(Orders[Customer ID], MATCH(A4633, Orders[Order ID],0))</f>
        <v>CV-12805</v>
      </c>
      <c r="C4633" s="4">
        <f>INDEX(Orders[Order Date], MATCH(A4633, Orders[Order ID],0))</f>
        <v>42499</v>
      </c>
      <c r="D4633">
        <f>SUMIF(Orders[Order ID], A4633, Orders[Sales])</f>
        <v>1013.7919999999999</v>
      </c>
      <c r="I4633" t="s">
        <v>5216</v>
      </c>
      <c r="J4633" t="s">
        <v>115</v>
      </c>
      <c r="K4633">
        <v>42499</v>
      </c>
      <c r="L4633">
        <v>1013.7919999999999</v>
      </c>
    </row>
    <row r="4634" spans="1:12">
      <c r="A4634" t="str">
        <v>US-2016-144211</v>
      </c>
      <c r="B4634" t="str">
        <f>INDEX(Orders[Customer ID], MATCH(A4634, Orders[Order ID],0))</f>
        <v>CS-12130</v>
      </c>
      <c r="C4634" s="4">
        <f>INDEX(Orders[Order Date], MATCH(A4634, Orders[Order ID],0))</f>
        <v>42610</v>
      </c>
      <c r="D4634">
        <f>SUMIF(Orders[Order ID], A4634, Orders[Sales])</f>
        <v>124.056</v>
      </c>
      <c r="I4634" t="s">
        <v>4790</v>
      </c>
      <c r="J4634" t="s">
        <v>4791</v>
      </c>
      <c r="K4634">
        <v>42610</v>
      </c>
      <c r="L4634">
        <v>124.056</v>
      </c>
    </row>
    <row r="4635" spans="1:12">
      <c r="A4635" t="str">
        <v>US-2016-144351</v>
      </c>
      <c r="B4635" t="str">
        <f>INDEX(Orders[Customer ID], MATCH(A4635, Orders[Order ID],0))</f>
        <v>RC-19960</v>
      </c>
      <c r="C4635" s="4">
        <f>INDEX(Orders[Order Date], MATCH(A4635, Orders[Order ID],0))</f>
        <v>42688</v>
      </c>
      <c r="D4635">
        <f>SUMIF(Orders[Order ID], A4635, Orders[Sales])</f>
        <v>89.97</v>
      </c>
      <c r="I4635" t="s">
        <v>4304</v>
      </c>
      <c r="J4635" t="s">
        <v>2290</v>
      </c>
      <c r="K4635">
        <v>42688</v>
      </c>
      <c r="L4635">
        <v>89.97</v>
      </c>
    </row>
    <row r="4636" spans="1:12">
      <c r="A4636" t="str">
        <v>US-2016-144393</v>
      </c>
      <c r="B4636" t="str">
        <f>INDEX(Orders[Customer ID], MATCH(A4636, Orders[Order ID],0))</f>
        <v>SM-20950</v>
      </c>
      <c r="C4636" s="4">
        <f>INDEX(Orders[Order Date], MATCH(A4636, Orders[Order ID],0))</f>
        <v>42671</v>
      </c>
      <c r="D4636">
        <f>SUMIF(Orders[Order ID], A4636, Orders[Sales])</f>
        <v>17.616</v>
      </c>
      <c r="I4636" t="s">
        <v>4435</v>
      </c>
      <c r="J4636" t="s">
        <v>656</v>
      </c>
      <c r="K4636">
        <v>42671</v>
      </c>
      <c r="L4636">
        <v>17.616</v>
      </c>
    </row>
    <row r="4637" spans="1:12">
      <c r="A4637" t="str">
        <v>US-2016-144477</v>
      </c>
      <c r="B4637" t="str">
        <f>INDEX(Orders[Customer ID], MATCH(A4637, Orders[Order ID],0))</f>
        <v>DB-13270</v>
      </c>
      <c r="C4637" s="4">
        <f>INDEX(Orders[Order Date], MATCH(A4637, Orders[Order ID],0))</f>
        <v>42594</v>
      </c>
      <c r="D4637">
        <f>SUMIF(Orders[Order ID], A4637, Orders[Sales])</f>
        <v>37.311999999999998</v>
      </c>
      <c r="I4637" t="s">
        <v>4869</v>
      </c>
      <c r="J4637" t="s">
        <v>1393</v>
      </c>
      <c r="K4637">
        <v>42594</v>
      </c>
      <c r="L4637">
        <v>37.311999999999998</v>
      </c>
    </row>
    <row r="4638" spans="1:12">
      <c r="A4638" t="str">
        <v>US-2016-144547</v>
      </c>
      <c r="B4638" t="str">
        <f>INDEX(Orders[Customer ID], MATCH(A4638, Orders[Order ID],0))</f>
        <v>MS-17770</v>
      </c>
      <c r="C4638" s="4">
        <f>INDEX(Orders[Order Date], MATCH(A4638, Orders[Order ID],0))</f>
        <v>42684</v>
      </c>
      <c r="D4638">
        <f>SUMIF(Orders[Order ID], A4638, Orders[Sales])</f>
        <v>279.94400000000002</v>
      </c>
      <c r="I4638" t="s">
        <v>4344</v>
      </c>
      <c r="J4638" t="s">
        <v>2530</v>
      </c>
      <c r="K4638">
        <v>42684</v>
      </c>
      <c r="L4638">
        <v>279.94400000000002</v>
      </c>
    </row>
    <row r="4639" spans="1:12">
      <c r="A4639" t="str">
        <v>US-2016-146066</v>
      </c>
      <c r="B4639" t="str">
        <f>INDEX(Orders[Customer ID], MATCH(A4639, Orders[Order ID],0))</f>
        <v>RB-19465</v>
      </c>
      <c r="C4639" s="4">
        <f>INDEX(Orders[Order Date], MATCH(A4639, Orders[Order ID],0))</f>
        <v>42603</v>
      </c>
      <c r="D4639">
        <f>SUMIF(Orders[Order ID], A4639, Orders[Sales])</f>
        <v>815.29200000000003</v>
      </c>
      <c r="I4639" t="s">
        <v>4827</v>
      </c>
      <c r="J4639" t="s">
        <v>290</v>
      </c>
      <c r="K4639">
        <v>42603</v>
      </c>
      <c r="L4639">
        <v>815.29200000000003</v>
      </c>
    </row>
    <row r="4640" spans="1:12">
      <c r="A4640" t="str">
        <v>US-2016-146570</v>
      </c>
      <c r="B4640" t="str">
        <f>INDEX(Orders[Customer ID], MATCH(A4640, Orders[Order ID],0))</f>
        <v>SN-20710</v>
      </c>
      <c r="C4640" s="4">
        <f>INDEX(Orders[Order Date], MATCH(A4640, Orders[Order ID],0))</f>
        <v>42505</v>
      </c>
      <c r="D4640">
        <f>SUMIF(Orders[Order ID], A4640, Orders[Sales])</f>
        <v>612.14</v>
      </c>
      <c r="I4640" t="s">
        <v>5191</v>
      </c>
      <c r="J4640" t="s">
        <v>1826</v>
      </c>
      <c r="K4640">
        <v>42505</v>
      </c>
      <c r="L4640">
        <v>612.14</v>
      </c>
    </row>
    <row r="4641" spans="1:12">
      <c r="A4641" t="str">
        <v>US-2016-146710</v>
      </c>
      <c r="B4641" t="str">
        <f>INDEX(Orders[Customer ID], MATCH(A4641, Orders[Order ID],0))</f>
        <v>SS-20875</v>
      </c>
      <c r="C4641" s="4">
        <f>INDEX(Orders[Order Date], MATCH(A4641, Orders[Order ID],0))</f>
        <v>42609</v>
      </c>
      <c r="D4641">
        <f>SUMIF(Orders[Order ID], A4641, Orders[Sales])</f>
        <v>114.84</v>
      </c>
      <c r="I4641" t="s">
        <v>4794</v>
      </c>
      <c r="J4641" t="s">
        <v>2504</v>
      </c>
      <c r="K4641">
        <v>42609</v>
      </c>
      <c r="L4641">
        <v>114.84</v>
      </c>
    </row>
    <row r="4642" spans="1:12">
      <c r="A4642" t="str">
        <v>US-2016-146794</v>
      </c>
      <c r="B4642" t="str">
        <f>INDEX(Orders[Customer ID], MATCH(A4642, Orders[Order ID],0))</f>
        <v>SH-19975</v>
      </c>
      <c r="C4642" s="4">
        <f>INDEX(Orders[Order Date], MATCH(A4642, Orders[Order ID],0))</f>
        <v>42639</v>
      </c>
      <c r="D4642">
        <f>SUMIF(Orders[Order ID], A4642, Orders[Sales])</f>
        <v>424.95749999999998</v>
      </c>
      <c r="I4642" t="s">
        <v>4567</v>
      </c>
      <c r="J4642" t="s">
        <v>836</v>
      </c>
      <c r="K4642">
        <v>42639</v>
      </c>
      <c r="L4642">
        <v>424.95749999999998</v>
      </c>
    </row>
    <row r="4643" spans="1:12">
      <c r="A4643" t="str">
        <v>US-2016-146857</v>
      </c>
      <c r="B4643" t="str">
        <f>INDEX(Orders[Customer ID], MATCH(A4643, Orders[Order ID],0))</f>
        <v>BE-11455</v>
      </c>
      <c r="C4643" s="4">
        <f>INDEX(Orders[Order Date], MATCH(A4643, Orders[Order ID],0))</f>
        <v>42496</v>
      </c>
      <c r="D4643">
        <f>SUMIF(Orders[Order ID], A4643, Orders[Sales])</f>
        <v>54.48</v>
      </c>
      <c r="I4643" t="s">
        <v>5224</v>
      </c>
      <c r="J4643" t="s">
        <v>3460</v>
      </c>
      <c r="K4643">
        <v>42496</v>
      </c>
      <c r="L4643">
        <v>54.48</v>
      </c>
    </row>
    <row r="4644" spans="1:12">
      <c r="A4644" t="str">
        <v>US-2016-147340</v>
      </c>
      <c r="B4644" t="str">
        <f>INDEX(Orders[Customer ID], MATCH(A4644, Orders[Order ID],0))</f>
        <v>EB-13750</v>
      </c>
      <c r="C4644" s="4">
        <f>INDEX(Orders[Order Date], MATCH(A4644, Orders[Order ID],0))</f>
        <v>42637</v>
      </c>
      <c r="D4644">
        <f>SUMIF(Orders[Order ID], A4644, Orders[Sales])</f>
        <v>63.2</v>
      </c>
      <c r="I4644" t="s">
        <v>4589</v>
      </c>
      <c r="J4644" t="s">
        <v>956</v>
      </c>
      <c r="K4644">
        <v>42637</v>
      </c>
      <c r="L4644">
        <v>63.2</v>
      </c>
    </row>
    <row r="4645" spans="1:12">
      <c r="A4645" t="str">
        <v>US-2016-147711</v>
      </c>
      <c r="B4645" t="str">
        <f>INDEX(Orders[Customer ID], MATCH(A4645, Orders[Order ID],0))</f>
        <v>HF-14995</v>
      </c>
      <c r="C4645" s="4">
        <f>INDEX(Orders[Order Date], MATCH(A4645, Orders[Order ID],0))</f>
        <v>42616</v>
      </c>
      <c r="D4645">
        <f>SUMIF(Orders[Order ID], A4645, Orders[Sales])</f>
        <v>430.94</v>
      </c>
      <c r="I4645" t="s">
        <v>4758</v>
      </c>
      <c r="J4645" t="s">
        <v>538</v>
      </c>
      <c r="K4645">
        <v>42616</v>
      </c>
      <c r="L4645">
        <v>430.94</v>
      </c>
    </row>
    <row r="4646" spans="1:12">
      <c r="A4646" t="str">
        <v>US-2016-147991</v>
      </c>
      <c r="B4646" t="str">
        <f>INDEX(Orders[Customer ID], MATCH(A4646, Orders[Order ID],0))</f>
        <v>ZD-21925</v>
      </c>
      <c r="C4646" s="4">
        <f>INDEX(Orders[Order Date], MATCH(A4646, Orders[Order ID],0))</f>
        <v>42495</v>
      </c>
      <c r="D4646">
        <f>SUMIF(Orders[Order ID], A4646, Orders[Sales])</f>
        <v>16.72</v>
      </c>
      <c r="I4646" t="s">
        <v>5230</v>
      </c>
      <c r="J4646" t="s">
        <v>3111</v>
      </c>
      <c r="K4646">
        <v>42495</v>
      </c>
      <c r="L4646">
        <v>16.72</v>
      </c>
    </row>
    <row r="4647" spans="1:12">
      <c r="A4647" t="str">
        <v>US-2016-148110</v>
      </c>
      <c r="B4647" t="str">
        <f>INDEX(Orders[Customer ID], MATCH(A4647, Orders[Order ID],0))</f>
        <v>AR-10825</v>
      </c>
      <c r="C4647" s="4">
        <f>INDEX(Orders[Order Date], MATCH(A4647, Orders[Order ID],0))</f>
        <v>42618</v>
      </c>
      <c r="D4647">
        <f>SUMIF(Orders[Order ID], A4647, Orders[Sales])</f>
        <v>347.80200000000002</v>
      </c>
      <c r="I4647" t="s">
        <v>4724</v>
      </c>
      <c r="J4647" t="s">
        <v>1566</v>
      </c>
      <c r="K4647">
        <v>42618</v>
      </c>
      <c r="L4647">
        <v>347.80200000000002</v>
      </c>
    </row>
    <row r="4648" spans="1:12">
      <c r="A4648" t="str">
        <v>US-2016-148334</v>
      </c>
      <c r="B4648" t="str">
        <f>INDEX(Orders[Customer ID], MATCH(A4648, Orders[Order ID],0))</f>
        <v>DD-13570</v>
      </c>
      <c r="C4648" s="4">
        <f>INDEX(Orders[Order Date], MATCH(A4648, Orders[Order ID],0))</f>
        <v>42604</v>
      </c>
      <c r="D4648">
        <f>SUMIF(Orders[Order ID], A4648, Orders[Sales])</f>
        <v>4.3120000000000003</v>
      </c>
      <c r="I4648" t="s">
        <v>4821</v>
      </c>
      <c r="J4648" t="s">
        <v>1130</v>
      </c>
      <c r="K4648">
        <v>42604</v>
      </c>
      <c r="L4648">
        <v>4.3120000000000003</v>
      </c>
    </row>
    <row r="4649" spans="1:12">
      <c r="A4649" t="str">
        <v>US-2016-148803</v>
      </c>
      <c r="B4649" t="str">
        <f>INDEX(Orders[Customer ID], MATCH(A4649, Orders[Order ID],0))</f>
        <v>LR-16915</v>
      </c>
      <c r="C4649" s="4">
        <f>INDEX(Orders[Order Date], MATCH(A4649, Orders[Order ID],0))</f>
        <v>42715</v>
      </c>
      <c r="D4649">
        <f>SUMIF(Orders[Order ID], A4649, Orders[Sales])</f>
        <v>85.224000000000004</v>
      </c>
      <c r="I4649" t="s">
        <v>4061</v>
      </c>
      <c r="J4649" t="s">
        <v>692</v>
      </c>
      <c r="K4649">
        <v>42715</v>
      </c>
      <c r="L4649">
        <v>85.224000000000004</v>
      </c>
    </row>
    <row r="4650" spans="1:12">
      <c r="A4650" t="str">
        <v>US-2016-148901</v>
      </c>
      <c r="B4650" t="str">
        <f>INDEX(Orders[Customer ID], MATCH(A4650, Orders[Order ID],0))</f>
        <v>MK-17905</v>
      </c>
      <c r="C4650" s="4">
        <f>INDEX(Orders[Order Date], MATCH(A4650, Orders[Order ID],0))</f>
        <v>42504</v>
      </c>
      <c r="D4650">
        <f>SUMIF(Orders[Order ID], A4650, Orders[Sales])</f>
        <v>191.018</v>
      </c>
      <c r="I4650" t="s">
        <v>5196</v>
      </c>
      <c r="J4650" t="s">
        <v>751</v>
      </c>
      <c r="K4650">
        <v>42504</v>
      </c>
      <c r="L4650">
        <v>191.018</v>
      </c>
    </row>
    <row r="4651" spans="1:12">
      <c r="A4651" t="str">
        <v>US-2016-148957</v>
      </c>
      <c r="B4651" t="str">
        <f>INDEX(Orders[Customer ID], MATCH(A4651, Orders[Order ID],0))</f>
        <v>CC-12430</v>
      </c>
      <c r="C4651" s="4">
        <f>INDEX(Orders[Order Date], MATCH(A4651, Orders[Order ID],0))</f>
        <v>42630</v>
      </c>
      <c r="D4651">
        <f>SUMIF(Orders[Order ID], A4651, Orders[Sales])</f>
        <v>12.32</v>
      </c>
      <c r="I4651" t="s">
        <v>4657</v>
      </c>
      <c r="J4651" t="s">
        <v>16</v>
      </c>
      <c r="K4651">
        <v>42630</v>
      </c>
      <c r="L4651">
        <v>12.32</v>
      </c>
    </row>
    <row r="4652" spans="1:12">
      <c r="A4652" t="str">
        <v>US-2016-149790</v>
      </c>
      <c r="B4652" t="str">
        <f>INDEX(Orders[Customer ID], MATCH(A4652, Orders[Order ID],0))</f>
        <v>SC-20380</v>
      </c>
      <c r="C4652" s="4">
        <f>INDEX(Orders[Order Date], MATCH(A4652, Orders[Order ID],0))</f>
        <v>42639</v>
      </c>
      <c r="D4652">
        <f>SUMIF(Orders[Order ID], A4652, Orders[Sales])</f>
        <v>15.624000000000001</v>
      </c>
      <c r="I4652" t="s">
        <v>4574</v>
      </c>
      <c r="J4652" t="s">
        <v>863</v>
      </c>
      <c r="K4652">
        <v>42639</v>
      </c>
      <c r="L4652">
        <v>15.624000000000001</v>
      </c>
    </row>
    <row r="4653" spans="1:12">
      <c r="A4653" t="str">
        <v>US-2016-150035</v>
      </c>
      <c r="B4653" t="str">
        <f>INDEX(Orders[Customer ID], MATCH(A4653, Orders[Order ID],0))</f>
        <v>CL-11890</v>
      </c>
      <c r="C4653" s="4">
        <f>INDEX(Orders[Order Date], MATCH(A4653, Orders[Order ID],0))</f>
        <v>42705</v>
      </c>
      <c r="D4653">
        <f>SUMIF(Orders[Order ID], A4653, Orders[Sales])</f>
        <v>16.739999999999998</v>
      </c>
      <c r="I4653" t="s">
        <v>4158</v>
      </c>
      <c r="J4653" t="s">
        <v>2242</v>
      </c>
      <c r="K4653">
        <v>42705</v>
      </c>
      <c r="L4653">
        <v>16.739999999999998</v>
      </c>
    </row>
    <row r="4654" spans="1:12">
      <c r="A4654" t="str">
        <v>US-2016-150140</v>
      </c>
      <c r="B4654" t="str">
        <f>INDEX(Orders[Customer ID], MATCH(A4654, Orders[Order ID],0))</f>
        <v>VM-21685</v>
      </c>
      <c r="C4654" s="4">
        <f>INDEX(Orders[Order Date], MATCH(A4654, Orders[Order ID],0))</f>
        <v>42466</v>
      </c>
      <c r="D4654">
        <f>SUMIF(Orders[Order ID], A4654, Orders[Sales])</f>
        <v>1294.75</v>
      </c>
      <c r="I4654" t="s">
        <v>5329</v>
      </c>
      <c r="J4654" t="s">
        <v>1414</v>
      </c>
      <c r="K4654">
        <v>42466</v>
      </c>
      <c r="L4654">
        <v>1294.75</v>
      </c>
    </row>
    <row r="4655" spans="1:12">
      <c r="A4655" t="str">
        <v>US-2016-150147</v>
      </c>
      <c r="B4655" t="str">
        <f>INDEX(Orders[Customer ID], MATCH(A4655, Orders[Order ID],0))</f>
        <v>JL-15850</v>
      </c>
      <c r="C4655" s="4">
        <f>INDEX(Orders[Order Date], MATCH(A4655, Orders[Order ID],0))</f>
        <v>42485</v>
      </c>
      <c r="D4655">
        <f>SUMIF(Orders[Order ID], A4655, Orders[Sales])</f>
        <v>108.42</v>
      </c>
      <c r="I4655" t="s">
        <v>5257</v>
      </c>
      <c r="J4655" t="s">
        <v>5258</v>
      </c>
      <c r="K4655">
        <v>42485</v>
      </c>
      <c r="L4655">
        <v>108.42</v>
      </c>
    </row>
    <row r="4656" spans="1:12">
      <c r="A4656" t="str">
        <v>US-2016-150357</v>
      </c>
      <c r="B4656" t="str">
        <f>INDEX(Orders[Customer ID], MATCH(A4656, Orders[Order ID],0))</f>
        <v>EB-13975</v>
      </c>
      <c r="C4656" s="4">
        <f>INDEX(Orders[Order Date], MATCH(A4656, Orders[Order ID],0))</f>
        <v>42653</v>
      </c>
      <c r="D4656">
        <f>SUMIF(Orders[Order ID], A4656, Orders[Sales])</f>
        <v>24.702999999999999</v>
      </c>
      <c r="I4656" t="s">
        <v>4509</v>
      </c>
      <c r="J4656" t="s">
        <v>26</v>
      </c>
      <c r="K4656">
        <v>42653</v>
      </c>
      <c r="L4656">
        <v>24.702999999999999</v>
      </c>
    </row>
    <row r="4657" spans="1:12">
      <c r="A4657" t="str">
        <v>US-2016-150567</v>
      </c>
      <c r="B4657" t="str">
        <f>INDEX(Orders[Customer ID], MATCH(A4657, Orders[Order ID],0))</f>
        <v>RP-19855</v>
      </c>
      <c r="C4657" s="4">
        <f>INDEX(Orders[Order Date], MATCH(A4657, Orders[Order ID],0))</f>
        <v>42507</v>
      </c>
      <c r="D4657">
        <f>SUMIF(Orders[Order ID], A4657, Orders[Sales])</f>
        <v>29.97</v>
      </c>
      <c r="I4657" t="s">
        <v>5184</v>
      </c>
      <c r="J4657" t="s">
        <v>775</v>
      </c>
      <c r="K4657">
        <v>42507</v>
      </c>
      <c r="L4657">
        <v>29.97</v>
      </c>
    </row>
    <row r="4658" spans="1:12">
      <c r="A4658" t="str">
        <v>US-2016-150861</v>
      </c>
      <c r="B4658" t="str">
        <f>INDEX(Orders[Customer ID], MATCH(A4658, Orders[Order ID],0))</f>
        <v>EG-13900</v>
      </c>
      <c r="C4658" s="4">
        <f>INDEX(Orders[Order Date], MATCH(A4658, Orders[Order ID],0))</f>
        <v>42707</v>
      </c>
      <c r="D4658">
        <f>SUMIF(Orders[Order ID], A4658, Orders[Sales])</f>
        <v>1165.3279999999997</v>
      </c>
      <c r="I4658" t="s">
        <v>4133</v>
      </c>
      <c r="J4658" t="s">
        <v>614</v>
      </c>
      <c r="K4658">
        <v>42707</v>
      </c>
      <c r="L4658">
        <v>1165.3279999999997</v>
      </c>
    </row>
    <row r="4659" spans="1:12">
      <c r="A4659" t="str">
        <v>US-2016-151260</v>
      </c>
      <c r="B4659" t="str">
        <f>INDEX(Orders[Customer ID], MATCH(A4659, Orders[Order ID],0))</f>
        <v>SC-20695</v>
      </c>
      <c r="C4659" s="4">
        <f>INDEX(Orders[Order Date], MATCH(A4659, Orders[Order ID],0))</f>
        <v>42715</v>
      </c>
      <c r="D4659">
        <f>SUMIF(Orders[Order ID], A4659, Orders[Sales])</f>
        <v>73.536000000000001</v>
      </c>
      <c r="I4659" t="s">
        <v>4068</v>
      </c>
      <c r="J4659" t="s">
        <v>1962</v>
      </c>
      <c r="K4659">
        <v>42715</v>
      </c>
      <c r="L4659">
        <v>73.536000000000001</v>
      </c>
    </row>
    <row r="4660" spans="1:12">
      <c r="A4660" t="str">
        <v>US-2016-151827</v>
      </c>
      <c r="B4660" t="str">
        <f>INDEX(Orders[Customer ID], MATCH(A4660, Orders[Order ID],0))</f>
        <v>CS-11950</v>
      </c>
      <c r="C4660" s="4">
        <f>INDEX(Orders[Order Date], MATCH(A4660, Orders[Order ID],0))</f>
        <v>42460</v>
      </c>
      <c r="D4660">
        <f>SUMIF(Orders[Order ID], A4660, Orders[Sales])</f>
        <v>312.76599999999996</v>
      </c>
      <c r="I4660" t="s">
        <v>5348</v>
      </c>
      <c r="J4660" t="s">
        <v>664</v>
      </c>
      <c r="K4660">
        <v>42460</v>
      </c>
      <c r="L4660">
        <v>312.76599999999996</v>
      </c>
    </row>
    <row r="4661" spans="1:12">
      <c r="A4661" t="str">
        <v>US-2016-151862</v>
      </c>
      <c r="B4661" t="str">
        <f>INDEX(Orders[Customer ID], MATCH(A4661, Orders[Order ID],0))</f>
        <v>ON-18715</v>
      </c>
      <c r="C4661" s="4">
        <f>INDEX(Orders[Order Date], MATCH(A4661, Orders[Order ID],0))</f>
        <v>42430</v>
      </c>
      <c r="D4661">
        <f>SUMIF(Orders[Order ID], A4661, Orders[Sales])</f>
        <v>159.98400000000001</v>
      </c>
      <c r="I4661" t="s">
        <v>5446</v>
      </c>
      <c r="J4661" t="s">
        <v>4295</v>
      </c>
      <c r="K4661">
        <v>42430</v>
      </c>
      <c r="L4661">
        <v>159.98400000000001</v>
      </c>
    </row>
    <row r="4662" spans="1:12">
      <c r="A4662" t="str">
        <v>US-2016-152051</v>
      </c>
      <c r="B4662" t="str">
        <f>INDEX(Orders[Customer ID], MATCH(A4662, Orders[Order ID],0))</f>
        <v>TS-21160</v>
      </c>
      <c r="C4662" s="4">
        <f>INDEX(Orders[Order Date], MATCH(A4662, Orders[Order ID],0))</f>
        <v>42546</v>
      </c>
      <c r="D4662">
        <f>SUMIF(Orders[Order ID], A4662, Orders[Sales])</f>
        <v>714.49800000000005</v>
      </c>
      <c r="I4662" t="s">
        <v>5029</v>
      </c>
      <c r="J4662" t="s">
        <v>4859</v>
      </c>
      <c r="K4662">
        <v>42546</v>
      </c>
      <c r="L4662">
        <v>714.49800000000005</v>
      </c>
    </row>
    <row r="4663" spans="1:12">
      <c r="A4663" t="str">
        <v>US-2016-152373</v>
      </c>
      <c r="B4663" t="str">
        <f>INDEX(Orders[Customer ID], MATCH(A4663, Orders[Order ID],0))</f>
        <v>PT-19090</v>
      </c>
      <c r="C4663" s="4">
        <f>INDEX(Orders[Order Date], MATCH(A4663, Orders[Order ID],0))</f>
        <v>42618</v>
      </c>
      <c r="D4663">
        <f>SUMIF(Orders[Order ID], A4663, Orders[Sales])</f>
        <v>93.456000000000003</v>
      </c>
      <c r="I4663" t="s">
        <v>4733</v>
      </c>
      <c r="J4663" t="s">
        <v>1737</v>
      </c>
      <c r="K4663">
        <v>42618</v>
      </c>
      <c r="L4663">
        <v>93.456000000000003</v>
      </c>
    </row>
    <row r="4664" spans="1:12">
      <c r="A4664" t="str">
        <v>US-2016-152415</v>
      </c>
      <c r="B4664" t="str">
        <f>INDEX(Orders[Customer ID], MATCH(A4664, Orders[Order ID],0))</f>
        <v>PO-18865</v>
      </c>
      <c r="C4664" s="4">
        <f>INDEX(Orders[Order Date], MATCH(A4664, Orders[Order ID],0))</f>
        <v>42630</v>
      </c>
      <c r="D4664">
        <f>SUMIF(Orders[Order ID], A4664, Orders[Sales])</f>
        <v>206.64</v>
      </c>
      <c r="I4664" t="s">
        <v>4655</v>
      </c>
      <c r="J4664" t="s">
        <v>20</v>
      </c>
      <c r="K4664">
        <v>42630</v>
      </c>
      <c r="L4664">
        <v>206.64</v>
      </c>
    </row>
    <row r="4665" spans="1:12">
      <c r="A4665" t="str">
        <v>US-2016-152835</v>
      </c>
      <c r="B4665" t="str">
        <f>INDEX(Orders[Customer ID], MATCH(A4665, Orders[Order ID],0))</f>
        <v>RP-19855</v>
      </c>
      <c r="C4665" s="4">
        <f>INDEX(Orders[Order Date], MATCH(A4665, Orders[Order ID],0))</f>
        <v>42509</v>
      </c>
      <c r="D4665">
        <f>SUMIF(Orders[Order ID], A4665, Orders[Sales])</f>
        <v>21.4</v>
      </c>
      <c r="I4665" t="s">
        <v>5181</v>
      </c>
      <c r="J4665" t="s">
        <v>775</v>
      </c>
      <c r="K4665">
        <v>42509</v>
      </c>
      <c r="L4665">
        <v>21.4</v>
      </c>
    </row>
    <row r="4666" spans="1:12">
      <c r="A4666" t="str">
        <v>US-2016-153129</v>
      </c>
      <c r="B4666" t="str">
        <f>INDEX(Orders[Customer ID], MATCH(A4666, Orders[Order ID],0))</f>
        <v>FP-14320</v>
      </c>
      <c r="C4666" s="4">
        <f>INDEX(Orders[Order Date], MATCH(A4666, Orders[Order ID],0))</f>
        <v>42730</v>
      </c>
      <c r="D4666">
        <f>SUMIF(Orders[Order ID], A4666, Orders[Sales])</f>
        <v>33.9</v>
      </c>
      <c r="I4666" t="s">
        <v>3960</v>
      </c>
      <c r="J4666" t="s">
        <v>620</v>
      </c>
      <c r="K4666">
        <v>42730</v>
      </c>
      <c r="L4666">
        <v>33.9</v>
      </c>
    </row>
    <row r="4667" spans="1:12">
      <c r="A4667" t="str">
        <v>US-2016-153815</v>
      </c>
      <c r="B4667" t="str">
        <f>INDEX(Orders[Customer ID], MATCH(A4667, Orders[Order ID],0))</f>
        <v>KL-16555</v>
      </c>
      <c r="C4667" s="4">
        <f>INDEX(Orders[Order Date], MATCH(A4667, Orders[Order ID],0))</f>
        <v>42680</v>
      </c>
      <c r="D4667">
        <f>SUMIF(Orders[Order ID], A4667, Orders[Sales])</f>
        <v>368.43200000000002</v>
      </c>
      <c r="I4667" t="s">
        <v>4372</v>
      </c>
      <c r="J4667" t="s">
        <v>418</v>
      </c>
      <c r="K4667">
        <v>42680</v>
      </c>
      <c r="L4667">
        <v>368.43200000000002</v>
      </c>
    </row>
    <row r="4668" spans="1:12">
      <c r="A4668" t="str">
        <v>US-2016-154256</v>
      </c>
      <c r="B4668" t="str">
        <f>INDEX(Orders[Customer ID], MATCH(A4668, Orders[Order ID],0))</f>
        <v>SM-20005</v>
      </c>
      <c r="C4668" s="4">
        <f>INDEX(Orders[Order Date], MATCH(A4668, Orders[Order ID],0))</f>
        <v>42544</v>
      </c>
      <c r="D4668">
        <f>SUMIF(Orders[Order ID], A4668, Orders[Sales])</f>
        <v>25.83</v>
      </c>
      <c r="I4668" t="s">
        <v>5042</v>
      </c>
      <c r="J4668" t="s">
        <v>4401</v>
      </c>
      <c r="K4668">
        <v>42544</v>
      </c>
      <c r="L4668">
        <v>25.83</v>
      </c>
    </row>
    <row r="4669" spans="1:12">
      <c r="A4669" t="str">
        <v>US-2016-154361</v>
      </c>
      <c r="B4669" t="str">
        <f>INDEX(Orders[Customer ID], MATCH(A4669, Orders[Order ID],0))</f>
        <v>HZ-14950</v>
      </c>
      <c r="C4669" s="4">
        <f>INDEX(Orders[Order Date], MATCH(A4669, Orders[Order ID],0))</f>
        <v>42443</v>
      </c>
      <c r="D4669">
        <f>SUMIF(Orders[Order ID], A4669, Orders[Sales])</f>
        <v>21.88</v>
      </c>
      <c r="I4669" t="s">
        <v>5391</v>
      </c>
      <c r="J4669" t="s">
        <v>961</v>
      </c>
      <c r="K4669">
        <v>42443</v>
      </c>
      <c r="L4669">
        <v>21.88</v>
      </c>
    </row>
    <row r="4670" spans="1:12">
      <c r="A4670" t="str">
        <v>US-2016-155103</v>
      </c>
      <c r="B4670" t="str">
        <f>INDEX(Orders[Customer ID], MATCH(A4670, Orders[Order ID],0))</f>
        <v>JF-15190</v>
      </c>
      <c r="C4670" s="4">
        <f>INDEX(Orders[Order Date], MATCH(A4670, Orders[Order ID],0))</f>
        <v>42706</v>
      </c>
      <c r="D4670">
        <f>SUMIF(Orders[Order ID], A4670, Orders[Sales])</f>
        <v>505.36799999999999</v>
      </c>
      <c r="I4670" t="s">
        <v>4148</v>
      </c>
      <c r="J4670" t="s">
        <v>1655</v>
      </c>
      <c r="K4670">
        <v>42706</v>
      </c>
      <c r="L4670">
        <v>505.36799999999999</v>
      </c>
    </row>
    <row r="4671" spans="1:12">
      <c r="A4671" t="str">
        <v>US-2016-155173</v>
      </c>
      <c r="B4671" t="str">
        <f>INDEX(Orders[Customer ID], MATCH(A4671, Orders[Order ID],0))</f>
        <v>JB-16045</v>
      </c>
      <c r="C4671" s="4">
        <f>INDEX(Orders[Order Date], MATCH(A4671, Orders[Order ID],0))</f>
        <v>42435</v>
      </c>
      <c r="D4671">
        <f>SUMIF(Orders[Order ID], A4671, Orders[Sales])</f>
        <v>502.221</v>
      </c>
      <c r="I4671" t="s">
        <v>5430</v>
      </c>
      <c r="J4671" t="s">
        <v>217</v>
      </c>
      <c r="K4671">
        <v>42435</v>
      </c>
      <c r="L4671">
        <v>502.221</v>
      </c>
    </row>
    <row r="4672" spans="1:12">
      <c r="A4672" t="str">
        <v>US-2016-155180</v>
      </c>
      <c r="B4672" t="str">
        <f>INDEX(Orders[Customer ID], MATCH(A4672, Orders[Order ID],0))</f>
        <v>TB-21280</v>
      </c>
      <c r="C4672" s="4">
        <f>INDEX(Orders[Order Date], MATCH(A4672, Orders[Order ID],0))</f>
        <v>42391</v>
      </c>
      <c r="D4672">
        <f>SUMIF(Orders[Order ID], A4672, Orders[Sales])</f>
        <v>26.335999999999999</v>
      </c>
      <c r="I4672" t="s">
        <v>5523</v>
      </c>
      <c r="J4672" t="s">
        <v>5152</v>
      </c>
      <c r="K4672">
        <v>42391</v>
      </c>
      <c r="L4672">
        <v>26.335999999999999</v>
      </c>
    </row>
    <row r="4673" spans="1:12">
      <c r="A4673" t="str">
        <v>US-2016-155404</v>
      </c>
      <c r="B4673" t="str">
        <f>INDEX(Orders[Customer ID], MATCH(A4673, Orders[Order ID],0))</f>
        <v>AS-10630</v>
      </c>
      <c r="C4673" s="4">
        <f>INDEX(Orders[Order Date], MATCH(A4673, Orders[Order ID],0))</f>
        <v>42635</v>
      </c>
      <c r="D4673">
        <f>SUMIF(Orders[Order ID], A4673, Orders[Sales])</f>
        <v>13.28</v>
      </c>
      <c r="I4673" t="s">
        <v>4611</v>
      </c>
      <c r="J4673" t="s">
        <v>1989</v>
      </c>
      <c r="K4673">
        <v>42635</v>
      </c>
      <c r="L4673">
        <v>13.28</v>
      </c>
    </row>
    <row r="4674" spans="1:12">
      <c r="A4674" t="str">
        <v>US-2016-155768</v>
      </c>
      <c r="B4674" t="str">
        <f>INDEX(Orders[Customer ID], MATCH(A4674, Orders[Order ID],0))</f>
        <v>LB-16795</v>
      </c>
      <c r="C4674" s="4">
        <f>INDEX(Orders[Order Date], MATCH(A4674, Orders[Order ID],0))</f>
        <v>42705</v>
      </c>
      <c r="D4674">
        <f>SUMIF(Orders[Order ID], A4674, Orders[Sales])</f>
        <v>1215.72</v>
      </c>
      <c r="I4674" t="s">
        <v>4166</v>
      </c>
      <c r="J4674" t="s">
        <v>2744</v>
      </c>
      <c r="K4674">
        <v>42705</v>
      </c>
      <c r="L4674">
        <v>1215.72</v>
      </c>
    </row>
    <row r="4675" spans="1:12">
      <c r="A4675" t="str">
        <v>US-2016-155971</v>
      </c>
      <c r="B4675" t="str">
        <f>INDEX(Orders[Customer ID], MATCH(A4675, Orders[Order ID],0))</f>
        <v>RB-19795</v>
      </c>
      <c r="C4675" s="4">
        <f>INDEX(Orders[Order Date], MATCH(A4675, Orders[Order ID],0))</f>
        <v>42527</v>
      </c>
      <c r="D4675">
        <f>SUMIF(Orders[Order ID], A4675, Orders[Sales])</f>
        <v>121.95</v>
      </c>
      <c r="I4675" t="s">
        <v>5109</v>
      </c>
      <c r="J4675" t="s">
        <v>884</v>
      </c>
      <c r="K4675">
        <v>42527</v>
      </c>
      <c r="L4675">
        <v>121.95</v>
      </c>
    </row>
    <row r="4676" spans="1:12">
      <c r="A4676" t="str">
        <v>US-2016-156097</v>
      </c>
      <c r="B4676" t="str">
        <f>INDEX(Orders[Customer ID], MATCH(A4676, Orders[Order ID],0))</f>
        <v>EH-14125</v>
      </c>
      <c r="C4676" s="4">
        <f>INDEX(Orders[Order Date], MATCH(A4676, Orders[Order ID],0))</f>
        <v>42632</v>
      </c>
      <c r="D4676">
        <f>SUMIF(Orders[Order ID], A4676, Orders[Sales])</f>
        <v>703.68</v>
      </c>
      <c r="I4676" t="s">
        <v>4624</v>
      </c>
      <c r="J4676" t="s">
        <v>2733</v>
      </c>
      <c r="K4676">
        <v>42632</v>
      </c>
      <c r="L4676">
        <v>703.68</v>
      </c>
    </row>
    <row r="4677" spans="1:12">
      <c r="A4677" t="str">
        <v>US-2016-156692</v>
      </c>
      <c r="B4677" t="str">
        <f>INDEX(Orders[Customer ID], MATCH(A4677, Orders[Order ID],0))</f>
        <v>HG-15025</v>
      </c>
      <c r="C4677" s="4">
        <f>INDEX(Orders[Order Date], MATCH(A4677, Orders[Order ID],0))</f>
        <v>42595</v>
      </c>
      <c r="D4677">
        <f>SUMIF(Orders[Order ID], A4677, Orders[Sales])</f>
        <v>89.320000000000007</v>
      </c>
      <c r="I4677" t="s">
        <v>4861</v>
      </c>
      <c r="J4677" t="s">
        <v>163</v>
      </c>
      <c r="K4677">
        <v>42595</v>
      </c>
      <c r="L4677">
        <v>89.320000000000007</v>
      </c>
    </row>
    <row r="4678" spans="1:12">
      <c r="A4678" t="str">
        <v>US-2016-156986</v>
      </c>
      <c r="B4678" t="str">
        <f>INDEX(Orders[Customer ID], MATCH(A4678, Orders[Order ID],0))</f>
        <v>ZC-21910</v>
      </c>
      <c r="C4678" s="4">
        <f>INDEX(Orders[Order Date], MATCH(A4678, Orders[Order ID],0))</f>
        <v>42449</v>
      </c>
      <c r="D4678">
        <f>SUMIF(Orders[Order ID], A4678, Orders[Sales])</f>
        <v>132.709</v>
      </c>
      <c r="I4678" t="s">
        <v>5373</v>
      </c>
      <c r="J4678" t="s">
        <v>1420</v>
      </c>
      <c r="K4678">
        <v>42449</v>
      </c>
      <c r="L4678">
        <v>132.709</v>
      </c>
    </row>
    <row r="4679" spans="1:12">
      <c r="A4679" t="str">
        <v>US-2016-157308</v>
      </c>
      <c r="B4679" t="str">
        <f>INDEX(Orders[Customer ID], MATCH(A4679, Orders[Order ID],0))</f>
        <v>NM-18520</v>
      </c>
      <c r="C4679" s="4">
        <f>INDEX(Orders[Order Date], MATCH(A4679, Orders[Order ID],0))</f>
        <v>42599</v>
      </c>
      <c r="D4679">
        <f>SUMIF(Orders[Order ID], A4679, Orders[Sales])</f>
        <v>15.712</v>
      </c>
      <c r="I4679" t="s">
        <v>4839</v>
      </c>
      <c r="J4679" t="s">
        <v>3389</v>
      </c>
      <c r="K4679">
        <v>42599</v>
      </c>
      <c r="L4679">
        <v>15.712</v>
      </c>
    </row>
    <row r="4680" spans="1:12">
      <c r="A4680" t="str">
        <v>US-2016-157490</v>
      </c>
      <c r="B4680" t="str">
        <f>INDEX(Orders[Customer ID], MATCH(A4680, Orders[Order ID],0))</f>
        <v>LB-16795</v>
      </c>
      <c r="C4680" s="4">
        <f>INDEX(Orders[Order Date], MATCH(A4680, Orders[Order ID],0))</f>
        <v>42649</v>
      </c>
      <c r="D4680">
        <f>SUMIF(Orders[Order ID], A4680, Orders[Sales])</f>
        <v>801.55000000000007</v>
      </c>
      <c r="I4680" t="s">
        <v>4528</v>
      </c>
      <c r="J4680" t="s">
        <v>2744</v>
      </c>
      <c r="K4680">
        <v>42649</v>
      </c>
      <c r="L4680">
        <v>801.55000000000007</v>
      </c>
    </row>
    <row r="4681" spans="1:12">
      <c r="A4681" t="str">
        <v>US-2016-157728</v>
      </c>
      <c r="B4681" t="str">
        <f>INDEX(Orders[Customer ID], MATCH(A4681, Orders[Order ID],0))</f>
        <v>RC-19960</v>
      </c>
      <c r="C4681" s="4">
        <f>INDEX(Orders[Order Date], MATCH(A4681, Orders[Order ID],0))</f>
        <v>42635</v>
      </c>
      <c r="D4681">
        <f>SUMIF(Orders[Order ID], A4681, Orders[Sales])</f>
        <v>133.54000000000002</v>
      </c>
      <c r="I4681" t="s">
        <v>4618</v>
      </c>
      <c r="J4681" t="s">
        <v>2290</v>
      </c>
      <c r="K4681">
        <v>42635</v>
      </c>
      <c r="L4681">
        <v>133.54000000000002</v>
      </c>
    </row>
    <row r="4682" spans="1:12">
      <c r="A4682" t="str">
        <v>US-2016-157840</v>
      </c>
      <c r="B4682" t="str">
        <f>INDEX(Orders[Customer ID], MATCH(A4682, Orders[Order ID],0))</f>
        <v>MC-17575</v>
      </c>
      <c r="C4682" s="4">
        <f>INDEX(Orders[Order Date], MATCH(A4682, Orders[Order ID],0))</f>
        <v>42724</v>
      </c>
      <c r="D4682">
        <f>SUMIF(Orders[Order ID], A4682, Orders[Sales])</f>
        <v>33.9</v>
      </c>
      <c r="I4682" t="s">
        <v>4008</v>
      </c>
      <c r="J4682" t="s">
        <v>718</v>
      </c>
      <c r="K4682">
        <v>42724</v>
      </c>
      <c r="L4682">
        <v>33.9</v>
      </c>
    </row>
    <row r="4683" spans="1:12">
      <c r="A4683" t="str">
        <v>US-2016-157945</v>
      </c>
      <c r="B4683" t="str">
        <f>INDEX(Orders[Customer ID], MATCH(A4683, Orders[Order ID],0))</f>
        <v>NF-18385</v>
      </c>
      <c r="C4683" s="4">
        <f>INDEX(Orders[Order Date], MATCH(A4683, Orders[Order ID],0))</f>
        <v>42639</v>
      </c>
      <c r="D4683">
        <f>SUMIF(Orders[Order ID], A4683, Orders[Sales])</f>
        <v>756.48599999999999</v>
      </c>
      <c r="I4683" t="s">
        <v>4566</v>
      </c>
      <c r="J4683" t="s">
        <v>1851</v>
      </c>
      <c r="K4683">
        <v>42639</v>
      </c>
      <c r="L4683">
        <v>756.48599999999999</v>
      </c>
    </row>
    <row r="4684" spans="1:12">
      <c r="A4684" t="str">
        <v>US-2016-158288</v>
      </c>
      <c r="B4684" t="str">
        <f>INDEX(Orders[Customer ID], MATCH(A4684, Orders[Order ID],0))</f>
        <v>EH-13945</v>
      </c>
      <c r="C4684" s="4">
        <f>INDEX(Orders[Order Date], MATCH(A4684, Orders[Order ID],0))</f>
        <v>42700</v>
      </c>
      <c r="D4684">
        <f>SUMIF(Orders[Order ID], A4684, Orders[Sales])</f>
        <v>78.759</v>
      </c>
      <c r="I4684" t="s">
        <v>4202</v>
      </c>
      <c r="J4684" t="s">
        <v>3216</v>
      </c>
      <c r="K4684">
        <v>42700</v>
      </c>
      <c r="L4684">
        <v>78.759</v>
      </c>
    </row>
    <row r="4685" spans="1:12">
      <c r="A4685" t="str">
        <v>US-2016-158309</v>
      </c>
      <c r="B4685" t="str">
        <f>INDEX(Orders[Customer ID], MATCH(A4685, Orders[Order ID],0))</f>
        <v>PA-19060</v>
      </c>
      <c r="C4685" s="4">
        <f>INDEX(Orders[Order Date], MATCH(A4685, Orders[Order ID],0))</f>
        <v>42700</v>
      </c>
      <c r="D4685">
        <f>SUMIF(Orders[Order ID], A4685, Orders[Sales])</f>
        <v>3.7440000000000002</v>
      </c>
      <c r="I4685" t="s">
        <v>4196</v>
      </c>
      <c r="J4685" t="s">
        <v>2201</v>
      </c>
      <c r="K4685">
        <v>42700</v>
      </c>
      <c r="L4685">
        <v>3.7440000000000002</v>
      </c>
    </row>
    <row r="4686" spans="1:12">
      <c r="A4686" t="str">
        <v>US-2016-158680</v>
      </c>
      <c r="B4686" t="str">
        <f>INDEX(Orders[Customer ID], MATCH(A4686, Orders[Order ID],0))</f>
        <v>NZ-18565</v>
      </c>
      <c r="C4686" s="4">
        <f>INDEX(Orders[Order Date], MATCH(A4686, Orders[Order ID],0))</f>
        <v>42552</v>
      </c>
      <c r="D4686">
        <f>SUMIF(Orders[Order ID], A4686, Orders[Sales])</f>
        <v>2.496</v>
      </c>
      <c r="I4686" t="s">
        <v>5007</v>
      </c>
      <c r="J4686" t="s">
        <v>1891</v>
      </c>
      <c r="K4686">
        <v>42552</v>
      </c>
      <c r="L4686">
        <v>2.496</v>
      </c>
    </row>
    <row r="4687" spans="1:12">
      <c r="A4687" t="str">
        <v>US-2016-158708</v>
      </c>
      <c r="B4687" t="str">
        <f>INDEX(Orders[Customer ID], MATCH(A4687, Orders[Order ID],0))</f>
        <v>AB-10255</v>
      </c>
      <c r="C4687" s="4">
        <f>INDEX(Orders[Order Date], MATCH(A4687, Orders[Order ID],0))</f>
        <v>42547</v>
      </c>
      <c r="D4687">
        <f>SUMIF(Orders[Order ID], A4687, Orders[Sales])</f>
        <v>13.616</v>
      </c>
      <c r="I4687" t="s">
        <v>5019</v>
      </c>
      <c r="J4687" t="s">
        <v>2844</v>
      </c>
      <c r="K4687">
        <v>42547</v>
      </c>
      <c r="L4687">
        <v>13.616</v>
      </c>
    </row>
    <row r="4688" spans="1:12">
      <c r="A4688" t="str">
        <v>US-2016-159093</v>
      </c>
      <c r="B4688" t="str">
        <f>INDEX(Orders[Customer ID], MATCH(A4688, Orders[Order ID],0))</f>
        <v>RS-19420</v>
      </c>
      <c r="C4688" s="4">
        <f>INDEX(Orders[Order Date], MATCH(A4688, Orders[Order ID],0))</f>
        <v>42499</v>
      </c>
      <c r="D4688">
        <f>SUMIF(Orders[Order ID], A4688, Orders[Sales])</f>
        <v>32.04</v>
      </c>
      <c r="I4688" t="s">
        <v>5213</v>
      </c>
      <c r="J4688" t="s">
        <v>1794</v>
      </c>
      <c r="K4688">
        <v>42499</v>
      </c>
      <c r="L4688">
        <v>32.04</v>
      </c>
    </row>
    <row r="4689" spans="1:12">
      <c r="A4689" t="str">
        <v>US-2016-159415</v>
      </c>
      <c r="B4689" t="str">
        <f>INDEX(Orders[Customer ID], MATCH(A4689, Orders[Order ID],0))</f>
        <v>CS-12175</v>
      </c>
      <c r="C4689" s="4">
        <f>INDEX(Orders[Order Date], MATCH(A4689, Orders[Order ID],0))</f>
        <v>42477</v>
      </c>
      <c r="D4689">
        <f>SUMIF(Orders[Order ID], A4689, Orders[Sales])</f>
        <v>79.12</v>
      </c>
      <c r="I4689" t="s">
        <v>5287</v>
      </c>
      <c r="J4689" t="s">
        <v>3313</v>
      </c>
      <c r="K4689">
        <v>42477</v>
      </c>
      <c r="L4689">
        <v>79.12</v>
      </c>
    </row>
    <row r="4690" spans="1:12">
      <c r="A4690" t="str">
        <v>US-2016-159856</v>
      </c>
      <c r="B4690" t="str">
        <f>INDEX(Orders[Customer ID], MATCH(A4690, Orders[Order ID],0))</f>
        <v>EP-13915</v>
      </c>
      <c r="C4690" s="4">
        <f>INDEX(Orders[Order Date], MATCH(A4690, Orders[Order ID],0))</f>
        <v>42661</v>
      </c>
      <c r="D4690">
        <f>SUMIF(Orders[Order ID], A4690, Orders[Sales])</f>
        <v>307.92</v>
      </c>
      <c r="I4690" t="s">
        <v>4488</v>
      </c>
      <c r="J4690" t="s">
        <v>328</v>
      </c>
      <c r="K4690">
        <v>42661</v>
      </c>
      <c r="L4690">
        <v>307.92</v>
      </c>
    </row>
    <row r="4691" spans="1:12">
      <c r="A4691" t="str">
        <v>US-2016-160206</v>
      </c>
      <c r="B4691" t="str">
        <f>INDEX(Orders[Customer ID], MATCH(A4691, Orders[Order ID],0))</f>
        <v>MY-18295</v>
      </c>
      <c r="C4691" s="4">
        <f>INDEX(Orders[Order Date], MATCH(A4691, Orders[Order ID],0))</f>
        <v>42461</v>
      </c>
      <c r="D4691">
        <f>SUMIF(Orders[Order ID], A4691, Orders[Sales])</f>
        <v>12.99</v>
      </c>
      <c r="I4691" t="s">
        <v>5347</v>
      </c>
      <c r="J4691" t="s">
        <v>1741</v>
      </c>
      <c r="K4691">
        <v>42461</v>
      </c>
      <c r="L4691">
        <v>12.99</v>
      </c>
    </row>
    <row r="4692" spans="1:12">
      <c r="A4692" t="str">
        <v>US-2016-160528</v>
      </c>
      <c r="B4692" t="str">
        <f>INDEX(Orders[Customer ID], MATCH(A4692, Orders[Order ID],0))</f>
        <v>MH-18115</v>
      </c>
      <c r="C4692" s="4">
        <f>INDEX(Orders[Order Date], MATCH(A4692, Orders[Order ID],0))</f>
        <v>42605</v>
      </c>
      <c r="D4692">
        <f>SUMIF(Orders[Order ID], A4692, Orders[Sales])</f>
        <v>1416.3040000000001</v>
      </c>
      <c r="I4692" t="s">
        <v>4815</v>
      </c>
      <c r="J4692" t="s">
        <v>130</v>
      </c>
      <c r="K4692">
        <v>42605</v>
      </c>
      <c r="L4692">
        <v>1416.3040000000001</v>
      </c>
    </row>
    <row r="4693" spans="1:12">
      <c r="A4693" t="str">
        <v>US-2016-161396</v>
      </c>
      <c r="B4693" t="str">
        <f>INDEX(Orders[Customer ID], MATCH(A4693, Orders[Order ID],0))</f>
        <v>GM-14455</v>
      </c>
      <c r="C4693" s="4">
        <f>INDEX(Orders[Order Date], MATCH(A4693, Orders[Order ID],0))</f>
        <v>42479</v>
      </c>
      <c r="D4693">
        <f>SUMIF(Orders[Order ID], A4693, Orders[Sales])</f>
        <v>624.57600000000002</v>
      </c>
      <c r="I4693" t="s">
        <v>5276</v>
      </c>
      <c r="J4693" t="s">
        <v>414</v>
      </c>
      <c r="K4693">
        <v>42479</v>
      </c>
      <c r="L4693">
        <v>624.57600000000002</v>
      </c>
    </row>
    <row r="4694" spans="1:12">
      <c r="A4694" t="str">
        <v>US-2016-161683</v>
      </c>
      <c r="B4694" t="str">
        <f>INDEX(Orders[Customer ID], MATCH(A4694, Orders[Order ID],0))</f>
        <v>CJ-12010</v>
      </c>
      <c r="C4694" s="4">
        <f>INDEX(Orders[Order Date], MATCH(A4694, Orders[Order ID],0))</f>
        <v>42707</v>
      </c>
      <c r="D4694">
        <f>SUMIF(Orders[Order ID], A4694, Orders[Sales])</f>
        <v>413.00799999999998</v>
      </c>
      <c r="I4694" t="s">
        <v>4135</v>
      </c>
      <c r="J4694" t="s">
        <v>3004</v>
      </c>
      <c r="K4694">
        <v>42707</v>
      </c>
      <c r="L4694">
        <v>413.00799999999998</v>
      </c>
    </row>
    <row r="4695" spans="1:12">
      <c r="A4695" t="str">
        <v>US-2016-161844</v>
      </c>
      <c r="B4695" t="str">
        <f>INDEX(Orders[Customer ID], MATCH(A4695, Orders[Order ID],0))</f>
        <v>DK-12835</v>
      </c>
      <c r="C4695" s="4">
        <f>INDEX(Orders[Order Date], MATCH(A4695, Orders[Order ID],0))</f>
        <v>42713</v>
      </c>
      <c r="D4695">
        <f>SUMIF(Orders[Order ID], A4695, Orders[Sales])</f>
        <v>82.92</v>
      </c>
      <c r="I4695" t="s">
        <v>4085</v>
      </c>
      <c r="J4695" t="s">
        <v>533</v>
      </c>
      <c r="K4695">
        <v>42713</v>
      </c>
      <c r="L4695">
        <v>82.92</v>
      </c>
    </row>
    <row r="4696" spans="1:12">
      <c r="A4696" t="str">
        <v>US-2016-162026</v>
      </c>
      <c r="B4696" t="str">
        <f>INDEX(Orders[Customer ID], MATCH(A4696, Orders[Order ID],0))</f>
        <v>JE-15745</v>
      </c>
      <c r="C4696" s="4">
        <f>INDEX(Orders[Order Date], MATCH(A4696, Orders[Order ID],0))</f>
        <v>42651</v>
      </c>
      <c r="D4696">
        <f>SUMIF(Orders[Order ID], A4696, Orders[Sales])</f>
        <v>61.96</v>
      </c>
      <c r="I4696" t="s">
        <v>4517</v>
      </c>
      <c r="J4696" t="s">
        <v>1383</v>
      </c>
      <c r="K4696">
        <v>42651</v>
      </c>
      <c r="L4696">
        <v>61.96</v>
      </c>
    </row>
    <row r="4697" spans="1:12">
      <c r="A4697" t="str">
        <v>US-2016-162103</v>
      </c>
      <c r="B4697" t="str">
        <f>INDEX(Orders[Customer ID], MATCH(A4697, Orders[Order ID],0))</f>
        <v>LB-16795</v>
      </c>
      <c r="C4697" s="4">
        <f>INDEX(Orders[Order Date], MATCH(A4697, Orders[Order ID],0))</f>
        <v>42687</v>
      </c>
      <c r="D4697">
        <f>SUMIF(Orders[Order ID], A4697, Orders[Sales])</f>
        <v>3.1360000000000001</v>
      </c>
      <c r="I4697" t="s">
        <v>4312</v>
      </c>
      <c r="J4697" t="s">
        <v>2744</v>
      </c>
      <c r="K4697">
        <v>42687</v>
      </c>
      <c r="L4697">
        <v>3.1360000000000001</v>
      </c>
    </row>
    <row r="4698" spans="1:12">
      <c r="A4698" t="str">
        <v>US-2016-162677</v>
      </c>
      <c r="B4698" t="str">
        <f>INDEX(Orders[Customer ID], MATCH(A4698, Orders[Order ID],0))</f>
        <v>DB-13210</v>
      </c>
      <c r="C4698" s="4">
        <f>INDEX(Orders[Order Date], MATCH(A4698, Orders[Order ID],0))</f>
        <v>42455</v>
      </c>
      <c r="D4698">
        <f>SUMIF(Orders[Order ID], A4698, Orders[Sales])</f>
        <v>187.61599999999999</v>
      </c>
      <c r="I4698" t="s">
        <v>5360</v>
      </c>
      <c r="J4698" t="s">
        <v>276</v>
      </c>
      <c r="K4698">
        <v>42455</v>
      </c>
      <c r="L4698">
        <v>187.61599999999999</v>
      </c>
    </row>
    <row r="4699" spans="1:12">
      <c r="A4699" t="str">
        <v>US-2016-162852</v>
      </c>
      <c r="B4699" t="str">
        <f>INDEX(Orders[Customer ID], MATCH(A4699, Orders[Order ID],0))</f>
        <v>BG-11695</v>
      </c>
      <c r="C4699" s="4">
        <f>INDEX(Orders[Order Date], MATCH(A4699, Orders[Order ID],0))</f>
        <v>42731</v>
      </c>
      <c r="D4699">
        <f>SUMIF(Orders[Order ID], A4699, Orders[Sales])</f>
        <v>845.48800000000006</v>
      </c>
      <c r="I4699" t="s">
        <v>3952</v>
      </c>
      <c r="J4699" t="s">
        <v>1002</v>
      </c>
      <c r="K4699">
        <v>42731</v>
      </c>
      <c r="L4699">
        <v>845.48800000000006</v>
      </c>
    </row>
    <row r="4700" spans="1:12">
      <c r="A4700" t="str">
        <v>US-2016-162859</v>
      </c>
      <c r="B4700" t="str">
        <f>INDEX(Orders[Customer ID], MATCH(A4700, Orders[Order ID],0))</f>
        <v>PG-18820</v>
      </c>
      <c r="C4700" s="4">
        <f>INDEX(Orders[Order Date], MATCH(A4700, Orders[Order ID],0))</f>
        <v>42415</v>
      </c>
      <c r="D4700">
        <f>SUMIF(Orders[Order ID], A4700, Orders[Sales])</f>
        <v>407.072</v>
      </c>
      <c r="I4700" t="s">
        <v>5471</v>
      </c>
      <c r="J4700" t="s">
        <v>997</v>
      </c>
      <c r="K4700">
        <v>42415</v>
      </c>
      <c r="L4700">
        <v>407.072</v>
      </c>
    </row>
    <row r="4701" spans="1:12">
      <c r="A4701" t="str">
        <v>US-2016-163258</v>
      </c>
      <c r="B4701" t="str">
        <f>INDEX(Orders[Customer ID], MATCH(A4701, Orders[Order ID],0))</f>
        <v>PF-19225</v>
      </c>
      <c r="C4701" s="4">
        <f>INDEX(Orders[Order Date], MATCH(A4701, Orders[Order ID],0))</f>
        <v>42733</v>
      </c>
      <c r="D4701">
        <f>SUMIF(Orders[Order ID], A4701, Orders[Sales])</f>
        <v>11.231999999999999</v>
      </c>
      <c r="I4701" t="s">
        <v>3948</v>
      </c>
      <c r="J4701" t="s">
        <v>2405</v>
      </c>
      <c r="K4701">
        <v>42733</v>
      </c>
      <c r="L4701">
        <v>11.231999999999999</v>
      </c>
    </row>
    <row r="4702" spans="1:12">
      <c r="A4702" t="str">
        <v>US-2016-163461</v>
      </c>
      <c r="B4702" t="str">
        <f>INDEX(Orders[Customer ID], MATCH(A4702, Orders[Order ID],0))</f>
        <v>BT-11440</v>
      </c>
      <c r="C4702" s="4">
        <f>INDEX(Orders[Order Date], MATCH(A4702, Orders[Order ID],0))</f>
        <v>42539</v>
      </c>
      <c r="D4702">
        <f>SUMIF(Orders[Order ID], A4702, Orders[Sales])</f>
        <v>76.864000000000004</v>
      </c>
      <c r="I4702" t="s">
        <v>5056</v>
      </c>
      <c r="J4702" t="s">
        <v>5057</v>
      </c>
      <c r="K4702">
        <v>42539</v>
      </c>
      <c r="L4702">
        <v>76.864000000000004</v>
      </c>
    </row>
    <row r="4703" spans="1:12">
      <c r="A4703" t="str">
        <v>US-2016-163538</v>
      </c>
      <c r="B4703" t="str">
        <f>INDEX(Orders[Customer ID], MATCH(A4703, Orders[Order ID],0))</f>
        <v>SS-20515</v>
      </c>
      <c r="C4703" s="4">
        <f>INDEX(Orders[Order Date], MATCH(A4703, Orders[Order ID],0))</f>
        <v>42608</v>
      </c>
      <c r="D4703">
        <f>SUMIF(Orders[Order ID], A4703, Orders[Sales])</f>
        <v>47.97</v>
      </c>
      <c r="I4703" t="s">
        <v>4809</v>
      </c>
      <c r="J4703" t="s">
        <v>4810</v>
      </c>
      <c r="K4703">
        <v>42608</v>
      </c>
      <c r="L4703">
        <v>47.97</v>
      </c>
    </row>
    <row r="4704" spans="1:12">
      <c r="A4704" t="str">
        <v>US-2016-163881</v>
      </c>
      <c r="B4704" t="str">
        <f>INDEX(Orders[Customer ID], MATCH(A4704, Orders[Order ID],0))</f>
        <v>SP-20860</v>
      </c>
      <c r="C4704" s="4">
        <f>INDEX(Orders[Order Date], MATCH(A4704, Orders[Order ID],0))</f>
        <v>42698</v>
      </c>
      <c r="D4704">
        <f>SUMIF(Orders[Order ID], A4704, Orders[Sales])</f>
        <v>2904.5720000000001</v>
      </c>
      <c r="I4704" t="s">
        <v>4222</v>
      </c>
      <c r="J4704" t="s">
        <v>1841</v>
      </c>
      <c r="K4704">
        <v>42698</v>
      </c>
      <c r="L4704">
        <v>2904.5720000000001</v>
      </c>
    </row>
    <row r="4705" spans="1:12">
      <c r="A4705" t="str">
        <v>US-2016-164189</v>
      </c>
      <c r="B4705" t="str">
        <f>INDEX(Orders[Customer ID], MATCH(A4705, Orders[Order ID],0))</f>
        <v>DR-12880</v>
      </c>
      <c r="C4705" s="4">
        <f>INDEX(Orders[Order Date], MATCH(A4705, Orders[Order ID],0))</f>
        <v>42453</v>
      </c>
      <c r="D4705">
        <f>SUMIF(Orders[Order ID], A4705, Orders[Sales])</f>
        <v>403.16800000000001</v>
      </c>
      <c r="I4705" t="s">
        <v>5364</v>
      </c>
      <c r="J4705" t="s">
        <v>99</v>
      </c>
      <c r="K4705">
        <v>42453</v>
      </c>
      <c r="L4705">
        <v>403.16800000000001</v>
      </c>
    </row>
    <row r="4706" spans="1:12">
      <c r="A4706" t="str">
        <v>US-2016-164196</v>
      </c>
      <c r="B4706" t="str">
        <f>INDEX(Orders[Customer ID], MATCH(A4706, Orders[Order ID],0))</f>
        <v>AS-10285</v>
      </c>
      <c r="C4706" s="4">
        <f>INDEX(Orders[Order Date], MATCH(A4706, Orders[Order ID],0))</f>
        <v>42685</v>
      </c>
      <c r="D4706">
        <f>SUMIF(Orders[Order ID], A4706, Orders[Sales])</f>
        <v>2678.94</v>
      </c>
      <c r="I4706" t="s">
        <v>4335</v>
      </c>
      <c r="J4706" t="s">
        <v>460</v>
      </c>
      <c r="K4706">
        <v>42685</v>
      </c>
      <c r="L4706">
        <v>2678.94</v>
      </c>
    </row>
    <row r="4707" spans="1:12">
      <c r="A4707" t="str">
        <v>US-2016-164588</v>
      </c>
      <c r="B4707" t="str">
        <f>INDEX(Orders[Customer ID], MATCH(A4707, Orders[Order ID],0))</f>
        <v>AP-10915</v>
      </c>
      <c r="C4707" s="4">
        <f>INDEX(Orders[Order Date], MATCH(A4707, Orders[Order ID],0))</f>
        <v>42476</v>
      </c>
      <c r="D4707">
        <f>SUMIF(Orders[Order ID], A4707, Orders[Sales])</f>
        <v>12.84</v>
      </c>
      <c r="I4707" t="s">
        <v>5288</v>
      </c>
      <c r="J4707" t="s">
        <v>2101</v>
      </c>
      <c r="K4707">
        <v>42476</v>
      </c>
      <c r="L4707">
        <v>12.84</v>
      </c>
    </row>
    <row r="4708" spans="1:12">
      <c r="A4708" t="str">
        <v>US-2016-164630</v>
      </c>
      <c r="B4708" t="str">
        <f>INDEX(Orders[Customer ID], MATCH(A4708, Orders[Order ID],0))</f>
        <v>EB-13975</v>
      </c>
      <c r="C4708" s="4">
        <f>INDEX(Orders[Order Date], MATCH(A4708, Orders[Order ID],0))</f>
        <v>42373</v>
      </c>
      <c r="D4708">
        <f>SUMIF(Orders[Order ID], A4708, Orders[Sales])</f>
        <v>959.96799999999996</v>
      </c>
      <c r="I4708" t="s">
        <v>5546</v>
      </c>
      <c r="J4708" t="s">
        <v>26</v>
      </c>
      <c r="K4708">
        <v>42373</v>
      </c>
      <c r="L4708">
        <v>959.96799999999996</v>
      </c>
    </row>
    <row r="4709" spans="1:12">
      <c r="A4709" t="str">
        <v>US-2016-164945</v>
      </c>
      <c r="B4709" t="str">
        <f>INDEX(Orders[Customer ID], MATCH(A4709, Orders[Order ID],0))</f>
        <v>CA-12055</v>
      </c>
      <c r="C4709" s="4">
        <f>INDEX(Orders[Order Date], MATCH(A4709, Orders[Order ID],0))</f>
        <v>42696</v>
      </c>
      <c r="D4709">
        <f>SUMIF(Orders[Order ID], A4709, Orders[Sales])</f>
        <v>134.27199999999999</v>
      </c>
      <c r="I4709" t="s">
        <v>4238</v>
      </c>
      <c r="J4709" t="s">
        <v>4228</v>
      </c>
      <c r="K4709">
        <v>42696</v>
      </c>
      <c r="L4709">
        <v>134.27199999999999</v>
      </c>
    </row>
    <row r="4710" spans="1:12">
      <c r="A4710" t="str">
        <v>US-2016-165078</v>
      </c>
      <c r="B4710" t="str">
        <f>INDEX(Orders[Customer ID], MATCH(A4710, Orders[Order ID],0))</f>
        <v>MA-17995</v>
      </c>
      <c r="C4710" s="4">
        <f>INDEX(Orders[Order Date], MATCH(A4710, Orders[Order ID],0))</f>
        <v>42679</v>
      </c>
      <c r="D4710">
        <f>SUMIF(Orders[Order ID], A4710, Orders[Sales])</f>
        <v>196.33</v>
      </c>
      <c r="I4710" t="s">
        <v>4379</v>
      </c>
      <c r="J4710" t="s">
        <v>2975</v>
      </c>
      <c r="K4710">
        <v>42679</v>
      </c>
      <c r="L4710">
        <v>196.33</v>
      </c>
    </row>
    <row r="4711" spans="1:12">
      <c r="A4711" t="str">
        <v>US-2016-165505</v>
      </c>
      <c r="B4711" t="str">
        <f>INDEX(Orders[Customer ID], MATCH(A4711, Orders[Order ID],0))</f>
        <v>CB-12535</v>
      </c>
      <c r="C4711" s="4">
        <f>INDEX(Orders[Order Date], MATCH(A4711, Orders[Order ID],0))</f>
        <v>42392</v>
      </c>
      <c r="D4711">
        <f>SUMIF(Orders[Order ID], A4711, Orders[Sales])</f>
        <v>1672.31</v>
      </c>
      <c r="I4711" t="s">
        <v>5514</v>
      </c>
      <c r="J4711" t="s">
        <v>3059</v>
      </c>
      <c r="K4711">
        <v>42392</v>
      </c>
      <c r="L4711">
        <v>1672.31</v>
      </c>
    </row>
    <row r="4712" spans="1:12">
      <c r="A4712" t="str">
        <v>US-2016-166660</v>
      </c>
      <c r="B4712" t="str">
        <f>INDEX(Orders[Customer ID], MATCH(A4712, Orders[Order ID],0))</f>
        <v>TB-21250</v>
      </c>
      <c r="C4712" s="4">
        <f>INDEX(Orders[Order Date], MATCH(A4712, Orders[Order ID],0))</f>
        <v>42399</v>
      </c>
      <c r="D4712">
        <f>SUMIF(Orders[Order ID], A4712, Orders[Sales])</f>
        <v>483.74799999999999</v>
      </c>
      <c r="I4712" t="s">
        <v>5504</v>
      </c>
      <c r="J4712" t="s">
        <v>3886</v>
      </c>
      <c r="K4712">
        <v>42399</v>
      </c>
      <c r="L4712">
        <v>483.74799999999999</v>
      </c>
    </row>
    <row r="4713" spans="1:12">
      <c r="A4713" t="str">
        <v>US-2016-167339</v>
      </c>
      <c r="B4713" t="str">
        <f>INDEX(Orders[Customer ID], MATCH(A4713, Orders[Order ID],0))</f>
        <v>TD-20995</v>
      </c>
      <c r="C4713" s="4">
        <f>INDEX(Orders[Order Date], MATCH(A4713, Orders[Order ID],0))</f>
        <v>42390</v>
      </c>
      <c r="D4713">
        <f>SUMIF(Orders[Order ID], A4713, Orders[Sales])</f>
        <v>1167.056</v>
      </c>
      <c r="I4713" t="s">
        <v>5524</v>
      </c>
      <c r="J4713" t="s">
        <v>1024</v>
      </c>
      <c r="K4713">
        <v>42390</v>
      </c>
      <c r="L4713">
        <v>1167.056</v>
      </c>
    </row>
    <row r="4714" spans="1:12">
      <c r="A4714" t="str">
        <v>US-2016-167472</v>
      </c>
      <c r="B4714" t="str">
        <f>INDEX(Orders[Customer ID], MATCH(A4714, Orders[Order ID],0))</f>
        <v>CK-12595</v>
      </c>
      <c r="C4714" s="4">
        <f>INDEX(Orders[Order Date], MATCH(A4714, Orders[Order ID],0))</f>
        <v>42527</v>
      </c>
      <c r="D4714">
        <f>SUMIF(Orders[Order ID], A4714, Orders[Sales])</f>
        <v>678.86999999999989</v>
      </c>
      <c r="I4714" t="s">
        <v>5108</v>
      </c>
      <c r="J4714" t="s">
        <v>1186</v>
      </c>
      <c r="K4714">
        <v>42527</v>
      </c>
      <c r="L4714">
        <v>678.86999999999989</v>
      </c>
    </row>
    <row r="4715" spans="1:12">
      <c r="A4715" t="str">
        <v>US-2016-168095</v>
      </c>
      <c r="B4715" t="str">
        <f>INDEX(Orders[Customer ID], MATCH(A4715, Orders[Order ID],0))</f>
        <v>MC-17425</v>
      </c>
      <c r="C4715" s="4">
        <f>INDEX(Orders[Order Date], MATCH(A4715, Orders[Order ID],0))</f>
        <v>42566</v>
      </c>
      <c r="D4715">
        <f>SUMIF(Orders[Order ID], A4715, Orders[Sales])</f>
        <v>335.8</v>
      </c>
      <c r="I4715" t="s">
        <v>4960</v>
      </c>
      <c r="J4715" t="s">
        <v>4190</v>
      </c>
      <c r="K4715">
        <v>42566</v>
      </c>
      <c r="L4715">
        <v>335.8</v>
      </c>
    </row>
    <row r="4716" spans="1:12">
      <c r="A4716" t="str">
        <v>US-2016-168410</v>
      </c>
      <c r="B4716" t="str">
        <f>INDEX(Orders[Customer ID], MATCH(A4716, Orders[Order ID],0))</f>
        <v>BV-11245</v>
      </c>
      <c r="C4716" s="4">
        <f>INDEX(Orders[Order Date], MATCH(A4716, Orders[Order ID],0))</f>
        <v>42421</v>
      </c>
      <c r="D4716">
        <f>SUMIF(Orders[Order ID], A4716, Orders[Sales])</f>
        <v>405.3</v>
      </c>
      <c r="I4716" t="s">
        <v>5459</v>
      </c>
      <c r="J4716" t="s">
        <v>3816</v>
      </c>
      <c r="K4716">
        <v>42421</v>
      </c>
      <c r="L4716">
        <v>405.3</v>
      </c>
    </row>
    <row r="4717" spans="1:12">
      <c r="A4717" t="str">
        <v>US-2016-168620</v>
      </c>
      <c r="B4717" t="str">
        <f>INDEX(Orders[Customer ID], MATCH(A4717, Orders[Order ID],0))</f>
        <v>RB-19795</v>
      </c>
      <c r="C4717" s="4">
        <f>INDEX(Orders[Order Date], MATCH(A4717, Orders[Order ID],0))</f>
        <v>42728</v>
      </c>
      <c r="D4717">
        <f>SUMIF(Orders[Order ID], A4717, Orders[Sales])</f>
        <v>823.6099999999999</v>
      </c>
      <c r="I4717" t="s">
        <v>3981</v>
      </c>
      <c r="J4717" t="s">
        <v>884</v>
      </c>
      <c r="K4717">
        <v>42728</v>
      </c>
      <c r="L4717">
        <v>823.6099999999999</v>
      </c>
    </row>
    <row r="4718" spans="1:12">
      <c r="A4718" t="str">
        <v>US-2016-169040</v>
      </c>
      <c r="B4718" t="str">
        <f>INDEX(Orders[Customer ID], MATCH(A4718, Orders[Order ID],0))</f>
        <v>GT-14710</v>
      </c>
      <c r="C4718" s="4">
        <f>INDEX(Orders[Order Date], MATCH(A4718, Orders[Order ID],0))</f>
        <v>42710</v>
      </c>
      <c r="D4718">
        <f>SUMIF(Orders[Order ID], A4718, Orders[Sales])</f>
        <v>1169.454</v>
      </c>
      <c r="I4718" t="s">
        <v>4106</v>
      </c>
      <c r="J4718" t="s">
        <v>975</v>
      </c>
      <c r="K4718">
        <v>42710</v>
      </c>
      <c r="L4718">
        <v>1169.454</v>
      </c>
    </row>
    <row r="4719" spans="1:12">
      <c r="A4719" t="str">
        <v>US-2016-169369</v>
      </c>
      <c r="B4719" t="str">
        <f>INDEX(Orders[Customer ID], MATCH(A4719, Orders[Order ID],0))</f>
        <v>EC-14050</v>
      </c>
      <c r="C4719" s="4">
        <f>INDEX(Orders[Order Date], MATCH(A4719, Orders[Order ID],0))</f>
        <v>42716</v>
      </c>
      <c r="D4719">
        <f>SUMIF(Orders[Order ID], A4719, Orders[Sales])</f>
        <v>299.07</v>
      </c>
      <c r="I4719" t="s">
        <v>4053</v>
      </c>
      <c r="J4719" t="s">
        <v>1408</v>
      </c>
      <c r="K4719">
        <v>42716</v>
      </c>
      <c r="L4719">
        <v>299.07</v>
      </c>
    </row>
    <row r="4720" spans="1:12">
      <c r="A4720" t="str">
        <v>US-2017-100048</v>
      </c>
      <c r="B4720" t="str">
        <f>INDEX(Orders[Customer ID], MATCH(A4720, Orders[Order ID],0))</f>
        <v>RS-19765</v>
      </c>
      <c r="C4720" s="4">
        <f>INDEX(Orders[Order Date], MATCH(A4720, Orders[Order ID],0))</f>
        <v>42874</v>
      </c>
      <c r="D4720">
        <f>SUMIF(Orders[Order ID], A4720, Orders[Sales])</f>
        <v>889.29</v>
      </c>
      <c r="I4720" t="s">
        <v>3253</v>
      </c>
      <c r="J4720" t="s">
        <v>981</v>
      </c>
      <c r="K4720">
        <v>42874</v>
      </c>
      <c r="L4720">
        <v>889.29</v>
      </c>
    </row>
    <row r="4721" spans="1:12">
      <c r="A4721" t="str">
        <v>US-2017-100209</v>
      </c>
      <c r="B4721" t="str">
        <f>INDEX(Orders[Customer ID], MATCH(A4721, Orders[Order ID],0))</f>
        <v>TD-20995</v>
      </c>
      <c r="C4721" s="4">
        <f>INDEX(Orders[Order Date], MATCH(A4721, Orders[Order ID],0))</f>
        <v>42925</v>
      </c>
      <c r="D4721">
        <f>SUMIF(Orders[Order ID], A4721, Orders[Sales])</f>
        <v>1.08</v>
      </c>
      <c r="I4721" t="s">
        <v>2883</v>
      </c>
      <c r="J4721" t="s">
        <v>1024</v>
      </c>
      <c r="K4721">
        <v>42925</v>
      </c>
      <c r="L4721">
        <v>1.08</v>
      </c>
    </row>
    <row r="4722" spans="1:12">
      <c r="A4722" t="str">
        <v>US-2017-100398</v>
      </c>
      <c r="B4722" t="str">
        <f>INDEX(Orders[Customer ID], MATCH(A4722, Orders[Order ID],0))</f>
        <v>DO-13435</v>
      </c>
      <c r="C4722" s="4">
        <f>INDEX(Orders[Order Date], MATCH(A4722, Orders[Order ID],0))</f>
        <v>42966</v>
      </c>
      <c r="D4722">
        <f>SUMIF(Orders[Order ID], A4722, Orders[Sales])</f>
        <v>102.72</v>
      </c>
      <c r="I4722" t="s">
        <v>2616</v>
      </c>
      <c r="J4722" t="s">
        <v>2617</v>
      </c>
      <c r="K4722">
        <v>42966</v>
      </c>
      <c r="L4722">
        <v>102.72</v>
      </c>
    </row>
    <row r="4723" spans="1:12">
      <c r="A4723" t="str">
        <v>US-2017-100482</v>
      </c>
      <c r="B4723" t="str">
        <f>INDEX(Orders[Customer ID], MATCH(A4723, Orders[Order ID],0))</f>
        <v>JL-15130</v>
      </c>
      <c r="C4723" s="4">
        <f>INDEX(Orders[Order Date], MATCH(A4723, Orders[Order ID],0))</f>
        <v>42836</v>
      </c>
      <c r="D4723">
        <f>SUMIF(Orders[Order ID], A4723, Orders[Sales])</f>
        <v>43.888000000000005</v>
      </c>
      <c r="I4723" t="s">
        <v>3500</v>
      </c>
      <c r="J4723" t="s">
        <v>262</v>
      </c>
      <c r="K4723">
        <v>42836</v>
      </c>
      <c r="L4723">
        <v>43.888000000000005</v>
      </c>
    </row>
    <row r="4724" spans="1:12">
      <c r="A4724" t="str">
        <v>US-2017-100930</v>
      </c>
      <c r="B4724" t="str">
        <f>INDEX(Orders[Customer ID], MATCH(A4724, Orders[Order ID],0))</f>
        <v>CS-12400</v>
      </c>
      <c r="C4724" s="4">
        <f>INDEX(Orders[Order Date], MATCH(A4724, Orders[Order ID],0))</f>
        <v>42832</v>
      </c>
      <c r="D4724">
        <f>SUMIF(Orders[Order ID], A4724, Orders[Sales])</f>
        <v>1735.8505</v>
      </c>
      <c r="I4724" t="s">
        <v>3522</v>
      </c>
      <c r="J4724" t="s">
        <v>90</v>
      </c>
      <c r="K4724">
        <v>42832</v>
      </c>
      <c r="L4724">
        <v>1735.8505</v>
      </c>
    </row>
    <row r="4725" spans="1:12">
      <c r="A4725" t="str">
        <v>US-2017-101518</v>
      </c>
      <c r="B4725" t="str">
        <f>INDEX(Orders[Customer ID], MATCH(A4725, Orders[Order ID],0))</f>
        <v>PB-19105</v>
      </c>
      <c r="C4725" s="4">
        <f>INDEX(Orders[Order Date], MATCH(A4725, Orders[Order ID],0))</f>
        <v>43042</v>
      </c>
      <c r="D4725">
        <f>SUMIF(Orders[Order ID], A4725, Orders[Sales])</f>
        <v>40.776000000000003</v>
      </c>
      <c r="I4725" t="s">
        <v>1524</v>
      </c>
      <c r="J4725" t="s">
        <v>1525</v>
      </c>
      <c r="K4725">
        <v>43042</v>
      </c>
      <c r="L4725">
        <v>40.776000000000003</v>
      </c>
    </row>
    <row r="4726" spans="1:12">
      <c r="A4726" t="str">
        <v>US-2017-101539</v>
      </c>
      <c r="B4726" t="str">
        <f>INDEX(Orders[Customer ID], MATCH(A4726, Orders[Order ID],0))</f>
        <v>VM-21685</v>
      </c>
      <c r="C4726" s="4">
        <f>INDEX(Orders[Order Date], MATCH(A4726, Orders[Order ID],0))</f>
        <v>42810</v>
      </c>
      <c r="D4726">
        <f>SUMIF(Orders[Order ID], A4726, Orders[Sales])</f>
        <v>712.96600000000001</v>
      </c>
      <c r="I4726" t="s">
        <v>3658</v>
      </c>
      <c r="J4726" t="s">
        <v>1414</v>
      </c>
      <c r="K4726">
        <v>42810</v>
      </c>
      <c r="L4726">
        <v>712.96600000000001</v>
      </c>
    </row>
    <row r="4727" spans="1:12">
      <c r="A4727" t="str">
        <v>US-2017-101721</v>
      </c>
      <c r="B4727" t="str">
        <f>INDEX(Orders[Customer ID], MATCH(A4727, Orders[Order ID],0))</f>
        <v>MY-17380</v>
      </c>
      <c r="C4727" s="4">
        <f>INDEX(Orders[Order Date], MATCH(A4727, Orders[Order ID],0))</f>
        <v>42939</v>
      </c>
      <c r="D4727">
        <f>SUMIF(Orders[Order ID], A4727, Orders[Sales])</f>
        <v>63.311999999999998</v>
      </c>
      <c r="I4727" t="s">
        <v>2796</v>
      </c>
      <c r="J4727" t="s">
        <v>829</v>
      </c>
      <c r="K4727">
        <v>42939</v>
      </c>
      <c r="L4727">
        <v>63.311999999999998</v>
      </c>
    </row>
    <row r="4728" spans="1:12">
      <c r="A4728" t="str">
        <v>US-2017-101784</v>
      </c>
      <c r="B4728" t="str">
        <f>INDEX(Orders[Customer ID], MATCH(A4728, Orders[Order ID],0))</f>
        <v>PO-18850</v>
      </c>
      <c r="C4728" s="4">
        <f>INDEX(Orders[Order Date], MATCH(A4728, Orders[Order ID],0))</f>
        <v>42922</v>
      </c>
      <c r="D4728">
        <f>SUMIF(Orders[Order ID], A4728, Orders[Sales])</f>
        <v>122.136</v>
      </c>
      <c r="I4728" t="s">
        <v>2915</v>
      </c>
      <c r="J4728" t="s">
        <v>103</v>
      </c>
      <c r="K4728">
        <v>42922</v>
      </c>
      <c r="L4728">
        <v>122.136</v>
      </c>
    </row>
    <row r="4729" spans="1:12">
      <c r="A4729" t="str">
        <v>US-2017-101840</v>
      </c>
      <c r="B4729" t="str">
        <f>INDEX(Orders[Customer ID], MATCH(A4729, Orders[Order ID],0))</f>
        <v>SP-20545</v>
      </c>
      <c r="C4729" s="4">
        <f>INDEX(Orders[Order Date], MATCH(A4729, Orders[Order ID],0))</f>
        <v>42772</v>
      </c>
      <c r="D4729">
        <f>SUMIF(Orders[Order ID], A4729, Orders[Sales])</f>
        <v>273.7</v>
      </c>
      <c r="I4729" t="s">
        <v>3802</v>
      </c>
      <c r="J4729" t="s">
        <v>3803</v>
      </c>
      <c r="K4729">
        <v>42772</v>
      </c>
      <c r="L4729">
        <v>273.7</v>
      </c>
    </row>
    <row r="4730" spans="1:12">
      <c r="A4730" t="str">
        <v>US-2017-102183</v>
      </c>
      <c r="B4730" t="str">
        <f>INDEX(Orders[Customer ID], MATCH(A4730, Orders[Order ID],0))</f>
        <v>PK-19075</v>
      </c>
      <c r="C4730" s="4">
        <f>INDEX(Orders[Order Date], MATCH(A4730, Orders[Order ID],0))</f>
        <v>42968</v>
      </c>
      <c r="D4730">
        <f>SUMIF(Orders[Order ID], A4730, Orders[Sales])</f>
        <v>4337.6399999999994</v>
      </c>
      <c r="I4730" t="s">
        <v>2599</v>
      </c>
      <c r="J4730" t="s">
        <v>287</v>
      </c>
      <c r="K4730">
        <v>42968</v>
      </c>
      <c r="L4730">
        <v>4337.6399999999994</v>
      </c>
    </row>
    <row r="4731" spans="1:12">
      <c r="A4731" t="str">
        <v>US-2017-102288</v>
      </c>
      <c r="B4731" t="str">
        <f>INDEX(Orders[Customer ID], MATCH(A4731, Orders[Order ID],0))</f>
        <v>ZC-21910</v>
      </c>
      <c r="C4731" s="4">
        <f>INDEX(Orders[Order Date], MATCH(A4731, Orders[Order ID],0))</f>
        <v>42905</v>
      </c>
      <c r="D4731">
        <f>SUMIF(Orders[Order ID], A4731, Orders[Sales])</f>
        <v>148.88399999999999</v>
      </c>
      <c r="I4731" t="s">
        <v>3037</v>
      </c>
      <c r="J4731" t="s">
        <v>1420</v>
      </c>
      <c r="K4731">
        <v>42905</v>
      </c>
      <c r="L4731">
        <v>148.88399999999999</v>
      </c>
    </row>
    <row r="4732" spans="1:12">
      <c r="A4732" t="str">
        <v>US-2017-102638</v>
      </c>
      <c r="B4732" t="str">
        <f>INDEX(Orders[Customer ID], MATCH(A4732, Orders[Order ID],0))</f>
        <v>MC-17845</v>
      </c>
      <c r="C4732" s="4">
        <f>INDEX(Orders[Order Date], MATCH(A4732, Orders[Order ID],0))</f>
        <v>43098</v>
      </c>
      <c r="D4732">
        <f>SUMIF(Orders[Order ID], A4732, Orders[Sales])</f>
        <v>6.03</v>
      </c>
      <c r="I4732" t="s">
        <v>37</v>
      </c>
      <c r="J4732" t="s">
        <v>39</v>
      </c>
      <c r="K4732">
        <v>43098</v>
      </c>
      <c r="L4732">
        <v>6.03</v>
      </c>
    </row>
    <row r="4733" spans="1:12">
      <c r="A4733" t="str">
        <v>US-2017-102890</v>
      </c>
      <c r="B4733" t="str">
        <f>INDEX(Orders[Customer ID], MATCH(A4733, Orders[Order ID],0))</f>
        <v>SG-20470</v>
      </c>
      <c r="C4733" s="4">
        <f>INDEX(Orders[Order Date], MATCH(A4733, Orders[Order ID],0))</f>
        <v>42916</v>
      </c>
      <c r="D4733">
        <f>SUMIF(Orders[Order ID], A4733, Orders[Sales])</f>
        <v>1044.6300000000001</v>
      </c>
      <c r="I4733" t="s">
        <v>2944</v>
      </c>
      <c r="J4733" t="s">
        <v>2945</v>
      </c>
      <c r="K4733">
        <v>42916</v>
      </c>
      <c r="L4733">
        <v>1044.6300000000001</v>
      </c>
    </row>
    <row r="4734" spans="1:12">
      <c r="A4734" t="str">
        <v>US-2017-102904</v>
      </c>
      <c r="B4734" t="str">
        <f>INDEX(Orders[Customer ID], MATCH(A4734, Orders[Order ID],0))</f>
        <v>CB-12025</v>
      </c>
      <c r="C4734" s="4">
        <f>INDEX(Orders[Order Date], MATCH(A4734, Orders[Order ID],0))</f>
        <v>43052</v>
      </c>
      <c r="D4734">
        <f>SUMIF(Orders[Order ID], A4734, Orders[Sales])</f>
        <v>239.92</v>
      </c>
      <c r="I4734" t="s">
        <v>1272</v>
      </c>
      <c r="J4734" t="s">
        <v>1273</v>
      </c>
      <c r="K4734">
        <v>43052</v>
      </c>
      <c r="L4734">
        <v>239.92</v>
      </c>
    </row>
    <row r="4735" spans="1:12">
      <c r="A4735" t="str">
        <v>US-2017-103226</v>
      </c>
      <c r="B4735" t="str">
        <f>INDEX(Orders[Customer ID], MATCH(A4735, Orders[Order ID],0))</f>
        <v>DW-13195</v>
      </c>
      <c r="C4735" s="4">
        <f>INDEX(Orders[Order Date], MATCH(A4735, Orders[Order ID],0))</f>
        <v>43000</v>
      </c>
      <c r="D4735">
        <f>SUMIF(Orders[Order ID], A4735, Orders[Sales])</f>
        <v>27.18</v>
      </c>
      <c r="I4735" t="s">
        <v>2127</v>
      </c>
      <c r="J4735" t="s">
        <v>1686</v>
      </c>
      <c r="K4735">
        <v>43000</v>
      </c>
      <c r="L4735">
        <v>27.18</v>
      </c>
    </row>
    <row r="4736" spans="1:12">
      <c r="A4736" t="str">
        <v>US-2017-103247</v>
      </c>
      <c r="B4736" t="str">
        <f>INDEX(Orders[Customer ID], MATCH(A4736, Orders[Order ID],0))</f>
        <v>PO-19195</v>
      </c>
      <c r="C4736" s="4">
        <f>INDEX(Orders[Order Date], MATCH(A4736, Orders[Order ID],0))</f>
        <v>43013</v>
      </c>
      <c r="D4736">
        <f>SUMIF(Orders[Order ID], A4736, Orders[Sales])</f>
        <v>236.72200000000001</v>
      </c>
      <c r="I4736" t="s">
        <v>1906</v>
      </c>
      <c r="J4736" t="s">
        <v>1907</v>
      </c>
      <c r="K4736">
        <v>43013</v>
      </c>
      <c r="L4736">
        <v>236.72200000000001</v>
      </c>
    </row>
    <row r="4737" spans="1:12">
      <c r="A4737" t="str">
        <v>US-2017-103814</v>
      </c>
      <c r="B4737" t="str">
        <f>INDEX(Orders[Customer ID], MATCH(A4737, Orders[Order ID],0))</f>
        <v>LH-16900</v>
      </c>
      <c r="C4737" s="4">
        <f>INDEX(Orders[Order Date], MATCH(A4737, Orders[Order ID],0))</f>
        <v>43078</v>
      </c>
      <c r="D4737">
        <f>SUMIF(Orders[Order ID], A4737, Orders[Sales])</f>
        <v>143.85599999999999</v>
      </c>
      <c r="I4737" t="s">
        <v>555</v>
      </c>
      <c r="J4737" t="s">
        <v>556</v>
      </c>
      <c r="K4737">
        <v>43078</v>
      </c>
      <c r="L4737">
        <v>143.85599999999999</v>
      </c>
    </row>
    <row r="4738" spans="1:12">
      <c r="A4738" t="str">
        <v>US-2017-103828</v>
      </c>
      <c r="B4738" t="str">
        <f>INDEX(Orders[Customer ID], MATCH(A4738, Orders[Order ID],0))</f>
        <v>JK-15370</v>
      </c>
      <c r="C4738" s="4">
        <f>INDEX(Orders[Order Date], MATCH(A4738, Orders[Order ID],0))</f>
        <v>42960</v>
      </c>
      <c r="D4738">
        <f>SUMIF(Orders[Order ID], A4738, Orders[Sales])</f>
        <v>206.67000000000002</v>
      </c>
      <c r="I4738" t="s">
        <v>2657</v>
      </c>
      <c r="J4738" t="s">
        <v>1203</v>
      </c>
      <c r="K4738">
        <v>42960</v>
      </c>
      <c r="L4738">
        <v>206.67000000000002</v>
      </c>
    </row>
    <row r="4739" spans="1:12">
      <c r="A4739" t="str">
        <v>US-2017-104094</v>
      </c>
      <c r="B4739" t="str">
        <f>INDEX(Orders[Customer ID], MATCH(A4739, Orders[Order ID],0))</f>
        <v>AG-10675</v>
      </c>
      <c r="C4739" s="4">
        <f>INDEX(Orders[Order Date], MATCH(A4739, Orders[Order ID],0))</f>
        <v>42985</v>
      </c>
      <c r="D4739">
        <f>SUMIF(Orders[Order ID], A4739, Orders[Sales])</f>
        <v>13.48</v>
      </c>
      <c r="I4739" t="s">
        <v>2393</v>
      </c>
      <c r="J4739" t="s">
        <v>2067</v>
      </c>
      <c r="K4739">
        <v>42985</v>
      </c>
      <c r="L4739">
        <v>13.48</v>
      </c>
    </row>
    <row r="4740" spans="1:12">
      <c r="A4740" t="str">
        <v>US-2017-104437</v>
      </c>
      <c r="B4740" t="str">
        <f>INDEX(Orders[Customer ID], MATCH(A4740, Orders[Order ID],0))</f>
        <v>TG-21310</v>
      </c>
      <c r="C4740" s="4">
        <f>INDEX(Orders[Order Date], MATCH(A4740, Orders[Order ID],0))</f>
        <v>42762</v>
      </c>
      <c r="D4740">
        <f>SUMIF(Orders[Order ID], A4740, Orders[Sales])</f>
        <v>137.94</v>
      </c>
      <c r="I4740" t="s">
        <v>3838</v>
      </c>
      <c r="J4740" t="s">
        <v>3839</v>
      </c>
      <c r="K4740">
        <v>42762</v>
      </c>
      <c r="L4740">
        <v>137.94</v>
      </c>
    </row>
    <row r="4741" spans="1:12">
      <c r="A4741" t="str">
        <v>US-2017-104451</v>
      </c>
      <c r="B4741" t="str">
        <f>INDEX(Orders[Customer ID], MATCH(A4741, Orders[Order ID],0))</f>
        <v>MM-18055</v>
      </c>
      <c r="C4741" s="4">
        <f>INDEX(Orders[Order Date], MATCH(A4741, Orders[Order ID],0))</f>
        <v>42863</v>
      </c>
      <c r="D4741">
        <f>SUMIF(Orders[Order ID], A4741, Orders[Sales])</f>
        <v>81.08</v>
      </c>
      <c r="I4741" t="s">
        <v>3333</v>
      </c>
      <c r="J4741" t="s">
        <v>1593</v>
      </c>
      <c r="K4741">
        <v>42863</v>
      </c>
      <c r="L4741">
        <v>81.08</v>
      </c>
    </row>
    <row r="4742" spans="1:12">
      <c r="A4742" t="str">
        <v>US-2017-104661</v>
      </c>
      <c r="B4742" t="str">
        <f>INDEX(Orders[Customer ID], MATCH(A4742, Orders[Order ID],0))</f>
        <v>TB-21250</v>
      </c>
      <c r="C4742" s="4">
        <f>INDEX(Orders[Order Date], MATCH(A4742, Orders[Order ID],0))</f>
        <v>42750</v>
      </c>
      <c r="D4742">
        <f>SUMIF(Orders[Order ID], A4742, Orders[Sales])</f>
        <v>147.63600000000002</v>
      </c>
      <c r="I4742" t="s">
        <v>3885</v>
      </c>
      <c r="J4742" t="s">
        <v>3886</v>
      </c>
      <c r="K4742">
        <v>42750</v>
      </c>
      <c r="L4742">
        <v>147.63600000000002</v>
      </c>
    </row>
    <row r="4743" spans="1:12">
      <c r="A4743" t="str">
        <v>US-2017-104955</v>
      </c>
      <c r="B4743" t="str">
        <f>INDEX(Orders[Customer ID], MATCH(A4743, Orders[Order ID],0))</f>
        <v>CG-12040</v>
      </c>
      <c r="C4743" s="4">
        <f>INDEX(Orders[Order Date], MATCH(A4743, Orders[Order ID],0))</f>
        <v>42813</v>
      </c>
      <c r="D4743">
        <f>SUMIF(Orders[Order ID], A4743, Orders[Sales])</f>
        <v>28.91</v>
      </c>
      <c r="I4743" t="s">
        <v>3632</v>
      </c>
      <c r="J4743" t="s">
        <v>1336</v>
      </c>
      <c r="K4743">
        <v>42813</v>
      </c>
      <c r="L4743">
        <v>28.91</v>
      </c>
    </row>
    <row r="4744" spans="1:12">
      <c r="A4744" t="str">
        <v>US-2017-105046</v>
      </c>
      <c r="B4744" t="str">
        <f>INDEX(Orders[Customer ID], MATCH(A4744, Orders[Order ID],0))</f>
        <v>BE-11335</v>
      </c>
      <c r="C4744" s="4">
        <f>INDEX(Orders[Order Date], MATCH(A4744, Orders[Order ID],0))</f>
        <v>42933</v>
      </c>
      <c r="D4744">
        <f>SUMIF(Orders[Order ID], A4744, Orders[Sales])</f>
        <v>408.96</v>
      </c>
      <c r="I4744" t="s">
        <v>2841</v>
      </c>
      <c r="J4744" t="s">
        <v>2472</v>
      </c>
      <c r="K4744">
        <v>42933</v>
      </c>
      <c r="L4744">
        <v>408.96</v>
      </c>
    </row>
    <row r="4745" spans="1:12">
      <c r="A4745" t="str">
        <v>US-2017-105389</v>
      </c>
      <c r="B4745" t="str">
        <f>INDEX(Orders[Customer ID], MATCH(A4745, Orders[Order ID],0))</f>
        <v>DM-13015</v>
      </c>
      <c r="C4745" s="4">
        <f>INDEX(Orders[Order Date], MATCH(A4745, Orders[Order ID],0))</f>
        <v>43031</v>
      </c>
      <c r="D4745">
        <f>SUMIF(Orders[Order ID], A4745, Orders[Sales])</f>
        <v>837.79600000000005</v>
      </c>
      <c r="I4745" t="s">
        <v>1670</v>
      </c>
      <c r="J4745" t="s">
        <v>1513</v>
      </c>
      <c r="K4745">
        <v>43031</v>
      </c>
      <c r="L4745">
        <v>837.79600000000005</v>
      </c>
    </row>
    <row r="4746" spans="1:12">
      <c r="A4746" t="str">
        <v>US-2017-105697</v>
      </c>
      <c r="B4746" t="str">
        <f>INDEX(Orders[Customer ID], MATCH(A4746, Orders[Order ID],0))</f>
        <v>JE-15715</v>
      </c>
      <c r="C4746" s="4">
        <f>INDEX(Orders[Order Date], MATCH(A4746, Orders[Order ID],0))</f>
        <v>42972</v>
      </c>
      <c r="D4746">
        <f>SUMIF(Orders[Order ID], A4746, Orders[Sales])</f>
        <v>25.696000000000002</v>
      </c>
      <c r="I4746" t="s">
        <v>2576</v>
      </c>
      <c r="J4746" t="s">
        <v>1244</v>
      </c>
      <c r="K4746">
        <v>42972</v>
      </c>
      <c r="L4746">
        <v>25.696000000000002</v>
      </c>
    </row>
    <row r="4747" spans="1:12">
      <c r="A4747" t="str">
        <v>US-2017-105830</v>
      </c>
      <c r="B4747" t="str">
        <f>INDEX(Orders[Customer ID], MATCH(A4747, Orders[Order ID],0))</f>
        <v>DB-13660</v>
      </c>
      <c r="C4747" s="4">
        <f>INDEX(Orders[Order Date], MATCH(A4747, Orders[Order ID],0))</f>
        <v>42735</v>
      </c>
      <c r="D4747">
        <f>SUMIF(Orders[Order ID], A4747, Orders[Sales])</f>
        <v>156.512</v>
      </c>
      <c r="I4747" t="s">
        <v>3931</v>
      </c>
      <c r="J4747" t="s">
        <v>325</v>
      </c>
      <c r="K4747">
        <v>42735</v>
      </c>
      <c r="L4747">
        <v>156.512</v>
      </c>
    </row>
    <row r="4748" spans="1:12">
      <c r="A4748" t="str">
        <v>US-2017-105935</v>
      </c>
      <c r="B4748" t="str">
        <f>INDEX(Orders[Customer ID], MATCH(A4748, Orders[Order ID],0))</f>
        <v>BD-11500</v>
      </c>
      <c r="C4748" s="4">
        <f>INDEX(Orders[Order Date], MATCH(A4748, Orders[Order ID],0))</f>
        <v>42761</v>
      </c>
      <c r="D4748">
        <f>SUMIF(Orders[Order ID], A4748, Orders[Sales])</f>
        <v>3002.6499999999996</v>
      </c>
      <c r="I4748" t="s">
        <v>3845</v>
      </c>
      <c r="J4748" t="s">
        <v>953</v>
      </c>
      <c r="K4748">
        <v>42761</v>
      </c>
      <c r="L4748">
        <v>3002.6499999999996</v>
      </c>
    </row>
    <row r="4749" spans="1:12">
      <c r="A4749" t="str">
        <v>US-2017-105998</v>
      </c>
      <c r="B4749" t="str">
        <f>INDEX(Orders[Customer ID], MATCH(A4749, Orders[Order ID],0))</f>
        <v>CR-12580</v>
      </c>
      <c r="C4749" s="4">
        <f>INDEX(Orders[Order Date], MATCH(A4749, Orders[Order ID],0))</f>
        <v>43042</v>
      </c>
      <c r="D4749">
        <f>SUMIF(Orders[Order ID], A4749, Orders[Sales])</f>
        <v>1872.934</v>
      </c>
      <c r="I4749" t="s">
        <v>1527</v>
      </c>
      <c r="J4749" t="s">
        <v>1528</v>
      </c>
      <c r="K4749">
        <v>43042</v>
      </c>
      <c r="L4749">
        <v>1872.934</v>
      </c>
    </row>
    <row r="4750" spans="1:12">
      <c r="A4750" t="str">
        <v>US-2017-106131</v>
      </c>
      <c r="B4750" t="str">
        <f>INDEX(Orders[Customer ID], MATCH(A4750, Orders[Order ID],0))</f>
        <v>TP-21565</v>
      </c>
      <c r="C4750" s="4">
        <f>INDEX(Orders[Order Date], MATCH(A4750, Orders[Order ID],0))</f>
        <v>42749</v>
      </c>
      <c r="D4750">
        <f>SUMIF(Orders[Order ID], A4750, Orders[Sales])</f>
        <v>337.68799999999999</v>
      </c>
      <c r="I4750" t="s">
        <v>3889</v>
      </c>
      <c r="J4750" t="s">
        <v>3890</v>
      </c>
      <c r="K4750">
        <v>42749</v>
      </c>
      <c r="L4750">
        <v>337.68799999999999</v>
      </c>
    </row>
    <row r="4751" spans="1:12">
      <c r="A4751" t="str">
        <v>US-2017-106145</v>
      </c>
      <c r="B4751" t="str">
        <f>INDEX(Orders[Customer ID], MATCH(A4751, Orders[Order ID],0))</f>
        <v>RA-19885</v>
      </c>
      <c r="C4751" s="4">
        <f>INDEX(Orders[Order Date], MATCH(A4751, Orders[Order ID],0))</f>
        <v>43004</v>
      </c>
      <c r="D4751">
        <f>SUMIF(Orders[Order ID], A4751, Orders[Sales])</f>
        <v>1065.2160000000001</v>
      </c>
      <c r="I4751" t="s">
        <v>2029</v>
      </c>
      <c r="J4751" t="s">
        <v>1193</v>
      </c>
      <c r="K4751">
        <v>43004</v>
      </c>
      <c r="L4751">
        <v>1065.2160000000001</v>
      </c>
    </row>
    <row r="4752" spans="1:12">
      <c r="A4752" t="str">
        <v>US-2017-106551</v>
      </c>
      <c r="B4752" t="str">
        <f>INDEX(Orders[Customer ID], MATCH(A4752, Orders[Order ID],0))</f>
        <v>EB-13930</v>
      </c>
      <c r="C4752" s="4">
        <f>INDEX(Orders[Order Date], MATCH(A4752, Orders[Order ID],0))</f>
        <v>42938</v>
      </c>
      <c r="D4752">
        <f>SUMIF(Orders[Order ID], A4752, Orders[Sales])</f>
        <v>526.34400000000005</v>
      </c>
      <c r="I4752" t="s">
        <v>2805</v>
      </c>
      <c r="J4752" t="s">
        <v>2806</v>
      </c>
      <c r="K4752">
        <v>42938</v>
      </c>
      <c r="L4752">
        <v>526.34400000000005</v>
      </c>
    </row>
    <row r="4753" spans="1:12">
      <c r="A4753" t="str">
        <v>US-2017-106579</v>
      </c>
      <c r="B4753" t="str">
        <f>INDEX(Orders[Customer ID], MATCH(A4753, Orders[Order ID],0))</f>
        <v>BW-11200</v>
      </c>
      <c r="C4753" s="4">
        <f>INDEX(Orders[Order Date], MATCH(A4753, Orders[Order ID],0))</f>
        <v>42894</v>
      </c>
      <c r="D4753">
        <f>SUMIF(Orders[Order ID], A4753, Orders[Sales])</f>
        <v>12.176</v>
      </c>
      <c r="I4753" t="s">
        <v>3139</v>
      </c>
      <c r="J4753" t="s">
        <v>3119</v>
      </c>
      <c r="K4753">
        <v>42894</v>
      </c>
      <c r="L4753">
        <v>12.176</v>
      </c>
    </row>
    <row r="4754" spans="1:12">
      <c r="A4754" t="str">
        <v>US-2017-106663</v>
      </c>
      <c r="B4754" t="str">
        <f>INDEX(Orders[Customer ID], MATCH(A4754, Orders[Order ID],0))</f>
        <v>MO-17800</v>
      </c>
      <c r="C4754" s="4">
        <f>INDEX(Orders[Order Date], MATCH(A4754, Orders[Order ID],0))</f>
        <v>42895</v>
      </c>
      <c r="D4754">
        <f>SUMIF(Orders[Order ID], A4754, Orders[Sales])</f>
        <v>169.25300000000001</v>
      </c>
      <c r="I4754" t="s">
        <v>3129</v>
      </c>
      <c r="J4754" t="s">
        <v>2207</v>
      </c>
      <c r="K4754">
        <v>42895</v>
      </c>
      <c r="L4754">
        <v>169.25300000000001</v>
      </c>
    </row>
    <row r="4755" spans="1:12">
      <c r="A4755" t="str">
        <v>US-2017-106705</v>
      </c>
      <c r="B4755" t="str">
        <f>INDEX(Orders[Customer ID], MATCH(A4755, Orders[Order ID],0))</f>
        <v>PO-18850</v>
      </c>
      <c r="C4755" s="4">
        <f>INDEX(Orders[Order Date], MATCH(A4755, Orders[Order ID],0))</f>
        <v>43095</v>
      </c>
      <c r="D4755">
        <f>SUMIF(Orders[Order ID], A4755, Orders[Sales])</f>
        <v>44.75</v>
      </c>
      <c r="I4755" t="s">
        <v>102</v>
      </c>
      <c r="J4755" t="s">
        <v>103</v>
      </c>
      <c r="K4755">
        <v>43095</v>
      </c>
      <c r="L4755">
        <v>44.75</v>
      </c>
    </row>
    <row r="4756" spans="1:12">
      <c r="A4756" t="str">
        <v>US-2017-106796</v>
      </c>
      <c r="B4756" t="str">
        <f>INDEX(Orders[Customer ID], MATCH(A4756, Orders[Order ID],0))</f>
        <v>JP-16135</v>
      </c>
      <c r="C4756" s="4">
        <f>INDEX(Orders[Order Date], MATCH(A4756, Orders[Order ID],0))</f>
        <v>42867</v>
      </c>
      <c r="D4756">
        <f>SUMIF(Orders[Order ID], A4756, Orders[Sales])</f>
        <v>10.272</v>
      </c>
      <c r="I4756" t="s">
        <v>3311</v>
      </c>
      <c r="J4756" t="s">
        <v>2174</v>
      </c>
      <c r="K4756">
        <v>42867</v>
      </c>
      <c r="L4756">
        <v>10.272</v>
      </c>
    </row>
    <row r="4757" spans="1:12">
      <c r="A4757" t="str">
        <v>US-2017-107272</v>
      </c>
      <c r="B4757" t="str">
        <f>INDEX(Orders[Customer ID], MATCH(A4757, Orders[Order ID],0))</f>
        <v>TS-21610</v>
      </c>
      <c r="C4757" s="4">
        <f>INDEX(Orders[Order Date], MATCH(A4757, Orders[Order ID],0))</f>
        <v>43044</v>
      </c>
      <c r="D4757">
        <f>SUMIF(Orders[Order ID], A4757, Orders[Sales])</f>
        <v>246.38</v>
      </c>
      <c r="I4757" t="s">
        <v>1452</v>
      </c>
      <c r="J4757" t="s">
        <v>1453</v>
      </c>
      <c r="K4757">
        <v>43044</v>
      </c>
      <c r="L4757">
        <v>246.38</v>
      </c>
    </row>
    <row r="4758" spans="1:12">
      <c r="A4758" t="str">
        <v>US-2017-107384</v>
      </c>
      <c r="B4758" t="str">
        <f>INDEX(Orders[Customer ID], MATCH(A4758, Orders[Order ID],0))</f>
        <v>TP-21130</v>
      </c>
      <c r="C4758" s="4">
        <f>INDEX(Orders[Order Date], MATCH(A4758, Orders[Order ID],0))</f>
        <v>43073</v>
      </c>
      <c r="D4758">
        <f>SUMIF(Orders[Order ID], A4758, Orders[Sales])</f>
        <v>551.54999999999995</v>
      </c>
      <c r="I4758" t="s">
        <v>688</v>
      </c>
      <c r="J4758" t="s">
        <v>226</v>
      </c>
      <c r="K4758">
        <v>43073</v>
      </c>
      <c r="L4758">
        <v>551.54999999999995</v>
      </c>
    </row>
    <row r="4759" spans="1:12">
      <c r="A4759" t="str">
        <v>US-2017-107636</v>
      </c>
      <c r="B4759" t="str">
        <f>INDEX(Orders[Customer ID], MATCH(A4759, Orders[Order ID],0))</f>
        <v>NM-18520</v>
      </c>
      <c r="C4759" s="4">
        <f>INDEX(Orders[Order Date], MATCH(A4759, Orders[Order ID],0))</f>
        <v>42855</v>
      </c>
      <c r="D4759">
        <f>SUMIF(Orders[Order ID], A4759, Orders[Sales])</f>
        <v>5.76</v>
      </c>
      <c r="I4759" t="s">
        <v>3388</v>
      </c>
      <c r="J4759" t="s">
        <v>3389</v>
      </c>
      <c r="K4759">
        <v>42855</v>
      </c>
      <c r="L4759">
        <v>5.76</v>
      </c>
    </row>
    <row r="4760" spans="1:12">
      <c r="A4760" t="str">
        <v>US-2017-107888</v>
      </c>
      <c r="B4760" t="str">
        <f>INDEX(Orders[Customer ID], MATCH(A4760, Orders[Order ID],0))</f>
        <v>CC-12220</v>
      </c>
      <c r="C4760" s="4">
        <f>INDEX(Orders[Order Date], MATCH(A4760, Orders[Order ID],0))</f>
        <v>43055</v>
      </c>
      <c r="D4760">
        <f>SUMIF(Orders[Order ID], A4760, Orders[Sales])</f>
        <v>354.77000000000004</v>
      </c>
      <c r="I4760" t="s">
        <v>1210</v>
      </c>
      <c r="J4760" t="s">
        <v>499</v>
      </c>
      <c r="K4760">
        <v>43055</v>
      </c>
      <c r="L4760">
        <v>354.77000000000004</v>
      </c>
    </row>
    <row r="4761" spans="1:12">
      <c r="A4761" t="str">
        <v>US-2017-107979</v>
      </c>
      <c r="B4761" t="str">
        <f>INDEX(Orders[Customer ID], MATCH(A4761, Orders[Order ID],0))</f>
        <v>FO-14305</v>
      </c>
      <c r="C4761" s="4">
        <f>INDEX(Orders[Order Date], MATCH(A4761, Orders[Order ID],0))</f>
        <v>42894</v>
      </c>
      <c r="D4761">
        <f>SUMIF(Orders[Order ID], A4761, Orders[Sales])</f>
        <v>197.29999999999998</v>
      </c>
      <c r="I4761" t="s">
        <v>3143</v>
      </c>
      <c r="J4761" t="s">
        <v>1043</v>
      </c>
      <c r="K4761">
        <v>42894</v>
      </c>
      <c r="L4761">
        <v>197.29999999999998</v>
      </c>
    </row>
    <row r="4762" spans="1:12">
      <c r="A4762" t="str">
        <v>US-2017-108014</v>
      </c>
      <c r="B4762" t="str">
        <f>INDEX(Orders[Customer ID], MATCH(A4762, Orders[Order ID],0))</f>
        <v>JH-15430</v>
      </c>
      <c r="C4762" s="4">
        <f>INDEX(Orders[Order Date], MATCH(A4762, Orders[Order ID],0))</f>
        <v>43058</v>
      </c>
      <c r="D4762">
        <f>SUMIF(Orders[Order ID], A4762, Orders[Sales])</f>
        <v>59.912999999999997</v>
      </c>
      <c r="I4762" t="s">
        <v>1137</v>
      </c>
      <c r="J4762" t="s">
        <v>148</v>
      </c>
      <c r="K4762">
        <v>43058</v>
      </c>
      <c r="L4762">
        <v>59.912999999999997</v>
      </c>
    </row>
    <row r="4763" spans="1:12">
      <c r="A4763" t="str">
        <v>US-2017-108063</v>
      </c>
      <c r="B4763" t="str">
        <f>INDEX(Orders[Customer ID], MATCH(A4763, Orders[Order ID],0))</f>
        <v>AS-10090</v>
      </c>
      <c r="C4763" s="4">
        <f>INDEX(Orders[Order Date], MATCH(A4763, Orders[Order ID],0))</f>
        <v>43071</v>
      </c>
      <c r="D4763">
        <f>SUMIF(Orders[Order ID], A4763, Orders[Sales])</f>
        <v>34.65</v>
      </c>
      <c r="I4763" t="s">
        <v>743</v>
      </c>
      <c r="J4763" t="s">
        <v>744</v>
      </c>
      <c r="K4763">
        <v>43071</v>
      </c>
      <c r="L4763">
        <v>34.65</v>
      </c>
    </row>
    <row r="4764" spans="1:12">
      <c r="A4764" t="str">
        <v>US-2017-108245</v>
      </c>
      <c r="B4764" t="str">
        <f>INDEX(Orders[Customer ID], MATCH(A4764, Orders[Order ID],0))</f>
        <v>SH-19975</v>
      </c>
      <c r="C4764" s="4">
        <f>INDEX(Orders[Order Date], MATCH(A4764, Orders[Order ID],0))</f>
        <v>43000</v>
      </c>
      <c r="D4764">
        <f>SUMIF(Orders[Order ID], A4764, Orders[Sales])</f>
        <v>24.619999999999997</v>
      </c>
      <c r="I4764" t="s">
        <v>2122</v>
      </c>
      <c r="J4764" t="s">
        <v>836</v>
      </c>
      <c r="K4764">
        <v>43000</v>
      </c>
      <c r="L4764">
        <v>24.619999999999997</v>
      </c>
    </row>
    <row r="4765" spans="1:12">
      <c r="A4765" t="str">
        <v>US-2017-108315</v>
      </c>
      <c r="B4765" t="str">
        <f>INDEX(Orders[Customer ID], MATCH(A4765, Orders[Order ID],0))</f>
        <v>MH-18115</v>
      </c>
      <c r="C4765" s="4">
        <f>INDEX(Orders[Order Date], MATCH(A4765, Orders[Order ID],0))</f>
        <v>42855</v>
      </c>
      <c r="D4765">
        <f>SUMIF(Orders[Order ID], A4765, Orders[Sales])</f>
        <v>225.54600000000002</v>
      </c>
      <c r="I4765" t="s">
        <v>3398</v>
      </c>
      <c r="J4765" t="s">
        <v>130</v>
      </c>
      <c r="K4765">
        <v>42855</v>
      </c>
      <c r="L4765">
        <v>225.54600000000002</v>
      </c>
    </row>
    <row r="4766" spans="1:12">
      <c r="A4766" t="str">
        <v>US-2017-108343</v>
      </c>
      <c r="B4766" t="str">
        <f>INDEX(Orders[Customer ID], MATCH(A4766, Orders[Order ID],0))</f>
        <v>AR-10825</v>
      </c>
      <c r="C4766" s="4">
        <f>INDEX(Orders[Order Date], MATCH(A4766, Orders[Order ID],0))</f>
        <v>42936</v>
      </c>
      <c r="D4766">
        <f>SUMIF(Orders[Order ID], A4766, Orders[Sales])</f>
        <v>361.04399999999998</v>
      </c>
      <c r="I4766" t="s">
        <v>2830</v>
      </c>
      <c r="J4766" t="s">
        <v>1566</v>
      </c>
      <c r="K4766">
        <v>42936</v>
      </c>
      <c r="L4766">
        <v>361.04399999999998</v>
      </c>
    </row>
    <row r="4767" spans="1:12">
      <c r="A4767" t="str">
        <v>US-2017-108700</v>
      </c>
      <c r="B4767" t="str">
        <f>INDEX(Orders[Customer ID], MATCH(A4767, Orders[Order ID],0))</f>
        <v>PJ-18835</v>
      </c>
      <c r="C4767" s="4">
        <f>INDEX(Orders[Order Date], MATCH(A4767, Orders[Order ID],0))</f>
        <v>42874</v>
      </c>
      <c r="D4767">
        <f>SUMIF(Orders[Order ID], A4767, Orders[Sales])</f>
        <v>38.015999999999998</v>
      </c>
      <c r="I4767" t="s">
        <v>3259</v>
      </c>
      <c r="J4767" t="s">
        <v>1059</v>
      </c>
      <c r="K4767">
        <v>42874</v>
      </c>
      <c r="L4767">
        <v>38.015999999999998</v>
      </c>
    </row>
    <row r="4768" spans="1:12">
      <c r="A4768" t="str">
        <v>US-2017-109253</v>
      </c>
      <c r="B4768" t="str">
        <f>INDEX(Orders[Customer ID], MATCH(A4768, Orders[Order ID],0))</f>
        <v>PR-18880</v>
      </c>
      <c r="C4768" s="4">
        <f>INDEX(Orders[Order Date], MATCH(A4768, Orders[Order ID],0))</f>
        <v>42968</v>
      </c>
      <c r="D4768">
        <f>SUMIF(Orders[Order ID], A4768, Orders[Sales])</f>
        <v>1520.1499999999999</v>
      </c>
      <c r="I4768" t="s">
        <v>2591</v>
      </c>
      <c r="J4768" t="s">
        <v>1005</v>
      </c>
      <c r="K4768">
        <v>42968</v>
      </c>
      <c r="L4768">
        <v>1520.1499999999999</v>
      </c>
    </row>
    <row r="4769" spans="1:12">
      <c r="A4769" t="str">
        <v>US-2017-109316</v>
      </c>
      <c r="B4769" t="str">
        <f>INDEX(Orders[Customer ID], MATCH(A4769, Orders[Order ID],0))</f>
        <v>MG-17680</v>
      </c>
      <c r="C4769" s="4">
        <f>INDEX(Orders[Order Date], MATCH(A4769, Orders[Order ID],0))</f>
        <v>42894</v>
      </c>
      <c r="D4769">
        <f>SUMIF(Orders[Order ID], A4769, Orders[Sales])</f>
        <v>1515.1859999999999</v>
      </c>
      <c r="I4769" t="s">
        <v>3140</v>
      </c>
      <c r="J4769" t="s">
        <v>1993</v>
      </c>
      <c r="K4769">
        <v>42894</v>
      </c>
      <c r="L4769">
        <v>1515.1859999999999</v>
      </c>
    </row>
    <row r="4770" spans="1:12">
      <c r="A4770" t="str">
        <v>US-2017-109484</v>
      </c>
      <c r="B4770" t="str">
        <f>INDEX(Orders[Customer ID], MATCH(A4770, Orders[Order ID],0))</f>
        <v>RB-19705</v>
      </c>
      <c r="C4770" s="4">
        <f>INDEX(Orders[Order Date], MATCH(A4770, Orders[Order ID],0))</f>
        <v>43045</v>
      </c>
      <c r="D4770">
        <f>SUMIF(Orders[Order ID], A4770, Orders[Sales])</f>
        <v>5.6820000000000004</v>
      </c>
      <c r="I4770" t="s">
        <v>1410</v>
      </c>
      <c r="J4770" t="s">
        <v>1411</v>
      </c>
      <c r="K4770">
        <v>43045</v>
      </c>
      <c r="L4770">
        <v>5.6820000000000004</v>
      </c>
    </row>
    <row r="4771" spans="1:12">
      <c r="A4771" t="str">
        <v>US-2017-109582</v>
      </c>
      <c r="B4771" t="str">
        <f>INDEX(Orders[Customer ID], MATCH(A4771, Orders[Order ID],0))</f>
        <v>JM-15865</v>
      </c>
      <c r="C4771" s="4">
        <f>INDEX(Orders[Order Date], MATCH(A4771, Orders[Order ID],0))</f>
        <v>42990</v>
      </c>
      <c r="D4771">
        <f>SUMIF(Orders[Order ID], A4771, Orders[Sales])</f>
        <v>166.44</v>
      </c>
      <c r="I4771" t="s">
        <v>2287</v>
      </c>
      <c r="J4771" t="s">
        <v>2288</v>
      </c>
      <c r="K4771">
        <v>42990</v>
      </c>
      <c r="L4771">
        <v>166.44</v>
      </c>
    </row>
    <row r="4772" spans="1:12">
      <c r="A4772" t="str">
        <v>US-2017-109610</v>
      </c>
      <c r="B4772" t="str">
        <f>INDEX(Orders[Customer ID], MATCH(A4772, Orders[Order ID],0))</f>
        <v>BS-11590</v>
      </c>
      <c r="C4772" s="4">
        <f>INDEX(Orders[Order Date], MATCH(A4772, Orders[Order ID],0))</f>
        <v>43064</v>
      </c>
      <c r="D4772">
        <f>SUMIF(Orders[Order ID], A4772, Orders[Sales])</f>
        <v>701.96</v>
      </c>
      <c r="I4772" t="s">
        <v>972</v>
      </c>
      <c r="J4772" t="s">
        <v>973</v>
      </c>
      <c r="K4772">
        <v>43064</v>
      </c>
      <c r="L4772">
        <v>701.96</v>
      </c>
    </row>
    <row r="4773" spans="1:12">
      <c r="A4773" t="str">
        <v>US-2017-110149</v>
      </c>
      <c r="B4773" t="str">
        <f>INDEX(Orders[Customer ID], MATCH(A4773, Orders[Order ID],0))</f>
        <v>WB-21850</v>
      </c>
      <c r="C4773" s="4">
        <f>INDEX(Orders[Order Date], MATCH(A4773, Orders[Order ID],0))</f>
        <v>43079</v>
      </c>
      <c r="D4773">
        <f>SUMIF(Orders[Order ID], A4773, Orders[Sales])</f>
        <v>91.192999999999998</v>
      </c>
      <c r="I4773" t="s">
        <v>518</v>
      </c>
      <c r="J4773" t="s">
        <v>519</v>
      </c>
      <c r="K4773">
        <v>43079</v>
      </c>
      <c r="L4773">
        <v>91.192999999999998</v>
      </c>
    </row>
    <row r="4774" spans="1:12">
      <c r="A4774" t="str">
        <v>US-2017-110576</v>
      </c>
      <c r="B4774" t="str">
        <f>INDEX(Orders[Customer ID], MATCH(A4774, Orders[Order ID],0))</f>
        <v>RB-19795</v>
      </c>
      <c r="C4774" s="4">
        <f>INDEX(Orders[Order Date], MATCH(A4774, Orders[Order ID],0))</f>
        <v>43067</v>
      </c>
      <c r="D4774">
        <f>SUMIF(Orders[Order ID], A4774, Orders[Sales])</f>
        <v>3629.9360000000001</v>
      </c>
      <c r="I4774" t="s">
        <v>883</v>
      </c>
      <c r="J4774" t="s">
        <v>884</v>
      </c>
      <c r="K4774">
        <v>43067</v>
      </c>
      <c r="L4774">
        <v>3629.9360000000001</v>
      </c>
    </row>
    <row r="4775" spans="1:12">
      <c r="A4775" t="str">
        <v>US-2017-110604</v>
      </c>
      <c r="B4775" t="str">
        <f>INDEX(Orders[Customer ID], MATCH(A4775, Orders[Order ID],0))</f>
        <v>JF-15295</v>
      </c>
      <c r="C4775" s="4">
        <f>INDEX(Orders[Order Date], MATCH(A4775, Orders[Order ID],0))</f>
        <v>42870</v>
      </c>
      <c r="D4775">
        <f>SUMIF(Orders[Order ID], A4775, Orders[Sales])</f>
        <v>303.54399999999998</v>
      </c>
      <c r="I4775" t="s">
        <v>3283</v>
      </c>
      <c r="J4775" t="s">
        <v>3261</v>
      </c>
      <c r="K4775">
        <v>42870</v>
      </c>
      <c r="L4775">
        <v>303.54399999999998</v>
      </c>
    </row>
    <row r="4776" spans="1:12">
      <c r="A4776" t="str">
        <v>US-2017-110646</v>
      </c>
      <c r="B4776" t="str">
        <f>INDEX(Orders[Customer ID], MATCH(A4776, Orders[Order ID],0))</f>
        <v>JF-15190</v>
      </c>
      <c r="C4776" s="4">
        <f>INDEX(Orders[Order Date], MATCH(A4776, Orders[Order ID],0))</f>
        <v>43034</v>
      </c>
      <c r="D4776">
        <f>SUMIF(Orders[Order ID], A4776, Orders[Sales])</f>
        <v>166.69200000000001</v>
      </c>
      <c r="I4776" t="s">
        <v>1654</v>
      </c>
      <c r="J4776" t="s">
        <v>1655</v>
      </c>
      <c r="K4776">
        <v>43034</v>
      </c>
      <c r="L4776">
        <v>166.69200000000001</v>
      </c>
    </row>
    <row r="4777" spans="1:12">
      <c r="A4777" t="str">
        <v>US-2017-110989</v>
      </c>
      <c r="B4777" t="str">
        <f>INDEX(Orders[Customer ID], MATCH(A4777, Orders[Order ID],0))</f>
        <v>EJ-14155</v>
      </c>
      <c r="C4777" s="4">
        <f>INDEX(Orders[Order Date], MATCH(A4777, Orders[Order ID],0))</f>
        <v>43042</v>
      </c>
      <c r="D4777">
        <f>SUMIF(Orders[Order ID], A4777, Orders[Sales])</f>
        <v>43.5</v>
      </c>
      <c r="I4777" t="s">
        <v>1514</v>
      </c>
      <c r="J4777" t="s">
        <v>1515</v>
      </c>
      <c r="K4777">
        <v>43042</v>
      </c>
      <c r="L4777">
        <v>43.5</v>
      </c>
    </row>
    <row r="4778" spans="1:12">
      <c r="A4778" t="str">
        <v>US-2017-110996</v>
      </c>
      <c r="B4778" t="str">
        <f>INDEX(Orders[Customer ID], MATCH(A4778, Orders[Order ID],0))</f>
        <v>KA-16525</v>
      </c>
      <c r="C4778" s="4">
        <f>INDEX(Orders[Order Date], MATCH(A4778, Orders[Order ID],0))</f>
        <v>43059</v>
      </c>
      <c r="D4778">
        <f>SUMIF(Orders[Order ID], A4778, Orders[Sales])</f>
        <v>283.92</v>
      </c>
      <c r="I4778" t="s">
        <v>1076</v>
      </c>
      <c r="J4778" t="s">
        <v>992</v>
      </c>
      <c r="K4778">
        <v>43059</v>
      </c>
      <c r="L4778">
        <v>283.92</v>
      </c>
    </row>
    <row r="4779" spans="1:12">
      <c r="A4779" t="str">
        <v>US-2017-111024</v>
      </c>
      <c r="B4779" t="str">
        <f>INDEX(Orders[Customer ID], MATCH(A4779, Orders[Order ID],0))</f>
        <v>SZ-20035</v>
      </c>
      <c r="C4779" s="4">
        <f>INDEX(Orders[Order Date], MATCH(A4779, Orders[Order ID],0))</f>
        <v>42919</v>
      </c>
      <c r="D4779">
        <f>SUMIF(Orders[Order ID], A4779, Orders[Sales])</f>
        <v>279.00399999999996</v>
      </c>
      <c r="I4779" t="s">
        <v>2929</v>
      </c>
      <c r="J4779" t="s">
        <v>951</v>
      </c>
      <c r="K4779">
        <v>42919</v>
      </c>
      <c r="L4779">
        <v>279.00399999999996</v>
      </c>
    </row>
    <row r="4780" spans="1:12">
      <c r="A4780" t="str">
        <v>US-2017-111241</v>
      </c>
      <c r="B4780" t="str">
        <f>INDEX(Orders[Customer ID], MATCH(A4780, Orders[Order ID],0))</f>
        <v>GM-14500</v>
      </c>
      <c r="C4780" s="4">
        <f>INDEX(Orders[Order Date], MATCH(A4780, Orders[Order ID],0))</f>
        <v>42967</v>
      </c>
      <c r="D4780">
        <f>SUMIF(Orders[Order ID], A4780, Orders[Sales])</f>
        <v>239.12</v>
      </c>
      <c r="I4780" t="s">
        <v>2603</v>
      </c>
      <c r="J4780" t="s">
        <v>2258</v>
      </c>
      <c r="K4780">
        <v>42967</v>
      </c>
      <c r="L4780">
        <v>239.12</v>
      </c>
    </row>
    <row r="4781" spans="1:12">
      <c r="A4781" t="str">
        <v>US-2017-111423</v>
      </c>
      <c r="B4781" t="str">
        <f>INDEX(Orders[Customer ID], MATCH(A4781, Orders[Order ID],0))</f>
        <v>EH-13765</v>
      </c>
      <c r="C4781" s="4">
        <f>INDEX(Orders[Order Date], MATCH(A4781, Orders[Order ID],0))</f>
        <v>42964</v>
      </c>
      <c r="D4781">
        <f>SUMIF(Orders[Order ID], A4781, Orders[Sales])</f>
        <v>1358.4839999999999</v>
      </c>
      <c r="I4781" t="s">
        <v>2634</v>
      </c>
      <c r="J4781" t="s">
        <v>2635</v>
      </c>
      <c r="K4781">
        <v>42964</v>
      </c>
      <c r="L4781">
        <v>1358.4839999999999</v>
      </c>
    </row>
    <row r="4782" spans="1:12">
      <c r="A4782" t="str">
        <v>US-2017-111745</v>
      </c>
      <c r="B4782" t="str">
        <f>INDEX(Orders[Customer ID], MATCH(A4782, Orders[Order ID],0))</f>
        <v>RA-19885</v>
      </c>
      <c r="C4782" s="4">
        <f>INDEX(Orders[Order Date], MATCH(A4782, Orders[Order ID],0))</f>
        <v>43044</v>
      </c>
      <c r="D4782">
        <f>SUMIF(Orders[Order ID], A4782, Orders[Sales])</f>
        <v>159.99</v>
      </c>
      <c r="I4782" t="s">
        <v>1455</v>
      </c>
      <c r="J4782" t="s">
        <v>1193</v>
      </c>
      <c r="K4782">
        <v>43044</v>
      </c>
      <c r="L4782">
        <v>159.99</v>
      </c>
    </row>
    <row r="4783" spans="1:12">
      <c r="A4783" t="str">
        <v>US-2017-111920</v>
      </c>
      <c r="B4783" t="str">
        <f>INDEX(Orders[Customer ID], MATCH(A4783, Orders[Order ID],0))</f>
        <v>PS-18970</v>
      </c>
      <c r="C4783" s="4">
        <f>INDEX(Orders[Order Date], MATCH(A4783, Orders[Order ID],0))</f>
        <v>43030</v>
      </c>
      <c r="D4783">
        <f>SUMIF(Orders[Order ID], A4783, Orders[Sales])</f>
        <v>36.44</v>
      </c>
      <c r="I4783" t="s">
        <v>1691</v>
      </c>
      <c r="J4783" t="s">
        <v>1692</v>
      </c>
      <c r="K4783">
        <v>43030</v>
      </c>
      <c r="L4783">
        <v>36.44</v>
      </c>
    </row>
    <row r="4784" spans="1:12">
      <c r="A4784" t="str">
        <v>US-2017-112347</v>
      </c>
      <c r="B4784" t="str">
        <f>INDEX(Orders[Customer ID], MATCH(A4784, Orders[Order ID],0))</f>
        <v>BS-11380</v>
      </c>
      <c r="C4784" s="4">
        <f>INDEX(Orders[Order Date], MATCH(A4784, Orders[Order ID],0))</f>
        <v>43071</v>
      </c>
      <c r="D4784">
        <f>SUMIF(Orders[Order ID], A4784, Orders[Sales])</f>
        <v>1915.624</v>
      </c>
      <c r="I4784" t="s">
        <v>780</v>
      </c>
      <c r="J4784" t="s">
        <v>781</v>
      </c>
      <c r="K4784">
        <v>43071</v>
      </c>
      <c r="L4784">
        <v>1915.624</v>
      </c>
    </row>
    <row r="4785" spans="1:12">
      <c r="A4785" t="str">
        <v>US-2017-112613</v>
      </c>
      <c r="B4785" t="str">
        <f>INDEX(Orders[Customer ID], MATCH(A4785, Orders[Order ID],0))</f>
        <v>JH-15910</v>
      </c>
      <c r="C4785" s="4">
        <f>INDEX(Orders[Order Date], MATCH(A4785, Orders[Order ID],0))</f>
        <v>42883</v>
      </c>
      <c r="D4785">
        <f>SUMIF(Orders[Order ID], A4785, Orders[Sales])</f>
        <v>54.368000000000002</v>
      </c>
      <c r="I4785" t="s">
        <v>3204</v>
      </c>
      <c r="J4785" t="s">
        <v>1094</v>
      </c>
      <c r="K4785">
        <v>42883</v>
      </c>
      <c r="L4785">
        <v>54.368000000000002</v>
      </c>
    </row>
    <row r="4786" spans="1:12">
      <c r="A4786" t="str">
        <v>US-2017-112928</v>
      </c>
      <c r="B4786" t="str">
        <f>INDEX(Orders[Customer ID], MATCH(A4786, Orders[Order ID],0))</f>
        <v>BB-10990</v>
      </c>
      <c r="C4786" s="4">
        <f>INDEX(Orders[Order Date], MATCH(A4786, Orders[Order ID],0))</f>
        <v>42887</v>
      </c>
      <c r="D4786">
        <f>SUMIF(Orders[Order ID], A4786, Orders[Sales])</f>
        <v>17.48</v>
      </c>
      <c r="I4786" t="s">
        <v>3175</v>
      </c>
      <c r="J4786" t="s">
        <v>2220</v>
      </c>
      <c r="K4786">
        <v>42887</v>
      </c>
      <c r="L4786">
        <v>17.48</v>
      </c>
    </row>
    <row r="4787" spans="1:12">
      <c r="A4787" t="str">
        <v>US-2017-113201</v>
      </c>
      <c r="B4787" t="str">
        <f>INDEX(Orders[Customer ID], MATCH(A4787, Orders[Order ID],0))</f>
        <v>TT-21220</v>
      </c>
      <c r="C4787" s="4">
        <f>INDEX(Orders[Order Date], MATCH(A4787, Orders[Order ID],0))</f>
        <v>42916</v>
      </c>
      <c r="D4787">
        <f>SUMIF(Orders[Order ID], A4787, Orders[Sales])</f>
        <v>204.95</v>
      </c>
      <c r="I4787" t="s">
        <v>2956</v>
      </c>
      <c r="J4787" t="s">
        <v>2957</v>
      </c>
      <c r="K4787">
        <v>42916</v>
      </c>
      <c r="L4787">
        <v>204.95</v>
      </c>
    </row>
    <row r="4788" spans="1:12">
      <c r="A4788" t="str">
        <v>US-2017-113852</v>
      </c>
      <c r="B4788" t="str">
        <f>INDEX(Orders[Customer ID], MATCH(A4788, Orders[Order ID],0))</f>
        <v>GW-14605</v>
      </c>
      <c r="C4788" s="4">
        <f>INDEX(Orders[Order Date], MATCH(A4788, Orders[Order ID],0))</f>
        <v>42945</v>
      </c>
      <c r="D4788">
        <f>SUMIF(Orders[Order ID], A4788, Orders[Sales])</f>
        <v>90.57</v>
      </c>
      <c r="I4788" t="s">
        <v>2756</v>
      </c>
      <c r="J4788" t="s">
        <v>761</v>
      </c>
      <c r="K4788">
        <v>42945</v>
      </c>
      <c r="L4788">
        <v>90.57</v>
      </c>
    </row>
    <row r="4789" spans="1:12">
      <c r="A4789" t="str">
        <v>US-2017-113992</v>
      </c>
      <c r="B4789" t="str">
        <f>INDEX(Orders[Customer ID], MATCH(A4789, Orders[Order ID],0))</f>
        <v>LC-16885</v>
      </c>
      <c r="C4789" s="4">
        <f>INDEX(Orders[Order Date], MATCH(A4789, Orders[Order ID],0))</f>
        <v>43083</v>
      </c>
      <c r="D4789">
        <f>SUMIF(Orders[Order ID], A4789, Orders[Sales])</f>
        <v>974.98800000000006</v>
      </c>
      <c r="I4789" t="s">
        <v>421</v>
      </c>
      <c r="J4789" t="s">
        <v>422</v>
      </c>
      <c r="K4789">
        <v>43083</v>
      </c>
      <c r="L4789">
        <v>974.98800000000006</v>
      </c>
    </row>
    <row r="4790" spans="1:12">
      <c r="A4790" t="str">
        <v>US-2017-114034</v>
      </c>
      <c r="B4790" t="str">
        <f>INDEX(Orders[Customer ID], MATCH(A4790, Orders[Order ID],0))</f>
        <v>DL-13315</v>
      </c>
      <c r="C4790" s="4">
        <f>INDEX(Orders[Order Date], MATCH(A4790, Orders[Order ID],0))</f>
        <v>42738</v>
      </c>
      <c r="D4790">
        <f>SUMIF(Orders[Order ID], A4790, Orders[Sales])</f>
        <v>38.880000000000003</v>
      </c>
      <c r="I4790" t="s">
        <v>3915</v>
      </c>
      <c r="J4790" t="s">
        <v>588</v>
      </c>
      <c r="K4790">
        <v>42738</v>
      </c>
      <c r="L4790">
        <v>38.880000000000003</v>
      </c>
    </row>
    <row r="4791" spans="1:12">
      <c r="A4791" t="str">
        <v>US-2017-114356</v>
      </c>
      <c r="B4791" t="str">
        <f>INDEX(Orders[Customer ID], MATCH(A4791, Orders[Order ID],0))</f>
        <v>TT-21460</v>
      </c>
      <c r="C4791" s="4">
        <f>INDEX(Orders[Order Date], MATCH(A4791, Orders[Order ID],0))</f>
        <v>42967</v>
      </c>
      <c r="D4791">
        <f>SUMIF(Orders[Order ID], A4791, Orders[Sales])</f>
        <v>35.96</v>
      </c>
      <c r="I4791" t="s">
        <v>2611</v>
      </c>
      <c r="J4791" t="s">
        <v>337</v>
      </c>
      <c r="K4791">
        <v>42967</v>
      </c>
      <c r="L4791">
        <v>35.96</v>
      </c>
    </row>
    <row r="4792" spans="1:12">
      <c r="A4792" t="str">
        <v>US-2017-114657</v>
      </c>
      <c r="B4792" t="str">
        <f>INDEX(Orders[Customer ID], MATCH(A4792, Orders[Order ID],0))</f>
        <v>MH-18115</v>
      </c>
      <c r="C4792" s="4">
        <f>INDEX(Orders[Order Date], MATCH(A4792, Orders[Order ID],0))</f>
        <v>43055</v>
      </c>
      <c r="D4792">
        <f>SUMIF(Orders[Order ID], A4792, Orders[Sales])</f>
        <v>52.44</v>
      </c>
      <c r="I4792" t="s">
        <v>1208</v>
      </c>
      <c r="J4792" t="s">
        <v>130</v>
      </c>
      <c r="K4792">
        <v>43055</v>
      </c>
      <c r="L4792">
        <v>52.44</v>
      </c>
    </row>
    <row r="4793" spans="1:12">
      <c r="A4793" t="str">
        <v>US-2017-115252</v>
      </c>
      <c r="B4793" t="str">
        <f>INDEX(Orders[Customer ID], MATCH(A4793, Orders[Order ID],0))</f>
        <v>MY-18295</v>
      </c>
      <c r="C4793" s="4">
        <f>INDEX(Orders[Order Date], MATCH(A4793, Orders[Order ID],0))</f>
        <v>43028</v>
      </c>
      <c r="D4793">
        <f>SUMIF(Orders[Order ID], A4793, Orders[Sales])</f>
        <v>30.335999999999999</v>
      </c>
      <c r="I4793" t="s">
        <v>1740</v>
      </c>
      <c r="J4793" t="s">
        <v>1741</v>
      </c>
      <c r="K4793">
        <v>43028</v>
      </c>
      <c r="L4793">
        <v>30.335999999999999</v>
      </c>
    </row>
    <row r="4794" spans="1:12">
      <c r="A4794" t="str">
        <v>US-2017-115301</v>
      </c>
      <c r="B4794" t="str">
        <f>INDEX(Orders[Customer ID], MATCH(A4794, Orders[Order ID],0))</f>
        <v>VG-21790</v>
      </c>
      <c r="C4794" s="4">
        <f>INDEX(Orders[Order Date], MATCH(A4794, Orders[Order ID],0))</f>
        <v>42945</v>
      </c>
      <c r="D4794">
        <f>SUMIF(Orders[Order ID], A4794, Orders[Sales])</f>
        <v>115.96</v>
      </c>
      <c r="I4794" t="s">
        <v>2763</v>
      </c>
      <c r="J4794" t="s">
        <v>2764</v>
      </c>
      <c r="K4794">
        <v>42945</v>
      </c>
      <c r="L4794">
        <v>115.96</v>
      </c>
    </row>
    <row r="4795" spans="1:12">
      <c r="A4795" t="str">
        <v>US-2017-115595</v>
      </c>
      <c r="B4795" t="str">
        <f>INDEX(Orders[Customer ID], MATCH(A4795, Orders[Order ID],0))</f>
        <v>XP-21865</v>
      </c>
      <c r="C4795" s="4">
        <f>INDEX(Orders[Order Date], MATCH(A4795, Orders[Order ID],0))</f>
        <v>43017</v>
      </c>
      <c r="D4795">
        <f>SUMIF(Orders[Order ID], A4795, Orders[Sales])</f>
        <v>35.200000000000003</v>
      </c>
      <c r="I4795" t="s">
        <v>1871</v>
      </c>
      <c r="J4795" t="s">
        <v>1171</v>
      </c>
      <c r="K4795">
        <v>43017</v>
      </c>
      <c r="L4795">
        <v>35.200000000000003</v>
      </c>
    </row>
    <row r="4796" spans="1:12">
      <c r="A4796" t="str">
        <v>US-2017-115609</v>
      </c>
      <c r="B4796" t="str">
        <f>INDEX(Orders[Customer ID], MATCH(A4796, Orders[Order ID],0))</f>
        <v>CS-12505</v>
      </c>
      <c r="C4796" s="4">
        <f>INDEX(Orders[Order Date], MATCH(A4796, Orders[Order ID],0))</f>
        <v>43041</v>
      </c>
      <c r="D4796">
        <f>SUMIF(Orders[Order ID], A4796, Orders[Sales])</f>
        <v>168.1</v>
      </c>
      <c r="I4796" t="s">
        <v>1568</v>
      </c>
      <c r="J4796" t="s">
        <v>1569</v>
      </c>
      <c r="K4796">
        <v>43041</v>
      </c>
      <c r="L4796">
        <v>168.1</v>
      </c>
    </row>
    <row r="4797" spans="1:12">
      <c r="A4797" t="str">
        <v>US-2017-116491</v>
      </c>
      <c r="B4797" t="str">
        <f>INDEX(Orders[Customer ID], MATCH(A4797, Orders[Order ID],0))</f>
        <v>PG-18820</v>
      </c>
      <c r="C4797" s="4">
        <f>INDEX(Orders[Order Date], MATCH(A4797, Orders[Order ID],0))</f>
        <v>43050</v>
      </c>
      <c r="D4797">
        <f>SUMIF(Orders[Order ID], A4797, Orders[Sales])</f>
        <v>35.183999999999997</v>
      </c>
      <c r="I4797" t="s">
        <v>1348</v>
      </c>
      <c r="J4797" t="s">
        <v>997</v>
      </c>
      <c r="K4797">
        <v>43050</v>
      </c>
      <c r="L4797">
        <v>35.183999999999997</v>
      </c>
    </row>
    <row r="4798" spans="1:12">
      <c r="A4798" t="str">
        <v>US-2017-116505</v>
      </c>
      <c r="B4798" t="str">
        <f>INDEX(Orders[Customer ID], MATCH(A4798, Orders[Order ID],0))</f>
        <v>TB-21625</v>
      </c>
      <c r="C4798" s="4">
        <f>INDEX(Orders[Order Date], MATCH(A4798, Orders[Order ID],0))</f>
        <v>43056</v>
      </c>
      <c r="D4798">
        <f>SUMIF(Orders[Order ID], A4798, Orders[Sales])</f>
        <v>43.8</v>
      </c>
      <c r="I4798" t="s">
        <v>1191</v>
      </c>
      <c r="J4798" t="s">
        <v>877</v>
      </c>
      <c r="K4798">
        <v>43056</v>
      </c>
      <c r="L4798">
        <v>43.8</v>
      </c>
    </row>
    <row r="4799" spans="1:12">
      <c r="A4799" t="str">
        <v>US-2017-116652</v>
      </c>
      <c r="B4799" t="str">
        <f>INDEX(Orders[Customer ID], MATCH(A4799, Orders[Order ID],0))</f>
        <v>RD-19480</v>
      </c>
      <c r="C4799" s="4">
        <f>INDEX(Orders[Order Date], MATCH(A4799, Orders[Order ID],0))</f>
        <v>42993</v>
      </c>
      <c r="D4799">
        <f>SUMIF(Orders[Order ID], A4799, Orders[Sales])</f>
        <v>959.19999999999993</v>
      </c>
      <c r="I4799" t="s">
        <v>2249</v>
      </c>
      <c r="J4799" t="s">
        <v>1753</v>
      </c>
      <c r="K4799">
        <v>42993</v>
      </c>
      <c r="L4799">
        <v>959.19999999999993</v>
      </c>
    </row>
    <row r="4800" spans="1:12">
      <c r="A4800" t="str">
        <v>US-2017-116659</v>
      </c>
      <c r="B4800" t="str">
        <f>INDEX(Orders[Customer ID], MATCH(A4800, Orders[Order ID],0))</f>
        <v>NG-18355</v>
      </c>
      <c r="C4800" s="4">
        <f>INDEX(Orders[Order Date], MATCH(A4800, Orders[Order ID],0))</f>
        <v>43051</v>
      </c>
      <c r="D4800">
        <f>SUMIF(Orders[Order ID], A4800, Orders[Sales])</f>
        <v>370.78199999999998</v>
      </c>
      <c r="I4800" t="s">
        <v>1288</v>
      </c>
      <c r="J4800" t="s">
        <v>1289</v>
      </c>
      <c r="K4800">
        <v>43051</v>
      </c>
      <c r="L4800">
        <v>370.78199999999998</v>
      </c>
    </row>
    <row r="4801" spans="1:12">
      <c r="A4801" t="str">
        <v>US-2017-116701</v>
      </c>
      <c r="B4801" t="str">
        <f>INDEX(Orders[Customer ID], MATCH(A4801, Orders[Order ID],0))</f>
        <v>LC-17140</v>
      </c>
      <c r="C4801" s="4">
        <f>INDEX(Orders[Order Date], MATCH(A4801, Orders[Order ID],0))</f>
        <v>43086</v>
      </c>
      <c r="D4801">
        <f>SUMIF(Orders[Order ID], A4801, Orders[Sales])</f>
        <v>66.284000000000006</v>
      </c>
      <c r="I4801" t="s">
        <v>348</v>
      </c>
      <c r="J4801" t="s">
        <v>349</v>
      </c>
      <c r="K4801">
        <v>43086</v>
      </c>
      <c r="L4801">
        <v>66.284000000000006</v>
      </c>
    </row>
    <row r="4802" spans="1:12">
      <c r="A4802" t="str">
        <v>US-2017-116897</v>
      </c>
      <c r="B4802" t="str">
        <f>INDEX(Orders[Customer ID], MATCH(A4802, Orders[Order ID],0))</f>
        <v>JG-15160</v>
      </c>
      <c r="C4802" s="4">
        <f>INDEX(Orders[Order Date], MATCH(A4802, Orders[Order ID],0))</f>
        <v>42882</v>
      </c>
      <c r="D4802">
        <f>SUMIF(Orders[Order ID], A4802, Orders[Sales])</f>
        <v>814.52599999999995</v>
      </c>
      <c r="I4802" t="s">
        <v>3219</v>
      </c>
      <c r="J4802" t="s">
        <v>34</v>
      </c>
      <c r="K4802">
        <v>42882</v>
      </c>
      <c r="L4802">
        <v>814.52599999999995</v>
      </c>
    </row>
    <row r="4803" spans="1:12">
      <c r="A4803" t="str">
        <v>US-2017-117247</v>
      </c>
      <c r="B4803" t="str">
        <f>INDEX(Orders[Customer ID], MATCH(A4803, Orders[Order ID],0))</f>
        <v>CK-12760</v>
      </c>
      <c r="C4803" s="4">
        <f>INDEX(Orders[Order Date], MATCH(A4803, Orders[Order ID],0))</f>
        <v>43017</v>
      </c>
      <c r="D4803">
        <f>SUMIF(Orders[Order ID], A4803, Orders[Sales])</f>
        <v>719.09500000000003</v>
      </c>
      <c r="I4803" t="s">
        <v>1860</v>
      </c>
      <c r="J4803" t="s">
        <v>1861</v>
      </c>
      <c r="K4803">
        <v>43017</v>
      </c>
      <c r="L4803">
        <v>719.09500000000003</v>
      </c>
    </row>
    <row r="4804" spans="1:12">
      <c r="A4804" t="str">
        <v>US-2017-117331</v>
      </c>
      <c r="B4804" t="str">
        <f>INDEX(Orders[Customer ID], MATCH(A4804, Orders[Order ID],0))</f>
        <v>ND-18370</v>
      </c>
      <c r="C4804" s="4">
        <f>INDEX(Orders[Order Date], MATCH(A4804, Orders[Order ID],0))</f>
        <v>43029</v>
      </c>
      <c r="D4804">
        <f>SUMIF(Orders[Order ID], A4804, Orders[Sales])</f>
        <v>8.5589999999999993</v>
      </c>
      <c r="I4804" t="s">
        <v>1716</v>
      </c>
      <c r="J4804" t="s">
        <v>715</v>
      </c>
      <c r="K4804">
        <v>43029</v>
      </c>
      <c r="L4804">
        <v>8.5589999999999993</v>
      </c>
    </row>
    <row r="4805" spans="1:12">
      <c r="A4805" t="str">
        <v>US-2017-117450</v>
      </c>
      <c r="B4805" t="str">
        <f>INDEX(Orders[Customer ID], MATCH(A4805, Orders[Order ID],0))</f>
        <v>DO-13645</v>
      </c>
      <c r="C4805" s="4">
        <f>INDEX(Orders[Order Date], MATCH(A4805, Orders[Order ID],0))</f>
        <v>42982</v>
      </c>
      <c r="D4805">
        <f>SUMIF(Orders[Order ID], A4805, Orders[Sales])</f>
        <v>107.55199999999999</v>
      </c>
      <c r="I4805" t="s">
        <v>2445</v>
      </c>
      <c r="J4805" t="s">
        <v>701</v>
      </c>
      <c r="K4805">
        <v>42982</v>
      </c>
      <c r="L4805">
        <v>107.55199999999999</v>
      </c>
    </row>
    <row r="4806" spans="1:12">
      <c r="A4806" t="str">
        <v>US-2017-117534</v>
      </c>
      <c r="B4806" t="str">
        <f>INDEX(Orders[Customer ID], MATCH(A4806, Orders[Order ID],0))</f>
        <v>CV-12295</v>
      </c>
      <c r="C4806" s="4">
        <f>INDEX(Orders[Order Date], MATCH(A4806, Orders[Order ID],0))</f>
        <v>42819</v>
      </c>
      <c r="D4806">
        <f>SUMIF(Orders[Order ID], A4806, Orders[Sales])</f>
        <v>1069.1320000000001</v>
      </c>
      <c r="I4806" t="s">
        <v>3596</v>
      </c>
      <c r="J4806" t="s">
        <v>3458</v>
      </c>
      <c r="K4806">
        <v>42819</v>
      </c>
      <c r="L4806">
        <v>1069.1320000000001</v>
      </c>
    </row>
    <row r="4807" spans="1:12">
      <c r="A4807" t="str">
        <v>US-2017-117723</v>
      </c>
      <c r="B4807" t="str">
        <f>INDEX(Orders[Customer ID], MATCH(A4807, Orders[Order ID],0))</f>
        <v>DL-13495</v>
      </c>
      <c r="C4807" s="4">
        <f>INDEX(Orders[Order Date], MATCH(A4807, Orders[Order ID],0))</f>
        <v>42962</v>
      </c>
      <c r="D4807">
        <f>SUMIF(Orders[Order ID], A4807, Orders[Sales])</f>
        <v>1801.6320000000001</v>
      </c>
      <c r="I4807" t="s">
        <v>2650</v>
      </c>
      <c r="J4807" t="s">
        <v>1796</v>
      </c>
      <c r="K4807">
        <v>42962</v>
      </c>
      <c r="L4807">
        <v>1801.6320000000001</v>
      </c>
    </row>
    <row r="4808" spans="1:12">
      <c r="A4808" t="str">
        <v>US-2017-118038</v>
      </c>
      <c r="B4808" t="str">
        <f>INDEX(Orders[Customer ID], MATCH(A4808, Orders[Order ID],0))</f>
        <v>KB-16600</v>
      </c>
      <c r="C4808" s="4">
        <f>INDEX(Orders[Order Date], MATCH(A4808, Orders[Order ID],0))</f>
        <v>43078</v>
      </c>
      <c r="D4808">
        <f>SUMIF(Orders[Order ID], A4808, Orders[Sales])</f>
        <v>38.195999999999998</v>
      </c>
      <c r="I4808" t="s">
        <v>522</v>
      </c>
      <c r="J4808" t="s">
        <v>42</v>
      </c>
      <c r="K4808">
        <v>43078</v>
      </c>
      <c r="L4808">
        <v>38.195999999999998</v>
      </c>
    </row>
    <row r="4809" spans="1:12">
      <c r="A4809" t="str">
        <v>US-2017-118087</v>
      </c>
      <c r="B4809" t="str">
        <f>INDEX(Orders[Customer ID], MATCH(A4809, Orders[Order ID],0))</f>
        <v>SP-20620</v>
      </c>
      <c r="C4809" s="4">
        <f>INDEX(Orders[Order Date], MATCH(A4809, Orders[Order ID],0))</f>
        <v>42987</v>
      </c>
      <c r="D4809">
        <f>SUMIF(Orders[Order ID], A4809, Orders[Sales])</f>
        <v>2457.1410000000001</v>
      </c>
      <c r="I4809" t="s">
        <v>2334</v>
      </c>
      <c r="J4809" t="s">
        <v>1266</v>
      </c>
      <c r="K4809">
        <v>42987</v>
      </c>
      <c r="L4809">
        <v>2457.1410000000001</v>
      </c>
    </row>
    <row r="4810" spans="1:12">
      <c r="A4810" t="str">
        <v>US-2017-118157</v>
      </c>
      <c r="B4810" t="str">
        <f>INDEX(Orders[Customer ID], MATCH(A4810, Orders[Order ID],0))</f>
        <v>AW-10930</v>
      </c>
      <c r="C4810" s="4">
        <f>INDEX(Orders[Order Date], MATCH(A4810, Orders[Order ID],0))</f>
        <v>43053</v>
      </c>
      <c r="D4810">
        <f>SUMIF(Orders[Order ID], A4810, Orders[Sales])</f>
        <v>15.28</v>
      </c>
      <c r="I4810" t="s">
        <v>1240</v>
      </c>
      <c r="J4810" t="s">
        <v>1241</v>
      </c>
      <c r="K4810">
        <v>43053</v>
      </c>
      <c r="L4810">
        <v>15.28</v>
      </c>
    </row>
    <row r="4811" spans="1:12">
      <c r="A4811" t="str">
        <v>US-2017-118535</v>
      </c>
      <c r="B4811" t="str">
        <f>INDEX(Orders[Customer ID], MATCH(A4811, Orders[Order ID],0))</f>
        <v>DJ-13510</v>
      </c>
      <c r="C4811" s="4">
        <f>INDEX(Orders[Order Date], MATCH(A4811, Orders[Order ID],0))</f>
        <v>42777</v>
      </c>
      <c r="D4811">
        <f>SUMIF(Orders[Order ID], A4811, Orders[Sales])</f>
        <v>20.7</v>
      </c>
      <c r="I4811" t="s">
        <v>3790</v>
      </c>
      <c r="J4811" t="s">
        <v>1318</v>
      </c>
      <c r="K4811">
        <v>42777</v>
      </c>
      <c r="L4811">
        <v>20.7</v>
      </c>
    </row>
    <row r="4812" spans="1:12">
      <c r="A4812" t="str">
        <v>US-2017-118556</v>
      </c>
      <c r="B4812" t="str">
        <f>INDEX(Orders[Customer ID], MATCH(A4812, Orders[Order ID],0))</f>
        <v>TH-21235</v>
      </c>
      <c r="C4812" s="4">
        <f>INDEX(Orders[Order Date], MATCH(A4812, Orders[Order ID],0))</f>
        <v>42883</v>
      </c>
      <c r="D4812">
        <f>SUMIF(Orders[Order ID], A4812, Orders[Sales])</f>
        <v>110.43299999999999</v>
      </c>
      <c r="I4812" t="s">
        <v>3207</v>
      </c>
      <c r="J4812" t="s">
        <v>2435</v>
      </c>
      <c r="K4812">
        <v>42883</v>
      </c>
      <c r="L4812">
        <v>110.43299999999999</v>
      </c>
    </row>
    <row r="4813" spans="1:12">
      <c r="A4813" t="str">
        <v>US-2017-118598</v>
      </c>
      <c r="B4813" t="str">
        <f>INDEX(Orders[Customer ID], MATCH(A4813, Orders[Order ID],0))</f>
        <v>CM-12190</v>
      </c>
      <c r="C4813" s="4">
        <f>INDEX(Orders[Order Date], MATCH(A4813, Orders[Order ID],0))</f>
        <v>43055</v>
      </c>
      <c r="D4813">
        <f>SUMIF(Orders[Order ID], A4813, Orders[Sales])</f>
        <v>119.94</v>
      </c>
      <c r="I4813" t="s">
        <v>1213</v>
      </c>
      <c r="J4813" t="s">
        <v>258</v>
      </c>
      <c r="K4813">
        <v>43055</v>
      </c>
      <c r="L4813">
        <v>119.94</v>
      </c>
    </row>
    <row r="4814" spans="1:12">
      <c r="A4814" t="str">
        <v>US-2017-118941</v>
      </c>
      <c r="B4814" t="str">
        <f>INDEX(Orders[Customer ID], MATCH(A4814, Orders[Order ID],0))</f>
        <v>BB-11545</v>
      </c>
      <c r="C4814" s="4">
        <f>INDEX(Orders[Order Date], MATCH(A4814, Orders[Order ID],0))</f>
        <v>42959</v>
      </c>
      <c r="D4814">
        <f>SUMIF(Orders[Order ID], A4814, Orders[Sales])</f>
        <v>2017.3200000000002</v>
      </c>
      <c r="I4814" t="s">
        <v>2667</v>
      </c>
      <c r="J4814" t="s">
        <v>767</v>
      </c>
      <c r="K4814">
        <v>42959</v>
      </c>
      <c r="L4814">
        <v>2017.3200000000002</v>
      </c>
    </row>
    <row r="4815" spans="1:12">
      <c r="A4815" t="str">
        <v>US-2017-119039</v>
      </c>
      <c r="B4815" t="str">
        <f>INDEX(Orders[Customer ID], MATCH(A4815, Orders[Order ID],0))</f>
        <v>BF-11170</v>
      </c>
      <c r="C4815" s="4">
        <f>INDEX(Orders[Order Date], MATCH(A4815, Orders[Order ID],0))</f>
        <v>42800</v>
      </c>
      <c r="D4815">
        <f>SUMIF(Orders[Order ID], A4815, Orders[Sales])</f>
        <v>14.976000000000001</v>
      </c>
      <c r="I4815" t="s">
        <v>3705</v>
      </c>
      <c r="J4815" t="s">
        <v>431</v>
      </c>
      <c r="K4815">
        <v>42800</v>
      </c>
      <c r="L4815">
        <v>14.976000000000001</v>
      </c>
    </row>
    <row r="4816" spans="1:12">
      <c r="A4816" t="str">
        <v>US-2017-119319</v>
      </c>
      <c r="B4816" t="str">
        <f>INDEX(Orders[Customer ID], MATCH(A4816, Orders[Order ID],0))</f>
        <v>LC-17050</v>
      </c>
      <c r="C4816" s="4">
        <f>INDEX(Orders[Order Date], MATCH(A4816, Orders[Order ID],0))</f>
        <v>43045</v>
      </c>
      <c r="D4816">
        <f>SUMIF(Orders[Order ID], A4816, Orders[Sales])</f>
        <v>30.56</v>
      </c>
      <c r="I4816" t="s">
        <v>1446</v>
      </c>
      <c r="J4816" t="s">
        <v>1447</v>
      </c>
      <c r="K4816">
        <v>43045</v>
      </c>
      <c r="L4816">
        <v>30.56</v>
      </c>
    </row>
    <row r="4817" spans="1:12">
      <c r="A4817" t="str">
        <v>US-2017-119438</v>
      </c>
      <c r="B4817" t="str">
        <f>INDEX(Orders[Customer ID], MATCH(A4817, Orders[Order ID],0))</f>
        <v>CD-11980</v>
      </c>
      <c r="C4817" s="4">
        <f>INDEX(Orders[Order Date], MATCH(A4817, Orders[Order ID],0))</f>
        <v>42812</v>
      </c>
      <c r="D4817">
        <f>SUMIF(Orders[Order ID], A4817, Orders[Sales])</f>
        <v>296.02199999999999</v>
      </c>
      <c r="I4817" t="s">
        <v>3641</v>
      </c>
      <c r="J4817" t="s">
        <v>1440</v>
      </c>
      <c r="K4817">
        <v>42812</v>
      </c>
      <c r="L4817">
        <v>296.02199999999999</v>
      </c>
    </row>
    <row r="4818" spans="1:12">
      <c r="A4818" t="str">
        <v>US-2017-119662</v>
      </c>
      <c r="B4818" t="str">
        <f>INDEX(Orders[Customer ID], MATCH(A4818, Orders[Order ID],0))</f>
        <v>CS-12400</v>
      </c>
      <c r="C4818" s="4">
        <f>INDEX(Orders[Order Date], MATCH(A4818, Orders[Order ID],0))</f>
        <v>43052</v>
      </c>
      <c r="D4818">
        <f>SUMIF(Orders[Order ID], A4818, Orders[Sales])</f>
        <v>230.376</v>
      </c>
      <c r="I4818" t="s">
        <v>1245</v>
      </c>
      <c r="J4818" t="s">
        <v>90</v>
      </c>
      <c r="K4818">
        <v>43052</v>
      </c>
      <c r="L4818">
        <v>230.376</v>
      </c>
    </row>
    <row r="4819" spans="1:12">
      <c r="A4819" t="str">
        <v>US-2017-119816</v>
      </c>
      <c r="B4819" t="str">
        <f>INDEX(Orders[Customer ID], MATCH(A4819, Orders[Order ID],0))</f>
        <v>TT-21460</v>
      </c>
      <c r="C4819" s="4">
        <f>INDEX(Orders[Order Date], MATCH(A4819, Orders[Order ID],0))</f>
        <v>42798</v>
      </c>
      <c r="D4819">
        <f>SUMIF(Orders[Order ID], A4819, Orders[Sales])</f>
        <v>114.684</v>
      </c>
      <c r="I4819" t="s">
        <v>3721</v>
      </c>
      <c r="J4819" t="s">
        <v>337</v>
      </c>
      <c r="K4819">
        <v>42798</v>
      </c>
      <c r="L4819">
        <v>114.684</v>
      </c>
    </row>
    <row r="4820" spans="1:12">
      <c r="A4820" t="str">
        <v>US-2017-120089</v>
      </c>
      <c r="B4820" t="str">
        <f>INDEX(Orders[Customer ID], MATCH(A4820, Orders[Order ID],0))</f>
        <v>ML-17755</v>
      </c>
      <c r="C4820" s="4">
        <f>INDEX(Orders[Order Date], MATCH(A4820, Orders[Order ID],0))</f>
        <v>43069</v>
      </c>
      <c r="D4820">
        <f>SUMIF(Orders[Order ID], A4820, Orders[Sales])</f>
        <v>663.93600000000004</v>
      </c>
      <c r="I4820" t="s">
        <v>855</v>
      </c>
      <c r="J4820" t="s">
        <v>839</v>
      </c>
      <c r="K4820">
        <v>43069</v>
      </c>
      <c r="L4820">
        <v>663.93600000000004</v>
      </c>
    </row>
    <row r="4821" spans="1:12">
      <c r="A4821" t="str">
        <v>US-2017-120147</v>
      </c>
      <c r="B4821" t="str">
        <f>INDEX(Orders[Customer ID], MATCH(A4821, Orders[Order ID],0))</f>
        <v>TB-21400</v>
      </c>
      <c r="C4821" s="4">
        <f>INDEX(Orders[Order Date], MATCH(A4821, Orders[Order ID],0))</f>
        <v>42824</v>
      </c>
      <c r="D4821">
        <f>SUMIF(Orders[Order ID], A4821, Orders[Sales])</f>
        <v>170.87200000000001</v>
      </c>
      <c r="I4821" t="s">
        <v>3570</v>
      </c>
      <c r="J4821" t="s">
        <v>3108</v>
      </c>
      <c r="K4821">
        <v>42824</v>
      </c>
      <c r="L4821">
        <v>170.87200000000001</v>
      </c>
    </row>
    <row r="4822" spans="1:12">
      <c r="A4822" t="str">
        <v>US-2017-120390</v>
      </c>
      <c r="B4822" t="str">
        <f>INDEX(Orders[Customer ID], MATCH(A4822, Orders[Order ID],0))</f>
        <v>TH-21550</v>
      </c>
      <c r="C4822" s="4">
        <f>INDEX(Orders[Order Date], MATCH(A4822, Orders[Order ID],0))</f>
        <v>43027</v>
      </c>
      <c r="D4822">
        <f>SUMIF(Orders[Order ID], A4822, Orders[Sales])</f>
        <v>1633.1880000000001</v>
      </c>
      <c r="I4822" t="s">
        <v>1755</v>
      </c>
      <c r="J4822" t="s">
        <v>1756</v>
      </c>
      <c r="K4822">
        <v>43027</v>
      </c>
      <c r="L4822">
        <v>1633.1880000000001</v>
      </c>
    </row>
    <row r="4823" spans="1:12">
      <c r="A4823" t="str">
        <v>US-2017-120418</v>
      </c>
      <c r="B4823" t="str">
        <f>INDEX(Orders[Customer ID], MATCH(A4823, Orders[Order ID],0))</f>
        <v>BC-11125</v>
      </c>
      <c r="C4823" s="4">
        <f>INDEX(Orders[Order Date], MATCH(A4823, Orders[Order ID],0))</f>
        <v>42897</v>
      </c>
      <c r="D4823">
        <f>SUMIF(Orders[Order ID], A4823, Orders[Sales])</f>
        <v>668.74400000000003</v>
      </c>
      <c r="I4823" t="s">
        <v>3103</v>
      </c>
      <c r="J4823" t="s">
        <v>3104</v>
      </c>
      <c r="K4823">
        <v>42897</v>
      </c>
      <c r="L4823">
        <v>668.74400000000003</v>
      </c>
    </row>
    <row r="4824" spans="1:12">
      <c r="A4824" t="str">
        <v>US-2017-120607</v>
      </c>
      <c r="B4824" t="str">
        <f>INDEX(Orders[Customer ID], MATCH(A4824, Orders[Order ID],0))</f>
        <v>JC-15775</v>
      </c>
      <c r="C4824" s="4">
        <f>INDEX(Orders[Order Date], MATCH(A4824, Orders[Order ID],0))</f>
        <v>42874</v>
      </c>
      <c r="D4824">
        <f>SUMIF(Orders[Order ID], A4824, Orders[Sales])</f>
        <v>195.64</v>
      </c>
      <c r="I4824" t="s">
        <v>3258</v>
      </c>
      <c r="J4824" t="s">
        <v>2782</v>
      </c>
      <c r="K4824">
        <v>42874</v>
      </c>
      <c r="L4824">
        <v>195.64</v>
      </c>
    </row>
    <row r="4825" spans="1:12">
      <c r="A4825" t="str">
        <v>US-2017-120649</v>
      </c>
      <c r="B4825" t="str">
        <f>INDEX(Orders[Customer ID], MATCH(A4825, Orders[Order ID],0))</f>
        <v>JF-15490</v>
      </c>
      <c r="C4825" s="4">
        <f>INDEX(Orders[Order Date], MATCH(A4825, Orders[Order ID],0))</f>
        <v>42755</v>
      </c>
      <c r="D4825">
        <f>SUMIF(Orders[Order ID], A4825, Orders[Sales])</f>
        <v>3.52</v>
      </c>
      <c r="I4825" t="s">
        <v>3871</v>
      </c>
      <c r="J4825" t="s">
        <v>2514</v>
      </c>
      <c r="K4825">
        <v>42755</v>
      </c>
      <c r="L4825">
        <v>3.52</v>
      </c>
    </row>
    <row r="4826" spans="1:12">
      <c r="A4826" t="str">
        <v>US-2017-120908</v>
      </c>
      <c r="B4826" t="str">
        <f>INDEX(Orders[Customer ID], MATCH(A4826, Orders[Order ID],0))</f>
        <v>BF-10975</v>
      </c>
      <c r="C4826" s="4">
        <f>INDEX(Orders[Order Date], MATCH(A4826, Orders[Order ID],0))</f>
        <v>43008</v>
      </c>
      <c r="D4826">
        <f>SUMIF(Orders[Order ID], A4826, Orders[Sales])</f>
        <v>20.664000000000001</v>
      </c>
      <c r="I4826" t="s">
        <v>1984</v>
      </c>
      <c r="J4826" t="s">
        <v>1985</v>
      </c>
      <c r="K4826">
        <v>43008</v>
      </c>
      <c r="L4826">
        <v>20.664000000000001</v>
      </c>
    </row>
    <row r="4827" spans="1:12">
      <c r="A4827" t="str">
        <v>US-2017-121251</v>
      </c>
      <c r="B4827" t="str">
        <f>INDEX(Orders[Customer ID], MATCH(A4827, Orders[Order ID],0))</f>
        <v>GM-14440</v>
      </c>
      <c r="C4827" s="4">
        <f>INDEX(Orders[Order Date], MATCH(A4827, Orders[Order ID],0))</f>
        <v>42820</v>
      </c>
      <c r="D4827">
        <f>SUMIF(Orders[Order ID], A4827, Orders[Sales])</f>
        <v>377.52799999999996</v>
      </c>
      <c r="I4827" t="s">
        <v>3586</v>
      </c>
      <c r="J4827" t="s">
        <v>1877</v>
      </c>
      <c r="K4827">
        <v>42820</v>
      </c>
      <c r="L4827">
        <v>377.52799999999996</v>
      </c>
    </row>
    <row r="4828" spans="1:12">
      <c r="A4828" t="str">
        <v>US-2017-122637</v>
      </c>
      <c r="B4828" t="str">
        <f>INDEX(Orders[Customer ID], MATCH(A4828, Orders[Order ID],0))</f>
        <v>EP-13915</v>
      </c>
      <c r="C4828" s="4">
        <f>INDEX(Orders[Order Date], MATCH(A4828, Orders[Order ID],0))</f>
        <v>42981</v>
      </c>
      <c r="D4828">
        <f>SUMIF(Orders[Order ID], A4828, Orders[Sales])</f>
        <v>42.616</v>
      </c>
      <c r="I4828" t="s">
        <v>2452</v>
      </c>
      <c r="J4828" t="s">
        <v>328</v>
      </c>
      <c r="K4828">
        <v>42981</v>
      </c>
      <c r="L4828">
        <v>42.616</v>
      </c>
    </row>
    <row r="4829" spans="1:12">
      <c r="A4829" t="str">
        <v>US-2017-122672</v>
      </c>
      <c r="B4829" t="str">
        <f>INDEX(Orders[Customer ID], MATCH(A4829, Orders[Order ID],0))</f>
        <v>HG-14965</v>
      </c>
      <c r="C4829" s="4">
        <f>INDEX(Orders[Order Date], MATCH(A4829, Orders[Order ID],0))</f>
        <v>43043</v>
      </c>
      <c r="D4829">
        <f>SUMIF(Orders[Order ID], A4829, Orders[Sales])</f>
        <v>265.072</v>
      </c>
      <c r="I4829" t="s">
        <v>1493</v>
      </c>
      <c r="J4829" t="s">
        <v>633</v>
      </c>
      <c r="K4829">
        <v>43043</v>
      </c>
      <c r="L4829">
        <v>265.072</v>
      </c>
    </row>
    <row r="4830" spans="1:12">
      <c r="A4830" t="str">
        <v>US-2017-122714</v>
      </c>
      <c r="B4830" t="str">
        <f>INDEX(Orders[Customer ID], MATCH(A4830, Orders[Order ID],0))</f>
        <v>HG-14965</v>
      </c>
      <c r="C4830" s="4">
        <f>INDEX(Orders[Order Date], MATCH(A4830, Orders[Order ID],0))</f>
        <v>43076</v>
      </c>
      <c r="D4830">
        <f>SUMIF(Orders[Order ID], A4830, Orders[Sales])</f>
        <v>1889.99</v>
      </c>
      <c r="I4830" t="s">
        <v>632</v>
      </c>
      <c r="J4830" t="s">
        <v>633</v>
      </c>
      <c r="K4830">
        <v>43076</v>
      </c>
      <c r="L4830">
        <v>1889.99</v>
      </c>
    </row>
    <row r="4831" spans="1:12">
      <c r="A4831" t="str">
        <v>US-2017-123204</v>
      </c>
      <c r="B4831" t="str">
        <f>INDEX(Orders[Customer ID], MATCH(A4831, Orders[Order ID],0))</f>
        <v>CS-11860</v>
      </c>
      <c r="C4831" s="4">
        <f>INDEX(Orders[Order Date], MATCH(A4831, Orders[Order ID],0))</f>
        <v>42937</v>
      </c>
      <c r="D4831">
        <f>SUMIF(Orders[Order ID], A4831, Orders[Sales])</f>
        <v>17.48</v>
      </c>
      <c r="I4831" t="s">
        <v>2818</v>
      </c>
      <c r="J4831" t="s">
        <v>2819</v>
      </c>
      <c r="K4831">
        <v>42937</v>
      </c>
      <c r="L4831">
        <v>17.48</v>
      </c>
    </row>
    <row r="4832" spans="1:12">
      <c r="A4832" t="str">
        <v>US-2017-123281</v>
      </c>
      <c r="B4832" t="str">
        <f>INDEX(Orders[Customer ID], MATCH(A4832, Orders[Order ID],0))</f>
        <v>JF-15190</v>
      </c>
      <c r="C4832" s="4">
        <f>INDEX(Orders[Order Date], MATCH(A4832, Orders[Order ID],0))</f>
        <v>42827</v>
      </c>
      <c r="D4832">
        <f>SUMIF(Orders[Order ID], A4832, Orders[Sales])</f>
        <v>25.11</v>
      </c>
      <c r="I4832" t="s">
        <v>3537</v>
      </c>
      <c r="J4832" t="s">
        <v>1655</v>
      </c>
      <c r="K4832">
        <v>42827</v>
      </c>
      <c r="L4832">
        <v>25.11</v>
      </c>
    </row>
    <row r="4833" spans="1:12">
      <c r="A4833" t="str">
        <v>US-2017-123463</v>
      </c>
      <c r="B4833" t="str">
        <f>INDEX(Orders[Customer ID], MATCH(A4833, Orders[Order ID],0))</f>
        <v>GZ-14470</v>
      </c>
      <c r="C4833" s="4">
        <f>INDEX(Orders[Order Date], MATCH(A4833, Orders[Order ID],0))</f>
        <v>43092</v>
      </c>
      <c r="D4833">
        <f>SUMIF(Orders[Order ID], A4833, Orders[Sales])</f>
        <v>13.48</v>
      </c>
      <c r="I4833" t="s">
        <v>190</v>
      </c>
      <c r="J4833" t="s">
        <v>191</v>
      </c>
      <c r="K4833">
        <v>43092</v>
      </c>
      <c r="L4833">
        <v>13.48</v>
      </c>
    </row>
    <row r="4834" spans="1:12">
      <c r="A4834" t="str">
        <v>US-2017-123834</v>
      </c>
      <c r="B4834" t="str">
        <f>INDEX(Orders[Customer ID], MATCH(A4834, Orders[Order ID],0))</f>
        <v>GM-14500</v>
      </c>
      <c r="C4834" s="4">
        <f>INDEX(Orders[Order Date], MATCH(A4834, Orders[Order ID],0))</f>
        <v>42937</v>
      </c>
      <c r="D4834">
        <f>SUMIF(Orders[Order ID], A4834, Orders[Sales])</f>
        <v>124.404</v>
      </c>
      <c r="I4834" t="s">
        <v>2822</v>
      </c>
      <c r="J4834" t="s">
        <v>2258</v>
      </c>
      <c r="K4834">
        <v>42937</v>
      </c>
      <c r="L4834">
        <v>124.404</v>
      </c>
    </row>
    <row r="4835" spans="1:12">
      <c r="A4835" t="str">
        <v>US-2017-123862</v>
      </c>
      <c r="B4835" t="str">
        <f>INDEX(Orders[Customer ID], MATCH(A4835, Orders[Order ID],0))</f>
        <v>JF-15190</v>
      </c>
      <c r="C4835" s="4">
        <f>INDEX(Orders[Order Date], MATCH(A4835, Orders[Order ID],0))</f>
        <v>42742</v>
      </c>
      <c r="D4835">
        <f>SUMIF(Orders[Order ID], A4835, Orders[Sales])</f>
        <v>332.8</v>
      </c>
      <c r="I4835" t="s">
        <v>3911</v>
      </c>
      <c r="J4835" t="s">
        <v>1655</v>
      </c>
      <c r="K4835">
        <v>42742</v>
      </c>
      <c r="L4835">
        <v>332.8</v>
      </c>
    </row>
    <row r="4836" spans="1:12">
      <c r="A4836" t="str">
        <v>US-2017-124303</v>
      </c>
      <c r="B4836" t="str">
        <f>INDEX(Orders[Customer ID], MATCH(A4836, Orders[Order ID],0))</f>
        <v>FH-14365</v>
      </c>
      <c r="C4836" s="4">
        <f>INDEX(Orders[Order Date], MATCH(A4836, Orders[Order ID],0))</f>
        <v>42922</v>
      </c>
      <c r="D4836">
        <f>SUMIF(Orders[Order ID], A4836, Orders[Sales])</f>
        <v>19.002000000000002</v>
      </c>
      <c r="I4836" t="s">
        <v>2913</v>
      </c>
      <c r="J4836" t="s">
        <v>135</v>
      </c>
      <c r="K4836">
        <v>42922</v>
      </c>
      <c r="L4836">
        <v>19.002000000000002</v>
      </c>
    </row>
    <row r="4837" spans="1:12">
      <c r="A4837" t="str">
        <v>US-2017-124779</v>
      </c>
      <c r="B4837" t="str">
        <f>INDEX(Orders[Customer ID], MATCH(A4837, Orders[Order ID],0))</f>
        <v>BF-11020</v>
      </c>
      <c r="C4837" s="4">
        <f>INDEX(Orders[Order Date], MATCH(A4837, Orders[Order ID],0))</f>
        <v>42986</v>
      </c>
      <c r="D4837">
        <f>SUMIF(Orders[Order ID], A4837, Orders[Sales])</f>
        <v>663.87</v>
      </c>
      <c r="I4837" t="s">
        <v>2369</v>
      </c>
      <c r="J4837" t="s">
        <v>1776</v>
      </c>
      <c r="K4837">
        <v>42986</v>
      </c>
      <c r="L4837">
        <v>663.87</v>
      </c>
    </row>
    <row r="4838" spans="1:12">
      <c r="A4838" t="str">
        <v>US-2017-124821</v>
      </c>
      <c r="B4838" t="str">
        <f>INDEX(Orders[Customer ID], MATCH(A4838, Orders[Order ID],0))</f>
        <v>AM-10705</v>
      </c>
      <c r="C4838" s="4">
        <f>INDEX(Orders[Order Date], MATCH(A4838, Orders[Order ID],0))</f>
        <v>42911</v>
      </c>
      <c r="D4838">
        <f>SUMIF(Orders[Order ID], A4838, Orders[Sales])</f>
        <v>871.4</v>
      </c>
      <c r="I4838" t="s">
        <v>2997</v>
      </c>
      <c r="J4838" t="s">
        <v>2813</v>
      </c>
      <c r="K4838">
        <v>42911</v>
      </c>
      <c r="L4838">
        <v>871.4</v>
      </c>
    </row>
    <row r="4839" spans="1:12">
      <c r="A4839" t="str">
        <v>US-2017-124926</v>
      </c>
      <c r="B4839" t="str">
        <f>INDEX(Orders[Customer ID], MATCH(A4839, Orders[Order ID],0))</f>
        <v>ME-17320</v>
      </c>
      <c r="C4839" s="4">
        <f>INDEX(Orders[Order Date], MATCH(A4839, Orders[Order ID],0))</f>
        <v>43052</v>
      </c>
      <c r="D4839">
        <f>SUMIF(Orders[Order ID], A4839, Orders[Sales])</f>
        <v>9.3239999999999998</v>
      </c>
      <c r="I4839" t="s">
        <v>1247</v>
      </c>
      <c r="J4839" t="s">
        <v>1147</v>
      </c>
      <c r="K4839">
        <v>43052</v>
      </c>
      <c r="L4839">
        <v>9.3239999999999998</v>
      </c>
    </row>
    <row r="4840" spans="1:12">
      <c r="A4840" t="str">
        <v>US-2017-124968</v>
      </c>
      <c r="B4840" t="str">
        <f>INDEX(Orders[Customer ID], MATCH(A4840, Orders[Order ID],0))</f>
        <v>MM-18055</v>
      </c>
      <c r="C4840" s="4">
        <f>INDEX(Orders[Order Date], MATCH(A4840, Orders[Order ID],0))</f>
        <v>42986</v>
      </c>
      <c r="D4840">
        <f>SUMIF(Orders[Order ID], A4840, Orders[Sales])</f>
        <v>765.625</v>
      </c>
      <c r="I4840" t="s">
        <v>2361</v>
      </c>
      <c r="J4840" t="s">
        <v>1593</v>
      </c>
      <c r="K4840">
        <v>42986</v>
      </c>
      <c r="L4840">
        <v>765.625</v>
      </c>
    </row>
    <row r="4841" spans="1:12">
      <c r="A4841" t="str">
        <v>US-2017-125213</v>
      </c>
      <c r="B4841" t="str">
        <f>INDEX(Orders[Customer ID], MATCH(A4841, Orders[Order ID],0))</f>
        <v>NB-18655</v>
      </c>
      <c r="C4841" s="4">
        <f>INDEX(Orders[Order Date], MATCH(A4841, Orders[Order ID],0))</f>
        <v>43080</v>
      </c>
      <c r="D4841">
        <f>SUMIF(Orders[Order ID], A4841, Orders[Sales])</f>
        <v>6.54</v>
      </c>
      <c r="I4841" t="s">
        <v>479</v>
      </c>
      <c r="J4841" t="s">
        <v>480</v>
      </c>
      <c r="K4841">
        <v>43080</v>
      </c>
      <c r="L4841">
        <v>6.54</v>
      </c>
    </row>
    <row r="4842" spans="1:12">
      <c r="A4842" t="str">
        <v>US-2017-125647</v>
      </c>
      <c r="B4842" t="str">
        <f>INDEX(Orders[Customer ID], MATCH(A4842, Orders[Order ID],0))</f>
        <v>LC-16870</v>
      </c>
      <c r="C4842" s="4">
        <f>INDEX(Orders[Order Date], MATCH(A4842, Orders[Order ID],0))</f>
        <v>43001</v>
      </c>
      <c r="D4842">
        <f>SUMIF(Orders[Order ID], A4842, Orders[Sales])</f>
        <v>133.89600000000002</v>
      </c>
      <c r="I4842" t="s">
        <v>2110</v>
      </c>
      <c r="J4842" t="s">
        <v>732</v>
      </c>
      <c r="K4842">
        <v>43001</v>
      </c>
      <c r="L4842">
        <v>133.89600000000002</v>
      </c>
    </row>
    <row r="4843" spans="1:12">
      <c r="A4843" t="str">
        <v>US-2017-125717</v>
      </c>
      <c r="B4843" t="str">
        <f>INDEX(Orders[Customer ID], MATCH(A4843, Orders[Order ID],0))</f>
        <v>DS-13030</v>
      </c>
      <c r="C4843" s="4">
        <f>INDEX(Orders[Order Date], MATCH(A4843, Orders[Order ID],0))</f>
        <v>43006</v>
      </c>
      <c r="D4843">
        <f>SUMIF(Orders[Order ID], A4843, Orders[Sales])</f>
        <v>535.26400000000001</v>
      </c>
      <c r="I4843" t="s">
        <v>2016</v>
      </c>
      <c r="J4843" t="s">
        <v>2017</v>
      </c>
      <c r="K4843">
        <v>43006</v>
      </c>
      <c r="L4843">
        <v>535.26400000000001</v>
      </c>
    </row>
    <row r="4844" spans="1:12">
      <c r="A4844" t="str">
        <v>US-2017-125808</v>
      </c>
      <c r="B4844" t="str">
        <f>INDEX(Orders[Customer ID], MATCH(A4844, Orders[Order ID],0))</f>
        <v>EP-13915</v>
      </c>
      <c r="C4844" s="4">
        <f>INDEX(Orders[Order Date], MATCH(A4844, Orders[Order ID],0))</f>
        <v>43051</v>
      </c>
      <c r="D4844">
        <f>SUMIF(Orders[Order ID], A4844, Orders[Sales])</f>
        <v>11.56</v>
      </c>
      <c r="I4844" t="s">
        <v>1320</v>
      </c>
      <c r="J4844" t="s">
        <v>328</v>
      </c>
      <c r="K4844">
        <v>43051</v>
      </c>
      <c r="L4844">
        <v>11.56</v>
      </c>
    </row>
    <row r="4845" spans="1:12">
      <c r="A4845" t="str">
        <v>US-2017-126053</v>
      </c>
      <c r="B4845" t="str">
        <f>INDEX(Orders[Customer ID], MATCH(A4845, Orders[Order ID],0))</f>
        <v>CS-11950</v>
      </c>
      <c r="C4845" s="4">
        <f>INDEX(Orders[Order Date], MATCH(A4845, Orders[Order ID],0))</f>
        <v>43074</v>
      </c>
      <c r="D4845">
        <f>SUMIF(Orders[Order ID], A4845, Orders[Sales])</f>
        <v>51.41</v>
      </c>
      <c r="I4845" t="s">
        <v>663</v>
      </c>
      <c r="J4845" t="s">
        <v>664</v>
      </c>
      <c r="K4845">
        <v>43074</v>
      </c>
      <c r="L4845">
        <v>51.41</v>
      </c>
    </row>
    <row r="4846" spans="1:12">
      <c r="A4846" t="str">
        <v>US-2017-126060</v>
      </c>
      <c r="B4846" t="str">
        <f>INDEX(Orders[Customer ID], MATCH(A4846, Orders[Order ID],0))</f>
        <v>DW-13585</v>
      </c>
      <c r="C4846" s="4">
        <f>INDEX(Orders[Order Date], MATCH(A4846, Orders[Order ID],0))</f>
        <v>42839</v>
      </c>
      <c r="D4846">
        <f>SUMIF(Orders[Order ID], A4846, Orders[Sales])</f>
        <v>198.27199999999999</v>
      </c>
      <c r="I4846" t="s">
        <v>3488</v>
      </c>
      <c r="J4846" t="s">
        <v>3372</v>
      </c>
      <c r="K4846">
        <v>42839</v>
      </c>
      <c r="L4846">
        <v>198.27199999999999</v>
      </c>
    </row>
    <row r="4847" spans="1:12">
      <c r="A4847" t="str">
        <v>US-2017-126081</v>
      </c>
      <c r="B4847" t="str">
        <f>INDEX(Orders[Customer ID], MATCH(A4847, Orders[Order ID],0))</f>
        <v>FC-14335</v>
      </c>
      <c r="C4847" s="4">
        <f>INDEX(Orders[Order Date], MATCH(A4847, Orders[Order ID],0))</f>
        <v>42915</v>
      </c>
      <c r="D4847">
        <f>SUMIF(Orders[Order ID], A4847, Orders[Sales])</f>
        <v>5.1840000000000002</v>
      </c>
      <c r="I4847" t="s">
        <v>2967</v>
      </c>
      <c r="J4847" t="s">
        <v>2968</v>
      </c>
      <c r="K4847">
        <v>42915</v>
      </c>
      <c r="L4847">
        <v>5.1840000000000002</v>
      </c>
    </row>
    <row r="4848" spans="1:12">
      <c r="A4848" t="str">
        <v>US-2017-126179</v>
      </c>
      <c r="B4848" t="str">
        <f>INDEX(Orders[Customer ID], MATCH(A4848, Orders[Order ID],0))</f>
        <v>CS-12460</v>
      </c>
      <c r="C4848" s="4">
        <f>INDEX(Orders[Order Date], MATCH(A4848, Orders[Order ID],0))</f>
        <v>42919</v>
      </c>
      <c r="D4848">
        <f>SUMIF(Orders[Order ID], A4848, Orders[Sales])</f>
        <v>311.96000000000004</v>
      </c>
      <c r="I4848" t="s">
        <v>2920</v>
      </c>
      <c r="J4848" t="s">
        <v>708</v>
      </c>
      <c r="K4848">
        <v>42919</v>
      </c>
      <c r="L4848">
        <v>311.96000000000004</v>
      </c>
    </row>
    <row r="4849" spans="1:12">
      <c r="A4849" t="str">
        <v>US-2017-127292</v>
      </c>
      <c r="B4849" t="str">
        <f>INDEX(Orders[Customer ID], MATCH(A4849, Orders[Order ID],0))</f>
        <v>RM-19375</v>
      </c>
      <c r="C4849" s="4">
        <f>INDEX(Orders[Order Date], MATCH(A4849, Orders[Order ID],0))</f>
        <v>42754</v>
      </c>
      <c r="D4849">
        <f>SUMIF(Orders[Order ID], A4849, Orders[Sales])</f>
        <v>637.18000000000006</v>
      </c>
      <c r="I4849" t="s">
        <v>3876</v>
      </c>
      <c r="J4849" t="s">
        <v>3877</v>
      </c>
      <c r="K4849">
        <v>42754</v>
      </c>
      <c r="L4849">
        <v>637.18000000000006</v>
      </c>
    </row>
    <row r="4850" spans="1:12">
      <c r="A4850" t="str">
        <v>US-2017-127341</v>
      </c>
      <c r="B4850" t="str">
        <f>INDEX(Orders[Customer ID], MATCH(A4850, Orders[Order ID],0))</f>
        <v>CK-12595</v>
      </c>
      <c r="C4850" s="4">
        <f>INDEX(Orders[Order Date], MATCH(A4850, Orders[Order ID],0))</f>
        <v>42764</v>
      </c>
      <c r="D4850">
        <f>SUMIF(Orders[Order ID], A4850, Orders[Sales])</f>
        <v>12.128</v>
      </c>
      <c r="I4850" t="s">
        <v>3826</v>
      </c>
      <c r="J4850" t="s">
        <v>1186</v>
      </c>
      <c r="K4850">
        <v>42764</v>
      </c>
      <c r="L4850">
        <v>12.128</v>
      </c>
    </row>
    <row r="4851" spans="1:12">
      <c r="A4851" t="str">
        <v>US-2017-127719</v>
      </c>
      <c r="B4851" t="str">
        <f>INDEX(Orders[Customer ID], MATCH(A4851, Orders[Order ID],0))</f>
        <v>TW-21025</v>
      </c>
      <c r="C4851" s="4">
        <f>INDEX(Orders[Order Date], MATCH(A4851, Orders[Order ID],0))</f>
        <v>42937</v>
      </c>
      <c r="D4851">
        <f>SUMIF(Orders[Order ID], A4851, Orders[Sales])</f>
        <v>6.48</v>
      </c>
      <c r="I4851" t="s">
        <v>2807</v>
      </c>
      <c r="J4851" t="s">
        <v>1641</v>
      </c>
      <c r="K4851">
        <v>42937</v>
      </c>
      <c r="L4851">
        <v>6.48</v>
      </c>
    </row>
    <row r="4852" spans="1:12">
      <c r="A4852" t="str">
        <v>US-2017-128118</v>
      </c>
      <c r="B4852" t="str">
        <f>INDEX(Orders[Customer ID], MATCH(A4852, Orders[Order ID],0))</f>
        <v>MY-17380</v>
      </c>
      <c r="C4852" s="4">
        <f>INDEX(Orders[Order Date], MATCH(A4852, Orders[Order ID],0))</f>
        <v>43063</v>
      </c>
      <c r="D4852">
        <f>SUMIF(Orders[Order ID], A4852, Orders[Sales])</f>
        <v>76.521000000000001</v>
      </c>
      <c r="I4852" t="s">
        <v>1008</v>
      </c>
      <c r="J4852" t="s">
        <v>829</v>
      </c>
      <c r="K4852">
        <v>43063</v>
      </c>
      <c r="L4852">
        <v>76.521000000000001</v>
      </c>
    </row>
    <row r="4853" spans="1:12">
      <c r="A4853" t="str">
        <v>US-2017-128398</v>
      </c>
      <c r="B4853" t="str">
        <f>INDEX(Orders[Customer ID], MATCH(A4853, Orders[Order ID],0))</f>
        <v>EM-13825</v>
      </c>
      <c r="C4853" s="4">
        <f>INDEX(Orders[Order Date], MATCH(A4853, Orders[Order ID],0))</f>
        <v>42857</v>
      </c>
      <c r="D4853">
        <f>SUMIF(Orders[Order ID], A4853, Orders[Sales])</f>
        <v>159.56</v>
      </c>
      <c r="I4853" t="s">
        <v>3374</v>
      </c>
      <c r="J4853" t="s">
        <v>1463</v>
      </c>
      <c r="K4853">
        <v>42857</v>
      </c>
      <c r="L4853">
        <v>159.56</v>
      </c>
    </row>
    <row r="4854" spans="1:12">
      <c r="A4854" t="str">
        <v>US-2017-128447</v>
      </c>
      <c r="B4854" t="str">
        <f>INDEX(Orders[Customer ID], MATCH(A4854, Orders[Order ID],0))</f>
        <v>MC-17845</v>
      </c>
      <c r="C4854" s="4">
        <f>INDEX(Orders[Order Date], MATCH(A4854, Orders[Order ID],0))</f>
        <v>43049</v>
      </c>
      <c r="D4854">
        <f>SUMIF(Orders[Order ID], A4854, Orders[Sales])</f>
        <v>429.59199999999998</v>
      </c>
      <c r="I4854" t="s">
        <v>1368</v>
      </c>
      <c r="J4854" t="s">
        <v>39</v>
      </c>
      <c r="K4854">
        <v>43049</v>
      </c>
      <c r="L4854">
        <v>429.59199999999998</v>
      </c>
    </row>
    <row r="4855" spans="1:12">
      <c r="A4855" t="str">
        <v>US-2017-128832</v>
      </c>
      <c r="B4855" t="str">
        <f>INDEX(Orders[Customer ID], MATCH(A4855, Orders[Order ID],0))</f>
        <v>LS-16945</v>
      </c>
      <c r="C4855" s="4">
        <f>INDEX(Orders[Order Date], MATCH(A4855, Orders[Order ID],0))</f>
        <v>42849</v>
      </c>
      <c r="D4855">
        <f>SUMIF(Orders[Order ID], A4855, Orders[Sales])</f>
        <v>69.98</v>
      </c>
      <c r="I4855" t="s">
        <v>3430</v>
      </c>
      <c r="J4855" t="s">
        <v>2917</v>
      </c>
      <c r="K4855">
        <v>42849</v>
      </c>
      <c r="L4855">
        <v>69.98</v>
      </c>
    </row>
    <row r="4856" spans="1:12">
      <c r="A4856" t="str">
        <v>US-2017-128951</v>
      </c>
      <c r="B4856" t="str">
        <f>INDEX(Orders[Customer ID], MATCH(A4856, Orders[Order ID],0))</f>
        <v>RS-19420</v>
      </c>
      <c r="C4856" s="4">
        <f>INDEX(Orders[Order Date], MATCH(A4856, Orders[Order ID],0))</f>
        <v>42931</v>
      </c>
      <c r="D4856">
        <f>SUMIF(Orders[Order ID], A4856, Orders[Sales])</f>
        <v>1065.8400000000001</v>
      </c>
      <c r="I4856" t="s">
        <v>2858</v>
      </c>
      <c r="J4856" t="s">
        <v>1794</v>
      </c>
      <c r="K4856">
        <v>42931</v>
      </c>
      <c r="L4856">
        <v>1065.8400000000001</v>
      </c>
    </row>
    <row r="4857" spans="1:12">
      <c r="A4857" t="str">
        <v>US-2017-129203</v>
      </c>
      <c r="B4857" t="str">
        <f>INDEX(Orders[Customer ID], MATCH(A4857, Orders[Order ID],0))</f>
        <v>BM-11575</v>
      </c>
      <c r="C4857" s="4">
        <f>INDEX(Orders[Order Date], MATCH(A4857, Orders[Order ID],0))</f>
        <v>42842</v>
      </c>
      <c r="D4857">
        <f>SUMIF(Orders[Order ID], A4857, Orders[Sales])</f>
        <v>195.136</v>
      </c>
      <c r="I4857" t="s">
        <v>3466</v>
      </c>
      <c r="J4857" t="s">
        <v>2153</v>
      </c>
      <c r="K4857">
        <v>42842</v>
      </c>
      <c r="L4857">
        <v>195.136</v>
      </c>
    </row>
    <row r="4858" spans="1:12">
      <c r="A4858" t="str">
        <v>US-2017-129224</v>
      </c>
      <c r="B4858" t="str">
        <f>INDEX(Orders[Customer ID], MATCH(A4858, Orders[Order ID],0))</f>
        <v>AS-10630</v>
      </c>
      <c r="C4858" s="4">
        <f>INDEX(Orders[Order Date], MATCH(A4858, Orders[Order ID],0))</f>
        <v>42811</v>
      </c>
      <c r="D4858">
        <f>SUMIF(Orders[Order ID], A4858, Orders[Sales])</f>
        <v>4.6079999999999997</v>
      </c>
      <c r="I4858" t="s">
        <v>3657</v>
      </c>
      <c r="J4858" t="s">
        <v>1989</v>
      </c>
      <c r="K4858">
        <v>42811</v>
      </c>
      <c r="L4858">
        <v>4.6079999999999997</v>
      </c>
    </row>
    <row r="4859" spans="1:12">
      <c r="A4859" t="str">
        <v>US-2017-129441</v>
      </c>
      <c r="B4859" t="str">
        <f>INDEX(Orders[Customer ID], MATCH(A4859, Orders[Order ID],0))</f>
        <v>JC-15340</v>
      </c>
      <c r="C4859" s="4">
        <f>INDEX(Orders[Order Date], MATCH(A4859, Orders[Order ID],0))</f>
        <v>42985</v>
      </c>
      <c r="D4859">
        <f>SUMIF(Orders[Order ID], A4859, Orders[Sales])</f>
        <v>47.94</v>
      </c>
      <c r="I4859" t="s">
        <v>2378</v>
      </c>
      <c r="J4859" t="s">
        <v>2379</v>
      </c>
      <c r="K4859">
        <v>42985</v>
      </c>
      <c r="L4859">
        <v>47.94</v>
      </c>
    </row>
    <row r="4860" spans="1:12">
      <c r="A4860" t="str">
        <v>US-2017-129777</v>
      </c>
      <c r="B4860" t="str">
        <f>INDEX(Orders[Customer ID], MATCH(A4860, Orders[Order ID],0))</f>
        <v>FM-14290</v>
      </c>
      <c r="C4860" s="4">
        <f>INDEX(Orders[Order Date], MATCH(A4860, Orders[Order ID],0))</f>
        <v>42919</v>
      </c>
      <c r="D4860">
        <f>SUMIF(Orders[Order ID], A4860, Orders[Sales])</f>
        <v>283.45999999999998</v>
      </c>
      <c r="I4860" t="s">
        <v>2933</v>
      </c>
      <c r="J4860" t="s">
        <v>984</v>
      </c>
      <c r="K4860">
        <v>42919</v>
      </c>
      <c r="L4860">
        <v>283.45999999999998</v>
      </c>
    </row>
    <row r="4861" spans="1:12">
      <c r="A4861" t="str">
        <v>US-2017-130603</v>
      </c>
      <c r="B4861" t="str">
        <f>INDEX(Orders[Customer ID], MATCH(A4861, Orders[Order ID],0))</f>
        <v>SC-20050</v>
      </c>
      <c r="C4861" s="4">
        <f>INDEX(Orders[Order Date], MATCH(A4861, Orders[Order ID],0))</f>
        <v>43008</v>
      </c>
      <c r="D4861">
        <f>SUMIF(Orders[Order ID], A4861, Orders[Sales])</f>
        <v>11.646000000000001</v>
      </c>
      <c r="I4861" t="s">
        <v>1987</v>
      </c>
      <c r="J4861" t="s">
        <v>1087</v>
      </c>
      <c r="K4861">
        <v>43008</v>
      </c>
      <c r="L4861">
        <v>11.646000000000001</v>
      </c>
    </row>
    <row r="4862" spans="1:12">
      <c r="A4862" t="str">
        <v>US-2017-130687</v>
      </c>
      <c r="B4862" t="str">
        <f>INDEX(Orders[Customer ID], MATCH(A4862, Orders[Order ID],0))</f>
        <v>PF-19225</v>
      </c>
      <c r="C4862" s="4">
        <f>INDEX(Orders[Order Date], MATCH(A4862, Orders[Order ID],0))</f>
        <v>42985</v>
      </c>
      <c r="D4862">
        <f>SUMIF(Orders[Order ID], A4862, Orders[Sales])</f>
        <v>562.65200000000004</v>
      </c>
      <c r="I4862" t="s">
        <v>2404</v>
      </c>
      <c r="J4862" t="s">
        <v>2405</v>
      </c>
      <c r="K4862">
        <v>42985</v>
      </c>
      <c r="L4862">
        <v>562.65200000000004</v>
      </c>
    </row>
    <row r="4863" spans="1:12">
      <c r="A4863" t="str">
        <v>US-2017-130953</v>
      </c>
      <c r="B4863" t="str">
        <f>INDEX(Orders[Customer ID], MATCH(A4863, Orders[Order ID],0))</f>
        <v>RF-19735</v>
      </c>
      <c r="C4863" s="4">
        <f>INDEX(Orders[Order Date], MATCH(A4863, Orders[Order ID],0))</f>
        <v>42945</v>
      </c>
      <c r="D4863">
        <f>SUMIF(Orders[Order ID], A4863, Orders[Sales])</f>
        <v>935.74</v>
      </c>
      <c r="I4863" t="s">
        <v>2762</v>
      </c>
      <c r="J4863" t="s">
        <v>1938</v>
      </c>
      <c r="K4863">
        <v>42945</v>
      </c>
      <c r="L4863">
        <v>935.74</v>
      </c>
    </row>
    <row r="4864" spans="1:12">
      <c r="A4864" t="str">
        <v>US-2017-131583</v>
      </c>
      <c r="B4864" t="str">
        <f>INDEX(Orders[Customer ID], MATCH(A4864, Orders[Order ID],0))</f>
        <v>CL-11890</v>
      </c>
      <c r="C4864" s="4">
        <f>INDEX(Orders[Order Date], MATCH(A4864, Orders[Order ID],0))</f>
        <v>42896</v>
      </c>
      <c r="D4864">
        <f>SUMIF(Orders[Order ID], A4864, Orders[Sales])</f>
        <v>40.031999999999996</v>
      </c>
      <c r="I4864" t="s">
        <v>3121</v>
      </c>
      <c r="J4864" t="s">
        <v>2242</v>
      </c>
      <c r="K4864">
        <v>42896</v>
      </c>
      <c r="L4864">
        <v>40.031999999999996</v>
      </c>
    </row>
    <row r="4865" spans="1:12">
      <c r="A4865" t="str">
        <v>US-2017-131849</v>
      </c>
      <c r="B4865" t="str">
        <f>INDEX(Orders[Customer ID], MATCH(A4865, Orders[Order ID],0))</f>
        <v>GH-14410</v>
      </c>
      <c r="C4865" s="4">
        <f>INDEX(Orders[Order Date], MATCH(A4865, Orders[Order ID],0))</f>
        <v>42892</v>
      </c>
      <c r="D4865">
        <f>SUMIF(Orders[Order ID], A4865, Orders[Sales])</f>
        <v>31.349999999999998</v>
      </c>
      <c r="I4865" t="s">
        <v>3144</v>
      </c>
      <c r="J4865" t="s">
        <v>1785</v>
      </c>
      <c r="K4865">
        <v>42892</v>
      </c>
      <c r="L4865">
        <v>31.349999999999998</v>
      </c>
    </row>
    <row r="4866" spans="1:12">
      <c r="A4866" t="str">
        <v>US-2017-131961</v>
      </c>
      <c r="B4866" t="str">
        <f>INDEX(Orders[Customer ID], MATCH(A4866, Orders[Order ID],0))</f>
        <v>MJ-17740</v>
      </c>
      <c r="C4866" s="4">
        <f>INDEX(Orders[Order Date], MATCH(A4866, Orders[Order ID],0))</f>
        <v>43077</v>
      </c>
      <c r="D4866">
        <f>SUMIF(Orders[Order ID], A4866, Orders[Sales])</f>
        <v>97.236000000000004</v>
      </c>
      <c r="I4866" t="s">
        <v>616</v>
      </c>
      <c r="J4866" t="s">
        <v>617</v>
      </c>
      <c r="K4866">
        <v>43077</v>
      </c>
      <c r="L4866">
        <v>97.236000000000004</v>
      </c>
    </row>
    <row r="4867" spans="1:12">
      <c r="A4867" t="str">
        <v>US-2017-132031</v>
      </c>
      <c r="B4867" t="str">
        <f>INDEX(Orders[Customer ID], MATCH(A4867, Orders[Order ID],0))</f>
        <v>PN-18775</v>
      </c>
      <c r="C4867" s="4">
        <f>INDEX(Orders[Order Date], MATCH(A4867, Orders[Order ID],0))</f>
        <v>42848</v>
      </c>
      <c r="D4867">
        <f>SUMIF(Orders[Order ID], A4867, Orders[Sales])</f>
        <v>513.49600000000009</v>
      </c>
      <c r="I4867" t="s">
        <v>3439</v>
      </c>
      <c r="J4867" t="s">
        <v>858</v>
      </c>
      <c r="K4867">
        <v>42848</v>
      </c>
      <c r="L4867">
        <v>513.49600000000009</v>
      </c>
    </row>
    <row r="4868" spans="1:12">
      <c r="A4868" t="str">
        <v>US-2017-132059</v>
      </c>
      <c r="B4868" t="str">
        <f>INDEX(Orders[Customer ID], MATCH(A4868, Orders[Order ID],0))</f>
        <v>AP-10915</v>
      </c>
      <c r="C4868" s="4">
        <f>INDEX(Orders[Order Date], MATCH(A4868, Orders[Order ID],0))</f>
        <v>43001</v>
      </c>
      <c r="D4868">
        <f>SUMIF(Orders[Order ID], A4868, Orders[Sales])</f>
        <v>228.572</v>
      </c>
      <c r="I4868" t="s">
        <v>2100</v>
      </c>
      <c r="J4868" t="s">
        <v>2101</v>
      </c>
      <c r="K4868">
        <v>43001</v>
      </c>
      <c r="L4868">
        <v>228.572</v>
      </c>
    </row>
    <row r="4869" spans="1:12">
      <c r="A4869" t="str">
        <v>US-2017-132206</v>
      </c>
      <c r="B4869" t="str">
        <f>INDEX(Orders[Customer ID], MATCH(A4869, Orders[Order ID],0))</f>
        <v>MK-17905</v>
      </c>
      <c r="C4869" s="4">
        <f>INDEX(Orders[Order Date], MATCH(A4869, Orders[Order ID],0))</f>
        <v>42902</v>
      </c>
      <c r="D4869">
        <f>SUMIF(Orders[Order ID], A4869, Orders[Sales])</f>
        <v>5.9359999999999999</v>
      </c>
      <c r="I4869" t="s">
        <v>3066</v>
      </c>
      <c r="J4869" t="s">
        <v>751</v>
      </c>
      <c r="K4869">
        <v>42902</v>
      </c>
      <c r="L4869">
        <v>5.9359999999999999</v>
      </c>
    </row>
    <row r="4870" spans="1:12">
      <c r="A4870" t="str">
        <v>US-2017-132220</v>
      </c>
      <c r="B4870" t="str">
        <f>INDEX(Orders[Customer ID], MATCH(A4870, Orders[Order ID],0))</f>
        <v>DJ-13510</v>
      </c>
      <c r="C4870" s="4">
        <f>INDEX(Orders[Order Date], MATCH(A4870, Orders[Order ID],0))</f>
        <v>43051</v>
      </c>
      <c r="D4870">
        <f>SUMIF(Orders[Order ID], A4870, Orders[Sales])</f>
        <v>62.351999999999997</v>
      </c>
      <c r="I4870" t="s">
        <v>1317</v>
      </c>
      <c r="J4870" t="s">
        <v>1318</v>
      </c>
      <c r="K4870">
        <v>43051</v>
      </c>
      <c r="L4870">
        <v>62.351999999999997</v>
      </c>
    </row>
    <row r="4871" spans="1:12">
      <c r="A4871" t="str">
        <v>US-2017-132297</v>
      </c>
      <c r="B4871" t="str">
        <f>INDEX(Orders[Customer ID], MATCH(A4871, Orders[Order ID],0))</f>
        <v>DW-13480</v>
      </c>
      <c r="C4871" s="4">
        <f>INDEX(Orders[Order Date], MATCH(A4871, Orders[Order ID],0))</f>
        <v>42882</v>
      </c>
      <c r="D4871">
        <f>SUMIF(Orders[Order ID], A4871, Orders[Sales])</f>
        <v>598.31000000000006</v>
      </c>
      <c r="I4871" t="s">
        <v>3213</v>
      </c>
      <c r="J4871" t="s">
        <v>3214</v>
      </c>
      <c r="K4871">
        <v>42882</v>
      </c>
      <c r="L4871">
        <v>598.31000000000006</v>
      </c>
    </row>
    <row r="4872" spans="1:12">
      <c r="A4872" t="str">
        <v>US-2017-132381</v>
      </c>
      <c r="B4872" t="str">
        <f>INDEX(Orders[Customer ID], MATCH(A4872, Orders[Order ID],0))</f>
        <v>Dp-13240</v>
      </c>
      <c r="C4872" s="4">
        <f>INDEX(Orders[Order Date], MATCH(A4872, Orders[Order ID],0))</f>
        <v>42969</v>
      </c>
      <c r="D4872">
        <f>SUMIF(Orders[Order ID], A4872, Orders[Sales])</f>
        <v>314.53199999999998</v>
      </c>
      <c r="I4872" t="s">
        <v>2587</v>
      </c>
      <c r="J4872" t="s">
        <v>1885</v>
      </c>
      <c r="K4872">
        <v>42969</v>
      </c>
      <c r="L4872">
        <v>314.53199999999998</v>
      </c>
    </row>
    <row r="4873" spans="1:12">
      <c r="A4873" t="str">
        <v>US-2017-132444</v>
      </c>
      <c r="B4873" t="str">
        <f>INDEX(Orders[Customer ID], MATCH(A4873, Orders[Order ID],0))</f>
        <v>CD-12280</v>
      </c>
      <c r="C4873" s="4">
        <f>INDEX(Orders[Order Date], MATCH(A4873, Orders[Order ID],0))</f>
        <v>43057</v>
      </c>
      <c r="D4873">
        <f>SUMIF(Orders[Order ID], A4873, Orders[Sales])</f>
        <v>409.548</v>
      </c>
      <c r="I4873" t="s">
        <v>1142</v>
      </c>
      <c r="J4873" t="s">
        <v>1143</v>
      </c>
      <c r="K4873">
        <v>43057</v>
      </c>
      <c r="L4873">
        <v>409.548</v>
      </c>
    </row>
    <row r="4874" spans="1:12">
      <c r="A4874" t="str">
        <v>US-2017-132675</v>
      </c>
      <c r="B4874" t="str">
        <f>INDEX(Orders[Customer ID], MATCH(A4874, Orders[Order ID],0))</f>
        <v>KF-16285</v>
      </c>
      <c r="C4874" s="4">
        <f>INDEX(Orders[Order Date], MATCH(A4874, Orders[Order ID],0))</f>
        <v>43002</v>
      </c>
      <c r="D4874">
        <f>SUMIF(Orders[Order ID], A4874, Orders[Sales])</f>
        <v>148.16000000000003</v>
      </c>
      <c r="I4874" t="s">
        <v>2081</v>
      </c>
      <c r="J4874" t="s">
        <v>2082</v>
      </c>
      <c r="K4874">
        <v>43002</v>
      </c>
      <c r="L4874">
        <v>148.16000000000003</v>
      </c>
    </row>
    <row r="4875" spans="1:12">
      <c r="A4875" t="str">
        <v>US-2017-132927</v>
      </c>
      <c r="B4875" t="str">
        <f>INDEX(Orders[Customer ID], MATCH(A4875, Orders[Order ID],0))</f>
        <v>RD-19720</v>
      </c>
      <c r="C4875" s="4">
        <f>INDEX(Orders[Order Date], MATCH(A4875, Orders[Order ID],0))</f>
        <v>43078</v>
      </c>
      <c r="D4875">
        <f>SUMIF(Orders[Order ID], A4875, Orders[Sales])</f>
        <v>11.087999999999999</v>
      </c>
      <c r="I4875" t="s">
        <v>572</v>
      </c>
      <c r="J4875" t="s">
        <v>573</v>
      </c>
      <c r="K4875">
        <v>43078</v>
      </c>
      <c r="L4875">
        <v>11.087999999999999</v>
      </c>
    </row>
    <row r="4876" spans="1:12">
      <c r="A4876" t="str">
        <v>US-2017-133081</v>
      </c>
      <c r="B4876" t="str">
        <f>INDEX(Orders[Customer ID], MATCH(A4876, Orders[Order ID],0))</f>
        <v>PV-18985</v>
      </c>
      <c r="C4876" s="4">
        <f>INDEX(Orders[Order Date], MATCH(A4876, Orders[Order ID],0))</f>
        <v>42805</v>
      </c>
      <c r="D4876">
        <f>SUMIF(Orders[Order ID], A4876, Orders[Sales])</f>
        <v>90.6</v>
      </c>
      <c r="I4876" t="s">
        <v>3684</v>
      </c>
      <c r="J4876" t="s">
        <v>1949</v>
      </c>
      <c r="K4876">
        <v>42805</v>
      </c>
      <c r="L4876">
        <v>90.6</v>
      </c>
    </row>
    <row r="4877" spans="1:12">
      <c r="A4877" t="str">
        <v>US-2017-133200</v>
      </c>
      <c r="B4877" t="str">
        <f>INDEX(Orders[Customer ID], MATCH(A4877, Orders[Order ID],0))</f>
        <v>DB-13555</v>
      </c>
      <c r="C4877" s="4">
        <f>INDEX(Orders[Order Date], MATCH(A4877, Orders[Order ID],0))</f>
        <v>42861</v>
      </c>
      <c r="D4877">
        <f>SUMIF(Orders[Order ID], A4877, Orders[Sales])</f>
        <v>1407.2048</v>
      </c>
      <c r="I4877" t="s">
        <v>3343</v>
      </c>
      <c r="J4877" t="s">
        <v>2274</v>
      </c>
      <c r="K4877">
        <v>42861</v>
      </c>
      <c r="L4877">
        <v>1407.2048</v>
      </c>
    </row>
    <row r="4878" spans="1:12">
      <c r="A4878" t="str">
        <v>US-2017-133312</v>
      </c>
      <c r="B4878" t="str">
        <f>INDEX(Orders[Customer ID], MATCH(A4878, Orders[Order ID],0))</f>
        <v>BD-11500</v>
      </c>
      <c r="C4878" s="4">
        <f>INDEX(Orders[Order Date], MATCH(A4878, Orders[Order ID],0))</f>
        <v>43064</v>
      </c>
      <c r="D4878">
        <f>SUMIF(Orders[Order ID], A4878, Orders[Sales])</f>
        <v>369.97900000000004</v>
      </c>
      <c r="I4878" t="s">
        <v>952</v>
      </c>
      <c r="J4878" t="s">
        <v>953</v>
      </c>
      <c r="K4878">
        <v>43064</v>
      </c>
      <c r="L4878">
        <v>369.97900000000004</v>
      </c>
    </row>
    <row r="4879" spans="1:12">
      <c r="A4879" t="str">
        <v>US-2017-133361</v>
      </c>
      <c r="B4879" t="str">
        <f>INDEX(Orders[Customer ID], MATCH(A4879, Orders[Order ID],0))</f>
        <v>AJ-10780</v>
      </c>
      <c r="C4879" s="4">
        <f>INDEX(Orders[Order Date], MATCH(A4879, Orders[Order ID],0))</f>
        <v>42869</v>
      </c>
      <c r="D4879">
        <f>SUMIF(Orders[Order ID], A4879, Orders[Sales])</f>
        <v>481.59</v>
      </c>
      <c r="I4879" t="s">
        <v>3295</v>
      </c>
      <c r="J4879" t="s">
        <v>1782</v>
      </c>
      <c r="K4879">
        <v>42869</v>
      </c>
      <c r="L4879">
        <v>481.59</v>
      </c>
    </row>
    <row r="4880" spans="1:12">
      <c r="A4880" t="str">
        <v>US-2017-133781</v>
      </c>
      <c r="B4880" t="str">
        <f>INDEX(Orders[Customer ID], MATCH(A4880, Orders[Order ID],0))</f>
        <v>DC-12850</v>
      </c>
      <c r="C4880" s="4">
        <f>INDEX(Orders[Order Date], MATCH(A4880, Orders[Order ID],0))</f>
        <v>42908</v>
      </c>
      <c r="D4880">
        <f>SUMIF(Orders[Order ID], A4880, Orders[Sales])</f>
        <v>37.607999999999997</v>
      </c>
      <c r="I4880" t="s">
        <v>3013</v>
      </c>
      <c r="J4880" t="s">
        <v>1036</v>
      </c>
      <c r="K4880">
        <v>42908</v>
      </c>
      <c r="L4880">
        <v>37.607999999999997</v>
      </c>
    </row>
    <row r="4881" spans="1:12">
      <c r="A4881" t="str">
        <v>US-2017-134481</v>
      </c>
      <c r="B4881" t="str">
        <f>INDEX(Orders[Customer ID], MATCH(A4881, Orders[Order ID],0))</f>
        <v>AR-10405</v>
      </c>
      <c r="C4881" s="4">
        <f>INDEX(Orders[Order Date], MATCH(A4881, Orders[Order ID],0))</f>
        <v>42974</v>
      </c>
      <c r="D4881">
        <f>SUMIF(Orders[Order ID], A4881, Orders[Sales])</f>
        <v>1488.424</v>
      </c>
      <c r="I4881" t="s">
        <v>2542</v>
      </c>
      <c r="J4881" t="s">
        <v>2543</v>
      </c>
      <c r="K4881">
        <v>42974</v>
      </c>
      <c r="L4881">
        <v>1488.424</v>
      </c>
    </row>
    <row r="4882" spans="1:12">
      <c r="A4882" t="str">
        <v>US-2017-134642</v>
      </c>
      <c r="B4882" t="str">
        <f>INDEX(Orders[Customer ID], MATCH(A4882, Orders[Order ID],0))</f>
        <v>SW-20245</v>
      </c>
      <c r="C4882" s="4">
        <f>INDEX(Orders[Order Date], MATCH(A4882, Orders[Order ID],0))</f>
        <v>42791</v>
      </c>
      <c r="D4882">
        <f>SUMIF(Orders[Order ID], A4882, Orders[Sales])</f>
        <v>428.70399999999995</v>
      </c>
      <c r="I4882" t="s">
        <v>3748</v>
      </c>
      <c r="J4882" t="s">
        <v>1855</v>
      </c>
      <c r="K4882">
        <v>42791</v>
      </c>
      <c r="L4882">
        <v>428.70399999999995</v>
      </c>
    </row>
    <row r="4883" spans="1:12">
      <c r="A4883" t="str">
        <v>US-2017-135013</v>
      </c>
      <c r="B4883" t="str">
        <f>INDEX(Orders[Customer ID], MATCH(A4883, Orders[Order ID],0))</f>
        <v>HR-14830</v>
      </c>
      <c r="C4883" s="4">
        <f>INDEX(Orders[Order Date], MATCH(A4883, Orders[Order ID],0))</f>
        <v>42940</v>
      </c>
      <c r="D4883">
        <f>SUMIF(Orders[Order ID], A4883, Orders[Sales])</f>
        <v>2399.96</v>
      </c>
      <c r="I4883" t="s">
        <v>2787</v>
      </c>
      <c r="J4883" t="s">
        <v>2788</v>
      </c>
      <c r="K4883">
        <v>42940</v>
      </c>
      <c r="L4883">
        <v>2399.96</v>
      </c>
    </row>
    <row r="4884" spans="1:12">
      <c r="A4884" t="str">
        <v>US-2017-135062</v>
      </c>
      <c r="B4884" t="str">
        <f>INDEX(Orders[Customer ID], MATCH(A4884, Orders[Order ID],0))</f>
        <v>RL-19615</v>
      </c>
      <c r="C4884" s="4">
        <f>INDEX(Orders[Order Date], MATCH(A4884, Orders[Order ID],0))</f>
        <v>42978</v>
      </c>
      <c r="D4884">
        <f>SUMIF(Orders[Order ID], A4884, Orders[Sales])</f>
        <v>229.54400000000001</v>
      </c>
      <c r="I4884" t="s">
        <v>2516</v>
      </c>
      <c r="J4884" t="s">
        <v>2517</v>
      </c>
      <c r="K4884">
        <v>42978</v>
      </c>
      <c r="L4884">
        <v>229.54400000000001</v>
      </c>
    </row>
    <row r="4885" spans="1:12">
      <c r="A4885" t="str">
        <v>US-2017-135230</v>
      </c>
      <c r="B4885" t="str">
        <f>INDEX(Orders[Customer ID], MATCH(A4885, Orders[Order ID],0))</f>
        <v>CK-12325</v>
      </c>
      <c r="C4885" s="4">
        <f>INDEX(Orders[Order Date], MATCH(A4885, Orders[Order ID],0))</f>
        <v>42979</v>
      </c>
      <c r="D4885">
        <f>SUMIF(Orders[Order ID], A4885, Orders[Sales])</f>
        <v>7.58</v>
      </c>
      <c r="I4885" t="s">
        <v>2505</v>
      </c>
      <c r="J4885" t="s">
        <v>2506</v>
      </c>
      <c r="K4885">
        <v>42979</v>
      </c>
      <c r="L4885">
        <v>7.58</v>
      </c>
    </row>
    <row r="4886" spans="1:12">
      <c r="A4886" t="str">
        <v>US-2017-135503</v>
      </c>
      <c r="B4886" t="str">
        <f>INDEX(Orders[Customer ID], MATCH(A4886, Orders[Order ID],0))</f>
        <v>JE-16165</v>
      </c>
      <c r="C4886" s="4">
        <f>INDEX(Orders[Order Date], MATCH(A4886, Orders[Order ID],0))</f>
        <v>43079</v>
      </c>
      <c r="D4886">
        <f>SUMIF(Orders[Order ID], A4886, Orders[Sales])</f>
        <v>14.76</v>
      </c>
      <c r="I4886" t="s">
        <v>515</v>
      </c>
      <c r="J4886" t="s">
        <v>516</v>
      </c>
      <c r="K4886">
        <v>43079</v>
      </c>
      <c r="L4886">
        <v>14.76</v>
      </c>
    </row>
    <row r="4887" spans="1:12">
      <c r="A4887" t="str">
        <v>US-2017-135986</v>
      </c>
      <c r="B4887" t="str">
        <f>INDEX(Orders[Customer ID], MATCH(A4887, Orders[Order ID],0))</f>
        <v>PG-18895</v>
      </c>
      <c r="C4887" s="4">
        <f>INDEX(Orders[Order Date], MATCH(A4887, Orders[Order ID],0))</f>
        <v>42906</v>
      </c>
      <c r="D4887">
        <f>SUMIF(Orders[Order ID], A4887, Orders[Sales])</f>
        <v>536.36</v>
      </c>
      <c r="I4887" t="s">
        <v>3030</v>
      </c>
      <c r="J4887" t="s">
        <v>1520</v>
      </c>
      <c r="K4887">
        <v>42906</v>
      </c>
      <c r="L4887">
        <v>536.36</v>
      </c>
    </row>
    <row r="4888" spans="1:12">
      <c r="A4888" t="str">
        <v>US-2017-136189</v>
      </c>
      <c r="B4888" t="str">
        <f>INDEX(Orders[Customer ID], MATCH(A4888, Orders[Order ID],0))</f>
        <v>DC-13285</v>
      </c>
      <c r="C4888" s="4">
        <f>INDEX(Orders[Order Date], MATCH(A4888, Orders[Order ID],0))</f>
        <v>43076</v>
      </c>
      <c r="D4888">
        <f>SUMIF(Orders[Order ID], A4888, Orders[Sales])</f>
        <v>82.38</v>
      </c>
      <c r="I4888" t="s">
        <v>629</v>
      </c>
      <c r="J4888" t="s">
        <v>630</v>
      </c>
      <c r="K4888">
        <v>43076</v>
      </c>
      <c r="L4888">
        <v>82.38</v>
      </c>
    </row>
    <row r="4889" spans="1:12">
      <c r="A4889" t="str">
        <v>US-2017-136679</v>
      </c>
      <c r="B4889" t="str">
        <f>INDEX(Orders[Customer ID], MATCH(A4889, Orders[Order ID],0))</f>
        <v>XP-21865</v>
      </c>
      <c r="C4889" s="4">
        <f>INDEX(Orders[Order Date], MATCH(A4889, Orders[Order ID],0))</f>
        <v>43053</v>
      </c>
      <c r="D4889">
        <f>SUMIF(Orders[Order ID], A4889, Orders[Sales])</f>
        <v>212.99199999999999</v>
      </c>
      <c r="I4889" t="s">
        <v>1233</v>
      </c>
      <c r="J4889" t="s">
        <v>1171</v>
      </c>
      <c r="K4889">
        <v>43053</v>
      </c>
      <c r="L4889">
        <v>212.99199999999999</v>
      </c>
    </row>
    <row r="4890" spans="1:12">
      <c r="A4890" t="str">
        <v>US-2017-136707</v>
      </c>
      <c r="B4890" t="str">
        <f>INDEX(Orders[Customer ID], MATCH(A4890, Orders[Order ID],0))</f>
        <v>JE-15610</v>
      </c>
      <c r="C4890" s="4">
        <f>INDEX(Orders[Order Date], MATCH(A4890, Orders[Order ID],0))</f>
        <v>43051</v>
      </c>
      <c r="D4890">
        <f>SUMIF(Orders[Order ID], A4890, Orders[Sales])</f>
        <v>14.016</v>
      </c>
      <c r="I4890" t="s">
        <v>1310</v>
      </c>
      <c r="J4890" t="s">
        <v>1311</v>
      </c>
      <c r="K4890">
        <v>43051</v>
      </c>
      <c r="L4890">
        <v>14.016</v>
      </c>
    </row>
    <row r="4891" spans="1:12">
      <c r="A4891" t="str">
        <v>US-2017-136721</v>
      </c>
      <c r="B4891" t="str">
        <f>INDEX(Orders[Customer ID], MATCH(A4891, Orders[Order ID],0))</f>
        <v>NH-18610</v>
      </c>
      <c r="C4891" s="4">
        <f>INDEX(Orders[Order Date], MATCH(A4891, Orders[Order ID],0))</f>
        <v>42833</v>
      </c>
      <c r="D4891">
        <f>SUMIF(Orders[Order ID], A4891, Orders[Sales])</f>
        <v>580.8599999999999</v>
      </c>
      <c r="I4891" t="s">
        <v>3521</v>
      </c>
      <c r="J4891" t="s">
        <v>3006</v>
      </c>
      <c r="K4891">
        <v>42833</v>
      </c>
      <c r="L4891">
        <v>580.8599999999999</v>
      </c>
    </row>
    <row r="4892" spans="1:12">
      <c r="A4892" t="str">
        <v>US-2017-136784</v>
      </c>
      <c r="B4892" t="str">
        <f>INDEX(Orders[Customer ID], MATCH(A4892, Orders[Order ID],0))</f>
        <v>AD-10180</v>
      </c>
      <c r="C4892" s="4">
        <f>INDEX(Orders[Order Date], MATCH(A4892, Orders[Order ID],0))</f>
        <v>42855</v>
      </c>
      <c r="D4892">
        <f>SUMIF(Orders[Order ID], A4892, Orders[Sales])</f>
        <v>163.96</v>
      </c>
      <c r="I4892" t="s">
        <v>3393</v>
      </c>
      <c r="J4892" t="s">
        <v>823</v>
      </c>
      <c r="K4892">
        <v>42855</v>
      </c>
      <c r="L4892">
        <v>163.96</v>
      </c>
    </row>
    <row r="4893" spans="1:12">
      <c r="A4893" t="str">
        <v>US-2017-136868</v>
      </c>
      <c r="B4893" t="str">
        <f>INDEX(Orders[Customer ID], MATCH(A4893, Orders[Order ID],0))</f>
        <v>CR-12820</v>
      </c>
      <c r="C4893" s="4">
        <f>INDEX(Orders[Order Date], MATCH(A4893, Orders[Order ID],0))</f>
        <v>43014</v>
      </c>
      <c r="D4893">
        <f>SUMIF(Orders[Order ID], A4893, Orders[Sales])</f>
        <v>681.91000000000008</v>
      </c>
      <c r="I4893" t="s">
        <v>1895</v>
      </c>
      <c r="J4893" t="s">
        <v>1896</v>
      </c>
      <c r="K4893">
        <v>43014</v>
      </c>
      <c r="L4893">
        <v>681.91000000000008</v>
      </c>
    </row>
    <row r="4894" spans="1:12">
      <c r="A4894" t="str">
        <v>US-2017-137491</v>
      </c>
      <c r="B4894" t="str">
        <f>INDEX(Orders[Customer ID], MATCH(A4894, Orders[Order ID],0))</f>
        <v>LC-16930</v>
      </c>
      <c r="C4894" s="4">
        <f>INDEX(Orders[Order Date], MATCH(A4894, Orders[Order ID],0))</f>
        <v>43058</v>
      </c>
      <c r="D4894">
        <f>SUMIF(Orders[Order ID], A4894, Orders[Sales])</f>
        <v>305.31200000000001</v>
      </c>
      <c r="I4894" t="s">
        <v>1111</v>
      </c>
      <c r="J4894" t="s">
        <v>1112</v>
      </c>
      <c r="K4894">
        <v>43058</v>
      </c>
      <c r="L4894">
        <v>305.31200000000001</v>
      </c>
    </row>
    <row r="4895" spans="1:12">
      <c r="A4895" t="str">
        <v>US-2017-138086</v>
      </c>
      <c r="B4895" t="str">
        <f>INDEX(Orders[Customer ID], MATCH(A4895, Orders[Order ID],0))</f>
        <v>JO-15550</v>
      </c>
      <c r="C4895" s="4">
        <f>INDEX(Orders[Order Date], MATCH(A4895, Orders[Order ID],0))</f>
        <v>42841</v>
      </c>
      <c r="D4895">
        <f>SUMIF(Orders[Order ID], A4895, Orders[Sales])</f>
        <v>40.74</v>
      </c>
      <c r="I4895" t="s">
        <v>3472</v>
      </c>
      <c r="J4895" t="s">
        <v>3198</v>
      </c>
      <c r="K4895">
        <v>42841</v>
      </c>
      <c r="L4895">
        <v>40.74</v>
      </c>
    </row>
    <row r="4896" spans="1:12">
      <c r="A4896" t="str">
        <v>US-2017-139465</v>
      </c>
      <c r="B4896" t="str">
        <f>INDEX(Orders[Customer ID], MATCH(A4896, Orders[Order ID],0))</f>
        <v>MR-17545</v>
      </c>
      <c r="C4896" s="4">
        <f>INDEX(Orders[Order Date], MATCH(A4896, Orders[Order ID],0))</f>
        <v>42974</v>
      </c>
      <c r="D4896">
        <f>SUMIF(Orders[Order ID], A4896, Orders[Sales])</f>
        <v>448.81800000000004</v>
      </c>
      <c r="I4896" t="s">
        <v>2544</v>
      </c>
      <c r="J4896" t="s">
        <v>2545</v>
      </c>
      <c r="K4896">
        <v>42974</v>
      </c>
      <c r="L4896">
        <v>448.81800000000004</v>
      </c>
    </row>
    <row r="4897" spans="1:12">
      <c r="A4897" t="str">
        <v>US-2017-139577</v>
      </c>
      <c r="B4897" t="str">
        <f>INDEX(Orders[Customer ID], MATCH(A4897, Orders[Order ID],0))</f>
        <v>TN-21040</v>
      </c>
      <c r="C4897" s="4">
        <f>INDEX(Orders[Order Date], MATCH(A4897, Orders[Order ID],0))</f>
        <v>43009</v>
      </c>
      <c r="D4897">
        <f>SUMIF(Orders[Order ID], A4897, Orders[Sales])</f>
        <v>104.75</v>
      </c>
      <c r="I4897" t="s">
        <v>1974</v>
      </c>
      <c r="J4897" t="s">
        <v>1975</v>
      </c>
      <c r="K4897">
        <v>43009</v>
      </c>
      <c r="L4897">
        <v>104.75</v>
      </c>
    </row>
    <row r="4898" spans="1:12">
      <c r="A4898" t="str">
        <v>US-2017-139647</v>
      </c>
      <c r="B4898" t="str">
        <f>INDEX(Orders[Customer ID], MATCH(A4898, Orders[Order ID],0))</f>
        <v>TS-21370</v>
      </c>
      <c r="C4898" s="4">
        <f>INDEX(Orders[Order Date], MATCH(A4898, Orders[Order ID],0))</f>
        <v>42866</v>
      </c>
      <c r="D4898">
        <f>SUMIF(Orders[Order ID], A4898, Orders[Sales])</f>
        <v>209.97900000000001</v>
      </c>
      <c r="I4898" t="s">
        <v>3322</v>
      </c>
      <c r="J4898" t="s">
        <v>978</v>
      </c>
      <c r="K4898">
        <v>42866</v>
      </c>
      <c r="L4898">
        <v>209.97900000000001</v>
      </c>
    </row>
    <row r="4899" spans="1:12">
      <c r="A4899" t="str">
        <v>US-2017-139955</v>
      </c>
      <c r="B4899" t="str">
        <f>INDEX(Orders[Customer ID], MATCH(A4899, Orders[Order ID],0))</f>
        <v>CM-12160</v>
      </c>
      <c r="C4899" s="4">
        <f>INDEX(Orders[Order Date], MATCH(A4899, Orders[Order ID],0))</f>
        <v>43006</v>
      </c>
      <c r="D4899">
        <f>SUMIF(Orders[Order ID], A4899, Orders[Sales])</f>
        <v>1.744</v>
      </c>
      <c r="I4899" t="s">
        <v>2015</v>
      </c>
      <c r="J4899" t="s">
        <v>675</v>
      </c>
      <c r="K4899">
        <v>43006</v>
      </c>
      <c r="L4899">
        <v>1.744</v>
      </c>
    </row>
    <row r="4900" spans="1:12">
      <c r="A4900" t="str">
        <v>US-2017-139969</v>
      </c>
      <c r="B4900" t="str">
        <f>INDEX(Orders[Customer ID], MATCH(A4900, Orders[Order ID],0))</f>
        <v>AF-10870</v>
      </c>
      <c r="C4900" s="4">
        <f>INDEX(Orders[Order Date], MATCH(A4900, Orders[Order ID],0))</f>
        <v>43058</v>
      </c>
      <c r="D4900">
        <f>SUMIF(Orders[Order ID], A4900, Orders[Sales])</f>
        <v>233.05799999999999</v>
      </c>
      <c r="I4900" t="s">
        <v>1108</v>
      </c>
      <c r="J4900" t="s">
        <v>1109</v>
      </c>
      <c r="K4900">
        <v>43058</v>
      </c>
      <c r="L4900">
        <v>233.05799999999999</v>
      </c>
    </row>
    <row r="4901" spans="1:12">
      <c r="A4901" t="str">
        <v>US-2017-140074</v>
      </c>
      <c r="B4901" t="str">
        <f>INDEX(Orders[Customer ID], MATCH(A4901, Orders[Order ID],0))</f>
        <v>EC-14050</v>
      </c>
      <c r="C4901" s="4">
        <f>INDEX(Orders[Order Date], MATCH(A4901, Orders[Order ID],0))</f>
        <v>42817</v>
      </c>
      <c r="D4901">
        <f>SUMIF(Orders[Order ID], A4901, Orders[Sales])</f>
        <v>25.68</v>
      </c>
      <c r="I4901" t="s">
        <v>3612</v>
      </c>
      <c r="J4901" t="s">
        <v>1408</v>
      </c>
      <c r="K4901">
        <v>42817</v>
      </c>
      <c r="L4901">
        <v>25.68</v>
      </c>
    </row>
    <row r="4902" spans="1:12">
      <c r="A4902" t="str">
        <v>US-2017-140312</v>
      </c>
      <c r="B4902" t="str">
        <f>INDEX(Orders[Customer ID], MATCH(A4902, Orders[Order ID],0))</f>
        <v>KL-16645</v>
      </c>
      <c r="C4902" s="4">
        <f>INDEX(Orders[Order Date], MATCH(A4902, Orders[Order ID],0))</f>
        <v>43052</v>
      </c>
      <c r="D4902">
        <f>SUMIF(Orders[Order ID], A4902, Orders[Sales])</f>
        <v>22</v>
      </c>
      <c r="I4902" t="s">
        <v>1277</v>
      </c>
      <c r="J4902" t="s">
        <v>1278</v>
      </c>
      <c r="K4902">
        <v>43052</v>
      </c>
      <c r="L4902">
        <v>22</v>
      </c>
    </row>
    <row r="4903" spans="1:12">
      <c r="A4903" t="str">
        <v>US-2017-140907</v>
      </c>
      <c r="B4903" t="str">
        <f>INDEX(Orders[Customer ID], MATCH(A4903, Orders[Order ID],0))</f>
        <v>BP-11185</v>
      </c>
      <c r="C4903" s="4">
        <f>INDEX(Orders[Order Date], MATCH(A4903, Orders[Order ID],0))</f>
        <v>43079</v>
      </c>
      <c r="D4903">
        <f>SUMIF(Orders[Order ID], A4903, Orders[Sales])</f>
        <v>392.21999999999997</v>
      </c>
      <c r="I4903" t="s">
        <v>504</v>
      </c>
      <c r="J4903" t="s">
        <v>45</v>
      </c>
      <c r="K4903">
        <v>43079</v>
      </c>
      <c r="L4903">
        <v>392.21999999999997</v>
      </c>
    </row>
    <row r="4904" spans="1:12">
      <c r="A4904" t="str">
        <v>US-2017-141509</v>
      </c>
      <c r="B4904" t="str">
        <f>INDEX(Orders[Customer ID], MATCH(A4904, Orders[Order ID],0))</f>
        <v>SC-20575</v>
      </c>
      <c r="C4904" s="4">
        <f>INDEX(Orders[Order Date], MATCH(A4904, Orders[Order ID],0))</f>
        <v>43007</v>
      </c>
      <c r="D4904">
        <f>SUMIF(Orders[Order ID], A4904, Orders[Sales])</f>
        <v>99.2</v>
      </c>
      <c r="I4904" t="s">
        <v>2010</v>
      </c>
      <c r="J4904" t="s">
        <v>2011</v>
      </c>
      <c r="K4904">
        <v>43007</v>
      </c>
      <c r="L4904">
        <v>99.2</v>
      </c>
    </row>
    <row r="4905" spans="1:12">
      <c r="A4905" t="str">
        <v>US-2017-141558</v>
      </c>
      <c r="B4905" t="str">
        <f>INDEX(Orders[Customer ID], MATCH(A4905, Orders[Order ID],0))</f>
        <v>MH-17290</v>
      </c>
      <c r="C4905" s="4">
        <f>INDEX(Orders[Order Date], MATCH(A4905, Orders[Order ID],0))</f>
        <v>42805</v>
      </c>
      <c r="D4905">
        <f>SUMIF(Orders[Order ID], A4905, Orders[Sales])</f>
        <v>987.18799999999999</v>
      </c>
      <c r="I4905" t="s">
        <v>3681</v>
      </c>
      <c r="J4905" t="s">
        <v>2499</v>
      </c>
      <c r="K4905">
        <v>42805</v>
      </c>
      <c r="L4905">
        <v>987.18799999999999</v>
      </c>
    </row>
    <row r="4906" spans="1:12">
      <c r="A4906" t="str">
        <v>US-2017-141677</v>
      </c>
      <c r="B4906" t="str">
        <f>INDEX(Orders[Customer ID], MATCH(A4906, Orders[Order ID],0))</f>
        <v>HK-14890</v>
      </c>
      <c r="C4906" s="4">
        <f>INDEX(Orders[Order Date], MATCH(A4906, Orders[Order ID],0))</f>
        <v>42820</v>
      </c>
      <c r="D4906">
        <f>SUMIF(Orders[Order ID], A4906, Orders[Sales])</f>
        <v>2737.672</v>
      </c>
      <c r="I4906" t="s">
        <v>3594</v>
      </c>
      <c r="J4906" t="s">
        <v>2726</v>
      </c>
      <c r="K4906">
        <v>42820</v>
      </c>
      <c r="L4906">
        <v>2737.672</v>
      </c>
    </row>
    <row r="4907" spans="1:12">
      <c r="A4907" t="str">
        <v>US-2017-141698</v>
      </c>
      <c r="B4907" t="str">
        <f>INDEX(Orders[Customer ID], MATCH(A4907, Orders[Order ID],0))</f>
        <v>SD-20485</v>
      </c>
      <c r="C4907" s="4">
        <f>INDEX(Orders[Order Date], MATCH(A4907, Orders[Order ID],0))</f>
        <v>42840</v>
      </c>
      <c r="D4907">
        <f>SUMIF(Orders[Order ID], A4907, Orders[Sales])</f>
        <v>20.736000000000001</v>
      </c>
      <c r="I4907" t="s">
        <v>3480</v>
      </c>
      <c r="J4907" t="s">
        <v>3086</v>
      </c>
      <c r="K4907">
        <v>42840</v>
      </c>
      <c r="L4907">
        <v>20.736000000000001</v>
      </c>
    </row>
    <row r="4908" spans="1:12">
      <c r="A4908" t="str">
        <v>US-2017-141852</v>
      </c>
      <c r="B4908" t="str">
        <f>INDEX(Orders[Customer ID], MATCH(A4908, Orders[Order ID],0))</f>
        <v>JE-15745</v>
      </c>
      <c r="C4908" s="4">
        <f>INDEX(Orders[Order Date], MATCH(A4908, Orders[Order ID],0))</f>
        <v>43048</v>
      </c>
      <c r="D4908">
        <f>SUMIF(Orders[Order ID], A4908, Orders[Sales])</f>
        <v>47.12</v>
      </c>
      <c r="I4908" t="s">
        <v>1382</v>
      </c>
      <c r="J4908" t="s">
        <v>1383</v>
      </c>
      <c r="K4908">
        <v>43048</v>
      </c>
      <c r="L4908">
        <v>47.12</v>
      </c>
    </row>
    <row r="4909" spans="1:12">
      <c r="A4909" t="str">
        <v>US-2017-141943</v>
      </c>
      <c r="B4909" t="str">
        <f>INDEX(Orders[Customer ID], MATCH(A4909, Orders[Order ID],0))</f>
        <v>DK-12985</v>
      </c>
      <c r="C4909" s="4">
        <f>INDEX(Orders[Order Date], MATCH(A4909, Orders[Order ID],0))</f>
        <v>42860</v>
      </c>
      <c r="D4909">
        <f>SUMIF(Orders[Order ID], A4909, Orders[Sales])</f>
        <v>23.16</v>
      </c>
      <c r="I4909" t="s">
        <v>3352</v>
      </c>
      <c r="J4909" t="s">
        <v>201</v>
      </c>
      <c r="K4909">
        <v>42860</v>
      </c>
      <c r="L4909">
        <v>23.16</v>
      </c>
    </row>
    <row r="4910" spans="1:12">
      <c r="A4910" t="str">
        <v>US-2017-142188</v>
      </c>
      <c r="B4910" t="str">
        <f>INDEX(Orders[Customer ID], MATCH(A4910, Orders[Order ID],0))</f>
        <v>JF-15415</v>
      </c>
      <c r="C4910" s="4">
        <f>INDEX(Orders[Order Date], MATCH(A4910, Orders[Order ID],0))</f>
        <v>42989</v>
      </c>
      <c r="D4910">
        <f>SUMIF(Orders[Order ID], A4910, Orders[Sales])</f>
        <v>1820.2080000000001</v>
      </c>
      <c r="I4910" t="s">
        <v>2300</v>
      </c>
      <c r="J4910" t="s">
        <v>63</v>
      </c>
      <c r="K4910">
        <v>42989</v>
      </c>
      <c r="L4910">
        <v>1820.2080000000001</v>
      </c>
    </row>
    <row r="4911" spans="1:12">
      <c r="A4911" t="str">
        <v>US-2017-142573</v>
      </c>
      <c r="B4911" t="str">
        <f>INDEX(Orders[Customer ID], MATCH(A4911, Orders[Order ID],0))</f>
        <v>ML-17410</v>
      </c>
      <c r="C4911" s="4">
        <f>INDEX(Orders[Order Date], MATCH(A4911, Orders[Order ID],0))</f>
        <v>42934</v>
      </c>
      <c r="D4911">
        <f>SUMIF(Orders[Order ID], A4911, Orders[Sales])</f>
        <v>1298.896</v>
      </c>
      <c r="I4911" t="s">
        <v>2834</v>
      </c>
      <c r="J4911" t="s">
        <v>1432</v>
      </c>
      <c r="K4911">
        <v>42934</v>
      </c>
      <c r="L4911">
        <v>1298.896</v>
      </c>
    </row>
    <row r="4912" spans="1:12">
      <c r="A4912" t="str">
        <v>US-2017-143028</v>
      </c>
      <c r="B4912" t="str">
        <f>INDEX(Orders[Customer ID], MATCH(A4912, Orders[Order ID],0))</f>
        <v>SC-20050</v>
      </c>
      <c r="C4912" s="4">
        <f>INDEX(Orders[Order Date], MATCH(A4912, Orders[Order ID],0))</f>
        <v>42836</v>
      </c>
      <c r="D4912">
        <f>SUMIF(Orders[Order ID], A4912, Orders[Sales])</f>
        <v>11.364000000000001</v>
      </c>
      <c r="I4912" t="s">
        <v>3499</v>
      </c>
      <c r="J4912" t="s">
        <v>1087</v>
      </c>
      <c r="K4912">
        <v>42836</v>
      </c>
      <c r="L4912">
        <v>11.364000000000001</v>
      </c>
    </row>
    <row r="4913" spans="1:12">
      <c r="A4913" t="str">
        <v>US-2017-143175</v>
      </c>
      <c r="B4913" t="str">
        <f>INDEX(Orders[Customer ID], MATCH(A4913, Orders[Order ID],0))</f>
        <v>GA-14515</v>
      </c>
      <c r="C4913" s="4">
        <f>INDEX(Orders[Order Date], MATCH(A4913, Orders[Order ID],0))</f>
        <v>42950</v>
      </c>
      <c r="D4913">
        <f>SUMIF(Orders[Order ID], A4913, Orders[Sales])</f>
        <v>99.87</v>
      </c>
      <c r="I4913" t="s">
        <v>2713</v>
      </c>
      <c r="J4913" t="s">
        <v>2714</v>
      </c>
      <c r="K4913">
        <v>42950</v>
      </c>
      <c r="L4913">
        <v>99.87</v>
      </c>
    </row>
    <row r="4914" spans="1:12">
      <c r="A4914" t="str">
        <v>US-2017-143770</v>
      </c>
      <c r="B4914" t="str">
        <f>INDEX(Orders[Customer ID], MATCH(A4914, Orders[Order ID],0))</f>
        <v>RD-19720</v>
      </c>
      <c r="C4914" s="4">
        <f>INDEX(Orders[Order Date], MATCH(A4914, Orders[Order ID],0))</f>
        <v>42814</v>
      </c>
      <c r="D4914">
        <f>SUMIF(Orders[Order ID], A4914, Orders[Sales])</f>
        <v>299.95999999999998</v>
      </c>
      <c r="I4914" t="s">
        <v>3630</v>
      </c>
      <c r="J4914" t="s">
        <v>573</v>
      </c>
      <c r="K4914">
        <v>42814</v>
      </c>
      <c r="L4914">
        <v>299.95999999999998</v>
      </c>
    </row>
    <row r="4915" spans="1:12">
      <c r="A4915" t="str">
        <v>US-2017-144582</v>
      </c>
      <c r="B4915" t="str">
        <f>INDEX(Orders[Customer ID], MATCH(A4915, Orders[Order ID],0))</f>
        <v>TC-21475</v>
      </c>
      <c r="C4915" s="4">
        <f>INDEX(Orders[Order Date], MATCH(A4915, Orders[Order ID],0))</f>
        <v>42855</v>
      </c>
      <c r="D4915">
        <f>SUMIF(Orders[Order ID], A4915, Orders[Sales])</f>
        <v>43.372</v>
      </c>
      <c r="I4915" t="s">
        <v>3391</v>
      </c>
      <c r="J4915" t="s">
        <v>2751</v>
      </c>
      <c r="K4915">
        <v>42855</v>
      </c>
      <c r="L4915">
        <v>43.372</v>
      </c>
    </row>
    <row r="4916" spans="1:12">
      <c r="A4916" t="str">
        <v>US-2017-145366</v>
      </c>
      <c r="B4916" t="str">
        <f>INDEX(Orders[Customer ID], MATCH(A4916, Orders[Order ID],0))</f>
        <v>CA-12310</v>
      </c>
      <c r="C4916" s="4">
        <f>INDEX(Orders[Order Date], MATCH(A4916, Orders[Order ID],0))</f>
        <v>43078</v>
      </c>
      <c r="D4916">
        <f>SUMIF(Orders[Order ID], A4916, Orders[Sales])</f>
        <v>94.783999999999992</v>
      </c>
      <c r="I4916" t="s">
        <v>529</v>
      </c>
      <c r="J4916" t="s">
        <v>366</v>
      </c>
      <c r="K4916">
        <v>43078</v>
      </c>
      <c r="L4916">
        <v>94.783999999999992</v>
      </c>
    </row>
    <row r="4917" spans="1:12">
      <c r="A4917" t="str">
        <v>US-2017-145597</v>
      </c>
      <c r="B4917" t="str">
        <f>INDEX(Orders[Customer ID], MATCH(A4917, Orders[Order ID],0))</f>
        <v>GG-14650</v>
      </c>
      <c r="C4917" s="4">
        <f>INDEX(Orders[Order Date], MATCH(A4917, Orders[Order ID],0))</f>
        <v>43041</v>
      </c>
      <c r="D4917">
        <f>SUMIF(Orders[Order ID], A4917, Orders[Sales])</f>
        <v>54.335999999999999</v>
      </c>
      <c r="I4917" t="s">
        <v>1571</v>
      </c>
      <c r="J4917" t="s">
        <v>1182</v>
      </c>
      <c r="K4917">
        <v>43041</v>
      </c>
      <c r="L4917">
        <v>54.335999999999999</v>
      </c>
    </row>
    <row r="4918" spans="1:12">
      <c r="A4918" t="str">
        <v>US-2017-145863</v>
      </c>
      <c r="B4918" t="str">
        <f>INDEX(Orders[Customer ID], MATCH(A4918, Orders[Order ID],0))</f>
        <v>RP-19390</v>
      </c>
      <c r="C4918" s="4">
        <f>INDEX(Orders[Order Date], MATCH(A4918, Orders[Order ID],0))</f>
        <v>42846</v>
      </c>
      <c r="D4918">
        <f>SUMIF(Orders[Order ID], A4918, Orders[Sales])</f>
        <v>5.6280000000000001</v>
      </c>
      <c r="I4918" t="s">
        <v>3448</v>
      </c>
      <c r="J4918" t="s">
        <v>916</v>
      </c>
      <c r="K4918">
        <v>42846</v>
      </c>
      <c r="L4918">
        <v>5.6280000000000001</v>
      </c>
    </row>
    <row r="4919" spans="1:12">
      <c r="A4919" t="str">
        <v>US-2017-146213</v>
      </c>
      <c r="B4919" t="str">
        <f>INDEX(Orders[Customer ID], MATCH(A4919, Orders[Order ID],0))</f>
        <v>MC-17605</v>
      </c>
      <c r="C4919" s="4">
        <f>INDEX(Orders[Order Date], MATCH(A4919, Orders[Order ID],0))</f>
        <v>42987</v>
      </c>
      <c r="D4919">
        <f>SUMIF(Orders[Order ID], A4919, Orders[Sales])</f>
        <v>159.96</v>
      </c>
      <c r="I4919" t="s">
        <v>2353</v>
      </c>
      <c r="J4919" t="s">
        <v>2354</v>
      </c>
      <c r="K4919">
        <v>42987</v>
      </c>
      <c r="L4919">
        <v>159.96</v>
      </c>
    </row>
    <row r="4920" spans="1:12">
      <c r="A4920" t="str">
        <v>US-2017-146416</v>
      </c>
      <c r="B4920" t="str">
        <f>INDEX(Orders[Customer ID], MATCH(A4920, Orders[Order ID],0))</f>
        <v>JE-16165</v>
      </c>
      <c r="C4920" s="4">
        <f>INDEX(Orders[Order Date], MATCH(A4920, Orders[Order ID],0))</f>
        <v>43028</v>
      </c>
      <c r="D4920">
        <f>SUMIF(Orders[Order ID], A4920, Orders[Sales])</f>
        <v>24.678000000000001</v>
      </c>
      <c r="I4920" t="s">
        <v>1730</v>
      </c>
      <c r="J4920" t="s">
        <v>516</v>
      </c>
      <c r="K4920">
        <v>43028</v>
      </c>
      <c r="L4920">
        <v>24.678000000000001</v>
      </c>
    </row>
    <row r="4921" spans="1:12">
      <c r="A4921" t="str">
        <v>US-2017-146822</v>
      </c>
      <c r="B4921" t="str">
        <f>INDEX(Orders[Customer ID], MATCH(A4921, Orders[Order ID],0))</f>
        <v>AG-10675</v>
      </c>
      <c r="C4921" s="4">
        <f>INDEX(Orders[Order Date], MATCH(A4921, Orders[Order ID],0))</f>
        <v>42895</v>
      </c>
      <c r="D4921">
        <f>SUMIF(Orders[Order ID], A4921, Orders[Sales])</f>
        <v>49.12</v>
      </c>
      <c r="I4921" t="s">
        <v>3132</v>
      </c>
      <c r="J4921" t="s">
        <v>2067</v>
      </c>
      <c r="K4921">
        <v>42895</v>
      </c>
      <c r="L4921">
        <v>49.12</v>
      </c>
    </row>
    <row r="4922" spans="1:12">
      <c r="A4922" t="str">
        <v>US-2017-146878</v>
      </c>
      <c r="B4922" t="str">
        <f>INDEX(Orders[Customer ID], MATCH(A4922, Orders[Order ID],0))</f>
        <v>DL-12865</v>
      </c>
      <c r="C4922" s="4">
        <f>INDEX(Orders[Order Date], MATCH(A4922, Orders[Order ID],0))</f>
        <v>42999</v>
      </c>
      <c r="D4922">
        <f>SUMIF(Orders[Order ID], A4922, Orders[Sales])</f>
        <v>12.294</v>
      </c>
      <c r="I4922" t="s">
        <v>2149</v>
      </c>
      <c r="J4922" t="s">
        <v>2150</v>
      </c>
      <c r="K4922">
        <v>42999</v>
      </c>
      <c r="L4922">
        <v>12.294</v>
      </c>
    </row>
    <row r="4923" spans="1:12">
      <c r="A4923" t="str">
        <v>US-2017-146906</v>
      </c>
      <c r="B4923" t="str">
        <f>INDEX(Orders[Customer ID], MATCH(A4923, Orders[Order ID],0))</f>
        <v>MT-17815</v>
      </c>
      <c r="C4923" s="4">
        <f>INDEX(Orders[Order Date], MATCH(A4923, Orders[Order ID],0))</f>
        <v>42807</v>
      </c>
      <c r="D4923">
        <f>SUMIF(Orders[Order ID], A4923, Orders[Sales])</f>
        <v>299.89999999999998</v>
      </c>
      <c r="I4923" t="s">
        <v>3674</v>
      </c>
      <c r="J4923" t="s">
        <v>1338</v>
      </c>
      <c r="K4923">
        <v>42807</v>
      </c>
      <c r="L4923">
        <v>299.89999999999998</v>
      </c>
    </row>
    <row r="4924" spans="1:12">
      <c r="A4924" t="str">
        <v>US-2017-147221</v>
      </c>
      <c r="B4924" t="str">
        <f>INDEX(Orders[Customer ID], MATCH(A4924, Orders[Order ID],0))</f>
        <v>JS-16030</v>
      </c>
      <c r="C4924" s="4">
        <f>INDEX(Orders[Order Date], MATCH(A4924, Orders[Order ID],0))</f>
        <v>43071</v>
      </c>
      <c r="D4924">
        <f>SUMIF(Orders[Order ID], A4924, Orders[Sales])</f>
        <v>303.37200000000001</v>
      </c>
      <c r="I4924" t="s">
        <v>746</v>
      </c>
      <c r="J4924" t="s">
        <v>747</v>
      </c>
      <c r="K4924">
        <v>43071</v>
      </c>
      <c r="L4924">
        <v>303.37200000000001</v>
      </c>
    </row>
    <row r="4925" spans="1:12">
      <c r="A4925" t="str">
        <v>US-2017-147655</v>
      </c>
      <c r="B4925" t="str">
        <f>INDEX(Orders[Customer ID], MATCH(A4925, Orders[Order ID],0))</f>
        <v>AS-10045</v>
      </c>
      <c r="C4925" s="4">
        <f>INDEX(Orders[Order Date], MATCH(A4925, Orders[Order ID],0))</f>
        <v>42982</v>
      </c>
      <c r="D4925">
        <f>SUMIF(Orders[Order ID], A4925, Orders[Sales])</f>
        <v>88.073999999999998</v>
      </c>
      <c r="I4925" t="s">
        <v>2450</v>
      </c>
      <c r="J4925" t="s">
        <v>1928</v>
      </c>
      <c r="K4925">
        <v>42982</v>
      </c>
      <c r="L4925">
        <v>88.073999999999998</v>
      </c>
    </row>
    <row r="4926" spans="1:12">
      <c r="A4926" t="str">
        <v>US-2017-147669</v>
      </c>
      <c r="B4926" t="str">
        <f>INDEX(Orders[Customer ID], MATCH(A4926, Orders[Order ID],0))</f>
        <v>SV-20935</v>
      </c>
      <c r="C4926" s="4">
        <f>INDEX(Orders[Order Date], MATCH(A4926, Orders[Order ID],0))</f>
        <v>43094</v>
      </c>
      <c r="D4926">
        <f>SUMIF(Orders[Order ID], A4926, Orders[Sales])</f>
        <v>484.32299999999998</v>
      </c>
      <c r="I4926" t="s">
        <v>124</v>
      </c>
      <c r="J4926" t="s">
        <v>94</v>
      </c>
      <c r="K4926">
        <v>43094</v>
      </c>
      <c r="L4926">
        <v>484.32299999999998</v>
      </c>
    </row>
    <row r="4927" spans="1:12">
      <c r="A4927" t="str">
        <v>US-2017-147886</v>
      </c>
      <c r="B4927" t="str">
        <f>INDEX(Orders[Customer ID], MATCH(A4927, Orders[Order ID],0))</f>
        <v>DH-13075</v>
      </c>
      <c r="C4927" s="4">
        <f>INDEX(Orders[Order Date], MATCH(A4927, Orders[Order ID],0))</f>
        <v>42822</v>
      </c>
      <c r="D4927">
        <f>SUMIF(Orders[Order ID], A4927, Orders[Sales])</f>
        <v>1435.96</v>
      </c>
      <c r="I4927" t="s">
        <v>3574</v>
      </c>
      <c r="J4927" t="s">
        <v>3575</v>
      </c>
      <c r="K4927">
        <v>42822</v>
      </c>
      <c r="L4927">
        <v>1435.96</v>
      </c>
    </row>
    <row r="4928" spans="1:12">
      <c r="A4928" t="str">
        <v>US-2017-147984</v>
      </c>
      <c r="B4928" t="str">
        <f>INDEX(Orders[Customer ID], MATCH(A4928, Orders[Order ID],0))</f>
        <v>GB-14575</v>
      </c>
      <c r="C4928" s="4">
        <f>INDEX(Orders[Order Date], MATCH(A4928, Orders[Order ID],0))</f>
        <v>42763</v>
      </c>
      <c r="D4928">
        <f>SUMIF(Orders[Order ID], A4928, Orders[Sales])</f>
        <v>279.89999999999998</v>
      </c>
      <c r="I4928" t="s">
        <v>3834</v>
      </c>
      <c r="J4928" t="s">
        <v>364</v>
      </c>
      <c r="K4928">
        <v>42763</v>
      </c>
      <c r="L4928">
        <v>279.89999999999998</v>
      </c>
    </row>
    <row r="4929" spans="1:12">
      <c r="A4929" t="str">
        <v>US-2017-147998</v>
      </c>
      <c r="B4929" t="str">
        <f>INDEX(Orders[Customer ID], MATCH(A4929, Orders[Order ID],0))</f>
        <v>SA-20830</v>
      </c>
      <c r="C4929" s="4">
        <f>INDEX(Orders[Order Date], MATCH(A4929, Orders[Order ID],0))</f>
        <v>42874</v>
      </c>
      <c r="D4929">
        <f>SUMIF(Orders[Order ID], A4929, Orders[Sales])</f>
        <v>133.12</v>
      </c>
      <c r="I4929" t="s">
        <v>3264</v>
      </c>
      <c r="J4929" t="s">
        <v>1628</v>
      </c>
      <c r="K4929">
        <v>42874</v>
      </c>
      <c r="L4929">
        <v>133.12</v>
      </c>
    </row>
    <row r="4930" spans="1:12">
      <c r="A4930" t="str">
        <v>US-2017-148054</v>
      </c>
      <c r="B4930" t="str">
        <f>INDEX(Orders[Customer ID], MATCH(A4930, Orders[Order ID],0))</f>
        <v>NZ-18565</v>
      </c>
      <c r="C4930" s="4">
        <f>INDEX(Orders[Order Date], MATCH(A4930, Orders[Order ID],0))</f>
        <v>43014</v>
      </c>
      <c r="D4930">
        <f>SUMIF(Orders[Order ID], A4930, Orders[Sales])</f>
        <v>307.74</v>
      </c>
      <c r="I4930" t="s">
        <v>1890</v>
      </c>
      <c r="J4930" t="s">
        <v>1891</v>
      </c>
      <c r="K4930">
        <v>43014</v>
      </c>
      <c r="L4930">
        <v>307.74</v>
      </c>
    </row>
    <row r="4931" spans="1:12">
      <c r="A4931" t="str">
        <v>US-2017-148362</v>
      </c>
      <c r="B4931" t="str">
        <f>INDEX(Orders[Customer ID], MATCH(A4931, Orders[Order ID],0))</f>
        <v>KF-16285</v>
      </c>
      <c r="C4931" s="4">
        <f>INDEX(Orders[Order Date], MATCH(A4931, Orders[Order ID],0))</f>
        <v>42917</v>
      </c>
      <c r="D4931">
        <f>SUMIF(Orders[Order ID], A4931, Orders[Sales])</f>
        <v>639.83000000000004</v>
      </c>
      <c r="I4931" t="s">
        <v>2941</v>
      </c>
      <c r="J4931" t="s">
        <v>2082</v>
      </c>
      <c r="K4931">
        <v>42917</v>
      </c>
      <c r="L4931">
        <v>639.83000000000004</v>
      </c>
    </row>
    <row r="4932" spans="1:12">
      <c r="A4932" t="str">
        <v>US-2017-148551</v>
      </c>
      <c r="B4932" t="str">
        <f>INDEX(Orders[Customer ID], MATCH(A4932, Orders[Order ID],0))</f>
        <v>DB-13120</v>
      </c>
      <c r="C4932" s="4">
        <f>INDEX(Orders[Order Date], MATCH(A4932, Orders[Order ID],0))</f>
        <v>42747</v>
      </c>
      <c r="D4932">
        <f>SUMIF(Orders[Order ID], A4932, Orders[Sales])</f>
        <v>760.98</v>
      </c>
      <c r="I4932" t="s">
        <v>3904</v>
      </c>
      <c r="J4932" t="s">
        <v>1281</v>
      </c>
      <c r="K4932">
        <v>42747</v>
      </c>
      <c r="L4932">
        <v>760.98</v>
      </c>
    </row>
    <row r="4933" spans="1:12">
      <c r="A4933" t="str">
        <v>US-2017-148768</v>
      </c>
      <c r="B4933" t="str">
        <f>INDEX(Orders[Customer ID], MATCH(A4933, Orders[Order ID],0))</f>
        <v>PN-18775</v>
      </c>
      <c r="C4933" s="4">
        <f>INDEX(Orders[Order Date], MATCH(A4933, Orders[Order ID],0))</f>
        <v>43069</v>
      </c>
      <c r="D4933">
        <f>SUMIF(Orders[Order ID], A4933, Orders[Sales])</f>
        <v>71.975999999999999</v>
      </c>
      <c r="I4933" t="s">
        <v>857</v>
      </c>
      <c r="J4933" t="s">
        <v>858</v>
      </c>
      <c r="K4933">
        <v>43069</v>
      </c>
      <c r="L4933">
        <v>71.975999999999999</v>
      </c>
    </row>
    <row r="4934" spans="1:12">
      <c r="A4934" t="str">
        <v>US-2017-148831</v>
      </c>
      <c r="B4934" t="str">
        <f>INDEX(Orders[Customer ID], MATCH(A4934, Orders[Order ID],0))</f>
        <v>AH-10210</v>
      </c>
      <c r="C4934" s="4">
        <f>INDEX(Orders[Order Date], MATCH(A4934, Orders[Order ID],0))</f>
        <v>43021</v>
      </c>
      <c r="D4934">
        <f>SUMIF(Orders[Order ID], A4934, Orders[Sales])</f>
        <v>348.56</v>
      </c>
      <c r="I4934" t="s">
        <v>1823</v>
      </c>
      <c r="J4934" t="s">
        <v>160</v>
      </c>
      <c r="K4934">
        <v>43021</v>
      </c>
      <c r="L4934">
        <v>348.56</v>
      </c>
    </row>
    <row r="4935" spans="1:12">
      <c r="A4935" t="str">
        <v>US-2017-148866</v>
      </c>
      <c r="B4935" t="str">
        <f>INDEX(Orders[Customer ID], MATCH(A4935, Orders[Order ID],0))</f>
        <v>JM-15535</v>
      </c>
      <c r="C4935" s="4">
        <f>INDEX(Orders[Order Date], MATCH(A4935, Orders[Order ID],0))</f>
        <v>42997</v>
      </c>
      <c r="D4935">
        <f>SUMIF(Orders[Order ID], A4935, Orders[Sales])</f>
        <v>32.4</v>
      </c>
      <c r="I4935" t="s">
        <v>2168</v>
      </c>
      <c r="J4935" t="s">
        <v>2169</v>
      </c>
      <c r="K4935">
        <v>42997</v>
      </c>
      <c r="L4935">
        <v>32.4</v>
      </c>
    </row>
    <row r="4936" spans="1:12">
      <c r="A4936" t="str">
        <v>US-2017-149006</v>
      </c>
      <c r="B4936" t="str">
        <f>INDEX(Orders[Customer ID], MATCH(A4936, Orders[Order ID],0))</f>
        <v>BN-11470</v>
      </c>
      <c r="C4936" s="4">
        <f>INDEX(Orders[Order Date], MATCH(A4936, Orders[Order ID],0))</f>
        <v>43075</v>
      </c>
      <c r="D4936">
        <f>SUMIF(Orders[Order ID], A4936, Orders[Sales])</f>
        <v>10.68</v>
      </c>
      <c r="I4936" t="s">
        <v>641</v>
      </c>
      <c r="J4936" t="s">
        <v>642</v>
      </c>
      <c r="K4936">
        <v>43075</v>
      </c>
      <c r="L4936">
        <v>10.68</v>
      </c>
    </row>
    <row r="4937" spans="1:12">
      <c r="A4937" t="str">
        <v>US-2017-149510</v>
      </c>
      <c r="B4937" t="str">
        <f>INDEX(Orders[Customer ID], MATCH(A4937, Orders[Order ID],0))</f>
        <v>MC-17575</v>
      </c>
      <c r="C4937" s="4">
        <f>INDEX(Orders[Order Date], MATCH(A4937, Orders[Order ID],0))</f>
        <v>43072</v>
      </c>
      <c r="D4937">
        <f>SUMIF(Orders[Order ID], A4937, Orders[Sales])</f>
        <v>98.445999999999998</v>
      </c>
      <c r="I4937" t="s">
        <v>717</v>
      </c>
      <c r="J4937" t="s">
        <v>718</v>
      </c>
      <c r="K4937">
        <v>43072</v>
      </c>
      <c r="L4937">
        <v>98.445999999999998</v>
      </c>
    </row>
    <row r="4938" spans="1:12">
      <c r="A4938" t="str">
        <v>US-2017-150070</v>
      </c>
      <c r="B4938" t="str">
        <f>INDEX(Orders[Customer ID], MATCH(A4938, Orders[Order ID],0))</f>
        <v>JA-15970</v>
      </c>
      <c r="C4938" s="4">
        <f>INDEX(Orders[Order Date], MATCH(A4938, Orders[Order ID],0))</f>
        <v>42985</v>
      </c>
      <c r="D4938">
        <f>SUMIF(Orders[Order ID], A4938, Orders[Sales])</f>
        <v>161.56800000000001</v>
      </c>
      <c r="I4938" t="s">
        <v>2401</v>
      </c>
      <c r="J4938" t="s">
        <v>2001</v>
      </c>
      <c r="K4938">
        <v>42985</v>
      </c>
      <c r="L4938">
        <v>161.56800000000001</v>
      </c>
    </row>
    <row r="4939" spans="1:12">
      <c r="A4939" t="str">
        <v>US-2017-150595</v>
      </c>
      <c r="B4939" t="str">
        <f>INDEX(Orders[Customer ID], MATCH(A4939, Orders[Order ID],0))</f>
        <v>LE-16810</v>
      </c>
      <c r="C4939" s="4">
        <f>INDEX(Orders[Order Date], MATCH(A4939, Orders[Order ID],0))</f>
        <v>42877</v>
      </c>
      <c r="D4939">
        <f>SUMIF(Orders[Order ID], A4939, Orders[Sales])</f>
        <v>205.922</v>
      </c>
      <c r="I4939" t="s">
        <v>3238</v>
      </c>
      <c r="J4939" t="s">
        <v>527</v>
      </c>
      <c r="K4939">
        <v>42877</v>
      </c>
      <c r="L4939">
        <v>205.922</v>
      </c>
    </row>
    <row r="4940" spans="1:12">
      <c r="A4940" t="str">
        <v>US-2017-150847</v>
      </c>
      <c r="B4940" t="str">
        <f>INDEX(Orders[Customer ID], MATCH(A4940, Orders[Order ID],0))</f>
        <v>JF-15490</v>
      </c>
      <c r="C4940" s="4">
        <f>INDEX(Orders[Order Date], MATCH(A4940, Orders[Order ID],0))</f>
        <v>42855</v>
      </c>
      <c r="D4940">
        <f>SUMIF(Orders[Order ID], A4940, Orders[Sales])</f>
        <v>10.368</v>
      </c>
      <c r="I4940" t="s">
        <v>3387</v>
      </c>
      <c r="J4940" t="s">
        <v>2514</v>
      </c>
      <c r="K4940">
        <v>42855</v>
      </c>
      <c r="L4940">
        <v>10.368</v>
      </c>
    </row>
    <row r="4941" spans="1:12">
      <c r="A4941" t="str">
        <v>US-2017-151127</v>
      </c>
      <c r="B4941" t="str">
        <f>INDEX(Orders[Customer ID], MATCH(A4941, Orders[Order ID],0))</f>
        <v>RL-19615</v>
      </c>
      <c r="C4941" s="4">
        <f>INDEX(Orders[Order Date], MATCH(A4941, Orders[Order ID],0))</f>
        <v>42877</v>
      </c>
      <c r="D4941">
        <f>SUMIF(Orders[Order ID], A4941, Orders[Sales])</f>
        <v>49.56</v>
      </c>
      <c r="I4941" t="s">
        <v>3240</v>
      </c>
      <c r="J4941" t="s">
        <v>2517</v>
      </c>
      <c r="K4941">
        <v>42877</v>
      </c>
      <c r="L4941">
        <v>49.56</v>
      </c>
    </row>
    <row r="4942" spans="1:12">
      <c r="A4942" t="str">
        <v>US-2017-151316</v>
      </c>
      <c r="B4942" t="str">
        <f>INDEX(Orders[Customer ID], MATCH(A4942, Orders[Order ID],0))</f>
        <v>MC-17635</v>
      </c>
      <c r="C4942" s="4">
        <f>INDEX(Orders[Order Date], MATCH(A4942, Orders[Order ID],0))</f>
        <v>42910</v>
      </c>
      <c r="D4942">
        <f>SUMIF(Orders[Order ID], A4942, Orders[Sales])</f>
        <v>193.26599999999999</v>
      </c>
      <c r="I4942" t="s">
        <v>3009</v>
      </c>
      <c r="J4942" t="s">
        <v>3010</v>
      </c>
      <c r="K4942">
        <v>42910</v>
      </c>
      <c r="L4942">
        <v>193.26599999999999</v>
      </c>
    </row>
    <row r="4943" spans="1:12">
      <c r="A4943" t="str">
        <v>US-2017-152002</v>
      </c>
      <c r="B4943" t="str">
        <f>INDEX(Orders[Customer ID], MATCH(A4943, Orders[Order ID],0))</f>
        <v>DV-13465</v>
      </c>
      <c r="C4943" s="4">
        <f>INDEX(Orders[Order Date], MATCH(A4943, Orders[Order ID],0))</f>
        <v>42897</v>
      </c>
      <c r="D4943">
        <f>SUMIF(Orders[Order ID], A4943, Orders[Sales])</f>
        <v>122.97</v>
      </c>
      <c r="I4943" t="s">
        <v>3102</v>
      </c>
      <c r="J4943" t="s">
        <v>807</v>
      </c>
      <c r="K4943">
        <v>42897</v>
      </c>
      <c r="L4943">
        <v>122.97</v>
      </c>
    </row>
    <row r="4944" spans="1:12">
      <c r="A4944" t="str">
        <v>US-2017-152366</v>
      </c>
      <c r="B4944" t="str">
        <f>INDEX(Orders[Customer ID], MATCH(A4944, Orders[Order ID],0))</f>
        <v>SJ-20500</v>
      </c>
      <c r="C4944" s="4">
        <f>INDEX(Orders[Order Date], MATCH(A4944, Orders[Order ID],0))</f>
        <v>42846</v>
      </c>
      <c r="D4944">
        <f>SUMIF(Orders[Order ID], A4944, Orders[Sales])</f>
        <v>97.263999999999996</v>
      </c>
      <c r="I4944" t="s">
        <v>3446</v>
      </c>
      <c r="J4944" t="s">
        <v>3447</v>
      </c>
      <c r="K4944">
        <v>42846</v>
      </c>
      <c r="L4944">
        <v>97.263999999999996</v>
      </c>
    </row>
    <row r="4945" spans="1:12">
      <c r="A4945" t="str">
        <v>US-2017-152380</v>
      </c>
      <c r="B4945" t="str">
        <f>INDEX(Orders[Customer ID], MATCH(A4945, Orders[Order ID],0))</f>
        <v>JH-15910</v>
      </c>
      <c r="C4945" s="4">
        <f>INDEX(Orders[Order Date], MATCH(A4945, Orders[Order ID],0))</f>
        <v>43058</v>
      </c>
      <c r="D4945">
        <f>SUMIF(Orders[Order ID], A4945, Orders[Sales])</f>
        <v>219.07499999999999</v>
      </c>
      <c r="I4945" t="s">
        <v>1093</v>
      </c>
      <c r="J4945" t="s">
        <v>1094</v>
      </c>
      <c r="K4945">
        <v>43058</v>
      </c>
      <c r="L4945">
        <v>219.07499999999999</v>
      </c>
    </row>
    <row r="4946" spans="1:12">
      <c r="A4946" t="str">
        <v>US-2017-152492</v>
      </c>
      <c r="B4946" t="str">
        <f>INDEX(Orders[Customer ID], MATCH(A4946, Orders[Order ID],0))</f>
        <v>AH-10585</v>
      </c>
      <c r="C4946" s="4">
        <f>INDEX(Orders[Order Date], MATCH(A4946, Orders[Order ID],0))</f>
        <v>42922</v>
      </c>
      <c r="D4946">
        <f>SUMIF(Orders[Order ID], A4946, Orders[Sales])</f>
        <v>239.24</v>
      </c>
      <c r="I4946" t="s">
        <v>2914</v>
      </c>
      <c r="J4946" t="s">
        <v>548</v>
      </c>
      <c r="K4946">
        <v>42922</v>
      </c>
      <c r="L4946">
        <v>239.24</v>
      </c>
    </row>
    <row r="4947" spans="1:12">
      <c r="A4947" t="str">
        <v>US-2017-152569</v>
      </c>
      <c r="B4947" t="str">
        <f>INDEX(Orders[Customer ID], MATCH(A4947, Orders[Order ID],0))</f>
        <v>JD-16015</v>
      </c>
      <c r="C4947" s="4">
        <f>INDEX(Orders[Order Date], MATCH(A4947, Orders[Order ID],0))</f>
        <v>42870</v>
      </c>
      <c r="D4947">
        <f>SUMIF(Orders[Order ID], A4947, Orders[Sales])</f>
        <v>67.823999999999998</v>
      </c>
      <c r="I4947" t="s">
        <v>3284</v>
      </c>
      <c r="J4947" t="s">
        <v>2359</v>
      </c>
      <c r="K4947">
        <v>42870</v>
      </c>
      <c r="L4947">
        <v>67.823999999999998</v>
      </c>
    </row>
    <row r="4948" spans="1:12">
      <c r="A4948" t="str">
        <v>US-2017-152842</v>
      </c>
      <c r="B4948" t="str">
        <f>INDEX(Orders[Customer ID], MATCH(A4948, Orders[Order ID],0))</f>
        <v>NF-18385</v>
      </c>
      <c r="C4948" s="4">
        <f>INDEX(Orders[Order Date], MATCH(A4948, Orders[Order ID],0))</f>
        <v>42932</v>
      </c>
      <c r="D4948">
        <f>SUMIF(Orders[Order ID], A4948, Orders[Sales])</f>
        <v>242.352</v>
      </c>
      <c r="I4948" t="s">
        <v>2852</v>
      </c>
      <c r="J4948" t="s">
        <v>1851</v>
      </c>
      <c r="K4948">
        <v>42932</v>
      </c>
      <c r="L4948">
        <v>242.352</v>
      </c>
    </row>
    <row r="4949" spans="1:12">
      <c r="A4949" t="str">
        <v>US-2017-152898</v>
      </c>
      <c r="B4949" t="str">
        <f>INDEX(Orders[Customer ID], MATCH(A4949, Orders[Order ID],0))</f>
        <v>CB-12025</v>
      </c>
      <c r="C4949" s="4">
        <f>INDEX(Orders[Order Date], MATCH(A4949, Orders[Order ID],0))</f>
        <v>42989</v>
      </c>
      <c r="D4949">
        <f>SUMIF(Orders[Order ID], A4949, Orders[Sales])</f>
        <v>67.900000000000006</v>
      </c>
      <c r="I4949" t="s">
        <v>2307</v>
      </c>
      <c r="J4949" t="s">
        <v>1273</v>
      </c>
      <c r="K4949">
        <v>42989</v>
      </c>
      <c r="L4949">
        <v>67.900000000000006</v>
      </c>
    </row>
    <row r="4950" spans="1:12">
      <c r="A4950" t="str">
        <v>US-2017-153255</v>
      </c>
      <c r="B4950" t="str">
        <f>INDEX(Orders[Customer ID], MATCH(A4950, Orders[Order ID],0))</f>
        <v>JK-15730</v>
      </c>
      <c r="C4950" s="4">
        <f>INDEX(Orders[Order Date], MATCH(A4950, Orders[Order ID],0))</f>
        <v>42981</v>
      </c>
      <c r="D4950">
        <f>SUMIF(Orders[Order ID], A4950, Orders[Sales])</f>
        <v>239.666</v>
      </c>
      <c r="I4950" t="s">
        <v>2462</v>
      </c>
      <c r="J4950" t="s">
        <v>1888</v>
      </c>
      <c r="K4950">
        <v>42981</v>
      </c>
      <c r="L4950">
        <v>239.666</v>
      </c>
    </row>
    <row r="4951" spans="1:12">
      <c r="A4951" t="str">
        <v>US-2017-153633</v>
      </c>
      <c r="B4951" t="str">
        <f>INDEX(Orders[Customer ID], MATCH(A4951, Orders[Order ID],0))</f>
        <v>TC-21295</v>
      </c>
      <c r="C4951" s="4">
        <f>INDEX(Orders[Order Date], MATCH(A4951, Orders[Order ID],0))</f>
        <v>43052</v>
      </c>
      <c r="D4951">
        <f>SUMIF(Orders[Order ID], A4951, Orders[Sales])</f>
        <v>2.0640000000000001</v>
      </c>
      <c r="I4951" t="s">
        <v>1260</v>
      </c>
      <c r="J4951" t="s">
        <v>712</v>
      </c>
      <c r="K4951">
        <v>43052</v>
      </c>
      <c r="L4951">
        <v>2.0640000000000001</v>
      </c>
    </row>
    <row r="4952" spans="1:12">
      <c r="A4952" t="str">
        <v>US-2017-153948</v>
      </c>
      <c r="B4952" t="str">
        <f>INDEX(Orders[Customer ID], MATCH(A4952, Orders[Order ID],0))</f>
        <v>FM-14290</v>
      </c>
      <c r="C4952" s="4">
        <f>INDEX(Orders[Order Date], MATCH(A4952, Orders[Order ID],0))</f>
        <v>43045</v>
      </c>
      <c r="D4952">
        <f>SUMIF(Orders[Order ID], A4952, Orders[Sales])</f>
        <v>190.04999999999998</v>
      </c>
      <c r="I4952" t="s">
        <v>1434</v>
      </c>
      <c r="J4952" t="s">
        <v>984</v>
      </c>
      <c r="K4952">
        <v>43045</v>
      </c>
      <c r="L4952">
        <v>190.04999999999998</v>
      </c>
    </row>
    <row r="4953" spans="1:12">
      <c r="A4953" t="str">
        <v>US-2017-154851</v>
      </c>
      <c r="B4953" t="str">
        <f>INDEX(Orders[Customer ID], MATCH(A4953, Orders[Order ID],0))</f>
        <v>BP-11155</v>
      </c>
      <c r="C4953" s="4">
        <f>INDEX(Orders[Order Date], MATCH(A4953, Orders[Order ID],0))</f>
        <v>42824</v>
      </c>
      <c r="D4953">
        <f>SUMIF(Orders[Order ID], A4953, Orders[Sales])</f>
        <v>5.7149999999999999</v>
      </c>
      <c r="I4953" t="s">
        <v>3568</v>
      </c>
      <c r="J4953" t="s">
        <v>1942</v>
      </c>
      <c r="K4953">
        <v>42824</v>
      </c>
      <c r="L4953">
        <v>5.7149999999999999</v>
      </c>
    </row>
    <row r="4954" spans="1:12">
      <c r="A4954" t="str">
        <v>US-2017-154872</v>
      </c>
      <c r="B4954" t="str">
        <f>INDEX(Orders[Customer ID], MATCH(A4954, Orders[Order ID],0))</f>
        <v>DP-13000</v>
      </c>
      <c r="C4954" s="4">
        <f>INDEX(Orders[Order Date], MATCH(A4954, Orders[Order ID],0))</f>
        <v>42869</v>
      </c>
      <c r="D4954">
        <f>SUMIF(Orders[Order ID], A4954, Orders[Sales])</f>
        <v>87.994</v>
      </c>
      <c r="I4954" t="s">
        <v>3296</v>
      </c>
      <c r="J4954" t="s">
        <v>2567</v>
      </c>
      <c r="K4954">
        <v>42869</v>
      </c>
      <c r="L4954">
        <v>87.994</v>
      </c>
    </row>
    <row r="4955" spans="1:12">
      <c r="A4955" t="str">
        <v>US-2017-155299</v>
      </c>
      <c r="B4955" t="str">
        <f>INDEX(Orders[Customer ID], MATCH(A4955, Orders[Order ID],0))</f>
        <v>Dl-13600</v>
      </c>
      <c r="C4955" s="4">
        <f>INDEX(Orders[Order Date], MATCH(A4955, Orders[Order ID],0))</f>
        <v>42894</v>
      </c>
      <c r="D4955">
        <f>SUMIF(Orders[Order ID], A4955, Orders[Sales])</f>
        <v>1.6240000000000001</v>
      </c>
      <c r="I4955" t="s">
        <v>3133</v>
      </c>
      <c r="J4955" t="s">
        <v>2469</v>
      </c>
      <c r="K4955">
        <v>42894</v>
      </c>
      <c r="L4955">
        <v>1.6240000000000001</v>
      </c>
    </row>
    <row r="4956" spans="1:12">
      <c r="A4956" t="str">
        <v>US-2017-155425</v>
      </c>
      <c r="B4956" t="str">
        <f>INDEX(Orders[Customer ID], MATCH(A4956, Orders[Order ID],0))</f>
        <v>AB-10600</v>
      </c>
      <c r="C4956" s="4">
        <f>INDEX(Orders[Order Date], MATCH(A4956, Orders[Order ID],0))</f>
        <v>43049</v>
      </c>
      <c r="D4956">
        <f>SUMIF(Orders[Order ID], A4956, Orders[Sales])</f>
        <v>1475.0540000000001</v>
      </c>
      <c r="I4956" t="s">
        <v>1352</v>
      </c>
      <c r="J4956" t="s">
        <v>1353</v>
      </c>
      <c r="K4956">
        <v>43049</v>
      </c>
      <c r="L4956">
        <v>1475.0540000000001</v>
      </c>
    </row>
    <row r="4957" spans="1:12">
      <c r="A4957" t="str">
        <v>US-2017-155866</v>
      </c>
      <c r="B4957" t="str">
        <f>INDEX(Orders[Customer ID], MATCH(A4957, Orders[Order ID],0))</f>
        <v>CC-12370</v>
      </c>
      <c r="C4957" s="4">
        <f>INDEX(Orders[Order Date], MATCH(A4957, Orders[Order ID],0))</f>
        <v>43056</v>
      </c>
      <c r="D4957">
        <f>SUMIF(Orders[Order ID], A4957, Orders[Sales])</f>
        <v>226.64</v>
      </c>
      <c r="I4957" t="s">
        <v>1189</v>
      </c>
      <c r="J4957" t="s">
        <v>1190</v>
      </c>
      <c r="K4957">
        <v>43056</v>
      </c>
      <c r="L4957">
        <v>226.64</v>
      </c>
    </row>
    <row r="4958" spans="1:12">
      <c r="A4958" t="str">
        <v>US-2017-155999</v>
      </c>
      <c r="B4958" t="str">
        <f>INDEX(Orders[Customer ID], MATCH(A4958, Orders[Order ID],0))</f>
        <v>JK-15370</v>
      </c>
      <c r="C4958" s="4">
        <f>INDEX(Orders[Order Date], MATCH(A4958, Orders[Order ID],0))</f>
        <v>42954</v>
      </c>
      <c r="D4958">
        <f>SUMIF(Orders[Order ID], A4958, Orders[Sales])</f>
        <v>173.72</v>
      </c>
      <c r="I4958" t="s">
        <v>2689</v>
      </c>
      <c r="J4958" t="s">
        <v>1203</v>
      </c>
      <c r="K4958">
        <v>42954</v>
      </c>
      <c r="L4958">
        <v>173.72</v>
      </c>
    </row>
    <row r="4959" spans="1:12">
      <c r="A4959" t="str">
        <v>US-2017-156083</v>
      </c>
      <c r="B4959" t="str">
        <f>INDEX(Orders[Customer ID], MATCH(A4959, Orders[Order ID],0))</f>
        <v>JL-15175</v>
      </c>
      <c r="C4959" s="4">
        <f>INDEX(Orders[Order Date], MATCH(A4959, Orders[Order ID],0))</f>
        <v>43043</v>
      </c>
      <c r="D4959">
        <f>SUMIF(Orders[Order ID], A4959, Orders[Sales])</f>
        <v>9.6639999999999997</v>
      </c>
      <c r="I4959" t="s">
        <v>1478</v>
      </c>
      <c r="J4959" t="s">
        <v>177</v>
      </c>
      <c r="K4959">
        <v>43043</v>
      </c>
      <c r="L4959">
        <v>9.6639999999999997</v>
      </c>
    </row>
    <row r="4960" spans="1:12">
      <c r="A4960" t="str">
        <v>US-2017-156356</v>
      </c>
      <c r="B4960" t="str">
        <f>INDEX(Orders[Customer ID], MATCH(A4960, Orders[Order ID],0))</f>
        <v>ND-18370</v>
      </c>
      <c r="C4960" s="4">
        <f>INDEX(Orders[Order Date], MATCH(A4960, Orders[Order ID],0))</f>
        <v>42841</v>
      </c>
      <c r="D4960">
        <f>SUMIF(Orders[Order ID], A4960, Orders[Sales])</f>
        <v>61.485999999999997</v>
      </c>
      <c r="I4960" t="s">
        <v>3471</v>
      </c>
      <c r="J4960" t="s">
        <v>715</v>
      </c>
      <c r="K4960">
        <v>42841</v>
      </c>
      <c r="L4960">
        <v>61.485999999999997</v>
      </c>
    </row>
    <row r="4961" spans="1:12">
      <c r="A4961" t="str">
        <v>US-2017-156909</v>
      </c>
      <c r="B4961" t="str">
        <f>INDEX(Orders[Customer ID], MATCH(A4961, Orders[Order ID],0))</f>
        <v>SF-20065</v>
      </c>
      <c r="C4961" s="4">
        <f>INDEX(Orders[Order Date], MATCH(A4961, Orders[Order ID],0))</f>
        <v>42932</v>
      </c>
      <c r="D4961">
        <f>SUMIF(Orders[Order ID], A4961, Orders[Sales])</f>
        <v>71.372</v>
      </c>
      <c r="I4961" t="s">
        <v>2850</v>
      </c>
      <c r="J4961" t="s">
        <v>1581</v>
      </c>
      <c r="K4961">
        <v>42932</v>
      </c>
      <c r="L4961">
        <v>71.372</v>
      </c>
    </row>
    <row r="4962" spans="1:12">
      <c r="A4962" t="str">
        <v>US-2017-157224</v>
      </c>
      <c r="B4962" t="str">
        <f>INDEX(Orders[Customer ID], MATCH(A4962, Orders[Order ID],0))</f>
        <v>JB-16000</v>
      </c>
      <c r="C4962" s="4">
        <f>INDEX(Orders[Order Date], MATCH(A4962, Orders[Order ID],0))</f>
        <v>42992</v>
      </c>
      <c r="D4962">
        <f>SUMIF(Orders[Order ID], A4962, Orders[Sales])</f>
        <v>56.7</v>
      </c>
      <c r="I4962" t="s">
        <v>2268</v>
      </c>
      <c r="J4962" t="s">
        <v>1173</v>
      </c>
      <c r="K4962">
        <v>42992</v>
      </c>
      <c r="L4962">
        <v>56.7</v>
      </c>
    </row>
    <row r="4963" spans="1:12">
      <c r="A4963" t="str">
        <v>US-2017-157896</v>
      </c>
      <c r="B4963" t="str">
        <f>INDEX(Orders[Customer ID], MATCH(A4963, Orders[Order ID],0))</f>
        <v>CB-12415</v>
      </c>
      <c r="C4963" s="4">
        <f>INDEX(Orders[Order Date], MATCH(A4963, Orders[Order ID],0))</f>
        <v>43055</v>
      </c>
      <c r="D4963">
        <f>SUMIF(Orders[Order ID], A4963, Orders[Sales])</f>
        <v>146.82</v>
      </c>
      <c r="I4963" t="s">
        <v>1195</v>
      </c>
      <c r="J4963" t="s">
        <v>686</v>
      </c>
      <c r="K4963">
        <v>43055</v>
      </c>
      <c r="L4963">
        <v>146.82</v>
      </c>
    </row>
    <row r="4964" spans="1:12">
      <c r="A4964" t="str">
        <v>US-2017-158218</v>
      </c>
      <c r="B4964" t="str">
        <f>INDEX(Orders[Customer ID], MATCH(A4964, Orders[Order ID],0))</f>
        <v>AC-10420</v>
      </c>
      <c r="C4964" s="4">
        <f>INDEX(Orders[Order Date], MATCH(A4964, Orders[Order ID],0))</f>
        <v>42867</v>
      </c>
      <c r="D4964">
        <f>SUMIF(Orders[Order ID], A4964, Orders[Sales])</f>
        <v>162.16</v>
      </c>
      <c r="I4964" t="s">
        <v>3307</v>
      </c>
      <c r="J4964" t="s">
        <v>3308</v>
      </c>
      <c r="K4964">
        <v>42867</v>
      </c>
      <c r="L4964">
        <v>162.16</v>
      </c>
    </row>
    <row r="4965" spans="1:12">
      <c r="A4965" t="str">
        <v>US-2017-158505</v>
      </c>
      <c r="B4965" t="str">
        <f>INDEX(Orders[Customer ID], MATCH(A4965, Orders[Order ID],0))</f>
        <v>SF-20200</v>
      </c>
      <c r="C4965" s="4">
        <f>INDEX(Orders[Order Date], MATCH(A4965, Orders[Order ID],0))</f>
        <v>42937</v>
      </c>
      <c r="D4965">
        <f>SUMIF(Orders[Order ID], A4965, Orders[Sales])</f>
        <v>97.917999999999992</v>
      </c>
      <c r="I4965" t="s">
        <v>2808</v>
      </c>
      <c r="J4965" t="s">
        <v>1578</v>
      </c>
      <c r="K4965">
        <v>42937</v>
      </c>
      <c r="L4965">
        <v>97.917999999999992</v>
      </c>
    </row>
    <row r="4966" spans="1:12">
      <c r="A4966" t="str">
        <v>US-2017-158512</v>
      </c>
      <c r="B4966" t="str">
        <f>INDEX(Orders[Customer ID], MATCH(A4966, Orders[Order ID],0))</f>
        <v>DA-13450</v>
      </c>
      <c r="C4966" s="4">
        <f>INDEX(Orders[Order Date], MATCH(A4966, Orders[Order ID],0))</f>
        <v>42747</v>
      </c>
      <c r="D4966">
        <f>SUMIF(Orders[Order ID], A4966, Orders[Sales])</f>
        <v>77.759999999999991</v>
      </c>
      <c r="I4966" t="s">
        <v>3901</v>
      </c>
      <c r="J4966" t="s">
        <v>3902</v>
      </c>
      <c r="K4966">
        <v>42747</v>
      </c>
      <c r="L4966">
        <v>77.759999999999991</v>
      </c>
    </row>
    <row r="4967" spans="1:12">
      <c r="A4967" t="str">
        <v>US-2017-158526</v>
      </c>
      <c r="B4967" t="str">
        <f>INDEX(Orders[Customer ID], MATCH(A4967, Orders[Order ID],0))</f>
        <v>KH-16360</v>
      </c>
      <c r="C4967" s="4">
        <f>INDEX(Orders[Order Date], MATCH(A4967, Orders[Order ID],0))</f>
        <v>43098</v>
      </c>
      <c r="D4967">
        <f>SUMIF(Orders[Order ID], A4967, Orders[Sales])</f>
        <v>1814.6799999999998</v>
      </c>
      <c r="I4967" t="s">
        <v>51</v>
      </c>
      <c r="J4967" t="s">
        <v>53</v>
      </c>
      <c r="K4967">
        <v>43098</v>
      </c>
      <c r="L4967">
        <v>1814.6799999999998</v>
      </c>
    </row>
    <row r="4968" spans="1:12">
      <c r="A4968" t="str">
        <v>US-2017-158946</v>
      </c>
      <c r="B4968" t="str">
        <f>INDEX(Orders[Customer ID], MATCH(A4968, Orders[Order ID],0))</f>
        <v>JW-15220</v>
      </c>
      <c r="C4968" s="4">
        <f>INDEX(Orders[Order Date], MATCH(A4968, Orders[Order ID],0))</f>
        <v>43057</v>
      </c>
      <c r="D4968">
        <f>SUMIF(Orders[Order ID], A4968, Orders[Sales])</f>
        <v>38.863999999999997</v>
      </c>
      <c r="I4968" t="s">
        <v>1144</v>
      </c>
      <c r="J4968" t="s">
        <v>1145</v>
      </c>
      <c r="K4968">
        <v>43057</v>
      </c>
      <c r="L4968">
        <v>38.863999999999997</v>
      </c>
    </row>
    <row r="4969" spans="1:12">
      <c r="A4969" t="str">
        <v>US-2017-159205</v>
      </c>
      <c r="B4969" t="str">
        <f>INDEX(Orders[Customer ID], MATCH(A4969, Orders[Order ID],0))</f>
        <v>DB-12910</v>
      </c>
      <c r="C4969" s="4">
        <f>INDEX(Orders[Order Date], MATCH(A4969, Orders[Order ID],0))</f>
        <v>42825</v>
      </c>
      <c r="D4969">
        <f>SUMIF(Orders[Order ID], A4969, Orders[Sales])</f>
        <v>732.93</v>
      </c>
      <c r="I4969" t="s">
        <v>3560</v>
      </c>
      <c r="J4969" t="s">
        <v>562</v>
      </c>
      <c r="K4969">
        <v>42825</v>
      </c>
      <c r="L4969">
        <v>732.93</v>
      </c>
    </row>
    <row r="4970" spans="1:12">
      <c r="A4970" t="str">
        <v>US-2017-159562</v>
      </c>
      <c r="B4970" t="str">
        <f>INDEX(Orders[Customer ID], MATCH(A4970, Orders[Order ID],0))</f>
        <v>JB-16000</v>
      </c>
      <c r="C4970" s="4">
        <f>INDEX(Orders[Order Date], MATCH(A4970, Orders[Order ID],0))</f>
        <v>42987</v>
      </c>
      <c r="D4970">
        <f>SUMIF(Orders[Order ID], A4970, Orders[Sales])</f>
        <v>17.48</v>
      </c>
      <c r="I4970" t="s">
        <v>2341</v>
      </c>
      <c r="J4970" t="s">
        <v>1173</v>
      </c>
      <c r="K4970">
        <v>42987</v>
      </c>
      <c r="L4970">
        <v>17.48</v>
      </c>
    </row>
    <row r="4971" spans="1:12">
      <c r="A4971" t="str">
        <v>US-2017-160143</v>
      </c>
      <c r="B4971" t="str">
        <f>INDEX(Orders[Customer ID], MATCH(A4971, Orders[Order ID],0))</f>
        <v>HG-14965</v>
      </c>
      <c r="C4971" s="4">
        <f>INDEX(Orders[Order Date], MATCH(A4971, Orders[Order ID],0))</f>
        <v>42825</v>
      </c>
      <c r="D4971">
        <f>SUMIF(Orders[Order ID], A4971, Orders[Sales])</f>
        <v>29.7</v>
      </c>
      <c r="I4971" t="s">
        <v>3565</v>
      </c>
      <c r="J4971" t="s">
        <v>633</v>
      </c>
      <c r="K4971">
        <v>42825</v>
      </c>
      <c r="L4971">
        <v>29.7</v>
      </c>
    </row>
    <row r="4972" spans="1:12">
      <c r="A4972" t="str">
        <v>US-2017-160465</v>
      </c>
      <c r="B4972" t="str">
        <f>INDEX(Orders[Customer ID], MATCH(A4972, Orders[Order ID],0))</f>
        <v>SW-20350</v>
      </c>
      <c r="C4972" s="4">
        <f>INDEX(Orders[Order Date], MATCH(A4972, Orders[Order ID],0))</f>
        <v>42937</v>
      </c>
      <c r="D4972">
        <f>SUMIF(Orders[Order ID], A4972, Orders[Sales])</f>
        <v>466.81399999999996</v>
      </c>
      <c r="I4972" t="s">
        <v>2809</v>
      </c>
      <c r="J4972" t="s">
        <v>2810</v>
      </c>
      <c r="K4972">
        <v>42937</v>
      </c>
      <c r="L4972">
        <v>466.81399999999996</v>
      </c>
    </row>
    <row r="4973" spans="1:12">
      <c r="A4973" t="str">
        <v>US-2017-160759</v>
      </c>
      <c r="B4973" t="str">
        <f>INDEX(Orders[Customer ID], MATCH(A4973, Orders[Order ID],0))</f>
        <v>AI-10855</v>
      </c>
      <c r="C4973" s="4">
        <f>INDEX(Orders[Order Date], MATCH(A4973, Orders[Order ID],0))</f>
        <v>43080</v>
      </c>
      <c r="D4973">
        <f>SUMIF(Orders[Order ID], A4973, Orders[Sales])</f>
        <v>63.686</v>
      </c>
      <c r="I4973" t="s">
        <v>449</v>
      </c>
      <c r="J4973" t="s">
        <v>361</v>
      </c>
      <c r="K4973">
        <v>43080</v>
      </c>
      <c r="L4973">
        <v>63.686</v>
      </c>
    </row>
    <row r="4974" spans="1:12">
      <c r="A4974" t="str">
        <v>US-2017-160836</v>
      </c>
      <c r="B4974" t="str">
        <f>INDEX(Orders[Customer ID], MATCH(A4974, Orders[Order ID],0))</f>
        <v>CC-12475</v>
      </c>
      <c r="C4974" s="4">
        <f>INDEX(Orders[Order Date], MATCH(A4974, Orders[Order ID],0))</f>
        <v>42989</v>
      </c>
      <c r="D4974">
        <f>SUMIF(Orders[Order ID], A4974, Orders[Sales])</f>
        <v>524.01800000000014</v>
      </c>
      <c r="I4974" t="s">
        <v>2303</v>
      </c>
      <c r="J4974" t="s">
        <v>1055</v>
      </c>
      <c r="K4974">
        <v>42989</v>
      </c>
      <c r="L4974">
        <v>524.01800000000014</v>
      </c>
    </row>
    <row r="4975" spans="1:12">
      <c r="A4975" t="str">
        <v>US-2017-161193</v>
      </c>
      <c r="B4975" t="str">
        <f>INDEX(Orders[Customer ID], MATCH(A4975, Orders[Order ID],0))</f>
        <v>BT-11680</v>
      </c>
      <c r="C4975" s="4">
        <f>INDEX(Orders[Order Date], MATCH(A4975, Orders[Order ID],0))</f>
        <v>43059</v>
      </c>
      <c r="D4975">
        <f>SUMIF(Orders[Order ID], A4975, Orders[Sales])</f>
        <v>82.256</v>
      </c>
      <c r="I4975" t="s">
        <v>1073</v>
      </c>
      <c r="J4975" t="s">
        <v>503</v>
      </c>
      <c r="K4975">
        <v>43059</v>
      </c>
      <c r="L4975">
        <v>82.256</v>
      </c>
    </row>
    <row r="4976" spans="1:12">
      <c r="A4976" t="str">
        <v>US-2017-161935</v>
      </c>
      <c r="B4976" t="str">
        <f>INDEX(Orders[Customer ID], MATCH(A4976, Orders[Order ID],0))</f>
        <v>JL-15835</v>
      </c>
      <c r="C4976" s="4">
        <f>INDEX(Orders[Order Date], MATCH(A4976, Orders[Order ID],0))</f>
        <v>42930</v>
      </c>
      <c r="D4976">
        <f>SUMIF(Orders[Order ID], A4976, Orders[Sales])</f>
        <v>2610.73</v>
      </c>
      <c r="I4976" t="s">
        <v>2863</v>
      </c>
      <c r="J4976" t="s">
        <v>565</v>
      </c>
      <c r="K4976">
        <v>42930</v>
      </c>
      <c r="L4976">
        <v>2610.73</v>
      </c>
    </row>
    <row r="4977" spans="1:12">
      <c r="A4977" t="str">
        <v>US-2017-162068</v>
      </c>
      <c r="B4977" t="str">
        <f>INDEX(Orders[Customer ID], MATCH(A4977, Orders[Order ID],0))</f>
        <v>PC-18745</v>
      </c>
      <c r="C4977" s="4">
        <f>INDEX(Orders[Order Date], MATCH(A4977, Orders[Order ID],0))</f>
        <v>43097</v>
      </c>
      <c r="D4977">
        <f>SUMIF(Orders[Order ID], A4977, Orders[Sales])</f>
        <v>1.1879999999999999</v>
      </c>
      <c r="I4977" t="s">
        <v>78</v>
      </c>
      <c r="J4977" t="s">
        <v>79</v>
      </c>
      <c r="K4977">
        <v>43097</v>
      </c>
      <c r="L4977">
        <v>1.1879999999999999</v>
      </c>
    </row>
    <row r="4978" spans="1:12">
      <c r="A4978" t="str">
        <v>US-2017-162124</v>
      </c>
      <c r="B4978" t="str">
        <f>INDEX(Orders[Customer ID], MATCH(A4978, Orders[Order ID],0))</f>
        <v>JF-15490</v>
      </c>
      <c r="C4978" s="4">
        <f>INDEX(Orders[Order Date], MATCH(A4978, Orders[Order ID],0))</f>
        <v>42861</v>
      </c>
      <c r="D4978">
        <f>SUMIF(Orders[Order ID], A4978, Orders[Sales])</f>
        <v>191.96799999999999</v>
      </c>
      <c r="I4978" t="s">
        <v>3351</v>
      </c>
      <c r="J4978" t="s">
        <v>2514</v>
      </c>
      <c r="K4978">
        <v>42861</v>
      </c>
      <c r="L4978">
        <v>191.96799999999999</v>
      </c>
    </row>
    <row r="4979" spans="1:12">
      <c r="A4979" t="str">
        <v>US-2017-162208</v>
      </c>
      <c r="B4979" t="str">
        <f>INDEX(Orders[Customer ID], MATCH(A4979, Orders[Order ID],0))</f>
        <v>SP-20620</v>
      </c>
      <c r="C4979" s="4">
        <f>INDEX(Orders[Order Date], MATCH(A4979, Orders[Order ID],0))</f>
        <v>42974</v>
      </c>
      <c r="D4979">
        <f>SUMIF(Orders[Order ID], A4979, Orders[Sales])</f>
        <v>2.8959999999999999</v>
      </c>
      <c r="I4979" t="s">
        <v>2549</v>
      </c>
      <c r="J4979" t="s">
        <v>1266</v>
      </c>
      <c r="K4979">
        <v>42974</v>
      </c>
      <c r="L4979">
        <v>2.8959999999999999</v>
      </c>
    </row>
    <row r="4980" spans="1:12">
      <c r="A4980" t="str">
        <v>US-2017-162558</v>
      </c>
      <c r="B4980" t="str">
        <f>INDEX(Orders[Customer ID], MATCH(A4980, Orders[Order ID],0))</f>
        <v>Dp-13240</v>
      </c>
      <c r="C4980" s="4">
        <f>INDEX(Orders[Order Date], MATCH(A4980, Orders[Order ID],0))</f>
        <v>43010</v>
      </c>
      <c r="D4980">
        <f>SUMIF(Orders[Order ID], A4980, Orders[Sales])</f>
        <v>2437.672</v>
      </c>
      <c r="I4980" t="s">
        <v>1950</v>
      </c>
      <c r="J4980" t="s">
        <v>1885</v>
      </c>
      <c r="K4980">
        <v>43010</v>
      </c>
      <c r="L4980">
        <v>2437.672</v>
      </c>
    </row>
    <row r="4981" spans="1:12">
      <c r="A4981" t="str">
        <v>US-2017-162670</v>
      </c>
      <c r="B4981" t="str">
        <f>INDEX(Orders[Customer ID], MATCH(A4981, Orders[Order ID],0))</f>
        <v>MF-18250</v>
      </c>
      <c r="C4981" s="4">
        <f>INDEX(Orders[Order Date], MATCH(A4981, Orders[Order ID],0))</f>
        <v>43092</v>
      </c>
      <c r="D4981">
        <f>SUMIF(Orders[Order ID], A4981, Orders[Sales])</f>
        <v>1152.8700000000001</v>
      </c>
      <c r="I4981" t="s">
        <v>205</v>
      </c>
      <c r="J4981" t="s">
        <v>206</v>
      </c>
      <c r="K4981">
        <v>43092</v>
      </c>
      <c r="L4981">
        <v>1152.8700000000001</v>
      </c>
    </row>
    <row r="4982" spans="1:12">
      <c r="A4982" t="str">
        <v>US-2017-163195</v>
      </c>
      <c r="B4982" t="str">
        <f>INDEX(Orders[Customer ID], MATCH(A4982, Orders[Order ID],0))</f>
        <v>LL-16840</v>
      </c>
      <c r="C4982" s="4">
        <f>INDEX(Orders[Order Date], MATCH(A4982, Orders[Order ID],0))</f>
        <v>42783</v>
      </c>
      <c r="D4982">
        <f>SUMIF(Orders[Order ID], A4982, Orders[Sales])</f>
        <v>29.16</v>
      </c>
      <c r="I4982" t="s">
        <v>3772</v>
      </c>
      <c r="J4982" t="s">
        <v>3420</v>
      </c>
      <c r="K4982">
        <v>42783</v>
      </c>
      <c r="L4982">
        <v>29.16</v>
      </c>
    </row>
    <row r="4983" spans="1:12">
      <c r="A4983" t="str">
        <v>US-2017-163300</v>
      </c>
      <c r="B4983" t="str">
        <f>INDEX(Orders[Customer ID], MATCH(A4983, Orders[Order ID],0))</f>
        <v>ES-14020</v>
      </c>
      <c r="C4983" s="4">
        <f>INDEX(Orders[Order Date], MATCH(A4983, Orders[Order ID],0))</f>
        <v>42993</v>
      </c>
      <c r="D4983">
        <f>SUMIF(Orders[Order ID], A4983, Orders[Sales])</f>
        <v>2911.7839999999997</v>
      </c>
      <c r="I4983" t="s">
        <v>2246</v>
      </c>
      <c r="J4983" t="s">
        <v>1084</v>
      </c>
      <c r="K4983">
        <v>42993</v>
      </c>
      <c r="L4983">
        <v>2911.7839999999997</v>
      </c>
    </row>
    <row r="4984" spans="1:12">
      <c r="A4984" t="str">
        <v>US-2017-163657</v>
      </c>
      <c r="B4984" t="str">
        <f>INDEX(Orders[Customer ID], MATCH(A4984, Orders[Order ID],0))</f>
        <v>JL-15235</v>
      </c>
      <c r="C4984" s="4">
        <f>INDEX(Orders[Order Date], MATCH(A4984, Orders[Order ID],0))</f>
        <v>42980</v>
      </c>
      <c r="D4984">
        <f>SUMIF(Orders[Order ID], A4984, Orders[Sales])</f>
        <v>255.24799999999999</v>
      </c>
      <c r="I4984" t="s">
        <v>2492</v>
      </c>
      <c r="J4984" t="s">
        <v>2493</v>
      </c>
      <c r="K4984">
        <v>42980</v>
      </c>
      <c r="L4984">
        <v>255.24799999999999</v>
      </c>
    </row>
    <row r="4985" spans="1:12">
      <c r="A4985" t="str">
        <v>US-2017-163790</v>
      </c>
      <c r="B4985" t="str">
        <f>INDEX(Orders[Customer ID], MATCH(A4985, Orders[Order ID],0))</f>
        <v>NL-18310</v>
      </c>
      <c r="C4985" s="4">
        <f>INDEX(Orders[Order Date], MATCH(A4985, Orders[Order ID],0))</f>
        <v>43041</v>
      </c>
      <c r="D4985">
        <f>SUMIF(Orders[Order ID], A4985, Orders[Sales])</f>
        <v>1158.8820000000001</v>
      </c>
      <c r="I4985" t="s">
        <v>1547</v>
      </c>
      <c r="J4985" t="s">
        <v>1548</v>
      </c>
      <c r="K4985">
        <v>43041</v>
      </c>
      <c r="L4985">
        <v>1158.8820000000001</v>
      </c>
    </row>
    <row r="4986" spans="1:12">
      <c r="A4986" t="str">
        <v>US-2017-164056</v>
      </c>
      <c r="B4986" t="str">
        <f>INDEX(Orders[Customer ID], MATCH(A4986, Orders[Order ID],0))</f>
        <v>FM-14215</v>
      </c>
      <c r="C4986" s="4">
        <f>INDEX(Orders[Order Date], MATCH(A4986, Orders[Order ID],0))</f>
        <v>42854</v>
      </c>
      <c r="D4986">
        <f>SUMIF(Orders[Order ID], A4986, Orders[Sales])</f>
        <v>1048.3499999999999</v>
      </c>
      <c r="I4986" t="s">
        <v>3399</v>
      </c>
      <c r="J4986" t="s">
        <v>194</v>
      </c>
      <c r="K4986">
        <v>42854</v>
      </c>
      <c r="L4986">
        <v>1048.3499999999999</v>
      </c>
    </row>
    <row r="4987" spans="1:12">
      <c r="A4987" t="str">
        <v>US-2017-164147</v>
      </c>
      <c r="B4987" t="str">
        <f>INDEX(Orders[Customer ID], MATCH(A4987, Orders[Order ID],0))</f>
        <v>DW-13585</v>
      </c>
      <c r="C4987" s="4">
        <f>INDEX(Orders[Order Date], MATCH(A4987, Orders[Order ID],0))</f>
        <v>42768</v>
      </c>
      <c r="D4987">
        <f>SUMIF(Orders[Order ID], A4987, Orders[Sales])</f>
        <v>159.72999999999999</v>
      </c>
      <c r="I4987" t="s">
        <v>3812</v>
      </c>
      <c r="J4987" t="s">
        <v>3372</v>
      </c>
      <c r="K4987">
        <v>42768</v>
      </c>
      <c r="L4987">
        <v>159.72999999999999</v>
      </c>
    </row>
    <row r="4988" spans="1:12">
      <c r="A4988" t="str">
        <v>US-2017-165344</v>
      </c>
      <c r="B4988" t="str">
        <f>INDEX(Orders[Customer ID], MATCH(A4988, Orders[Order ID],0))</f>
        <v>SB-20290</v>
      </c>
      <c r="C4988" s="4">
        <f>INDEX(Orders[Order Date], MATCH(A4988, Orders[Order ID],0))</f>
        <v>43052</v>
      </c>
      <c r="D4988">
        <f>SUMIF(Orders[Order ID], A4988, Orders[Sales])</f>
        <v>725.07900000000006</v>
      </c>
      <c r="I4988" t="s">
        <v>1249</v>
      </c>
      <c r="J4988" t="s">
        <v>1250</v>
      </c>
      <c r="K4988">
        <v>43052</v>
      </c>
      <c r="L4988">
        <v>725.07900000000006</v>
      </c>
    </row>
    <row r="4989" spans="1:12">
      <c r="A4989" t="str">
        <v>US-2017-165358</v>
      </c>
      <c r="B4989" t="str">
        <f>INDEX(Orders[Customer ID], MATCH(A4989, Orders[Order ID],0))</f>
        <v>SV-20365</v>
      </c>
      <c r="C4989" s="4">
        <f>INDEX(Orders[Order Date], MATCH(A4989, Orders[Order ID],0))</f>
        <v>42934</v>
      </c>
      <c r="D4989">
        <f>SUMIF(Orders[Order ID], A4989, Orders[Sales])</f>
        <v>807.89800000000002</v>
      </c>
      <c r="I4989" t="s">
        <v>2839</v>
      </c>
      <c r="J4989" t="s">
        <v>2157</v>
      </c>
      <c r="K4989">
        <v>42934</v>
      </c>
      <c r="L4989">
        <v>807.89800000000002</v>
      </c>
    </row>
    <row r="4990" spans="1:12">
      <c r="A4990" t="str">
        <v>US-2017-165456</v>
      </c>
      <c r="B4990" t="str">
        <f>INDEX(Orders[Customer ID], MATCH(A4990, Orders[Order ID],0))</f>
        <v>TB-21625</v>
      </c>
      <c r="C4990" s="4">
        <f>INDEX(Orders[Order Date], MATCH(A4990, Orders[Order ID],0))</f>
        <v>43069</v>
      </c>
      <c r="D4990">
        <f>SUMIF(Orders[Order ID], A4990, Orders[Sales])</f>
        <v>1079.316</v>
      </c>
      <c r="I4990" t="s">
        <v>876</v>
      </c>
      <c r="J4990" t="s">
        <v>877</v>
      </c>
      <c r="K4990">
        <v>43069</v>
      </c>
      <c r="L4990">
        <v>1079.316</v>
      </c>
    </row>
    <row r="4991" spans="1:12">
      <c r="A4991" t="str">
        <v>US-2017-165869</v>
      </c>
      <c r="B4991" t="str">
        <f>INDEX(Orders[Customer ID], MATCH(A4991, Orders[Order ID],0))</f>
        <v>LS-17200</v>
      </c>
      <c r="C4991" s="4">
        <f>INDEX(Orders[Order Date], MATCH(A4991, Orders[Order ID],0))</f>
        <v>42947</v>
      </c>
      <c r="D4991">
        <f>SUMIF(Orders[Order ID], A4991, Orders[Sales])</f>
        <v>173.4</v>
      </c>
      <c r="I4991" t="s">
        <v>2738</v>
      </c>
      <c r="J4991" t="s">
        <v>2046</v>
      </c>
      <c r="K4991">
        <v>42947</v>
      </c>
      <c r="L4991">
        <v>173.4</v>
      </c>
    </row>
    <row r="4992" spans="1:12">
      <c r="A4992" t="str">
        <v>US-2017-165953</v>
      </c>
      <c r="B4992" t="str">
        <f>INDEX(Orders[Customer ID], MATCH(A4992, Orders[Order ID],0))</f>
        <v>EP-13915</v>
      </c>
      <c r="C4992" s="4">
        <f>INDEX(Orders[Order Date], MATCH(A4992, Orders[Order ID],0))</f>
        <v>42735</v>
      </c>
      <c r="D4992">
        <f>SUMIF(Orders[Order ID], A4992, Orders[Sales])</f>
        <v>71.096000000000004</v>
      </c>
      <c r="I4992" t="s">
        <v>3929</v>
      </c>
      <c r="J4992" t="s">
        <v>328</v>
      </c>
      <c r="K4992">
        <v>42735</v>
      </c>
      <c r="L4992">
        <v>71.096000000000004</v>
      </c>
    </row>
    <row r="4993" spans="1:12">
      <c r="A4993" t="str">
        <v>US-2017-166037</v>
      </c>
      <c r="B4993" t="str">
        <f>INDEX(Orders[Customer ID], MATCH(A4993, Orders[Order ID],0))</f>
        <v>CL-12700</v>
      </c>
      <c r="C4993" s="4">
        <f>INDEX(Orders[Order Date], MATCH(A4993, Orders[Order ID],0))</f>
        <v>42763</v>
      </c>
      <c r="D4993">
        <f>SUMIF(Orders[Order ID], A4993, Orders[Sales])</f>
        <v>449.91</v>
      </c>
      <c r="I4993" t="s">
        <v>3835</v>
      </c>
      <c r="J4993" t="s">
        <v>2234</v>
      </c>
      <c r="K4993">
        <v>42763</v>
      </c>
      <c r="L4993">
        <v>449.91</v>
      </c>
    </row>
    <row r="4994" spans="1:12">
      <c r="A4994" t="str">
        <v>US-2017-166233</v>
      </c>
      <c r="B4994" t="str">
        <f>INDEX(Orders[Customer ID], MATCH(A4994, Orders[Order ID],0))</f>
        <v>MO-17950</v>
      </c>
      <c r="C4994" s="4">
        <f>INDEX(Orders[Order Date], MATCH(A4994, Orders[Order ID],0))</f>
        <v>42919</v>
      </c>
      <c r="D4994">
        <f>SUMIF(Orders[Order ID], A4994, Orders[Sales])</f>
        <v>24</v>
      </c>
      <c r="I4994" t="s">
        <v>2937</v>
      </c>
      <c r="J4994" t="s">
        <v>2938</v>
      </c>
      <c r="K4994">
        <v>42919</v>
      </c>
      <c r="L4994">
        <v>24</v>
      </c>
    </row>
    <row r="4995" spans="1:12">
      <c r="A4995" t="str">
        <v>US-2017-166324</v>
      </c>
      <c r="B4995" t="str">
        <f>INDEX(Orders[Customer ID], MATCH(A4995, Orders[Order ID],0))</f>
        <v>BE-11455</v>
      </c>
      <c r="C4995" s="4">
        <f>INDEX(Orders[Order Date], MATCH(A4995, Orders[Order ID],0))</f>
        <v>42845</v>
      </c>
      <c r="D4995">
        <f>SUMIF(Orders[Order ID], A4995, Orders[Sales])</f>
        <v>979.62599999999998</v>
      </c>
      <c r="I4995" t="s">
        <v>3459</v>
      </c>
      <c r="J4995" t="s">
        <v>3460</v>
      </c>
      <c r="K4995">
        <v>42845</v>
      </c>
      <c r="L4995">
        <v>979.62599999999998</v>
      </c>
    </row>
    <row r="4996" spans="1:12">
      <c r="A4996" t="str">
        <v>US-2017-166394</v>
      </c>
      <c r="B4996" t="str">
        <f>INDEX(Orders[Customer ID], MATCH(A4996, Orders[Order ID],0))</f>
        <v>VM-21835</v>
      </c>
      <c r="C4996" s="4">
        <f>INDEX(Orders[Order Date], MATCH(A4996, Orders[Order ID],0))</f>
        <v>42982</v>
      </c>
      <c r="D4996">
        <f>SUMIF(Orders[Order ID], A4996, Orders[Sales])</f>
        <v>14.82</v>
      </c>
      <c r="I4996" t="s">
        <v>2440</v>
      </c>
      <c r="J4996" t="s">
        <v>2441</v>
      </c>
      <c r="K4996">
        <v>42982</v>
      </c>
      <c r="L4996">
        <v>14.82</v>
      </c>
    </row>
    <row r="4997" spans="1:12">
      <c r="A4997" t="str">
        <v>US-2017-166611</v>
      </c>
      <c r="B4997" t="str">
        <f>INDEX(Orders[Customer ID], MATCH(A4997, Orders[Order ID],0))</f>
        <v>CK-12760</v>
      </c>
      <c r="C4997" s="4">
        <f>INDEX(Orders[Order Date], MATCH(A4997, Orders[Order ID],0))</f>
        <v>42822</v>
      </c>
      <c r="D4997">
        <f>SUMIF(Orders[Order ID], A4997, Orders[Sales])</f>
        <v>68.742000000000004</v>
      </c>
      <c r="I4997" t="s">
        <v>3573</v>
      </c>
      <c r="J4997" t="s">
        <v>1861</v>
      </c>
      <c r="K4997">
        <v>42822</v>
      </c>
      <c r="L4997">
        <v>68.742000000000004</v>
      </c>
    </row>
    <row r="4998" spans="1:12">
      <c r="A4998" t="str">
        <v>US-2017-166688</v>
      </c>
      <c r="B4998" t="str">
        <f>INDEX(Orders[Customer ID], MATCH(A4998, Orders[Order ID],0))</f>
        <v>RD-19480</v>
      </c>
      <c r="C4998" s="4">
        <f>INDEX(Orders[Order Date], MATCH(A4998, Orders[Order ID],0))</f>
        <v>42875</v>
      </c>
      <c r="D4998">
        <f>SUMIF(Orders[Order ID], A4998, Orders[Sales])</f>
        <v>1196.316</v>
      </c>
      <c r="I4998" t="s">
        <v>3251</v>
      </c>
      <c r="J4998" t="s">
        <v>1753</v>
      </c>
      <c r="K4998">
        <v>42875</v>
      </c>
      <c r="L4998">
        <v>1196.316</v>
      </c>
    </row>
    <row r="4999" spans="1:12">
      <c r="A4999" t="str">
        <v>US-2017-167318</v>
      </c>
      <c r="B4999" t="str">
        <f>INDEX(Orders[Customer ID], MATCH(A4999, Orders[Order ID],0))</f>
        <v>GZ-14545</v>
      </c>
      <c r="C4999" s="4">
        <f>INDEX(Orders[Order Date], MATCH(A4999, Orders[Order ID],0))</f>
        <v>42942</v>
      </c>
      <c r="D4999">
        <f>SUMIF(Orders[Order ID], A4999, Orders[Sales])</f>
        <v>2012.3020000000001</v>
      </c>
      <c r="I4999" t="s">
        <v>2774</v>
      </c>
      <c r="J4999" t="s">
        <v>2775</v>
      </c>
      <c r="K4999">
        <v>42942</v>
      </c>
      <c r="L4999">
        <v>2012.3020000000001</v>
      </c>
    </row>
    <row r="5000" spans="1:12">
      <c r="A5000" t="str">
        <v>US-2017-167402</v>
      </c>
      <c r="B5000" t="str">
        <f>INDEX(Orders[Customer ID], MATCH(A5000, Orders[Order ID],0))</f>
        <v>CP-12085</v>
      </c>
      <c r="C5000" s="4">
        <f>INDEX(Orders[Order Date], MATCH(A5000, Orders[Order ID],0))</f>
        <v>42748</v>
      </c>
      <c r="D5000">
        <f>SUMIF(Orders[Order ID], A5000, Orders[Sales])</f>
        <v>4619.33</v>
      </c>
      <c r="I5000" t="s">
        <v>3899</v>
      </c>
      <c r="J5000" t="s">
        <v>1863</v>
      </c>
      <c r="K5000">
        <v>42748</v>
      </c>
      <c r="L5000">
        <v>4619.33</v>
      </c>
    </row>
    <row r="5001" spans="1:12">
      <c r="A5001" t="str">
        <v>US-2017-167570</v>
      </c>
      <c r="B5001" t="str">
        <f>INDEX(Orders[Customer ID], MATCH(A5001, Orders[Order ID],0))</f>
        <v>EG-13900</v>
      </c>
      <c r="C5001" s="4">
        <f>INDEX(Orders[Order Date], MATCH(A5001, Orders[Order ID],0))</f>
        <v>43077</v>
      </c>
      <c r="D5001">
        <f>SUMIF(Orders[Order ID], A5001, Orders[Sales])</f>
        <v>215.54400000000001</v>
      </c>
      <c r="I5001" t="s">
        <v>613</v>
      </c>
      <c r="J5001" t="s">
        <v>614</v>
      </c>
      <c r="K5001">
        <v>43077</v>
      </c>
      <c r="L5001">
        <v>215.54400000000001</v>
      </c>
    </row>
    <row r="5002" spans="1:12">
      <c r="A5002" t="str">
        <v>US-2017-167920</v>
      </c>
      <c r="B5002" t="str">
        <f>INDEX(Orders[Customer ID], MATCH(A5002, Orders[Order ID],0))</f>
        <v>JL-15835</v>
      </c>
      <c r="C5002" s="4">
        <f>INDEX(Orders[Order Date], MATCH(A5002, Orders[Order ID],0))</f>
        <v>43078</v>
      </c>
      <c r="D5002">
        <f>SUMIF(Orders[Order ID], A5002, Orders[Sales])</f>
        <v>1827.51</v>
      </c>
      <c r="I5002" t="s">
        <v>564</v>
      </c>
      <c r="J5002" t="s">
        <v>565</v>
      </c>
      <c r="K5002">
        <v>43078</v>
      </c>
      <c r="L5002">
        <v>1827.51</v>
      </c>
    </row>
    <row r="5003" spans="1:12">
      <c r="A5003" t="str">
        <v>US-2017-168116</v>
      </c>
      <c r="B5003" t="str">
        <f>INDEX(Orders[Customer ID], MATCH(A5003, Orders[Order ID],0))</f>
        <v>GT-14635</v>
      </c>
      <c r="C5003" s="4">
        <f>INDEX(Orders[Order Date], MATCH(A5003, Orders[Order ID],0))</f>
        <v>43043</v>
      </c>
      <c r="D5003">
        <f>SUMIF(Orders[Order ID], A5003, Orders[Sales])</f>
        <v>8167.4199999999992</v>
      </c>
      <c r="I5003" t="s">
        <v>1475</v>
      </c>
      <c r="J5003" t="s">
        <v>1476</v>
      </c>
      <c r="K5003">
        <v>43043</v>
      </c>
      <c r="L5003">
        <v>8167.4199999999992</v>
      </c>
    </row>
    <row r="5004" spans="1:12">
      <c r="A5004" t="str">
        <v>US-2017-168613</v>
      </c>
      <c r="B5004" t="str">
        <f>INDEX(Orders[Customer ID], MATCH(A5004, Orders[Order ID],0))</f>
        <v>GM-14440</v>
      </c>
      <c r="C5004" s="4">
        <f>INDEX(Orders[Order Date], MATCH(A5004, Orders[Order ID],0))</f>
        <v>43016</v>
      </c>
      <c r="D5004">
        <f>SUMIF(Orders[Order ID], A5004, Orders[Sales])</f>
        <v>145.76400000000001</v>
      </c>
      <c r="I5004" t="s">
        <v>1876</v>
      </c>
      <c r="J5004" t="s">
        <v>1877</v>
      </c>
      <c r="K5004">
        <v>43016</v>
      </c>
      <c r="L5004">
        <v>145.76400000000001</v>
      </c>
    </row>
    <row r="5005" spans="1:12">
      <c r="A5005" t="str">
        <v>US-2017-168690</v>
      </c>
      <c r="B5005" t="str">
        <f>INDEX(Orders[Customer ID], MATCH(A5005, Orders[Order ID],0))</f>
        <v>TS-21085</v>
      </c>
      <c r="C5005" s="4">
        <f>INDEX(Orders[Order Date], MATCH(A5005, Orders[Order ID],0))</f>
        <v>42742</v>
      </c>
      <c r="D5005">
        <f>SUMIF(Orders[Order ID], A5005, Orders[Sales])</f>
        <v>2.8079999999999998</v>
      </c>
      <c r="I5005" t="s">
        <v>3909</v>
      </c>
      <c r="J5005" t="s">
        <v>3910</v>
      </c>
      <c r="K5005">
        <v>42742</v>
      </c>
      <c r="L5005">
        <v>2.8079999999999998</v>
      </c>
    </row>
    <row r="5006" spans="1:12">
      <c r="A5006" t="str">
        <v>US-2017-168802</v>
      </c>
      <c r="B5006" t="str">
        <f>INDEX(Orders[Customer ID], MATCH(A5006, Orders[Order ID],0))</f>
        <v>JO-15145</v>
      </c>
      <c r="C5006" s="4">
        <f>INDEX(Orders[Order Date], MATCH(A5006, Orders[Order ID],0))</f>
        <v>43042</v>
      </c>
      <c r="D5006">
        <f>SUMIF(Orders[Order ID], A5006, Orders[Sales])</f>
        <v>18.367999999999999</v>
      </c>
      <c r="I5006" t="s">
        <v>1532</v>
      </c>
      <c r="J5006" t="s">
        <v>1533</v>
      </c>
      <c r="K5006">
        <v>43042</v>
      </c>
      <c r="L5006">
        <v>18.367999999999999</v>
      </c>
    </row>
    <row r="5007" spans="1:12">
      <c r="A5007" t="str">
        <v>US-2017-169320</v>
      </c>
      <c r="B5007" t="str">
        <f>INDEX(Orders[Customer ID], MATCH(A5007, Orders[Order ID],0))</f>
        <v>LH-16900</v>
      </c>
      <c r="C5007" s="4">
        <f>INDEX(Orders[Order Date], MATCH(A5007, Orders[Order ID],0))</f>
        <v>42939</v>
      </c>
      <c r="D5007">
        <f>SUMIF(Orders[Order ID], A5007, Orders[Sales])</f>
        <v>171.43</v>
      </c>
      <c r="I5007" t="s">
        <v>2791</v>
      </c>
      <c r="J5007" t="s">
        <v>556</v>
      </c>
      <c r="K5007">
        <v>42939</v>
      </c>
      <c r="L5007">
        <v>171.43</v>
      </c>
    </row>
    <row r="5008" spans="1:12">
      <c r="A5008" t="str">
        <v>US-2017-169488</v>
      </c>
      <c r="B5008" t="str">
        <f>INDEX(Orders[Customer ID], MATCH(A5008, Orders[Order ID],0))</f>
        <v>AA-10375</v>
      </c>
      <c r="C5008" s="4">
        <f>INDEX(Orders[Order Date], MATCH(A5008, Orders[Order ID],0))</f>
        <v>42985</v>
      </c>
      <c r="D5008">
        <f>SUMIF(Orders[Order ID], A5008, Orders[Sales])</f>
        <v>56.86</v>
      </c>
      <c r="I5008" t="s">
        <v>2407</v>
      </c>
      <c r="J5008" t="s">
        <v>463</v>
      </c>
      <c r="K5008">
        <v>42985</v>
      </c>
      <c r="L5008">
        <v>56.86</v>
      </c>
    </row>
    <row r="5009" spans="1:12">
      <c r="A5009" t="str">
        <v>US-2017-169502</v>
      </c>
      <c r="B5009" t="str">
        <f>INDEX(Orders[Customer ID], MATCH(A5009, Orders[Order ID],0))</f>
        <v>MG-17650</v>
      </c>
      <c r="C5009" s="4">
        <f>INDEX(Orders[Order Date], MATCH(A5009, Orders[Order ID],0))</f>
        <v>42975</v>
      </c>
      <c r="D5009">
        <f>SUMIF(Orders[Order ID], A5009, Orders[Sales])</f>
        <v>113.41</v>
      </c>
      <c r="I5009" t="s">
        <v>2540</v>
      </c>
      <c r="J5009" t="s">
        <v>826</v>
      </c>
      <c r="K5009">
        <v>42975</v>
      </c>
      <c r="L5009">
        <v>113.41</v>
      </c>
    </row>
    <row r="5010" spans="1:12">
      <c r="A5010" t="str">
        <v>US-2017-169551</v>
      </c>
      <c r="B5010" t="str">
        <f>INDEX(Orders[Customer ID], MATCH(A5010, Orders[Order ID],0))</f>
        <v>RL-19615</v>
      </c>
      <c r="C5010" s="4">
        <f>INDEX(Orders[Order Date], MATCH(A5010, Orders[Order ID],0))</f>
        <v>42923</v>
      </c>
      <c r="D5010">
        <f>SUMIF(Orders[Order ID], A5010, Orders[Sales])</f>
        <v>1344.838</v>
      </c>
      <c r="I5010" t="s">
        <v>2908</v>
      </c>
      <c r="J5010" t="s">
        <v>2517</v>
      </c>
      <c r="K5010">
        <v>42923</v>
      </c>
      <c r="L5010">
        <v>1344.838</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863"/>
  <sheetViews>
    <sheetView topLeftCell="A1818" workbookViewId="0">
      <selection sqref="A1:E1863"/>
    </sheetView>
  </sheetViews>
  <sheetFormatPr defaultColWidth="9" defaultRowHeight="15"/>
  <cols>
    <col min="1" max="1" width="9.28515625" customWidth="1"/>
    <col min="2" max="2" width="16.7109375" customWidth="1"/>
    <col min="3" max="3" width="14.5703125" customWidth="1"/>
    <col min="4" max="4" width="15" customWidth="1"/>
    <col min="5" max="5" width="119.28515625" customWidth="1"/>
  </cols>
  <sheetData>
    <row r="1" spans="1:5">
      <c r="A1" s="3" t="s">
        <v>0</v>
      </c>
      <c r="B1" s="6" t="s">
        <v>8</v>
      </c>
      <c r="C1" s="6" t="s">
        <v>7686</v>
      </c>
      <c r="D1" s="6" t="s">
        <v>7687</v>
      </c>
      <c r="E1" s="3" t="s">
        <v>7688</v>
      </c>
    </row>
    <row r="2" spans="1:5">
      <c r="A2">
        <v>1</v>
      </c>
      <c r="B2" t="s">
        <v>2578</v>
      </c>
      <c r="C2" t="s">
        <v>7689</v>
      </c>
      <c r="D2" t="s">
        <v>7690</v>
      </c>
      <c r="E2" t="s">
        <v>7691</v>
      </c>
    </row>
    <row r="3" spans="1:5">
      <c r="A3">
        <v>2</v>
      </c>
      <c r="B3" t="s">
        <v>881</v>
      </c>
      <c r="C3" t="s">
        <v>7689</v>
      </c>
      <c r="D3" t="s">
        <v>7692</v>
      </c>
      <c r="E3" t="s">
        <v>7693</v>
      </c>
    </row>
    <row r="4" spans="1:5">
      <c r="A4">
        <v>3</v>
      </c>
      <c r="B4" t="s">
        <v>3300</v>
      </c>
      <c r="C4" t="s">
        <v>7694</v>
      </c>
      <c r="D4" t="s">
        <v>7695</v>
      </c>
      <c r="E4" t="s">
        <v>7696</v>
      </c>
    </row>
    <row r="5" spans="1:5">
      <c r="A5">
        <v>4</v>
      </c>
      <c r="B5" t="s">
        <v>423</v>
      </c>
      <c r="C5" t="s">
        <v>7689</v>
      </c>
      <c r="D5" t="s">
        <v>7697</v>
      </c>
      <c r="E5" t="s">
        <v>7698</v>
      </c>
    </row>
    <row r="6" spans="1:5">
      <c r="A6">
        <v>5</v>
      </c>
      <c r="B6" t="s">
        <v>3912</v>
      </c>
      <c r="C6" t="s">
        <v>7694</v>
      </c>
      <c r="D6" t="s">
        <v>7699</v>
      </c>
      <c r="E6" t="s">
        <v>7700</v>
      </c>
    </row>
    <row r="7" spans="1:5">
      <c r="A7">
        <v>6</v>
      </c>
      <c r="B7" t="s">
        <v>657</v>
      </c>
      <c r="C7" t="s">
        <v>7689</v>
      </c>
      <c r="D7" t="s">
        <v>7701</v>
      </c>
      <c r="E7" t="s">
        <v>7702</v>
      </c>
    </row>
    <row r="8" spans="1:5">
      <c r="A8">
        <v>7</v>
      </c>
      <c r="B8" t="s">
        <v>2755</v>
      </c>
      <c r="C8" t="s">
        <v>7694</v>
      </c>
      <c r="D8" t="s">
        <v>7703</v>
      </c>
      <c r="E8" t="s">
        <v>7704</v>
      </c>
    </row>
    <row r="9" spans="1:5">
      <c r="A9">
        <v>8</v>
      </c>
      <c r="B9" t="s">
        <v>3825</v>
      </c>
      <c r="C9" t="s">
        <v>7705</v>
      </c>
      <c r="D9" t="s">
        <v>7706</v>
      </c>
      <c r="E9" t="s">
        <v>7707</v>
      </c>
    </row>
    <row r="10" spans="1:5">
      <c r="A10">
        <v>9</v>
      </c>
      <c r="B10" t="s">
        <v>2547</v>
      </c>
      <c r="C10" t="s">
        <v>7694</v>
      </c>
      <c r="D10" t="s">
        <v>7708</v>
      </c>
      <c r="E10" t="s">
        <v>7709</v>
      </c>
    </row>
    <row r="11" spans="1:5">
      <c r="A11">
        <v>10</v>
      </c>
      <c r="B11" t="s">
        <v>4069</v>
      </c>
      <c r="C11" t="s">
        <v>7694</v>
      </c>
      <c r="D11" t="s">
        <v>7710</v>
      </c>
      <c r="E11" t="s">
        <v>7711</v>
      </c>
    </row>
    <row r="12" spans="1:5">
      <c r="A12">
        <v>11</v>
      </c>
      <c r="B12" t="s">
        <v>1639</v>
      </c>
      <c r="C12" t="s">
        <v>7689</v>
      </c>
      <c r="D12" t="s">
        <v>7697</v>
      </c>
      <c r="E12" t="s">
        <v>7712</v>
      </c>
    </row>
    <row r="13" spans="1:5">
      <c r="A13">
        <v>12</v>
      </c>
      <c r="B13" t="s">
        <v>2406</v>
      </c>
      <c r="C13" t="s">
        <v>7705</v>
      </c>
      <c r="D13" t="s">
        <v>7706</v>
      </c>
      <c r="E13" t="s">
        <v>7713</v>
      </c>
    </row>
    <row r="14" spans="1:5">
      <c r="A14">
        <v>13</v>
      </c>
      <c r="B14" t="s">
        <v>3475</v>
      </c>
      <c r="C14" t="s">
        <v>7694</v>
      </c>
      <c r="D14" t="s">
        <v>7714</v>
      </c>
      <c r="E14" t="s">
        <v>7715</v>
      </c>
    </row>
    <row r="15" spans="1:5">
      <c r="A15">
        <v>14</v>
      </c>
      <c r="B15" t="s">
        <v>2746</v>
      </c>
      <c r="C15" t="s">
        <v>7694</v>
      </c>
      <c r="D15" t="s">
        <v>7708</v>
      </c>
      <c r="E15" t="s">
        <v>7716</v>
      </c>
    </row>
    <row r="16" spans="1:5">
      <c r="A16">
        <v>15</v>
      </c>
      <c r="B16" t="s">
        <v>1007</v>
      </c>
      <c r="C16" t="s">
        <v>7694</v>
      </c>
      <c r="D16" t="s">
        <v>7710</v>
      </c>
      <c r="E16" t="s">
        <v>7717</v>
      </c>
    </row>
    <row r="17" spans="1:5">
      <c r="A17">
        <v>16</v>
      </c>
      <c r="B17" t="s">
        <v>1409</v>
      </c>
      <c r="C17" t="s">
        <v>7694</v>
      </c>
      <c r="D17" t="s">
        <v>7708</v>
      </c>
      <c r="E17" t="s">
        <v>7718</v>
      </c>
    </row>
    <row r="18" spans="1:5">
      <c r="A18">
        <v>17</v>
      </c>
      <c r="B18" t="s">
        <v>4683</v>
      </c>
      <c r="C18" t="s">
        <v>7694</v>
      </c>
      <c r="D18" t="s">
        <v>7699</v>
      </c>
      <c r="E18" t="s">
        <v>7719</v>
      </c>
    </row>
    <row r="19" spans="1:5">
      <c r="A19">
        <v>18</v>
      </c>
      <c r="B19" t="s">
        <v>5607</v>
      </c>
      <c r="C19" t="s">
        <v>7694</v>
      </c>
      <c r="D19" t="s">
        <v>7699</v>
      </c>
      <c r="E19" t="s">
        <v>7720</v>
      </c>
    </row>
    <row r="20" spans="1:5">
      <c r="A20">
        <v>19</v>
      </c>
      <c r="B20" t="s">
        <v>3404</v>
      </c>
      <c r="C20" t="s">
        <v>7694</v>
      </c>
      <c r="D20" t="s">
        <v>7703</v>
      </c>
      <c r="E20" t="s">
        <v>7721</v>
      </c>
    </row>
    <row r="21" spans="1:5">
      <c r="A21">
        <v>20</v>
      </c>
      <c r="B21" t="s">
        <v>7212</v>
      </c>
      <c r="C21" t="s">
        <v>7705</v>
      </c>
      <c r="D21" t="s">
        <v>7706</v>
      </c>
      <c r="E21" t="s">
        <v>7722</v>
      </c>
    </row>
    <row r="22" spans="1:5">
      <c r="A22">
        <v>21</v>
      </c>
      <c r="B22" t="s">
        <v>2032</v>
      </c>
      <c r="C22" t="s">
        <v>7694</v>
      </c>
      <c r="D22" t="s">
        <v>7708</v>
      </c>
      <c r="E22" t="s">
        <v>7723</v>
      </c>
    </row>
    <row r="23" spans="1:5">
      <c r="A23">
        <v>22</v>
      </c>
      <c r="B23" t="s">
        <v>1576</v>
      </c>
      <c r="C23" t="s">
        <v>7694</v>
      </c>
      <c r="D23" t="s">
        <v>7703</v>
      </c>
      <c r="E23" t="s">
        <v>7724</v>
      </c>
    </row>
    <row r="24" spans="1:5">
      <c r="A24">
        <v>23</v>
      </c>
      <c r="B24" t="s">
        <v>1052</v>
      </c>
      <c r="C24" t="s">
        <v>7694</v>
      </c>
      <c r="D24" t="s">
        <v>7710</v>
      </c>
      <c r="E24" t="s">
        <v>7725</v>
      </c>
    </row>
    <row r="25" spans="1:5">
      <c r="A25">
        <v>24</v>
      </c>
      <c r="B25" t="s">
        <v>378</v>
      </c>
      <c r="C25" t="s">
        <v>7689</v>
      </c>
      <c r="D25" t="s">
        <v>7692</v>
      </c>
      <c r="E25" t="s">
        <v>7726</v>
      </c>
    </row>
    <row r="26" spans="1:5">
      <c r="A26">
        <v>25</v>
      </c>
      <c r="B26" t="s">
        <v>2430</v>
      </c>
      <c r="C26" t="s">
        <v>7694</v>
      </c>
      <c r="D26" t="s">
        <v>7708</v>
      </c>
      <c r="E26" t="s">
        <v>7727</v>
      </c>
    </row>
    <row r="27" spans="1:5">
      <c r="A27">
        <v>26</v>
      </c>
      <c r="B27" t="s">
        <v>2757</v>
      </c>
      <c r="C27" t="s">
        <v>7705</v>
      </c>
      <c r="D27" t="s">
        <v>7728</v>
      </c>
      <c r="E27" t="s">
        <v>7729</v>
      </c>
    </row>
    <row r="28" spans="1:5">
      <c r="A28">
        <v>27</v>
      </c>
      <c r="B28" t="s">
        <v>3141</v>
      </c>
      <c r="C28" t="s">
        <v>7689</v>
      </c>
      <c r="D28" t="s">
        <v>7690</v>
      </c>
      <c r="E28" t="s">
        <v>7730</v>
      </c>
    </row>
    <row r="29" spans="1:5">
      <c r="A29">
        <v>28</v>
      </c>
      <c r="B29" t="s">
        <v>1461</v>
      </c>
      <c r="C29" t="s">
        <v>7694</v>
      </c>
      <c r="D29" t="s">
        <v>7708</v>
      </c>
      <c r="E29" t="s">
        <v>7731</v>
      </c>
    </row>
    <row r="30" spans="1:5">
      <c r="A30">
        <v>29</v>
      </c>
      <c r="B30" t="s">
        <v>2007</v>
      </c>
      <c r="C30" t="s">
        <v>7689</v>
      </c>
      <c r="D30" t="s">
        <v>7701</v>
      </c>
      <c r="E30" t="s">
        <v>7732</v>
      </c>
    </row>
    <row r="31" spans="1:5">
      <c r="A31">
        <v>30</v>
      </c>
      <c r="B31" t="s">
        <v>2392</v>
      </c>
      <c r="C31" t="s">
        <v>7694</v>
      </c>
      <c r="D31" t="s">
        <v>7733</v>
      </c>
      <c r="E31" t="s">
        <v>7734</v>
      </c>
    </row>
    <row r="32" spans="1:5">
      <c r="A32">
        <v>31</v>
      </c>
      <c r="B32" t="s">
        <v>2862</v>
      </c>
      <c r="C32" t="s">
        <v>7694</v>
      </c>
      <c r="D32" t="s">
        <v>7703</v>
      </c>
      <c r="E32" t="s">
        <v>7735</v>
      </c>
    </row>
    <row r="33" spans="1:5">
      <c r="A33">
        <v>32</v>
      </c>
      <c r="B33" t="s">
        <v>3113</v>
      </c>
      <c r="C33" t="s">
        <v>7694</v>
      </c>
      <c r="D33" t="s">
        <v>7708</v>
      </c>
      <c r="E33" t="s">
        <v>7736</v>
      </c>
    </row>
    <row r="34" spans="1:5">
      <c r="A34">
        <v>33</v>
      </c>
      <c r="B34" t="s">
        <v>3456</v>
      </c>
      <c r="C34" t="s">
        <v>7694</v>
      </c>
      <c r="D34" t="s">
        <v>7703</v>
      </c>
      <c r="E34" t="s">
        <v>7737</v>
      </c>
    </row>
    <row r="35" spans="1:5">
      <c r="A35">
        <v>34</v>
      </c>
      <c r="B35" t="s">
        <v>1744</v>
      </c>
      <c r="C35" t="s">
        <v>7694</v>
      </c>
      <c r="D35" t="s">
        <v>7714</v>
      </c>
      <c r="E35" t="s">
        <v>7738</v>
      </c>
    </row>
    <row r="36" spans="1:5">
      <c r="A36">
        <v>35</v>
      </c>
      <c r="B36" t="s">
        <v>795</v>
      </c>
      <c r="C36" t="s">
        <v>7705</v>
      </c>
      <c r="D36" t="s">
        <v>7706</v>
      </c>
      <c r="E36" t="s">
        <v>7739</v>
      </c>
    </row>
    <row r="37" spans="1:5">
      <c r="A37">
        <v>36</v>
      </c>
      <c r="B37" t="s">
        <v>3222</v>
      </c>
      <c r="C37" t="s">
        <v>7689</v>
      </c>
      <c r="D37" t="s">
        <v>7701</v>
      </c>
      <c r="E37" t="s">
        <v>7740</v>
      </c>
    </row>
    <row r="38" spans="1:5">
      <c r="A38">
        <v>37</v>
      </c>
      <c r="B38" t="s">
        <v>3382</v>
      </c>
      <c r="C38" t="s">
        <v>7694</v>
      </c>
      <c r="D38" t="s">
        <v>7733</v>
      </c>
      <c r="E38" t="s">
        <v>7741</v>
      </c>
    </row>
    <row r="39" spans="1:5">
      <c r="A39">
        <v>38</v>
      </c>
      <c r="B39" t="s">
        <v>2244</v>
      </c>
      <c r="C39" t="s">
        <v>7689</v>
      </c>
      <c r="D39" t="s">
        <v>7690</v>
      </c>
      <c r="E39" t="s">
        <v>7742</v>
      </c>
    </row>
    <row r="40" spans="1:5">
      <c r="A40">
        <v>39</v>
      </c>
      <c r="B40" t="s">
        <v>2835</v>
      </c>
      <c r="C40" t="s">
        <v>7689</v>
      </c>
      <c r="D40" t="s">
        <v>7692</v>
      </c>
      <c r="E40" t="s">
        <v>7743</v>
      </c>
    </row>
    <row r="41" spans="1:5">
      <c r="A41">
        <v>40</v>
      </c>
      <c r="B41" t="s">
        <v>5564</v>
      </c>
      <c r="C41" t="s">
        <v>7705</v>
      </c>
      <c r="D41" t="s">
        <v>7706</v>
      </c>
      <c r="E41" t="s">
        <v>7744</v>
      </c>
    </row>
    <row r="42" spans="1:5">
      <c r="A42">
        <v>41</v>
      </c>
      <c r="B42" t="s">
        <v>2312</v>
      </c>
      <c r="C42" t="s">
        <v>7705</v>
      </c>
      <c r="D42" t="s">
        <v>7706</v>
      </c>
      <c r="E42" t="s">
        <v>7745</v>
      </c>
    </row>
    <row r="43" spans="1:5">
      <c r="A43">
        <v>42</v>
      </c>
      <c r="B43" t="s">
        <v>4365</v>
      </c>
      <c r="C43" t="s">
        <v>7694</v>
      </c>
      <c r="D43" t="s">
        <v>7699</v>
      </c>
      <c r="E43" t="s">
        <v>7746</v>
      </c>
    </row>
    <row r="44" spans="1:5">
      <c r="A44">
        <v>43</v>
      </c>
      <c r="B44" t="s">
        <v>2165</v>
      </c>
      <c r="C44" t="s">
        <v>7694</v>
      </c>
      <c r="D44" t="s">
        <v>7699</v>
      </c>
      <c r="E44" t="s">
        <v>7747</v>
      </c>
    </row>
    <row r="45" spans="1:5">
      <c r="A45">
        <v>44</v>
      </c>
      <c r="B45" t="s">
        <v>2417</v>
      </c>
      <c r="C45" t="s">
        <v>7705</v>
      </c>
      <c r="D45" t="s">
        <v>7728</v>
      </c>
      <c r="E45" t="s">
        <v>7748</v>
      </c>
    </row>
    <row r="46" spans="1:5">
      <c r="A46">
        <v>45</v>
      </c>
      <c r="B46" t="s">
        <v>297</v>
      </c>
      <c r="C46" t="s">
        <v>7694</v>
      </c>
      <c r="D46" t="s">
        <v>7708</v>
      </c>
      <c r="E46" t="s">
        <v>7749</v>
      </c>
    </row>
    <row r="47" spans="1:5">
      <c r="A47">
        <v>46</v>
      </c>
      <c r="B47" t="s">
        <v>4899</v>
      </c>
      <c r="C47" t="s">
        <v>7694</v>
      </c>
      <c r="D47" t="s">
        <v>7699</v>
      </c>
      <c r="E47" t="s">
        <v>7750</v>
      </c>
    </row>
    <row r="48" spans="1:5">
      <c r="A48">
        <v>47</v>
      </c>
      <c r="B48" t="s">
        <v>1623</v>
      </c>
      <c r="C48" t="s">
        <v>7705</v>
      </c>
      <c r="D48" t="s">
        <v>7728</v>
      </c>
      <c r="E48" t="s">
        <v>7751</v>
      </c>
    </row>
    <row r="49" spans="1:5">
      <c r="A49">
        <v>48</v>
      </c>
      <c r="B49" t="s">
        <v>1267</v>
      </c>
      <c r="C49" t="s">
        <v>7705</v>
      </c>
      <c r="D49" t="s">
        <v>7706</v>
      </c>
      <c r="E49" t="s">
        <v>7752</v>
      </c>
    </row>
    <row r="50" spans="1:5">
      <c r="A50">
        <v>49</v>
      </c>
      <c r="B50" t="s">
        <v>3626</v>
      </c>
      <c r="C50" t="s">
        <v>7694</v>
      </c>
      <c r="D50" t="s">
        <v>7708</v>
      </c>
      <c r="E50" t="s">
        <v>7753</v>
      </c>
    </row>
    <row r="51" spans="1:5">
      <c r="A51">
        <v>50</v>
      </c>
      <c r="B51" t="s">
        <v>2902</v>
      </c>
      <c r="C51" t="s">
        <v>7694</v>
      </c>
      <c r="D51" t="s">
        <v>7695</v>
      </c>
      <c r="E51" t="s">
        <v>7754</v>
      </c>
    </row>
    <row r="52" spans="1:5">
      <c r="A52">
        <v>51</v>
      </c>
      <c r="B52" t="s">
        <v>2022</v>
      </c>
      <c r="C52" t="s">
        <v>7689</v>
      </c>
      <c r="D52" t="s">
        <v>7701</v>
      </c>
      <c r="E52" t="s">
        <v>7755</v>
      </c>
    </row>
    <row r="53" spans="1:5">
      <c r="A53">
        <v>52</v>
      </c>
      <c r="B53" t="s">
        <v>1375</v>
      </c>
      <c r="C53" t="s">
        <v>7689</v>
      </c>
      <c r="D53" t="s">
        <v>7692</v>
      </c>
      <c r="E53" t="s">
        <v>7756</v>
      </c>
    </row>
    <row r="54" spans="1:5">
      <c r="A54">
        <v>53</v>
      </c>
      <c r="B54" t="s">
        <v>2161</v>
      </c>
      <c r="C54" t="s">
        <v>7694</v>
      </c>
      <c r="D54" t="s">
        <v>7757</v>
      </c>
      <c r="E54" t="s">
        <v>7758</v>
      </c>
    </row>
    <row r="55" spans="1:5">
      <c r="A55">
        <v>54</v>
      </c>
      <c r="B55" t="s">
        <v>2197</v>
      </c>
      <c r="C55" t="s">
        <v>7705</v>
      </c>
      <c r="D55" t="s">
        <v>7706</v>
      </c>
      <c r="E55" t="s">
        <v>7759</v>
      </c>
    </row>
    <row r="56" spans="1:5">
      <c r="A56">
        <v>55</v>
      </c>
      <c r="B56" t="s">
        <v>852</v>
      </c>
      <c r="C56" t="s">
        <v>7694</v>
      </c>
      <c r="D56" t="s">
        <v>7699</v>
      </c>
      <c r="E56" t="s">
        <v>7760</v>
      </c>
    </row>
    <row r="57" spans="1:5">
      <c r="A57">
        <v>56</v>
      </c>
      <c r="B57" t="s">
        <v>4593</v>
      </c>
      <c r="C57" t="s">
        <v>7694</v>
      </c>
      <c r="D57" t="s">
        <v>7714</v>
      </c>
      <c r="E57" t="s">
        <v>7761</v>
      </c>
    </row>
    <row r="58" spans="1:5">
      <c r="A58">
        <v>57</v>
      </c>
      <c r="B58" t="s">
        <v>83</v>
      </c>
      <c r="C58" t="s">
        <v>7689</v>
      </c>
      <c r="D58" t="s">
        <v>7692</v>
      </c>
      <c r="E58" t="s">
        <v>7762</v>
      </c>
    </row>
    <row r="59" spans="1:5">
      <c r="A59">
        <v>58</v>
      </c>
      <c r="B59" t="s">
        <v>5060</v>
      </c>
      <c r="C59" t="s">
        <v>7694</v>
      </c>
      <c r="D59" t="s">
        <v>7714</v>
      </c>
      <c r="E59" t="s">
        <v>7763</v>
      </c>
    </row>
    <row r="60" spans="1:5">
      <c r="A60">
        <v>59</v>
      </c>
      <c r="B60" t="s">
        <v>2180</v>
      </c>
      <c r="C60" t="s">
        <v>7694</v>
      </c>
      <c r="D60" t="s">
        <v>7708</v>
      </c>
      <c r="E60" t="s">
        <v>7764</v>
      </c>
    </row>
    <row r="61" spans="1:5">
      <c r="A61">
        <v>60</v>
      </c>
      <c r="B61" t="s">
        <v>757</v>
      </c>
      <c r="C61" t="s">
        <v>7694</v>
      </c>
      <c r="D61" t="s">
        <v>7703</v>
      </c>
      <c r="E61" t="s">
        <v>7765</v>
      </c>
    </row>
    <row r="62" spans="1:5">
      <c r="A62">
        <v>61</v>
      </c>
      <c r="B62" t="s">
        <v>2126</v>
      </c>
      <c r="C62" t="s">
        <v>7705</v>
      </c>
      <c r="D62" t="s">
        <v>7728</v>
      </c>
      <c r="E62" t="s">
        <v>7766</v>
      </c>
    </row>
    <row r="63" spans="1:5">
      <c r="A63">
        <v>62</v>
      </c>
      <c r="B63" t="s">
        <v>1803</v>
      </c>
      <c r="C63" t="s">
        <v>7694</v>
      </c>
      <c r="D63" t="s">
        <v>7708</v>
      </c>
      <c r="E63" t="s">
        <v>7767</v>
      </c>
    </row>
    <row r="64" spans="1:5">
      <c r="A64">
        <v>63</v>
      </c>
      <c r="B64" t="s">
        <v>3034</v>
      </c>
      <c r="C64" t="s">
        <v>7694</v>
      </c>
      <c r="D64" t="s">
        <v>7714</v>
      </c>
      <c r="E64" t="s">
        <v>7768</v>
      </c>
    </row>
    <row r="65" spans="1:5">
      <c r="A65">
        <v>64</v>
      </c>
      <c r="B65" t="s">
        <v>3413</v>
      </c>
      <c r="C65" t="s">
        <v>7689</v>
      </c>
      <c r="D65" t="s">
        <v>7701</v>
      </c>
      <c r="E65" t="s">
        <v>7769</v>
      </c>
    </row>
    <row r="66" spans="1:5">
      <c r="A66">
        <v>65</v>
      </c>
      <c r="B66" t="s">
        <v>123</v>
      </c>
      <c r="C66" t="s">
        <v>7689</v>
      </c>
      <c r="D66" t="s">
        <v>7692</v>
      </c>
      <c r="E66" t="s">
        <v>7770</v>
      </c>
    </row>
    <row r="67" spans="1:5">
      <c r="A67">
        <v>66</v>
      </c>
      <c r="B67" t="s">
        <v>6799</v>
      </c>
      <c r="C67" t="s">
        <v>7694</v>
      </c>
      <c r="D67" t="s">
        <v>7703</v>
      </c>
      <c r="E67" t="s">
        <v>7771</v>
      </c>
    </row>
    <row r="68" spans="1:5">
      <c r="A68">
        <v>67</v>
      </c>
      <c r="B68" t="s">
        <v>2925</v>
      </c>
      <c r="C68" t="s">
        <v>7705</v>
      </c>
      <c r="D68" t="s">
        <v>7706</v>
      </c>
      <c r="E68" t="s">
        <v>7772</v>
      </c>
    </row>
    <row r="69" spans="1:5">
      <c r="A69">
        <v>68</v>
      </c>
      <c r="B69" t="s">
        <v>4107</v>
      </c>
      <c r="C69" t="s">
        <v>7694</v>
      </c>
      <c r="D69" t="s">
        <v>7714</v>
      </c>
      <c r="E69" t="s">
        <v>7773</v>
      </c>
    </row>
    <row r="70" spans="1:5">
      <c r="A70">
        <v>69</v>
      </c>
      <c r="B70" t="s">
        <v>2965</v>
      </c>
      <c r="C70" t="s">
        <v>7694</v>
      </c>
      <c r="D70" t="s">
        <v>7708</v>
      </c>
      <c r="E70" t="s">
        <v>7774</v>
      </c>
    </row>
    <row r="71" spans="1:5">
      <c r="A71">
        <v>70</v>
      </c>
      <c r="B71" t="s">
        <v>2265</v>
      </c>
      <c r="C71" t="s">
        <v>7694</v>
      </c>
      <c r="D71" t="s">
        <v>7714</v>
      </c>
      <c r="E71" t="s">
        <v>7775</v>
      </c>
    </row>
    <row r="72" spans="1:5">
      <c r="A72">
        <v>71</v>
      </c>
      <c r="B72" t="s">
        <v>2838</v>
      </c>
      <c r="C72" t="s">
        <v>7689</v>
      </c>
      <c r="D72" t="s">
        <v>7692</v>
      </c>
      <c r="E72" t="s">
        <v>7776</v>
      </c>
    </row>
    <row r="73" spans="1:5">
      <c r="A73">
        <v>72</v>
      </c>
      <c r="B73" t="s">
        <v>195</v>
      </c>
      <c r="C73" t="s">
        <v>7689</v>
      </c>
      <c r="D73" t="s">
        <v>7701</v>
      </c>
      <c r="E73" t="s">
        <v>7777</v>
      </c>
    </row>
    <row r="74" spans="1:5">
      <c r="A74">
        <v>73</v>
      </c>
      <c r="B74" t="s">
        <v>204</v>
      </c>
      <c r="C74" t="s">
        <v>7694</v>
      </c>
      <c r="D74" t="s">
        <v>7699</v>
      </c>
      <c r="E74" t="s">
        <v>7778</v>
      </c>
    </row>
    <row r="75" spans="1:5">
      <c r="A75">
        <v>74</v>
      </c>
      <c r="B75" t="s">
        <v>523</v>
      </c>
      <c r="C75" t="s">
        <v>7694</v>
      </c>
      <c r="D75" t="s">
        <v>7708</v>
      </c>
      <c r="E75" t="s">
        <v>7779</v>
      </c>
    </row>
    <row r="76" spans="1:5">
      <c r="A76">
        <v>75</v>
      </c>
      <c r="B76" t="s">
        <v>524</v>
      </c>
      <c r="C76" t="s">
        <v>7689</v>
      </c>
      <c r="D76" t="s">
        <v>7701</v>
      </c>
      <c r="E76" t="s">
        <v>7780</v>
      </c>
    </row>
    <row r="77" spans="1:5">
      <c r="A77">
        <v>76</v>
      </c>
      <c r="B77" t="s">
        <v>525</v>
      </c>
      <c r="C77" t="s">
        <v>7694</v>
      </c>
      <c r="D77" t="s">
        <v>7699</v>
      </c>
      <c r="E77" t="s">
        <v>7781</v>
      </c>
    </row>
    <row r="78" spans="1:5">
      <c r="A78">
        <v>77</v>
      </c>
      <c r="B78" t="s">
        <v>6581</v>
      </c>
      <c r="C78" t="s">
        <v>7689</v>
      </c>
      <c r="D78" t="s">
        <v>7701</v>
      </c>
      <c r="E78" t="s">
        <v>7782</v>
      </c>
    </row>
    <row r="79" spans="1:5">
      <c r="A79">
        <v>78</v>
      </c>
      <c r="B79" t="s">
        <v>1424</v>
      </c>
      <c r="C79" t="s">
        <v>7694</v>
      </c>
      <c r="D79" t="s">
        <v>7710</v>
      </c>
      <c r="E79" t="s">
        <v>7783</v>
      </c>
    </row>
    <row r="80" spans="1:5">
      <c r="A80">
        <v>79</v>
      </c>
      <c r="B80" t="s">
        <v>4635</v>
      </c>
      <c r="C80" t="s">
        <v>7694</v>
      </c>
      <c r="D80" t="s">
        <v>7708</v>
      </c>
      <c r="E80" t="s">
        <v>7784</v>
      </c>
    </row>
    <row r="81" spans="1:5">
      <c r="A81">
        <v>80</v>
      </c>
      <c r="B81" t="s">
        <v>2456</v>
      </c>
      <c r="C81" t="s">
        <v>7694</v>
      </c>
      <c r="D81" t="s">
        <v>7703</v>
      </c>
      <c r="E81" t="s">
        <v>7785</v>
      </c>
    </row>
    <row r="82" spans="1:5">
      <c r="A82">
        <v>81</v>
      </c>
      <c r="B82" t="s">
        <v>2526</v>
      </c>
      <c r="C82" t="s">
        <v>7694</v>
      </c>
      <c r="D82" t="s">
        <v>7699</v>
      </c>
      <c r="E82" t="s">
        <v>7786</v>
      </c>
    </row>
    <row r="83" spans="1:5">
      <c r="A83">
        <v>82</v>
      </c>
      <c r="B83" t="s">
        <v>2202</v>
      </c>
      <c r="C83" t="s">
        <v>7694</v>
      </c>
      <c r="D83" t="s">
        <v>7733</v>
      </c>
      <c r="E83" t="s">
        <v>7787</v>
      </c>
    </row>
    <row r="84" spans="1:5">
      <c r="A84">
        <v>83</v>
      </c>
      <c r="B84" t="s">
        <v>1246</v>
      </c>
      <c r="C84" t="s">
        <v>7694</v>
      </c>
      <c r="D84" t="s">
        <v>7699</v>
      </c>
      <c r="E84" t="s">
        <v>7788</v>
      </c>
    </row>
    <row r="85" spans="1:5">
      <c r="A85">
        <v>84</v>
      </c>
      <c r="B85" t="s">
        <v>3203</v>
      </c>
      <c r="C85" t="s">
        <v>7689</v>
      </c>
      <c r="D85" t="s">
        <v>7692</v>
      </c>
      <c r="E85" t="s">
        <v>7789</v>
      </c>
    </row>
    <row r="86" spans="1:5">
      <c r="A86">
        <v>85</v>
      </c>
      <c r="B86" t="s">
        <v>448</v>
      </c>
      <c r="C86" t="s">
        <v>7705</v>
      </c>
      <c r="D86" t="s">
        <v>7728</v>
      </c>
      <c r="E86" t="s">
        <v>7790</v>
      </c>
    </row>
    <row r="87" spans="1:5">
      <c r="A87">
        <v>86</v>
      </c>
      <c r="B87" t="s">
        <v>1646</v>
      </c>
      <c r="C87" t="s">
        <v>7694</v>
      </c>
      <c r="D87" t="s">
        <v>7695</v>
      </c>
      <c r="E87" t="s">
        <v>7791</v>
      </c>
    </row>
    <row r="88" spans="1:5">
      <c r="A88">
        <v>87</v>
      </c>
      <c r="B88" t="s">
        <v>1051</v>
      </c>
      <c r="C88" t="s">
        <v>7694</v>
      </c>
      <c r="D88" t="s">
        <v>7699</v>
      </c>
      <c r="E88" t="s">
        <v>7792</v>
      </c>
    </row>
    <row r="89" spans="1:5">
      <c r="A89">
        <v>88</v>
      </c>
      <c r="B89" t="s">
        <v>4648</v>
      </c>
      <c r="C89" t="s">
        <v>7694</v>
      </c>
      <c r="D89" t="s">
        <v>7703</v>
      </c>
      <c r="E89" t="s">
        <v>7793</v>
      </c>
    </row>
    <row r="90" spans="1:5">
      <c r="A90">
        <v>89</v>
      </c>
      <c r="B90" t="s">
        <v>625</v>
      </c>
      <c r="C90" t="s">
        <v>7694</v>
      </c>
      <c r="D90" t="s">
        <v>7714</v>
      </c>
      <c r="E90" t="s">
        <v>7794</v>
      </c>
    </row>
    <row r="91" spans="1:5">
      <c r="A91">
        <v>90</v>
      </c>
      <c r="B91" t="s">
        <v>2859</v>
      </c>
      <c r="C91" t="s">
        <v>7694</v>
      </c>
      <c r="D91" t="s">
        <v>7714</v>
      </c>
      <c r="E91" t="s">
        <v>7795</v>
      </c>
    </row>
    <row r="92" spans="1:5">
      <c r="A92">
        <v>91</v>
      </c>
      <c r="B92" t="s">
        <v>2951</v>
      </c>
      <c r="C92" t="s">
        <v>7689</v>
      </c>
      <c r="D92" t="s">
        <v>7701</v>
      </c>
      <c r="E92" t="s">
        <v>7796</v>
      </c>
    </row>
    <row r="93" spans="1:5">
      <c r="A93">
        <v>92</v>
      </c>
      <c r="B93" t="s">
        <v>3022</v>
      </c>
      <c r="C93" t="s">
        <v>7694</v>
      </c>
      <c r="D93" t="s">
        <v>7708</v>
      </c>
      <c r="E93" t="s">
        <v>7797</v>
      </c>
    </row>
    <row r="94" spans="1:5">
      <c r="A94">
        <v>93</v>
      </c>
      <c r="B94" t="s">
        <v>1412</v>
      </c>
      <c r="C94" t="s">
        <v>7694</v>
      </c>
      <c r="D94" t="s">
        <v>7708</v>
      </c>
      <c r="E94" t="s">
        <v>7798</v>
      </c>
    </row>
    <row r="95" spans="1:5">
      <c r="A95">
        <v>94</v>
      </c>
      <c r="B95" t="s">
        <v>1088</v>
      </c>
      <c r="C95" t="s">
        <v>7689</v>
      </c>
      <c r="D95" t="s">
        <v>7701</v>
      </c>
      <c r="E95" t="s">
        <v>7799</v>
      </c>
    </row>
    <row r="96" spans="1:5">
      <c r="A96">
        <v>95</v>
      </c>
      <c r="B96" t="s">
        <v>3048</v>
      </c>
      <c r="C96" t="s">
        <v>7694</v>
      </c>
      <c r="D96" t="s">
        <v>7708</v>
      </c>
      <c r="E96" t="s">
        <v>7800</v>
      </c>
    </row>
    <row r="97" spans="1:5">
      <c r="A97">
        <v>96</v>
      </c>
      <c r="B97" t="s">
        <v>809</v>
      </c>
      <c r="C97" t="s">
        <v>7694</v>
      </c>
      <c r="D97" t="s">
        <v>7710</v>
      </c>
      <c r="E97" t="s">
        <v>7801</v>
      </c>
    </row>
    <row r="98" spans="1:5">
      <c r="A98">
        <v>97</v>
      </c>
      <c r="B98" t="s">
        <v>2745</v>
      </c>
      <c r="C98" t="s">
        <v>7694</v>
      </c>
      <c r="D98" t="s">
        <v>7714</v>
      </c>
      <c r="E98" t="s">
        <v>7802</v>
      </c>
    </row>
    <row r="99" spans="1:5">
      <c r="A99">
        <v>98</v>
      </c>
      <c r="B99" t="s">
        <v>875</v>
      </c>
      <c r="C99" t="s">
        <v>7705</v>
      </c>
      <c r="D99" t="s">
        <v>7728</v>
      </c>
      <c r="E99" t="s">
        <v>7803</v>
      </c>
    </row>
    <row r="100" spans="1:5">
      <c r="A100">
        <v>99</v>
      </c>
      <c r="B100" t="s">
        <v>3747</v>
      </c>
      <c r="C100" t="s">
        <v>7694</v>
      </c>
      <c r="D100" t="s">
        <v>7708</v>
      </c>
      <c r="E100" t="s">
        <v>7804</v>
      </c>
    </row>
    <row r="101" spans="1:5">
      <c r="A101">
        <v>100</v>
      </c>
      <c r="B101" t="s">
        <v>4154</v>
      </c>
      <c r="C101" t="s">
        <v>7694</v>
      </c>
      <c r="D101" t="s">
        <v>7714</v>
      </c>
      <c r="E101" t="s">
        <v>7805</v>
      </c>
    </row>
    <row r="102" spans="1:5">
      <c r="A102">
        <v>101</v>
      </c>
      <c r="B102" t="s">
        <v>2694</v>
      </c>
      <c r="C102" t="s">
        <v>7705</v>
      </c>
      <c r="D102" t="s">
        <v>7728</v>
      </c>
      <c r="E102" t="s">
        <v>7806</v>
      </c>
    </row>
    <row r="103" spans="1:5">
      <c r="A103">
        <v>102</v>
      </c>
      <c r="B103" t="s">
        <v>3556</v>
      </c>
      <c r="C103" t="s">
        <v>7689</v>
      </c>
      <c r="D103" t="s">
        <v>7701</v>
      </c>
      <c r="E103" t="s">
        <v>7807</v>
      </c>
    </row>
    <row r="104" spans="1:5">
      <c r="A104">
        <v>103</v>
      </c>
      <c r="B104" t="s">
        <v>2151</v>
      </c>
      <c r="C104" t="s">
        <v>7694</v>
      </c>
      <c r="D104" t="s">
        <v>7708</v>
      </c>
      <c r="E104" t="s">
        <v>7808</v>
      </c>
    </row>
    <row r="105" spans="1:5">
      <c r="A105">
        <v>104</v>
      </c>
      <c r="B105" t="s">
        <v>1017</v>
      </c>
      <c r="C105" t="s">
        <v>7705</v>
      </c>
      <c r="D105" t="s">
        <v>7728</v>
      </c>
      <c r="E105" t="s">
        <v>7809</v>
      </c>
    </row>
    <row r="106" spans="1:5">
      <c r="A106">
        <v>105</v>
      </c>
      <c r="B106" t="s">
        <v>1018</v>
      </c>
      <c r="C106" t="s">
        <v>7705</v>
      </c>
      <c r="D106" t="s">
        <v>7706</v>
      </c>
      <c r="E106" t="s">
        <v>7810</v>
      </c>
    </row>
    <row r="107" spans="1:5">
      <c r="A107">
        <v>106</v>
      </c>
      <c r="B107" t="s">
        <v>1019</v>
      </c>
      <c r="C107" t="s">
        <v>7694</v>
      </c>
      <c r="D107" t="s">
        <v>7703</v>
      </c>
      <c r="E107" t="s">
        <v>7811</v>
      </c>
    </row>
    <row r="108" spans="1:5">
      <c r="A108">
        <v>107</v>
      </c>
      <c r="B108" t="s">
        <v>229</v>
      </c>
      <c r="C108" t="s">
        <v>7705</v>
      </c>
      <c r="D108" t="s">
        <v>7728</v>
      </c>
      <c r="E108" t="s">
        <v>7812</v>
      </c>
    </row>
    <row r="109" spans="1:5">
      <c r="A109">
        <v>108</v>
      </c>
      <c r="B109" t="s">
        <v>116</v>
      </c>
      <c r="C109" t="s">
        <v>7689</v>
      </c>
      <c r="D109" t="s">
        <v>7701</v>
      </c>
      <c r="E109" t="s">
        <v>7813</v>
      </c>
    </row>
    <row r="110" spans="1:5">
      <c r="A110">
        <v>109</v>
      </c>
      <c r="B110" t="s">
        <v>2195</v>
      </c>
      <c r="C110" t="s">
        <v>7694</v>
      </c>
      <c r="D110" t="s">
        <v>7703</v>
      </c>
      <c r="E110" t="s">
        <v>7814</v>
      </c>
    </row>
    <row r="111" spans="1:5">
      <c r="A111">
        <v>110</v>
      </c>
      <c r="B111" t="s">
        <v>3622</v>
      </c>
      <c r="C111" t="s">
        <v>7694</v>
      </c>
      <c r="D111" t="s">
        <v>7708</v>
      </c>
      <c r="E111" t="s">
        <v>7815</v>
      </c>
    </row>
    <row r="112" spans="1:5">
      <c r="A112">
        <v>111</v>
      </c>
      <c r="B112" t="s">
        <v>1844</v>
      </c>
      <c r="C112" t="s">
        <v>7694</v>
      </c>
      <c r="D112" t="s">
        <v>7757</v>
      </c>
      <c r="E112" t="s">
        <v>7816</v>
      </c>
    </row>
    <row r="113" spans="1:5">
      <c r="A113">
        <v>112</v>
      </c>
      <c r="B113" t="s">
        <v>3355</v>
      </c>
      <c r="C113" t="s">
        <v>7694</v>
      </c>
      <c r="D113" t="s">
        <v>7733</v>
      </c>
      <c r="E113" t="s">
        <v>7817</v>
      </c>
    </row>
    <row r="114" spans="1:5">
      <c r="A114">
        <v>113</v>
      </c>
      <c r="B114" t="s">
        <v>549</v>
      </c>
      <c r="C114" t="s">
        <v>7694</v>
      </c>
      <c r="D114" t="s">
        <v>7714</v>
      </c>
      <c r="E114" t="s">
        <v>7818</v>
      </c>
    </row>
    <row r="115" spans="1:5">
      <c r="A115">
        <v>114</v>
      </c>
      <c r="B115" t="s">
        <v>3326</v>
      </c>
      <c r="C115" t="s">
        <v>7694</v>
      </c>
      <c r="D115" t="s">
        <v>7733</v>
      </c>
      <c r="E115" t="s">
        <v>7819</v>
      </c>
    </row>
    <row r="116" spans="1:5">
      <c r="A116">
        <v>115</v>
      </c>
      <c r="B116" t="s">
        <v>2586</v>
      </c>
      <c r="C116" t="s">
        <v>7689</v>
      </c>
      <c r="D116" t="s">
        <v>7697</v>
      </c>
      <c r="E116" t="s">
        <v>7820</v>
      </c>
    </row>
    <row r="117" spans="1:5">
      <c r="A117">
        <v>116</v>
      </c>
      <c r="B117" t="s">
        <v>762</v>
      </c>
      <c r="C117" t="s">
        <v>7694</v>
      </c>
      <c r="D117" t="s">
        <v>7708</v>
      </c>
      <c r="E117" t="s">
        <v>7821</v>
      </c>
    </row>
    <row r="118" spans="1:5">
      <c r="A118">
        <v>117</v>
      </c>
      <c r="B118" t="s">
        <v>3846</v>
      </c>
      <c r="C118" t="s">
        <v>7689</v>
      </c>
      <c r="D118" t="s">
        <v>7701</v>
      </c>
      <c r="E118" t="s">
        <v>7822</v>
      </c>
    </row>
    <row r="119" spans="1:5">
      <c r="A119">
        <v>118</v>
      </c>
      <c r="B119" t="s">
        <v>1166</v>
      </c>
      <c r="C119" t="s">
        <v>7694</v>
      </c>
      <c r="D119" t="s">
        <v>7699</v>
      </c>
      <c r="E119" t="s">
        <v>7823</v>
      </c>
    </row>
    <row r="120" spans="1:5">
      <c r="A120">
        <v>119</v>
      </c>
      <c r="B120" t="s">
        <v>1683</v>
      </c>
      <c r="C120" t="s">
        <v>7694</v>
      </c>
      <c r="D120" t="s">
        <v>7733</v>
      </c>
      <c r="E120" t="s">
        <v>7824</v>
      </c>
    </row>
    <row r="121" spans="1:5">
      <c r="A121">
        <v>120</v>
      </c>
      <c r="B121" t="s">
        <v>3773</v>
      </c>
      <c r="C121" t="s">
        <v>7705</v>
      </c>
      <c r="D121" t="s">
        <v>7706</v>
      </c>
      <c r="E121" t="s">
        <v>7825</v>
      </c>
    </row>
    <row r="122" spans="1:5">
      <c r="A122">
        <v>121</v>
      </c>
      <c r="B122" t="s">
        <v>3584</v>
      </c>
      <c r="C122" t="s">
        <v>7689</v>
      </c>
      <c r="D122" t="s">
        <v>7692</v>
      </c>
      <c r="E122" t="s">
        <v>7826</v>
      </c>
    </row>
    <row r="123" spans="1:5">
      <c r="A123">
        <v>122</v>
      </c>
      <c r="B123" t="s">
        <v>230</v>
      </c>
      <c r="C123" t="s">
        <v>7689</v>
      </c>
      <c r="D123" t="s">
        <v>7697</v>
      </c>
      <c r="E123" t="s">
        <v>7827</v>
      </c>
    </row>
    <row r="124" spans="1:5">
      <c r="A124">
        <v>123</v>
      </c>
      <c r="B124" t="s">
        <v>568</v>
      </c>
      <c r="C124" t="s">
        <v>7694</v>
      </c>
      <c r="D124" t="s">
        <v>7708</v>
      </c>
      <c r="E124" t="s">
        <v>7828</v>
      </c>
    </row>
    <row r="125" spans="1:5">
      <c r="A125">
        <v>124</v>
      </c>
      <c r="B125" t="s">
        <v>1454</v>
      </c>
      <c r="C125" t="s">
        <v>7694</v>
      </c>
      <c r="D125" t="s">
        <v>7699</v>
      </c>
      <c r="E125" t="s">
        <v>7829</v>
      </c>
    </row>
    <row r="126" spans="1:5">
      <c r="A126">
        <v>126</v>
      </c>
      <c r="B126" t="s">
        <v>4371</v>
      </c>
      <c r="C126" t="s">
        <v>7689</v>
      </c>
      <c r="D126" t="s">
        <v>7701</v>
      </c>
      <c r="E126" t="s">
        <v>7830</v>
      </c>
    </row>
    <row r="127" spans="1:5">
      <c r="A127">
        <v>127</v>
      </c>
      <c r="B127" t="s">
        <v>2919</v>
      </c>
      <c r="C127" t="s">
        <v>7705</v>
      </c>
      <c r="D127" t="s">
        <v>7706</v>
      </c>
      <c r="E127" t="s">
        <v>7831</v>
      </c>
    </row>
    <row r="128" spans="1:5">
      <c r="A128">
        <v>128</v>
      </c>
      <c r="B128" t="s">
        <v>958</v>
      </c>
      <c r="C128" t="s">
        <v>7694</v>
      </c>
      <c r="D128" t="s">
        <v>7714</v>
      </c>
      <c r="E128" t="s">
        <v>7832</v>
      </c>
    </row>
    <row r="129" spans="1:5">
      <c r="A129">
        <v>129</v>
      </c>
      <c r="B129" t="s">
        <v>1918</v>
      </c>
      <c r="C129" t="s">
        <v>7694</v>
      </c>
      <c r="D129" t="s">
        <v>7757</v>
      </c>
      <c r="E129" t="s">
        <v>7833</v>
      </c>
    </row>
    <row r="130" spans="1:5">
      <c r="A130">
        <v>130</v>
      </c>
      <c r="B130" t="s">
        <v>3437</v>
      </c>
      <c r="C130" t="s">
        <v>7694</v>
      </c>
      <c r="D130" t="s">
        <v>7714</v>
      </c>
      <c r="E130" t="s">
        <v>7834</v>
      </c>
    </row>
    <row r="131" spans="1:5">
      <c r="A131">
        <v>131</v>
      </c>
      <c r="B131" t="s">
        <v>3285</v>
      </c>
      <c r="C131" t="s">
        <v>7694</v>
      </c>
      <c r="D131" t="s">
        <v>7714</v>
      </c>
      <c r="E131" t="s">
        <v>7835</v>
      </c>
    </row>
    <row r="132" spans="1:5">
      <c r="A132">
        <v>132</v>
      </c>
      <c r="B132" t="s">
        <v>2426</v>
      </c>
      <c r="C132" t="s">
        <v>7694</v>
      </c>
      <c r="D132" t="s">
        <v>7703</v>
      </c>
      <c r="E132" t="s">
        <v>7836</v>
      </c>
    </row>
    <row r="133" spans="1:5">
      <c r="A133">
        <v>133</v>
      </c>
      <c r="B133" t="s">
        <v>40</v>
      </c>
      <c r="C133" t="s">
        <v>7694</v>
      </c>
      <c r="D133" t="s">
        <v>7757</v>
      </c>
      <c r="E133" t="s">
        <v>7837</v>
      </c>
    </row>
    <row r="134" spans="1:5">
      <c r="A134">
        <v>134</v>
      </c>
      <c r="B134" t="s">
        <v>3945</v>
      </c>
      <c r="C134" t="s">
        <v>7694</v>
      </c>
      <c r="D134" t="s">
        <v>7708</v>
      </c>
      <c r="E134" t="s">
        <v>7838</v>
      </c>
    </row>
    <row r="135" spans="1:5">
      <c r="A135">
        <v>135</v>
      </c>
      <c r="B135" t="s">
        <v>2139</v>
      </c>
      <c r="C135" t="s">
        <v>7694</v>
      </c>
      <c r="D135" t="s">
        <v>7839</v>
      </c>
      <c r="E135" t="s">
        <v>7840</v>
      </c>
    </row>
    <row r="136" spans="1:5">
      <c r="A136">
        <v>136</v>
      </c>
      <c r="B136" t="s">
        <v>1839</v>
      </c>
      <c r="C136" t="s">
        <v>7694</v>
      </c>
      <c r="D136" t="s">
        <v>7703</v>
      </c>
      <c r="E136" t="s">
        <v>7841</v>
      </c>
    </row>
    <row r="137" spans="1:5">
      <c r="A137">
        <v>137</v>
      </c>
      <c r="B137" t="s">
        <v>500</v>
      </c>
      <c r="C137" t="s">
        <v>7694</v>
      </c>
      <c r="D137" t="s">
        <v>7733</v>
      </c>
      <c r="E137" t="s">
        <v>7842</v>
      </c>
    </row>
    <row r="138" spans="1:5">
      <c r="A138">
        <v>138</v>
      </c>
      <c r="B138" t="s">
        <v>2184</v>
      </c>
      <c r="C138" t="s">
        <v>7694</v>
      </c>
      <c r="D138" t="s">
        <v>7714</v>
      </c>
      <c r="E138" t="s">
        <v>7843</v>
      </c>
    </row>
    <row r="139" spans="1:5">
      <c r="A139">
        <v>139</v>
      </c>
      <c r="B139" t="s">
        <v>221</v>
      </c>
      <c r="C139" t="s">
        <v>7694</v>
      </c>
      <c r="D139" t="s">
        <v>7710</v>
      </c>
      <c r="E139" t="s">
        <v>7844</v>
      </c>
    </row>
    <row r="140" spans="1:5">
      <c r="A140">
        <v>140</v>
      </c>
      <c r="B140" t="s">
        <v>658</v>
      </c>
      <c r="C140" t="s">
        <v>7689</v>
      </c>
      <c r="D140" t="s">
        <v>7701</v>
      </c>
      <c r="E140" t="s">
        <v>7845</v>
      </c>
    </row>
    <row r="141" spans="1:5">
      <c r="A141">
        <v>141</v>
      </c>
      <c r="B141" t="s">
        <v>2163</v>
      </c>
      <c r="C141" t="s">
        <v>7705</v>
      </c>
      <c r="D141" t="s">
        <v>7706</v>
      </c>
      <c r="E141" t="s">
        <v>7846</v>
      </c>
    </row>
    <row r="142" spans="1:5">
      <c r="A142">
        <v>142</v>
      </c>
      <c r="B142" t="s">
        <v>768</v>
      </c>
      <c r="C142" t="s">
        <v>7705</v>
      </c>
      <c r="D142" t="s">
        <v>7706</v>
      </c>
      <c r="E142" t="s">
        <v>7847</v>
      </c>
    </row>
    <row r="143" spans="1:5">
      <c r="A143">
        <v>143</v>
      </c>
      <c r="B143" t="s">
        <v>1468</v>
      </c>
      <c r="C143" t="s">
        <v>7694</v>
      </c>
      <c r="D143" t="s">
        <v>7708</v>
      </c>
      <c r="E143" t="s">
        <v>7848</v>
      </c>
    </row>
    <row r="144" spans="1:5">
      <c r="A144">
        <v>144</v>
      </c>
      <c r="B144" t="s">
        <v>5397</v>
      </c>
      <c r="C144" t="s">
        <v>7694</v>
      </c>
      <c r="D144" t="s">
        <v>7710</v>
      </c>
      <c r="E144" t="s">
        <v>7849</v>
      </c>
    </row>
    <row r="145" spans="1:5">
      <c r="A145">
        <v>145</v>
      </c>
      <c r="B145" t="s">
        <v>811</v>
      </c>
      <c r="C145" t="s">
        <v>7705</v>
      </c>
      <c r="D145" t="s">
        <v>7706</v>
      </c>
      <c r="E145" t="s">
        <v>7850</v>
      </c>
    </row>
    <row r="146" spans="1:5">
      <c r="A146">
        <v>146</v>
      </c>
      <c r="B146" t="s">
        <v>2602</v>
      </c>
      <c r="C146" t="s">
        <v>7694</v>
      </c>
      <c r="D146" t="s">
        <v>7714</v>
      </c>
      <c r="E146" t="s">
        <v>7851</v>
      </c>
    </row>
    <row r="147" spans="1:5">
      <c r="A147">
        <v>147</v>
      </c>
      <c r="B147" t="s">
        <v>3350</v>
      </c>
      <c r="C147" t="s">
        <v>7694</v>
      </c>
      <c r="D147" t="s">
        <v>7714</v>
      </c>
      <c r="E147" t="s">
        <v>7852</v>
      </c>
    </row>
    <row r="148" spans="1:5">
      <c r="A148">
        <v>148</v>
      </c>
      <c r="B148" t="s">
        <v>2132</v>
      </c>
      <c r="C148" t="s">
        <v>7694</v>
      </c>
      <c r="D148" t="s">
        <v>7699</v>
      </c>
      <c r="E148" t="s">
        <v>7853</v>
      </c>
    </row>
    <row r="149" spans="1:5">
      <c r="A149">
        <v>149</v>
      </c>
      <c r="B149" t="s">
        <v>2044</v>
      </c>
      <c r="C149" t="s">
        <v>7694</v>
      </c>
      <c r="D149" t="s">
        <v>7703</v>
      </c>
      <c r="E149" t="s">
        <v>7854</v>
      </c>
    </row>
    <row r="150" spans="1:5">
      <c r="A150">
        <v>150</v>
      </c>
      <c r="B150" t="s">
        <v>1629</v>
      </c>
      <c r="C150" t="s">
        <v>7694</v>
      </c>
      <c r="D150" t="s">
        <v>7695</v>
      </c>
      <c r="E150" t="s">
        <v>7855</v>
      </c>
    </row>
    <row r="151" spans="1:5">
      <c r="A151">
        <v>151</v>
      </c>
      <c r="B151" t="s">
        <v>2240</v>
      </c>
      <c r="C151" t="s">
        <v>7705</v>
      </c>
      <c r="D151" t="s">
        <v>7706</v>
      </c>
      <c r="E151" t="s">
        <v>7856</v>
      </c>
    </row>
    <row r="152" spans="1:5">
      <c r="A152">
        <v>152</v>
      </c>
      <c r="B152" t="s">
        <v>5205</v>
      </c>
      <c r="C152" t="s">
        <v>7694</v>
      </c>
      <c r="D152" t="s">
        <v>7714</v>
      </c>
      <c r="E152" t="s">
        <v>7857</v>
      </c>
    </row>
    <row r="153" spans="1:5">
      <c r="A153">
        <v>153</v>
      </c>
      <c r="B153" t="s">
        <v>2019</v>
      </c>
      <c r="C153" t="s">
        <v>7705</v>
      </c>
      <c r="D153" t="s">
        <v>7728</v>
      </c>
      <c r="E153" t="s">
        <v>7858</v>
      </c>
    </row>
    <row r="154" spans="1:5">
      <c r="A154">
        <v>154</v>
      </c>
      <c r="B154" t="s">
        <v>3544</v>
      </c>
      <c r="C154" t="s">
        <v>7694</v>
      </c>
      <c r="D154" t="s">
        <v>7733</v>
      </c>
      <c r="E154" t="s">
        <v>7859</v>
      </c>
    </row>
    <row r="155" spans="1:5">
      <c r="A155">
        <v>155</v>
      </c>
      <c r="B155" t="s">
        <v>214</v>
      </c>
      <c r="C155" t="s">
        <v>7694</v>
      </c>
      <c r="D155" t="s">
        <v>7708</v>
      </c>
      <c r="E155" t="s">
        <v>7860</v>
      </c>
    </row>
    <row r="156" spans="1:5">
      <c r="A156">
        <v>156</v>
      </c>
      <c r="B156" t="s">
        <v>101</v>
      </c>
      <c r="C156" t="s">
        <v>7694</v>
      </c>
      <c r="D156" t="s">
        <v>7703</v>
      </c>
      <c r="E156" t="s">
        <v>7861</v>
      </c>
    </row>
    <row r="157" spans="1:5">
      <c r="A157">
        <v>157</v>
      </c>
      <c r="B157" t="s">
        <v>3463</v>
      </c>
      <c r="C157" t="s">
        <v>7705</v>
      </c>
      <c r="D157" t="s">
        <v>7862</v>
      </c>
      <c r="E157" t="s">
        <v>7863</v>
      </c>
    </row>
    <row r="158" spans="1:5">
      <c r="A158">
        <v>158</v>
      </c>
      <c r="B158" t="s">
        <v>1259</v>
      </c>
      <c r="C158" t="s">
        <v>7694</v>
      </c>
      <c r="D158" t="s">
        <v>7699</v>
      </c>
      <c r="E158" t="s">
        <v>7864</v>
      </c>
    </row>
    <row r="159" spans="1:5">
      <c r="A159">
        <v>159</v>
      </c>
      <c r="B159" t="s">
        <v>849</v>
      </c>
      <c r="C159" t="s">
        <v>7689</v>
      </c>
      <c r="D159" t="s">
        <v>7692</v>
      </c>
      <c r="E159" t="s">
        <v>7865</v>
      </c>
    </row>
    <row r="160" spans="1:5">
      <c r="A160">
        <v>160</v>
      </c>
      <c r="B160" t="s">
        <v>2761</v>
      </c>
      <c r="C160" t="s">
        <v>7694</v>
      </c>
      <c r="D160" t="s">
        <v>7703</v>
      </c>
      <c r="E160" t="s">
        <v>7866</v>
      </c>
    </row>
    <row r="161" spans="1:5">
      <c r="A161">
        <v>161</v>
      </c>
      <c r="B161" t="s">
        <v>3764</v>
      </c>
      <c r="C161" t="s">
        <v>7694</v>
      </c>
      <c r="D161" t="s">
        <v>7710</v>
      </c>
      <c r="E161" t="s">
        <v>7867</v>
      </c>
    </row>
    <row r="162" spans="1:5">
      <c r="A162">
        <v>162</v>
      </c>
      <c r="B162" t="s">
        <v>2720</v>
      </c>
      <c r="C162" t="s">
        <v>7705</v>
      </c>
      <c r="D162" t="s">
        <v>7706</v>
      </c>
      <c r="E162" t="s">
        <v>7868</v>
      </c>
    </row>
    <row r="163" spans="1:5">
      <c r="A163">
        <v>163</v>
      </c>
      <c r="B163" t="s">
        <v>3310</v>
      </c>
      <c r="C163" t="s">
        <v>7694</v>
      </c>
      <c r="D163" t="s">
        <v>7714</v>
      </c>
      <c r="E163" t="s">
        <v>7869</v>
      </c>
    </row>
    <row r="164" spans="1:5">
      <c r="A164">
        <v>164</v>
      </c>
      <c r="B164" t="s">
        <v>279</v>
      </c>
      <c r="C164" t="s">
        <v>7694</v>
      </c>
      <c r="D164" t="s">
        <v>7714</v>
      </c>
      <c r="E164" t="s">
        <v>7870</v>
      </c>
    </row>
    <row r="165" spans="1:5">
      <c r="A165">
        <v>165</v>
      </c>
      <c r="B165" t="s">
        <v>379</v>
      </c>
      <c r="C165" t="s">
        <v>7689</v>
      </c>
      <c r="D165" t="s">
        <v>7692</v>
      </c>
      <c r="E165" t="s">
        <v>7871</v>
      </c>
    </row>
    <row r="166" spans="1:5">
      <c r="A166">
        <v>166</v>
      </c>
      <c r="B166" t="s">
        <v>322</v>
      </c>
      <c r="C166" t="s">
        <v>7694</v>
      </c>
      <c r="D166" t="s">
        <v>7710</v>
      </c>
      <c r="E166" t="s">
        <v>7872</v>
      </c>
    </row>
    <row r="167" spans="1:5">
      <c r="A167">
        <v>167</v>
      </c>
      <c r="B167" t="s">
        <v>4602</v>
      </c>
      <c r="C167" t="s">
        <v>7694</v>
      </c>
      <c r="D167" t="s">
        <v>7695</v>
      </c>
      <c r="E167" t="s">
        <v>7873</v>
      </c>
    </row>
    <row r="168" spans="1:5">
      <c r="A168">
        <v>168</v>
      </c>
      <c r="B168" t="s">
        <v>1157</v>
      </c>
      <c r="C168" t="s">
        <v>7694</v>
      </c>
      <c r="D168" t="s">
        <v>7710</v>
      </c>
      <c r="E168" t="s">
        <v>7874</v>
      </c>
    </row>
    <row r="169" spans="1:5">
      <c r="A169">
        <v>169</v>
      </c>
      <c r="B169" t="s">
        <v>88</v>
      </c>
      <c r="C169" t="s">
        <v>7689</v>
      </c>
      <c r="D169" t="s">
        <v>7692</v>
      </c>
      <c r="E169" t="s">
        <v>7875</v>
      </c>
    </row>
    <row r="170" spans="1:5">
      <c r="A170">
        <v>170</v>
      </c>
      <c r="B170" t="s">
        <v>4817</v>
      </c>
      <c r="C170" t="s">
        <v>7694</v>
      </c>
      <c r="D170" t="s">
        <v>7839</v>
      </c>
      <c r="E170" t="s">
        <v>7876</v>
      </c>
    </row>
    <row r="171" spans="1:5">
      <c r="A171">
        <v>171</v>
      </c>
      <c r="B171" t="s">
        <v>2415</v>
      </c>
      <c r="C171" t="s">
        <v>7694</v>
      </c>
      <c r="D171" t="s">
        <v>7703</v>
      </c>
      <c r="E171" t="s">
        <v>7877</v>
      </c>
    </row>
    <row r="172" spans="1:5">
      <c r="A172">
        <v>172</v>
      </c>
      <c r="B172" t="s">
        <v>2866</v>
      </c>
      <c r="C172" t="s">
        <v>7694</v>
      </c>
      <c r="D172" t="s">
        <v>7699</v>
      </c>
      <c r="E172" t="s">
        <v>7878</v>
      </c>
    </row>
    <row r="173" spans="1:5">
      <c r="A173">
        <v>173</v>
      </c>
      <c r="B173" t="s">
        <v>2096</v>
      </c>
      <c r="C173" t="s">
        <v>7705</v>
      </c>
      <c r="D173" t="s">
        <v>7728</v>
      </c>
      <c r="E173" t="s">
        <v>7879</v>
      </c>
    </row>
    <row r="174" spans="1:5">
      <c r="A174">
        <v>174</v>
      </c>
      <c r="B174" t="s">
        <v>4060</v>
      </c>
      <c r="C174" t="s">
        <v>7705</v>
      </c>
      <c r="D174" t="s">
        <v>7706</v>
      </c>
      <c r="E174" t="s">
        <v>7880</v>
      </c>
    </row>
    <row r="175" spans="1:5">
      <c r="A175">
        <v>175</v>
      </c>
      <c r="B175" t="s">
        <v>3588</v>
      </c>
      <c r="C175" t="s">
        <v>7705</v>
      </c>
      <c r="D175" t="s">
        <v>7706</v>
      </c>
      <c r="E175" t="s">
        <v>7881</v>
      </c>
    </row>
    <row r="176" spans="1:5">
      <c r="A176">
        <v>176</v>
      </c>
      <c r="B176" t="s">
        <v>1516</v>
      </c>
      <c r="C176" t="s">
        <v>7705</v>
      </c>
      <c r="D176" t="s">
        <v>7728</v>
      </c>
      <c r="E176" t="s">
        <v>7882</v>
      </c>
    </row>
    <row r="177" spans="1:5">
      <c r="A177">
        <v>177</v>
      </c>
      <c r="B177" t="s">
        <v>2824</v>
      </c>
      <c r="C177" t="s">
        <v>7694</v>
      </c>
      <c r="D177" t="s">
        <v>7708</v>
      </c>
      <c r="E177" t="s">
        <v>7883</v>
      </c>
    </row>
    <row r="178" spans="1:5">
      <c r="A178">
        <v>178</v>
      </c>
      <c r="B178" t="s">
        <v>1494</v>
      </c>
      <c r="C178" t="s">
        <v>7705</v>
      </c>
      <c r="D178" t="s">
        <v>7728</v>
      </c>
      <c r="E178" t="s">
        <v>7884</v>
      </c>
    </row>
    <row r="179" spans="1:5">
      <c r="A179">
        <v>179</v>
      </c>
      <c r="B179" t="s">
        <v>207</v>
      </c>
      <c r="C179" t="s">
        <v>7694</v>
      </c>
      <c r="D179" t="s">
        <v>7699</v>
      </c>
      <c r="E179" t="s">
        <v>7885</v>
      </c>
    </row>
    <row r="180" spans="1:5">
      <c r="A180">
        <v>180</v>
      </c>
      <c r="B180" t="s">
        <v>2849</v>
      </c>
      <c r="C180" t="s">
        <v>7689</v>
      </c>
      <c r="D180" t="s">
        <v>7690</v>
      </c>
      <c r="E180" t="s">
        <v>7886</v>
      </c>
    </row>
    <row r="181" spans="1:5">
      <c r="A181">
        <v>181</v>
      </c>
      <c r="B181" t="s">
        <v>1669</v>
      </c>
      <c r="C181" t="s">
        <v>7705</v>
      </c>
      <c r="D181" t="s">
        <v>7706</v>
      </c>
      <c r="E181" t="s">
        <v>7887</v>
      </c>
    </row>
    <row r="182" spans="1:5">
      <c r="A182">
        <v>182</v>
      </c>
      <c r="B182" t="s">
        <v>2372</v>
      </c>
      <c r="C182" t="s">
        <v>7694</v>
      </c>
      <c r="D182" t="s">
        <v>7714</v>
      </c>
      <c r="E182" t="s">
        <v>7888</v>
      </c>
    </row>
    <row r="183" spans="1:5">
      <c r="A183">
        <v>183</v>
      </c>
      <c r="B183" t="s">
        <v>1600</v>
      </c>
      <c r="C183" t="s">
        <v>7694</v>
      </c>
      <c r="D183" t="s">
        <v>7703</v>
      </c>
      <c r="E183" t="s">
        <v>7889</v>
      </c>
    </row>
    <row r="184" spans="1:5">
      <c r="A184">
        <v>184</v>
      </c>
      <c r="B184" t="s">
        <v>1546</v>
      </c>
      <c r="C184" t="s">
        <v>7694</v>
      </c>
      <c r="D184" t="s">
        <v>7703</v>
      </c>
      <c r="E184" t="s">
        <v>7890</v>
      </c>
    </row>
    <row r="185" spans="1:5">
      <c r="A185">
        <v>185</v>
      </c>
      <c r="B185" t="s">
        <v>2895</v>
      </c>
      <c r="C185" t="s">
        <v>7694</v>
      </c>
      <c r="D185" t="s">
        <v>7703</v>
      </c>
      <c r="E185" t="s">
        <v>7891</v>
      </c>
    </row>
    <row r="186" spans="1:5">
      <c r="A186">
        <v>186</v>
      </c>
      <c r="B186" t="s">
        <v>1415</v>
      </c>
      <c r="C186" t="s">
        <v>7694</v>
      </c>
      <c r="D186" t="s">
        <v>7699</v>
      </c>
      <c r="E186" t="s">
        <v>7892</v>
      </c>
    </row>
    <row r="187" spans="1:5">
      <c r="A187">
        <v>187</v>
      </c>
      <c r="B187" t="s">
        <v>2160</v>
      </c>
      <c r="C187" t="s">
        <v>7694</v>
      </c>
      <c r="D187" t="s">
        <v>7708</v>
      </c>
      <c r="E187" t="s">
        <v>7893</v>
      </c>
    </row>
    <row r="188" spans="1:5">
      <c r="A188">
        <v>188</v>
      </c>
      <c r="B188" t="s">
        <v>1286</v>
      </c>
      <c r="C188" t="s">
        <v>7694</v>
      </c>
      <c r="D188" t="s">
        <v>7714</v>
      </c>
      <c r="E188" t="s">
        <v>7894</v>
      </c>
    </row>
    <row r="189" spans="1:5">
      <c r="A189">
        <v>189</v>
      </c>
      <c r="B189" t="s">
        <v>2128</v>
      </c>
      <c r="C189" t="s">
        <v>7694</v>
      </c>
      <c r="D189" t="s">
        <v>7714</v>
      </c>
      <c r="E189" t="s">
        <v>7895</v>
      </c>
    </row>
    <row r="190" spans="1:5">
      <c r="A190">
        <v>190</v>
      </c>
      <c r="B190" t="s">
        <v>472</v>
      </c>
      <c r="C190" t="s">
        <v>7689</v>
      </c>
      <c r="D190" t="s">
        <v>7697</v>
      </c>
      <c r="E190" t="s">
        <v>7896</v>
      </c>
    </row>
    <row r="191" spans="1:5">
      <c r="A191">
        <v>191</v>
      </c>
      <c r="B191" t="s">
        <v>485</v>
      </c>
      <c r="C191" t="s">
        <v>7694</v>
      </c>
      <c r="D191" t="s">
        <v>7710</v>
      </c>
      <c r="E191" t="s">
        <v>7897</v>
      </c>
    </row>
    <row r="192" spans="1:5">
      <c r="A192">
        <v>192</v>
      </c>
      <c r="B192" t="s">
        <v>350</v>
      </c>
      <c r="C192" t="s">
        <v>7694</v>
      </c>
      <c r="D192" t="s">
        <v>7710</v>
      </c>
      <c r="E192" t="s">
        <v>7898</v>
      </c>
    </row>
    <row r="193" spans="1:5">
      <c r="A193">
        <v>193</v>
      </c>
      <c r="B193" t="s">
        <v>2470</v>
      </c>
      <c r="C193" t="s">
        <v>7689</v>
      </c>
      <c r="D193" t="s">
        <v>7701</v>
      </c>
      <c r="E193" t="s">
        <v>7899</v>
      </c>
    </row>
    <row r="194" spans="1:5">
      <c r="A194">
        <v>194</v>
      </c>
      <c r="B194" t="s">
        <v>528</v>
      </c>
      <c r="C194" t="s">
        <v>7705</v>
      </c>
      <c r="D194" t="s">
        <v>7706</v>
      </c>
      <c r="E194" t="s">
        <v>7900</v>
      </c>
    </row>
    <row r="195" spans="1:5">
      <c r="A195">
        <v>195</v>
      </c>
      <c r="B195" t="s">
        <v>799</v>
      </c>
      <c r="C195" t="s">
        <v>7694</v>
      </c>
      <c r="D195" t="s">
        <v>7699</v>
      </c>
      <c r="E195" t="s">
        <v>7901</v>
      </c>
    </row>
    <row r="196" spans="1:5">
      <c r="A196">
        <v>196</v>
      </c>
      <c r="B196" t="s">
        <v>800</v>
      </c>
      <c r="C196" t="s">
        <v>7705</v>
      </c>
      <c r="D196" t="s">
        <v>7706</v>
      </c>
      <c r="E196" t="s">
        <v>7902</v>
      </c>
    </row>
    <row r="197" spans="1:5">
      <c r="A197">
        <v>197</v>
      </c>
      <c r="B197" t="s">
        <v>801</v>
      </c>
      <c r="C197" t="s">
        <v>7694</v>
      </c>
      <c r="D197" t="s">
        <v>7757</v>
      </c>
      <c r="E197" t="s">
        <v>7903</v>
      </c>
    </row>
    <row r="198" spans="1:5">
      <c r="A198">
        <v>198</v>
      </c>
      <c r="B198" t="s">
        <v>209</v>
      </c>
      <c r="C198" t="s">
        <v>7694</v>
      </c>
      <c r="D198" t="s">
        <v>7699</v>
      </c>
      <c r="E198" t="s">
        <v>7904</v>
      </c>
    </row>
    <row r="199" spans="1:5">
      <c r="A199">
        <v>199</v>
      </c>
      <c r="B199" t="s">
        <v>638</v>
      </c>
      <c r="C199" t="s">
        <v>7705</v>
      </c>
      <c r="D199" t="s">
        <v>7728</v>
      </c>
      <c r="E199" t="s">
        <v>7905</v>
      </c>
    </row>
    <row r="200" spans="1:5">
      <c r="A200">
        <v>200</v>
      </c>
      <c r="B200" t="s">
        <v>2483</v>
      </c>
      <c r="C200" t="s">
        <v>7694</v>
      </c>
      <c r="D200" t="s">
        <v>7695</v>
      </c>
      <c r="E200" t="s">
        <v>7906</v>
      </c>
    </row>
    <row r="201" spans="1:5">
      <c r="A201">
        <v>201</v>
      </c>
      <c r="B201" t="s">
        <v>3256</v>
      </c>
      <c r="C201" t="s">
        <v>7689</v>
      </c>
      <c r="D201" t="s">
        <v>7690</v>
      </c>
      <c r="E201" t="s">
        <v>7907</v>
      </c>
    </row>
    <row r="202" spans="1:5">
      <c r="A202">
        <v>202</v>
      </c>
      <c r="B202" t="s">
        <v>6177</v>
      </c>
      <c r="C202" t="s">
        <v>7705</v>
      </c>
      <c r="D202" t="s">
        <v>7862</v>
      </c>
      <c r="E202" t="s">
        <v>7908</v>
      </c>
    </row>
    <row r="203" spans="1:5">
      <c r="A203">
        <v>203</v>
      </c>
      <c r="B203" t="s">
        <v>2178</v>
      </c>
      <c r="C203" t="s">
        <v>7705</v>
      </c>
      <c r="D203" t="s">
        <v>7728</v>
      </c>
      <c r="E203" t="s">
        <v>7909</v>
      </c>
    </row>
    <row r="204" spans="1:5">
      <c r="A204">
        <v>204</v>
      </c>
      <c r="B204" t="s">
        <v>36</v>
      </c>
      <c r="C204" t="s">
        <v>7705</v>
      </c>
      <c r="D204" t="s">
        <v>7706</v>
      </c>
      <c r="E204" t="s">
        <v>7910</v>
      </c>
    </row>
    <row r="205" spans="1:5">
      <c r="A205">
        <v>205</v>
      </c>
      <c r="B205" t="s">
        <v>65</v>
      </c>
      <c r="C205" t="s">
        <v>7694</v>
      </c>
      <c r="D205" t="s">
        <v>7757</v>
      </c>
      <c r="E205" t="s">
        <v>7911</v>
      </c>
    </row>
    <row r="206" spans="1:5">
      <c r="A206">
        <v>206</v>
      </c>
      <c r="B206" t="s">
        <v>5103</v>
      </c>
      <c r="C206" t="s">
        <v>7694</v>
      </c>
      <c r="D206" t="s">
        <v>7714</v>
      </c>
      <c r="E206" t="s">
        <v>7912</v>
      </c>
    </row>
    <row r="207" spans="1:5">
      <c r="A207">
        <v>207</v>
      </c>
      <c r="B207" t="s">
        <v>202</v>
      </c>
      <c r="C207" t="s">
        <v>7689</v>
      </c>
      <c r="D207" t="s">
        <v>7701</v>
      </c>
      <c r="E207" t="s">
        <v>7913</v>
      </c>
    </row>
    <row r="208" spans="1:5">
      <c r="A208">
        <v>208</v>
      </c>
      <c r="B208" t="s">
        <v>1786</v>
      </c>
      <c r="C208" t="s">
        <v>7705</v>
      </c>
      <c r="D208" t="s">
        <v>7862</v>
      </c>
      <c r="E208" t="s">
        <v>7914</v>
      </c>
    </row>
    <row r="209" spans="1:5">
      <c r="A209">
        <v>209</v>
      </c>
      <c r="B209" t="s">
        <v>70</v>
      </c>
      <c r="C209" t="s">
        <v>7694</v>
      </c>
      <c r="D209" t="s">
        <v>7703</v>
      </c>
      <c r="E209" t="s">
        <v>7915</v>
      </c>
    </row>
    <row r="210" spans="1:5">
      <c r="A210">
        <v>210</v>
      </c>
      <c r="B210" t="s">
        <v>1078</v>
      </c>
      <c r="C210" t="s">
        <v>7694</v>
      </c>
      <c r="D210" t="s">
        <v>7703</v>
      </c>
      <c r="E210" t="s">
        <v>7916</v>
      </c>
    </row>
    <row r="211" spans="1:5">
      <c r="A211">
        <v>211</v>
      </c>
      <c r="B211" t="s">
        <v>553</v>
      </c>
      <c r="C211" t="s">
        <v>7689</v>
      </c>
      <c r="D211" t="s">
        <v>7697</v>
      </c>
      <c r="E211" t="s">
        <v>7917</v>
      </c>
    </row>
    <row r="212" spans="1:5">
      <c r="A212">
        <v>212</v>
      </c>
      <c r="B212" t="s">
        <v>1492</v>
      </c>
      <c r="C212" t="s">
        <v>7694</v>
      </c>
      <c r="D212" t="s">
        <v>7699</v>
      </c>
      <c r="E212" t="s">
        <v>7918</v>
      </c>
    </row>
    <row r="213" spans="1:5">
      <c r="A213">
        <v>213</v>
      </c>
      <c r="B213" t="s">
        <v>703</v>
      </c>
      <c r="C213" t="s">
        <v>7689</v>
      </c>
      <c r="D213" t="s">
        <v>7692</v>
      </c>
      <c r="E213" t="s">
        <v>7919</v>
      </c>
    </row>
    <row r="214" spans="1:5">
      <c r="A214">
        <v>214</v>
      </c>
      <c r="B214" t="s">
        <v>4162</v>
      </c>
      <c r="C214" t="s">
        <v>7689</v>
      </c>
      <c r="D214" t="s">
        <v>7692</v>
      </c>
      <c r="E214" t="s">
        <v>7920</v>
      </c>
    </row>
    <row r="215" spans="1:5">
      <c r="A215">
        <v>215</v>
      </c>
      <c r="B215" t="s">
        <v>185</v>
      </c>
      <c r="C215" t="s">
        <v>7694</v>
      </c>
      <c r="D215" t="s">
        <v>7708</v>
      </c>
      <c r="E215" t="s">
        <v>7921</v>
      </c>
    </row>
    <row r="216" spans="1:5">
      <c r="A216">
        <v>216</v>
      </c>
      <c r="B216" t="s">
        <v>1792</v>
      </c>
      <c r="C216" t="s">
        <v>7689</v>
      </c>
      <c r="D216" t="s">
        <v>7697</v>
      </c>
      <c r="E216" t="s">
        <v>7922</v>
      </c>
    </row>
    <row r="217" spans="1:5">
      <c r="A217">
        <v>217</v>
      </c>
      <c r="B217" t="s">
        <v>436</v>
      </c>
      <c r="C217" t="s">
        <v>7689</v>
      </c>
      <c r="D217" t="s">
        <v>7697</v>
      </c>
      <c r="E217" t="s">
        <v>7923</v>
      </c>
    </row>
    <row r="218" spans="1:5">
      <c r="A218">
        <v>218</v>
      </c>
      <c r="B218" t="s">
        <v>882</v>
      </c>
      <c r="C218" t="s">
        <v>7689</v>
      </c>
      <c r="D218" t="s">
        <v>7701</v>
      </c>
      <c r="E218" t="s">
        <v>7924</v>
      </c>
    </row>
    <row r="219" spans="1:5">
      <c r="A219">
        <v>219</v>
      </c>
      <c r="B219" t="s">
        <v>648</v>
      </c>
      <c r="C219" t="s">
        <v>7705</v>
      </c>
      <c r="D219" t="s">
        <v>7728</v>
      </c>
      <c r="E219" t="s">
        <v>7925</v>
      </c>
    </row>
    <row r="220" spans="1:5">
      <c r="A220">
        <v>220</v>
      </c>
      <c r="B220" t="s">
        <v>888</v>
      </c>
      <c r="C220" t="s">
        <v>7694</v>
      </c>
      <c r="D220" t="s">
        <v>7714</v>
      </c>
      <c r="E220" t="s">
        <v>7926</v>
      </c>
    </row>
    <row r="221" spans="1:5">
      <c r="A221">
        <v>221</v>
      </c>
      <c r="B221" t="s">
        <v>5119</v>
      </c>
      <c r="C221" t="s">
        <v>7694</v>
      </c>
      <c r="D221" t="s">
        <v>7714</v>
      </c>
      <c r="E221" t="s">
        <v>7927</v>
      </c>
    </row>
    <row r="222" spans="1:5">
      <c r="A222">
        <v>222</v>
      </c>
      <c r="B222" t="s">
        <v>886</v>
      </c>
      <c r="C222" t="s">
        <v>7689</v>
      </c>
      <c r="D222" t="s">
        <v>7701</v>
      </c>
      <c r="E222" t="s">
        <v>7928</v>
      </c>
    </row>
    <row r="223" spans="1:5">
      <c r="A223">
        <v>223</v>
      </c>
      <c r="B223" t="s">
        <v>737</v>
      </c>
      <c r="C223" t="s">
        <v>7689</v>
      </c>
      <c r="D223" t="s">
        <v>7701</v>
      </c>
      <c r="E223" t="s">
        <v>7929</v>
      </c>
    </row>
    <row r="224" spans="1:5">
      <c r="A224">
        <v>224</v>
      </c>
      <c r="B224" t="s">
        <v>1228</v>
      </c>
      <c r="C224" t="s">
        <v>7705</v>
      </c>
      <c r="D224" t="s">
        <v>7706</v>
      </c>
      <c r="E224" t="s">
        <v>7930</v>
      </c>
    </row>
    <row r="225" spans="1:5">
      <c r="A225">
        <v>225</v>
      </c>
      <c r="B225" t="s">
        <v>1687</v>
      </c>
      <c r="C225" t="s">
        <v>7689</v>
      </c>
      <c r="D225" t="s">
        <v>7697</v>
      </c>
      <c r="E225" t="s">
        <v>7931</v>
      </c>
    </row>
    <row r="226" spans="1:5">
      <c r="A226">
        <v>226</v>
      </c>
      <c r="B226" t="s">
        <v>5120</v>
      </c>
      <c r="C226" t="s">
        <v>7689</v>
      </c>
      <c r="D226" t="s">
        <v>7701</v>
      </c>
      <c r="E226" t="s">
        <v>7932</v>
      </c>
    </row>
    <row r="227" spans="1:5">
      <c r="A227">
        <v>227</v>
      </c>
      <c r="B227" t="s">
        <v>371</v>
      </c>
      <c r="C227" t="s">
        <v>7694</v>
      </c>
      <c r="D227" t="s">
        <v>7699</v>
      </c>
      <c r="E227" t="s">
        <v>7933</v>
      </c>
    </row>
    <row r="228" spans="1:5">
      <c r="A228">
        <v>228</v>
      </c>
      <c r="B228" t="s">
        <v>2155</v>
      </c>
      <c r="C228" t="s">
        <v>7694</v>
      </c>
      <c r="D228" t="s">
        <v>7714</v>
      </c>
      <c r="E228" t="s">
        <v>7934</v>
      </c>
    </row>
    <row r="229" spans="1:5">
      <c r="A229">
        <v>229</v>
      </c>
      <c r="B229" t="s">
        <v>3184</v>
      </c>
      <c r="C229" t="s">
        <v>7694</v>
      </c>
      <c r="D229" t="s">
        <v>7710</v>
      </c>
      <c r="E229" t="s">
        <v>7935</v>
      </c>
    </row>
    <row r="230" spans="1:5">
      <c r="A230">
        <v>230</v>
      </c>
      <c r="B230" t="s">
        <v>1230</v>
      </c>
      <c r="C230" t="s">
        <v>7689</v>
      </c>
      <c r="D230" t="s">
        <v>7692</v>
      </c>
      <c r="E230" t="s">
        <v>7936</v>
      </c>
    </row>
    <row r="231" spans="1:5">
      <c r="A231">
        <v>231</v>
      </c>
      <c r="B231" t="s">
        <v>406</v>
      </c>
      <c r="C231" t="s">
        <v>7694</v>
      </c>
      <c r="D231" t="s">
        <v>7714</v>
      </c>
      <c r="E231" t="s">
        <v>7937</v>
      </c>
    </row>
    <row r="232" spans="1:5">
      <c r="A232">
        <v>232</v>
      </c>
      <c r="B232" t="s">
        <v>260</v>
      </c>
      <c r="C232" t="s">
        <v>7694</v>
      </c>
      <c r="D232" t="s">
        <v>7699</v>
      </c>
      <c r="E232" t="s">
        <v>7938</v>
      </c>
    </row>
    <row r="233" spans="1:5">
      <c r="A233">
        <v>233</v>
      </c>
      <c r="B233" t="s">
        <v>3302</v>
      </c>
      <c r="C233" t="s">
        <v>7694</v>
      </c>
      <c r="D233" t="s">
        <v>7733</v>
      </c>
      <c r="E233" t="s">
        <v>7939</v>
      </c>
    </row>
    <row r="234" spans="1:5">
      <c r="A234">
        <v>234</v>
      </c>
      <c r="B234" t="s">
        <v>3087</v>
      </c>
      <c r="C234" t="s">
        <v>7694</v>
      </c>
      <c r="D234" t="s">
        <v>7699</v>
      </c>
      <c r="E234" t="s">
        <v>7940</v>
      </c>
    </row>
    <row r="235" spans="1:5">
      <c r="A235">
        <v>235</v>
      </c>
      <c r="B235" t="s">
        <v>3757</v>
      </c>
      <c r="C235" t="s">
        <v>7705</v>
      </c>
      <c r="D235" t="s">
        <v>7706</v>
      </c>
      <c r="E235" t="s">
        <v>7941</v>
      </c>
    </row>
    <row r="236" spans="1:5">
      <c r="A236">
        <v>236</v>
      </c>
      <c r="B236" t="s">
        <v>804</v>
      </c>
      <c r="C236" t="s">
        <v>7705</v>
      </c>
      <c r="D236" t="s">
        <v>7728</v>
      </c>
      <c r="E236" t="s">
        <v>7942</v>
      </c>
    </row>
    <row r="237" spans="1:5">
      <c r="A237">
        <v>237</v>
      </c>
      <c r="B237" t="s">
        <v>433</v>
      </c>
      <c r="C237" t="s">
        <v>7694</v>
      </c>
      <c r="D237" t="s">
        <v>7699</v>
      </c>
      <c r="E237" t="s">
        <v>7943</v>
      </c>
    </row>
    <row r="238" spans="1:5">
      <c r="A238">
        <v>238</v>
      </c>
      <c r="B238" t="s">
        <v>805</v>
      </c>
      <c r="C238" t="s">
        <v>7694</v>
      </c>
      <c r="D238" t="s">
        <v>7708</v>
      </c>
      <c r="E238" t="s">
        <v>7944</v>
      </c>
    </row>
    <row r="239" spans="1:5">
      <c r="A239">
        <v>239</v>
      </c>
      <c r="B239" t="s">
        <v>3134</v>
      </c>
      <c r="C239" t="s">
        <v>7694</v>
      </c>
      <c r="D239" t="s">
        <v>7710</v>
      </c>
      <c r="E239" t="s">
        <v>7945</v>
      </c>
    </row>
    <row r="240" spans="1:5">
      <c r="A240">
        <v>240</v>
      </c>
      <c r="B240" t="s">
        <v>7123</v>
      </c>
      <c r="C240" t="s">
        <v>7705</v>
      </c>
      <c r="D240" t="s">
        <v>7862</v>
      </c>
      <c r="E240" t="s">
        <v>7946</v>
      </c>
    </row>
    <row r="241" spans="1:5">
      <c r="A241">
        <v>241</v>
      </c>
      <c r="B241" t="s">
        <v>1652</v>
      </c>
      <c r="C241" t="s">
        <v>7705</v>
      </c>
      <c r="D241" t="s">
        <v>7706</v>
      </c>
      <c r="E241" t="s">
        <v>7947</v>
      </c>
    </row>
    <row r="242" spans="1:5">
      <c r="A242">
        <v>242</v>
      </c>
      <c r="B242" t="s">
        <v>419</v>
      </c>
      <c r="C242" t="s">
        <v>7705</v>
      </c>
      <c r="D242" t="s">
        <v>7728</v>
      </c>
      <c r="E242" t="s">
        <v>7948</v>
      </c>
    </row>
    <row r="243" spans="1:5">
      <c r="A243">
        <v>243</v>
      </c>
      <c r="B243" t="s">
        <v>2336</v>
      </c>
      <c r="C243" t="s">
        <v>7694</v>
      </c>
      <c r="D243" t="s">
        <v>7703</v>
      </c>
      <c r="E243" t="s">
        <v>7949</v>
      </c>
    </row>
    <row r="244" spans="1:5">
      <c r="A244">
        <v>244</v>
      </c>
      <c r="B244" t="s">
        <v>32</v>
      </c>
      <c r="C244" t="s">
        <v>7694</v>
      </c>
      <c r="D244" t="s">
        <v>7757</v>
      </c>
      <c r="E244" t="s">
        <v>7950</v>
      </c>
    </row>
    <row r="245" spans="1:5">
      <c r="A245">
        <v>245</v>
      </c>
      <c r="B245" t="s">
        <v>530</v>
      </c>
      <c r="C245" t="s">
        <v>7694</v>
      </c>
      <c r="D245" t="s">
        <v>7699</v>
      </c>
      <c r="E245" t="s">
        <v>7951</v>
      </c>
    </row>
    <row r="246" spans="1:5">
      <c r="A246">
        <v>246</v>
      </c>
      <c r="B246" t="s">
        <v>531</v>
      </c>
      <c r="C246" t="s">
        <v>7694</v>
      </c>
      <c r="D246" t="s">
        <v>7733</v>
      </c>
      <c r="E246" t="s">
        <v>7952</v>
      </c>
    </row>
    <row r="247" spans="1:5">
      <c r="A247">
        <v>247</v>
      </c>
      <c r="B247" t="s">
        <v>61</v>
      </c>
      <c r="C247" t="s">
        <v>7694</v>
      </c>
      <c r="D247" t="s">
        <v>7699</v>
      </c>
      <c r="E247" t="s">
        <v>7953</v>
      </c>
    </row>
    <row r="248" spans="1:5">
      <c r="A248">
        <v>248</v>
      </c>
      <c r="B248" t="s">
        <v>2043</v>
      </c>
      <c r="C248" t="s">
        <v>7705</v>
      </c>
      <c r="D248" t="s">
        <v>7728</v>
      </c>
      <c r="E248" t="s">
        <v>7954</v>
      </c>
    </row>
    <row r="249" spans="1:5">
      <c r="A249">
        <v>249</v>
      </c>
      <c r="B249" t="s">
        <v>2814</v>
      </c>
      <c r="C249" t="s">
        <v>7689</v>
      </c>
      <c r="D249" t="s">
        <v>7701</v>
      </c>
      <c r="E249" t="s">
        <v>7955</v>
      </c>
    </row>
    <row r="250" spans="1:5">
      <c r="A250">
        <v>250</v>
      </c>
      <c r="B250" t="s">
        <v>3155</v>
      </c>
      <c r="C250" t="s">
        <v>7694</v>
      </c>
      <c r="D250" t="s">
        <v>7708</v>
      </c>
      <c r="E250" t="s">
        <v>7956</v>
      </c>
    </row>
    <row r="251" spans="1:5">
      <c r="A251">
        <v>251</v>
      </c>
      <c r="B251" t="s">
        <v>353</v>
      </c>
      <c r="C251" t="s">
        <v>7694</v>
      </c>
      <c r="D251" t="s">
        <v>7714</v>
      </c>
      <c r="E251" t="s">
        <v>7957</v>
      </c>
    </row>
    <row r="252" spans="1:5">
      <c r="A252">
        <v>252</v>
      </c>
      <c r="B252" t="s">
        <v>2221</v>
      </c>
      <c r="C252" t="s">
        <v>7694</v>
      </c>
      <c r="D252" t="s">
        <v>7703</v>
      </c>
      <c r="E252" t="s">
        <v>7958</v>
      </c>
    </row>
    <row r="253" spans="1:5">
      <c r="A253">
        <v>253</v>
      </c>
      <c r="B253" t="s">
        <v>1813</v>
      </c>
      <c r="C253" t="s">
        <v>7694</v>
      </c>
      <c r="D253" t="s">
        <v>7714</v>
      </c>
      <c r="E253" t="s">
        <v>7959</v>
      </c>
    </row>
    <row r="254" spans="1:5">
      <c r="A254">
        <v>254</v>
      </c>
      <c r="B254" t="s">
        <v>1814</v>
      </c>
      <c r="C254" t="s">
        <v>7694</v>
      </c>
      <c r="D254" t="s">
        <v>7714</v>
      </c>
      <c r="E254" t="s">
        <v>7960</v>
      </c>
    </row>
    <row r="255" spans="1:5">
      <c r="A255">
        <v>255</v>
      </c>
      <c r="B255" t="s">
        <v>235</v>
      </c>
      <c r="C255" t="s">
        <v>7694</v>
      </c>
      <c r="D255" t="s">
        <v>7699</v>
      </c>
      <c r="E255" t="s">
        <v>7961</v>
      </c>
    </row>
    <row r="256" spans="1:5">
      <c r="A256">
        <v>256</v>
      </c>
      <c r="B256" t="s">
        <v>1815</v>
      </c>
      <c r="C256" t="s">
        <v>7694</v>
      </c>
      <c r="D256" t="s">
        <v>7695</v>
      </c>
      <c r="E256" t="s">
        <v>7962</v>
      </c>
    </row>
    <row r="257" spans="1:5">
      <c r="A257">
        <v>257</v>
      </c>
      <c r="B257" t="s">
        <v>3970</v>
      </c>
      <c r="C257" t="s">
        <v>7694</v>
      </c>
      <c r="D257" t="s">
        <v>7708</v>
      </c>
      <c r="E257" t="s">
        <v>7963</v>
      </c>
    </row>
    <row r="258" spans="1:5">
      <c r="A258">
        <v>258</v>
      </c>
      <c r="B258" t="s">
        <v>2987</v>
      </c>
      <c r="C258" t="s">
        <v>7705</v>
      </c>
      <c r="D258" t="s">
        <v>7706</v>
      </c>
      <c r="E258" t="s">
        <v>7964</v>
      </c>
    </row>
    <row r="259" spans="1:5">
      <c r="A259">
        <v>259</v>
      </c>
      <c r="B259" t="s">
        <v>263</v>
      </c>
      <c r="C259" t="s">
        <v>7689</v>
      </c>
      <c r="D259" t="s">
        <v>7697</v>
      </c>
      <c r="E259" t="s">
        <v>7965</v>
      </c>
    </row>
    <row r="260" spans="1:5">
      <c r="A260">
        <v>260</v>
      </c>
      <c r="B260" t="s">
        <v>2208</v>
      </c>
      <c r="C260" t="s">
        <v>7694</v>
      </c>
      <c r="D260" t="s">
        <v>7714</v>
      </c>
      <c r="E260" t="s">
        <v>7738</v>
      </c>
    </row>
    <row r="261" spans="1:5">
      <c r="A261">
        <v>261</v>
      </c>
      <c r="B261" t="s">
        <v>5875</v>
      </c>
      <c r="C261" t="s">
        <v>7705</v>
      </c>
      <c r="D261" t="s">
        <v>7728</v>
      </c>
      <c r="E261" t="s">
        <v>7966</v>
      </c>
    </row>
    <row r="262" spans="1:5">
      <c r="A262">
        <v>262</v>
      </c>
      <c r="B262" t="s">
        <v>2784</v>
      </c>
      <c r="C262" t="s">
        <v>7694</v>
      </c>
      <c r="D262" t="s">
        <v>7714</v>
      </c>
      <c r="E262" t="s">
        <v>7967</v>
      </c>
    </row>
    <row r="263" spans="1:5">
      <c r="A263">
        <v>263</v>
      </c>
      <c r="B263" t="s">
        <v>1820</v>
      </c>
      <c r="C263" t="s">
        <v>7694</v>
      </c>
      <c r="D263" t="s">
        <v>7708</v>
      </c>
      <c r="E263" t="s">
        <v>7968</v>
      </c>
    </row>
    <row r="264" spans="1:5">
      <c r="A264">
        <v>264</v>
      </c>
      <c r="B264" t="s">
        <v>1567</v>
      </c>
      <c r="C264" t="s">
        <v>7694</v>
      </c>
      <c r="D264" t="s">
        <v>7839</v>
      </c>
      <c r="E264" t="s">
        <v>7969</v>
      </c>
    </row>
    <row r="265" spans="1:5">
      <c r="A265">
        <v>265</v>
      </c>
      <c r="B265" t="s">
        <v>4249</v>
      </c>
      <c r="C265" t="s">
        <v>7694</v>
      </c>
      <c r="D265" t="s">
        <v>7757</v>
      </c>
      <c r="E265" t="s">
        <v>7970</v>
      </c>
    </row>
    <row r="266" spans="1:5">
      <c r="A266">
        <v>266</v>
      </c>
      <c r="B266" t="s">
        <v>2990</v>
      </c>
      <c r="C266" t="s">
        <v>7694</v>
      </c>
      <c r="D266" t="s">
        <v>7695</v>
      </c>
      <c r="E266" t="s">
        <v>7971</v>
      </c>
    </row>
    <row r="267" spans="1:5">
      <c r="A267">
        <v>267</v>
      </c>
      <c r="B267" t="s">
        <v>864</v>
      </c>
      <c r="C267" t="s">
        <v>7705</v>
      </c>
      <c r="D267" t="s">
        <v>7728</v>
      </c>
      <c r="E267" t="s">
        <v>7972</v>
      </c>
    </row>
    <row r="268" spans="1:5">
      <c r="A268">
        <v>268</v>
      </c>
      <c r="B268" t="s">
        <v>71</v>
      </c>
      <c r="C268" t="s">
        <v>7689</v>
      </c>
      <c r="D268" t="s">
        <v>7690</v>
      </c>
      <c r="E268" t="s">
        <v>7973</v>
      </c>
    </row>
    <row r="269" spans="1:5">
      <c r="A269">
        <v>269</v>
      </c>
      <c r="B269" t="s">
        <v>427</v>
      </c>
      <c r="C269" t="s">
        <v>7689</v>
      </c>
      <c r="D269" t="s">
        <v>7701</v>
      </c>
      <c r="E269" t="s">
        <v>7974</v>
      </c>
    </row>
    <row r="270" spans="1:5">
      <c r="A270">
        <v>270</v>
      </c>
      <c r="B270" t="s">
        <v>1502</v>
      </c>
      <c r="C270" t="s">
        <v>7689</v>
      </c>
      <c r="D270" t="s">
        <v>7692</v>
      </c>
      <c r="E270" t="s">
        <v>7975</v>
      </c>
    </row>
    <row r="271" spans="1:5">
      <c r="A271">
        <v>271</v>
      </c>
      <c r="B271" t="s">
        <v>4893</v>
      </c>
      <c r="C271" t="s">
        <v>7689</v>
      </c>
      <c r="D271" t="s">
        <v>7701</v>
      </c>
      <c r="E271" t="s">
        <v>7976</v>
      </c>
    </row>
    <row r="272" spans="1:5">
      <c r="A272">
        <v>272</v>
      </c>
      <c r="B272" t="s">
        <v>4066</v>
      </c>
      <c r="C272" t="s">
        <v>7694</v>
      </c>
      <c r="D272" t="s">
        <v>7708</v>
      </c>
      <c r="E272" t="s">
        <v>7977</v>
      </c>
    </row>
    <row r="273" spans="1:5">
      <c r="A273">
        <v>273</v>
      </c>
      <c r="B273" t="s">
        <v>1334</v>
      </c>
      <c r="C273" t="s">
        <v>7694</v>
      </c>
      <c r="D273" t="s">
        <v>7757</v>
      </c>
      <c r="E273" t="s">
        <v>7978</v>
      </c>
    </row>
    <row r="274" spans="1:5">
      <c r="A274">
        <v>274</v>
      </c>
      <c r="B274" t="s">
        <v>4431</v>
      </c>
      <c r="C274" t="s">
        <v>7694</v>
      </c>
      <c r="D274" t="s">
        <v>7714</v>
      </c>
      <c r="E274" t="s">
        <v>7979</v>
      </c>
    </row>
    <row r="275" spans="1:5">
      <c r="A275">
        <v>275</v>
      </c>
      <c r="B275" t="s">
        <v>137</v>
      </c>
      <c r="C275" t="s">
        <v>7694</v>
      </c>
      <c r="D275" t="s">
        <v>7699</v>
      </c>
      <c r="E275" t="s">
        <v>7980</v>
      </c>
    </row>
    <row r="276" spans="1:5">
      <c r="A276">
        <v>276</v>
      </c>
      <c r="B276" t="s">
        <v>1582</v>
      </c>
      <c r="C276" t="s">
        <v>7694</v>
      </c>
      <c r="D276" t="s">
        <v>7714</v>
      </c>
      <c r="E276" t="s">
        <v>7981</v>
      </c>
    </row>
    <row r="277" spans="1:5">
      <c r="A277">
        <v>277</v>
      </c>
      <c r="B277" t="s">
        <v>1074</v>
      </c>
      <c r="C277" t="s">
        <v>7689</v>
      </c>
      <c r="D277" t="s">
        <v>7701</v>
      </c>
      <c r="E277" t="s">
        <v>7982</v>
      </c>
    </row>
    <row r="278" spans="1:5">
      <c r="A278">
        <v>278</v>
      </c>
      <c r="B278" t="s">
        <v>1471</v>
      </c>
      <c r="C278" t="s">
        <v>7694</v>
      </c>
      <c r="D278" t="s">
        <v>7708</v>
      </c>
      <c r="E278" t="s">
        <v>7983</v>
      </c>
    </row>
    <row r="279" spans="1:5">
      <c r="A279">
        <v>279</v>
      </c>
      <c r="B279" t="s">
        <v>1095</v>
      </c>
      <c r="C279" t="s">
        <v>7689</v>
      </c>
      <c r="D279" t="s">
        <v>7697</v>
      </c>
      <c r="E279" t="s">
        <v>7984</v>
      </c>
    </row>
    <row r="280" spans="1:5">
      <c r="A280">
        <v>280</v>
      </c>
      <c r="B280" t="s">
        <v>4125</v>
      </c>
      <c r="C280" t="s">
        <v>7689</v>
      </c>
      <c r="D280" t="s">
        <v>7701</v>
      </c>
      <c r="E280" t="s">
        <v>7985</v>
      </c>
    </row>
    <row r="281" spans="1:5">
      <c r="A281">
        <v>281</v>
      </c>
      <c r="B281" t="s">
        <v>1586</v>
      </c>
      <c r="C281" t="s">
        <v>7694</v>
      </c>
      <c r="D281" t="s">
        <v>7703</v>
      </c>
      <c r="E281" t="s">
        <v>7986</v>
      </c>
    </row>
    <row r="282" spans="1:5">
      <c r="A282">
        <v>282</v>
      </c>
      <c r="B282" t="s">
        <v>3827</v>
      </c>
      <c r="C282" t="s">
        <v>7694</v>
      </c>
      <c r="D282" t="s">
        <v>7708</v>
      </c>
      <c r="E282" t="s">
        <v>7987</v>
      </c>
    </row>
    <row r="283" spans="1:5">
      <c r="A283">
        <v>283</v>
      </c>
      <c r="B283" t="s">
        <v>3007</v>
      </c>
      <c r="C283" t="s">
        <v>7694</v>
      </c>
      <c r="D283" t="s">
        <v>7703</v>
      </c>
      <c r="E283" t="s">
        <v>7988</v>
      </c>
    </row>
    <row r="284" spans="1:5">
      <c r="A284">
        <v>284</v>
      </c>
      <c r="B284" t="s">
        <v>3396</v>
      </c>
      <c r="C284" t="s">
        <v>7694</v>
      </c>
      <c r="D284" t="s">
        <v>7703</v>
      </c>
      <c r="E284" t="s">
        <v>7989</v>
      </c>
    </row>
    <row r="285" spans="1:5">
      <c r="A285">
        <v>285</v>
      </c>
      <c r="B285" t="s">
        <v>706</v>
      </c>
      <c r="C285" t="s">
        <v>7689</v>
      </c>
      <c r="D285" t="s">
        <v>7701</v>
      </c>
      <c r="E285" t="s">
        <v>7990</v>
      </c>
    </row>
    <row r="286" spans="1:5">
      <c r="A286">
        <v>286</v>
      </c>
      <c r="B286" t="s">
        <v>2162</v>
      </c>
      <c r="C286" t="s">
        <v>7689</v>
      </c>
      <c r="D286" t="s">
        <v>7692</v>
      </c>
      <c r="E286" t="s">
        <v>7991</v>
      </c>
    </row>
    <row r="287" spans="1:5">
      <c r="A287">
        <v>287</v>
      </c>
      <c r="B287" t="s">
        <v>1302</v>
      </c>
      <c r="C287" t="s">
        <v>7689</v>
      </c>
      <c r="D287" t="s">
        <v>7701</v>
      </c>
      <c r="E287" t="s">
        <v>7992</v>
      </c>
    </row>
    <row r="288" spans="1:5">
      <c r="A288">
        <v>288</v>
      </c>
      <c r="B288" t="s">
        <v>2856</v>
      </c>
      <c r="C288" t="s">
        <v>7694</v>
      </c>
      <c r="D288" t="s">
        <v>7695</v>
      </c>
      <c r="E288" t="s">
        <v>7993</v>
      </c>
    </row>
    <row r="289" spans="1:5">
      <c r="A289">
        <v>289</v>
      </c>
      <c r="B289" t="s">
        <v>2897</v>
      </c>
      <c r="C289" t="s">
        <v>7689</v>
      </c>
      <c r="D289" t="s">
        <v>7701</v>
      </c>
      <c r="E289" t="s">
        <v>7994</v>
      </c>
    </row>
    <row r="290" spans="1:5">
      <c r="A290">
        <v>290</v>
      </c>
      <c r="B290" t="s">
        <v>5457</v>
      </c>
      <c r="C290" t="s">
        <v>7705</v>
      </c>
      <c r="D290" t="s">
        <v>7706</v>
      </c>
      <c r="E290" t="s">
        <v>7995</v>
      </c>
    </row>
    <row r="291" spans="1:5">
      <c r="A291">
        <v>291</v>
      </c>
      <c r="B291" t="s">
        <v>453</v>
      </c>
      <c r="C291" t="s">
        <v>7694</v>
      </c>
      <c r="D291" t="s">
        <v>7714</v>
      </c>
      <c r="E291" t="s">
        <v>7996</v>
      </c>
    </row>
    <row r="292" spans="1:5">
      <c r="A292">
        <v>292</v>
      </c>
      <c r="B292" t="s">
        <v>1106</v>
      </c>
      <c r="C292" t="s">
        <v>7694</v>
      </c>
      <c r="D292" t="s">
        <v>7703</v>
      </c>
      <c r="E292" t="s">
        <v>7997</v>
      </c>
    </row>
    <row r="293" spans="1:5">
      <c r="A293">
        <v>293</v>
      </c>
      <c r="B293" t="s">
        <v>54</v>
      </c>
      <c r="C293" t="s">
        <v>7689</v>
      </c>
      <c r="D293" t="s">
        <v>7692</v>
      </c>
      <c r="E293" t="s">
        <v>7998</v>
      </c>
    </row>
    <row r="294" spans="1:5">
      <c r="A294">
        <v>294</v>
      </c>
      <c r="B294" t="s">
        <v>6951</v>
      </c>
      <c r="C294" t="s">
        <v>7705</v>
      </c>
      <c r="D294" t="s">
        <v>7862</v>
      </c>
      <c r="E294" t="s">
        <v>7999</v>
      </c>
    </row>
    <row r="295" spans="1:5">
      <c r="A295">
        <v>295</v>
      </c>
      <c r="B295" t="s">
        <v>3540</v>
      </c>
      <c r="C295" t="s">
        <v>7705</v>
      </c>
      <c r="D295" t="s">
        <v>7728</v>
      </c>
      <c r="E295" t="s">
        <v>8000</v>
      </c>
    </row>
    <row r="296" spans="1:5">
      <c r="A296">
        <v>296</v>
      </c>
      <c r="B296" t="s">
        <v>1131</v>
      </c>
      <c r="C296" t="s">
        <v>7694</v>
      </c>
      <c r="D296" t="s">
        <v>7757</v>
      </c>
      <c r="E296" t="s">
        <v>8001</v>
      </c>
    </row>
    <row r="297" spans="1:5">
      <c r="A297">
        <v>297</v>
      </c>
      <c r="B297" t="s">
        <v>2561</v>
      </c>
      <c r="C297" t="s">
        <v>7705</v>
      </c>
      <c r="D297" t="s">
        <v>7728</v>
      </c>
      <c r="E297" t="s">
        <v>8002</v>
      </c>
    </row>
    <row r="298" spans="1:5">
      <c r="A298">
        <v>298</v>
      </c>
      <c r="B298" t="s">
        <v>1107</v>
      </c>
      <c r="C298" t="s">
        <v>7689</v>
      </c>
      <c r="D298" t="s">
        <v>7701</v>
      </c>
      <c r="E298" t="s">
        <v>8003</v>
      </c>
    </row>
    <row r="299" spans="1:5">
      <c r="A299">
        <v>299</v>
      </c>
      <c r="B299" t="s">
        <v>2683</v>
      </c>
      <c r="C299" t="s">
        <v>7705</v>
      </c>
      <c r="D299" t="s">
        <v>7706</v>
      </c>
      <c r="E299" t="s">
        <v>8004</v>
      </c>
    </row>
    <row r="300" spans="1:5">
      <c r="A300">
        <v>300</v>
      </c>
      <c r="B300" t="s">
        <v>1119</v>
      </c>
      <c r="C300" t="s">
        <v>7694</v>
      </c>
      <c r="D300" t="s">
        <v>7699</v>
      </c>
      <c r="E300" t="s">
        <v>8005</v>
      </c>
    </row>
    <row r="301" spans="1:5">
      <c r="A301">
        <v>301</v>
      </c>
      <c r="B301" t="s">
        <v>1356</v>
      </c>
      <c r="C301" t="s">
        <v>7689</v>
      </c>
      <c r="D301" t="s">
        <v>7692</v>
      </c>
      <c r="E301" t="s">
        <v>8006</v>
      </c>
    </row>
    <row r="302" spans="1:5">
      <c r="A302">
        <v>302</v>
      </c>
      <c r="B302" t="s">
        <v>899</v>
      </c>
      <c r="C302" t="s">
        <v>7694</v>
      </c>
      <c r="D302" t="s">
        <v>7695</v>
      </c>
      <c r="E302" t="s">
        <v>8007</v>
      </c>
    </row>
    <row r="303" spans="1:5">
      <c r="A303">
        <v>303</v>
      </c>
      <c r="B303" t="s">
        <v>301</v>
      </c>
      <c r="C303" t="s">
        <v>7694</v>
      </c>
      <c r="D303" t="s">
        <v>7708</v>
      </c>
      <c r="E303" t="s">
        <v>8008</v>
      </c>
    </row>
    <row r="304" spans="1:5">
      <c r="A304">
        <v>304</v>
      </c>
      <c r="B304" t="s">
        <v>3429</v>
      </c>
      <c r="C304" t="s">
        <v>7705</v>
      </c>
      <c r="D304" t="s">
        <v>7706</v>
      </c>
      <c r="E304" t="s">
        <v>8009</v>
      </c>
    </row>
    <row r="305" spans="1:5">
      <c r="A305">
        <v>305</v>
      </c>
      <c r="B305" t="s">
        <v>3563</v>
      </c>
      <c r="C305" t="s">
        <v>7694</v>
      </c>
      <c r="D305" t="s">
        <v>7708</v>
      </c>
      <c r="E305" t="s">
        <v>8010</v>
      </c>
    </row>
    <row r="306" spans="1:5">
      <c r="A306">
        <v>306</v>
      </c>
      <c r="B306" t="s">
        <v>5259</v>
      </c>
      <c r="C306" t="s">
        <v>7694</v>
      </c>
      <c r="D306" t="s">
        <v>7708</v>
      </c>
      <c r="E306" t="s">
        <v>8011</v>
      </c>
    </row>
    <row r="307" spans="1:5">
      <c r="A307">
        <v>307</v>
      </c>
      <c r="B307" t="s">
        <v>66</v>
      </c>
      <c r="C307" t="s">
        <v>7694</v>
      </c>
      <c r="D307" t="s">
        <v>7708</v>
      </c>
      <c r="E307" t="s">
        <v>8012</v>
      </c>
    </row>
    <row r="308" spans="1:5">
      <c r="A308">
        <v>308</v>
      </c>
      <c r="B308" t="s">
        <v>174</v>
      </c>
      <c r="C308" t="s">
        <v>7705</v>
      </c>
      <c r="D308" t="s">
        <v>8013</v>
      </c>
      <c r="E308" t="s">
        <v>8014</v>
      </c>
    </row>
    <row r="309" spans="1:5">
      <c r="A309">
        <v>309</v>
      </c>
      <c r="B309" t="s">
        <v>2314</v>
      </c>
      <c r="C309" t="s">
        <v>7694</v>
      </c>
      <c r="D309" t="s">
        <v>7708</v>
      </c>
      <c r="E309" t="s">
        <v>8015</v>
      </c>
    </row>
    <row r="310" spans="1:5">
      <c r="A310">
        <v>310</v>
      </c>
      <c r="B310" t="s">
        <v>140</v>
      </c>
      <c r="C310" t="s">
        <v>7694</v>
      </c>
      <c r="D310" t="s">
        <v>7708</v>
      </c>
      <c r="E310" t="s">
        <v>8016</v>
      </c>
    </row>
    <row r="311" spans="1:5">
      <c r="A311">
        <v>311</v>
      </c>
      <c r="B311" t="s">
        <v>1444</v>
      </c>
      <c r="C311" t="s">
        <v>7689</v>
      </c>
      <c r="D311" t="s">
        <v>7697</v>
      </c>
      <c r="E311" t="s">
        <v>8017</v>
      </c>
    </row>
    <row r="312" spans="1:5">
      <c r="A312">
        <v>312</v>
      </c>
      <c r="B312" t="s">
        <v>2861</v>
      </c>
      <c r="C312" t="s">
        <v>7694</v>
      </c>
      <c r="D312" t="s">
        <v>7757</v>
      </c>
      <c r="E312" t="s">
        <v>8018</v>
      </c>
    </row>
    <row r="313" spans="1:5">
      <c r="A313">
        <v>313</v>
      </c>
      <c r="B313" t="s">
        <v>552</v>
      </c>
      <c r="C313" t="s">
        <v>7694</v>
      </c>
      <c r="D313" t="s">
        <v>7703</v>
      </c>
      <c r="E313" t="s">
        <v>8019</v>
      </c>
    </row>
    <row r="314" spans="1:5">
      <c r="A314">
        <v>314</v>
      </c>
      <c r="B314" t="s">
        <v>1883</v>
      </c>
      <c r="C314" t="s">
        <v>7705</v>
      </c>
      <c r="D314" t="s">
        <v>7706</v>
      </c>
      <c r="E314" t="s">
        <v>8020</v>
      </c>
    </row>
    <row r="315" spans="1:5">
      <c r="A315">
        <v>315</v>
      </c>
      <c r="B315" t="s">
        <v>2351</v>
      </c>
      <c r="C315" t="s">
        <v>7694</v>
      </c>
      <c r="D315" t="s">
        <v>7703</v>
      </c>
      <c r="E315" t="s">
        <v>8021</v>
      </c>
    </row>
    <row r="316" spans="1:5">
      <c r="A316">
        <v>316</v>
      </c>
      <c r="B316" t="s">
        <v>300</v>
      </c>
      <c r="C316" t="s">
        <v>7694</v>
      </c>
      <c r="D316" t="s">
        <v>7714</v>
      </c>
      <c r="E316" t="s">
        <v>8022</v>
      </c>
    </row>
    <row r="317" spans="1:5">
      <c r="A317">
        <v>317</v>
      </c>
      <c r="B317" t="s">
        <v>4776</v>
      </c>
      <c r="C317" t="s">
        <v>7694</v>
      </c>
      <c r="D317" t="s">
        <v>7708</v>
      </c>
      <c r="E317" t="s">
        <v>8023</v>
      </c>
    </row>
    <row r="318" spans="1:5">
      <c r="A318">
        <v>318</v>
      </c>
      <c r="B318" t="s">
        <v>1757</v>
      </c>
      <c r="C318" t="s">
        <v>7694</v>
      </c>
      <c r="D318" t="s">
        <v>7708</v>
      </c>
      <c r="E318" t="s">
        <v>8024</v>
      </c>
    </row>
    <row r="319" spans="1:5">
      <c r="A319">
        <v>319</v>
      </c>
      <c r="B319" t="s">
        <v>3409</v>
      </c>
      <c r="C319" t="s">
        <v>7689</v>
      </c>
      <c r="D319" t="s">
        <v>7690</v>
      </c>
      <c r="E319" t="s">
        <v>8025</v>
      </c>
    </row>
    <row r="320" spans="1:5">
      <c r="A320">
        <v>320</v>
      </c>
      <c r="B320" t="s">
        <v>1590</v>
      </c>
      <c r="C320" t="s">
        <v>7694</v>
      </c>
      <c r="D320" t="s">
        <v>7733</v>
      </c>
      <c r="E320" t="s">
        <v>8026</v>
      </c>
    </row>
    <row r="321" spans="1:5">
      <c r="A321">
        <v>321</v>
      </c>
      <c r="B321" t="s">
        <v>3073</v>
      </c>
      <c r="C321" t="s">
        <v>7694</v>
      </c>
      <c r="D321" t="s">
        <v>7703</v>
      </c>
      <c r="E321" t="s">
        <v>8027</v>
      </c>
    </row>
    <row r="322" spans="1:5">
      <c r="A322">
        <v>322</v>
      </c>
      <c r="B322" t="s">
        <v>609</v>
      </c>
      <c r="C322" t="s">
        <v>7694</v>
      </c>
      <c r="D322" t="s">
        <v>7714</v>
      </c>
      <c r="E322" t="s">
        <v>8028</v>
      </c>
    </row>
    <row r="323" spans="1:5">
      <c r="A323">
        <v>323</v>
      </c>
      <c r="B323" t="s">
        <v>3698</v>
      </c>
      <c r="C323" t="s">
        <v>7694</v>
      </c>
      <c r="D323" t="s">
        <v>7710</v>
      </c>
      <c r="E323" t="s">
        <v>8029</v>
      </c>
    </row>
    <row r="324" spans="1:5">
      <c r="A324">
        <v>324</v>
      </c>
      <c r="B324" t="s">
        <v>2036</v>
      </c>
      <c r="C324" t="s">
        <v>7694</v>
      </c>
      <c r="D324" t="s">
        <v>7695</v>
      </c>
      <c r="E324" t="s">
        <v>8030</v>
      </c>
    </row>
    <row r="325" spans="1:5">
      <c r="A325">
        <v>325</v>
      </c>
      <c r="B325" t="s">
        <v>979</v>
      </c>
      <c r="C325" t="s">
        <v>7689</v>
      </c>
      <c r="D325" t="s">
        <v>7692</v>
      </c>
      <c r="E325" t="s">
        <v>8031</v>
      </c>
    </row>
    <row r="326" spans="1:5">
      <c r="A326">
        <v>326</v>
      </c>
      <c r="B326" t="s">
        <v>2037</v>
      </c>
      <c r="C326" t="s">
        <v>7694</v>
      </c>
      <c r="D326" t="s">
        <v>7703</v>
      </c>
      <c r="E326" t="s">
        <v>8032</v>
      </c>
    </row>
    <row r="327" spans="1:5">
      <c r="A327">
        <v>327</v>
      </c>
      <c r="B327" t="s">
        <v>837</v>
      </c>
      <c r="C327" t="s">
        <v>7689</v>
      </c>
      <c r="D327" t="s">
        <v>7701</v>
      </c>
      <c r="E327" t="s">
        <v>8033</v>
      </c>
    </row>
    <row r="328" spans="1:5">
      <c r="A328">
        <v>328</v>
      </c>
      <c r="B328" t="s">
        <v>2215</v>
      </c>
      <c r="C328" t="s">
        <v>7694</v>
      </c>
      <c r="D328" t="s">
        <v>7708</v>
      </c>
      <c r="E328" t="s">
        <v>8034</v>
      </c>
    </row>
    <row r="329" spans="1:5">
      <c r="A329">
        <v>329</v>
      </c>
      <c r="B329" t="s">
        <v>1151</v>
      </c>
      <c r="C329" t="s">
        <v>7694</v>
      </c>
      <c r="D329" t="s">
        <v>7839</v>
      </c>
      <c r="E329" t="s">
        <v>8035</v>
      </c>
    </row>
    <row r="330" spans="1:5">
      <c r="A330">
        <v>330</v>
      </c>
      <c r="B330" t="s">
        <v>4465</v>
      </c>
      <c r="C330" t="s">
        <v>7694</v>
      </c>
      <c r="D330" t="s">
        <v>7699</v>
      </c>
      <c r="E330" t="s">
        <v>8036</v>
      </c>
    </row>
    <row r="331" spans="1:5">
      <c r="A331">
        <v>331</v>
      </c>
      <c r="B331" t="s">
        <v>2356</v>
      </c>
      <c r="C331" t="s">
        <v>7694</v>
      </c>
      <c r="D331" t="s">
        <v>7714</v>
      </c>
      <c r="E331" t="s">
        <v>8037</v>
      </c>
    </row>
    <row r="332" spans="1:5">
      <c r="A332">
        <v>332</v>
      </c>
      <c r="B332" t="s">
        <v>3194</v>
      </c>
      <c r="C332" t="s">
        <v>7694</v>
      </c>
      <c r="D332" t="s">
        <v>7699</v>
      </c>
      <c r="E332" t="s">
        <v>8038</v>
      </c>
    </row>
    <row r="333" spans="1:5">
      <c r="A333">
        <v>333</v>
      </c>
      <c r="B333" t="s">
        <v>1456</v>
      </c>
      <c r="C333" t="s">
        <v>7705</v>
      </c>
      <c r="D333" t="s">
        <v>7728</v>
      </c>
      <c r="E333" t="s">
        <v>8039</v>
      </c>
    </row>
    <row r="334" spans="1:5">
      <c r="A334">
        <v>334</v>
      </c>
      <c r="B334" t="s">
        <v>2478</v>
      </c>
      <c r="C334" t="s">
        <v>7694</v>
      </c>
      <c r="D334" t="s">
        <v>7703</v>
      </c>
      <c r="E334" t="s">
        <v>8040</v>
      </c>
    </row>
    <row r="335" spans="1:5">
      <c r="A335">
        <v>335</v>
      </c>
      <c r="B335" t="s">
        <v>3755</v>
      </c>
      <c r="C335" t="s">
        <v>7705</v>
      </c>
      <c r="D335" t="s">
        <v>7728</v>
      </c>
      <c r="E335" t="s">
        <v>8041</v>
      </c>
    </row>
    <row r="336" spans="1:5">
      <c r="A336">
        <v>336</v>
      </c>
      <c r="B336" t="s">
        <v>651</v>
      </c>
      <c r="C336" t="s">
        <v>7694</v>
      </c>
      <c r="D336" t="s">
        <v>7714</v>
      </c>
      <c r="E336" t="s">
        <v>8042</v>
      </c>
    </row>
    <row r="337" spans="1:5">
      <c r="A337">
        <v>337</v>
      </c>
      <c r="B337" t="s">
        <v>259</v>
      </c>
      <c r="C337" t="s">
        <v>7689</v>
      </c>
      <c r="D337" t="s">
        <v>7697</v>
      </c>
      <c r="E337" t="s">
        <v>8043</v>
      </c>
    </row>
    <row r="338" spans="1:5">
      <c r="A338">
        <v>338</v>
      </c>
      <c r="B338" t="s">
        <v>1403</v>
      </c>
      <c r="C338" t="s">
        <v>7694</v>
      </c>
      <c r="D338" t="s">
        <v>7710</v>
      </c>
      <c r="E338" t="s">
        <v>8044</v>
      </c>
    </row>
    <row r="339" spans="1:5">
      <c r="A339">
        <v>339</v>
      </c>
      <c r="B339" t="s">
        <v>593</v>
      </c>
      <c r="C339" t="s">
        <v>7694</v>
      </c>
      <c r="D339" t="s">
        <v>7699</v>
      </c>
      <c r="E339" t="s">
        <v>8045</v>
      </c>
    </row>
    <row r="340" spans="1:5">
      <c r="A340">
        <v>340</v>
      </c>
      <c r="B340" t="s">
        <v>1807</v>
      </c>
      <c r="C340" t="s">
        <v>7694</v>
      </c>
      <c r="D340" t="s">
        <v>7708</v>
      </c>
      <c r="E340" t="s">
        <v>8046</v>
      </c>
    </row>
    <row r="341" spans="1:5">
      <c r="A341">
        <v>341</v>
      </c>
      <c r="B341" t="s">
        <v>4433</v>
      </c>
      <c r="C341" t="s">
        <v>7694</v>
      </c>
      <c r="D341" t="s">
        <v>7714</v>
      </c>
      <c r="E341" t="s">
        <v>8047</v>
      </c>
    </row>
    <row r="342" spans="1:5">
      <c r="A342">
        <v>342</v>
      </c>
      <c r="B342" t="s">
        <v>2458</v>
      </c>
      <c r="C342" t="s">
        <v>7694</v>
      </c>
      <c r="D342" t="s">
        <v>7708</v>
      </c>
      <c r="E342" t="s">
        <v>8048</v>
      </c>
    </row>
    <row r="343" spans="1:5">
      <c r="A343">
        <v>343</v>
      </c>
      <c r="B343" t="s">
        <v>1976</v>
      </c>
      <c r="C343" t="s">
        <v>7705</v>
      </c>
      <c r="D343" t="s">
        <v>7728</v>
      </c>
      <c r="E343" t="s">
        <v>8049</v>
      </c>
    </row>
    <row r="344" spans="1:5">
      <c r="A344">
        <v>344</v>
      </c>
      <c r="B344" t="s">
        <v>1012</v>
      </c>
      <c r="C344" t="s">
        <v>7689</v>
      </c>
      <c r="D344" t="s">
        <v>7697</v>
      </c>
      <c r="E344" t="s">
        <v>8050</v>
      </c>
    </row>
    <row r="345" spans="1:5">
      <c r="A345">
        <v>345</v>
      </c>
      <c r="B345" t="s">
        <v>1221</v>
      </c>
      <c r="C345" t="s">
        <v>7705</v>
      </c>
      <c r="D345" t="s">
        <v>7728</v>
      </c>
      <c r="E345" t="s">
        <v>8051</v>
      </c>
    </row>
    <row r="346" spans="1:5">
      <c r="A346">
        <v>346</v>
      </c>
      <c r="B346" t="s">
        <v>2272</v>
      </c>
      <c r="C346" t="s">
        <v>7705</v>
      </c>
      <c r="D346" t="s">
        <v>7862</v>
      </c>
      <c r="E346" t="s">
        <v>8052</v>
      </c>
    </row>
    <row r="347" spans="1:5">
      <c r="A347">
        <v>347</v>
      </c>
      <c r="B347" t="s">
        <v>74</v>
      </c>
      <c r="C347" t="s">
        <v>7689</v>
      </c>
      <c r="D347" t="s">
        <v>7701</v>
      </c>
      <c r="E347" t="s">
        <v>8053</v>
      </c>
    </row>
    <row r="348" spans="1:5">
      <c r="A348">
        <v>348</v>
      </c>
      <c r="B348" t="s">
        <v>541</v>
      </c>
      <c r="C348" t="s">
        <v>7694</v>
      </c>
      <c r="D348" t="s">
        <v>7703</v>
      </c>
      <c r="E348" t="s">
        <v>8054</v>
      </c>
    </row>
    <row r="349" spans="1:5">
      <c r="A349">
        <v>349</v>
      </c>
      <c r="B349" t="s">
        <v>447</v>
      </c>
      <c r="C349" t="s">
        <v>7694</v>
      </c>
      <c r="D349" t="s">
        <v>7708</v>
      </c>
      <c r="E349" t="s">
        <v>8055</v>
      </c>
    </row>
    <row r="350" spans="1:5">
      <c r="A350">
        <v>350</v>
      </c>
      <c r="B350" t="s">
        <v>1464</v>
      </c>
      <c r="C350" t="s">
        <v>7705</v>
      </c>
      <c r="D350" t="s">
        <v>7706</v>
      </c>
      <c r="E350" t="s">
        <v>8056</v>
      </c>
    </row>
    <row r="351" spans="1:5">
      <c r="A351">
        <v>351</v>
      </c>
      <c r="B351" t="s">
        <v>432</v>
      </c>
      <c r="C351" t="s">
        <v>7705</v>
      </c>
      <c r="D351" t="s">
        <v>8013</v>
      </c>
      <c r="E351" t="s">
        <v>8057</v>
      </c>
    </row>
    <row r="352" spans="1:5">
      <c r="A352">
        <v>352</v>
      </c>
      <c r="B352" t="s">
        <v>535</v>
      </c>
      <c r="C352" t="s">
        <v>7694</v>
      </c>
      <c r="D352" t="s">
        <v>7708</v>
      </c>
      <c r="E352" t="s">
        <v>8058</v>
      </c>
    </row>
    <row r="353" spans="1:5">
      <c r="A353">
        <v>353</v>
      </c>
      <c r="B353" t="s">
        <v>1908</v>
      </c>
      <c r="C353" t="s">
        <v>7694</v>
      </c>
      <c r="D353" t="s">
        <v>7708</v>
      </c>
      <c r="E353" t="s">
        <v>8059</v>
      </c>
    </row>
    <row r="354" spans="1:5">
      <c r="A354">
        <v>354</v>
      </c>
      <c r="B354" t="s">
        <v>1770</v>
      </c>
      <c r="C354" t="s">
        <v>7694</v>
      </c>
      <c r="D354" t="s">
        <v>7699</v>
      </c>
      <c r="E354" t="s">
        <v>8060</v>
      </c>
    </row>
    <row r="355" spans="1:5">
      <c r="A355">
        <v>355</v>
      </c>
      <c r="B355" t="s">
        <v>1771</v>
      </c>
      <c r="C355" t="s">
        <v>7694</v>
      </c>
      <c r="D355" t="s">
        <v>7714</v>
      </c>
      <c r="E355" t="s">
        <v>8061</v>
      </c>
    </row>
    <row r="356" spans="1:5">
      <c r="A356">
        <v>356</v>
      </c>
      <c r="B356" t="s">
        <v>1615</v>
      </c>
      <c r="C356" t="s">
        <v>7694</v>
      </c>
      <c r="D356" t="s">
        <v>7839</v>
      </c>
      <c r="E356" t="s">
        <v>8062</v>
      </c>
    </row>
    <row r="357" spans="1:5">
      <c r="A357">
        <v>357</v>
      </c>
      <c r="B357" t="s">
        <v>1559</v>
      </c>
      <c r="C357" t="s">
        <v>7694</v>
      </c>
      <c r="D357" t="s">
        <v>7699</v>
      </c>
      <c r="E357" t="s">
        <v>8063</v>
      </c>
    </row>
    <row r="358" spans="1:5">
      <c r="A358">
        <v>358</v>
      </c>
      <c r="B358" t="s">
        <v>2254</v>
      </c>
      <c r="C358" t="s">
        <v>7694</v>
      </c>
      <c r="D358" t="s">
        <v>7699</v>
      </c>
      <c r="E358" t="s">
        <v>8064</v>
      </c>
    </row>
    <row r="359" spans="1:5">
      <c r="A359">
        <v>359</v>
      </c>
      <c r="B359" t="s">
        <v>579</v>
      </c>
      <c r="C359" t="s">
        <v>7705</v>
      </c>
      <c r="D359" t="s">
        <v>7728</v>
      </c>
      <c r="E359" t="s">
        <v>8065</v>
      </c>
    </row>
    <row r="360" spans="1:5">
      <c r="A360">
        <v>360</v>
      </c>
      <c r="B360" t="s">
        <v>6186</v>
      </c>
      <c r="C360" t="s">
        <v>7694</v>
      </c>
      <c r="D360" t="s">
        <v>7714</v>
      </c>
      <c r="E360" t="s">
        <v>8066</v>
      </c>
    </row>
    <row r="361" spans="1:5">
      <c r="A361">
        <v>361</v>
      </c>
      <c r="B361" t="s">
        <v>1940</v>
      </c>
      <c r="C361" t="s">
        <v>7694</v>
      </c>
      <c r="D361" t="s">
        <v>7703</v>
      </c>
      <c r="E361" t="s">
        <v>8067</v>
      </c>
    </row>
    <row r="362" spans="1:5">
      <c r="A362">
        <v>362</v>
      </c>
      <c r="B362" t="s">
        <v>155</v>
      </c>
      <c r="C362" t="s">
        <v>7694</v>
      </c>
      <c r="D362" t="s">
        <v>7710</v>
      </c>
      <c r="E362" t="s">
        <v>8068</v>
      </c>
    </row>
    <row r="363" spans="1:5">
      <c r="A363">
        <v>363</v>
      </c>
      <c r="B363" t="s">
        <v>580</v>
      </c>
      <c r="C363" t="s">
        <v>7705</v>
      </c>
      <c r="D363" t="s">
        <v>8013</v>
      </c>
      <c r="E363" t="s">
        <v>8069</v>
      </c>
    </row>
    <row r="364" spans="1:5">
      <c r="A364">
        <v>364</v>
      </c>
      <c r="B364" t="s">
        <v>581</v>
      </c>
      <c r="C364" t="s">
        <v>7694</v>
      </c>
      <c r="D364" t="s">
        <v>7714</v>
      </c>
      <c r="E364" t="s">
        <v>8070</v>
      </c>
    </row>
    <row r="365" spans="1:5">
      <c r="A365">
        <v>365</v>
      </c>
      <c r="B365" t="s">
        <v>582</v>
      </c>
      <c r="C365" t="s">
        <v>7689</v>
      </c>
      <c r="D365" t="s">
        <v>7697</v>
      </c>
      <c r="E365" t="s">
        <v>8071</v>
      </c>
    </row>
    <row r="366" spans="1:5">
      <c r="A366">
        <v>366</v>
      </c>
      <c r="B366" t="s">
        <v>583</v>
      </c>
      <c r="C366" t="s">
        <v>7694</v>
      </c>
      <c r="D366" t="s">
        <v>7714</v>
      </c>
      <c r="E366" t="s">
        <v>8072</v>
      </c>
    </row>
    <row r="367" spans="1:5">
      <c r="A367">
        <v>367</v>
      </c>
      <c r="B367" t="s">
        <v>584</v>
      </c>
      <c r="C367" t="s">
        <v>7694</v>
      </c>
      <c r="D367" t="s">
        <v>7695</v>
      </c>
      <c r="E367" t="s">
        <v>8073</v>
      </c>
    </row>
    <row r="368" spans="1:5">
      <c r="A368">
        <v>369</v>
      </c>
      <c r="B368" t="s">
        <v>585</v>
      </c>
      <c r="C368" t="s">
        <v>7689</v>
      </c>
      <c r="D368" t="s">
        <v>7690</v>
      </c>
      <c r="E368" t="s">
        <v>8074</v>
      </c>
    </row>
    <row r="369" spans="1:5">
      <c r="A369">
        <v>370</v>
      </c>
      <c r="B369" t="s">
        <v>586</v>
      </c>
      <c r="C369" t="s">
        <v>7689</v>
      </c>
      <c r="D369" t="s">
        <v>7692</v>
      </c>
      <c r="E369" t="s">
        <v>8075</v>
      </c>
    </row>
    <row r="370" spans="1:5">
      <c r="A370">
        <v>371</v>
      </c>
      <c r="B370" t="s">
        <v>1433</v>
      </c>
      <c r="C370" t="s">
        <v>7694</v>
      </c>
      <c r="D370" t="s">
        <v>7714</v>
      </c>
      <c r="E370" t="s">
        <v>8076</v>
      </c>
    </row>
    <row r="371" spans="1:5">
      <c r="A371">
        <v>372</v>
      </c>
      <c r="B371" t="s">
        <v>752</v>
      </c>
      <c r="C371" t="s">
        <v>7694</v>
      </c>
      <c r="D371" t="s">
        <v>7703</v>
      </c>
      <c r="E371" t="s">
        <v>8077</v>
      </c>
    </row>
    <row r="372" spans="1:5">
      <c r="A372">
        <v>373</v>
      </c>
      <c r="B372" t="s">
        <v>2554</v>
      </c>
      <c r="C372" t="s">
        <v>7689</v>
      </c>
      <c r="D372" t="s">
        <v>7692</v>
      </c>
      <c r="E372" t="s">
        <v>8078</v>
      </c>
    </row>
    <row r="373" spans="1:5">
      <c r="A373">
        <v>374</v>
      </c>
      <c r="B373" t="s">
        <v>1418</v>
      </c>
      <c r="C373" t="s">
        <v>7694</v>
      </c>
      <c r="D373" t="s">
        <v>7714</v>
      </c>
      <c r="E373" t="s">
        <v>8079</v>
      </c>
    </row>
    <row r="374" spans="1:5">
      <c r="A374">
        <v>375</v>
      </c>
      <c r="B374" t="s">
        <v>917</v>
      </c>
      <c r="C374" t="s">
        <v>7694</v>
      </c>
      <c r="D374" t="s">
        <v>7703</v>
      </c>
      <c r="E374" t="s">
        <v>8080</v>
      </c>
    </row>
    <row r="375" spans="1:5">
      <c r="A375">
        <v>376</v>
      </c>
      <c r="B375" t="s">
        <v>3718</v>
      </c>
      <c r="C375" t="s">
        <v>7694</v>
      </c>
      <c r="D375" t="s">
        <v>7733</v>
      </c>
      <c r="E375" t="s">
        <v>8081</v>
      </c>
    </row>
    <row r="376" spans="1:5">
      <c r="A376">
        <v>377</v>
      </c>
      <c r="B376" t="s">
        <v>1253</v>
      </c>
      <c r="C376" t="s">
        <v>7705</v>
      </c>
      <c r="D376" t="s">
        <v>7728</v>
      </c>
      <c r="E376" t="s">
        <v>8082</v>
      </c>
    </row>
    <row r="377" spans="1:5">
      <c r="A377">
        <v>378</v>
      </c>
      <c r="B377" t="s">
        <v>1747</v>
      </c>
      <c r="C377" t="s">
        <v>7689</v>
      </c>
      <c r="D377" t="s">
        <v>7701</v>
      </c>
      <c r="E377" t="s">
        <v>8083</v>
      </c>
    </row>
    <row r="378" spans="1:5">
      <c r="A378">
        <v>379</v>
      </c>
      <c r="B378" t="s">
        <v>265</v>
      </c>
      <c r="C378" t="s">
        <v>7694</v>
      </c>
      <c r="D378" t="s">
        <v>7699</v>
      </c>
      <c r="E378" t="s">
        <v>8084</v>
      </c>
    </row>
    <row r="379" spans="1:5">
      <c r="A379">
        <v>380</v>
      </c>
      <c r="B379" t="s">
        <v>2589</v>
      </c>
      <c r="C379" t="s">
        <v>7689</v>
      </c>
      <c r="D379" t="s">
        <v>7692</v>
      </c>
      <c r="E379" t="s">
        <v>8085</v>
      </c>
    </row>
    <row r="380" spans="1:5">
      <c r="A380">
        <v>381</v>
      </c>
      <c r="B380" t="s">
        <v>1022</v>
      </c>
      <c r="C380" t="s">
        <v>7689</v>
      </c>
      <c r="D380" t="s">
        <v>7701</v>
      </c>
      <c r="E380" t="s">
        <v>8086</v>
      </c>
    </row>
    <row r="381" spans="1:5">
      <c r="A381">
        <v>382</v>
      </c>
      <c r="B381" t="s">
        <v>668</v>
      </c>
      <c r="C381" t="s">
        <v>7694</v>
      </c>
      <c r="D381" t="s">
        <v>7708</v>
      </c>
      <c r="E381" t="s">
        <v>8087</v>
      </c>
    </row>
    <row r="382" spans="1:5">
      <c r="A382">
        <v>383</v>
      </c>
      <c r="B382" t="s">
        <v>7156</v>
      </c>
      <c r="C382" t="s">
        <v>7705</v>
      </c>
      <c r="D382" t="s">
        <v>7862</v>
      </c>
      <c r="E382" t="s">
        <v>8088</v>
      </c>
    </row>
    <row r="383" spans="1:5">
      <c r="A383">
        <v>384</v>
      </c>
      <c r="B383" t="s">
        <v>233</v>
      </c>
      <c r="C383" t="s">
        <v>7694</v>
      </c>
      <c r="D383" t="s">
        <v>7703</v>
      </c>
      <c r="E383" t="s">
        <v>8089</v>
      </c>
    </row>
    <row r="384" spans="1:5">
      <c r="A384">
        <v>385</v>
      </c>
      <c r="B384" t="s">
        <v>3795</v>
      </c>
      <c r="C384" t="s">
        <v>7694</v>
      </c>
      <c r="D384" t="s">
        <v>7708</v>
      </c>
      <c r="E384" t="s">
        <v>8090</v>
      </c>
    </row>
    <row r="385" spans="1:5">
      <c r="A385">
        <v>386</v>
      </c>
      <c r="B385" t="s">
        <v>1738</v>
      </c>
      <c r="C385" t="s">
        <v>7694</v>
      </c>
      <c r="D385" t="s">
        <v>7699</v>
      </c>
      <c r="E385" t="s">
        <v>8091</v>
      </c>
    </row>
    <row r="386" spans="1:5">
      <c r="A386">
        <v>387</v>
      </c>
      <c r="B386" t="s">
        <v>274</v>
      </c>
      <c r="C386" t="s">
        <v>7694</v>
      </c>
      <c r="D386" t="s">
        <v>7699</v>
      </c>
      <c r="E386" t="s">
        <v>8092</v>
      </c>
    </row>
    <row r="387" spans="1:5">
      <c r="A387">
        <v>388</v>
      </c>
      <c r="B387" t="s">
        <v>2123</v>
      </c>
      <c r="C387" t="s">
        <v>7694</v>
      </c>
      <c r="D387" t="s">
        <v>7708</v>
      </c>
      <c r="E387" t="s">
        <v>8093</v>
      </c>
    </row>
    <row r="388" spans="1:5">
      <c r="A388">
        <v>389</v>
      </c>
      <c r="B388" t="s">
        <v>6211</v>
      </c>
      <c r="C388" t="s">
        <v>7705</v>
      </c>
      <c r="D388" t="s">
        <v>7728</v>
      </c>
      <c r="E388" t="s">
        <v>8094</v>
      </c>
    </row>
    <row r="389" spans="1:5">
      <c r="A389">
        <v>390</v>
      </c>
      <c r="B389" t="s">
        <v>5086</v>
      </c>
      <c r="C389" t="s">
        <v>7705</v>
      </c>
      <c r="D389" t="s">
        <v>7862</v>
      </c>
      <c r="E389" t="s">
        <v>8095</v>
      </c>
    </row>
    <row r="390" spans="1:5">
      <c r="A390">
        <v>391</v>
      </c>
      <c r="B390" t="s">
        <v>2236</v>
      </c>
      <c r="C390" t="s">
        <v>7694</v>
      </c>
      <c r="D390" t="s">
        <v>7714</v>
      </c>
      <c r="E390" t="s">
        <v>8096</v>
      </c>
    </row>
    <row r="391" spans="1:5">
      <c r="A391">
        <v>392</v>
      </c>
      <c r="B391" t="s">
        <v>615</v>
      </c>
      <c r="C391" t="s">
        <v>7689</v>
      </c>
      <c r="D391" t="s">
        <v>7692</v>
      </c>
      <c r="E391" t="s">
        <v>8097</v>
      </c>
    </row>
    <row r="392" spans="1:5">
      <c r="A392">
        <v>393</v>
      </c>
      <c r="B392" t="s">
        <v>2094</v>
      </c>
      <c r="C392" t="s">
        <v>7689</v>
      </c>
      <c r="D392" t="s">
        <v>7701</v>
      </c>
      <c r="E392" t="s">
        <v>8098</v>
      </c>
    </row>
    <row r="393" spans="1:5">
      <c r="A393">
        <v>394</v>
      </c>
      <c r="B393" t="s">
        <v>505</v>
      </c>
      <c r="C393" t="s">
        <v>7694</v>
      </c>
      <c r="D393" t="s">
        <v>7699</v>
      </c>
      <c r="E393" t="s">
        <v>8099</v>
      </c>
    </row>
    <row r="394" spans="1:5">
      <c r="A394">
        <v>395</v>
      </c>
      <c r="B394" t="s">
        <v>95</v>
      </c>
      <c r="C394" t="s">
        <v>7694</v>
      </c>
      <c r="D394" t="s">
        <v>7699</v>
      </c>
      <c r="E394" t="s">
        <v>8100</v>
      </c>
    </row>
    <row r="395" spans="1:5">
      <c r="A395">
        <v>396</v>
      </c>
      <c r="B395" t="s">
        <v>342</v>
      </c>
      <c r="C395" t="s">
        <v>7694</v>
      </c>
      <c r="D395" t="s">
        <v>7714</v>
      </c>
      <c r="E395" t="s">
        <v>8101</v>
      </c>
    </row>
    <row r="396" spans="1:5">
      <c r="A396">
        <v>397</v>
      </c>
      <c r="B396" t="s">
        <v>1878</v>
      </c>
      <c r="C396" t="s">
        <v>7689</v>
      </c>
      <c r="D396" t="s">
        <v>7692</v>
      </c>
      <c r="E396" t="s">
        <v>8102</v>
      </c>
    </row>
    <row r="397" spans="1:5">
      <c r="A397">
        <v>398</v>
      </c>
      <c r="B397" t="s">
        <v>710</v>
      </c>
      <c r="C397" t="s">
        <v>7694</v>
      </c>
      <c r="D397" t="s">
        <v>7695</v>
      </c>
      <c r="E397" t="s">
        <v>8103</v>
      </c>
    </row>
    <row r="398" spans="1:5">
      <c r="A398">
        <v>399</v>
      </c>
      <c r="B398" t="s">
        <v>1075</v>
      </c>
      <c r="C398" t="s">
        <v>7689</v>
      </c>
      <c r="D398" t="s">
        <v>7701</v>
      </c>
      <c r="E398" t="s">
        <v>8104</v>
      </c>
    </row>
    <row r="399" spans="1:5">
      <c r="A399">
        <v>400</v>
      </c>
      <c r="B399" t="s">
        <v>2658</v>
      </c>
      <c r="C399" t="s">
        <v>7694</v>
      </c>
      <c r="D399" t="s">
        <v>7703</v>
      </c>
      <c r="E399" t="s">
        <v>8105</v>
      </c>
    </row>
    <row r="400" spans="1:5">
      <c r="A400">
        <v>401</v>
      </c>
      <c r="B400" t="s">
        <v>5050</v>
      </c>
      <c r="C400" t="s">
        <v>7694</v>
      </c>
      <c r="D400" t="s">
        <v>7699</v>
      </c>
      <c r="E400" t="s">
        <v>8106</v>
      </c>
    </row>
    <row r="401" spans="1:5">
      <c r="A401">
        <v>402</v>
      </c>
      <c r="B401" t="s">
        <v>2669</v>
      </c>
      <c r="C401" t="s">
        <v>7694</v>
      </c>
      <c r="D401" t="s">
        <v>7703</v>
      </c>
      <c r="E401" t="s">
        <v>8107</v>
      </c>
    </row>
    <row r="402" spans="1:5">
      <c r="A402">
        <v>403</v>
      </c>
      <c r="B402" t="s">
        <v>3524</v>
      </c>
      <c r="C402" t="s">
        <v>7694</v>
      </c>
      <c r="D402" t="s">
        <v>7703</v>
      </c>
      <c r="E402" t="s">
        <v>8108</v>
      </c>
    </row>
    <row r="403" spans="1:5">
      <c r="A403">
        <v>404</v>
      </c>
      <c r="B403" t="s">
        <v>5341</v>
      </c>
      <c r="C403" t="s">
        <v>7694</v>
      </c>
      <c r="D403" t="s">
        <v>7703</v>
      </c>
      <c r="E403" t="s">
        <v>8109</v>
      </c>
    </row>
    <row r="404" spans="1:5">
      <c r="A404">
        <v>405</v>
      </c>
      <c r="B404" t="s">
        <v>4781</v>
      </c>
      <c r="C404" t="s">
        <v>7705</v>
      </c>
      <c r="D404" t="s">
        <v>7706</v>
      </c>
      <c r="E404" t="s">
        <v>8110</v>
      </c>
    </row>
    <row r="405" spans="1:5">
      <c r="A405">
        <v>406</v>
      </c>
      <c r="B405" t="s">
        <v>1180</v>
      </c>
      <c r="C405" t="s">
        <v>7694</v>
      </c>
      <c r="D405" t="s">
        <v>7699</v>
      </c>
      <c r="E405" t="s">
        <v>8111</v>
      </c>
    </row>
    <row r="406" spans="1:5">
      <c r="A406">
        <v>407</v>
      </c>
      <c r="B406" t="s">
        <v>902</v>
      </c>
      <c r="C406" t="s">
        <v>7705</v>
      </c>
      <c r="D406" t="s">
        <v>7728</v>
      </c>
      <c r="E406" t="s">
        <v>8112</v>
      </c>
    </row>
    <row r="407" spans="1:5">
      <c r="A407">
        <v>408</v>
      </c>
      <c r="B407" t="s">
        <v>474</v>
      </c>
      <c r="C407" t="s">
        <v>7689</v>
      </c>
      <c r="D407" t="s">
        <v>7692</v>
      </c>
      <c r="E407" t="s">
        <v>8113</v>
      </c>
    </row>
    <row r="408" spans="1:5">
      <c r="A408">
        <v>409</v>
      </c>
      <c r="B408" t="s">
        <v>2525</v>
      </c>
      <c r="C408" t="s">
        <v>7689</v>
      </c>
      <c r="D408" t="s">
        <v>7692</v>
      </c>
      <c r="E408" t="s">
        <v>8114</v>
      </c>
    </row>
    <row r="409" spans="1:5">
      <c r="A409">
        <v>410</v>
      </c>
      <c r="B409" t="s">
        <v>1123</v>
      </c>
      <c r="C409" t="s">
        <v>7694</v>
      </c>
      <c r="D409" t="s">
        <v>7733</v>
      </c>
      <c r="E409" t="s">
        <v>7859</v>
      </c>
    </row>
    <row r="410" spans="1:5">
      <c r="A410">
        <v>411</v>
      </c>
      <c r="B410" t="s">
        <v>2739</v>
      </c>
      <c r="C410" t="s">
        <v>7694</v>
      </c>
      <c r="D410" t="s">
        <v>7710</v>
      </c>
      <c r="E410" t="s">
        <v>8115</v>
      </c>
    </row>
    <row r="411" spans="1:5">
      <c r="A411">
        <v>412</v>
      </c>
      <c r="B411" t="s">
        <v>1994</v>
      </c>
      <c r="C411" t="s">
        <v>7705</v>
      </c>
      <c r="D411" t="s">
        <v>7728</v>
      </c>
      <c r="E411" t="s">
        <v>8116</v>
      </c>
    </row>
    <row r="412" spans="1:5">
      <c r="A412">
        <v>413</v>
      </c>
      <c r="B412" t="s">
        <v>2624</v>
      </c>
      <c r="C412" t="s">
        <v>7694</v>
      </c>
      <c r="D412" t="s">
        <v>7708</v>
      </c>
      <c r="E412" t="s">
        <v>8117</v>
      </c>
    </row>
    <row r="413" spans="1:5">
      <c r="A413">
        <v>414</v>
      </c>
      <c r="B413" t="s">
        <v>865</v>
      </c>
      <c r="C413" t="s">
        <v>7689</v>
      </c>
      <c r="D413" t="s">
        <v>7697</v>
      </c>
      <c r="E413" t="s">
        <v>8118</v>
      </c>
    </row>
    <row r="414" spans="1:5">
      <c r="A414">
        <v>415</v>
      </c>
      <c r="B414" t="s">
        <v>3274</v>
      </c>
      <c r="C414" t="s">
        <v>7694</v>
      </c>
      <c r="D414" t="s">
        <v>7708</v>
      </c>
      <c r="E414" t="s">
        <v>8119</v>
      </c>
    </row>
    <row r="415" spans="1:5">
      <c r="A415">
        <v>416</v>
      </c>
      <c r="B415" t="s">
        <v>242</v>
      </c>
      <c r="C415" t="s">
        <v>7694</v>
      </c>
      <c r="D415" t="s">
        <v>7839</v>
      </c>
      <c r="E415" t="s">
        <v>8120</v>
      </c>
    </row>
    <row r="416" spans="1:5">
      <c r="A416">
        <v>417</v>
      </c>
      <c r="B416" t="s">
        <v>2006</v>
      </c>
      <c r="C416" t="s">
        <v>7694</v>
      </c>
      <c r="D416" t="s">
        <v>7710</v>
      </c>
      <c r="E416" t="s">
        <v>8121</v>
      </c>
    </row>
    <row r="417" spans="1:5">
      <c r="A417">
        <v>418</v>
      </c>
      <c r="B417" t="s">
        <v>3167</v>
      </c>
      <c r="C417" t="s">
        <v>7689</v>
      </c>
      <c r="D417" t="s">
        <v>7690</v>
      </c>
      <c r="E417" t="s">
        <v>8122</v>
      </c>
    </row>
    <row r="418" spans="1:5">
      <c r="A418">
        <v>419</v>
      </c>
      <c r="B418" t="s">
        <v>3935</v>
      </c>
      <c r="C418" t="s">
        <v>7694</v>
      </c>
      <c r="D418" t="s">
        <v>7708</v>
      </c>
      <c r="E418" t="s">
        <v>8123</v>
      </c>
    </row>
    <row r="419" spans="1:5">
      <c r="A419">
        <v>420</v>
      </c>
      <c r="B419" t="s">
        <v>891</v>
      </c>
      <c r="C419" t="s">
        <v>7694</v>
      </c>
      <c r="D419" t="s">
        <v>7714</v>
      </c>
      <c r="E419" t="s">
        <v>8124</v>
      </c>
    </row>
    <row r="420" spans="1:5">
      <c r="A420">
        <v>421</v>
      </c>
      <c r="B420" t="s">
        <v>1709</v>
      </c>
      <c r="C420" t="s">
        <v>7694</v>
      </c>
      <c r="D420" t="s">
        <v>7699</v>
      </c>
      <c r="E420" t="s">
        <v>8125</v>
      </c>
    </row>
    <row r="421" spans="1:5">
      <c r="A421">
        <v>422</v>
      </c>
      <c r="B421" t="s">
        <v>3344</v>
      </c>
      <c r="C421" t="s">
        <v>7689</v>
      </c>
      <c r="D421" t="s">
        <v>7690</v>
      </c>
      <c r="E421" t="s">
        <v>8126</v>
      </c>
    </row>
    <row r="422" spans="1:5">
      <c r="A422">
        <v>423</v>
      </c>
      <c r="B422" t="s">
        <v>6127</v>
      </c>
      <c r="C422" t="s">
        <v>7705</v>
      </c>
      <c r="D422" t="s">
        <v>7706</v>
      </c>
      <c r="E422" t="s">
        <v>8127</v>
      </c>
    </row>
    <row r="423" spans="1:5">
      <c r="A423">
        <v>424</v>
      </c>
      <c r="B423" t="s">
        <v>1165</v>
      </c>
      <c r="C423" t="s">
        <v>7694</v>
      </c>
      <c r="D423" t="s">
        <v>7699</v>
      </c>
      <c r="E423" t="s">
        <v>8128</v>
      </c>
    </row>
    <row r="424" spans="1:5">
      <c r="A424">
        <v>425</v>
      </c>
      <c r="B424" t="s">
        <v>104</v>
      </c>
      <c r="C424" t="s">
        <v>7694</v>
      </c>
      <c r="D424" t="s">
        <v>7714</v>
      </c>
      <c r="E424" t="s">
        <v>8129</v>
      </c>
    </row>
    <row r="425" spans="1:5">
      <c r="A425">
        <v>426</v>
      </c>
      <c r="B425" t="s">
        <v>3779</v>
      </c>
      <c r="C425" t="s">
        <v>7694</v>
      </c>
      <c r="D425" t="s">
        <v>7714</v>
      </c>
      <c r="E425" t="s">
        <v>8130</v>
      </c>
    </row>
    <row r="426" spans="1:5">
      <c r="A426">
        <v>427</v>
      </c>
      <c r="B426" t="s">
        <v>3654</v>
      </c>
      <c r="C426" t="s">
        <v>7705</v>
      </c>
      <c r="D426" t="s">
        <v>7706</v>
      </c>
      <c r="E426" t="s">
        <v>8131</v>
      </c>
    </row>
    <row r="427" spans="1:5">
      <c r="A427">
        <v>428</v>
      </c>
      <c r="B427" t="s">
        <v>1632</v>
      </c>
      <c r="C427" t="s">
        <v>7694</v>
      </c>
      <c r="D427" t="s">
        <v>7703</v>
      </c>
      <c r="E427" t="s">
        <v>8132</v>
      </c>
    </row>
    <row r="428" spans="1:5">
      <c r="A428">
        <v>429</v>
      </c>
      <c r="B428" t="s">
        <v>4206</v>
      </c>
      <c r="C428" t="s">
        <v>7694</v>
      </c>
      <c r="D428" t="s">
        <v>7699</v>
      </c>
      <c r="E428" t="s">
        <v>8133</v>
      </c>
    </row>
    <row r="429" spans="1:5">
      <c r="A429">
        <v>430</v>
      </c>
      <c r="B429" t="s">
        <v>3898</v>
      </c>
      <c r="C429" t="s">
        <v>7705</v>
      </c>
      <c r="D429" t="s">
        <v>7728</v>
      </c>
      <c r="E429" t="s">
        <v>8134</v>
      </c>
    </row>
    <row r="430" spans="1:5">
      <c r="A430">
        <v>431</v>
      </c>
      <c r="B430" t="s">
        <v>628</v>
      </c>
      <c r="C430" t="s">
        <v>7705</v>
      </c>
      <c r="D430" t="s">
        <v>7728</v>
      </c>
      <c r="E430" t="s">
        <v>8135</v>
      </c>
    </row>
    <row r="431" spans="1:5">
      <c r="A431">
        <v>432</v>
      </c>
      <c r="B431" t="s">
        <v>1481</v>
      </c>
      <c r="C431" t="s">
        <v>7694</v>
      </c>
      <c r="D431" t="s">
        <v>7695</v>
      </c>
      <c r="E431" t="s">
        <v>8136</v>
      </c>
    </row>
    <row r="432" spans="1:5">
      <c r="A432">
        <v>433</v>
      </c>
      <c r="B432" t="s">
        <v>3116</v>
      </c>
      <c r="C432" t="s">
        <v>7689</v>
      </c>
      <c r="D432" t="s">
        <v>7690</v>
      </c>
      <c r="E432" t="s">
        <v>8137</v>
      </c>
    </row>
    <row r="433" spans="1:5">
      <c r="A433">
        <v>434</v>
      </c>
      <c r="B433" t="s">
        <v>618</v>
      </c>
      <c r="C433" t="s">
        <v>7705</v>
      </c>
      <c r="D433" t="s">
        <v>7706</v>
      </c>
      <c r="E433" t="s">
        <v>8138</v>
      </c>
    </row>
    <row r="434" spans="1:5">
      <c r="A434">
        <v>435</v>
      </c>
      <c r="B434" t="s">
        <v>1092</v>
      </c>
      <c r="C434" t="s">
        <v>7705</v>
      </c>
      <c r="D434" t="s">
        <v>7706</v>
      </c>
      <c r="E434" t="s">
        <v>8139</v>
      </c>
    </row>
    <row r="435" spans="1:5">
      <c r="A435">
        <v>436</v>
      </c>
      <c r="B435" t="s">
        <v>1101</v>
      </c>
      <c r="C435" t="s">
        <v>7705</v>
      </c>
      <c r="D435" t="s">
        <v>7706</v>
      </c>
      <c r="E435" t="s">
        <v>8140</v>
      </c>
    </row>
    <row r="436" spans="1:5">
      <c r="A436">
        <v>437</v>
      </c>
      <c r="B436" t="s">
        <v>1486</v>
      </c>
      <c r="C436" t="s">
        <v>7705</v>
      </c>
      <c r="D436" t="s">
        <v>7728</v>
      </c>
      <c r="E436" t="s">
        <v>8141</v>
      </c>
    </row>
    <row r="437" spans="1:5">
      <c r="A437">
        <v>438</v>
      </c>
      <c r="B437" t="s">
        <v>870</v>
      </c>
      <c r="C437" t="s">
        <v>7694</v>
      </c>
      <c r="D437" t="s">
        <v>7699</v>
      </c>
      <c r="E437" t="s">
        <v>8142</v>
      </c>
    </row>
    <row r="438" spans="1:5">
      <c r="A438">
        <v>439</v>
      </c>
      <c r="B438" t="s">
        <v>1562</v>
      </c>
      <c r="C438" t="s">
        <v>7694</v>
      </c>
      <c r="D438" t="s">
        <v>7733</v>
      </c>
      <c r="E438" t="s">
        <v>8143</v>
      </c>
    </row>
    <row r="439" spans="1:5">
      <c r="A439">
        <v>440</v>
      </c>
      <c r="B439" t="s">
        <v>2772</v>
      </c>
      <c r="C439" t="s">
        <v>7705</v>
      </c>
      <c r="D439" t="s">
        <v>7728</v>
      </c>
      <c r="E439" t="s">
        <v>8144</v>
      </c>
    </row>
    <row r="440" spans="1:5">
      <c r="A440">
        <v>441</v>
      </c>
      <c r="B440" t="s">
        <v>3851</v>
      </c>
      <c r="C440" t="s">
        <v>7689</v>
      </c>
      <c r="D440" t="s">
        <v>7697</v>
      </c>
      <c r="E440" t="s">
        <v>8145</v>
      </c>
    </row>
    <row r="441" spans="1:5">
      <c r="A441">
        <v>442</v>
      </c>
      <c r="B441" t="s">
        <v>4385</v>
      </c>
      <c r="C441" t="s">
        <v>7694</v>
      </c>
      <c r="D441" t="s">
        <v>7733</v>
      </c>
      <c r="E441" t="s">
        <v>8146</v>
      </c>
    </row>
    <row r="442" spans="1:5">
      <c r="A442">
        <v>443</v>
      </c>
      <c r="B442" t="s">
        <v>464</v>
      </c>
      <c r="C442" t="s">
        <v>7694</v>
      </c>
      <c r="D442" t="s">
        <v>7708</v>
      </c>
      <c r="E442" t="s">
        <v>8147</v>
      </c>
    </row>
    <row r="443" spans="1:5">
      <c r="A443">
        <v>444</v>
      </c>
      <c r="B443" t="s">
        <v>1951</v>
      </c>
      <c r="C443" t="s">
        <v>7689</v>
      </c>
      <c r="D443" t="s">
        <v>7701</v>
      </c>
      <c r="E443" t="s">
        <v>8148</v>
      </c>
    </row>
    <row r="444" spans="1:5">
      <c r="A444">
        <v>445</v>
      </c>
      <c r="B444" t="s">
        <v>4910</v>
      </c>
      <c r="C444" t="s">
        <v>7689</v>
      </c>
      <c r="D444" t="s">
        <v>7701</v>
      </c>
      <c r="E444" t="s">
        <v>8149</v>
      </c>
    </row>
    <row r="445" spans="1:5">
      <c r="A445">
        <v>446</v>
      </c>
      <c r="B445" t="s">
        <v>175</v>
      </c>
      <c r="C445" t="s">
        <v>7694</v>
      </c>
      <c r="D445" t="s">
        <v>7708</v>
      </c>
      <c r="E445" t="s">
        <v>8150</v>
      </c>
    </row>
    <row r="446" spans="1:5">
      <c r="A446">
        <v>447</v>
      </c>
      <c r="B446" t="s">
        <v>1027</v>
      </c>
      <c r="C446" t="s">
        <v>7694</v>
      </c>
      <c r="D446" t="s">
        <v>7708</v>
      </c>
      <c r="E446" t="s">
        <v>8151</v>
      </c>
    </row>
    <row r="447" spans="1:5">
      <c r="A447">
        <v>448</v>
      </c>
      <c r="B447" t="s">
        <v>1258</v>
      </c>
      <c r="C447" t="s">
        <v>7689</v>
      </c>
      <c r="D447" t="s">
        <v>7692</v>
      </c>
      <c r="E447" t="s">
        <v>8152</v>
      </c>
    </row>
    <row r="448" spans="1:5">
      <c r="A448">
        <v>449</v>
      </c>
      <c r="B448" t="s">
        <v>1696</v>
      </c>
      <c r="C448" t="s">
        <v>7694</v>
      </c>
      <c r="D448" t="s">
        <v>7708</v>
      </c>
      <c r="E448" t="s">
        <v>8153</v>
      </c>
    </row>
    <row r="449" spans="1:5">
      <c r="A449">
        <v>450</v>
      </c>
      <c r="B449" t="s">
        <v>713</v>
      </c>
      <c r="C449" t="s">
        <v>7694</v>
      </c>
      <c r="D449" t="s">
        <v>7714</v>
      </c>
      <c r="E449" t="s">
        <v>8154</v>
      </c>
    </row>
    <row r="450" spans="1:5">
      <c r="A450">
        <v>451</v>
      </c>
      <c r="B450" t="s">
        <v>790</v>
      </c>
      <c r="C450" t="s">
        <v>7694</v>
      </c>
      <c r="D450" t="s">
        <v>7703</v>
      </c>
      <c r="E450" t="s">
        <v>8155</v>
      </c>
    </row>
    <row r="451" spans="1:5">
      <c r="A451">
        <v>452</v>
      </c>
      <c r="B451" t="s">
        <v>733</v>
      </c>
      <c r="C451" t="s">
        <v>7694</v>
      </c>
      <c r="D451" t="s">
        <v>7703</v>
      </c>
      <c r="E451" t="s">
        <v>8156</v>
      </c>
    </row>
    <row r="452" spans="1:5">
      <c r="A452">
        <v>454</v>
      </c>
      <c r="B452" t="s">
        <v>1136</v>
      </c>
      <c r="C452" t="s">
        <v>7694</v>
      </c>
      <c r="D452" t="s">
        <v>7708</v>
      </c>
      <c r="E452" t="s">
        <v>8157</v>
      </c>
    </row>
    <row r="453" spans="1:5">
      <c r="A453">
        <v>455</v>
      </c>
      <c r="B453" t="s">
        <v>925</v>
      </c>
      <c r="C453" t="s">
        <v>7689</v>
      </c>
      <c r="D453" t="s">
        <v>7701</v>
      </c>
      <c r="E453" t="s">
        <v>8158</v>
      </c>
    </row>
    <row r="454" spans="1:5">
      <c r="A454">
        <v>456</v>
      </c>
      <c r="B454" t="s">
        <v>926</v>
      </c>
      <c r="C454" t="s">
        <v>7705</v>
      </c>
      <c r="D454" t="s">
        <v>7728</v>
      </c>
      <c r="E454" t="s">
        <v>8159</v>
      </c>
    </row>
    <row r="455" spans="1:5">
      <c r="A455">
        <v>457</v>
      </c>
      <c r="B455" t="s">
        <v>270</v>
      </c>
      <c r="C455" t="s">
        <v>7694</v>
      </c>
      <c r="D455" t="s">
        <v>7703</v>
      </c>
      <c r="E455" t="s">
        <v>8160</v>
      </c>
    </row>
    <row r="456" spans="1:5">
      <c r="A456">
        <v>458</v>
      </c>
      <c r="B456" t="s">
        <v>271</v>
      </c>
      <c r="C456" t="s">
        <v>7694</v>
      </c>
      <c r="D456" t="s">
        <v>7703</v>
      </c>
      <c r="E456" t="s">
        <v>8161</v>
      </c>
    </row>
    <row r="457" spans="1:5">
      <c r="A457">
        <v>459</v>
      </c>
      <c r="B457" t="s">
        <v>1539</v>
      </c>
      <c r="C457" t="s">
        <v>7705</v>
      </c>
      <c r="D457" t="s">
        <v>8013</v>
      </c>
      <c r="E457" t="s">
        <v>8162</v>
      </c>
    </row>
    <row r="458" spans="1:5">
      <c r="A458">
        <v>460</v>
      </c>
      <c r="B458" t="s">
        <v>1675</v>
      </c>
      <c r="C458" t="s">
        <v>7694</v>
      </c>
      <c r="D458" t="s">
        <v>7699</v>
      </c>
      <c r="E458" t="s">
        <v>8163</v>
      </c>
    </row>
    <row r="459" spans="1:5">
      <c r="A459">
        <v>461</v>
      </c>
      <c r="B459" t="s">
        <v>1742</v>
      </c>
      <c r="C459" t="s">
        <v>7694</v>
      </c>
      <c r="D459" t="s">
        <v>7714</v>
      </c>
      <c r="E459" t="s">
        <v>8164</v>
      </c>
    </row>
    <row r="460" spans="1:5">
      <c r="A460">
        <v>462</v>
      </c>
      <c r="B460" t="s">
        <v>110</v>
      </c>
      <c r="C460" t="s">
        <v>7694</v>
      </c>
      <c r="D460" t="s">
        <v>7699</v>
      </c>
      <c r="E460" t="s">
        <v>8165</v>
      </c>
    </row>
    <row r="461" spans="1:5">
      <c r="A461">
        <v>463</v>
      </c>
      <c r="B461" t="s">
        <v>77</v>
      </c>
      <c r="C461" t="s">
        <v>7694</v>
      </c>
      <c r="D461" t="s">
        <v>7699</v>
      </c>
      <c r="E461" t="s">
        <v>8166</v>
      </c>
    </row>
    <row r="462" spans="1:5">
      <c r="A462">
        <v>464</v>
      </c>
      <c r="B462" t="s">
        <v>3436</v>
      </c>
      <c r="C462" t="s">
        <v>7694</v>
      </c>
      <c r="D462" t="s">
        <v>7708</v>
      </c>
      <c r="E462" t="s">
        <v>8167</v>
      </c>
    </row>
    <row r="463" spans="1:5">
      <c r="A463">
        <v>465</v>
      </c>
      <c r="B463" t="s">
        <v>473</v>
      </c>
      <c r="C463" t="s">
        <v>7705</v>
      </c>
      <c r="D463" t="s">
        <v>7706</v>
      </c>
      <c r="E463" t="s">
        <v>8168</v>
      </c>
    </row>
    <row r="464" spans="1:5">
      <c r="A464">
        <v>467</v>
      </c>
      <c r="B464" t="s">
        <v>5575</v>
      </c>
      <c r="C464" t="s">
        <v>7694</v>
      </c>
      <c r="D464" t="s">
        <v>7757</v>
      </c>
      <c r="E464" t="s">
        <v>7833</v>
      </c>
    </row>
    <row r="465" spans="1:5">
      <c r="A465">
        <v>468</v>
      </c>
      <c r="B465" t="s">
        <v>845</v>
      </c>
      <c r="C465" t="s">
        <v>7689</v>
      </c>
      <c r="D465" t="s">
        <v>7692</v>
      </c>
      <c r="E465" t="s">
        <v>8169</v>
      </c>
    </row>
    <row r="466" spans="1:5">
      <c r="A466">
        <v>469</v>
      </c>
      <c r="B466" t="s">
        <v>569</v>
      </c>
      <c r="C466" t="s">
        <v>7694</v>
      </c>
      <c r="D466" t="s">
        <v>7699</v>
      </c>
      <c r="E466" t="s">
        <v>8170</v>
      </c>
    </row>
    <row r="467" spans="1:5">
      <c r="A467">
        <v>470</v>
      </c>
      <c r="B467" t="s">
        <v>307</v>
      </c>
      <c r="C467" t="s">
        <v>7694</v>
      </c>
      <c r="D467" t="s">
        <v>7839</v>
      </c>
      <c r="E467" t="s">
        <v>8171</v>
      </c>
    </row>
    <row r="468" spans="1:5">
      <c r="A468">
        <v>471</v>
      </c>
      <c r="B468" t="s">
        <v>1549</v>
      </c>
      <c r="C468" t="s">
        <v>7694</v>
      </c>
      <c r="D468" t="s">
        <v>7733</v>
      </c>
      <c r="E468" t="s">
        <v>8172</v>
      </c>
    </row>
    <row r="469" spans="1:5">
      <c r="A469">
        <v>472</v>
      </c>
      <c r="B469" t="s">
        <v>3096</v>
      </c>
      <c r="C469" t="s">
        <v>7689</v>
      </c>
      <c r="D469" t="s">
        <v>7692</v>
      </c>
      <c r="E469" t="s">
        <v>8173</v>
      </c>
    </row>
    <row r="470" spans="1:5">
      <c r="A470">
        <v>473</v>
      </c>
      <c r="B470" t="s">
        <v>2380</v>
      </c>
      <c r="C470" t="s">
        <v>7689</v>
      </c>
      <c r="D470" t="s">
        <v>7701</v>
      </c>
      <c r="E470" t="s">
        <v>8174</v>
      </c>
    </row>
    <row r="471" spans="1:5">
      <c r="A471">
        <v>474</v>
      </c>
      <c r="B471" t="s">
        <v>2070</v>
      </c>
      <c r="C471" t="s">
        <v>7705</v>
      </c>
      <c r="D471" t="s">
        <v>7706</v>
      </c>
      <c r="E471" t="s">
        <v>8175</v>
      </c>
    </row>
    <row r="472" spans="1:5">
      <c r="A472">
        <v>475</v>
      </c>
      <c r="B472" t="s">
        <v>439</v>
      </c>
      <c r="C472" t="s">
        <v>7694</v>
      </c>
      <c r="D472" t="s">
        <v>7699</v>
      </c>
      <c r="E472" t="s">
        <v>8176</v>
      </c>
    </row>
    <row r="473" spans="1:5">
      <c r="A473">
        <v>476</v>
      </c>
      <c r="B473" t="s">
        <v>759</v>
      </c>
      <c r="C473" t="s">
        <v>7694</v>
      </c>
      <c r="D473" t="s">
        <v>7708</v>
      </c>
      <c r="E473" t="s">
        <v>8177</v>
      </c>
    </row>
    <row r="474" spans="1:5">
      <c r="A474">
        <v>477</v>
      </c>
      <c r="B474" t="s">
        <v>2250</v>
      </c>
      <c r="C474" t="s">
        <v>7694</v>
      </c>
      <c r="D474" t="s">
        <v>7708</v>
      </c>
      <c r="E474" t="s">
        <v>8178</v>
      </c>
    </row>
    <row r="475" spans="1:5">
      <c r="A475">
        <v>478</v>
      </c>
      <c r="B475" t="s">
        <v>659</v>
      </c>
      <c r="C475" t="s">
        <v>7694</v>
      </c>
      <c r="D475" t="s">
        <v>7710</v>
      </c>
      <c r="E475" t="s">
        <v>8179</v>
      </c>
    </row>
    <row r="476" spans="1:5">
      <c r="A476">
        <v>479</v>
      </c>
      <c r="B476" t="s">
        <v>251</v>
      </c>
      <c r="C476" t="s">
        <v>7689</v>
      </c>
      <c r="D476" t="s">
        <v>7692</v>
      </c>
      <c r="E476" t="s">
        <v>8180</v>
      </c>
    </row>
    <row r="477" spans="1:5">
      <c r="A477">
        <v>480</v>
      </c>
      <c r="B477" t="s">
        <v>1458</v>
      </c>
      <c r="C477" t="s">
        <v>7705</v>
      </c>
      <c r="D477" t="s">
        <v>7728</v>
      </c>
      <c r="E477" t="s">
        <v>8181</v>
      </c>
    </row>
    <row r="478" spans="1:5">
      <c r="A478">
        <v>481</v>
      </c>
      <c r="B478" t="s">
        <v>3530</v>
      </c>
      <c r="C478" t="s">
        <v>7705</v>
      </c>
      <c r="D478" t="s">
        <v>7706</v>
      </c>
      <c r="E478" t="s">
        <v>8182</v>
      </c>
    </row>
    <row r="479" spans="1:5">
      <c r="A479">
        <v>482</v>
      </c>
      <c r="B479" t="s">
        <v>1445</v>
      </c>
      <c r="C479" t="s">
        <v>7705</v>
      </c>
      <c r="D479" t="s">
        <v>7728</v>
      </c>
      <c r="E479" t="s">
        <v>8183</v>
      </c>
    </row>
    <row r="480" spans="1:5">
      <c r="A480">
        <v>483</v>
      </c>
      <c r="B480" t="s">
        <v>5911</v>
      </c>
      <c r="C480" t="s">
        <v>7705</v>
      </c>
      <c r="D480" t="s">
        <v>7706</v>
      </c>
      <c r="E480" t="s">
        <v>8184</v>
      </c>
    </row>
    <row r="481" spans="1:5">
      <c r="A481">
        <v>484</v>
      </c>
      <c r="B481" t="s">
        <v>2352</v>
      </c>
      <c r="C481" t="s">
        <v>7689</v>
      </c>
      <c r="D481" t="s">
        <v>7701</v>
      </c>
      <c r="E481" t="s">
        <v>8185</v>
      </c>
    </row>
    <row r="482" spans="1:5">
      <c r="A482">
        <v>485</v>
      </c>
      <c r="B482" t="s">
        <v>1098</v>
      </c>
      <c r="C482" t="s">
        <v>7694</v>
      </c>
      <c r="D482" t="s">
        <v>7708</v>
      </c>
      <c r="E482" t="s">
        <v>8186</v>
      </c>
    </row>
    <row r="483" spans="1:5">
      <c r="A483">
        <v>486</v>
      </c>
      <c r="B483" t="s">
        <v>389</v>
      </c>
      <c r="C483" t="s">
        <v>7694</v>
      </c>
      <c r="D483" t="s">
        <v>7714</v>
      </c>
      <c r="E483" t="s">
        <v>8187</v>
      </c>
    </row>
    <row r="484" spans="1:5">
      <c r="A484">
        <v>487</v>
      </c>
      <c r="B484" t="s">
        <v>796</v>
      </c>
      <c r="C484" t="s">
        <v>7694</v>
      </c>
      <c r="D484" t="s">
        <v>7839</v>
      </c>
      <c r="E484" t="s">
        <v>8035</v>
      </c>
    </row>
    <row r="485" spans="1:5">
      <c r="A485">
        <v>488</v>
      </c>
      <c r="B485" t="s">
        <v>2644</v>
      </c>
      <c r="C485" t="s">
        <v>7689</v>
      </c>
      <c r="D485" t="s">
        <v>7692</v>
      </c>
      <c r="E485" t="s">
        <v>8188</v>
      </c>
    </row>
    <row r="486" spans="1:5">
      <c r="A486">
        <v>489</v>
      </c>
      <c r="B486" t="s">
        <v>2291</v>
      </c>
      <c r="C486" t="s">
        <v>7689</v>
      </c>
      <c r="D486" t="s">
        <v>7701</v>
      </c>
      <c r="E486" t="s">
        <v>8189</v>
      </c>
    </row>
    <row r="487" spans="1:5">
      <c r="A487">
        <v>490</v>
      </c>
      <c r="B487" t="s">
        <v>976</v>
      </c>
      <c r="C487" t="s">
        <v>7694</v>
      </c>
      <c r="D487" t="s">
        <v>7757</v>
      </c>
      <c r="E487" t="s">
        <v>8190</v>
      </c>
    </row>
    <row r="488" spans="1:5">
      <c r="A488">
        <v>491</v>
      </c>
      <c r="B488" t="s">
        <v>2962</v>
      </c>
      <c r="C488" t="s">
        <v>7694</v>
      </c>
      <c r="D488" t="s">
        <v>7699</v>
      </c>
      <c r="E488" t="s">
        <v>8191</v>
      </c>
    </row>
    <row r="489" spans="1:5">
      <c r="A489">
        <v>492</v>
      </c>
      <c r="B489" t="s">
        <v>2574</v>
      </c>
      <c r="C489" t="s">
        <v>7694</v>
      </c>
      <c r="D489" t="s">
        <v>7703</v>
      </c>
      <c r="E489" t="s">
        <v>8192</v>
      </c>
    </row>
    <row r="490" spans="1:5">
      <c r="A490">
        <v>493</v>
      </c>
      <c r="B490" t="s">
        <v>64</v>
      </c>
      <c r="C490" t="s">
        <v>7694</v>
      </c>
      <c r="D490" t="s">
        <v>7695</v>
      </c>
      <c r="E490" t="s">
        <v>8193</v>
      </c>
    </row>
    <row r="491" spans="1:5">
      <c r="A491">
        <v>494</v>
      </c>
      <c r="B491" t="s">
        <v>494</v>
      </c>
      <c r="C491" t="s">
        <v>7689</v>
      </c>
      <c r="D491" t="s">
        <v>7697</v>
      </c>
      <c r="E491" t="s">
        <v>8194</v>
      </c>
    </row>
    <row r="492" spans="1:5">
      <c r="A492">
        <v>495</v>
      </c>
      <c r="B492" t="s">
        <v>2680</v>
      </c>
      <c r="C492" t="s">
        <v>7694</v>
      </c>
      <c r="D492" t="s">
        <v>7714</v>
      </c>
      <c r="E492" t="s">
        <v>8195</v>
      </c>
    </row>
    <row r="493" spans="1:5">
      <c r="A493">
        <v>496</v>
      </c>
      <c r="B493" t="s">
        <v>1069</v>
      </c>
      <c r="C493" t="s">
        <v>7694</v>
      </c>
      <c r="D493" t="s">
        <v>7708</v>
      </c>
      <c r="E493" t="s">
        <v>8196</v>
      </c>
    </row>
    <row r="494" spans="1:5">
      <c r="A494">
        <v>497</v>
      </c>
      <c r="B494" t="s">
        <v>7142</v>
      </c>
      <c r="C494" t="s">
        <v>7694</v>
      </c>
      <c r="D494" t="s">
        <v>7710</v>
      </c>
      <c r="E494" t="s">
        <v>8197</v>
      </c>
    </row>
    <row r="495" spans="1:5">
      <c r="A495">
        <v>498</v>
      </c>
      <c r="B495" t="s">
        <v>749</v>
      </c>
      <c r="C495" t="s">
        <v>7689</v>
      </c>
      <c r="D495" t="s">
        <v>7701</v>
      </c>
      <c r="E495" t="s">
        <v>8198</v>
      </c>
    </row>
    <row r="496" spans="1:5">
      <c r="A496">
        <v>499</v>
      </c>
      <c r="B496" t="s">
        <v>4110</v>
      </c>
      <c r="C496" t="s">
        <v>7694</v>
      </c>
      <c r="D496" t="s">
        <v>7757</v>
      </c>
      <c r="E496" t="s">
        <v>8199</v>
      </c>
    </row>
    <row r="497" spans="1:5">
      <c r="A497">
        <v>500</v>
      </c>
      <c r="B497" t="s">
        <v>621</v>
      </c>
      <c r="C497" t="s">
        <v>7705</v>
      </c>
      <c r="D497" t="s">
        <v>7706</v>
      </c>
      <c r="E497" t="s">
        <v>8200</v>
      </c>
    </row>
    <row r="498" spans="1:5">
      <c r="A498">
        <v>501</v>
      </c>
      <c r="B498" t="s">
        <v>1966</v>
      </c>
      <c r="C498" t="s">
        <v>7694</v>
      </c>
      <c r="D498" t="s">
        <v>7714</v>
      </c>
      <c r="E498" t="s">
        <v>8201</v>
      </c>
    </row>
    <row r="499" spans="1:5">
      <c r="A499">
        <v>502</v>
      </c>
      <c r="B499" t="s">
        <v>1967</v>
      </c>
      <c r="C499" t="s">
        <v>7694</v>
      </c>
      <c r="D499" t="s">
        <v>7708</v>
      </c>
      <c r="E499" t="s">
        <v>8202</v>
      </c>
    </row>
    <row r="500" spans="1:5">
      <c r="A500">
        <v>503</v>
      </c>
      <c r="B500" t="s">
        <v>1327</v>
      </c>
      <c r="C500" t="s">
        <v>7694</v>
      </c>
      <c r="D500" t="s">
        <v>7714</v>
      </c>
      <c r="E500" t="s">
        <v>8203</v>
      </c>
    </row>
    <row r="501" spans="1:5">
      <c r="A501">
        <v>504</v>
      </c>
      <c r="B501" t="s">
        <v>1968</v>
      </c>
      <c r="C501" t="s">
        <v>7689</v>
      </c>
      <c r="D501" t="s">
        <v>7692</v>
      </c>
      <c r="E501" t="s">
        <v>8204</v>
      </c>
    </row>
    <row r="502" spans="1:5">
      <c r="A502">
        <v>505</v>
      </c>
      <c r="B502" t="s">
        <v>67</v>
      </c>
      <c r="C502" t="s">
        <v>7705</v>
      </c>
      <c r="D502" t="s">
        <v>7706</v>
      </c>
      <c r="E502" t="s">
        <v>8205</v>
      </c>
    </row>
    <row r="503" spans="1:5">
      <c r="A503">
        <v>506</v>
      </c>
      <c r="B503" t="s">
        <v>1060</v>
      </c>
      <c r="C503" t="s">
        <v>7694</v>
      </c>
      <c r="D503" t="s">
        <v>7703</v>
      </c>
      <c r="E503" t="s">
        <v>8206</v>
      </c>
    </row>
    <row r="504" spans="1:5">
      <c r="A504">
        <v>507</v>
      </c>
      <c r="B504" t="s">
        <v>6073</v>
      </c>
      <c r="C504" t="s">
        <v>7694</v>
      </c>
      <c r="D504" t="s">
        <v>7714</v>
      </c>
      <c r="E504" t="s">
        <v>8207</v>
      </c>
    </row>
    <row r="505" spans="1:5">
      <c r="A505">
        <v>508</v>
      </c>
      <c r="B505" t="s">
        <v>2090</v>
      </c>
      <c r="C505" t="s">
        <v>7694</v>
      </c>
      <c r="D505" t="s">
        <v>7839</v>
      </c>
      <c r="E505" t="s">
        <v>8208</v>
      </c>
    </row>
    <row r="506" spans="1:5">
      <c r="A506">
        <v>509</v>
      </c>
      <c r="B506" t="s">
        <v>521</v>
      </c>
      <c r="C506" t="s">
        <v>7689</v>
      </c>
      <c r="D506" t="s">
        <v>7701</v>
      </c>
      <c r="E506" t="s">
        <v>8209</v>
      </c>
    </row>
    <row r="507" spans="1:5">
      <c r="A507">
        <v>510</v>
      </c>
      <c r="B507" t="s">
        <v>3226</v>
      </c>
      <c r="C507" t="s">
        <v>7694</v>
      </c>
      <c r="D507" t="s">
        <v>7839</v>
      </c>
      <c r="E507" t="s">
        <v>8210</v>
      </c>
    </row>
    <row r="508" spans="1:5">
      <c r="A508">
        <v>511</v>
      </c>
      <c r="B508" t="s">
        <v>808</v>
      </c>
      <c r="C508" t="s">
        <v>7705</v>
      </c>
      <c r="D508" t="s">
        <v>7706</v>
      </c>
      <c r="E508" t="s">
        <v>8211</v>
      </c>
    </row>
    <row r="509" spans="1:5">
      <c r="A509">
        <v>512</v>
      </c>
      <c r="B509" t="s">
        <v>810</v>
      </c>
      <c r="C509" t="s">
        <v>7694</v>
      </c>
      <c r="D509" t="s">
        <v>7708</v>
      </c>
      <c r="E509" t="s">
        <v>8212</v>
      </c>
    </row>
    <row r="510" spans="1:5">
      <c r="A510">
        <v>513</v>
      </c>
      <c r="B510" t="s">
        <v>2057</v>
      </c>
      <c r="C510" t="s">
        <v>7694</v>
      </c>
      <c r="D510" t="s">
        <v>7695</v>
      </c>
      <c r="E510" t="s">
        <v>8213</v>
      </c>
    </row>
    <row r="511" spans="1:5">
      <c r="A511">
        <v>514</v>
      </c>
      <c r="B511" t="s">
        <v>1684</v>
      </c>
      <c r="C511" t="s">
        <v>7705</v>
      </c>
      <c r="D511" t="s">
        <v>7706</v>
      </c>
      <c r="E511" t="s">
        <v>8214</v>
      </c>
    </row>
    <row r="512" spans="1:5">
      <c r="A512">
        <v>515</v>
      </c>
      <c r="B512" t="s">
        <v>514</v>
      </c>
      <c r="C512" t="s">
        <v>7694</v>
      </c>
      <c r="D512" t="s">
        <v>7714</v>
      </c>
      <c r="E512" t="s">
        <v>8215</v>
      </c>
    </row>
    <row r="513" spans="1:5">
      <c r="A513">
        <v>516</v>
      </c>
      <c r="B513" t="s">
        <v>2302</v>
      </c>
      <c r="C513" t="s">
        <v>7694</v>
      </c>
      <c r="D513" t="s">
        <v>7714</v>
      </c>
      <c r="E513" t="s">
        <v>8216</v>
      </c>
    </row>
    <row r="514" spans="1:5">
      <c r="A514">
        <v>517</v>
      </c>
      <c r="B514" t="s">
        <v>2668</v>
      </c>
      <c r="C514" t="s">
        <v>7694</v>
      </c>
      <c r="D514" t="s">
        <v>7703</v>
      </c>
      <c r="E514" t="s">
        <v>8217</v>
      </c>
    </row>
    <row r="515" spans="1:5">
      <c r="A515">
        <v>518</v>
      </c>
      <c r="B515" t="s">
        <v>936</v>
      </c>
      <c r="C515" t="s">
        <v>7694</v>
      </c>
      <c r="D515" t="s">
        <v>7710</v>
      </c>
      <c r="E515" t="s">
        <v>8218</v>
      </c>
    </row>
    <row r="516" spans="1:5">
      <c r="A516">
        <v>519</v>
      </c>
      <c r="B516" t="s">
        <v>2018</v>
      </c>
      <c r="C516" t="s">
        <v>7689</v>
      </c>
      <c r="D516" t="s">
        <v>7701</v>
      </c>
      <c r="E516" t="s">
        <v>8219</v>
      </c>
    </row>
    <row r="517" spans="1:5">
      <c r="A517">
        <v>520</v>
      </c>
      <c r="B517" t="s">
        <v>2541</v>
      </c>
      <c r="C517" t="s">
        <v>7694</v>
      </c>
      <c r="D517" t="s">
        <v>7839</v>
      </c>
      <c r="E517" t="s">
        <v>8220</v>
      </c>
    </row>
    <row r="518" spans="1:5">
      <c r="A518">
        <v>521</v>
      </c>
      <c r="B518" t="s">
        <v>2167</v>
      </c>
      <c r="C518" t="s">
        <v>7705</v>
      </c>
      <c r="D518" t="s">
        <v>7706</v>
      </c>
      <c r="E518" t="s">
        <v>8221</v>
      </c>
    </row>
    <row r="519" spans="1:5">
      <c r="A519">
        <v>522</v>
      </c>
      <c r="B519" t="s">
        <v>4956</v>
      </c>
      <c r="C519" t="s">
        <v>7705</v>
      </c>
      <c r="D519" t="s">
        <v>7706</v>
      </c>
      <c r="E519" t="s">
        <v>8222</v>
      </c>
    </row>
    <row r="520" spans="1:5">
      <c r="A520">
        <v>523</v>
      </c>
      <c r="B520" t="s">
        <v>2994</v>
      </c>
      <c r="C520" t="s">
        <v>7694</v>
      </c>
      <c r="D520" t="s">
        <v>7699</v>
      </c>
      <c r="E520" t="s">
        <v>8223</v>
      </c>
    </row>
    <row r="521" spans="1:5">
      <c r="A521">
        <v>524</v>
      </c>
      <c r="B521" t="s">
        <v>4904</v>
      </c>
      <c r="C521" t="s">
        <v>7694</v>
      </c>
      <c r="D521" t="s">
        <v>7714</v>
      </c>
      <c r="E521" t="s">
        <v>8224</v>
      </c>
    </row>
    <row r="522" spans="1:5">
      <c r="A522">
        <v>525</v>
      </c>
      <c r="B522" t="s">
        <v>239</v>
      </c>
      <c r="C522" t="s">
        <v>7694</v>
      </c>
      <c r="D522" t="s">
        <v>7708</v>
      </c>
      <c r="E522" t="s">
        <v>8225</v>
      </c>
    </row>
    <row r="523" spans="1:5">
      <c r="A523">
        <v>526</v>
      </c>
      <c r="B523" t="s">
        <v>929</v>
      </c>
      <c r="C523" t="s">
        <v>7705</v>
      </c>
      <c r="D523" t="s">
        <v>7706</v>
      </c>
      <c r="E523" t="s">
        <v>8226</v>
      </c>
    </row>
    <row r="524" spans="1:5">
      <c r="A524">
        <v>527</v>
      </c>
      <c r="B524" t="s">
        <v>3769</v>
      </c>
      <c r="C524" t="s">
        <v>7694</v>
      </c>
      <c r="D524" t="s">
        <v>7695</v>
      </c>
      <c r="E524" t="s">
        <v>8227</v>
      </c>
    </row>
    <row r="525" spans="1:5">
      <c r="A525">
        <v>528</v>
      </c>
      <c r="B525" t="s">
        <v>1056</v>
      </c>
      <c r="C525" t="s">
        <v>7694</v>
      </c>
      <c r="D525" t="s">
        <v>7714</v>
      </c>
      <c r="E525" t="s">
        <v>8228</v>
      </c>
    </row>
    <row r="526" spans="1:5">
      <c r="A526">
        <v>529</v>
      </c>
      <c r="B526" t="s">
        <v>2592</v>
      </c>
      <c r="C526" t="s">
        <v>7705</v>
      </c>
      <c r="D526" t="s">
        <v>7706</v>
      </c>
      <c r="E526" t="s">
        <v>8229</v>
      </c>
    </row>
    <row r="527" spans="1:5">
      <c r="A527">
        <v>530</v>
      </c>
      <c r="B527" t="s">
        <v>380</v>
      </c>
      <c r="C527" t="s">
        <v>7694</v>
      </c>
      <c r="D527" t="s">
        <v>7708</v>
      </c>
      <c r="E527" t="s">
        <v>8230</v>
      </c>
    </row>
    <row r="528" spans="1:5">
      <c r="A528">
        <v>531</v>
      </c>
      <c r="B528" t="s">
        <v>1612</v>
      </c>
      <c r="C528" t="s">
        <v>7689</v>
      </c>
      <c r="D528" t="s">
        <v>7701</v>
      </c>
      <c r="E528" t="s">
        <v>8231</v>
      </c>
    </row>
    <row r="529" spans="1:5">
      <c r="A529">
        <v>532</v>
      </c>
      <c r="B529" t="s">
        <v>2620</v>
      </c>
      <c r="C529" t="s">
        <v>7689</v>
      </c>
      <c r="D529" t="s">
        <v>7701</v>
      </c>
      <c r="E529" t="s">
        <v>8232</v>
      </c>
    </row>
    <row r="530" spans="1:5">
      <c r="A530">
        <v>533</v>
      </c>
      <c r="B530" t="s">
        <v>2621</v>
      </c>
      <c r="C530" t="s">
        <v>7694</v>
      </c>
      <c r="D530" t="s">
        <v>7708</v>
      </c>
      <c r="E530" t="s">
        <v>8233</v>
      </c>
    </row>
    <row r="531" spans="1:5">
      <c r="A531">
        <v>534</v>
      </c>
      <c r="B531" t="s">
        <v>2622</v>
      </c>
      <c r="C531" t="s">
        <v>7705</v>
      </c>
      <c r="D531" t="s">
        <v>7706</v>
      </c>
      <c r="E531" t="s">
        <v>8234</v>
      </c>
    </row>
    <row r="532" spans="1:5">
      <c r="A532">
        <v>535</v>
      </c>
      <c r="B532" t="s">
        <v>28</v>
      </c>
      <c r="C532" t="s">
        <v>7694</v>
      </c>
      <c r="D532" t="s">
        <v>7708</v>
      </c>
      <c r="E532" t="s">
        <v>8235</v>
      </c>
    </row>
    <row r="533" spans="1:5">
      <c r="A533">
        <v>536</v>
      </c>
      <c r="B533" t="s">
        <v>3953</v>
      </c>
      <c r="C533" t="s">
        <v>7689</v>
      </c>
      <c r="D533" t="s">
        <v>7692</v>
      </c>
      <c r="E533" t="s">
        <v>8236</v>
      </c>
    </row>
    <row r="534" spans="1:5">
      <c r="A534">
        <v>537</v>
      </c>
      <c r="B534" t="s">
        <v>4136</v>
      </c>
      <c r="C534" t="s">
        <v>7694</v>
      </c>
      <c r="D534" t="s">
        <v>7710</v>
      </c>
      <c r="E534" t="s">
        <v>8237</v>
      </c>
    </row>
    <row r="535" spans="1:5">
      <c r="A535">
        <v>538</v>
      </c>
      <c r="B535" t="s">
        <v>2212</v>
      </c>
      <c r="C535" t="s">
        <v>7694</v>
      </c>
      <c r="D535" t="s">
        <v>7699</v>
      </c>
      <c r="E535" t="s">
        <v>8238</v>
      </c>
    </row>
    <row r="536" spans="1:5">
      <c r="A536">
        <v>539</v>
      </c>
      <c r="B536" t="s">
        <v>2238</v>
      </c>
      <c r="C536" t="s">
        <v>7689</v>
      </c>
      <c r="D536" t="s">
        <v>7701</v>
      </c>
      <c r="E536" t="s">
        <v>8239</v>
      </c>
    </row>
    <row r="537" spans="1:5">
      <c r="A537">
        <v>540</v>
      </c>
      <c r="B537" t="s">
        <v>2642</v>
      </c>
      <c r="C537" t="s">
        <v>7694</v>
      </c>
      <c r="D537" t="s">
        <v>7710</v>
      </c>
      <c r="E537" t="s">
        <v>8240</v>
      </c>
    </row>
    <row r="538" spans="1:5">
      <c r="A538">
        <v>541</v>
      </c>
      <c r="B538" t="s">
        <v>352</v>
      </c>
      <c r="C538" t="s">
        <v>7694</v>
      </c>
      <c r="D538" t="s">
        <v>7708</v>
      </c>
      <c r="E538" t="s">
        <v>8241</v>
      </c>
    </row>
    <row r="539" spans="1:5">
      <c r="A539">
        <v>542</v>
      </c>
      <c r="B539" t="s">
        <v>1198</v>
      </c>
      <c r="C539" t="s">
        <v>7694</v>
      </c>
      <c r="D539" t="s">
        <v>7699</v>
      </c>
      <c r="E539" t="s">
        <v>8242</v>
      </c>
    </row>
    <row r="540" spans="1:5">
      <c r="A540">
        <v>543</v>
      </c>
      <c r="B540" t="s">
        <v>4058</v>
      </c>
      <c r="C540" t="s">
        <v>7705</v>
      </c>
      <c r="D540" t="s">
        <v>7728</v>
      </c>
      <c r="E540" t="s">
        <v>8243</v>
      </c>
    </row>
    <row r="541" spans="1:5">
      <c r="A541">
        <v>544</v>
      </c>
      <c r="B541" t="s">
        <v>277</v>
      </c>
      <c r="C541" t="s">
        <v>7705</v>
      </c>
      <c r="D541" t="s">
        <v>7706</v>
      </c>
      <c r="E541" t="s">
        <v>8244</v>
      </c>
    </row>
    <row r="542" spans="1:5">
      <c r="A542">
        <v>545</v>
      </c>
      <c r="B542" t="s">
        <v>2056</v>
      </c>
      <c r="C542" t="s">
        <v>7705</v>
      </c>
      <c r="D542" t="s">
        <v>7728</v>
      </c>
      <c r="E542" t="s">
        <v>8245</v>
      </c>
    </row>
    <row r="543" spans="1:5">
      <c r="A543">
        <v>546</v>
      </c>
      <c r="B543" t="s">
        <v>1085</v>
      </c>
      <c r="C543" t="s">
        <v>7689</v>
      </c>
      <c r="D543" t="s">
        <v>7692</v>
      </c>
      <c r="E543" t="s">
        <v>8246</v>
      </c>
    </row>
    <row r="544" spans="1:5">
      <c r="A544">
        <v>547</v>
      </c>
      <c r="B544" t="s">
        <v>911</v>
      </c>
      <c r="C544" t="s">
        <v>7694</v>
      </c>
      <c r="D544" t="s">
        <v>7708</v>
      </c>
      <c r="E544" t="s">
        <v>8247</v>
      </c>
    </row>
    <row r="545" spans="1:5">
      <c r="A545">
        <v>548</v>
      </c>
      <c r="B545" t="s">
        <v>3744</v>
      </c>
      <c r="C545" t="s">
        <v>7694</v>
      </c>
      <c r="D545" t="s">
        <v>7710</v>
      </c>
      <c r="E545" t="s">
        <v>8248</v>
      </c>
    </row>
    <row r="546" spans="1:5">
      <c r="A546">
        <v>549</v>
      </c>
      <c r="B546" t="s">
        <v>1380</v>
      </c>
      <c r="C546" t="s">
        <v>7694</v>
      </c>
      <c r="D546" t="s">
        <v>7708</v>
      </c>
      <c r="E546" t="s">
        <v>8249</v>
      </c>
    </row>
    <row r="547" spans="1:5">
      <c r="A547">
        <v>550</v>
      </c>
      <c r="B547" t="s">
        <v>912</v>
      </c>
      <c r="C547" t="s">
        <v>7689</v>
      </c>
      <c r="D547" t="s">
        <v>7701</v>
      </c>
      <c r="E547" t="s">
        <v>8250</v>
      </c>
    </row>
    <row r="548" spans="1:5">
      <c r="A548">
        <v>551</v>
      </c>
      <c r="B548" t="s">
        <v>182</v>
      </c>
      <c r="C548" t="s">
        <v>7694</v>
      </c>
      <c r="D548" t="s">
        <v>7699</v>
      </c>
      <c r="E548" t="s">
        <v>8251</v>
      </c>
    </row>
    <row r="549" spans="1:5">
      <c r="A549">
        <v>552</v>
      </c>
      <c r="B549" t="s">
        <v>2749</v>
      </c>
      <c r="C549" t="s">
        <v>7694</v>
      </c>
      <c r="D549" t="s">
        <v>7695</v>
      </c>
      <c r="E549" t="s">
        <v>8252</v>
      </c>
    </row>
    <row r="550" spans="1:5">
      <c r="A550">
        <v>553</v>
      </c>
      <c r="B550" t="s">
        <v>1848</v>
      </c>
      <c r="C550" t="s">
        <v>7694</v>
      </c>
      <c r="D550" t="s">
        <v>7714</v>
      </c>
      <c r="E550" t="s">
        <v>8253</v>
      </c>
    </row>
    <row r="551" spans="1:5">
      <c r="A551">
        <v>554</v>
      </c>
      <c r="B551" t="s">
        <v>18</v>
      </c>
      <c r="C551" t="s">
        <v>7694</v>
      </c>
      <c r="D551" t="s">
        <v>7710</v>
      </c>
      <c r="E551" t="s">
        <v>8254</v>
      </c>
    </row>
    <row r="552" spans="1:5">
      <c r="A552">
        <v>555</v>
      </c>
      <c r="B552" t="s">
        <v>1886</v>
      </c>
      <c r="C552" t="s">
        <v>7694</v>
      </c>
      <c r="D552" t="s">
        <v>7757</v>
      </c>
      <c r="E552" t="s">
        <v>7833</v>
      </c>
    </row>
    <row r="553" spans="1:5">
      <c r="A553">
        <v>556</v>
      </c>
      <c r="B553" t="s">
        <v>719</v>
      </c>
      <c r="C553" t="s">
        <v>7694</v>
      </c>
      <c r="D553" t="s">
        <v>7710</v>
      </c>
      <c r="E553" t="s">
        <v>8255</v>
      </c>
    </row>
    <row r="554" spans="1:5">
      <c r="A554">
        <v>557</v>
      </c>
      <c r="B554" t="s">
        <v>1604</v>
      </c>
      <c r="C554" t="s">
        <v>7705</v>
      </c>
      <c r="D554" t="s">
        <v>7728</v>
      </c>
      <c r="E554" t="s">
        <v>8256</v>
      </c>
    </row>
    <row r="555" spans="1:5">
      <c r="A555">
        <v>558</v>
      </c>
      <c r="B555" t="s">
        <v>3035</v>
      </c>
      <c r="C555" t="s">
        <v>7705</v>
      </c>
      <c r="D555" t="s">
        <v>7728</v>
      </c>
      <c r="E555" t="s">
        <v>8257</v>
      </c>
    </row>
    <row r="556" spans="1:5">
      <c r="A556">
        <v>559</v>
      </c>
      <c r="B556" t="s">
        <v>2520</v>
      </c>
      <c r="C556" t="s">
        <v>7694</v>
      </c>
      <c r="D556" t="s">
        <v>7710</v>
      </c>
      <c r="E556" t="s">
        <v>8258</v>
      </c>
    </row>
    <row r="557" spans="1:5">
      <c r="A557">
        <v>560</v>
      </c>
      <c r="B557" t="s">
        <v>1426</v>
      </c>
      <c r="C557" t="s">
        <v>7694</v>
      </c>
      <c r="D557" t="s">
        <v>7708</v>
      </c>
      <c r="E557" t="s">
        <v>8259</v>
      </c>
    </row>
    <row r="558" spans="1:5">
      <c r="A558">
        <v>561</v>
      </c>
      <c r="B558" t="s">
        <v>3864</v>
      </c>
      <c r="C558" t="s">
        <v>7694</v>
      </c>
      <c r="D558" t="s">
        <v>7733</v>
      </c>
      <c r="E558" t="s">
        <v>8260</v>
      </c>
    </row>
    <row r="559" spans="1:5">
      <c r="A559">
        <v>562</v>
      </c>
      <c r="B559" t="s">
        <v>1554</v>
      </c>
      <c r="C559" t="s">
        <v>7694</v>
      </c>
      <c r="D559" t="s">
        <v>7699</v>
      </c>
      <c r="E559" t="s">
        <v>8261</v>
      </c>
    </row>
    <row r="560" spans="1:5">
      <c r="A560">
        <v>563</v>
      </c>
      <c r="B560" t="s">
        <v>3136</v>
      </c>
      <c r="C560" t="s">
        <v>7694</v>
      </c>
      <c r="D560" t="s">
        <v>7839</v>
      </c>
      <c r="E560" t="s">
        <v>8262</v>
      </c>
    </row>
    <row r="561" spans="1:5">
      <c r="A561">
        <v>564</v>
      </c>
      <c r="B561" t="s">
        <v>1589</v>
      </c>
      <c r="C561" t="s">
        <v>7705</v>
      </c>
      <c r="D561" t="s">
        <v>7706</v>
      </c>
      <c r="E561" t="s">
        <v>8263</v>
      </c>
    </row>
    <row r="562" spans="1:5">
      <c r="A562">
        <v>565</v>
      </c>
      <c r="B562" t="s">
        <v>400</v>
      </c>
      <c r="C562" t="s">
        <v>7689</v>
      </c>
      <c r="D562" t="s">
        <v>7701</v>
      </c>
      <c r="E562" t="s">
        <v>8264</v>
      </c>
    </row>
    <row r="563" spans="1:5">
      <c r="A563">
        <v>566</v>
      </c>
      <c r="B563" t="s">
        <v>2080</v>
      </c>
      <c r="C563" t="s">
        <v>7689</v>
      </c>
      <c r="D563" t="s">
        <v>7701</v>
      </c>
      <c r="E563" t="s">
        <v>8265</v>
      </c>
    </row>
    <row r="564" spans="1:5">
      <c r="A564">
        <v>567</v>
      </c>
      <c r="B564" t="s">
        <v>2998</v>
      </c>
      <c r="C564" t="s">
        <v>7689</v>
      </c>
      <c r="D564" t="s">
        <v>7697</v>
      </c>
      <c r="E564" t="s">
        <v>8266</v>
      </c>
    </row>
    <row r="565" spans="1:5">
      <c r="A565">
        <v>569</v>
      </c>
      <c r="B565" t="s">
        <v>3071</v>
      </c>
      <c r="C565" t="s">
        <v>7694</v>
      </c>
      <c r="D565" t="s">
        <v>7703</v>
      </c>
      <c r="E565" t="s">
        <v>8267</v>
      </c>
    </row>
    <row r="566" spans="1:5">
      <c r="A566">
        <v>570</v>
      </c>
      <c r="B566" t="s">
        <v>646</v>
      </c>
      <c r="C566" t="s">
        <v>7694</v>
      </c>
      <c r="D566" t="s">
        <v>7710</v>
      </c>
      <c r="E566" t="s">
        <v>8268</v>
      </c>
    </row>
    <row r="567" spans="1:5">
      <c r="A567">
        <v>571</v>
      </c>
      <c r="B567" t="s">
        <v>647</v>
      </c>
      <c r="C567" t="s">
        <v>7694</v>
      </c>
      <c r="D567" t="s">
        <v>7714</v>
      </c>
      <c r="E567" t="s">
        <v>8269</v>
      </c>
    </row>
    <row r="568" spans="1:5">
      <c r="A568">
        <v>572</v>
      </c>
      <c r="B568" t="s">
        <v>1931</v>
      </c>
      <c r="C568" t="s">
        <v>7694</v>
      </c>
      <c r="D568" t="s">
        <v>7710</v>
      </c>
      <c r="E568" t="s">
        <v>8270</v>
      </c>
    </row>
    <row r="569" spans="1:5">
      <c r="A569">
        <v>573</v>
      </c>
      <c r="B569" t="s">
        <v>1306</v>
      </c>
      <c r="C569" t="s">
        <v>7705</v>
      </c>
      <c r="D569" t="s">
        <v>7728</v>
      </c>
      <c r="E569" t="s">
        <v>8271</v>
      </c>
    </row>
    <row r="570" spans="1:5">
      <c r="A570">
        <v>574</v>
      </c>
      <c r="B570" t="s">
        <v>1226</v>
      </c>
      <c r="C570" t="s">
        <v>7689</v>
      </c>
      <c r="D570" t="s">
        <v>7701</v>
      </c>
      <c r="E570" t="s">
        <v>8272</v>
      </c>
    </row>
    <row r="571" spans="1:5">
      <c r="A571">
        <v>575</v>
      </c>
      <c r="B571" t="s">
        <v>29</v>
      </c>
      <c r="C571" t="s">
        <v>7694</v>
      </c>
      <c r="D571" t="s">
        <v>7708</v>
      </c>
      <c r="E571" t="s">
        <v>8273</v>
      </c>
    </row>
    <row r="572" spans="1:5">
      <c r="A572">
        <v>576</v>
      </c>
      <c r="B572" t="s">
        <v>4262</v>
      </c>
      <c r="C572" t="s">
        <v>7694</v>
      </c>
      <c r="D572" t="s">
        <v>7708</v>
      </c>
      <c r="E572" t="s">
        <v>8274</v>
      </c>
    </row>
    <row r="573" spans="1:5">
      <c r="A573">
        <v>577</v>
      </c>
      <c r="B573" t="s">
        <v>1298</v>
      </c>
      <c r="C573" t="s">
        <v>7694</v>
      </c>
      <c r="D573" t="s">
        <v>7699</v>
      </c>
      <c r="E573" t="s">
        <v>8275</v>
      </c>
    </row>
    <row r="574" spans="1:5">
      <c r="A574">
        <v>578</v>
      </c>
      <c r="B574" t="s">
        <v>1477</v>
      </c>
      <c r="C574" t="s">
        <v>7705</v>
      </c>
      <c r="D574" t="s">
        <v>7862</v>
      </c>
      <c r="E574" t="s">
        <v>8276</v>
      </c>
    </row>
    <row r="575" spans="1:5">
      <c r="A575">
        <v>579</v>
      </c>
      <c r="B575" t="s">
        <v>5041</v>
      </c>
      <c r="C575" t="s">
        <v>7694</v>
      </c>
      <c r="D575" t="s">
        <v>7695</v>
      </c>
      <c r="E575" t="s">
        <v>8277</v>
      </c>
    </row>
    <row r="576" spans="1:5">
      <c r="A576">
        <v>580</v>
      </c>
      <c r="B576" t="s">
        <v>119</v>
      </c>
      <c r="C576" t="s">
        <v>7689</v>
      </c>
      <c r="D576" t="s">
        <v>7690</v>
      </c>
      <c r="E576" t="s">
        <v>8278</v>
      </c>
    </row>
    <row r="577" spans="1:5">
      <c r="A577">
        <v>581</v>
      </c>
      <c r="B577" t="s">
        <v>3244</v>
      </c>
      <c r="C577" t="s">
        <v>7689</v>
      </c>
      <c r="D577" t="s">
        <v>7701</v>
      </c>
      <c r="E577" t="s">
        <v>8279</v>
      </c>
    </row>
    <row r="578" spans="1:5">
      <c r="A578">
        <v>582</v>
      </c>
      <c r="B578" t="s">
        <v>1057</v>
      </c>
      <c r="C578" t="s">
        <v>7694</v>
      </c>
      <c r="D578" t="s">
        <v>7699</v>
      </c>
      <c r="E578" t="s">
        <v>8280</v>
      </c>
    </row>
    <row r="579" spans="1:5">
      <c r="A579">
        <v>583</v>
      </c>
      <c r="B579" t="s">
        <v>2627</v>
      </c>
      <c r="C579" t="s">
        <v>7705</v>
      </c>
      <c r="D579" t="s">
        <v>7728</v>
      </c>
      <c r="E579" t="s">
        <v>8281</v>
      </c>
    </row>
    <row r="580" spans="1:5">
      <c r="A580">
        <v>584</v>
      </c>
      <c r="B580" t="s">
        <v>2831</v>
      </c>
      <c r="C580" t="s">
        <v>7694</v>
      </c>
      <c r="D580" t="s">
        <v>7714</v>
      </c>
      <c r="E580" t="s">
        <v>8282</v>
      </c>
    </row>
    <row r="581" spans="1:5">
      <c r="A581">
        <v>585</v>
      </c>
      <c r="B581" t="s">
        <v>3075</v>
      </c>
      <c r="C581" t="s">
        <v>7694</v>
      </c>
      <c r="D581" t="s">
        <v>7695</v>
      </c>
      <c r="E581" t="s">
        <v>8283</v>
      </c>
    </row>
    <row r="582" spans="1:5">
      <c r="A582">
        <v>586</v>
      </c>
      <c r="B582" t="s">
        <v>607</v>
      </c>
      <c r="C582" t="s">
        <v>7694</v>
      </c>
      <c r="D582" t="s">
        <v>7695</v>
      </c>
      <c r="E582" t="s">
        <v>8284</v>
      </c>
    </row>
    <row r="583" spans="1:5">
      <c r="A583">
        <v>587</v>
      </c>
      <c r="B583" t="s">
        <v>192</v>
      </c>
      <c r="C583" t="s">
        <v>7694</v>
      </c>
      <c r="D583" t="s">
        <v>7703</v>
      </c>
      <c r="E583" t="s">
        <v>8285</v>
      </c>
    </row>
    <row r="584" spans="1:5">
      <c r="A584">
        <v>588</v>
      </c>
      <c r="B584" t="s">
        <v>3392</v>
      </c>
      <c r="C584" t="s">
        <v>7694</v>
      </c>
      <c r="D584" t="s">
        <v>7708</v>
      </c>
      <c r="E584" t="s">
        <v>8286</v>
      </c>
    </row>
    <row r="585" spans="1:5">
      <c r="A585">
        <v>589</v>
      </c>
      <c r="B585" t="s">
        <v>840</v>
      </c>
      <c r="C585" t="s">
        <v>7689</v>
      </c>
      <c r="D585" t="s">
        <v>7701</v>
      </c>
      <c r="E585" t="s">
        <v>8287</v>
      </c>
    </row>
    <row r="586" spans="1:5">
      <c r="A586">
        <v>590</v>
      </c>
      <c r="B586" t="s">
        <v>4378</v>
      </c>
      <c r="C586" t="s">
        <v>7689</v>
      </c>
      <c r="D586" t="s">
        <v>7697</v>
      </c>
      <c r="E586" t="s">
        <v>8288</v>
      </c>
    </row>
    <row r="587" spans="1:5">
      <c r="A587">
        <v>591</v>
      </c>
      <c r="B587" t="s">
        <v>1425</v>
      </c>
      <c r="C587" t="s">
        <v>7694</v>
      </c>
      <c r="D587" t="s">
        <v>7714</v>
      </c>
      <c r="E587" t="s">
        <v>8289</v>
      </c>
    </row>
    <row r="588" spans="1:5">
      <c r="A588">
        <v>592</v>
      </c>
      <c r="B588" t="s">
        <v>3210</v>
      </c>
      <c r="C588" t="s">
        <v>7694</v>
      </c>
      <c r="D588" t="s">
        <v>7710</v>
      </c>
      <c r="E588" t="s">
        <v>8290</v>
      </c>
    </row>
    <row r="589" spans="1:5">
      <c r="A589">
        <v>593</v>
      </c>
      <c r="B589" t="s">
        <v>5044</v>
      </c>
      <c r="C589" t="s">
        <v>7689</v>
      </c>
      <c r="D589" t="s">
        <v>7690</v>
      </c>
      <c r="E589" t="s">
        <v>8291</v>
      </c>
    </row>
    <row r="590" spans="1:5">
      <c r="A590">
        <v>594</v>
      </c>
      <c r="B590" t="s">
        <v>1300</v>
      </c>
      <c r="C590" t="s">
        <v>7694</v>
      </c>
      <c r="D590" t="s">
        <v>7733</v>
      </c>
      <c r="E590" t="s">
        <v>8292</v>
      </c>
    </row>
    <row r="591" spans="1:5">
      <c r="A591">
        <v>595</v>
      </c>
      <c r="B591" t="s">
        <v>3254</v>
      </c>
      <c r="C591" t="s">
        <v>7694</v>
      </c>
      <c r="D591" t="s">
        <v>7710</v>
      </c>
      <c r="E591" t="s">
        <v>8293</v>
      </c>
    </row>
    <row r="592" spans="1:5">
      <c r="A592">
        <v>596</v>
      </c>
      <c r="B592" t="s">
        <v>3068</v>
      </c>
      <c r="C592" t="s">
        <v>7705</v>
      </c>
      <c r="D592" t="s">
        <v>7728</v>
      </c>
      <c r="E592" t="s">
        <v>8294</v>
      </c>
    </row>
    <row r="593" spans="1:5">
      <c r="A593">
        <v>597</v>
      </c>
      <c r="B593" t="s">
        <v>2696</v>
      </c>
      <c r="C593" t="s">
        <v>7694</v>
      </c>
      <c r="D593" t="s">
        <v>7708</v>
      </c>
      <c r="E593" t="s">
        <v>8295</v>
      </c>
    </row>
    <row r="594" spans="1:5">
      <c r="A594">
        <v>598</v>
      </c>
      <c r="B594" t="s">
        <v>2060</v>
      </c>
      <c r="C594" t="s">
        <v>7689</v>
      </c>
      <c r="D594" t="s">
        <v>7701</v>
      </c>
      <c r="E594" t="s">
        <v>8296</v>
      </c>
    </row>
    <row r="595" spans="1:5">
      <c r="A595">
        <v>599</v>
      </c>
      <c r="B595" t="s">
        <v>1196</v>
      </c>
      <c r="C595" t="s">
        <v>7694</v>
      </c>
      <c r="D595" t="s">
        <v>7714</v>
      </c>
      <c r="E595" t="s">
        <v>8297</v>
      </c>
    </row>
    <row r="596" spans="1:5">
      <c r="A596">
        <v>600</v>
      </c>
      <c r="B596" t="s">
        <v>1952</v>
      </c>
      <c r="C596" t="s">
        <v>7689</v>
      </c>
      <c r="D596" t="s">
        <v>7697</v>
      </c>
      <c r="E596" t="s">
        <v>8298</v>
      </c>
    </row>
    <row r="597" spans="1:5">
      <c r="A597">
        <v>601</v>
      </c>
      <c r="B597" t="s">
        <v>612</v>
      </c>
      <c r="C597" t="s">
        <v>7694</v>
      </c>
      <c r="D597" t="s">
        <v>7699</v>
      </c>
      <c r="E597" t="s">
        <v>8299</v>
      </c>
    </row>
    <row r="598" spans="1:5">
      <c r="A598">
        <v>602</v>
      </c>
      <c r="B598" t="s">
        <v>2568</v>
      </c>
      <c r="C598" t="s">
        <v>7689</v>
      </c>
      <c r="D598" t="s">
        <v>7701</v>
      </c>
      <c r="E598" t="s">
        <v>8300</v>
      </c>
    </row>
    <row r="599" spans="1:5">
      <c r="A599">
        <v>603</v>
      </c>
      <c r="B599" t="s">
        <v>1956</v>
      </c>
      <c r="C599" t="s">
        <v>7694</v>
      </c>
      <c r="D599" t="s">
        <v>7839</v>
      </c>
      <c r="E599" t="s">
        <v>8301</v>
      </c>
    </row>
    <row r="600" spans="1:5">
      <c r="A600">
        <v>604</v>
      </c>
      <c r="B600" t="s">
        <v>2224</v>
      </c>
      <c r="C600" t="s">
        <v>7694</v>
      </c>
      <c r="D600" t="s">
        <v>7733</v>
      </c>
      <c r="E600" t="s">
        <v>8302</v>
      </c>
    </row>
    <row r="601" spans="1:5">
      <c r="A601">
        <v>605</v>
      </c>
      <c r="B601" t="s">
        <v>2225</v>
      </c>
      <c r="C601" t="s">
        <v>7705</v>
      </c>
      <c r="D601" t="s">
        <v>7706</v>
      </c>
      <c r="E601" t="s">
        <v>8303</v>
      </c>
    </row>
    <row r="602" spans="1:5">
      <c r="A602">
        <v>606</v>
      </c>
      <c r="B602" t="s">
        <v>4134</v>
      </c>
      <c r="C602" t="s">
        <v>7694</v>
      </c>
      <c r="D602" t="s">
        <v>7714</v>
      </c>
      <c r="E602" t="s">
        <v>8304</v>
      </c>
    </row>
    <row r="603" spans="1:5">
      <c r="A603">
        <v>607</v>
      </c>
      <c r="B603" t="s">
        <v>3693</v>
      </c>
      <c r="C603" t="s">
        <v>7689</v>
      </c>
      <c r="D603" t="s">
        <v>7697</v>
      </c>
      <c r="E603" t="s">
        <v>8305</v>
      </c>
    </row>
    <row r="604" spans="1:5">
      <c r="A604">
        <v>608</v>
      </c>
      <c r="B604" t="s">
        <v>1271</v>
      </c>
      <c r="C604" t="s">
        <v>7694</v>
      </c>
      <c r="D604" t="s">
        <v>7699</v>
      </c>
      <c r="E604" t="s">
        <v>8306</v>
      </c>
    </row>
    <row r="605" spans="1:5">
      <c r="A605">
        <v>609</v>
      </c>
      <c r="B605" t="s">
        <v>317</v>
      </c>
      <c r="C605" t="s">
        <v>7705</v>
      </c>
      <c r="D605" t="s">
        <v>7728</v>
      </c>
      <c r="E605" t="s">
        <v>8307</v>
      </c>
    </row>
    <row r="606" spans="1:5">
      <c r="A606">
        <v>610</v>
      </c>
      <c r="B606" t="s">
        <v>3859</v>
      </c>
      <c r="C606" t="s">
        <v>7689</v>
      </c>
      <c r="D606" t="s">
        <v>7690</v>
      </c>
      <c r="E606" t="s">
        <v>8308</v>
      </c>
    </row>
    <row r="607" spans="1:5">
      <c r="A607">
        <v>611</v>
      </c>
      <c r="B607" t="s">
        <v>2494</v>
      </c>
      <c r="C607" t="s">
        <v>7694</v>
      </c>
      <c r="D607" t="s">
        <v>7708</v>
      </c>
      <c r="E607" t="s">
        <v>8309</v>
      </c>
    </row>
    <row r="608" spans="1:5">
      <c r="A608">
        <v>612</v>
      </c>
      <c r="B608" t="s">
        <v>1842</v>
      </c>
      <c r="C608" t="s">
        <v>7705</v>
      </c>
      <c r="D608" t="s">
        <v>7728</v>
      </c>
      <c r="E608" t="s">
        <v>8310</v>
      </c>
    </row>
    <row r="609" spans="1:5">
      <c r="A609">
        <v>613</v>
      </c>
      <c r="B609" t="s">
        <v>3025</v>
      </c>
      <c r="C609" t="s">
        <v>7694</v>
      </c>
      <c r="D609" t="s">
        <v>7695</v>
      </c>
      <c r="E609" t="s">
        <v>8311</v>
      </c>
    </row>
    <row r="610" spans="1:5">
      <c r="A610">
        <v>614</v>
      </c>
      <c r="B610" t="s">
        <v>2025</v>
      </c>
      <c r="C610" t="s">
        <v>7694</v>
      </c>
      <c r="D610" t="s">
        <v>7708</v>
      </c>
      <c r="E610" t="s">
        <v>8312</v>
      </c>
    </row>
    <row r="611" spans="1:5">
      <c r="A611">
        <v>615</v>
      </c>
      <c r="B611" t="s">
        <v>3485</v>
      </c>
      <c r="C611" t="s">
        <v>7694</v>
      </c>
      <c r="D611" t="s">
        <v>7714</v>
      </c>
      <c r="E611" t="s">
        <v>8313</v>
      </c>
    </row>
    <row r="612" spans="1:5">
      <c r="A612">
        <v>616</v>
      </c>
      <c r="B612" t="s">
        <v>2198</v>
      </c>
      <c r="C612" t="s">
        <v>7694</v>
      </c>
      <c r="D612" t="s">
        <v>7839</v>
      </c>
      <c r="E612" t="s">
        <v>8314</v>
      </c>
    </row>
    <row r="613" spans="1:5">
      <c r="A613">
        <v>617</v>
      </c>
      <c r="B613" t="s">
        <v>2879</v>
      </c>
      <c r="C613" t="s">
        <v>7705</v>
      </c>
      <c r="D613" t="s">
        <v>7706</v>
      </c>
      <c r="E613" t="s">
        <v>8315</v>
      </c>
    </row>
    <row r="614" spans="1:5">
      <c r="A614">
        <v>618</v>
      </c>
      <c r="B614" t="s">
        <v>1939</v>
      </c>
      <c r="C614" t="s">
        <v>7694</v>
      </c>
      <c r="D614" t="s">
        <v>7708</v>
      </c>
      <c r="E614" t="s">
        <v>8316</v>
      </c>
    </row>
    <row r="615" spans="1:5">
      <c r="A615">
        <v>619</v>
      </c>
      <c r="B615" t="s">
        <v>1864</v>
      </c>
      <c r="C615" t="s">
        <v>7689</v>
      </c>
      <c r="D615" t="s">
        <v>7701</v>
      </c>
      <c r="E615" t="s">
        <v>8317</v>
      </c>
    </row>
    <row r="616" spans="1:5">
      <c r="A616">
        <v>620</v>
      </c>
      <c r="B616" t="s">
        <v>985</v>
      </c>
      <c r="C616" t="s">
        <v>7694</v>
      </c>
      <c r="D616" t="s">
        <v>7708</v>
      </c>
      <c r="E616" t="s">
        <v>8318</v>
      </c>
    </row>
    <row r="617" spans="1:5">
      <c r="A617">
        <v>621</v>
      </c>
      <c r="B617" t="s">
        <v>1220</v>
      </c>
      <c r="C617" t="s">
        <v>7705</v>
      </c>
      <c r="D617" t="s">
        <v>8013</v>
      </c>
      <c r="E617" t="s">
        <v>8319</v>
      </c>
    </row>
    <row r="618" spans="1:5">
      <c r="A618">
        <v>622</v>
      </c>
      <c r="B618" t="s">
        <v>1529</v>
      </c>
      <c r="C618" t="s">
        <v>7689</v>
      </c>
      <c r="D618" t="s">
        <v>7697</v>
      </c>
      <c r="E618" t="s">
        <v>8320</v>
      </c>
    </row>
    <row r="619" spans="1:5">
      <c r="A619">
        <v>623</v>
      </c>
      <c r="B619" t="s">
        <v>1505</v>
      </c>
      <c r="C619" t="s">
        <v>7694</v>
      </c>
      <c r="D619" t="s">
        <v>7695</v>
      </c>
      <c r="E619" t="s">
        <v>8321</v>
      </c>
    </row>
    <row r="620" spans="1:5">
      <c r="A620">
        <v>624</v>
      </c>
      <c r="B620" t="s">
        <v>3532</v>
      </c>
      <c r="C620" t="s">
        <v>7694</v>
      </c>
      <c r="D620" t="s">
        <v>7733</v>
      </c>
      <c r="E620" t="s">
        <v>8322</v>
      </c>
    </row>
    <row r="621" spans="1:5">
      <c r="A621">
        <v>625</v>
      </c>
      <c r="B621" t="s">
        <v>1188</v>
      </c>
      <c r="C621" t="s">
        <v>7705</v>
      </c>
      <c r="D621" t="s">
        <v>7728</v>
      </c>
      <c r="E621" t="s">
        <v>8323</v>
      </c>
    </row>
    <row r="622" spans="1:5">
      <c r="A622">
        <v>626</v>
      </c>
      <c r="B622" t="s">
        <v>755</v>
      </c>
      <c r="C622" t="s">
        <v>7694</v>
      </c>
      <c r="D622" t="s">
        <v>7708</v>
      </c>
      <c r="E622" t="s">
        <v>8324</v>
      </c>
    </row>
    <row r="623" spans="1:5">
      <c r="A623">
        <v>627</v>
      </c>
      <c r="B623" t="s">
        <v>2320</v>
      </c>
      <c r="C623" t="s">
        <v>7694</v>
      </c>
      <c r="D623" t="s">
        <v>7699</v>
      </c>
      <c r="E623" t="s">
        <v>8325</v>
      </c>
    </row>
    <row r="624" spans="1:5">
      <c r="A624">
        <v>628</v>
      </c>
      <c r="B624" t="s">
        <v>454</v>
      </c>
      <c r="C624" t="s">
        <v>7689</v>
      </c>
      <c r="D624" t="s">
        <v>7701</v>
      </c>
      <c r="E624" t="s">
        <v>8326</v>
      </c>
    </row>
    <row r="625" spans="1:5">
      <c r="A625">
        <v>629</v>
      </c>
      <c r="B625" t="s">
        <v>3183</v>
      </c>
      <c r="C625" t="s">
        <v>7689</v>
      </c>
      <c r="D625" t="s">
        <v>7692</v>
      </c>
      <c r="E625" t="s">
        <v>8327</v>
      </c>
    </row>
    <row r="626" spans="1:5">
      <c r="A626">
        <v>630</v>
      </c>
      <c r="B626" t="s">
        <v>1354</v>
      </c>
      <c r="C626" t="s">
        <v>7694</v>
      </c>
      <c r="D626" t="s">
        <v>7708</v>
      </c>
      <c r="E626" t="s">
        <v>8328</v>
      </c>
    </row>
    <row r="627" spans="1:5">
      <c r="A627">
        <v>631</v>
      </c>
      <c r="B627" t="s">
        <v>1725</v>
      </c>
      <c r="C627" t="s">
        <v>7694</v>
      </c>
      <c r="D627" t="s">
        <v>7708</v>
      </c>
      <c r="E627" t="s">
        <v>8329</v>
      </c>
    </row>
    <row r="628" spans="1:5">
      <c r="A628">
        <v>632</v>
      </c>
      <c r="B628" t="s">
        <v>3817</v>
      </c>
      <c r="C628" t="s">
        <v>7694</v>
      </c>
      <c r="D628" t="s">
        <v>7703</v>
      </c>
      <c r="E628" t="s">
        <v>8330</v>
      </c>
    </row>
    <row r="629" spans="1:5">
      <c r="A629">
        <v>633</v>
      </c>
      <c r="B629" t="s">
        <v>1148</v>
      </c>
      <c r="C629" t="s">
        <v>7689</v>
      </c>
      <c r="D629" t="s">
        <v>7701</v>
      </c>
      <c r="E629" t="s">
        <v>8331</v>
      </c>
    </row>
    <row r="630" spans="1:5">
      <c r="A630">
        <v>634</v>
      </c>
      <c r="B630" t="s">
        <v>3192</v>
      </c>
      <c r="C630" t="s">
        <v>7694</v>
      </c>
      <c r="D630" t="s">
        <v>7703</v>
      </c>
      <c r="E630" t="s">
        <v>8332</v>
      </c>
    </row>
    <row r="631" spans="1:5">
      <c r="A631">
        <v>635</v>
      </c>
      <c r="B631" t="s">
        <v>228</v>
      </c>
      <c r="C631" t="s">
        <v>7689</v>
      </c>
      <c r="D631" t="s">
        <v>7692</v>
      </c>
      <c r="E631" t="s">
        <v>8333</v>
      </c>
    </row>
    <row r="632" spans="1:5">
      <c r="A632">
        <v>636</v>
      </c>
      <c r="B632" t="s">
        <v>2231</v>
      </c>
      <c r="C632" t="s">
        <v>7694</v>
      </c>
      <c r="D632" t="s">
        <v>7714</v>
      </c>
      <c r="E632" t="s">
        <v>8334</v>
      </c>
    </row>
    <row r="633" spans="1:5">
      <c r="A633">
        <v>637</v>
      </c>
      <c r="B633" t="s">
        <v>4907</v>
      </c>
      <c r="C633" t="s">
        <v>7689</v>
      </c>
      <c r="D633" t="s">
        <v>7690</v>
      </c>
      <c r="E633" t="s">
        <v>8335</v>
      </c>
    </row>
    <row r="634" spans="1:5">
      <c r="A634">
        <v>638</v>
      </c>
      <c r="B634" t="s">
        <v>395</v>
      </c>
      <c r="C634" t="s">
        <v>7705</v>
      </c>
      <c r="D634" t="s">
        <v>7728</v>
      </c>
      <c r="E634" t="s">
        <v>8336</v>
      </c>
    </row>
    <row r="635" spans="1:5">
      <c r="A635">
        <v>639</v>
      </c>
      <c r="B635" t="s">
        <v>4689</v>
      </c>
      <c r="C635" t="s">
        <v>7694</v>
      </c>
      <c r="D635" t="s">
        <v>7733</v>
      </c>
      <c r="E635" t="s">
        <v>8337</v>
      </c>
    </row>
    <row r="636" spans="1:5">
      <c r="A636">
        <v>640</v>
      </c>
      <c r="B636" t="s">
        <v>520</v>
      </c>
      <c r="C636" t="s">
        <v>7694</v>
      </c>
      <c r="D636" t="s">
        <v>7708</v>
      </c>
      <c r="E636" t="s">
        <v>8338</v>
      </c>
    </row>
    <row r="637" spans="1:5">
      <c r="A637">
        <v>641</v>
      </c>
      <c r="B637" t="s">
        <v>1113</v>
      </c>
      <c r="C637" t="s">
        <v>7689</v>
      </c>
      <c r="D637" t="s">
        <v>7692</v>
      </c>
      <c r="E637" t="s">
        <v>8339</v>
      </c>
    </row>
    <row r="638" spans="1:5">
      <c r="A638">
        <v>642</v>
      </c>
      <c r="B638" t="s">
        <v>2182</v>
      </c>
      <c r="C638" t="s">
        <v>7694</v>
      </c>
      <c r="D638" t="s">
        <v>7708</v>
      </c>
      <c r="E638" t="s">
        <v>8340</v>
      </c>
    </row>
    <row r="639" spans="1:5">
      <c r="A639">
        <v>643</v>
      </c>
      <c r="B639" t="s">
        <v>2301</v>
      </c>
      <c r="C639" t="s">
        <v>7689</v>
      </c>
      <c r="D639" t="s">
        <v>7692</v>
      </c>
      <c r="E639" t="s">
        <v>8341</v>
      </c>
    </row>
    <row r="640" spans="1:5">
      <c r="A640">
        <v>644</v>
      </c>
      <c r="B640" t="s">
        <v>4774</v>
      </c>
      <c r="C640" t="s">
        <v>7705</v>
      </c>
      <c r="D640" t="s">
        <v>7706</v>
      </c>
      <c r="E640" t="s">
        <v>8342</v>
      </c>
    </row>
    <row r="641" spans="1:5">
      <c r="A641">
        <v>645</v>
      </c>
      <c r="B641" t="s">
        <v>1990</v>
      </c>
      <c r="C641" t="s">
        <v>7694</v>
      </c>
      <c r="D641" t="s">
        <v>7695</v>
      </c>
      <c r="E641" t="s">
        <v>8343</v>
      </c>
    </row>
    <row r="642" spans="1:5">
      <c r="A642">
        <v>646</v>
      </c>
      <c r="B642" t="s">
        <v>248</v>
      </c>
      <c r="C642" t="s">
        <v>7694</v>
      </c>
      <c r="D642" t="s">
        <v>7714</v>
      </c>
      <c r="E642" t="s">
        <v>8344</v>
      </c>
    </row>
    <row r="643" spans="1:5">
      <c r="A643">
        <v>647</v>
      </c>
      <c r="B643" t="s">
        <v>3317</v>
      </c>
      <c r="C643" t="s">
        <v>7694</v>
      </c>
      <c r="D643" t="s">
        <v>7695</v>
      </c>
      <c r="E643" t="s">
        <v>8345</v>
      </c>
    </row>
    <row r="644" spans="1:5">
      <c r="A644">
        <v>648</v>
      </c>
      <c r="B644" t="s">
        <v>1344</v>
      </c>
      <c r="C644" t="s">
        <v>7689</v>
      </c>
      <c r="D644" t="s">
        <v>7701</v>
      </c>
      <c r="E644" t="s">
        <v>8346</v>
      </c>
    </row>
    <row r="645" spans="1:5">
      <c r="A645">
        <v>649</v>
      </c>
      <c r="B645" t="s">
        <v>1970</v>
      </c>
      <c r="C645" t="s">
        <v>7694</v>
      </c>
      <c r="D645" t="s">
        <v>7710</v>
      </c>
      <c r="E645" t="s">
        <v>8347</v>
      </c>
    </row>
    <row r="646" spans="1:5">
      <c r="A646">
        <v>650</v>
      </c>
      <c r="B646" t="s">
        <v>1707</v>
      </c>
      <c r="C646" t="s">
        <v>7694</v>
      </c>
      <c r="D646" t="s">
        <v>7714</v>
      </c>
      <c r="E646" t="s">
        <v>8348</v>
      </c>
    </row>
    <row r="647" spans="1:5">
      <c r="A647">
        <v>651</v>
      </c>
      <c r="B647" t="s">
        <v>3287</v>
      </c>
      <c r="C647" t="s">
        <v>7689</v>
      </c>
      <c r="D647" t="s">
        <v>7701</v>
      </c>
      <c r="E647" t="s">
        <v>8349</v>
      </c>
    </row>
    <row r="648" spans="1:5">
      <c r="A648">
        <v>652</v>
      </c>
      <c r="B648" t="s">
        <v>2412</v>
      </c>
      <c r="C648" t="s">
        <v>7694</v>
      </c>
      <c r="D648" t="s">
        <v>7703</v>
      </c>
      <c r="E648" t="s">
        <v>8350</v>
      </c>
    </row>
    <row r="649" spans="1:5">
      <c r="A649">
        <v>653</v>
      </c>
      <c r="B649" t="s">
        <v>765</v>
      </c>
      <c r="C649" t="s">
        <v>7705</v>
      </c>
      <c r="D649" t="s">
        <v>7706</v>
      </c>
      <c r="E649" t="s">
        <v>8351</v>
      </c>
    </row>
    <row r="650" spans="1:5">
      <c r="A650">
        <v>654</v>
      </c>
      <c r="B650" t="s">
        <v>3585</v>
      </c>
      <c r="C650" t="s">
        <v>7705</v>
      </c>
      <c r="D650" t="s">
        <v>7728</v>
      </c>
      <c r="E650" t="s">
        <v>8352</v>
      </c>
    </row>
    <row r="651" spans="1:5">
      <c r="A651">
        <v>655</v>
      </c>
      <c r="B651" t="s">
        <v>5272</v>
      </c>
      <c r="C651" t="s">
        <v>7694</v>
      </c>
      <c r="D651" t="s">
        <v>7703</v>
      </c>
      <c r="E651" t="s">
        <v>8353</v>
      </c>
    </row>
    <row r="652" spans="1:5">
      <c r="A652">
        <v>656</v>
      </c>
      <c r="B652" t="s">
        <v>2973</v>
      </c>
      <c r="C652" t="s">
        <v>7694</v>
      </c>
      <c r="D652" t="s">
        <v>7710</v>
      </c>
      <c r="E652" t="s">
        <v>8354</v>
      </c>
    </row>
    <row r="653" spans="1:5">
      <c r="A653">
        <v>657</v>
      </c>
      <c r="B653" t="s">
        <v>509</v>
      </c>
      <c r="C653" t="s">
        <v>7705</v>
      </c>
      <c r="D653" t="s">
        <v>7728</v>
      </c>
      <c r="E653" t="s">
        <v>8355</v>
      </c>
    </row>
    <row r="654" spans="1:5">
      <c r="A654">
        <v>658</v>
      </c>
      <c r="B654" t="s">
        <v>595</v>
      </c>
      <c r="C654" t="s">
        <v>7694</v>
      </c>
      <c r="D654" t="s">
        <v>7714</v>
      </c>
      <c r="E654" t="s">
        <v>8356</v>
      </c>
    </row>
    <row r="655" spans="1:5">
      <c r="A655">
        <v>659</v>
      </c>
      <c r="B655" t="s">
        <v>1491</v>
      </c>
      <c r="C655" t="s">
        <v>7694</v>
      </c>
      <c r="D655" t="s">
        <v>7708</v>
      </c>
      <c r="E655" t="s">
        <v>8357</v>
      </c>
    </row>
    <row r="656" spans="1:5">
      <c r="A656">
        <v>660</v>
      </c>
      <c r="B656" t="s">
        <v>179</v>
      </c>
      <c r="C656" t="s">
        <v>7689</v>
      </c>
      <c r="D656" t="s">
        <v>7692</v>
      </c>
      <c r="E656" t="s">
        <v>8358</v>
      </c>
    </row>
    <row r="657" spans="1:5">
      <c r="A657">
        <v>661</v>
      </c>
      <c r="B657" t="s">
        <v>987</v>
      </c>
      <c r="C657" t="s">
        <v>7694</v>
      </c>
      <c r="D657" t="s">
        <v>7708</v>
      </c>
      <c r="E657" t="s">
        <v>8359</v>
      </c>
    </row>
    <row r="658" spans="1:5">
      <c r="A658">
        <v>662</v>
      </c>
      <c r="B658" t="s">
        <v>2109</v>
      </c>
      <c r="C658" t="s">
        <v>7694</v>
      </c>
      <c r="D658" t="s">
        <v>7714</v>
      </c>
      <c r="E658" t="s">
        <v>8360</v>
      </c>
    </row>
    <row r="659" spans="1:5">
      <c r="A659">
        <v>663</v>
      </c>
      <c r="B659" t="s">
        <v>1983</v>
      </c>
      <c r="C659" t="s">
        <v>7705</v>
      </c>
      <c r="D659" t="s">
        <v>7728</v>
      </c>
      <c r="E659" t="s">
        <v>8361</v>
      </c>
    </row>
    <row r="660" spans="1:5">
      <c r="A660">
        <v>664</v>
      </c>
      <c r="B660" t="s">
        <v>1438</v>
      </c>
      <c r="C660" t="s">
        <v>7705</v>
      </c>
      <c r="D660" t="s">
        <v>7728</v>
      </c>
      <c r="E660" t="s">
        <v>8362</v>
      </c>
    </row>
    <row r="661" spans="1:5">
      <c r="A661">
        <v>665</v>
      </c>
      <c r="B661" t="s">
        <v>2005</v>
      </c>
      <c r="C661" t="s">
        <v>7694</v>
      </c>
      <c r="D661" t="s">
        <v>7757</v>
      </c>
      <c r="E661" t="s">
        <v>8363</v>
      </c>
    </row>
    <row r="662" spans="1:5">
      <c r="A662">
        <v>666</v>
      </c>
      <c r="B662" t="s">
        <v>1309</v>
      </c>
      <c r="C662" t="s">
        <v>7694</v>
      </c>
      <c r="D662" t="s">
        <v>7839</v>
      </c>
      <c r="E662" t="s">
        <v>8364</v>
      </c>
    </row>
    <row r="663" spans="1:5">
      <c r="A663">
        <v>667</v>
      </c>
      <c r="B663" t="s">
        <v>1242</v>
      </c>
      <c r="C663" t="s">
        <v>7694</v>
      </c>
      <c r="D663" t="s">
        <v>7733</v>
      </c>
      <c r="E663" t="s">
        <v>8365</v>
      </c>
    </row>
    <row r="664" spans="1:5">
      <c r="A664">
        <v>668</v>
      </c>
      <c r="B664" t="s">
        <v>2063</v>
      </c>
      <c r="C664" t="s">
        <v>7689</v>
      </c>
      <c r="D664" t="s">
        <v>7692</v>
      </c>
      <c r="E664" t="s">
        <v>8366</v>
      </c>
    </row>
    <row r="665" spans="1:5">
      <c r="A665">
        <v>669</v>
      </c>
      <c r="B665" t="s">
        <v>3061</v>
      </c>
      <c r="C665" t="s">
        <v>7694</v>
      </c>
      <c r="D665" t="s">
        <v>7710</v>
      </c>
      <c r="E665" t="s">
        <v>8367</v>
      </c>
    </row>
    <row r="666" spans="1:5">
      <c r="A666">
        <v>670</v>
      </c>
      <c r="B666" t="s">
        <v>2677</v>
      </c>
      <c r="C666" t="s">
        <v>7705</v>
      </c>
      <c r="D666" t="s">
        <v>7706</v>
      </c>
      <c r="E666" t="s">
        <v>8368</v>
      </c>
    </row>
    <row r="667" spans="1:5">
      <c r="A667">
        <v>671</v>
      </c>
      <c r="B667" t="s">
        <v>1847</v>
      </c>
      <c r="C667" t="s">
        <v>7705</v>
      </c>
      <c r="D667" t="s">
        <v>7706</v>
      </c>
      <c r="E667" t="s">
        <v>8369</v>
      </c>
    </row>
    <row r="668" spans="1:5">
      <c r="A668">
        <v>672</v>
      </c>
      <c r="B668" t="s">
        <v>1749</v>
      </c>
      <c r="C668" t="s">
        <v>7694</v>
      </c>
      <c r="D668" t="s">
        <v>7703</v>
      </c>
      <c r="E668" t="s">
        <v>8370</v>
      </c>
    </row>
    <row r="669" spans="1:5">
      <c r="A669">
        <v>673</v>
      </c>
      <c r="B669" t="s">
        <v>267</v>
      </c>
      <c r="C669" t="s">
        <v>7694</v>
      </c>
      <c r="D669" t="s">
        <v>7710</v>
      </c>
      <c r="E669" t="s">
        <v>8371</v>
      </c>
    </row>
    <row r="670" spans="1:5">
      <c r="A670">
        <v>674</v>
      </c>
      <c r="B670" t="s">
        <v>4923</v>
      </c>
      <c r="C670" t="s">
        <v>7705</v>
      </c>
      <c r="D670" t="s">
        <v>7862</v>
      </c>
      <c r="E670" t="s">
        <v>8372</v>
      </c>
    </row>
    <row r="671" spans="1:5">
      <c r="A671">
        <v>675</v>
      </c>
      <c r="B671" t="s">
        <v>2752</v>
      </c>
      <c r="C671" t="s">
        <v>7694</v>
      </c>
      <c r="D671" t="s">
        <v>7708</v>
      </c>
      <c r="E671" t="s">
        <v>8373</v>
      </c>
    </row>
    <row r="672" spans="1:5">
      <c r="A672">
        <v>676</v>
      </c>
      <c r="B672" t="s">
        <v>1479</v>
      </c>
      <c r="C672" t="s">
        <v>7694</v>
      </c>
      <c r="D672" t="s">
        <v>7714</v>
      </c>
      <c r="E672" t="s">
        <v>8374</v>
      </c>
    </row>
    <row r="673" spans="1:5">
      <c r="A673">
        <v>677</v>
      </c>
      <c r="B673" t="s">
        <v>338</v>
      </c>
      <c r="C673" t="s">
        <v>7694</v>
      </c>
      <c r="D673" t="s">
        <v>7703</v>
      </c>
      <c r="E673" t="s">
        <v>8375</v>
      </c>
    </row>
    <row r="674" spans="1:5">
      <c r="A674">
        <v>678</v>
      </c>
      <c r="B674" t="s">
        <v>563</v>
      </c>
      <c r="C674" t="s">
        <v>7689</v>
      </c>
      <c r="D674" t="s">
        <v>7690</v>
      </c>
      <c r="E674" t="s">
        <v>8376</v>
      </c>
    </row>
    <row r="675" spans="1:5">
      <c r="A675">
        <v>679</v>
      </c>
      <c r="B675" t="s">
        <v>3053</v>
      </c>
      <c r="C675" t="s">
        <v>7694</v>
      </c>
      <c r="D675" t="s">
        <v>7708</v>
      </c>
      <c r="E675" t="s">
        <v>8377</v>
      </c>
    </row>
    <row r="676" spans="1:5">
      <c r="A676">
        <v>680</v>
      </c>
      <c r="B676" t="s">
        <v>545</v>
      </c>
      <c r="C676" t="s">
        <v>7694</v>
      </c>
      <c r="D676" t="s">
        <v>7708</v>
      </c>
      <c r="E676" t="s">
        <v>8378</v>
      </c>
    </row>
    <row r="677" spans="1:5">
      <c r="A677">
        <v>681</v>
      </c>
      <c r="B677" t="s">
        <v>2553</v>
      </c>
      <c r="C677" t="s">
        <v>7694</v>
      </c>
      <c r="D677" t="s">
        <v>7839</v>
      </c>
      <c r="E677" t="s">
        <v>8379</v>
      </c>
    </row>
    <row r="678" spans="1:5">
      <c r="A678">
        <v>682</v>
      </c>
      <c r="B678" t="s">
        <v>2660</v>
      </c>
      <c r="C678" t="s">
        <v>7694</v>
      </c>
      <c r="D678" t="s">
        <v>7695</v>
      </c>
      <c r="E678" t="s">
        <v>8380</v>
      </c>
    </row>
    <row r="679" spans="1:5">
      <c r="A679">
        <v>683</v>
      </c>
      <c r="B679" t="s">
        <v>1448</v>
      </c>
      <c r="C679" t="s">
        <v>7689</v>
      </c>
      <c r="D679" t="s">
        <v>7701</v>
      </c>
      <c r="E679" t="s">
        <v>8381</v>
      </c>
    </row>
    <row r="680" spans="1:5">
      <c r="A680">
        <v>684</v>
      </c>
      <c r="B680" t="s">
        <v>5941</v>
      </c>
      <c r="C680" t="s">
        <v>7705</v>
      </c>
      <c r="D680" t="s">
        <v>7728</v>
      </c>
      <c r="E680" t="s">
        <v>8382</v>
      </c>
    </row>
    <row r="681" spans="1:5">
      <c r="A681">
        <v>685</v>
      </c>
      <c r="B681" t="s">
        <v>965</v>
      </c>
      <c r="C681" t="s">
        <v>7694</v>
      </c>
      <c r="D681" t="s">
        <v>7703</v>
      </c>
      <c r="E681" t="s">
        <v>8383</v>
      </c>
    </row>
    <row r="682" spans="1:5">
      <c r="A682">
        <v>686</v>
      </c>
      <c r="B682" t="s">
        <v>1470</v>
      </c>
      <c r="C682" t="s">
        <v>7694</v>
      </c>
      <c r="D682" t="s">
        <v>7714</v>
      </c>
      <c r="E682" t="s">
        <v>8384</v>
      </c>
    </row>
    <row r="683" spans="1:5">
      <c r="A683">
        <v>687</v>
      </c>
      <c r="B683" t="s">
        <v>557</v>
      </c>
      <c r="C683" t="s">
        <v>7694</v>
      </c>
      <c r="D683" t="s">
        <v>7714</v>
      </c>
      <c r="E683" t="s">
        <v>8385</v>
      </c>
    </row>
    <row r="684" spans="1:5">
      <c r="A684">
        <v>688</v>
      </c>
      <c r="B684" t="s">
        <v>2971</v>
      </c>
      <c r="C684" t="s">
        <v>7694</v>
      </c>
      <c r="D684" t="s">
        <v>7839</v>
      </c>
      <c r="E684" t="s">
        <v>8386</v>
      </c>
    </row>
    <row r="685" spans="1:5">
      <c r="A685">
        <v>689</v>
      </c>
      <c r="B685" t="s">
        <v>643</v>
      </c>
      <c r="C685" t="s">
        <v>7694</v>
      </c>
      <c r="D685" t="s">
        <v>7699</v>
      </c>
      <c r="E685" t="s">
        <v>8387</v>
      </c>
    </row>
    <row r="686" spans="1:5">
      <c r="A686">
        <v>690</v>
      </c>
      <c r="B686" t="s">
        <v>3645</v>
      </c>
      <c r="C686" t="s">
        <v>7694</v>
      </c>
      <c r="D686" t="s">
        <v>7703</v>
      </c>
      <c r="E686" t="s">
        <v>8388</v>
      </c>
    </row>
    <row r="687" spans="1:5">
      <c r="A687">
        <v>691</v>
      </c>
      <c r="B687" t="s">
        <v>1915</v>
      </c>
      <c r="C687" t="s">
        <v>7705</v>
      </c>
      <c r="D687" t="s">
        <v>7728</v>
      </c>
      <c r="E687" t="s">
        <v>8389</v>
      </c>
    </row>
    <row r="688" spans="1:5">
      <c r="A688">
        <v>692</v>
      </c>
      <c r="B688" t="s">
        <v>3687</v>
      </c>
      <c r="C688" t="s">
        <v>7694</v>
      </c>
      <c r="D688" t="s">
        <v>7703</v>
      </c>
      <c r="E688" t="s">
        <v>8390</v>
      </c>
    </row>
    <row r="689" spans="1:5">
      <c r="A689">
        <v>693</v>
      </c>
      <c r="B689" t="s">
        <v>3125</v>
      </c>
      <c r="C689" t="s">
        <v>7705</v>
      </c>
      <c r="D689" t="s">
        <v>7706</v>
      </c>
      <c r="E689" t="s">
        <v>8391</v>
      </c>
    </row>
    <row r="690" spans="1:5">
      <c r="A690">
        <v>694</v>
      </c>
      <c r="B690" t="s">
        <v>2872</v>
      </c>
      <c r="C690" t="s">
        <v>7694</v>
      </c>
      <c r="D690" t="s">
        <v>7695</v>
      </c>
      <c r="E690" t="s">
        <v>8392</v>
      </c>
    </row>
    <row r="691" spans="1:5">
      <c r="A691">
        <v>695</v>
      </c>
      <c r="B691" t="s">
        <v>4226</v>
      </c>
      <c r="C691" t="s">
        <v>7689</v>
      </c>
      <c r="D691" t="s">
        <v>7701</v>
      </c>
      <c r="E691" t="s">
        <v>8393</v>
      </c>
    </row>
    <row r="692" spans="1:5">
      <c r="A692">
        <v>696</v>
      </c>
      <c r="B692" t="s">
        <v>843</v>
      </c>
      <c r="C692" t="s">
        <v>7694</v>
      </c>
      <c r="D692" t="s">
        <v>7695</v>
      </c>
      <c r="E692" t="s">
        <v>8394</v>
      </c>
    </row>
    <row r="693" spans="1:5">
      <c r="A693">
        <v>697</v>
      </c>
      <c r="B693" t="s">
        <v>1779</v>
      </c>
      <c r="C693" t="s">
        <v>7694</v>
      </c>
      <c r="D693" t="s">
        <v>7708</v>
      </c>
      <c r="E693" t="s">
        <v>8395</v>
      </c>
    </row>
    <row r="694" spans="1:5">
      <c r="A694">
        <v>698</v>
      </c>
      <c r="B694" t="s">
        <v>3905</v>
      </c>
      <c r="C694" t="s">
        <v>7694</v>
      </c>
      <c r="D694" t="s">
        <v>7708</v>
      </c>
      <c r="E694" t="s">
        <v>8396</v>
      </c>
    </row>
    <row r="695" spans="1:5">
      <c r="A695">
        <v>699</v>
      </c>
      <c r="B695" t="s">
        <v>5172</v>
      </c>
      <c r="C695" t="s">
        <v>7694</v>
      </c>
      <c r="D695" t="s">
        <v>7714</v>
      </c>
      <c r="E695" t="s">
        <v>8397</v>
      </c>
    </row>
    <row r="696" spans="1:5">
      <c r="A696">
        <v>700</v>
      </c>
      <c r="B696" t="s">
        <v>2572</v>
      </c>
      <c r="C696" t="s">
        <v>7694</v>
      </c>
      <c r="D696" t="s">
        <v>7714</v>
      </c>
      <c r="E696" t="s">
        <v>8398</v>
      </c>
    </row>
    <row r="697" spans="1:5">
      <c r="A697">
        <v>701</v>
      </c>
      <c r="B697" t="s">
        <v>1882</v>
      </c>
      <c r="C697" t="s">
        <v>7705</v>
      </c>
      <c r="D697" t="s">
        <v>7728</v>
      </c>
      <c r="E697" t="s">
        <v>8399</v>
      </c>
    </row>
    <row r="698" spans="1:5">
      <c r="A698">
        <v>702</v>
      </c>
      <c r="B698" t="s">
        <v>2211</v>
      </c>
      <c r="C698" t="s">
        <v>7694</v>
      </c>
      <c r="D698" t="s">
        <v>7708</v>
      </c>
      <c r="E698" t="s">
        <v>8400</v>
      </c>
    </row>
    <row r="699" spans="1:5">
      <c r="A699">
        <v>703</v>
      </c>
      <c r="B699" t="s">
        <v>848</v>
      </c>
      <c r="C699" t="s">
        <v>7694</v>
      </c>
      <c r="D699" t="s">
        <v>7708</v>
      </c>
      <c r="E699" t="s">
        <v>8401</v>
      </c>
    </row>
    <row r="700" spans="1:5">
      <c r="A700">
        <v>704</v>
      </c>
      <c r="B700" t="s">
        <v>1347</v>
      </c>
      <c r="C700" t="s">
        <v>7689</v>
      </c>
      <c r="D700" t="s">
        <v>7701</v>
      </c>
      <c r="E700" t="s">
        <v>8402</v>
      </c>
    </row>
    <row r="701" spans="1:5">
      <c r="A701">
        <v>705</v>
      </c>
      <c r="B701" t="s">
        <v>669</v>
      </c>
      <c r="C701" t="s">
        <v>7694</v>
      </c>
      <c r="D701" t="s">
        <v>7708</v>
      </c>
      <c r="E701" t="s">
        <v>8403</v>
      </c>
    </row>
    <row r="702" spans="1:5">
      <c r="A702">
        <v>706</v>
      </c>
      <c r="B702" t="s">
        <v>1204</v>
      </c>
      <c r="C702" t="s">
        <v>7694</v>
      </c>
      <c r="D702" t="s">
        <v>7699</v>
      </c>
      <c r="E702" t="s">
        <v>8404</v>
      </c>
    </row>
    <row r="703" spans="1:5">
      <c r="A703">
        <v>707</v>
      </c>
      <c r="B703" t="s">
        <v>1274</v>
      </c>
      <c r="C703" t="s">
        <v>7705</v>
      </c>
      <c r="D703" t="s">
        <v>7728</v>
      </c>
      <c r="E703" t="s">
        <v>8405</v>
      </c>
    </row>
    <row r="704" spans="1:5">
      <c r="A704">
        <v>708</v>
      </c>
      <c r="B704" t="s">
        <v>2980</v>
      </c>
      <c r="C704" t="s">
        <v>7694</v>
      </c>
      <c r="D704" t="s">
        <v>7714</v>
      </c>
      <c r="E704" t="s">
        <v>8406</v>
      </c>
    </row>
    <row r="705" spans="1:5">
      <c r="A705">
        <v>709</v>
      </c>
      <c r="B705" t="s">
        <v>2283</v>
      </c>
      <c r="C705" t="s">
        <v>7694</v>
      </c>
      <c r="D705" t="s">
        <v>7703</v>
      </c>
      <c r="E705" t="s">
        <v>8407</v>
      </c>
    </row>
    <row r="706" spans="1:5">
      <c r="A706">
        <v>710</v>
      </c>
      <c r="B706" t="s">
        <v>2723</v>
      </c>
      <c r="C706" t="s">
        <v>7705</v>
      </c>
      <c r="D706" t="s">
        <v>7706</v>
      </c>
      <c r="E706" t="s">
        <v>8408</v>
      </c>
    </row>
    <row r="707" spans="1:5">
      <c r="A707">
        <v>711</v>
      </c>
      <c r="B707" t="s">
        <v>315</v>
      </c>
      <c r="C707" t="s">
        <v>7694</v>
      </c>
      <c r="D707" t="s">
        <v>7708</v>
      </c>
      <c r="E707" t="s">
        <v>8409</v>
      </c>
    </row>
    <row r="708" spans="1:5">
      <c r="A708">
        <v>712</v>
      </c>
      <c r="B708" t="s">
        <v>4536</v>
      </c>
      <c r="C708" t="s">
        <v>7694</v>
      </c>
      <c r="D708" t="s">
        <v>7733</v>
      </c>
      <c r="E708" t="s">
        <v>7859</v>
      </c>
    </row>
    <row r="709" spans="1:5">
      <c r="A709">
        <v>713</v>
      </c>
      <c r="B709" t="s">
        <v>1620</v>
      </c>
      <c r="C709" t="s">
        <v>7694</v>
      </c>
      <c r="D709" t="s">
        <v>7714</v>
      </c>
      <c r="E709" t="s">
        <v>8410</v>
      </c>
    </row>
    <row r="710" spans="1:5">
      <c r="A710">
        <v>714</v>
      </c>
      <c r="B710" t="s">
        <v>5307</v>
      </c>
      <c r="C710" t="s">
        <v>7694</v>
      </c>
      <c r="D710" t="s">
        <v>7708</v>
      </c>
      <c r="E710" t="s">
        <v>8411</v>
      </c>
    </row>
    <row r="711" spans="1:5">
      <c r="A711">
        <v>715</v>
      </c>
      <c r="B711" t="s">
        <v>1325</v>
      </c>
      <c r="C711" t="s">
        <v>7694</v>
      </c>
      <c r="D711" t="s">
        <v>7695</v>
      </c>
      <c r="E711" t="s">
        <v>8412</v>
      </c>
    </row>
    <row r="712" spans="1:5">
      <c r="A712">
        <v>716</v>
      </c>
      <c r="B712" t="s">
        <v>304</v>
      </c>
      <c r="C712" t="s">
        <v>7694</v>
      </c>
      <c r="D712" t="s">
        <v>7708</v>
      </c>
      <c r="E712" t="s">
        <v>8413</v>
      </c>
    </row>
    <row r="713" spans="1:5">
      <c r="A713">
        <v>717</v>
      </c>
      <c r="B713" t="s">
        <v>1541</v>
      </c>
      <c r="C713" t="s">
        <v>7694</v>
      </c>
      <c r="D713" t="s">
        <v>7714</v>
      </c>
      <c r="E713" t="s">
        <v>8414</v>
      </c>
    </row>
    <row r="714" spans="1:5">
      <c r="A714">
        <v>718</v>
      </c>
      <c r="B714" t="s">
        <v>246</v>
      </c>
      <c r="C714" t="s">
        <v>7694</v>
      </c>
      <c r="D714" t="s">
        <v>7714</v>
      </c>
      <c r="E714" t="s">
        <v>8415</v>
      </c>
    </row>
    <row r="715" spans="1:5">
      <c r="A715">
        <v>719</v>
      </c>
      <c r="B715" t="s">
        <v>22</v>
      </c>
      <c r="C715" t="s">
        <v>7689</v>
      </c>
      <c r="D715" t="s">
        <v>7690</v>
      </c>
      <c r="E715" t="s">
        <v>8416</v>
      </c>
    </row>
    <row r="716" spans="1:5">
      <c r="A716">
        <v>720</v>
      </c>
      <c r="B716" t="s">
        <v>23</v>
      </c>
      <c r="C716" t="s">
        <v>7705</v>
      </c>
      <c r="D716" t="s">
        <v>7706</v>
      </c>
      <c r="E716" t="s">
        <v>8417</v>
      </c>
    </row>
    <row r="717" spans="1:5">
      <c r="A717">
        <v>721</v>
      </c>
      <c r="B717" t="s">
        <v>24</v>
      </c>
      <c r="C717" t="s">
        <v>7694</v>
      </c>
      <c r="D717" t="s">
        <v>7708</v>
      </c>
      <c r="E717" t="s">
        <v>8418</v>
      </c>
    </row>
    <row r="718" spans="1:5">
      <c r="A718">
        <v>722</v>
      </c>
      <c r="B718" t="s">
        <v>1682</v>
      </c>
      <c r="C718" t="s">
        <v>7705</v>
      </c>
      <c r="D718" t="s">
        <v>7706</v>
      </c>
      <c r="E718" t="s">
        <v>8419</v>
      </c>
    </row>
    <row r="719" spans="1:5">
      <c r="A719">
        <v>723</v>
      </c>
      <c r="B719" t="s">
        <v>1381</v>
      </c>
      <c r="C719" t="s">
        <v>7705</v>
      </c>
      <c r="D719" t="s">
        <v>7728</v>
      </c>
      <c r="E719" t="s">
        <v>8420</v>
      </c>
    </row>
    <row r="720" spans="1:5">
      <c r="A720">
        <v>724</v>
      </c>
      <c r="B720" t="s">
        <v>2473</v>
      </c>
      <c r="C720" t="s">
        <v>7694</v>
      </c>
      <c r="D720" t="s">
        <v>7699</v>
      </c>
      <c r="E720" t="s">
        <v>8421</v>
      </c>
    </row>
    <row r="721" spans="1:5">
      <c r="A721">
        <v>725</v>
      </c>
      <c r="B721" t="s">
        <v>1649</v>
      </c>
      <c r="C721" t="s">
        <v>7689</v>
      </c>
      <c r="D721" t="s">
        <v>7697</v>
      </c>
      <c r="E721" t="s">
        <v>8422</v>
      </c>
    </row>
    <row r="722" spans="1:5">
      <c r="A722">
        <v>726</v>
      </c>
      <c r="B722" t="s">
        <v>3617</v>
      </c>
      <c r="C722" t="s">
        <v>7694</v>
      </c>
      <c r="D722" t="s">
        <v>7699</v>
      </c>
      <c r="E722" t="s">
        <v>8423</v>
      </c>
    </row>
    <row r="723" spans="1:5">
      <c r="A723">
        <v>727</v>
      </c>
      <c r="B723" t="s">
        <v>125</v>
      </c>
      <c r="C723" t="s">
        <v>7705</v>
      </c>
      <c r="D723" t="s">
        <v>7728</v>
      </c>
      <c r="E723" t="s">
        <v>8424</v>
      </c>
    </row>
    <row r="724" spans="1:5">
      <c r="A724">
        <v>728</v>
      </c>
      <c r="B724" t="s">
        <v>791</v>
      </c>
      <c r="C724" t="s">
        <v>7705</v>
      </c>
      <c r="D724" t="s">
        <v>7706</v>
      </c>
      <c r="E724" t="s">
        <v>8425</v>
      </c>
    </row>
    <row r="725" spans="1:5">
      <c r="A725">
        <v>729</v>
      </c>
      <c r="B725" t="s">
        <v>343</v>
      </c>
      <c r="C725" t="s">
        <v>7694</v>
      </c>
      <c r="D725" t="s">
        <v>7710</v>
      </c>
      <c r="E725" t="s">
        <v>8426</v>
      </c>
    </row>
    <row r="726" spans="1:5">
      <c r="A726">
        <v>730</v>
      </c>
      <c r="B726" t="s">
        <v>7148</v>
      </c>
      <c r="C726" t="s">
        <v>7694</v>
      </c>
      <c r="D726" t="s">
        <v>7714</v>
      </c>
      <c r="E726" t="s">
        <v>8427</v>
      </c>
    </row>
    <row r="727" spans="1:5">
      <c r="A727">
        <v>731</v>
      </c>
      <c r="B727" t="s">
        <v>2467</v>
      </c>
      <c r="C727" t="s">
        <v>7705</v>
      </c>
      <c r="D727" t="s">
        <v>7728</v>
      </c>
      <c r="E727" t="s">
        <v>8428</v>
      </c>
    </row>
    <row r="728" spans="1:5">
      <c r="A728">
        <v>732</v>
      </c>
      <c r="B728" t="s">
        <v>3484</v>
      </c>
      <c r="C728" t="s">
        <v>7694</v>
      </c>
      <c r="D728" t="s">
        <v>7703</v>
      </c>
      <c r="E728" t="s">
        <v>8429</v>
      </c>
    </row>
    <row r="729" spans="1:5">
      <c r="A729">
        <v>733</v>
      </c>
      <c r="B729" t="s">
        <v>1720</v>
      </c>
      <c r="C729" t="s">
        <v>7694</v>
      </c>
      <c r="D729" t="s">
        <v>7714</v>
      </c>
      <c r="E729" t="s">
        <v>8430</v>
      </c>
    </row>
    <row r="730" spans="1:5">
      <c r="A730">
        <v>734</v>
      </c>
      <c r="B730" t="s">
        <v>359</v>
      </c>
      <c r="C730" t="s">
        <v>7694</v>
      </c>
      <c r="D730" t="s">
        <v>7714</v>
      </c>
      <c r="E730" t="s">
        <v>8431</v>
      </c>
    </row>
    <row r="731" spans="1:5">
      <c r="A731">
        <v>735</v>
      </c>
      <c r="B731" t="s">
        <v>1768</v>
      </c>
      <c r="C731" t="s">
        <v>7694</v>
      </c>
      <c r="D731" t="s">
        <v>7708</v>
      </c>
      <c r="E731" t="s">
        <v>8432</v>
      </c>
    </row>
    <row r="732" spans="1:5">
      <c r="A732">
        <v>736</v>
      </c>
      <c r="B732" t="s">
        <v>330</v>
      </c>
      <c r="C732" t="s">
        <v>7694</v>
      </c>
      <c r="D732" t="s">
        <v>7714</v>
      </c>
      <c r="E732" t="s">
        <v>8433</v>
      </c>
    </row>
    <row r="733" spans="1:5">
      <c r="A733">
        <v>737</v>
      </c>
      <c r="B733" t="s">
        <v>1570</v>
      </c>
      <c r="C733" t="s">
        <v>7694</v>
      </c>
      <c r="D733" t="s">
        <v>7710</v>
      </c>
      <c r="E733" t="s">
        <v>8434</v>
      </c>
    </row>
    <row r="734" spans="1:5">
      <c r="A734">
        <v>738</v>
      </c>
      <c r="B734" t="s">
        <v>5055</v>
      </c>
      <c r="C734" t="s">
        <v>7694</v>
      </c>
      <c r="D734" t="s">
        <v>7714</v>
      </c>
      <c r="E734" t="s">
        <v>8435</v>
      </c>
    </row>
    <row r="735" spans="1:5">
      <c r="A735">
        <v>739</v>
      </c>
      <c r="B735" t="s">
        <v>844</v>
      </c>
      <c r="C735" t="s">
        <v>7694</v>
      </c>
      <c r="D735" t="s">
        <v>7708</v>
      </c>
      <c r="E735" t="s">
        <v>8436</v>
      </c>
    </row>
    <row r="736" spans="1:5">
      <c r="A736">
        <v>740</v>
      </c>
      <c r="B736" t="s">
        <v>2647</v>
      </c>
      <c r="C736" t="s">
        <v>7694</v>
      </c>
      <c r="D736" t="s">
        <v>7699</v>
      </c>
      <c r="E736" t="s">
        <v>8437</v>
      </c>
    </row>
    <row r="737" spans="1:5">
      <c r="A737">
        <v>741</v>
      </c>
      <c r="B737" t="s">
        <v>2451</v>
      </c>
      <c r="C737" t="s">
        <v>7694</v>
      </c>
      <c r="D737" t="s">
        <v>7708</v>
      </c>
      <c r="E737" t="s">
        <v>8438</v>
      </c>
    </row>
    <row r="738" spans="1:5">
      <c r="A738">
        <v>742</v>
      </c>
      <c r="B738" t="s">
        <v>1705</v>
      </c>
      <c r="C738" t="s">
        <v>7689</v>
      </c>
      <c r="D738" t="s">
        <v>7697</v>
      </c>
      <c r="E738" t="s">
        <v>8439</v>
      </c>
    </row>
    <row r="739" spans="1:5">
      <c r="A739">
        <v>743</v>
      </c>
      <c r="B739" t="s">
        <v>885</v>
      </c>
      <c r="C739" t="s">
        <v>7689</v>
      </c>
      <c r="D739" t="s">
        <v>7701</v>
      </c>
      <c r="E739" t="s">
        <v>8440</v>
      </c>
    </row>
    <row r="740" spans="1:5">
      <c r="A740">
        <v>744</v>
      </c>
      <c r="B740" t="s">
        <v>887</v>
      </c>
      <c r="C740" t="s">
        <v>7689</v>
      </c>
      <c r="D740" t="s">
        <v>7697</v>
      </c>
      <c r="E740" t="s">
        <v>8441</v>
      </c>
    </row>
    <row r="741" spans="1:5">
      <c r="A741">
        <v>745</v>
      </c>
      <c r="B741" t="s">
        <v>497</v>
      </c>
      <c r="C741" t="s">
        <v>7694</v>
      </c>
      <c r="D741" t="s">
        <v>7714</v>
      </c>
      <c r="E741" t="s">
        <v>8442</v>
      </c>
    </row>
    <row r="742" spans="1:5">
      <c r="A742">
        <v>746</v>
      </c>
      <c r="B742" t="s">
        <v>291</v>
      </c>
      <c r="C742" t="s">
        <v>7689</v>
      </c>
      <c r="D742" t="s">
        <v>7701</v>
      </c>
      <c r="E742" t="s">
        <v>7929</v>
      </c>
    </row>
    <row r="743" spans="1:5">
      <c r="A743">
        <v>747</v>
      </c>
      <c r="B743" t="s">
        <v>990</v>
      </c>
      <c r="C743" t="s">
        <v>7694</v>
      </c>
      <c r="D743" t="s">
        <v>7708</v>
      </c>
      <c r="E743" t="s">
        <v>8443</v>
      </c>
    </row>
    <row r="744" spans="1:5">
      <c r="A744">
        <v>748</v>
      </c>
      <c r="B744" t="s">
        <v>3282</v>
      </c>
      <c r="C744" t="s">
        <v>7694</v>
      </c>
      <c r="D744" t="s">
        <v>7714</v>
      </c>
      <c r="E744" t="s">
        <v>8444</v>
      </c>
    </row>
    <row r="745" spans="1:5">
      <c r="A745">
        <v>749</v>
      </c>
      <c r="B745" t="s">
        <v>2500</v>
      </c>
      <c r="C745" t="s">
        <v>7689</v>
      </c>
      <c r="D745" t="s">
        <v>7701</v>
      </c>
      <c r="E745" t="s">
        <v>8445</v>
      </c>
    </row>
    <row r="746" spans="1:5">
      <c r="A746">
        <v>750</v>
      </c>
      <c r="B746" t="s">
        <v>662</v>
      </c>
      <c r="C746" t="s">
        <v>7694</v>
      </c>
      <c r="D746" t="s">
        <v>7708</v>
      </c>
      <c r="E746" t="s">
        <v>8446</v>
      </c>
    </row>
    <row r="747" spans="1:5">
      <c r="A747">
        <v>751</v>
      </c>
      <c r="B747" t="s">
        <v>1031</v>
      </c>
      <c r="C747" t="s">
        <v>7694</v>
      </c>
      <c r="D747" t="s">
        <v>7695</v>
      </c>
      <c r="E747" t="s">
        <v>8447</v>
      </c>
    </row>
    <row r="748" spans="1:5">
      <c r="A748">
        <v>752</v>
      </c>
      <c r="B748" t="s">
        <v>3402</v>
      </c>
      <c r="C748" t="s">
        <v>7694</v>
      </c>
      <c r="D748" t="s">
        <v>7695</v>
      </c>
      <c r="E748" t="s">
        <v>8448</v>
      </c>
    </row>
    <row r="749" spans="1:5">
      <c r="A749">
        <v>753</v>
      </c>
      <c r="B749" t="s">
        <v>3512</v>
      </c>
      <c r="C749" t="s">
        <v>7694</v>
      </c>
      <c r="D749" t="s">
        <v>7714</v>
      </c>
      <c r="E749" t="s">
        <v>8449</v>
      </c>
    </row>
    <row r="750" spans="1:5">
      <c r="A750">
        <v>754</v>
      </c>
      <c r="B750" t="s">
        <v>3513</v>
      </c>
      <c r="C750" t="s">
        <v>7694</v>
      </c>
      <c r="D750" t="s">
        <v>7714</v>
      </c>
      <c r="E750" t="s">
        <v>8450</v>
      </c>
    </row>
    <row r="751" spans="1:5">
      <c r="A751">
        <v>755</v>
      </c>
      <c r="B751" t="s">
        <v>161</v>
      </c>
      <c r="C751" t="s">
        <v>7694</v>
      </c>
      <c r="D751" t="s">
        <v>7699</v>
      </c>
      <c r="E751" t="s">
        <v>8451</v>
      </c>
    </row>
    <row r="752" spans="1:5">
      <c r="A752">
        <v>756</v>
      </c>
      <c r="B752" t="s">
        <v>2371</v>
      </c>
      <c r="C752" t="s">
        <v>7689</v>
      </c>
      <c r="D752" t="s">
        <v>7701</v>
      </c>
      <c r="E752" t="s">
        <v>8452</v>
      </c>
    </row>
    <row r="753" spans="1:5">
      <c r="A753">
        <v>757</v>
      </c>
      <c r="B753" t="s">
        <v>478</v>
      </c>
      <c r="C753" t="s">
        <v>7694</v>
      </c>
      <c r="D753" t="s">
        <v>7708</v>
      </c>
      <c r="E753" t="s">
        <v>8453</v>
      </c>
    </row>
    <row r="754" spans="1:5">
      <c r="A754">
        <v>758</v>
      </c>
      <c r="B754" t="s">
        <v>302</v>
      </c>
      <c r="C754" t="s">
        <v>7694</v>
      </c>
      <c r="D754" t="s">
        <v>7714</v>
      </c>
      <c r="E754" t="s">
        <v>8454</v>
      </c>
    </row>
    <row r="755" spans="1:5">
      <c r="A755">
        <v>759</v>
      </c>
      <c r="B755" t="s">
        <v>2085</v>
      </c>
      <c r="C755" t="s">
        <v>7694</v>
      </c>
      <c r="D755" t="s">
        <v>7703</v>
      </c>
      <c r="E755" t="s">
        <v>8455</v>
      </c>
    </row>
    <row r="756" spans="1:5">
      <c r="A756">
        <v>760</v>
      </c>
      <c r="B756" t="s">
        <v>2865</v>
      </c>
      <c r="C756" t="s">
        <v>7705</v>
      </c>
      <c r="D756" t="s">
        <v>7706</v>
      </c>
      <c r="E756" t="s">
        <v>8456</v>
      </c>
    </row>
    <row r="757" spans="1:5">
      <c r="A757">
        <v>761</v>
      </c>
      <c r="B757" t="s">
        <v>412</v>
      </c>
      <c r="C757" t="s">
        <v>7694</v>
      </c>
      <c r="D757" t="s">
        <v>7733</v>
      </c>
      <c r="E757" t="s">
        <v>8457</v>
      </c>
    </row>
    <row r="758" spans="1:5">
      <c r="A758">
        <v>762</v>
      </c>
      <c r="B758" t="s">
        <v>1991</v>
      </c>
      <c r="C758" t="s">
        <v>7705</v>
      </c>
      <c r="D758" t="s">
        <v>7862</v>
      </c>
      <c r="E758" t="s">
        <v>8458</v>
      </c>
    </row>
    <row r="759" spans="1:5">
      <c r="A759">
        <v>763</v>
      </c>
      <c r="B759" t="s">
        <v>2438</v>
      </c>
      <c r="C759" t="s">
        <v>7694</v>
      </c>
      <c r="D759" t="s">
        <v>7708</v>
      </c>
      <c r="E759" t="s">
        <v>8459</v>
      </c>
    </row>
    <row r="760" spans="1:5">
      <c r="A760">
        <v>764</v>
      </c>
      <c r="B760" t="s">
        <v>396</v>
      </c>
      <c r="C760" t="s">
        <v>7694</v>
      </c>
      <c r="D760" t="s">
        <v>7703</v>
      </c>
      <c r="E760" t="s">
        <v>8460</v>
      </c>
    </row>
    <row r="761" spans="1:5">
      <c r="A761">
        <v>765</v>
      </c>
      <c r="B761" t="s">
        <v>4801</v>
      </c>
      <c r="C761" t="s">
        <v>7694</v>
      </c>
      <c r="D761" t="s">
        <v>7714</v>
      </c>
      <c r="E761" t="s">
        <v>8461</v>
      </c>
    </row>
    <row r="762" spans="1:5">
      <c r="A762">
        <v>766</v>
      </c>
      <c r="B762" t="s">
        <v>1358</v>
      </c>
      <c r="C762" t="s">
        <v>7694</v>
      </c>
      <c r="D762" t="s">
        <v>7708</v>
      </c>
      <c r="E762" t="s">
        <v>8462</v>
      </c>
    </row>
    <row r="763" spans="1:5">
      <c r="A763">
        <v>768</v>
      </c>
      <c r="B763" t="s">
        <v>3716</v>
      </c>
      <c r="C763" t="s">
        <v>7694</v>
      </c>
      <c r="D763" t="s">
        <v>7733</v>
      </c>
      <c r="E763" t="s">
        <v>8463</v>
      </c>
    </row>
    <row r="764" spans="1:5">
      <c r="A764">
        <v>769</v>
      </c>
      <c r="B764" t="s">
        <v>4314</v>
      </c>
      <c r="C764" t="s">
        <v>7694</v>
      </c>
      <c r="D764" t="s">
        <v>7699</v>
      </c>
      <c r="E764" t="s">
        <v>8464</v>
      </c>
    </row>
    <row r="765" spans="1:5">
      <c r="A765">
        <v>770</v>
      </c>
      <c r="B765" t="s">
        <v>827</v>
      </c>
      <c r="C765" t="s">
        <v>7689</v>
      </c>
      <c r="D765" t="s">
        <v>7701</v>
      </c>
      <c r="E765" t="s">
        <v>8465</v>
      </c>
    </row>
    <row r="766" spans="1:5">
      <c r="A766">
        <v>771</v>
      </c>
      <c r="B766" t="s">
        <v>1849</v>
      </c>
      <c r="C766" t="s">
        <v>7705</v>
      </c>
      <c r="D766" t="s">
        <v>7728</v>
      </c>
      <c r="E766" t="s">
        <v>8466</v>
      </c>
    </row>
    <row r="767" spans="1:5">
      <c r="A767">
        <v>772</v>
      </c>
      <c r="B767" t="s">
        <v>2340</v>
      </c>
      <c r="C767" t="s">
        <v>7694</v>
      </c>
      <c r="D767" t="s">
        <v>7699</v>
      </c>
      <c r="E767" t="s">
        <v>8467</v>
      </c>
    </row>
    <row r="768" spans="1:5">
      <c r="A768">
        <v>773</v>
      </c>
      <c r="B768" t="s">
        <v>3162</v>
      </c>
      <c r="C768" t="s">
        <v>7694</v>
      </c>
      <c r="D768" t="s">
        <v>7708</v>
      </c>
      <c r="E768" t="s">
        <v>8468</v>
      </c>
    </row>
    <row r="769" spans="1:5">
      <c r="A769">
        <v>774</v>
      </c>
      <c r="B769" t="s">
        <v>167</v>
      </c>
      <c r="C769" t="s">
        <v>7689</v>
      </c>
      <c r="D769" t="s">
        <v>7701</v>
      </c>
      <c r="E769" t="s">
        <v>8469</v>
      </c>
    </row>
    <row r="770" spans="1:5">
      <c r="A770">
        <v>775</v>
      </c>
      <c r="B770" t="s">
        <v>3051</v>
      </c>
      <c r="C770" t="s">
        <v>7694</v>
      </c>
      <c r="D770" t="s">
        <v>7699</v>
      </c>
      <c r="E770" t="s">
        <v>8470</v>
      </c>
    </row>
    <row r="771" spans="1:5">
      <c r="A771">
        <v>776</v>
      </c>
      <c r="B771" t="s">
        <v>5599</v>
      </c>
      <c r="C771" t="s">
        <v>7705</v>
      </c>
      <c r="D771" t="s">
        <v>7728</v>
      </c>
      <c r="E771" t="s">
        <v>8471</v>
      </c>
    </row>
    <row r="772" spans="1:5">
      <c r="A772">
        <v>777</v>
      </c>
      <c r="B772" t="s">
        <v>3248</v>
      </c>
      <c r="C772" t="s">
        <v>7689</v>
      </c>
      <c r="D772" t="s">
        <v>7701</v>
      </c>
      <c r="E772" t="s">
        <v>8472</v>
      </c>
    </row>
    <row r="773" spans="1:5">
      <c r="A773">
        <v>778</v>
      </c>
      <c r="B773" t="s">
        <v>2112</v>
      </c>
      <c r="C773" t="s">
        <v>7705</v>
      </c>
      <c r="D773" t="s">
        <v>7706</v>
      </c>
      <c r="E773" t="s">
        <v>8473</v>
      </c>
    </row>
    <row r="774" spans="1:5">
      <c r="A774">
        <v>779</v>
      </c>
      <c r="B774" t="s">
        <v>367</v>
      </c>
      <c r="C774" t="s">
        <v>7694</v>
      </c>
      <c r="D774" t="s">
        <v>7699</v>
      </c>
      <c r="E774" t="s">
        <v>8474</v>
      </c>
    </row>
    <row r="775" spans="1:5">
      <c r="A775">
        <v>780</v>
      </c>
      <c r="B775" t="s">
        <v>2507</v>
      </c>
      <c r="C775" t="s">
        <v>7694</v>
      </c>
      <c r="D775" t="s">
        <v>7703</v>
      </c>
      <c r="E775" t="s">
        <v>8475</v>
      </c>
    </row>
    <row r="776" spans="1:5">
      <c r="A776">
        <v>781</v>
      </c>
      <c r="B776" t="s">
        <v>3875</v>
      </c>
      <c r="C776" t="s">
        <v>7689</v>
      </c>
      <c r="D776" t="s">
        <v>7692</v>
      </c>
      <c r="E776" t="s">
        <v>8476</v>
      </c>
    </row>
    <row r="777" spans="1:5">
      <c r="A777">
        <v>782</v>
      </c>
      <c r="B777" t="s">
        <v>6458</v>
      </c>
      <c r="C777" t="s">
        <v>7705</v>
      </c>
      <c r="D777" t="s">
        <v>7862</v>
      </c>
      <c r="E777" t="s">
        <v>8477</v>
      </c>
    </row>
    <row r="778" spans="1:5">
      <c r="A778">
        <v>783</v>
      </c>
      <c r="B778" t="s">
        <v>3649</v>
      </c>
      <c r="C778" t="s">
        <v>7694</v>
      </c>
      <c r="D778" t="s">
        <v>7733</v>
      </c>
      <c r="E778" t="s">
        <v>8478</v>
      </c>
    </row>
    <row r="779" spans="1:5">
      <c r="A779">
        <v>784</v>
      </c>
      <c r="B779" t="s">
        <v>356</v>
      </c>
      <c r="C779" t="s">
        <v>7694</v>
      </c>
      <c r="D779" t="s">
        <v>7708</v>
      </c>
      <c r="E779" t="s">
        <v>8479</v>
      </c>
    </row>
    <row r="780" spans="1:5">
      <c r="A780">
        <v>785</v>
      </c>
      <c r="B780" t="s">
        <v>3217</v>
      </c>
      <c r="C780" t="s">
        <v>7694</v>
      </c>
      <c r="D780" t="s">
        <v>7714</v>
      </c>
      <c r="E780" t="s">
        <v>8480</v>
      </c>
    </row>
    <row r="781" spans="1:5">
      <c r="A781">
        <v>786</v>
      </c>
      <c r="B781" t="s">
        <v>2293</v>
      </c>
      <c r="C781" t="s">
        <v>7694</v>
      </c>
      <c r="D781" t="s">
        <v>7714</v>
      </c>
      <c r="E781" t="s">
        <v>8481</v>
      </c>
    </row>
    <row r="782" spans="1:5">
      <c r="A782">
        <v>787</v>
      </c>
      <c r="B782" t="s">
        <v>510</v>
      </c>
      <c r="C782" t="s">
        <v>7705</v>
      </c>
      <c r="D782" t="s">
        <v>7706</v>
      </c>
      <c r="E782" t="s">
        <v>8482</v>
      </c>
    </row>
    <row r="783" spans="1:5">
      <c r="A783">
        <v>788</v>
      </c>
      <c r="B783" t="s">
        <v>2480</v>
      </c>
      <c r="C783" t="s">
        <v>7705</v>
      </c>
      <c r="D783" t="s">
        <v>7706</v>
      </c>
      <c r="E783" t="s">
        <v>8483</v>
      </c>
    </row>
    <row r="784" spans="1:5">
      <c r="A784">
        <v>789</v>
      </c>
      <c r="B784" t="s">
        <v>2213</v>
      </c>
      <c r="C784" t="s">
        <v>7694</v>
      </c>
      <c r="D784" t="s">
        <v>7695</v>
      </c>
      <c r="E784" t="s">
        <v>8484</v>
      </c>
    </row>
    <row r="785" spans="1:5">
      <c r="A785">
        <v>790</v>
      </c>
      <c r="B785" t="s">
        <v>4251</v>
      </c>
      <c r="C785" t="s">
        <v>7694</v>
      </c>
      <c r="D785" t="s">
        <v>7714</v>
      </c>
      <c r="E785" t="s">
        <v>8485</v>
      </c>
    </row>
    <row r="786" spans="1:5">
      <c r="A786">
        <v>791</v>
      </c>
      <c r="B786" t="s">
        <v>3373</v>
      </c>
      <c r="C786" t="s">
        <v>7689</v>
      </c>
      <c r="D786" t="s">
        <v>7701</v>
      </c>
      <c r="E786" t="s">
        <v>8486</v>
      </c>
    </row>
    <row r="787" spans="1:5">
      <c r="A787">
        <v>792</v>
      </c>
      <c r="B787" t="s">
        <v>782</v>
      </c>
      <c r="C787" t="s">
        <v>7694</v>
      </c>
      <c r="D787" t="s">
        <v>7708</v>
      </c>
      <c r="E787" t="s">
        <v>8487</v>
      </c>
    </row>
    <row r="788" spans="1:5">
      <c r="A788">
        <v>793</v>
      </c>
      <c r="B788" t="s">
        <v>1071</v>
      </c>
      <c r="C788" t="s">
        <v>7694</v>
      </c>
      <c r="D788" t="s">
        <v>7703</v>
      </c>
      <c r="E788" t="s">
        <v>8488</v>
      </c>
    </row>
    <row r="789" spans="1:5">
      <c r="A789">
        <v>794</v>
      </c>
      <c r="B789" t="s">
        <v>1072</v>
      </c>
      <c r="C789" t="s">
        <v>7694</v>
      </c>
      <c r="D789" t="s">
        <v>7703</v>
      </c>
      <c r="E789" t="s">
        <v>8475</v>
      </c>
    </row>
    <row r="790" spans="1:5">
      <c r="A790">
        <v>795</v>
      </c>
      <c r="B790" t="s">
        <v>4715</v>
      </c>
      <c r="C790" t="s">
        <v>7705</v>
      </c>
      <c r="D790" t="s">
        <v>7728</v>
      </c>
      <c r="E790" t="s">
        <v>8489</v>
      </c>
    </row>
    <row r="791" spans="1:5">
      <c r="A791">
        <v>796</v>
      </c>
      <c r="B791" t="s">
        <v>2102</v>
      </c>
      <c r="C791" t="s">
        <v>7689</v>
      </c>
      <c r="D791" t="s">
        <v>7690</v>
      </c>
      <c r="E791" t="s">
        <v>8490</v>
      </c>
    </row>
    <row r="792" spans="1:5">
      <c r="A792">
        <v>797</v>
      </c>
      <c r="B792" t="s">
        <v>1933</v>
      </c>
      <c r="C792" t="s">
        <v>7694</v>
      </c>
      <c r="D792" t="s">
        <v>7703</v>
      </c>
      <c r="E792" t="s">
        <v>8491</v>
      </c>
    </row>
    <row r="793" spans="1:5">
      <c r="A793">
        <v>798</v>
      </c>
      <c r="B793" t="s">
        <v>2886</v>
      </c>
      <c r="C793" t="s">
        <v>7694</v>
      </c>
      <c r="D793" t="s">
        <v>7710</v>
      </c>
      <c r="E793" t="s">
        <v>8492</v>
      </c>
    </row>
    <row r="794" spans="1:5">
      <c r="A794">
        <v>799</v>
      </c>
      <c r="B794" t="s">
        <v>1827</v>
      </c>
      <c r="C794" t="s">
        <v>7689</v>
      </c>
      <c r="D794" t="s">
        <v>7692</v>
      </c>
      <c r="E794" t="s">
        <v>8493</v>
      </c>
    </row>
    <row r="795" spans="1:5">
      <c r="A795">
        <v>800</v>
      </c>
      <c r="B795" t="s">
        <v>2891</v>
      </c>
      <c r="C795" t="s">
        <v>7689</v>
      </c>
      <c r="D795" t="s">
        <v>7701</v>
      </c>
      <c r="E795" t="s">
        <v>8494</v>
      </c>
    </row>
    <row r="796" spans="1:5">
      <c r="A796">
        <v>801</v>
      </c>
      <c r="B796" t="s">
        <v>3727</v>
      </c>
      <c r="C796" t="s">
        <v>7694</v>
      </c>
      <c r="D796" t="s">
        <v>7714</v>
      </c>
      <c r="E796" t="s">
        <v>8495</v>
      </c>
    </row>
    <row r="797" spans="1:5">
      <c r="A797">
        <v>802</v>
      </c>
      <c r="B797" t="s">
        <v>3478</v>
      </c>
      <c r="C797" t="s">
        <v>7689</v>
      </c>
      <c r="D797" t="s">
        <v>7701</v>
      </c>
      <c r="E797" t="s">
        <v>8496</v>
      </c>
    </row>
    <row r="798" spans="1:5">
      <c r="A798">
        <v>803</v>
      </c>
      <c r="B798" t="s">
        <v>682</v>
      </c>
      <c r="C798" t="s">
        <v>7694</v>
      </c>
      <c r="D798" t="s">
        <v>7703</v>
      </c>
      <c r="E798" t="s">
        <v>8497</v>
      </c>
    </row>
    <row r="799" spans="1:5">
      <c r="A799">
        <v>804</v>
      </c>
      <c r="B799" t="s">
        <v>2465</v>
      </c>
      <c r="C799" t="s">
        <v>7689</v>
      </c>
      <c r="D799" t="s">
        <v>7701</v>
      </c>
      <c r="E799" t="s">
        <v>8498</v>
      </c>
    </row>
    <row r="800" spans="1:5">
      <c r="A800">
        <v>805</v>
      </c>
      <c r="B800" t="s">
        <v>4860</v>
      </c>
      <c r="C800" t="s">
        <v>7694</v>
      </c>
      <c r="D800" t="s">
        <v>7708</v>
      </c>
      <c r="E800" t="s">
        <v>8499</v>
      </c>
    </row>
    <row r="801" spans="1:5">
      <c r="A801">
        <v>806</v>
      </c>
      <c r="B801" t="s">
        <v>487</v>
      </c>
      <c r="C801" t="s">
        <v>7694</v>
      </c>
      <c r="D801" t="s">
        <v>7708</v>
      </c>
      <c r="E801" t="s">
        <v>8500</v>
      </c>
    </row>
    <row r="802" spans="1:5">
      <c r="A802">
        <v>807</v>
      </c>
      <c r="B802" t="s">
        <v>145</v>
      </c>
      <c r="C802" t="s">
        <v>7694</v>
      </c>
      <c r="D802" t="s">
        <v>7708</v>
      </c>
      <c r="E802" t="s">
        <v>8501</v>
      </c>
    </row>
    <row r="803" spans="1:5">
      <c r="A803">
        <v>808</v>
      </c>
      <c r="B803" t="s">
        <v>4035</v>
      </c>
      <c r="C803" t="s">
        <v>7694</v>
      </c>
      <c r="D803" t="s">
        <v>7757</v>
      </c>
      <c r="E803" t="s">
        <v>8502</v>
      </c>
    </row>
    <row r="804" spans="1:5">
      <c r="A804">
        <v>809</v>
      </c>
      <c r="B804" t="s">
        <v>1552</v>
      </c>
      <c r="C804" t="s">
        <v>7694</v>
      </c>
      <c r="D804" t="s">
        <v>7757</v>
      </c>
      <c r="E804" t="s">
        <v>8503</v>
      </c>
    </row>
    <row r="805" spans="1:5">
      <c r="A805">
        <v>810</v>
      </c>
      <c r="B805" t="s">
        <v>1946</v>
      </c>
      <c r="C805" t="s">
        <v>7705</v>
      </c>
      <c r="D805" t="s">
        <v>7706</v>
      </c>
      <c r="E805" t="s">
        <v>8504</v>
      </c>
    </row>
    <row r="806" spans="1:5">
      <c r="A806">
        <v>811</v>
      </c>
      <c r="B806" t="s">
        <v>132</v>
      </c>
      <c r="C806" t="s">
        <v>7694</v>
      </c>
      <c r="D806" t="s">
        <v>7757</v>
      </c>
      <c r="E806" t="s">
        <v>8505</v>
      </c>
    </row>
    <row r="807" spans="1:5">
      <c r="A807">
        <v>812</v>
      </c>
      <c r="B807" t="s">
        <v>1594</v>
      </c>
      <c r="C807" t="s">
        <v>7694</v>
      </c>
      <c r="D807" t="s">
        <v>7708</v>
      </c>
      <c r="E807" t="s">
        <v>8506</v>
      </c>
    </row>
    <row r="808" spans="1:5">
      <c r="A808">
        <v>813</v>
      </c>
      <c r="B808" t="s">
        <v>1232</v>
      </c>
      <c r="C808" t="s">
        <v>7694</v>
      </c>
      <c r="D808" t="s">
        <v>7708</v>
      </c>
      <c r="E808" t="s">
        <v>8507</v>
      </c>
    </row>
    <row r="809" spans="1:5">
      <c r="A809">
        <v>814</v>
      </c>
      <c r="B809" t="s">
        <v>3893</v>
      </c>
      <c r="C809" t="s">
        <v>7694</v>
      </c>
      <c r="D809" t="s">
        <v>7708</v>
      </c>
      <c r="E809" t="s">
        <v>8508</v>
      </c>
    </row>
    <row r="810" spans="1:5">
      <c r="A810">
        <v>815</v>
      </c>
      <c r="B810" t="s">
        <v>4201</v>
      </c>
      <c r="C810" t="s">
        <v>7705</v>
      </c>
      <c r="D810" t="s">
        <v>7728</v>
      </c>
      <c r="E810" t="s">
        <v>8509</v>
      </c>
    </row>
    <row r="811" spans="1:5">
      <c r="A811">
        <v>816</v>
      </c>
      <c r="B811" t="s">
        <v>1207</v>
      </c>
      <c r="C811" t="s">
        <v>7694</v>
      </c>
      <c r="D811" t="s">
        <v>7703</v>
      </c>
      <c r="E811" t="s">
        <v>8510</v>
      </c>
    </row>
    <row r="812" spans="1:5">
      <c r="A812">
        <v>817</v>
      </c>
      <c r="B812" t="s">
        <v>1715</v>
      </c>
      <c r="C812" t="s">
        <v>7694</v>
      </c>
      <c r="D812" t="s">
        <v>7710</v>
      </c>
      <c r="E812" t="s">
        <v>8511</v>
      </c>
    </row>
    <row r="813" spans="1:5">
      <c r="A813">
        <v>818</v>
      </c>
      <c r="B813" t="s">
        <v>546</v>
      </c>
      <c r="C813" t="s">
        <v>7694</v>
      </c>
      <c r="D813" t="s">
        <v>7714</v>
      </c>
      <c r="E813" t="s">
        <v>7738</v>
      </c>
    </row>
    <row r="814" spans="1:5">
      <c r="A814">
        <v>819</v>
      </c>
      <c r="B814" t="s">
        <v>35</v>
      </c>
      <c r="C814" t="s">
        <v>7689</v>
      </c>
      <c r="D814" t="s">
        <v>7692</v>
      </c>
      <c r="E814" t="s">
        <v>8512</v>
      </c>
    </row>
    <row r="815" spans="1:5">
      <c r="A815">
        <v>820</v>
      </c>
      <c r="B815" t="s">
        <v>1430</v>
      </c>
      <c r="C815" t="s">
        <v>7694</v>
      </c>
      <c r="D815" t="s">
        <v>7714</v>
      </c>
      <c r="E815" t="s">
        <v>7738</v>
      </c>
    </row>
    <row r="816" spans="1:5">
      <c r="A816">
        <v>821</v>
      </c>
      <c r="B816" t="s">
        <v>5445</v>
      </c>
      <c r="C816" t="s">
        <v>7705</v>
      </c>
      <c r="D816" t="s">
        <v>7862</v>
      </c>
      <c r="E816" t="s">
        <v>8513</v>
      </c>
    </row>
    <row r="817" spans="1:5">
      <c r="A817">
        <v>822</v>
      </c>
      <c r="B817" t="s">
        <v>4668</v>
      </c>
      <c r="C817" t="s">
        <v>7694</v>
      </c>
      <c r="D817" t="s">
        <v>7714</v>
      </c>
      <c r="E817" t="s">
        <v>8514</v>
      </c>
    </row>
    <row r="818" spans="1:5">
      <c r="A818">
        <v>823</v>
      </c>
      <c r="B818" t="s">
        <v>4846</v>
      </c>
      <c r="C818" t="s">
        <v>7694</v>
      </c>
      <c r="D818" t="s">
        <v>7695</v>
      </c>
      <c r="E818" t="s">
        <v>8515</v>
      </c>
    </row>
    <row r="819" spans="1:5">
      <c r="A819">
        <v>824</v>
      </c>
      <c r="B819" t="s">
        <v>945</v>
      </c>
      <c r="C819" t="s">
        <v>7705</v>
      </c>
      <c r="D819" t="s">
        <v>7706</v>
      </c>
      <c r="E819" t="s">
        <v>8516</v>
      </c>
    </row>
    <row r="820" spans="1:5">
      <c r="A820">
        <v>825</v>
      </c>
      <c r="B820" t="s">
        <v>5688</v>
      </c>
      <c r="C820" t="s">
        <v>7694</v>
      </c>
      <c r="D820" t="s">
        <v>7703</v>
      </c>
      <c r="E820" t="s">
        <v>8517</v>
      </c>
    </row>
    <row r="821" spans="1:5">
      <c r="A821">
        <v>826</v>
      </c>
      <c r="B821" t="s">
        <v>100</v>
      </c>
      <c r="C821" t="s">
        <v>7705</v>
      </c>
      <c r="D821" t="s">
        <v>7706</v>
      </c>
      <c r="E821" t="s">
        <v>8518</v>
      </c>
    </row>
    <row r="822" spans="1:5">
      <c r="A822">
        <v>827</v>
      </c>
      <c r="B822" t="s">
        <v>2864</v>
      </c>
      <c r="C822" t="s">
        <v>7694</v>
      </c>
      <c r="D822" t="s">
        <v>7714</v>
      </c>
      <c r="E822" t="s">
        <v>8519</v>
      </c>
    </row>
    <row r="823" spans="1:5">
      <c r="A823">
        <v>828</v>
      </c>
      <c r="B823" t="s">
        <v>285</v>
      </c>
      <c r="C823" t="s">
        <v>7694</v>
      </c>
      <c r="D823" t="s">
        <v>7699</v>
      </c>
      <c r="E823" t="s">
        <v>8520</v>
      </c>
    </row>
    <row r="824" spans="1:5">
      <c r="A824">
        <v>829</v>
      </c>
      <c r="B824" t="s">
        <v>2429</v>
      </c>
      <c r="C824" t="s">
        <v>7694</v>
      </c>
      <c r="D824" t="s">
        <v>7708</v>
      </c>
      <c r="E824" t="s">
        <v>8521</v>
      </c>
    </row>
    <row r="825" spans="1:5">
      <c r="A825">
        <v>830</v>
      </c>
      <c r="B825" t="s">
        <v>4142</v>
      </c>
      <c r="C825" t="s">
        <v>7689</v>
      </c>
      <c r="D825" t="s">
        <v>7697</v>
      </c>
      <c r="E825" t="s">
        <v>8522</v>
      </c>
    </row>
    <row r="826" spans="1:5">
      <c r="A826">
        <v>831</v>
      </c>
      <c r="B826" t="s">
        <v>3534</v>
      </c>
      <c r="C826" t="s">
        <v>7694</v>
      </c>
      <c r="D826" t="s">
        <v>7703</v>
      </c>
      <c r="E826" t="s">
        <v>8523</v>
      </c>
    </row>
    <row r="827" spans="1:5">
      <c r="A827">
        <v>832</v>
      </c>
      <c r="B827" t="s">
        <v>264</v>
      </c>
      <c r="C827" t="s">
        <v>7705</v>
      </c>
      <c r="D827" t="s">
        <v>7728</v>
      </c>
      <c r="E827" t="s">
        <v>8524</v>
      </c>
    </row>
    <row r="828" spans="1:5">
      <c r="A828">
        <v>833</v>
      </c>
      <c r="B828" t="s">
        <v>3153</v>
      </c>
      <c r="C828" t="s">
        <v>7694</v>
      </c>
      <c r="D828" t="s">
        <v>7703</v>
      </c>
      <c r="E828" t="s">
        <v>8525</v>
      </c>
    </row>
    <row r="829" spans="1:5">
      <c r="A829">
        <v>834</v>
      </c>
      <c r="B829" t="s">
        <v>721</v>
      </c>
      <c r="C829" t="s">
        <v>7694</v>
      </c>
      <c r="D829" t="s">
        <v>7714</v>
      </c>
      <c r="E829" t="s">
        <v>8526</v>
      </c>
    </row>
    <row r="830" spans="1:5">
      <c r="A830">
        <v>835</v>
      </c>
      <c r="B830" t="s">
        <v>1957</v>
      </c>
      <c r="C830" t="s">
        <v>7694</v>
      </c>
      <c r="D830" t="s">
        <v>7708</v>
      </c>
      <c r="E830" t="s">
        <v>8527</v>
      </c>
    </row>
    <row r="831" spans="1:5">
      <c r="A831">
        <v>836</v>
      </c>
      <c r="B831" t="s">
        <v>1314</v>
      </c>
      <c r="C831" t="s">
        <v>7694</v>
      </c>
      <c r="D831" t="s">
        <v>7757</v>
      </c>
      <c r="E831" t="s">
        <v>7833</v>
      </c>
    </row>
    <row r="832" spans="1:5">
      <c r="A832">
        <v>837</v>
      </c>
      <c r="B832" t="s">
        <v>4264</v>
      </c>
      <c r="C832" t="s">
        <v>7694</v>
      </c>
      <c r="D832" t="s">
        <v>7733</v>
      </c>
      <c r="E832" t="s">
        <v>8528</v>
      </c>
    </row>
    <row r="833" spans="1:5">
      <c r="A833">
        <v>838</v>
      </c>
      <c r="B833" t="s">
        <v>2422</v>
      </c>
      <c r="C833" t="s">
        <v>7705</v>
      </c>
      <c r="D833" t="s">
        <v>7706</v>
      </c>
      <c r="E833" t="s">
        <v>8529</v>
      </c>
    </row>
    <row r="834" spans="1:5">
      <c r="A834">
        <v>839</v>
      </c>
      <c r="B834" t="s">
        <v>819</v>
      </c>
      <c r="C834" t="s">
        <v>7694</v>
      </c>
      <c r="D834" t="s">
        <v>7714</v>
      </c>
      <c r="E834" t="s">
        <v>8530</v>
      </c>
    </row>
    <row r="835" spans="1:5">
      <c r="A835">
        <v>840</v>
      </c>
      <c r="B835" t="s">
        <v>316</v>
      </c>
      <c r="C835" t="s">
        <v>7689</v>
      </c>
      <c r="D835" t="s">
        <v>7690</v>
      </c>
      <c r="E835" t="s">
        <v>8531</v>
      </c>
    </row>
    <row r="836" spans="1:5">
      <c r="A836">
        <v>841</v>
      </c>
      <c r="B836" t="s">
        <v>2583</v>
      </c>
      <c r="C836" t="s">
        <v>7694</v>
      </c>
      <c r="D836" t="s">
        <v>7714</v>
      </c>
      <c r="E836" t="s">
        <v>8532</v>
      </c>
    </row>
    <row r="837" spans="1:5">
      <c r="A837">
        <v>842</v>
      </c>
      <c r="B837" t="s">
        <v>4449</v>
      </c>
      <c r="C837" t="s">
        <v>7705</v>
      </c>
      <c r="D837" t="s">
        <v>7706</v>
      </c>
      <c r="E837" t="s">
        <v>8533</v>
      </c>
    </row>
    <row r="838" spans="1:5">
      <c r="A838">
        <v>843</v>
      </c>
      <c r="B838" t="s">
        <v>3120</v>
      </c>
      <c r="C838" t="s">
        <v>7694</v>
      </c>
      <c r="D838" t="s">
        <v>7703</v>
      </c>
      <c r="E838" t="s">
        <v>8534</v>
      </c>
    </row>
    <row r="839" spans="1:5">
      <c r="A839">
        <v>844</v>
      </c>
      <c r="B839" t="s">
        <v>2002</v>
      </c>
      <c r="C839" t="s">
        <v>7694</v>
      </c>
      <c r="D839" t="s">
        <v>7733</v>
      </c>
      <c r="E839" t="s">
        <v>7859</v>
      </c>
    </row>
    <row r="840" spans="1:5">
      <c r="A840">
        <v>845</v>
      </c>
      <c r="B840" t="s">
        <v>1921</v>
      </c>
      <c r="C840" t="s">
        <v>7689</v>
      </c>
      <c r="D840" t="s">
        <v>7697</v>
      </c>
      <c r="E840" t="s">
        <v>8535</v>
      </c>
    </row>
    <row r="841" spans="1:5">
      <c r="A841">
        <v>846</v>
      </c>
      <c r="B841" t="s">
        <v>2518</v>
      </c>
      <c r="C841" t="s">
        <v>7694</v>
      </c>
      <c r="D841" t="s">
        <v>7714</v>
      </c>
      <c r="E841" t="s">
        <v>8536</v>
      </c>
    </row>
    <row r="842" spans="1:5">
      <c r="A842">
        <v>847</v>
      </c>
      <c r="B842" t="s">
        <v>3297</v>
      </c>
      <c r="C842" t="s">
        <v>7694</v>
      </c>
      <c r="D842" t="s">
        <v>7695</v>
      </c>
      <c r="E842" t="s">
        <v>8537</v>
      </c>
    </row>
    <row r="843" spans="1:5">
      <c r="A843">
        <v>848</v>
      </c>
      <c r="B843" t="s">
        <v>2049</v>
      </c>
      <c r="C843" t="s">
        <v>7694</v>
      </c>
      <c r="D843" t="s">
        <v>7699</v>
      </c>
      <c r="E843" t="s">
        <v>8538</v>
      </c>
    </row>
    <row r="844" spans="1:5">
      <c r="A844">
        <v>849</v>
      </c>
      <c r="B844" t="s">
        <v>1650</v>
      </c>
      <c r="C844" t="s">
        <v>7694</v>
      </c>
      <c r="D844" t="s">
        <v>7733</v>
      </c>
      <c r="E844" t="s">
        <v>8539</v>
      </c>
    </row>
    <row r="845" spans="1:5">
      <c r="A845">
        <v>850</v>
      </c>
      <c r="B845" t="s">
        <v>4322</v>
      </c>
      <c r="C845" t="s">
        <v>7694</v>
      </c>
      <c r="D845" t="s">
        <v>7714</v>
      </c>
      <c r="E845" t="s">
        <v>8540</v>
      </c>
    </row>
    <row r="846" spans="1:5">
      <c r="A846">
        <v>851</v>
      </c>
      <c r="B846" t="s">
        <v>1595</v>
      </c>
      <c r="C846" t="s">
        <v>7694</v>
      </c>
      <c r="D846" t="s">
        <v>7708</v>
      </c>
      <c r="E846" t="s">
        <v>8541</v>
      </c>
    </row>
    <row r="847" spans="1:5">
      <c r="A847">
        <v>852</v>
      </c>
      <c r="B847" t="s">
        <v>481</v>
      </c>
      <c r="C847" t="s">
        <v>7694</v>
      </c>
      <c r="D847" t="s">
        <v>7757</v>
      </c>
      <c r="E847" t="s">
        <v>8542</v>
      </c>
    </row>
    <row r="848" spans="1:5">
      <c r="A848">
        <v>853</v>
      </c>
      <c r="B848" t="s">
        <v>5605</v>
      </c>
      <c r="C848" t="s">
        <v>7705</v>
      </c>
      <c r="D848" t="s">
        <v>7862</v>
      </c>
      <c r="E848" t="s">
        <v>8543</v>
      </c>
    </row>
    <row r="849" spans="1:5">
      <c r="A849">
        <v>854</v>
      </c>
      <c r="B849" t="s">
        <v>1124</v>
      </c>
      <c r="C849" t="s">
        <v>7694</v>
      </c>
      <c r="D849" t="s">
        <v>7710</v>
      </c>
      <c r="E849" t="s">
        <v>8544</v>
      </c>
    </row>
    <row r="850" spans="1:5">
      <c r="A850">
        <v>855</v>
      </c>
      <c r="B850" t="s">
        <v>1662</v>
      </c>
      <c r="C850" t="s">
        <v>7694</v>
      </c>
      <c r="D850" t="s">
        <v>7757</v>
      </c>
      <c r="E850" t="s">
        <v>7833</v>
      </c>
    </row>
    <row r="851" spans="1:5">
      <c r="A851">
        <v>856</v>
      </c>
      <c r="B851" t="s">
        <v>2837</v>
      </c>
      <c r="C851" t="s">
        <v>7694</v>
      </c>
      <c r="D851" t="s">
        <v>7708</v>
      </c>
      <c r="E851" t="s">
        <v>8545</v>
      </c>
    </row>
    <row r="852" spans="1:5">
      <c r="A852">
        <v>857</v>
      </c>
      <c r="B852" t="s">
        <v>3142</v>
      </c>
      <c r="C852" t="s">
        <v>7705</v>
      </c>
      <c r="D852" t="s">
        <v>7706</v>
      </c>
      <c r="E852" t="s">
        <v>8546</v>
      </c>
    </row>
    <row r="853" spans="1:5">
      <c r="A853">
        <v>858</v>
      </c>
      <c r="B853" t="s">
        <v>2845</v>
      </c>
      <c r="C853" t="s">
        <v>7705</v>
      </c>
      <c r="D853" t="s">
        <v>8013</v>
      </c>
      <c r="E853" t="s">
        <v>8547</v>
      </c>
    </row>
    <row r="854" spans="1:5">
      <c r="A854">
        <v>859</v>
      </c>
      <c r="B854" t="s">
        <v>2582</v>
      </c>
      <c r="C854" t="s">
        <v>7689</v>
      </c>
      <c r="D854" t="s">
        <v>7701</v>
      </c>
      <c r="E854" t="s">
        <v>8548</v>
      </c>
    </row>
    <row r="855" spans="1:5">
      <c r="A855">
        <v>860</v>
      </c>
      <c r="B855" t="s">
        <v>993</v>
      </c>
      <c r="C855" t="s">
        <v>7694</v>
      </c>
      <c r="D855" t="s">
        <v>7703</v>
      </c>
      <c r="E855" t="s">
        <v>8549</v>
      </c>
    </row>
    <row r="856" spans="1:5">
      <c r="A856">
        <v>861</v>
      </c>
      <c r="B856" t="s">
        <v>4179</v>
      </c>
      <c r="C856" t="s">
        <v>7694</v>
      </c>
      <c r="D856" t="s">
        <v>7699</v>
      </c>
      <c r="E856" t="s">
        <v>8550</v>
      </c>
    </row>
    <row r="857" spans="1:5">
      <c r="A857">
        <v>862</v>
      </c>
      <c r="B857" t="s">
        <v>1852</v>
      </c>
      <c r="C857" t="s">
        <v>7689</v>
      </c>
      <c r="D857" t="s">
        <v>7697</v>
      </c>
      <c r="E857" t="s">
        <v>8551</v>
      </c>
    </row>
    <row r="858" spans="1:5">
      <c r="A858">
        <v>863</v>
      </c>
      <c r="B858" t="s">
        <v>970</v>
      </c>
      <c r="C858" t="s">
        <v>7689</v>
      </c>
      <c r="D858" t="s">
        <v>7692</v>
      </c>
      <c r="E858" t="s">
        <v>8552</v>
      </c>
    </row>
    <row r="859" spans="1:5">
      <c r="A859">
        <v>865</v>
      </c>
      <c r="B859" t="s">
        <v>3676</v>
      </c>
      <c r="C859" t="s">
        <v>7705</v>
      </c>
      <c r="D859" t="s">
        <v>7706</v>
      </c>
      <c r="E859" t="s">
        <v>8553</v>
      </c>
    </row>
    <row r="860" spans="1:5">
      <c r="A860">
        <v>866</v>
      </c>
      <c r="B860" t="s">
        <v>247</v>
      </c>
      <c r="C860" t="s">
        <v>7694</v>
      </c>
      <c r="D860" t="s">
        <v>7708</v>
      </c>
      <c r="E860" t="s">
        <v>8554</v>
      </c>
    </row>
    <row r="861" spans="1:5">
      <c r="A861">
        <v>867</v>
      </c>
      <c r="B861" t="s">
        <v>589</v>
      </c>
      <c r="C861" t="s">
        <v>7689</v>
      </c>
      <c r="D861" t="s">
        <v>7701</v>
      </c>
      <c r="E861" t="s">
        <v>8555</v>
      </c>
    </row>
    <row r="862" spans="1:5">
      <c r="A862">
        <v>868</v>
      </c>
      <c r="B862" t="s">
        <v>329</v>
      </c>
      <c r="C862" t="s">
        <v>7694</v>
      </c>
      <c r="D862" t="s">
        <v>7714</v>
      </c>
      <c r="E862" t="s">
        <v>8556</v>
      </c>
    </row>
    <row r="863" spans="1:5">
      <c r="A863">
        <v>869</v>
      </c>
      <c r="B863" t="s">
        <v>590</v>
      </c>
      <c r="C863" t="s">
        <v>7694</v>
      </c>
      <c r="D863" t="s">
        <v>7699</v>
      </c>
      <c r="E863" t="s">
        <v>8557</v>
      </c>
    </row>
    <row r="864" spans="1:5">
      <c r="A864">
        <v>870</v>
      </c>
      <c r="B864" t="s">
        <v>6887</v>
      </c>
      <c r="C864" t="s">
        <v>7694</v>
      </c>
      <c r="D864" t="s">
        <v>7714</v>
      </c>
      <c r="E864" t="s">
        <v>8558</v>
      </c>
    </row>
    <row r="865" spans="1:5">
      <c r="A865">
        <v>871</v>
      </c>
      <c r="B865" t="s">
        <v>2040</v>
      </c>
      <c r="C865" t="s">
        <v>7694</v>
      </c>
      <c r="D865" t="s">
        <v>7708</v>
      </c>
      <c r="E865" t="s">
        <v>8559</v>
      </c>
    </row>
    <row r="866" spans="1:5">
      <c r="A866">
        <v>872</v>
      </c>
      <c r="B866" t="s">
        <v>3365</v>
      </c>
      <c r="C866" t="s">
        <v>7694</v>
      </c>
      <c r="D866" t="s">
        <v>7708</v>
      </c>
      <c r="E866" t="s">
        <v>8560</v>
      </c>
    </row>
    <row r="867" spans="1:5">
      <c r="A867">
        <v>873</v>
      </c>
      <c r="B867" t="s">
        <v>5465</v>
      </c>
      <c r="C867" t="s">
        <v>7694</v>
      </c>
      <c r="D867" t="s">
        <v>7695</v>
      </c>
      <c r="E867" t="s">
        <v>8561</v>
      </c>
    </row>
    <row r="868" spans="1:5">
      <c r="A868">
        <v>874</v>
      </c>
      <c r="B868" t="s">
        <v>58</v>
      </c>
      <c r="C868" t="s">
        <v>7689</v>
      </c>
      <c r="D868" t="s">
        <v>7692</v>
      </c>
      <c r="E868" t="s">
        <v>8562</v>
      </c>
    </row>
    <row r="869" spans="1:5">
      <c r="A869">
        <v>875</v>
      </c>
      <c r="B869" t="s">
        <v>3996</v>
      </c>
      <c r="C869" t="s">
        <v>7705</v>
      </c>
      <c r="D869" t="s">
        <v>7706</v>
      </c>
      <c r="E869" t="s">
        <v>8563</v>
      </c>
    </row>
    <row r="870" spans="1:5">
      <c r="A870">
        <v>876</v>
      </c>
      <c r="B870" t="s">
        <v>2482</v>
      </c>
      <c r="C870" t="s">
        <v>7694</v>
      </c>
      <c r="D870" t="s">
        <v>7703</v>
      </c>
      <c r="E870" t="s">
        <v>8564</v>
      </c>
    </row>
    <row r="871" spans="1:5">
      <c r="A871">
        <v>877</v>
      </c>
      <c r="B871" t="s">
        <v>3888</v>
      </c>
      <c r="C871" t="s">
        <v>7705</v>
      </c>
      <c r="D871" t="s">
        <v>7706</v>
      </c>
      <c r="E871" t="s">
        <v>8565</v>
      </c>
    </row>
    <row r="872" spans="1:5">
      <c r="A872">
        <v>878</v>
      </c>
      <c r="B872" t="s">
        <v>384</v>
      </c>
      <c r="C872" t="s">
        <v>7694</v>
      </c>
      <c r="D872" t="s">
        <v>7708</v>
      </c>
      <c r="E872" t="s">
        <v>8566</v>
      </c>
    </row>
    <row r="873" spans="1:5">
      <c r="A873">
        <v>879</v>
      </c>
      <c r="B873" t="s">
        <v>1495</v>
      </c>
      <c r="C873" t="s">
        <v>7694</v>
      </c>
      <c r="D873" t="s">
        <v>7699</v>
      </c>
      <c r="E873" t="s">
        <v>8567</v>
      </c>
    </row>
    <row r="874" spans="1:5">
      <c r="A874">
        <v>880</v>
      </c>
      <c r="B874" t="s">
        <v>1032</v>
      </c>
      <c r="C874" t="s">
        <v>7705</v>
      </c>
      <c r="D874" t="s">
        <v>7706</v>
      </c>
      <c r="E874" t="s">
        <v>8568</v>
      </c>
    </row>
    <row r="875" spans="1:5">
      <c r="A875">
        <v>881</v>
      </c>
      <c r="B875" t="s">
        <v>455</v>
      </c>
      <c r="C875" t="s">
        <v>7689</v>
      </c>
      <c r="D875" t="s">
        <v>7692</v>
      </c>
      <c r="E875" t="s">
        <v>8569</v>
      </c>
    </row>
    <row r="876" spans="1:5">
      <c r="A876">
        <v>882</v>
      </c>
      <c r="B876" t="s">
        <v>3178</v>
      </c>
      <c r="C876" t="s">
        <v>7694</v>
      </c>
      <c r="D876" t="s">
        <v>7714</v>
      </c>
      <c r="E876" t="s">
        <v>8570</v>
      </c>
    </row>
    <row r="877" spans="1:5">
      <c r="A877">
        <v>883</v>
      </c>
      <c r="B877" t="s">
        <v>2189</v>
      </c>
      <c r="C877" t="s">
        <v>7689</v>
      </c>
      <c r="D877" t="s">
        <v>7701</v>
      </c>
      <c r="E877" t="s">
        <v>8571</v>
      </c>
    </row>
    <row r="878" spans="1:5">
      <c r="A878">
        <v>884</v>
      </c>
      <c r="B878" t="s">
        <v>716</v>
      </c>
      <c r="C878" t="s">
        <v>7705</v>
      </c>
      <c r="D878" t="s">
        <v>7728</v>
      </c>
      <c r="E878" t="s">
        <v>8572</v>
      </c>
    </row>
    <row r="879" spans="1:5">
      <c r="A879">
        <v>885</v>
      </c>
      <c r="B879" t="s">
        <v>681</v>
      </c>
      <c r="C879" t="s">
        <v>7689</v>
      </c>
      <c r="D879" t="s">
        <v>7692</v>
      </c>
      <c r="E879" t="s">
        <v>8573</v>
      </c>
    </row>
    <row r="880" spans="1:5">
      <c r="A880">
        <v>886</v>
      </c>
      <c r="B880" t="s">
        <v>4167</v>
      </c>
      <c r="C880" t="s">
        <v>7694</v>
      </c>
      <c r="D880" t="s">
        <v>7699</v>
      </c>
      <c r="E880" t="s">
        <v>8574</v>
      </c>
    </row>
    <row r="881" spans="1:5">
      <c r="A881">
        <v>887</v>
      </c>
      <c r="B881" t="s">
        <v>4340</v>
      </c>
      <c r="C881" t="s">
        <v>7694</v>
      </c>
      <c r="D881" t="s">
        <v>7703</v>
      </c>
      <c r="E881" t="s">
        <v>8575</v>
      </c>
    </row>
    <row r="882" spans="1:5">
      <c r="A882">
        <v>888</v>
      </c>
      <c r="B882" t="s">
        <v>1866</v>
      </c>
      <c r="C882" t="s">
        <v>7694</v>
      </c>
      <c r="D882" t="s">
        <v>7708</v>
      </c>
      <c r="E882" t="s">
        <v>8576</v>
      </c>
    </row>
    <row r="883" spans="1:5">
      <c r="A883">
        <v>889</v>
      </c>
      <c r="B883" t="s">
        <v>2335</v>
      </c>
      <c r="C883" t="s">
        <v>7694</v>
      </c>
      <c r="D883" t="s">
        <v>7708</v>
      </c>
      <c r="E883" t="s">
        <v>8577</v>
      </c>
    </row>
    <row r="884" spans="1:5">
      <c r="A884">
        <v>890</v>
      </c>
      <c r="B884" t="s">
        <v>2337</v>
      </c>
      <c r="C884" t="s">
        <v>7689</v>
      </c>
      <c r="D884" t="s">
        <v>7701</v>
      </c>
      <c r="E884" t="s">
        <v>8578</v>
      </c>
    </row>
    <row r="885" spans="1:5">
      <c r="A885">
        <v>891</v>
      </c>
      <c r="B885" t="s">
        <v>1359</v>
      </c>
      <c r="C885" t="s">
        <v>7705</v>
      </c>
      <c r="D885" t="s">
        <v>7706</v>
      </c>
      <c r="E885" t="s">
        <v>8579</v>
      </c>
    </row>
    <row r="886" spans="1:5">
      <c r="A886">
        <v>892</v>
      </c>
      <c r="B886" t="s">
        <v>2243</v>
      </c>
      <c r="C886" t="s">
        <v>7705</v>
      </c>
      <c r="D886" t="s">
        <v>7706</v>
      </c>
      <c r="E886" t="s">
        <v>8580</v>
      </c>
    </row>
    <row r="887" spans="1:5">
      <c r="A887">
        <v>893</v>
      </c>
      <c r="B887" t="s">
        <v>1644</v>
      </c>
      <c r="C887" t="s">
        <v>7694</v>
      </c>
      <c r="D887" t="s">
        <v>7714</v>
      </c>
      <c r="E887" t="s">
        <v>7738</v>
      </c>
    </row>
    <row r="888" spans="1:5">
      <c r="A888">
        <v>894</v>
      </c>
      <c r="B888" t="s">
        <v>1999</v>
      </c>
      <c r="C888" t="s">
        <v>7694</v>
      </c>
      <c r="D888" t="s">
        <v>7699</v>
      </c>
      <c r="E888" t="s">
        <v>8581</v>
      </c>
    </row>
    <row r="889" spans="1:5">
      <c r="A889">
        <v>895</v>
      </c>
      <c r="B889" t="s">
        <v>4127</v>
      </c>
      <c r="C889" t="s">
        <v>7694</v>
      </c>
      <c r="D889" t="s">
        <v>7699</v>
      </c>
      <c r="E889" t="s">
        <v>8582</v>
      </c>
    </row>
    <row r="890" spans="1:5">
      <c r="A890">
        <v>896</v>
      </c>
      <c r="B890" t="s">
        <v>1421</v>
      </c>
      <c r="C890" t="s">
        <v>7694</v>
      </c>
      <c r="D890" t="s">
        <v>7703</v>
      </c>
      <c r="E890" t="s">
        <v>8583</v>
      </c>
    </row>
    <row r="891" spans="1:5">
      <c r="A891">
        <v>897</v>
      </c>
      <c r="B891" t="s">
        <v>895</v>
      </c>
      <c r="C891" t="s">
        <v>7694</v>
      </c>
      <c r="D891" t="s">
        <v>7733</v>
      </c>
      <c r="E891" t="s">
        <v>8584</v>
      </c>
    </row>
    <row r="892" spans="1:5">
      <c r="A892">
        <v>898</v>
      </c>
      <c r="B892" t="s">
        <v>571</v>
      </c>
      <c r="C892" t="s">
        <v>7705</v>
      </c>
      <c r="D892" t="s">
        <v>8013</v>
      </c>
      <c r="E892" t="s">
        <v>8585</v>
      </c>
    </row>
    <row r="893" spans="1:5">
      <c r="A893">
        <v>899</v>
      </c>
      <c r="B893" t="s">
        <v>1923</v>
      </c>
      <c r="C893" t="s">
        <v>7689</v>
      </c>
      <c r="D893" t="s">
        <v>7701</v>
      </c>
      <c r="E893" t="s">
        <v>8586</v>
      </c>
    </row>
    <row r="894" spans="1:5">
      <c r="A894">
        <v>900</v>
      </c>
      <c r="B894" t="s">
        <v>667</v>
      </c>
      <c r="C894" t="s">
        <v>7689</v>
      </c>
      <c r="D894" t="s">
        <v>7701</v>
      </c>
      <c r="E894" t="s">
        <v>8587</v>
      </c>
    </row>
    <row r="895" spans="1:5">
      <c r="A895">
        <v>901</v>
      </c>
      <c r="B895" t="s">
        <v>1953</v>
      </c>
      <c r="C895" t="s">
        <v>7689</v>
      </c>
      <c r="D895" t="s">
        <v>7701</v>
      </c>
      <c r="E895" t="s">
        <v>8588</v>
      </c>
    </row>
    <row r="896" spans="1:5">
      <c r="A896">
        <v>902</v>
      </c>
      <c r="B896" t="s">
        <v>779</v>
      </c>
      <c r="C896" t="s">
        <v>7694</v>
      </c>
      <c r="D896" t="s">
        <v>7703</v>
      </c>
      <c r="E896" t="s">
        <v>8589</v>
      </c>
    </row>
    <row r="897" spans="1:5">
      <c r="A897">
        <v>903</v>
      </c>
      <c r="B897" t="s">
        <v>1279</v>
      </c>
      <c r="C897" t="s">
        <v>7705</v>
      </c>
      <c r="D897" t="s">
        <v>7706</v>
      </c>
      <c r="E897" t="s">
        <v>8590</v>
      </c>
    </row>
    <row r="898" spans="1:5">
      <c r="A898">
        <v>904</v>
      </c>
      <c r="B898" t="s">
        <v>922</v>
      </c>
      <c r="C898" t="s">
        <v>7694</v>
      </c>
      <c r="D898" t="s">
        <v>7708</v>
      </c>
      <c r="E898" t="s">
        <v>8591</v>
      </c>
    </row>
    <row r="899" spans="1:5">
      <c r="A899">
        <v>905</v>
      </c>
      <c r="B899" t="s">
        <v>3289</v>
      </c>
      <c r="C899" t="s">
        <v>7694</v>
      </c>
      <c r="D899" t="s">
        <v>7733</v>
      </c>
      <c r="E899" t="s">
        <v>8592</v>
      </c>
    </row>
    <row r="900" spans="1:5">
      <c r="A900">
        <v>906</v>
      </c>
      <c r="B900" t="s">
        <v>4067</v>
      </c>
      <c r="C900" t="s">
        <v>7689</v>
      </c>
      <c r="D900" t="s">
        <v>7697</v>
      </c>
      <c r="E900" t="s">
        <v>8593</v>
      </c>
    </row>
    <row r="901" spans="1:5">
      <c r="A901">
        <v>907</v>
      </c>
      <c r="B901" t="s">
        <v>1609</v>
      </c>
      <c r="C901" t="s">
        <v>7689</v>
      </c>
      <c r="D901" t="s">
        <v>7690</v>
      </c>
      <c r="E901" t="s">
        <v>8594</v>
      </c>
    </row>
    <row r="902" spans="1:5">
      <c r="A902">
        <v>908</v>
      </c>
      <c r="B902" t="s">
        <v>320</v>
      </c>
      <c r="C902" t="s">
        <v>7694</v>
      </c>
      <c r="D902" t="s">
        <v>7703</v>
      </c>
      <c r="E902" t="s">
        <v>8475</v>
      </c>
    </row>
    <row r="903" spans="1:5">
      <c r="A903">
        <v>909</v>
      </c>
      <c r="B903" t="s">
        <v>321</v>
      </c>
      <c r="C903" t="s">
        <v>7689</v>
      </c>
      <c r="D903" t="s">
        <v>7692</v>
      </c>
      <c r="E903" t="s">
        <v>8595</v>
      </c>
    </row>
    <row r="904" spans="1:5">
      <c r="A904">
        <v>910</v>
      </c>
      <c r="B904" t="s">
        <v>323</v>
      </c>
      <c r="C904" t="s">
        <v>7694</v>
      </c>
      <c r="D904" t="s">
        <v>7703</v>
      </c>
      <c r="E904" t="s">
        <v>8596</v>
      </c>
    </row>
    <row r="905" spans="1:5">
      <c r="A905">
        <v>911</v>
      </c>
      <c r="B905" t="s">
        <v>1053</v>
      </c>
      <c r="C905" t="s">
        <v>7705</v>
      </c>
      <c r="D905" t="s">
        <v>7706</v>
      </c>
      <c r="E905" t="s">
        <v>8597</v>
      </c>
    </row>
    <row r="906" spans="1:5">
      <c r="A906">
        <v>912</v>
      </c>
      <c r="B906" t="s">
        <v>3538</v>
      </c>
      <c r="C906" t="s">
        <v>7689</v>
      </c>
      <c r="D906" t="s">
        <v>7701</v>
      </c>
      <c r="E906" t="s">
        <v>8598</v>
      </c>
    </row>
    <row r="907" spans="1:5">
      <c r="A907">
        <v>913</v>
      </c>
      <c r="B907" t="s">
        <v>1048</v>
      </c>
      <c r="C907" t="s">
        <v>7689</v>
      </c>
      <c r="D907" t="s">
        <v>7701</v>
      </c>
      <c r="E907" t="s">
        <v>8599</v>
      </c>
    </row>
    <row r="908" spans="1:5">
      <c r="A908">
        <v>914</v>
      </c>
      <c r="B908" t="s">
        <v>1256</v>
      </c>
      <c r="C908" t="s">
        <v>7694</v>
      </c>
      <c r="D908" t="s">
        <v>7699</v>
      </c>
      <c r="E908" t="s">
        <v>8600</v>
      </c>
    </row>
    <row r="909" spans="1:5">
      <c r="A909">
        <v>915</v>
      </c>
      <c r="B909" t="s">
        <v>1665</v>
      </c>
      <c r="C909" t="s">
        <v>7705</v>
      </c>
      <c r="D909" t="s">
        <v>7706</v>
      </c>
      <c r="E909" t="s">
        <v>8601</v>
      </c>
    </row>
    <row r="910" spans="1:5">
      <c r="A910">
        <v>916</v>
      </c>
      <c r="B910" t="s">
        <v>566</v>
      </c>
      <c r="C910" t="s">
        <v>7694</v>
      </c>
      <c r="D910" t="s">
        <v>7708</v>
      </c>
      <c r="E910" t="s">
        <v>8602</v>
      </c>
    </row>
    <row r="911" spans="1:5">
      <c r="A911">
        <v>917</v>
      </c>
      <c r="B911" t="s">
        <v>203</v>
      </c>
      <c r="C911" t="s">
        <v>7694</v>
      </c>
      <c r="D911" t="s">
        <v>7703</v>
      </c>
      <c r="E911" t="s">
        <v>8603</v>
      </c>
    </row>
    <row r="912" spans="1:5">
      <c r="A912">
        <v>918</v>
      </c>
      <c r="B912" t="s">
        <v>3151</v>
      </c>
      <c r="C912" t="s">
        <v>7694</v>
      </c>
      <c r="D912" t="s">
        <v>7714</v>
      </c>
      <c r="E912" t="s">
        <v>8604</v>
      </c>
    </row>
    <row r="913" spans="1:5">
      <c r="A913">
        <v>919</v>
      </c>
      <c r="B913" t="s">
        <v>122</v>
      </c>
      <c r="C913" t="s">
        <v>7694</v>
      </c>
      <c r="D913" t="s">
        <v>7699</v>
      </c>
      <c r="E913" t="s">
        <v>8605</v>
      </c>
    </row>
    <row r="914" spans="1:5">
      <c r="A914">
        <v>920</v>
      </c>
      <c r="B914" t="s">
        <v>602</v>
      </c>
      <c r="C914" t="s">
        <v>7694</v>
      </c>
      <c r="D914" t="s">
        <v>7708</v>
      </c>
      <c r="E914" t="s">
        <v>8606</v>
      </c>
    </row>
    <row r="915" spans="1:5">
      <c r="A915">
        <v>921</v>
      </c>
      <c r="B915" t="s">
        <v>1110</v>
      </c>
      <c r="C915" t="s">
        <v>7689</v>
      </c>
      <c r="D915" t="s">
        <v>7692</v>
      </c>
      <c r="E915" t="s">
        <v>8607</v>
      </c>
    </row>
    <row r="916" spans="1:5">
      <c r="A916">
        <v>922</v>
      </c>
      <c r="B916" t="s">
        <v>684</v>
      </c>
      <c r="C916" t="s">
        <v>7705</v>
      </c>
      <c r="D916" t="s">
        <v>7728</v>
      </c>
      <c r="E916" t="s">
        <v>8608</v>
      </c>
    </row>
    <row r="917" spans="1:5">
      <c r="A917">
        <v>923</v>
      </c>
      <c r="B917" t="s">
        <v>770</v>
      </c>
      <c r="C917" t="s">
        <v>7694</v>
      </c>
      <c r="D917" t="s">
        <v>7703</v>
      </c>
      <c r="E917" t="s">
        <v>8609</v>
      </c>
    </row>
    <row r="918" spans="1:5">
      <c r="A918">
        <v>924</v>
      </c>
      <c r="B918" t="s">
        <v>4708</v>
      </c>
      <c r="C918" t="s">
        <v>7705</v>
      </c>
      <c r="D918" t="s">
        <v>7728</v>
      </c>
      <c r="E918" t="s">
        <v>8610</v>
      </c>
    </row>
    <row r="919" spans="1:5">
      <c r="A919">
        <v>925</v>
      </c>
      <c r="B919" t="s">
        <v>6972</v>
      </c>
      <c r="C919" t="s">
        <v>7705</v>
      </c>
      <c r="D919" t="s">
        <v>7728</v>
      </c>
      <c r="E919" t="s">
        <v>8611</v>
      </c>
    </row>
    <row r="920" spans="1:5">
      <c r="A920">
        <v>926</v>
      </c>
      <c r="B920" t="s">
        <v>1599</v>
      </c>
      <c r="C920" t="s">
        <v>7705</v>
      </c>
      <c r="D920" t="s">
        <v>7706</v>
      </c>
      <c r="E920" t="s">
        <v>8612</v>
      </c>
    </row>
    <row r="921" spans="1:5">
      <c r="A921">
        <v>927</v>
      </c>
      <c r="B921" t="s">
        <v>2269</v>
      </c>
      <c r="C921" t="s">
        <v>7694</v>
      </c>
      <c r="D921" t="s">
        <v>7695</v>
      </c>
      <c r="E921" t="s">
        <v>8613</v>
      </c>
    </row>
    <row r="922" spans="1:5">
      <c r="A922">
        <v>928</v>
      </c>
      <c r="B922" t="s">
        <v>3515</v>
      </c>
      <c r="C922" t="s">
        <v>7694</v>
      </c>
      <c r="D922" t="s">
        <v>7708</v>
      </c>
      <c r="E922" t="s">
        <v>8614</v>
      </c>
    </row>
    <row r="923" spans="1:5">
      <c r="A923">
        <v>929</v>
      </c>
      <c r="B923" t="s">
        <v>43</v>
      </c>
      <c r="C923" t="s">
        <v>7694</v>
      </c>
      <c r="D923" t="s">
        <v>7714</v>
      </c>
      <c r="E923" t="s">
        <v>8615</v>
      </c>
    </row>
    <row r="924" spans="1:5">
      <c r="A924">
        <v>930</v>
      </c>
      <c r="B924" t="s">
        <v>80</v>
      </c>
      <c r="C924" t="s">
        <v>7694</v>
      </c>
      <c r="D924" t="s">
        <v>7708</v>
      </c>
      <c r="E924" t="s">
        <v>8616</v>
      </c>
    </row>
    <row r="925" spans="1:5">
      <c r="A925">
        <v>931</v>
      </c>
      <c r="B925" t="s">
        <v>1936</v>
      </c>
      <c r="C925" t="s">
        <v>7694</v>
      </c>
      <c r="D925" t="s">
        <v>7703</v>
      </c>
      <c r="E925" t="s">
        <v>8617</v>
      </c>
    </row>
    <row r="926" spans="1:5">
      <c r="A926">
        <v>932</v>
      </c>
      <c r="B926" t="s">
        <v>544</v>
      </c>
      <c r="C926" t="s">
        <v>7694</v>
      </c>
      <c r="D926" t="s">
        <v>7703</v>
      </c>
      <c r="E926" t="s">
        <v>8618</v>
      </c>
    </row>
    <row r="927" spans="1:5">
      <c r="A927">
        <v>933</v>
      </c>
      <c r="B927" t="s">
        <v>2479</v>
      </c>
      <c r="C927" t="s">
        <v>7694</v>
      </c>
      <c r="D927" t="s">
        <v>7708</v>
      </c>
      <c r="E927" t="s">
        <v>8619</v>
      </c>
    </row>
    <row r="928" spans="1:5">
      <c r="A928">
        <v>934</v>
      </c>
      <c r="B928" t="s">
        <v>6170</v>
      </c>
      <c r="C928" t="s">
        <v>7694</v>
      </c>
      <c r="D928" t="s">
        <v>7714</v>
      </c>
      <c r="E928" t="s">
        <v>8620</v>
      </c>
    </row>
    <row r="929" spans="1:5">
      <c r="A929">
        <v>936</v>
      </c>
      <c r="B929" t="s">
        <v>3489</v>
      </c>
      <c r="C929" t="s">
        <v>7689</v>
      </c>
      <c r="D929" t="s">
        <v>7690</v>
      </c>
      <c r="E929" t="s">
        <v>8621</v>
      </c>
    </row>
    <row r="930" spans="1:5">
      <c r="A930">
        <v>937</v>
      </c>
      <c r="B930" t="s">
        <v>2921</v>
      </c>
      <c r="C930" t="s">
        <v>7689</v>
      </c>
      <c r="D930" t="s">
        <v>7701</v>
      </c>
      <c r="E930" t="s">
        <v>8622</v>
      </c>
    </row>
    <row r="931" spans="1:5">
      <c r="A931">
        <v>938</v>
      </c>
      <c r="B931" t="s">
        <v>968</v>
      </c>
      <c r="C931" t="s">
        <v>7705</v>
      </c>
      <c r="D931" t="s">
        <v>7706</v>
      </c>
      <c r="E931" t="s">
        <v>8623</v>
      </c>
    </row>
    <row r="932" spans="1:5">
      <c r="A932">
        <v>939</v>
      </c>
      <c r="B932" t="s">
        <v>1329</v>
      </c>
      <c r="C932" t="s">
        <v>7694</v>
      </c>
      <c r="D932" t="s">
        <v>7710</v>
      </c>
      <c r="E932" t="s">
        <v>8624</v>
      </c>
    </row>
    <row r="933" spans="1:5">
      <c r="A933">
        <v>940</v>
      </c>
      <c r="B933" t="s">
        <v>362</v>
      </c>
      <c r="C933" t="s">
        <v>7689</v>
      </c>
      <c r="D933" t="s">
        <v>7692</v>
      </c>
      <c r="E933" t="s">
        <v>8625</v>
      </c>
    </row>
    <row r="934" spans="1:5">
      <c r="A934">
        <v>941</v>
      </c>
      <c r="B934" t="s">
        <v>236</v>
      </c>
      <c r="C934" t="s">
        <v>7694</v>
      </c>
      <c r="D934" t="s">
        <v>7695</v>
      </c>
      <c r="E934" t="s">
        <v>8626</v>
      </c>
    </row>
    <row r="935" spans="1:5">
      <c r="A935">
        <v>942</v>
      </c>
      <c r="B935" t="s">
        <v>4082</v>
      </c>
      <c r="C935" t="s">
        <v>7694</v>
      </c>
      <c r="D935" t="s">
        <v>7695</v>
      </c>
      <c r="E935" t="s">
        <v>8627</v>
      </c>
    </row>
    <row r="936" spans="1:5">
      <c r="A936">
        <v>943</v>
      </c>
      <c r="B936" t="s">
        <v>2391</v>
      </c>
      <c r="C936" t="s">
        <v>7694</v>
      </c>
      <c r="D936" t="s">
        <v>7714</v>
      </c>
      <c r="E936" t="s">
        <v>8628</v>
      </c>
    </row>
    <row r="937" spans="1:5">
      <c r="A937">
        <v>944</v>
      </c>
      <c r="B937" t="s">
        <v>2502</v>
      </c>
      <c r="C937" t="s">
        <v>7689</v>
      </c>
      <c r="D937" t="s">
        <v>7701</v>
      </c>
      <c r="E937" t="s">
        <v>8629</v>
      </c>
    </row>
    <row r="938" spans="1:5">
      <c r="A938">
        <v>945</v>
      </c>
      <c r="B938" t="s">
        <v>282</v>
      </c>
      <c r="C938" t="s">
        <v>7705</v>
      </c>
      <c r="D938" t="s">
        <v>7728</v>
      </c>
      <c r="E938" t="s">
        <v>8630</v>
      </c>
    </row>
    <row r="939" spans="1:5">
      <c r="A939">
        <v>946</v>
      </c>
      <c r="B939" t="s">
        <v>3724</v>
      </c>
      <c r="C939" t="s">
        <v>7694</v>
      </c>
      <c r="D939" t="s">
        <v>7710</v>
      </c>
      <c r="E939" t="s">
        <v>8631</v>
      </c>
    </row>
    <row r="940" spans="1:5">
      <c r="A940">
        <v>947</v>
      </c>
      <c r="B940" t="s">
        <v>1859</v>
      </c>
      <c r="C940" t="s">
        <v>7694</v>
      </c>
      <c r="D940" t="s">
        <v>7714</v>
      </c>
      <c r="E940" t="s">
        <v>8632</v>
      </c>
    </row>
    <row r="941" spans="1:5">
      <c r="A941">
        <v>948</v>
      </c>
      <c r="B941" t="s">
        <v>5557</v>
      </c>
      <c r="C941" t="s">
        <v>7694</v>
      </c>
      <c r="D941" t="s">
        <v>7708</v>
      </c>
      <c r="E941" t="s">
        <v>8633</v>
      </c>
    </row>
    <row r="942" spans="1:5">
      <c r="A942">
        <v>949</v>
      </c>
      <c r="B942" t="s">
        <v>1389</v>
      </c>
      <c r="C942" t="s">
        <v>7694</v>
      </c>
      <c r="D942" t="s">
        <v>7703</v>
      </c>
      <c r="E942" t="s">
        <v>8634</v>
      </c>
    </row>
    <row r="943" spans="1:5">
      <c r="A943">
        <v>950</v>
      </c>
      <c r="B943" t="s">
        <v>4145</v>
      </c>
      <c r="C943" t="s">
        <v>7694</v>
      </c>
      <c r="D943" t="s">
        <v>7710</v>
      </c>
      <c r="E943" t="s">
        <v>8635</v>
      </c>
    </row>
    <row r="944" spans="1:5">
      <c r="A944">
        <v>951</v>
      </c>
      <c r="B944" t="s">
        <v>1323</v>
      </c>
      <c r="C944" t="s">
        <v>7694</v>
      </c>
      <c r="D944" t="s">
        <v>7699</v>
      </c>
      <c r="E944" t="s">
        <v>8636</v>
      </c>
    </row>
    <row r="945" spans="1:5">
      <c r="A945">
        <v>952</v>
      </c>
      <c r="B945" t="s">
        <v>2769</v>
      </c>
      <c r="C945" t="s">
        <v>7689</v>
      </c>
      <c r="D945" t="s">
        <v>7701</v>
      </c>
      <c r="E945" t="s">
        <v>8637</v>
      </c>
    </row>
    <row r="946" spans="1:5">
      <c r="A946">
        <v>953</v>
      </c>
      <c r="B946" t="s">
        <v>1523</v>
      </c>
      <c r="C946" t="s">
        <v>7705</v>
      </c>
      <c r="D946" t="s">
        <v>7706</v>
      </c>
      <c r="E946" t="s">
        <v>8638</v>
      </c>
    </row>
    <row r="947" spans="1:5">
      <c r="A947">
        <v>954</v>
      </c>
      <c r="B947" t="s">
        <v>2325</v>
      </c>
      <c r="C947" t="s">
        <v>7694</v>
      </c>
      <c r="D947" t="s">
        <v>7714</v>
      </c>
      <c r="E947" t="s">
        <v>8639</v>
      </c>
    </row>
    <row r="948" spans="1:5">
      <c r="A948">
        <v>955</v>
      </c>
      <c r="B948" t="s">
        <v>3918</v>
      </c>
      <c r="C948" t="s">
        <v>7705</v>
      </c>
      <c r="D948" t="s">
        <v>7862</v>
      </c>
      <c r="E948" t="s">
        <v>8640</v>
      </c>
    </row>
    <row r="949" spans="1:5">
      <c r="A949">
        <v>956</v>
      </c>
      <c r="B949" t="s">
        <v>6387</v>
      </c>
      <c r="C949" t="s">
        <v>7694</v>
      </c>
      <c r="D949" t="s">
        <v>7703</v>
      </c>
      <c r="E949" t="s">
        <v>8641</v>
      </c>
    </row>
    <row r="950" spans="1:5">
      <c r="A950">
        <v>957</v>
      </c>
      <c r="B950" t="s">
        <v>3553</v>
      </c>
      <c r="C950" t="s">
        <v>7694</v>
      </c>
      <c r="D950" t="s">
        <v>7695</v>
      </c>
      <c r="E950" t="s">
        <v>8642</v>
      </c>
    </row>
    <row r="951" spans="1:5">
      <c r="A951">
        <v>958</v>
      </c>
      <c r="B951" t="s">
        <v>5353</v>
      </c>
      <c r="C951" t="s">
        <v>7694</v>
      </c>
      <c r="D951" t="s">
        <v>7714</v>
      </c>
      <c r="E951" t="s">
        <v>8643</v>
      </c>
    </row>
    <row r="952" spans="1:5">
      <c r="A952">
        <v>959</v>
      </c>
      <c r="B952" t="s">
        <v>2345</v>
      </c>
      <c r="C952" t="s">
        <v>7694</v>
      </c>
      <c r="D952" t="s">
        <v>7703</v>
      </c>
      <c r="E952" t="s">
        <v>8644</v>
      </c>
    </row>
    <row r="953" spans="1:5">
      <c r="A953">
        <v>960</v>
      </c>
      <c r="B953" t="s">
        <v>5813</v>
      </c>
      <c r="C953" t="s">
        <v>7694</v>
      </c>
      <c r="D953" t="s">
        <v>7708</v>
      </c>
      <c r="E953" t="s">
        <v>8645</v>
      </c>
    </row>
    <row r="954" spans="1:5">
      <c r="A954">
        <v>961</v>
      </c>
      <c r="B954" t="s">
        <v>7018</v>
      </c>
      <c r="C954" t="s">
        <v>7694</v>
      </c>
      <c r="D954" t="s">
        <v>7708</v>
      </c>
      <c r="E954" t="s">
        <v>8646</v>
      </c>
    </row>
    <row r="955" spans="1:5">
      <c r="A955">
        <v>962</v>
      </c>
      <c r="B955" t="s">
        <v>2383</v>
      </c>
      <c r="C955" t="s">
        <v>7694</v>
      </c>
      <c r="D955" t="s">
        <v>7699</v>
      </c>
      <c r="E955" t="s">
        <v>8647</v>
      </c>
    </row>
    <row r="956" spans="1:5">
      <c r="A956">
        <v>963</v>
      </c>
      <c r="B956" t="s">
        <v>921</v>
      </c>
      <c r="C956" t="s">
        <v>7694</v>
      </c>
      <c r="D956" t="s">
        <v>7714</v>
      </c>
      <c r="E956" t="s">
        <v>8648</v>
      </c>
    </row>
    <row r="957" spans="1:5">
      <c r="A957">
        <v>964</v>
      </c>
      <c r="B957" t="s">
        <v>450</v>
      </c>
      <c r="C957" t="s">
        <v>7689</v>
      </c>
      <c r="D957" t="s">
        <v>7692</v>
      </c>
      <c r="E957" t="s">
        <v>8649</v>
      </c>
    </row>
    <row r="958" spans="1:5">
      <c r="A958">
        <v>965</v>
      </c>
      <c r="B958" t="s">
        <v>1750</v>
      </c>
      <c r="C958" t="s">
        <v>7694</v>
      </c>
      <c r="D958" t="s">
        <v>7714</v>
      </c>
      <c r="E958" t="s">
        <v>8650</v>
      </c>
    </row>
    <row r="959" spans="1:5">
      <c r="A959">
        <v>966</v>
      </c>
      <c r="B959" t="s">
        <v>1751</v>
      </c>
      <c r="C959" t="s">
        <v>7705</v>
      </c>
      <c r="D959" t="s">
        <v>7706</v>
      </c>
      <c r="E959" t="s">
        <v>8651</v>
      </c>
    </row>
    <row r="960" spans="1:5">
      <c r="A960">
        <v>967</v>
      </c>
      <c r="B960" t="s">
        <v>170</v>
      </c>
      <c r="C960" t="s">
        <v>7705</v>
      </c>
      <c r="D960" t="s">
        <v>7862</v>
      </c>
      <c r="E960" t="s">
        <v>8652</v>
      </c>
    </row>
    <row r="961" spans="1:5">
      <c r="A961">
        <v>968</v>
      </c>
      <c r="B961" t="s">
        <v>1355</v>
      </c>
      <c r="C961" t="s">
        <v>7705</v>
      </c>
      <c r="D961" t="s">
        <v>7728</v>
      </c>
      <c r="E961" t="s">
        <v>8653</v>
      </c>
    </row>
    <row r="962" spans="1:5">
      <c r="A962">
        <v>969</v>
      </c>
      <c r="B962" t="s">
        <v>428</v>
      </c>
      <c r="C962" t="s">
        <v>7705</v>
      </c>
      <c r="D962" t="s">
        <v>7728</v>
      </c>
      <c r="E962" t="s">
        <v>8654</v>
      </c>
    </row>
    <row r="963" spans="1:5">
      <c r="A963">
        <v>970</v>
      </c>
      <c r="B963" t="s">
        <v>4952</v>
      </c>
      <c r="C963" t="s">
        <v>7694</v>
      </c>
      <c r="D963" t="s">
        <v>7708</v>
      </c>
      <c r="E963" t="s">
        <v>8655</v>
      </c>
    </row>
    <row r="964" spans="1:5">
      <c r="A964">
        <v>971</v>
      </c>
      <c r="B964" t="s">
        <v>253</v>
      </c>
      <c r="C964" t="s">
        <v>7689</v>
      </c>
      <c r="D964" t="s">
        <v>7697</v>
      </c>
      <c r="E964" t="s">
        <v>8656</v>
      </c>
    </row>
    <row r="965" spans="1:5">
      <c r="A965">
        <v>972</v>
      </c>
      <c r="B965" t="s">
        <v>606</v>
      </c>
      <c r="C965" t="s">
        <v>7694</v>
      </c>
      <c r="D965" t="s">
        <v>7710</v>
      </c>
      <c r="E965" t="s">
        <v>8657</v>
      </c>
    </row>
    <row r="966" spans="1:5">
      <c r="A966">
        <v>973</v>
      </c>
      <c r="B966" t="s">
        <v>3720</v>
      </c>
      <c r="C966" t="s">
        <v>7694</v>
      </c>
      <c r="D966" t="s">
        <v>7714</v>
      </c>
      <c r="E966" t="s">
        <v>8658</v>
      </c>
    </row>
    <row r="967" spans="1:5">
      <c r="A967">
        <v>974</v>
      </c>
      <c r="B967" t="s">
        <v>4739</v>
      </c>
      <c r="C967" t="s">
        <v>7694</v>
      </c>
      <c r="D967" t="s">
        <v>7703</v>
      </c>
      <c r="E967" t="s">
        <v>8659</v>
      </c>
    </row>
    <row r="968" spans="1:5">
      <c r="A968">
        <v>975</v>
      </c>
      <c r="B968" t="s">
        <v>948</v>
      </c>
      <c r="C968" t="s">
        <v>7705</v>
      </c>
      <c r="D968" t="s">
        <v>7706</v>
      </c>
      <c r="E968" t="s">
        <v>8660</v>
      </c>
    </row>
    <row r="969" spans="1:5">
      <c r="A969">
        <v>976</v>
      </c>
      <c r="B969" t="s">
        <v>390</v>
      </c>
      <c r="C969" t="s">
        <v>7694</v>
      </c>
      <c r="D969" t="s">
        <v>7699</v>
      </c>
      <c r="E969" t="s">
        <v>8661</v>
      </c>
    </row>
    <row r="970" spans="1:5">
      <c r="A970">
        <v>977</v>
      </c>
      <c r="B970" t="s">
        <v>2555</v>
      </c>
      <c r="C970" t="s">
        <v>7694</v>
      </c>
      <c r="D970" t="s">
        <v>7714</v>
      </c>
      <c r="E970" t="s">
        <v>8662</v>
      </c>
    </row>
    <row r="971" spans="1:5">
      <c r="A971">
        <v>978</v>
      </c>
      <c r="B971" t="s">
        <v>3848</v>
      </c>
      <c r="C971" t="s">
        <v>7694</v>
      </c>
      <c r="D971" t="s">
        <v>7757</v>
      </c>
      <c r="E971" t="s">
        <v>8663</v>
      </c>
    </row>
    <row r="972" spans="1:5">
      <c r="A972">
        <v>980</v>
      </c>
      <c r="B972" t="s">
        <v>994</v>
      </c>
      <c r="C972" t="s">
        <v>7694</v>
      </c>
      <c r="D972" t="s">
        <v>7733</v>
      </c>
      <c r="E972" t="s">
        <v>8664</v>
      </c>
    </row>
    <row r="973" spans="1:5">
      <c r="A973">
        <v>981</v>
      </c>
      <c r="B973" t="s">
        <v>724</v>
      </c>
      <c r="C973" t="s">
        <v>7689</v>
      </c>
      <c r="D973" t="s">
        <v>7697</v>
      </c>
      <c r="E973" t="s">
        <v>8665</v>
      </c>
    </row>
    <row r="974" spans="1:5">
      <c r="A974">
        <v>982</v>
      </c>
      <c r="B974" t="s">
        <v>1013</v>
      </c>
      <c r="C974" t="s">
        <v>7689</v>
      </c>
      <c r="D974" t="s">
        <v>7697</v>
      </c>
      <c r="E974" t="s">
        <v>8666</v>
      </c>
    </row>
    <row r="975" spans="1:5">
      <c r="A975">
        <v>983</v>
      </c>
      <c r="B975" t="s">
        <v>2105</v>
      </c>
      <c r="C975" t="s">
        <v>7694</v>
      </c>
      <c r="D975" t="s">
        <v>7708</v>
      </c>
      <c r="E975" t="s">
        <v>8667</v>
      </c>
    </row>
    <row r="976" spans="1:5">
      <c r="A976">
        <v>984</v>
      </c>
      <c r="B976" t="s">
        <v>1901</v>
      </c>
      <c r="C976" t="s">
        <v>7694</v>
      </c>
      <c r="D976" t="s">
        <v>7714</v>
      </c>
      <c r="E976" t="s">
        <v>8668</v>
      </c>
    </row>
    <row r="977" spans="1:5">
      <c r="A977">
        <v>985</v>
      </c>
      <c r="B977" t="s">
        <v>1127</v>
      </c>
      <c r="C977" t="s">
        <v>7689</v>
      </c>
      <c r="D977" t="s">
        <v>7697</v>
      </c>
      <c r="E977" t="s">
        <v>8669</v>
      </c>
    </row>
    <row r="978" spans="1:5">
      <c r="A978">
        <v>986</v>
      </c>
      <c r="B978" t="s">
        <v>2460</v>
      </c>
      <c r="C978" t="s">
        <v>7694</v>
      </c>
      <c r="D978" t="s">
        <v>7714</v>
      </c>
      <c r="E978" t="s">
        <v>8670</v>
      </c>
    </row>
    <row r="979" spans="1:5">
      <c r="A979">
        <v>987</v>
      </c>
      <c r="B979" t="s">
        <v>943</v>
      </c>
      <c r="C979" t="s">
        <v>7689</v>
      </c>
      <c r="D979" t="s">
        <v>7697</v>
      </c>
      <c r="E979" t="s">
        <v>8535</v>
      </c>
    </row>
    <row r="980" spans="1:5">
      <c r="A980">
        <v>988</v>
      </c>
      <c r="B980" t="s">
        <v>4474</v>
      </c>
      <c r="C980" t="s">
        <v>7694</v>
      </c>
      <c r="D980" t="s">
        <v>7703</v>
      </c>
      <c r="E980" t="s">
        <v>8671</v>
      </c>
    </row>
    <row r="981" spans="1:5">
      <c r="A981">
        <v>989</v>
      </c>
      <c r="B981" t="s">
        <v>2604</v>
      </c>
      <c r="C981" t="s">
        <v>7694</v>
      </c>
      <c r="D981" t="s">
        <v>7708</v>
      </c>
      <c r="E981" t="s">
        <v>8672</v>
      </c>
    </row>
    <row r="982" spans="1:5">
      <c r="A982">
        <v>990</v>
      </c>
      <c r="B982" t="s">
        <v>2595</v>
      </c>
      <c r="C982" t="s">
        <v>7689</v>
      </c>
      <c r="D982" t="s">
        <v>7701</v>
      </c>
      <c r="E982" t="s">
        <v>8673</v>
      </c>
    </row>
    <row r="983" spans="1:5">
      <c r="A983">
        <v>991</v>
      </c>
      <c r="B983" t="s">
        <v>5616</v>
      </c>
      <c r="C983" t="s">
        <v>7705</v>
      </c>
      <c r="D983" t="s">
        <v>7706</v>
      </c>
      <c r="E983" t="s">
        <v>8674</v>
      </c>
    </row>
    <row r="984" spans="1:5">
      <c r="A984">
        <v>992</v>
      </c>
      <c r="B984" t="s">
        <v>4709</v>
      </c>
      <c r="C984" t="s">
        <v>7694</v>
      </c>
      <c r="D984" t="s">
        <v>7714</v>
      </c>
      <c r="E984" t="s">
        <v>8675</v>
      </c>
    </row>
    <row r="985" spans="1:5">
      <c r="A985">
        <v>993</v>
      </c>
      <c r="B985" t="s">
        <v>5310</v>
      </c>
      <c r="C985" t="s">
        <v>7694</v>
      </c>
      <c r="D985" t="s">
        <v>7710</v>
      </c>
      <c r="E985" t="s">
        <v>8676</v>
      </c>
    </row>
    <row r="986" spans="1:5">
      <c r="A986">
        <v>994</v>
      </c>
      <c r="B986" t="s">
        <v>2375</v>
      </c>
      <c r="C986" t="s">
        <v>7705</v>
      </c>
      <c r="D986" t="s">
        <v>7706</v>
      </c>
      <c r="E986" t="s">
        <v>8677</v>
      </c>
    </row>
    <row r="987" spans="1:5">
      <c r="A987">
        <v>995</v>
      </c>
      <c r="B987" t="s">
        <v>158</v>
      </c>
      <c r="C987" t="s">
        <v>7694</v>
      </c>
      <c r="D987" t="s">
        <v>7708</v>
      </c>
      <c r="E987" t="s">
        <v>8678</v>
      </c>
    </row>
    <row r="988" spans="1:5">
      <c r="A988">
        <v>996</v>
      </c>
      <c r="B988" t="s">
        <v>1061</v>
      </c>
      <c r="C988" t="s">
        <v>7694</v>
      </c>
      <c r="D988" t="s">
        <v>7708</v>
      </c>
      <c r="E988" t="s">
        <v>8679</v>
      </c>
    </row>
    <row r="989" spans="1:5">
      <c r="A989">
        <v>997</v>
      </c>
      <c r="B989" t="s">
        <v>1305</v>
      </c>
      <c r="C989" t="s">
        <v>7694</v>
      </c>
      <c r="D989" t="s">
        <v>7714</v>
      </c>
      <c r="E989" t="s">
        <v>8680</v>
      </c>
    </row>
    <row r="990" spans="1:5">
      <c r="A990">
        <v>998</v>
      </c>
      <c r="B990" t="s">
        <v>2188</v>
      </c>
      <c r="C990" t="s">
        <v>7694</v>
      </c>
      <c r="D990" t="s">
        <v>7714</v>
      </c>
      <c r="E990" t="s">
        <v>8681</v>
      </c>
    </row>
    <row r="991" spans="1:5">
      <c r="A991">
        <v>999</v>
      </c>
      <c r="B991" t="s">
        <v>1401</v>
      </c>
      <c r="C991" t="s">
        <v>7705</v>
      </c>
      <c r="D991" t="s">
        <v>7728</v>
      </c>
      <c r="E991" t="s">
        <v>8682</v>
      </c>
    </row>
    <row r="992" spans="1:5">
      <c r="A992">
        <v>1000</v>
      </c>
      <c r="B992" t="s">
        <v>676</v>
      </c>
      <c r="C992" t="s">
        <v>7694</v>
      </c>
      <c r="D992" t="s">
        <v>7708</v>
      </c>
      <c r="E992" t="s">
        <v>8012</v>
      </c>
    </row>
    <row r="993" spans="1:5">
      <c r="A993">
        <v>1001</v>
      </c>
      <c r="B993" t="s">
        <v>3496</v>
      </c>
      <c r="C993" t="s">
        <v>7694</v>
      </c>
      <c r="D993" t="s">
        <v>7714</v>
      </c>
      <c r="E993" t="s">
        <v>8683</v>
      </c>
    </row>
    <row r="994" spans="1:5">
      <c r="A994">
        <v>1002</v>
      </c>
      <c r="B994" t="s">
        <v>1608</v>
      </c>
      <c r="C994" t="s">
        <v>7689</v>
      </c>
      <c r="D994" t="s">
        <v>7692</v>
      </c>
      <c r="E994" t="s">
        <v>8684</v>
      </c>
    </row>
    <row r="995" spans="1:5">
      <c r="A995">
        <v>1003</v>
      </c>
      <c r="B995" t="s">
        <v>859</v>
      </c>
      <c r="C995" t="s">
        <v>7705</v>
      </c>
      <c r="D995" t="s">
        <v>7706</v>
      </c>
      <c r="E995" t="s">
        <v>8685</v>
      </c>
    </row>
    <row r="996" spans="1:5">
      <c r="A996">
        <v>1004</v>
      </c>
      <c r="B996" t="s">
        <v>2331</v>
      </c>
      <c r="C996" t="s">
        <v>7694</v>
      </c>
      <c r="D996" t="s">
        <v>7708</v>
      </c>
      <c r="E996" t="s">
        <v>8686</v>
      </c>
    </row>
    <row r="997" spans="1:5">
      <c r="A997">
        <v>1005</v>
      </c>
      <c r="B997" t="s">
        <v>3661</v>
      </c>
      <c r="C997" t="s">
        <v>7705</v>
      </c>
      <c r="D997" t="s">
        <v>7706</v>
      </c>
      <c r="E997" t="s">
        <v>8687</v>
      </c>
    </row>
    <row r="998" spans="1:5">
      <c r="A998">
        <v>1006</v>
      </c>
      <c r="B998" t="s">
        <v>4191</v>
      </c>
      <c r="C998" t="s">
        <v>7694</v>
      </c>
      <c r="D998" t="s">
        <v>7708</v>
      </c>
      <c r="E998" t="s">
        <v>8688</v>
      </c>
    </row>
    <row r="999" spans="1:5">
      <c r="A999">
        <v>1007</v>
      </c>
      <c r="B999" t="s">
        <v>1297</v>
      </c>
      <c r="C999" t="s">
        <v>7694</v>
      </c>
      <c r="D999" t="s">
        <v>7708</v>
      </c>
      <c r="E999" t="s">
        <v>8689</v>
      </c>
    </row>
    <row r="1000" spans="1:5">
      <c r="A1000">
        <v>1008</v>
      </c>
      <c r="B1000" t="s">
        <v>4192</v>
      </c>
      <c r="C1000" t="s">
        <v>7705</v>
      </c>
      <c r="D1000" t="s">
        <v>7862</v>
      </c>
      <c r="E1000" t="s">
        <v>8690</v>
      </c>
    </row>
    <row r="1001" spans="1:5">
      <c r="A1001">
        <v>1009</v>
      </c>
      <c r="B1001" t="s">
        <v>1330</v>
      </c>
      <c r="C1001" t="s">
        <v>7694</v>
      </c>
      <c r="D1001" t="s">
        <v>7708</v>
      </c>
      <c r="E1001" t="s">
        <v>8691</v>
      </c>
    </row>
    <row r="1002" spans="1:5">
      <c r="A1002">
        <v>1010</v>
      </c>
      <c r="B1002" t="s">
        <v>3091</v>
      </c>
      <c r="C1002" t="s">
        <v>7689</v>
      </c>
      <c r="D1002" t="s">
        <v>7697</v>
      </c>
      <c r="E1002" t="s">
        <v>8692</v>
      </c>
    </row>
    <row r="1003" spans="1:5">
      <c r="A1003">
        <v>1011</v>
      </c>
      <c r="B1003" t="s">
        <v>218</v>
      </c>
      <c r="C1003" t="s">
        <v>7689</v>
      </c>
      <c r="D1003" t="s">
        <v>7701</v>
      </c>
      <c r="E1003" t="s">
        <v>8693</v>
      </c>
    </row>
    <row r="1004" spans="1:5">
      <c r="A1004">
        <v>1012</v>
      </c>
      <c r="B1004" t="s">
        <v>2245</v>
      </c>
      <c r="C1004" t="s">
        <v>7694</v>
      </c>
      <c r="D1004" t="s">
        <v>7708</v>
      </c>
      <c r="E1004" t="s">
        <v>8694</v>
      </c>
    </row>
    <row r="1005" spans="1:5">
      <c r="A1005">
        <v>1013</v>
      </c>
      <c r="B1005" t="s">
        <v>534</v>
      </c>
      <c r="C1005" t="s">
        <v>7689</v>
      </c>
      <c r="D1005" t="s">
        <v>7692</v>
      </c>
      <c r="E1005" t="s">
        <v>8695</v>
      </c>
    </row>
    <row r="1006" spans="1:5">
      <c r="A1006">
        <v>1014</v>
      </c>
      <c r="B1006" t="s">
        <v>536</v>
      </c>
      <c r="C1006" t="s">
        <v>7694</v>
      </c>
      <c r="D1006" t="s">
        <v>7714</v>
      </c>
      <c r="E1006" t="s">
        <v>8696</v>
      </c>
    </row>
    <row r="1007" spans="1:5">
      <c r="A1007">
        <v>1015</v>
      </c>
      <c r="B1007" t="s">
        <v>1671</v>
      </c>
      <c r="C1007" t="s">
        <v>7694</v>
      </c>
      <c r="D1007" t="s">
        <v>7703</v>
      </c>
      <c r="E1007" t="s">
        <v>8697</v>
      </c>
    </row>
    <row r="1008" spans="1:5">
      <c r="A1008">
        <v>1016</v>
      </c>
      <c r="B1008" t="s">
        <v>738</v>
      </c>
      <c r="C1008" t="s">
        <v>7689</v>
      </c>
      <c r="D1008" t="s">
        <v>7701</v>
      </c>
      <c r="E1008" t="s">
        <v>8698</v>
      </c>
    </row>
    <row r="1009" spans="1:5">
      <c r="A1009">
        <v>1017</v>
      </c>
      <c r="B1009" t="s">
        <v>4267</v>
      </c>
      <c r="C1009" t="s">
        <v>7694</v>
      </c>
      <c r="D1009" t="s">
        <v>7703</v>
      </c>
      <c r="E1009" t="s">
        <v>8699</v>
      </c>
    </row>
    <row r="1010" spans="1:5">
      <c r="A1010">
        <v>1018</v>
      </c>
      <c r="B1010" t="s">
        <v>3633</v>
      </c>
      <c r="C1010" t="s">
        <v>7694</v>
      </c>
      <c r="D1010" t="s">
        <v>7695</v>
      </c>
      <c r="E1010" t="s">
        <v>8700</v>
      </c>
    </row>
    <row r="1011" spans="1:5">
      <c r="A1011">
        <v>1019</v>
      </c>
      <c r="B1011" t="s">
        <v>2306</v>
      </c>
      <c r="C1011" t="s">
        <v>7694</v>
      </c>
      <c r="D1011" t="s">
        <v>7714</v>
      </c>
      <c r="E1011" t="s">
        <v>8701</v>
      </c>
    </row>
    <row r="1012" spans="1:5">
      <c r="A1012">
        <v>1020</v>
      </c>
      <c r="B1012" t="s">
        <v>3212</v>
      </c>
      <c r="C1012" t="s">
        <v>7694</v>
      </c>
      <c r="D1012" t="s">
        <v>7714</v>
      </c>
      <c r="E1012" t="s">
        <v>8702</v>
      </c>
    </row>
    <row r="1013" spans="1:5">
      <c r="A1013">
        <v>1021</v>
      </c>
      <c r="B1013" t="s">
        <v>1613</v>
      </c>
      <c r="C1013" t="s">
        <v>7694</v>
      </c>
      <c r="D1013" t="s">
        <v>7699</v>
      </c>
      <c r="E1013" t="s">
        <v>8703</v>
      </c>
    </row>
    <row r="1014" spans="1:5">
      <c r="A1014">
        <v>1022</v>
      </c>
      <c r="B1014" t="s">
        <v>2575</v>
      </c>
      <c r="C1014" t="s">
        <v>7694</v>
      </c>
      <c r="D1014" t="s">
        <v>7714</v>
      </c>
      <c r="E1014" t="s">
        <v>8704</v>
      </c>
    </row>
    <row r="1015" spans="1:5">
      <c r="A1015">
        <v>1023</v>
      </c>
      <c r="B1015" t="s">
        <v>4498</v>
      </c>
      <c r="C1015" t="s">
        <v>7705</v>
      </c>
      <c r="D1015" t="s">
        <v>7728</v>
      </c>
      <c r="E1015" t="s">
        <v>8705</v>
      </c>
    </row>
    <row r="1016" spans="1:5">
      <c r="A1016">
        <v>1024</v>
      </c>
      <c r="B1016" t="s">
        <v>3593</v>
      </c>
      <c r="C1016" t="s">
        <v>7694</v>
      </c>
      <c r="D1016" t="s">
        <v>7757</v>
      </c>
      <c r="E1016" t="s">
        <v>7833</v>
      </c>
    </row>
    <row r="1017" spans="1:5">
      <c r="A1017">
        <v>1025</v>
      </c>
      <c r="B1017" t="s">
        <v>2333</v>
      </c>
      <c r="C1017" t="s">
        <v>7705</v>
      </c>
      <c r="D1017" t="s">
        <v>7706</v>
      </c>
      <c r="E1017" t="s">
        <v>8706</v>
      </c>
    </row>
    <row r="1018" spans="1:5">
      <c r="A1018">
        <v>1026</v>
      </c>
      <c r="B1018" t="s">
        <v>2218</v>
      </c>
      <c r="C1018" t="s">
        <v>7705</v>
      </c>
      <c r="D1018" t="s">
        <v>7728</v>
      </c>
      <c r="E1018" t="s">
        <v>8707</v>
      </c>
    </row>
    <row r="1019" spans="1:5">
      <c r="A1019">
        <v>1027</v>
      </c>
      <c r="B1019" t="s">
        <v>699</v>
      </c>
      <c r="C1019" t="s">
        <v>7694</v>
      </c>
      <c r="D1019" t="s">
        <v>7714</v>
      </c>
      <c r="E1019" t="s">
        <v>8708</v>
      </c>
    </row>
    <row r="1020" spans="1:5">
      <c r="A1020">
        <v>1028</v>
      </c>
      <c r="B1020" t="s">
        <v>2083</v>
      </c>
      <c r="C1020" t="s">
        <v>7694</v>
      </c>
      <c r="D1020" t="s">
        <v>7699</v>
      </c>
      <c r="E1020" t="s">
        <v>8709</v>
      </c>
    </row>
    <row r="1021" spans="1:5">
      <c r="A1021">
        <v>1029</v>
      </c>
      <c r="B1021" t="s">
        <v>1287</v>
      </c>
      <c r="C1021" t="s">
        <v>7694</v>
      </c>
      <c r="D1021" t="s">
        <v>7714</v>
      </c>
      <c r="E1021" t="s">
        <v>8710</v>
      </c>
    </row>
    <row r="1022" spans="1:5">
      <c r="A1022">
        <v>1030</v>
      </c>
      <c r="B1022" t="s">
        <v>234</v>
      </c>
      <c r="C1022" t="s">
        <v>7705</v>
      </c>
      <c r="D1022" t="s">
        <v>7706</v>
      </c>
      <c r="E1022" t="s">
        <v>8711</v>
      </c>
    </row>
    <row r="1023" spans="1:5">
      <c r="A1023">
        <v>1031</v>
      </c>
      <c r="B1023" t="s">
        <v>5067</v>
      </c>
      <c r="C1023" t="s">
        <v>7689</v>
      </c>
      <c r="D1023" t="s">
        <v>7697</v>
      </c>
      <c r="E1023" t="s">
        <v>8712</v>
      </c>
    </row>
    <row r="1024" spans="1:5">
      <c r="A1024">
        <v>1032</v>
      </c>
      <c r="B1024" t="s">
        <v>4650</v>
      </c>
      <c r="C1024" t="s">
        <v>7705</v>
      </c>
      <c r="D1024" t="s">
        <v>7862</v>
      </c>
      <c r="E1024" t="s">
        <v>8713</v>
      </c>
    </row>
    <row r="1025" spans="1:5">
      <c r="A1025">
        <v>1033</v>
      </c>
      <c r="B1025" t="s">
        <v>492</v>
      </c>
      <c r="C1025" t="s">
        <v>7694</v>
      </c>
      <c r="D1025" t="s">
        <v>7708</v>
      </c>
      <c r="E1025" t="s">
        <v>8714</v>
      </c>
    </row>
    <row r="1026" spans="1:5">
      <c r="A1026">
        <v>1034</v>
      </c>
      <c r="B1026" t="s">
        <v>266</v>
      </c>
      <c r="C1026" t="s">
        <v>7694</v>
      </c>
      <c r="D1026" t="s">
        <v>7703</v>
      </c>
      <c r="E1026" t="s">
        <v>8715</v>
      </c>
    </row>
    <row r="1027" spans="1:5">
      <c r="A1027">
        <v>1035</v>
      </c>
      <c r="B1027" t="s">
        <v>2319</v>
      </c>
      <c r="C1027" t="s">
        <v>7694</v>
      </c>
      <c r="D1027" t="s">
        <v>7714</v>
      </c>
      <c r="E1027" t="s">
        <v>8716</v>
      </c>
    </row>
    <row r="1028" spans="1:5">
      <c r="A1028">
        <v>1036</v>
      </c>
      <c r="B1028" t="s">
        <v>1367</v>
      </c>
      <c r="C1028" t="s">
        <v>7694</v>
      </c>
      <c r="D1028" t="s">
        <v>7703</v>
      </c>
      <c r="E1028" t="s">
        <v>8717</v>
      </c>
    </row>
    <row r="1029" spans="1:5">
      <c r="A1029">
        <v>1037</v>
      </c>
      <c r="B1029" t="s">
        <v>3270</v>
      </c>
      <c r="C1029" t="s">
        <v>7689</v>
      </c>
      <c r="D1029" t="s">
        <v>7701</v>
      </c>
      <c r="E1029" t="s">
        <v>8718</v>
      </c>
    </row>
    <row r="1030" spans="1:5">
      <c r="A1030">
        <v>1038</v>
      </c>
      <c r="B1030" t="s">
        <v>3766</v>
      </c>
      <c r="C1030" t="s">
        <v>7694</v>
      </c>
      <c r="D1030" t="s">
        <v>7757</v>
      </c>
      <c r="E1030" t="s">
        <v>8719</v>
      </c>
    </row>
    <row r="1031" spans="1:5">
      <c r="A1031">
        <v>1039</v>
      </c>
      <c r="B1031" t="s">
        <v>5766</v>
      </c>
      <c r="C1031" t="s">
        <v>7694</v>
      </c>
      <c r="D1031" t="s">
        <v>7714</v>
      </c>
      <c r="E1031" t="s">
        <v>8720</v>
      </c>
    </row>
    <row r="1032" spans="1:5">
      <c r="A1032">
        <v>1040</v>
      </c>
      <c r="B1032" t="s">
        <v>2275</v>
      </c>
      <c r="C1032" t="s">
        <v>7694</v>
      </c>
      <c r="D1032" t="s">
        <v>7714</v>
      </c>
      <c r="E1032" t="s">
        <v>8721</v>
      </c>
    </row>
    <row r="1033" spans="1:5">
      <c r="A1033">
        <v>1041</v>
      </c>
      <c r="B1033" t="s">
        <v>2515</v>
      </c>
      <c r="C1033" t="s">
        <v>7694</v>
      </c>
      <c r="D1033" t="s">
        <v>7699</v>
      </c>
      <c r="E1033" t="s">
        <v>8722</v>
      </c>
    </row>
    <row r="1034" spans="1:5">
      <c r="A1034">
        <v>1042</v>
      </c>
      <c r="B1034" t="s">
        <v>1339</v>
      </c>
      <c r="C1034" t="s">
        <v>7694</v>
      </c>
      <c r="D1034" t="s">
        <v>7699</v>
      </c>
      <c r="E1034" t="s">
        <v>8723</v>
      </c>
    </row>
    <row r="1035" spans="1:5">
      <c r="A1035">
        <v>1043</v>
      </c>
      <c r="B1035" t="s">
        <v>2436</v>
      </c>
      <c r="C1035" t="s">
        <v>7694</v>
      </c>
      <c r="D1035" t="s">
        <v>7699</v>
      </c>
      <c r="E1035" t="s">
        <v>8724</v>
      </c>
    </row>
    <row r="1036" spans="1:5">
      <c r="A1036">
        <v>1044</v>
      </c>
      <c r="B1036" t="s">
        <v>1979</v>
      </c>
      <c r="C1036" t="s">
        <v>7694</v>
      </c>
      <c r="D1036" t="s">
        <v>7710</v>
      </c>
      <c r="E1036" t="s">
        <v>8725</v>
      </c>
    </row>
    <row r="1037" spans="1:5">
      <c r="A1037">
        <v>1045</v>
      </c>
      <c r="B1037" t="s">
        <v>3200</v>
      </c>
      <c r="C1037" t="s">
        <v>7689</v>
      </c>
      <c r="D1037" t="s">
        <v>7701</v>
      </c>
      <c r="E1037" t="s">
        <v>8033</v>
      </c>
    </row>
    <row r="1038" spans="1:5">
      <c r="A1038">
        <v>1046</v>
      </c>
      <c r="B1038" t="s">
        <v>3076</v>
      </c>
      <c r="C1038" t="s">
        <v>7694</v>
      </c>
      <c r="D1038" t="s">
        <v>7699</v>
      </c>
      <c r="E1038" t="s">
        <v>8726</v>
      </c>
    </row>
    <row r="1039" spans="1:5">
      <c r="A1039">
        <v>1047</v>
      </c>
      <c r="B1039" t="s">
        <v>1248</v>
      </c>
      <c r="C1039" t="s">
        <v>7694</v>
      </c>
      <c r="D1039" t="s">
        <v>7710</v>
      </c>
      <c r="E1039" t="s">
        <v>8727</v>
      </c>
    </row>
    <row r="1040" spans="1:5">
      <c r="A1040">
        <v>1048</v>
      </c>
      <c r="B1040" t="s">
        <v>1488</v>
      </c>
      <c r="C1040" t="s">
        <v>7694</v>
      </c>
      <c r="D1040" t="s">
        <v>7695</v>
      </c>
      <c r="E1040" t="s">
        <v>8728</v>
      </c>
    </row>
    <row r="1041" spans="1:5">
      <c r="A1041">
        <v>1049</v>
      </c>
      <c r="B1041" t="s">
        <v>335</v>
      </c>
      <c r="C1041" t="s">
        <v>7694</v>
      </c>
      <c r="D1041" t="s">
        <v>7703</v>
      </c>
      <c r="E1041" t="s">
        <v>8729</v>
      </c>
    </row>
    <row r="1042" spans="1:5">
      <c r="A1042">
        <v>1050</v>
      </c>
      <c r="B1042" t="s">
        <v>2646</v>
      </c>
      <c r="C1042" t="s">
        <v>7694</v>
      </c>
      <c r="D1042" t="s">
        <v>7733</v>
      </c>
      <c r="E1042" t="s">
        <v>7859</v>
      </c>
    </row>
    <row r="1043" spans="1:5">
      <c r="A1043">
        <v>1051</v>
      </c>
      <c r="B1043" t="s">
        <v>3105</v>
      </c>
      <c r="C1043" t="s">
        <v>7694</v>
      </c>
      <c r="D1043" t="s">
        <v>7703</v>
      </c>
      <c r="E1043" t="s">
        <v>8730</v>
      </c>
    </row>
    <row r="1044" spans="1:5">
      <c r="A1044">
        <v>1052</v>
      </c>
      <c r="B1044" t="s">
        <v>1761</v>
      </c>
      <c r="C1044" t="s">
        <v>7694</v>
      </c>
      <c r="D1044" t="s">
        <v>7695</v>
      </c>
      <c r="E1044" t="s">
        <v>8731</v>
      </c>
    </row>
    <row r="1045" spans="1:5">
      <c r="A1045">
        <v>1053</v>
      </c>
      <c r="B1045" t="s">
        <v>2277</v>
      </c>
      <c r="C1045" t="s">
        <v>7694</v>
      </c>
      <c r="D1045" t="s">
        <v>7699</v>
      </c>
      <c r="E1045" t="s">
        <v>8732</v>
      </c>
    </row>
    <row r="1046" spans="1:5">
      <c r="A1046">
        <v>1054</v>
      </c>
      <c r="B1046" t="s">
        <v>420</v>
      </c>
      <c r="C1046" t="s">
        <v>7705</v>
      </c>
      <c r="D1046" t="s">
        <v>7728</v>
      </c>
      <c r="E1046" t="s">
        <v>8733</v>
      </c>
    </row>
    <row r="1047" spans="1:5">
      <c r="A1047">
        <v>1055</v>
      </c>
      <c r="B1047" t="s">
        <v>576</v>
      </c>
      <c r="C1047" t="s">
        <v>7694</v>
      </c>
      <c r="D1047" t="s">
        <v>7708</v>
      </c>
      <c r="E1047" t="s">
        <v>8734</v>
      </c>
    </row>
    <row r="1048" spans="1:5">
      <c r="A1048">
        <v>1056</v>
      </c>
      <c r="B1048" t="s">
        <v>932</v>
      </c>
      <c r="C1048" t="s">
        <v>7694</v>
      </c>
      <c r="D1048" t="s">
        <v>7703</v>
      </c>
      <c r="E1048" t="s">
        <v>8735</v>
      </c>
    </row>
    <row r="1049" spans="1:5">
      <c r="A1049">
        <v>1057</v>
      </c>
      <c r="B1049" t="s">
        <v>477</v>
      </c>
      <c r="C1049" t="s">
        <v>7694</v>
      </c>
      <c r="D1049" t="s">
        <v>7733</v>
      </c>
      <c r="E1049" t="s">
        <v>8736</v>
      </c>
    </row>
    <row r="1050" spans="1:5">
      <c r="A1050">
        <v>1058</v>
      </c>
      <c r="B1050" t="s">
        <v>2103</v>
      </c>
      <c r="C1050" t="s">
        <v>7705</v>
      </c>
      <c r="D1050" t="s">
        <v>7728</v>
      </c>
      <c r="E1050" t="s">
        <v>8737</v>
      </c>
    </row>
    <row r="1051" spans="1:5">
      <c r="A1051">
        <v>1059</v>
      </c>
      <c r="B1051" t="s">
        <v>3896</v>
      </c>
      <c r="C1051" t="s">
        <v>7705</v>
      </c>
      <c r="D1051" t="s">
        <v>7706</v>
      </c>
      <c r="E1051" t="s">
        <v>8738</v>
      </c>
    </row>
    <row r="1052" spans="1:5">
      <c r="A1052">
        <v>1060</v>
      </c>
      <c r="B1052" t="s">
        <v>3263</v>
      </c>
      <c r="C1052" t="s">
        <v>7694</v>
      </c>
      <c r="D1052" t="s">
        <v>7714</v>
      </c>
      <c r="E1052" t="s">
        <v>8739</v>
      </c>
    </row>
    <row r="1053" spans="1:5">
      <c r="A1053">
        <v>1061</v>
      </c>
      <c r="B1053" t="s">
        <v>1893</v>
      </c>
      <c r="C1053" t="s">
        <v>7694</v>
      </c>
      <c r="D1053" t="s">
        <v>7710</v>
      </c>
      <c r="E1053" t="s">
        <v>8740</v>
      </c>
    </row>
    <row r="1054" spans="1:5">
      <c r="A1054">
        <v>1062</v>
      </c>
      <c r="B1054" t="s">
        <v>1900</v>
      </c>
      <c r="C1054" t="s">
        <v>7694</v>
      </c>
      <c r="D1054" t="s">
        <v>7714</v>
      </c>
      <c r="E1054" t="s">
        <v>8741</v>
      </c>
    </row>
    <row r="1055" spans="1:5">
      <c r="A1055">
        <v>1063</v>
      </c>
      <c r="B1055" t="s">
        <v>2310</v>
      </c>
      <c r="C1055" t="s">
        <v>7694</v>
      </c>
      <c r="D1055" t="s">
        <v>7757</v>
      </c>
      <c r="E1055" t="s">
        <v>8742</v>
      </c>
    </row>
    <row r="1056" spans="1:5">
      <c r="A1056">
        <v>1064</v>
      </c>
      <c r="B1056" t="s">
        <v>3498</v>
      </c>
      <c r="C1056" t="s">
        <v>7694</v>
      </c>
      <c r="D1056" t="s">
        <v>7703</v>
      </c>
      <c r="E1056" t="s">
        <v>8743</v>
      </c>
    </row>
    <row r="1057" spans="1:5">
      <c r="A1057">
        <v>1065</v>
      </c>
      <c r="B1057" t="s">
        <v>6317</v>
      </c>
      <c r="C1057" t="s">
        <v>7705</v>
      </c>
      <c r="D1057" t="s">
        <v>7706</v>
      </c>
      <c r="E1057" t="s">
        <v>8744</v>
      </c>
    </row>
    <row r="1058" spans="1:5">
      <c r="A1058">
        <v>1066</v>
      </c>
      <c r="B1058" t="s">
        <v>198</v>
      </c>
      <c r="C1058" t="s">
        <v>7694</v>
      </c>
      <c r="D1058" t="s">
        <v>7714</v>
      </c>
      <c r="E1058" t="s">
        <v>8745</v>
      </c>
    </row>
    <row r="1059" spans="1:5">
      <c r="A1059">
        <v>1067</v>
      </c>
      <c r="B1059" t="s">
        <v>5122</v>
      </c>
      <c r="C1059" t="s">
        <v>7689</v>
      </c>
      <c r="D1059" t="s">
        <v>7690</v>
      </c>
      <c r="E1059" t="s">
        <v>8746</v>
      </c>
    </row>
    <row r="1060" spans="1:5">
      <c r="A1060">
        <v>1068</v>
      </c>
      <c r="B1060" t="s">
        <v>1104</v>
      </c>
      <c r="C1060" t="s">
        <v>7694</v>
      </c>
      <c r="D1060" t="s">
        <v>7714</v>
      </c>
      <c r="E1060" t="s">
        <v>8747</v>
      </c>
    </row>
    <row r="1061" spans="1:5">
      <c r="A1061">
        <v>1069</v>
      </c>
      <c r="B1061" t="s">
        <v>1105</v>
      </c>
      <c r="C1061" t="s">
        <v>7694</v>
      </c>
      <c r="D1061" t="s">
        <v>7839</v>
      </c>
      <c r="E1061" t="s">
        <v>8748</v>
      </c>
    </row>
    <row r="1062" spans="1:5">
      <c r="A1062">
        <v>1070</v>
      </c>
      <c r="B1062" t="s">
        <v>785</v>
      </c>
      <c r="C1062" t="s">
        <v>7689</v>
      </c>
      <c r="D1062" t="s">
        <v>7701</v>
      </c>
      <c r="E1062" t="s">
        <v>8749</v>
      </c>
    </row>
    <row r="1063" spans="1:5">
      <c r="A1063">
        <v>1071</v>
      </c>
      <c r="B1063" t="s">
        <v>1739</v>
      </c>
      <c r="C1063" t="s">
        <v>7694</v>
      </c>
      <c r="D1063" t="s">
        <v>7703</v>
      </c>
      <c r="E1063" t="s">
        <v>8750</v>
      </c>
    </row>
    <row r="1064" spans="1:5">
      <c r="A1064">
        <v>1072</v>
      </c>
      <c r="B1064" t="s">
        <v>854</v>
      </c>
      <c r="C1064" t="s">
        <v>7694</v>
      </c>
      <c r="D1064" t="s">
        <v>7703</v>
      </c>
      <c r="E1064" t="s">
        <v>8751</v>
      </c>
    </row>
    <row r="1065" spans="1:5">
      <c r="A1065">
        <v>1073</v>
      </c>
      <c r="B1065" t="s">
        <v>403</v>
      </c>
      <c r="C1065" t="s">
        <v>7694</v>
      </c>
      <c r="D1065" t="s">
        <v>7703</v>
      </c>
      <c r="E1065" t="s">
        <v>8752</v>
      </c>
    </row>
    <row r="1066" spans="1:5">
      <c r="A1066">
        <v>1074</v>
      </c>
      <c r="B1066" t="s">
        <v>3324</v>
      </c>
      <c r="C1066" t="s">
        <v>7694</v>
      </c>
      <c r="D1066" t="s">
        <v>7703</v>
      </c>
      <c r="E1066" t="s">
        <v>8753</v>
      </c>
    </row>
    <row r="1067" spans="1:5">
      <c r="A1067">
        <v>1075</v>
      </c>
      <c r="B1067" t="s">
        <v>3187</v>
      </c>
      <c r="C1067" t="s">
        <v>7694</v>
      </c>
      <c r="D1067" t="s">
        <v>7708</v>
      </c>
      <c r="E1067" t="s">
        <v>8754</v>
      </c>
    </row>
    <row r="1068" spans="1:5">
      <c r="A1068">
        <v>1076</v>
      </c>
      <c r="B1068" t="s">
        <v>3166</v>
      </c>
      <c r="C1068" t="s">
        <v>7705</v>
      </c>
      <c r="D1068" t="s">
        <v>7706</v>
      </c>
      <c r="E1068" t="s">
        <v>8755</v>
      </c>
    </row>
    <row r="1069" spans="1:5">
      <c r="A1069">
        <v>1077</v>
      </c>
      <c r="B1069" t="s">
        <v>1234</v>
      </c>
      <c r="C1069" t="s">
        <v>7705</v>
      </c>
      <c r="D1069" t="s">
        <v>7728</v>
      </c>
      <c r="E1069" t="s">
        <v>8756</v>
      </c>
    </row>
    <row r="1070" spans="1:5">
      <c r="A1070">
        <v>1078</v>
      </c>
      <c r="B1070" t="s">
        <v>1128</v>
      </c>
      <c r="C1070" t="s">
        <v>7694</v>
      </c>
      <c r="D1070" t="s">
        <v>7703</v>
      </c>
      <c r="E1070" t="s">
        <v>8757</v>
      </c>
    </row>
    <row r="1071" spans="1:5">
      <c r="A1071">
        <v>1079</v>
      </c>
      <c r="B1071" t="s">
        <v>1723</v>
      </c>
      <c r="C1071" t="s">
        <v>7694</v>
      </c>
      <c r="D1071" t="s">
        <v>7699</v>
      </c>
      <c r="E1071" t="s">
        <v>8758</v>
      </c>
    </row>
    <row r="1072" spans="1:5">
      <c r="A1072">
        <v>1080</v>
      </c>
      <c r="B1072" t="s">
        <v>539</v>
      </c>
      <c r="C1072" t="s">
        <v>7694</v>
      </c>
      <c r="D1072" t="s">
        <v>7714</v>
      </c>
      <c r="E1072" t="s">
        <v>8759</v>
      </c>
    </row>
    <row r="1073" spans="1:5">
      <c r="A1073">
        <v>1081</v>
      </c>
      <c r="B1073" t="s">
        <v>2551</v>
      </c>
      <c r="C1073" t="s">
        <v>7689</v>
      </c>
      <c r="D1073" t="s">
        <v>7701</v>
      </c>
      <c r="E1073" t="s">
        <v>8760</v>
      </c>
    </row>
    <row r="1074" spans="1:5">
      <c r="A1074">
        <v>1082</v>
      </c>
      <c r="B1074" t="s">
        <v>2900</v>
      </c>
      <c r="C1074" t="s">
        <v>7705</v>
      </c>
      <c r="D1074" t="s">
        <v>7728</v>
      </c>
      <c r="E1074" t="s">
        <v>8761</v>
      </c>
    </row>
    <row r="1075" spans="1:5">
      <c r="A1075">
        <v>1084</v>
      </c>
      <c r="B1075" t="s">
        <v>1603</v>
      </c>
      <c r="C1075" t="s">
        <v>7689</v>
      </c>
      <c r="D1075" t="s">
        <v>7701</v>
      </c>
      <c r="E1075" t="s">
        <v>8762</v>
      </c>
    </row>
    <row r="1076" spans="1:5">
      <c r="A1076">
        <v>1085</v>
      </c>
      <c r="B1076" t="s">
        <v>5219</v>
      </c>
      <c r="C1076" t="s">
        <v>7694</v>
      </c>
      <c r="D1076" t="s">
        <v>7699</v>
      </c>
      <c r="E1076" t="s">
        <v>8763</v>
      </c>
    </row>
    <row r="1077" spans="1:5">
      <c r="A1077">
        <v>1086</v>
      </c>
      <c r="B1077" t="s">
        <v>3635</v>
      </c>
      <c r="C1077" t="s">
        <v>7705</v>
      </c>
      <c r="D1077" t="s">
        <v>7706</v>
      </c>
      <c r="E1077" t="s">
        <v>8764</v>
      </c>
    </row>
    <row r="1078" spans="1:5">
      <c r="A1078">
        <v>1087</v>
      </c>
      <c r="B1078" t="s">
        <v>2801</v>
      </c>
      <c r="C1078" t="s">
        <v>7694</v>
      </c>
      <c r="D1078" t="s">
        <v>7714</v>
      </c>
      <c r="E1078" t="s">
        <v>8765</v>
      </c>
    </row>
    <row r="1079" spans="1:5">
      <c r="A1079">
        <v>1088</v>
      </c>
      <c r="B1079" t="s">
        <v>6487</v>
      </c>
      <c r="C1079" t="s">
        <v>7705</v>
      </c>
      <c r="D1079" t="s">
        <v>8013</v>
      </c>
      <c r="E1079" t="s">
        <v>8766</v>
      </c>
    </row>
    <row r="1080" spans="1:5">
      <c r="A1080">
        <v>1089</v>
      </c>
      <c r="B1080" t="s">
        <v>559</v>
      </c>
      <c r="C1080" t="s">
        <v>7694</v>
      </c>
      <c r="D1080" t="s">
        <v>7714</v>
      </c>
      <c r="E1080" t="s">
        <v>8767</v>
      </c>
    </row>
    <row r="1081" spans="1:5">
      <c r="A1081">
        <v>1090</v>
      </c>
      <c r="B1081" t="s">
        <v>2912</v>
      </c>
      <c r="C1081" t="s">
        <v>7694</v>
      </c>
      <c r="D1081" t="s">
        <v>7757</v>
      </c>
      <c r="E1081" t="s">
        <v>8768</v>
      </c>
    </row>
    <row r="1082" spans="1:5">
      <c r="A1082">
        <v>1091</v>
      </c>
      <c r="B1082" t="s">
        <v>1808</v>
      </c>
      <c r="C1082" t="s">
        <v>7694</v>
      </c>
      <c r="D1082" t="s">
        <v>7708</v>
      </c>
      <c r="E1082" t="s">
        <v>8769</v>
      </c>
    </row>
    <row r="1083" spans="1:5">
      <c r="A1083">
        <v>1092</v>
      </c>
      <c r="B1083" t="s">
        <v>4259</v>
      </c>
      <c r="C1083" t="s">
        <v>7705</v>
      </c>
      <c r="D1083" t="s">
        <v>7706</v>
      </c>
      <c r="E1083" t="s">
        <v>8770</v>
      </c>
    </row>
    <row r="1084" spans="1:5">
      <c r="A1084">
        <v>1093</v>
      </c>
      <c r="B1084" t="s">
        <v>215</v>
      </c>
      <c r="C1084" t="s">
        <v>7694</v>
      </c>
      <c r="D1084" t="s">
        <v>7714</v>
      </c>
      <c r="E1084" t="s">
        <v>8771</v>
      </c>
    </row>
    <row r="1085" spans="1:5">
      <c r="A1085">
        <v>1094</v>
      </c>
      <c r="B1085" t="s">
        <v>4462</v>
      </c>
      <c r="C1085" t="s">
        <v>7694</v>
      </c>
      <c r="D1085" t="s">
        <v>7714</v>
      </c>
      <c r="E1085" t="s">
        <v>8772</v>
      </c>
    </row>
    <row r="1086" spans="1:5">
      <c r="A1086">
        <v>1095</v>
      </c>
      <c r="B1086" t="s">
        <v>624</v>
      </c>
      <c r="C1086" t="s">
        <v>7694</v>
      </c>
      <c r="D1086" t="s">
        <v>7757</v>
      </c>
      <c r="E1086" t="s">
        <v>8773</v>
      </c>
    </row>
    <row r="1087" spans="1:5">
      <c r="A1087">
        <v>1096</v>
      </c>
      <c r="B1087" t="s">
        <v>146</v>
      </c>
      <c r="C1087" t="s">
        <v>7694</v>
      </c>
      <c r="D1087" t="s">
        <v>7708</v>
      </c>
      <c r="E1087" t="s">
        <v>8774</v>
      </c>
    </row>
    <row r="1088" spans="1:5">
      <c r="A1088">
        <v>1097</v>
      </c>
      <c r="B1088" t="s">
        <v>3868</v>
      </c>
      <c r="C1088" t="s">
        <v>7705</v>
      </c>
      <c r="D1088" t="s">
        <v>7706</v>
      </c>
      <c r="E1088" t="s">
        <v>8775</v>
      </c>
    </row>
    <row r="1089" spans="1:5">
      <c r="A1089">
        <v>1098</v>
      </c>
      <c r="B1089" t="s">
        <v>3157</v>
      </c>
      <c r="C1089" t="s">
        <v>7694</v>
      </c>
      <c r="D1089" t="s">
        <v>7708</v>
      </c>
      <c r="E1089" t="s">
        <v>8776</v>
      </c>
    </row>
    <row r="1090" spans="1:5">
      <c r="A1090">
        <v>1099</v>
      </c>
      <c r="B1090" t="s">
        <v>3427</v>
      </c>
      <c r="C1090" t="s">
        <v>7694</v>
      </c>
      <c r="D1090" t="s">
        <v>7757</v>
      </c>
      <c r="E1090" t="s">
        <v>8777</v>
      </c>
    </row>
    <row r="1091" spans="1:5">
      <c r="A1091">
        <v>1100</v>
      </c>
      <c r="B1091" t="s">
        <v>605</v>
      </c>
      <c r="C1091" t="s">
        <v>7705</v>
      </c>
      <c r="D1091" t="s">
        <v>7728</v>
      </c>
      <c r="E1091" t="s">
        <v>8778</v>
      </c>
    </row>
    <row r="1092" spans="1:5">
      <c r="A1092">
        <v>1101</v>
      </c>
      <c r="B1092" t="s">
        <v>3046</v>
      </c>
      <c r="C1092" t="s">
        <v>7694</v>
      </c>
      <c r="D1092" t="s">
        <v>7714</v>
      </c>
      <c r="E1092" t="s">
        <v>8779</v>
      </c>
    </row>
    <row r="1093" spans="1:5">
      <c r="A1093">
        <v>1102</v>
      </c>
      <c r="B1093" t="s">
        <v>1754</v>
      </c>
      <c r="C1093" t="s">
        <v>7705</v>
      </c>
      <c r="D1093" t="s">
        <v>7706</v>
      </c>
      <c r="E1093" t="s">
        <v>8780</v>
      </c>
    </row>
    <row r="1094" spans="1:5">
      <c r="A1094">
        <v>1103</v>
      </c>
      <c r="B1094" t="s">
        <v>3609</v>
      </c>
      <c r="C1094" t="s">
        <v>7689</v>
      </c>
      <c r="D1094" t="s">
        <v>7701</v>
      </c>
      <c r="E1094" t="s">
        <v>8781</v>
      </c>
    </row>
    <row r="1095" spans="1:5">
      <c r="A1095">
        <v>1104</v>
      </c>
      <c r="B1095" t="s">
        <v>3576</v>
      </c>
      <c r="C1095" t="s">
        <v>7705</v>
      </c>
      <c r="D1095" t="s">
        <v>7862</v>
      </c>
      <c r="E1095" t="s">
        <v>8782</v>
      </c>
    </row>
    <row r="1096" spans="1:5">
      <c r="A1096">
        <v>1105</v>
      </c>
      <c r="B1096" t="s">
        <v>3424</v>
      </c>
      <c r="C1096" t="s">
        <v>7694</v>
      </c>
      <c r="D1096" t="s">
        <v>7710</v>
      </c>
      <c r="E1096" t="s">
        <v>8783</v>
      </c>
    </row>
    <row r="1097" spans="1:5">
      <c r="A1097">
        <v>1106</v>
      </c>
      <c r="B1097" t="s">
        <v>55</v>
      </c>
      <c r="C1097" t="s">
        <v>7694</v>
      </c>
      <c r="D1097" t="s">
        <v>7708</v>
      </c>
      <c r="E1097" t="s">
        <v>8784</v>
      </c>
    </row>
    <row r="1098" spans="1:5">
      <c r="A1098">
        <v>1107</v>
      </c>
      <c r="B1098" t="s">
        <v>5020</v>
      </c>
      <c r="C1098" t="s">
        <v>7705</v>
      </c>
      <c r="D1098" t="s">
        <v>7728</v>
      </c>
      <c r="E1098" t="s">
        <v>8785</v>
      </c>
    </row>
    <row r="1099" spans="1:5">
      <c r="A1099">
        <v>1108</v>
      </c>
      <c r="B1099" t="s">
        <v>734</v>
      </c>
      <c r="C1099" t="s">
        <v>7705</v>
      </c>
      <c r="D1099" t="s">
        <v>7728</v>
      </c>
      <c r="E1099" t="s">
        <v>8786</v>
      </c>
    </row>
    <row r="1100" spans="1:5">
      <c r="A1100">
        <v>1109</v>
      </c>
      <c r="B1100" t="s">
        <v>3722</v>
      </c>
      <c r="C1100" t="s">
        <v>7694</v>
      </c>
      <c r="D1100" t="s">
        <v>7695</v>
      </c>
      <c r="E1100" t="s">
        <v>8787</v>
      </c>
    </row>
    <row r="1101" spans="1:5">
      <c r="A1101">
        <v>1110</v>
      </c>
      <c r="B1101" t="s">
        <v>2442</v>
      </c>
      <c r="C1101" t="s">
        <v>7694</v>
      </c>
      <c r="D1101" t="s">
        <v>7757</v>
      </c>
      <c r="E1101" t="s">
        <v>7833</v>
      </c>
    </row>
    <row r="1102" spans="1:5">
      <c r="A1102">
        <v>1111</v>
      </c>
      <c r="B1102" t="s">
        <v>1598</v>
      </c>
      <c r="C1102" t="s">
        <v>7694</v>
      </c>
      <c r="D1102" t="s">
        <v>7695</v>
      </c>
      <c r="E1102" t="s">
        <v>8788</v>
      </c>
    </row>
    <row r="1103" spans="1:5">
      <c r="A1103">
        <v>1112</v>
      </c>
      <c r="B1103" t="s">
        <v>1255</v>
      </c>
      <c r="C1103" t="s">
        <v>7694</v>
      </c>
      <c r="D1103" t="s">
        <v>7714</v>
      </c>
      <c r="E1103" t="s">
        <v>8789</v>
      </c>
    </row>
    <row r="1104" spans="1:5">
      <c r="A1104">
        <v>1113</v>
      </c>
      <c r="B1104" t="s">
        <v>5417</v>
      </c>
      <c r="C1104" t="s">
        <v>7694</v>
      </c>
      <c r="D1104" t="s">
        <v>7714</v>
      </c>
      <c r="E1104" t="s">
        <v>8790</v>
      </c>
    </row>
    <row r="1105" spans="1:5">
      <c r="A1105">
        <v>1114</v>
      </c>
      <c r="B1105" t="s">
        <v>962</v>
      </c>
      <c r="C1105" t="s">
        <v>7689</v>
      </c>
      <c r="D1105" t="s">
        <v>7690</v>
      </c>
      <c r="E1105" t="s">
        <v>8791</v>
      </c>
    </row>
    <row r="1106" spans="1:5">
      <c r="A1106">
        <v>1115</v>
      </c>
      <c r="B1106" t="s">
        <v>4234</v>
      </c>
      <c r="C1106" t="s">
        <v>7689</v>
      </c>
      <c r="D1106" t="s">
        <v>7701</v>
      </c>
      <c r="E1106" t="s">
        <v>8792</v>
      </c>
    </row>
    <row r="1107" spans="1:5">
      <c r="A1107">
        <v>1116</v>
      </c>
      <c r="B1107" t="s">
        <v>2799</v>
      </c>
      <c r="C1107" t="s">
        <v>7705</v>
      </c>
      <c r="D1107" t="s">
        <v>7728</v>
      </c>
      <c r="E1107" t="s">
        <v>8793</v>
      </c>
    </row>
    <row r="1108" spans="1:5">
      <c r="A1108">
        <v>1117</v>
      </c>
      <c r="B1108" t="s">
        <v>2955</v>
      </c>
      <c r="C1108" t="s">
        <v>7689</v>
      </c>
      <c r="D1108" t="s">
        <v>7690</v>
      </c>
      <c r="E1108" t="s">
        <v>8794</v>
      </c>
    </row>
    <row r="1109" spans="1:5">
      <c r="A1109">
        <v>1118</v>
      </c>
      <c r="B1109" t="s">
        <v>1818</v>
      </c>
      <c r="C1109" t="s">
        <v>7694</v>
      </c>
      <c r="D1109" t="s">
        <v>7710</v>
      </c>
      <c r="E1109" t="s">
        <v>8795</v>
      </c>
    </row>
    <row r="1110" spans="1:5">
      <c r="A1110">
        <v>1119</v>
      </c>
      <c r="B1110" t="s">
        <v>1679</v>
      </c>
      <c r="C1110" t="s">
        <v>7694</v>
      </c>
      <c r="D1110" t="s">
        <v>7710</v>
      </c>
      <c r="E1110" t="s">
        <v>8796</v>
      </c>
    </row>
    <row r="1111" spans="1:5">
      <c r="A1111">
        <v>1120</v>
      </c>
      <c r="B1111" t="s">
        <v>5618</v>
      </c>
      <c r="C1111" t="s">
        <v>7694</v>
      </c>
      <c r="D1111" t="s">
        <v>7710</v>
      </c>
      <c r="E1111" t="s">
        <v>8797</v>
      </c>
    </row>
    <row r="1112" spans="1:5">
      <c r="A1112">
        <v>1121</v>
      </c>
      <c r="B1112" t="s">
        <v>3400</v>
      </c>
      <c r="C1112" t="s">
        <v>7689</v>
      </c>
      <c r="D1112" t="s">
        <v>7697</v>
      </c>
      <c r="E1112" t="s">
        <v>8798</v>
      </c>
    </row>
    <row r="1113" spans="1:5">
      <c r="A1113">
        <v>1122</v>
      </c>
      <c r="B1113" t="s">
        <v>6767</v>
      </c>
      <c r="C1113" t="s">
        <v>7694</v>
      </c>
      <c r="D1113" t="s">
        <v>7714</v>
      </c>
      <c r="E1113" t="s">
        <v>8799</v>
      </c>
    </row>
    <row r="1114" spans="1:5">
      <c r="A1114">
        <v>1123</v>
      </c>
      <c r="B1114" t="s">
        <v>935</v>
      </c>
      <c r="C1114" t="s">
        <v>7694</v>
      </c>
      <c r="D1114" t="s">
        <v>7710</v>
      </c>
      <c r="E1114" t="s">
        <v>8800</v>
      </c>
    </row>
    <row r="1115" spans="1:5">
      <c r="A1115">
        <v>1124</v>
      </c>
      <c r="B1115" t="s">
        <v>2734</v>
      </c>
      <c r="C1115" t="s">
        <v>7705</v>
      </c>
      <c r="D1115" t="s">
        <v>7728</v>
      </c>
      <c r="E1115" t="s">
        <v>8801</v>
      </c>
    </row>
    <row r="1116" spans="1:5">
      <c r="A1116">
        <v>1125</v>
      </c>
      <c r="B1116" t="s">
        <v>1602</v>
      </c>
      <c r="C1116" t="s">
        <v>7694</v>
      </c>
      <c r="D1116" t="s">
        <v>7714</v>
      </c>
      <c r="E1116" t="s">
        <v>8802</v>
      </c>
    </row>
    <row r="1117" spans="1:5">
      <c r="A1117">
        <v>1126</v>
      </c>
      <c r="B1117" t="s">
        <v>4857</v>
      </c>
      <c r="C1117" t="s">
        <v>7694</v>
      </c>
      <c r="D1117" t="s">
        <v>7714</v>
      </c>
      <c r="E1117" t="s">
        <v>7738</v>
      </c>
    </row>
    <row r="1118" spans="1:5">
      <c r="A1118">
        <v>1127</v>
      </c>
      <c r="B1118" t="s">
        <v>1660</v>
      </c>
      <c r="C1118" t="s">
        <v>7689</v>
      </c>
      <c r="D1118" t="s">
        <v>7697</v>
      </c>
      <c r="E1118" t="s">
        <v>8803</v>
      </c>
    </row>
    <row r="1119" spans="1:5">
      <c r="A1119">
        <v>1128</v>
      </c>
      <c r="B1119" t="s">
        <v>742</v>
      </c>
      <c r="C1119" t="s">
        <v>7694</v>
      </c>
      <c r="D1119" t="s">
        <v>7714</v>
      </c>
      <c r="E1119" t="s">
        <v>8804</v>
      </c>
    </row>
    <row r="1120" spans="1:5">
      <c r="A1120">
        <v>1129</v>
      </c>
      <c r="B1120" t="s">
        <v>1563</v>
      </c>
      <c r="C1120" t="s">
        <v>7705</v>
      </c>
      <c r="D1120" t="s">
        <v>7706</v>
      </c>
      <c r="E1120" t="s">
        <v>8805</v>
      </c>
    </row>
    <row r="1121" spans="1:5">
      <c r="A1121">
        <v>1130</v>
      </c>
      <c r="B1121" t="s">
        <v>3186</v>
      </c>
      <c r="C1121" t="s">
        <v>7689</v>
      </c>
      <c r="D1121" t="s">
        <v>7690</v>
      </c>
      <c r="E1121" t="s">
        <v>8806</v>
      </c>
    </row>
    <row r="1122" spans="1:5">
      <c r="A1122">
        <v>1131</v>
      </c>
      <c r="B1122" t="s">
        <v>164</v>
      </c>
      <c r="C1122" t="s">
        <v>7694</v>
      </c>
      <c r="D1122" t="s">
        <v>7708</v>
      </c>
      <c r="E1122" t="s">
        <v>8807</v>
      </c>
    </row>
    <row r="1123" spans="1:5">
      <c r="A1123">
        <v>1132</v>
      </c>
      <c r="B1123" t="s">
        <v>608</v>
      </c>
      <c r="C1123" t="s">
        <v>7689</v>
      </c>
      <c r="D1123" t="s">
        <v>7690</v>
      </c>
      <c r="E1123" t="s">
        <v>8808</v>
      </c>
    </row>
    <row r="1124" spans="1:5">
      <c r="A1124">
        <v>1133</v>
      </c>
      <c r="B1124" t="s">
        <v>2953</v>
      </c>
      <c r="C1124" t="s">
        <v>7689</v>
      </c>
      <c r="D1124" t="s">
        <v>7701</v>
      </c>
      <c r="E1124" t="s">
        <v>8809</v>
      </c>
    </row>
    <row r="1125" spans="1:5">
      <c r="A1125">
        <v>1134</v>
      </c>
      <c r="B1125" t="s">
        <v>1735</v>
      </c>
      <c r="C1125" t="s">
        <v>7694</v>
      </c>
      <c r="D1125" t="s">
        <v>7695</v>
      </c>
      <c r="E1125" t="s">
        <v>8810</v>
      </c>
    </row>
    <row r="1126" spans="1:5">
      <c r="A1126">
        <v>1135</v>
      </c>
      <c r="B1126" t="s">
        <v>387</v>
      </c>
      <c r="C1126" t="s">
        <v>7694</v>
      </c>
      <c r="D1126" t="s">
        <v>7708</v>
      </c>
      <c r="E1126" t="s">
        <v>8811</v>
      </c>
    </row>
    <row r="1127" spans="1:5">
      <c r="A1127">
        <v>1136</v>
      </c>
      <c r="B1127" t="s">
        <v>3714</v>
      </c>
      <c r="C1127" t="s">
        <v>7694</v>
      </c>
      <c r="D1127" t="s">
        <v>7699</v>
      </c>
      <c r="E1127" t="s">
        <v>8812</v>
      </c>
    </row>
    <row r="1128" spans="1:5">
      <c r="A1128">
        <v>1137</v>
      </c>
      <c r="B1128" t="s">
        <v>3340</v>
      </c>
      <c r="C1128" t="s">
        <v>7694</v>
      </c>
      <c r="D1128" t="s">
        <v>7703</v>
      </c>
      <c r="E1128" t="s">
        <v>8813</v>
      </c>
    </row>
    <row r="1129" spans="1:5">
      <c r="A1129">
        <v>1138</v>
      </c>
      <c r="B1129" t="s">
        <v>1000</v>
      </c>
      <c r="C1129" t="s">
        <v>7694</v>
      </c>
      <c r="D1129" t="s">
        <v>7714</v>
      </c>
      <c r="E1129" t="s">
        <v>8814</v>
      </c>
    </row>
    <row r="1130" spans="1:5">
      <c r="A1130">
        <v>1139</v>
      </c>
      <c r="B1130" t="s">
        <v>4232</v>
      </c>
      <c r="C1130" t="s">
        <v>7694</v>
      </c>
      <c r="D1130" t="s">
        <v>7714</v>
      </c>
      <c r="E1130" t="s">
        <v>8815</v>
      </c>
    </row>
    <row r="1131" spans="1:5">
      <c r="A1131">
        <v>1140</v>
      </c>
      <c r="B1131" t="s">
        <v>2118</v>
      </c>
      <c r="C1131" t="s">
        <v>7705</v>
      </c>
      <c r="D1131" t="s">
        <v>7706</v>
      </c>
      <c r="E1131" t="s">
        <v>8816</v>
      </c>
    </row>
    <row r="1132" spans="1:5">
      <c r="A1132">
        <v>1141</v>
      </c>
      <c r="B1132" t="s">
        <v>1301</v>
      </c>
      <c r="C1132" t="s">
        <v>7705</v>
      </c>
      <c r="D1132" t="s">
        <v>7728</v>
      </c>
      <c r="E1132" t="s">
        <v>8817</v>
      </c>
    </row>
    <row r="1133" spans="1:5">
      <c r="A1133">
        <v>1142</v>
      </c>
      <c r="B1133" t="s">
        <v>773</v>
      </c>
      <c r="C1133" t="s">
        <v>7689</v>
      </c>
      <c r="D1133" t="s">
        <v>7692</v>
      </c>
      <c r="E1133" t="s">
        <v>8818</v>
      </c>
    </row>
    <row r="1134" spans="1:5">
      <c r="A1134">
        <v>1143</v>
      </c>
      <c r="B1134" t="s">
        <v>4084</v>
      </c>
      <c r="C1134" t="s">
        <v>7694</v>
      </c>
      <c r="D1134" t="s">
        <v>7703</v>
      </c>
      <c r="E1134" t="s">
        <v>8819</v>
      </c>
    </row>
    <row r="1135" spans="1:5">
      <c r="A1135">
        <v>1144</v>
      </c>
      <c r="B1135" t="s">
        <v>2546</v>
      </c>
      <c r="C1135" t="s">
        <v>7705</v>
      </c>
      <c r="D1135" t="s">
        <v>7706</v>
      </c>
      <c r="E1135" t="s">
        <v>8820</v>
      </c>
    </row>
    <row r="1136" spans="1:5">
      <c r="A1136">
        <v>1145</v>
      </c>
      <c r="B1136" t="s">
        <v>210</v>
      </c>
      <c r="C1136" t="s">
        <v>7694</v>
      </c>
      <c r="D1136" t="s">
        <v>7714</v>
      </c>
      <c r="E1136" t="s">
        <v>8821</v>
      </c>
    </row>
    <row r="1137" spans="1:5">
      <c r="A1137">
        <v>1146</v>
      </c>
      <c r="B1137" t="s">
        <v>2120</v>
      </c>
      <c r="C1137" t="s">
        <v>7705</v>
      </c>
      <c r="D1137" t="s">
        <v>7728</v>
      </c>
      <c r="E1137" t="s">
        <v>8822</v>
      </c>
    </row>
    <row r="1138" spans="1:5">
      <c r="A1138">
        <v>1147</v>
      </c>
      <c r="B1138" t="s">
        <v>3552</v>
      </c>
      <c r="C1138" t="s">
        <v>7705</v>
      </c>
      <c r="D1138" t="s">
        <v>7706</v>
      </c>
      <c r="E1138" t="s">
        <v>8823</v>
      </c>
    </row>
    <row r="1139" spans="1:5">
      <c r="A1139">
        <v>1148</v>
      </c>
      <c r="B1139" t="s">
        <v>1217</v>
      </c>
      <c r="C1139" t="s">
        <v>7689</v>
      </c>
      <c r="D1139" t="s">
        <v>7701</v>
      </c>
      <c r="E1139" t="s">
        <v>8824</v>
      </c>
    </row>
    <row r="1140" spans="1:5">
      <c r="A1140">
        <v>1149</v>
      </c>
      <c r="B1140" t="s">
        <v>4456</v>
      </c>
      <c r="C1140" t="s">
        <v>7694</v>
      </c>
      <c r="D1140" t="s">
        <v>7714</v>
      </c>
      <c r="E1140" t="s">
        <v>8825</v>
      </c>
    </row>
    <row r="1141" spans="1:5">
      <c r="A1141">
        <v>1150</v>
      </c>
      <c r="B1141" t="s">
        <v>2360</v>
      </c>
      <c r="C1141" t="s">
        <v>7694</v>
      </c>
      <c r="D1141" t="s">
        <v>7695</v>
      </c>
      <c r="E1141" t="s">
        <v>8826</v>
      </c>
    </row>
    <row r="1142" spans="1:5">
      <c r="A1142">
        <v>1151</v>
      </c>
      <c r="B1142" t="s">
        <v>1511</v>
      </c>
      <c r="C1142" t="s">
        <v>7694</v>
      </c>
      <c r="D1142" t="s">
        <v>7695</v>
      </c>
      <c r="E1142" t="s">
        <v>8827</v>
      </c>
    </row>
    <row r="1143" spans="1:5">
      <c r="A1143">
        <v>1152</v>
      </c>
      <c r="B1143" t="s">
        <v>554</v>
      </c>
      <c r="C1143" t="s">
        <v>7694</v>
      </c>
      <c r="D1143" t="s">
        <v>7710</v>
      </c>
      <c r="E1143" t="s">
        <v>8828</v>
      </c>
    </row>
    <row r="1144" spans="1:5">
      <c r="A1144">
        <v>1153</v>
      </c>
      <c r="B1144" t="s">
        <v>6771</v>
      </c>
      <c r="C1144" t="s">
        <v>7689</v>
      </c>
      <c r="D1144" t="s">
        <v>7701</v>
      </c>
      <c r="E1144" t="s">
        <v>8829</v>
      </c>
    </row>
    <row r="1145" spans="1:5">
      <c r="A1145">
        <v>1154</v>
      </c>
      <c r="B1145" t="s">
        <v>5428</v>
      </c>
      <c r="C1145" t="s">
        <v>7694</v>
      </c>
      <c r="D1145" t="s">
        <v>7710</v>
      </c>
      <c r="E1145" t="s">
        <v>8830</v>
      </c>
    </row>
    <row r="1146" spans="1:5">
      <c r="A1146">
        <v>1155</v>
      </c>
      <c r="B1146" t="s">
        <v>3977</v>
      </c>
      <c r="C1146" t="s">
        <v>7689</v>
      </c>
      <c r="D1146" t="s">
        <v>7692</v>
      </c>
      <c r="E1146" t="s">
        <v>8831</v>
      </c>
    </row>
    <row r="1147" spans="1:5">
      <c r="A1147">
        <v>1156</v>
      </c>
      <c r="B1147" t="s">
        <v>3165</v>
      </c>
      <c r="C1147" t="s">
        <v>7694</v>
      </c>
      <c r="D1147" t="s">
        <v>7714</v>
      </c>
      <c r="E1147" t="s">
        <v>8832</v>
      </c>
    </row>
    <row r="1148" spans="1:5">
      <c r="A1148">
        <v>1157</v>
      </c>
      <c r="B1148" t="s">
        <v>4001</v>
      </c>
      <c r="C1148" t="s">
        <v>7689</v>
      </c>
      <c r="D1148" t="s">
        <v>7701</v>
      </c>
      <c r="E1148" t="s">
        <v>8833</v>
      </c>
    </row>
    <row r="1149" spans="1:5">
      <c r="A1149">
        <v>1158</v>
      </c>
      <c r="B1149" t="s">
        <v>944</v>
      </c>
      <c r="C1149" t="s">
        <v>7705</v>
      </c>
      <c r="D1149" t="s">
        <v>7706</v>
      </c>
      <c r="E1149" t="s">
        <v>8834</v>
      </c>
    </row>
    <row r="1150" spans="1:5">
      <c r="A1150">
        <v>1159</v>
      </c>
      <c r="B1150" t="s">
        <v>2065</v>
      </c>
      <c r="C1150" t="s">
        <v>7705</v>
      </c>
      <c r="D1150" t="s">
        <v>7706</v>
      </c>
      <c r="E1150" t="s">
        <v>8835</v>
      </c>
    </row>
    <row r="1151" spans="1:5">
      <c r="A1151">
        <v>1160</v>
      </c>
      <c r="B1151" t="s">
        <v>1704</v>
      </c>
      <c r="C1151" t="s">
        <v>7705</v>
      </c>
      <c r="D1151" t="s">
        <v>7706</v>
      </c>
      <c r="E1151" t="s">
        <v>8836</v>
      </c>
    </row>
    <row r="1152" spans="1:5">
      <c r="A1152">
        <v>1161</v>
      </c>
      <c r="B1152" t="s">
        <v>1201</v>
      </c>
      <c r="C1152" t="s">
        <v>7705</v>
      </c>
      <c r="D1152" t="s">
        <v>7862</v>
      </c>
      <c r="E1152" t="s">
        <v>8837</v>
      </c>
    </row>
    <row r="1153" spans="1:5">
      <c r="A1153">
        <v>1162</v>
      </c>
      <c r="B1153" t="s">
        <v>730</v>
      </c>
      <c r="C1153" t="s">
        <v>7694</v>
      </c>
      <c r="D1153" t="s">
        <v>7714</v>
      </c>
      <c r="E1153" t="s">
        <v>8838</v>
      </c>
    </row>
    <row r="1154" spans="1:5">
      <c r="A1154">
        <v>1163</v>
      </c>
      <c r="B1154" t="s">
        <v>2512</v>
      </c>
      <c r="C1154" t="s">
        <v>7694</v>
      </c>
      <c r="D1154" t="s">
        <v>7710</v>
      </c>
      <c r="E1154" t="s">
        <v>8839</v>
      </c>
    </row>
    <row r="1155" spans="1:5">
      <c r="A1155">
        <v>1164</v>
      </c>
      <c r="B1155" t="s">
        <v>2817</v>
      </c>
      <c r="C1155" t="s">
        <v>7689</v>
      </c>
      <c r="D1155" t="s">
        <v>7692</v>
      </c>
      <c r="E1155" t="s">
        <v>8840</v>
      </c>
    </row>
    <row r="1156" spans="1:5">
      <c r="A1156">
        <v>1165</v>
      </c>
      <c r="B1156" t="s">
        <v>6408</v>
      </c>
      <c r="C1156" t="s">
        <v>7689</v>
      </c>
      <c r="D1156" t="s">
        <v>7701</v>
      </c>
      <c r="E1156" t="s">
        <v>8841</v>
      </c>
    </row>
    <row r="1157" spans="1:5">
      <c r="A1157">
        <v>1166</v>
      </c>
      <c r="B1157" t="s">
        <v>2563</v>
      </c>
      <c r="C1157" t="s">
        <v>7689</v>
      </c>
      <c r="D1157" t="s">
        <v>7701</v>
      </c>
      <c r="E1157" t="s">
        <v>8842</v>
      </c>
    </row>
    <row r="1158" spans="1:5">
      <c r="A1158">
        <v>1167</v>
      </c>
      <c r="B1158" t="s">
        <v>1658</v>
      </c>
      <c r="C1158" t="s">
        <v>7694</v>
      </c>
      <c r="D1158" t="s">
        <v>7699</v>
      </c>
      <c r="E1158" t="s">
        <v>8843</v>
      </c>
    </row>
    <row r="1159" spans="1:5">
      <c r="A1159">
        <v>1168</v>
      </c>
      <c r="B1159" t="s">
        <v>2560</v>
      </c>
      <c r="C1159" t="s">
        <v>7694</v>
      </c>
      <c r="D1159" t="s">
        <v>7714</v>
      </c>
      <c r="E1159" t="s">
        <v>8844</v>
      </c>
    </row>
    <row r="1160" spans="1:5">
      <c r="A1160">
        <v>1169</v>
      </c>
      <c r="B1160" t="s">
        <v>905</v>
      </c>
      <c r="C1160" t="s">
        <v>7694</v>
      </c>
      <c r="D1160" t="s">
        <v>7714</v>
      </c>
      <c r="E1160" t="s">
        <v>8845</v>
      </c>
    </row>
    <row r="1161" spans="1:5">
      <c r="A1161">
        <v>1170</v>
      </c>
      <c r="B1161" t="s">
        <v>3870</v>
      </c>
      <c r="C1161" t="s">
        <v>7694</v>
      </c>
      <c r="D1161" t="s">
        <v>7703</v>
      </c>
      <c r="E1161" t="s">
        <v>8475</v>
      </c>
    </row>
    <row r="1162" spans="1:5">
      <c r="A1162">
        <v>1171</v>
      </c>
      <c r="B1162" t="s">
        <v>2618</v>
      </c>
      <c r="C1162" t="s">
        <v>7694</v>
      </c>
      <c r="D1162" t="s">
        <v>7708</v>
      </c>
      <c r="E1162" t="s">
        <v>8846</v>
      </c>
    </row>
    <row r="1163" spans="1:5">
      <c r="A1163">
        <v>1172</v>
      </c>
      <c r="B1163" t="s">
        <v>6152</v>
      </c>
      <c r="C1163" t="s">
        <v>7705</v>
      </c>
      <c r="D1163" t="s">
        <v>7706</v>
      </c>
      <c r="E1163" t="s">
        <v>8847</v>
      </c>
    </row>
    <row r="1164" spans="1:5">
      <c r="A1164">
        <v>1173</v>
      </c>
      <c r="B1164" t="s">
        <v>3587</v>
      </c>
      <c r="C1164" t="s">
        <v>7689</v>
      </c>
      <c r="D1164" t="s">
        <v>7690</v>
      </c>
      <c r="E1164" t="s">
        <v>8848</v>
      </c>
    </row>
    <row r="1165" spans="1:5">
      <c r="A1165">
        <v>1174</v>
      </c>
      <c r="B1165" t="s">
        <v>4505</v>
      </c>
      <c r="C1165" t="s">
        <v>7689</v>
      </c>
      <c r="D1165" t="s">
        <v>7701</v>
      </c>
      <c r="E1165" t="s">
        <v>8849</v>
      </c>
    </row>
    <row r="1166" spans="1:5">
      <c r="A1166">
        <v>1175</v>
      </c>
      <c r="B1166" t="s">
        <v>1290</v>
      </c>
      <c r="C1166" t="s">
        <v>7705</v>
      </c>
      <c r="D1166" t="s">
        <v>7706</v>
      </c>
      <c r="E1166" t="s">
        <v>8850</v>
      </c>
    </row>
    <row r="1167" spans="1:5">
      <c r="A1167">
        <v>1176</v>
      </c>
      <c r="B1167" t="s">
        <v>1159</v>
      </c>
      <c r="C1167" t="s">
        <v>7694</v>
      </c>
      <c r="D1167" t="s">
        <v>7714</v>
      </c>
      <c r="E1167" t="s">
        <v>8851</v>
      </c>
    </row>
    <row r="1168" spans="1:5">
      <c r="A1168">
        <v>1177</v>
      </c>
      <c r="B1168" t="s">
        <v>311</v>
      </c>
      <c r="C1168" t="s">
        <v>7694</v>
      </c>
      <c r="D1168" t="s">
        <v>7699</v>
      </c>
      <c r="E1168" t="s">
        <v>8852</v>
      </c>
    </row>
    <row r="1169" spans="1:5">
      <c r="A1169">
        <v>1178</v>
      </c>
      <c r="B1169" t="s">
        <v>2012</v>
      </c>
      <c r="C1169" t="s">
        <v>7694</v>
      </c>
      <c r="D1169" t="s">
        <v>7703</v>
      </c>
      <c r="E1169" t="s">
        <v>8853</v>
      </c>
    </row>
    <row r="1170" spans="1:5">
      <c r="A1170">
        <v>1179</v>
      </c>
      <c r="B1170" t="s">
        <v>7075</v>
      </c>
      <c r="C1170" t="s">
        <v>7689</v>
      </c>
      <c r="D1170" t="s">
        <v>7697</v>
      </c>
      <c r="E1170" t="s">
        <v>8854</v>
      </c>
    </row>
    <row r="1171" spans="1:5">
      <c r="A1171">
        <v>1180</v>
      </c>
      <c r="B1171" t="s">
        <v>1046</v>
      </c>
      <c r="C1171" t="s">
        <v>7689</v>
      </c>
      <c r="D1171" t="s">
        <v>7697</v>
      </c>
      <c r="E1171" t="s">
        <v>8855</v>
      </c>
    </row>
    <row r="1172" spans="1:5">
      <c r="A1172">
        <v>1181</v>
      </c>
      <c r="B1172" t="s">
        <v>224</v>
      </c>
      <c r="C1172" t="s">
        <v>7694</v>
      </c>
      <c r="D1172" t="s">
        <v>7733</v>
      </c>
      <c r="E1172" t="s">
        <v>7859</v>
      </c>
    </row>
    <row r="1173" spans="1:5">
      <c r="A1173">
        <v>1182</v>
      </c>
      <c r="B1173" t="s">
        <v>1731</v>
      </c>
      <c r="C1173" t="s">
        <v>7694</v>
      </c>
      <c r="D1173" t="s">
        <v>7695</v>
      </c>
      <c r="E1173" t="s">
        <v>8856</v>
      </c>
    </row>
    <row r="1174" spans="1:5">
      <c r="A1174">
        <v>1183</v>
      </c>
      <c r="B1174" t="s">
        <v>4185</v>
      </c>
      <c r="C1174" t="s">
        <v>7689</v>
      </c>
      <c r="D1174" t="s">
        <v>7701</v>
      </c>
      <c r="E1174" t="s">
        <v>8857</v>
      </c>
    </row>
    <row r="1175" spans="1:5">
      <c r="A1175">
        <v>1184</v>
      </c>
      <c r="B1175" t="s">
        <v>5718</v>
      </c>
      <c r="C1175" t="s">
        <v>7694</v>
      </c>
      <c r="D1175" t="s">
        <v>7703</v>
      </c>
      <c r="E1175" t="s">
        <v>8858</v>
      </c>
    </row>
    <row r="1176" spans="1:5">
      <c r="A1176">
        <v>1185</v>
      </c>
      <c r="B1176" t="s">
        <v>696</v>
      </c>
      <c r="C1176" t="s">
        <v>7694</v>
      </c>
      <c r="D1176" t="s">
        <v>7714</v>
      </c>
      <c r="E1176" t="s">
        <v>8859</v>
      </c>
    </row>
    <row r="1177" spans="1:5">
      <c r="A1177">
        <v>1186</v>
      </c>
      <c r="B1177" t="s">
        <v>745</v>
      </c>
      <c r="C1177" t="s">
        <v>7694</v>
      </c>
      <c r="D1177" t="s">
        <v>7703</v>
      </c>
      <c r="E1177" t="s">
        <v>8860</v>
      </c>
    </row>
    <row r="1178" spans="1:5">
      <c r="A1178">
        <v>1187</v>
      </c>
      <c r="B1178" t="s">
        <v>1925</v>
      </c>
      <c r="C1178" t="s">
        <v>7694</v>
      </c>
      <c r="D1178" t="s">
        <v>7708</v>
      </c>
      <c r="E1178" t="s">
        <v>8861</v>
      </c>
    </row>
    <row r="1179" spans="1:5">
      <c r="A1179">
        <v>1188</v>
      </c>
      <c r="B1179" t="s">
        <v>7210</v>
      </c>
      <c r="C1179" t="s">
        <v>7694</v>
      </c>
      <c r="D1179" t="s">
        <v>7733</v>
      </c>
      <c r="E1179" t="s">
        <v>8862</v>
      </c>
    </row>
    <row r="1180" spans="1:5">
      <c r="A1180">
        <v>1189</v>
      </c>
      <c r="B1180" t="s">
        <v>2247</v>
      </c>
      <c r="C1180" t="s">
        <v>7694</v>
      </c>
      <c r="D1180" t="s">
        <v>7708</v>
      </c>
      <c r="E1180" t="s">
        <v>8863</v>
      </c>
    </row>
    <row r="1181" spans="1:5">
      <c r="A1181">
        <v>1190</v>
      </c>
      <c r="B1181" t="s">
        <v>4833</v>
      </c>
      <c r="C1181" t="s">
        <v>7705</v>
      </c>
      <c r="D1181" t="s">
        <v>7706</v>
      </c>
      <c r="E1181" t="s">
        <v>8864</v>
      </c>
    </row>
    <row r="1182" spans="1:5">
      <c r="A1182">
        <v>1191</v>
      </c>
      <c r="B1182" t="s">
        <v>824</v>
      </c>
      <c r="C1182" t="s">
        <v>7689</v>
      </c>
      <c r="D1182" t="s">
        <v>7692</v>
      </c>
      <c r="E1182" t="s">
        <v>8865</v>
      </c>
    </row>
    <row r="1183" spans="1:5">
      <c r="A1183">
        <v>1192</v>
      </c>
      <c r="B1183" t="s">
        <v>2449</v>
      </c>
      <c r="C1183" t="s">
        <v>7694</v>
      </c>
      <c r="D1183" t="s">
        <v>7708</v>
      </c>
      <c r="E1183" t="s">
        <v>8866</v>
      </c>
    </row>
    <row r="1184" spans="1:5">
      <c r="A1184">
        <v>1193</v>
      </c>
      <c r="B1184" t="s">
        <v>50</v>
      </c>
      <c r="C1184" t="s">
        <v>7689</v>
      </c>
      <c r="D1184" t="s">
        <v>7701</v>
      </c>
      <c r="E1184" t="s">
        <v>8867</v>
      </c>
    </row>
    <row r="1185" spans="1:5">
      <c r="A1185">
        <v>1194</v>
      </c>
      <c r="B1185" t="s">
        <v>326</v>
      </c>
      <c r="C1185" t="s">
        <v>7689</v>
      </c>
      <c r="D1185" t="s">
        <v>7701</v>
      </c>
      <c r="E1185" t="s">
        <v>8868</v>
      </c>
    </row>
    <row r="1186" spans="1:5">
      <c r="A1186">
        <v>1195</v>
      </c>
      <c r="B1186" t="s">
        <v>2692</v>
      </c>
      <c r="C1186" t="s">
        <v>7694</v>
      </c>
      <c r="D1186" t="s">
        <v>7714</v>
      </c>
      <c r="E1186" t="s">
        <v>8869</v>
      </c>
    </row>
    <row r="1187" spans="1:5">
      <c r="A1187">
        <v>1196</v>
      </c>
      <c r="B1187" t="s">
        <v>2927</v>
      </c>
      <c r="C1187" t="s">
        <v>7705</v>
      </c>
      <c r="D1187" t="s">
        <v>7862</v>
      </c>
      <c r="E1187" t="s">
        <v>8870</v>
      </c>
    </row>
    <row r="1188" spans="1:5">
      <c r="A1188">
        <v>1197</v>
      </c>
      <c r="B1188" t="s">
        <v>3385</v>
      </c>
      <c r="C1188" t="s">
        <v>7694</v>
      </c>
      <c r="D1188" t="s">
        <v>7695</v>
      </c>
      <c r="E1188" t="s">
        <v>8871</v>
      </c>
    </row>
    <row r="1189" spans="1:5">
      <c r="A1189">
        <v>1198</v>
      </c>
      <c r="B1189" t="s">
        <v>3078</v>
      </c>
      <c r="C1189" t="s">
        <v>7705</v>
      </c>
      <c r="D1189" t="s">
        <v>7706</v>
      </c>
      <c r="E1189" t="s">
        <v>8872</v>
      </c>
    </row>
    <row r="1190" spans="1:5">
      <c r="A1190">
        <v>1199</v>
      </c>
      <c r="B1190" t="s">
        <v>2636</v>
      </c>
      <c r="C1190" t="s">
        <v>7694</v>
      </c>
      <c r="D1190" t="s">
        <v>7708</v>
      </c>
      <c r="E1190" t="s">
        <v>8873</v>
      </c>
    </row>
    <row r="1191" spans="1:5">
      <c r="A1191">
        <v>1200</v>
      </c>
      <c r="B1191" t="s">
        <v>878</v>
      </c>
      <c r="C1191" t="s">
        <v>7689</v>
      </c>
      <c r="D1191" t="s">
        <v>7692</v>
      </c>
      <c r="E1191" t="s">
        <v>8874</v>
      </c>
    </row>
    <row r="1192" spans="1:5">
      <c r="A1192">
        <v>1201</v>
      </c>
      <c r="B1192" t="s">
        <v>3897</v>
      </c>
      <c r="C1192" t="s">
        <v>7694</v>
      </c>
      <c r="D1192" t="s">
        <v>7699</v>
      </c>
      <c r="E1192" t="s">
        <v>8387</v>
      </c>
    </row>
    <row r="1193" spans="1:5">
      <c r="A1193">
        <v>1202</v>
      </c>
      <c r="B1193" t="s">
        <v>3528</v>
      </c>
      <c r="C1193" t="s">
        <v>7705</v>
      </c>
      <c r="D1193" t="s">
        <v>7706</v>
      </c>
      <c r="E1193" t="s">
        <v>8875</v>
      </c>
    </row>
    <row r="1194" spans="1:5">
      <c r="A1194">
        <v>1203</v>
      </c>
      <c r="B1194" t="s">
        <v>4995</v>
      </c>
      <c r="C1194" t="s">
        <v>7705</v>
      </c>
      <c r="D1194" t="s">
        <v>7706</v>
      </c>
      <c r="E1194" t="s">
        <v>8876</v>
      </c>
    </row>
    <row r="1195" spans="1:5">
      <c r="A1195">
        <v>1204</v>
      </c>
      <c r="B1195" t="s">
        <v>188</v>
      </c>
      <c r="C1195" t="s">
        <v>7694</v>
      </c>
      <c r="D1195" t="s">
        <v>7714</v>
      </c>
      <c r="E1195" t="s">
        <v>8877</v>
      </c>
    </row>
    <row r="1196" spans="1:5">
      <c r="A1196">
        <v>1205</v>
      </c>
      <c r="B1196" t="s">
        <v>1483</v>
      </c>
      <c r="C1196" t="s">
        <v>7705</v>
      </c>
      <c r="D1196" t="s">
        <v>7706</v>
      </c>
      <c r="E1196" t="s">
        <v>8878</v>
      </c>
    </row>
    <row r="1197" spans="1:5">
      <c r="A1197">
        <v>1206</v>
      </c>
      <c r="B1197" t="s">
        <v>312</v>
      </c>
      <c r="C1197" t="s">
        <v>7689</v>
      </c>
      <c r="D1197" t="s">
        <v>7690</v>
      </c>
      <c r="E1197" t="s">
        <v>8879</v>
      </c>
    </row>
    <row r="1198" spans="1:5">
      <c r="A1198">
        <v>1207</v>
      </c>
      <c r="B1198" t="s">
        <v>461</v>
      </c>
      <c r="C1198" t="s">
        <v>7705</v>
      </c>
      <c r="D1198" t="s">
        <v>7728</v>
      </c>
      <c r="E1198" t="s">
        <v>8880</v>
      </c>
    </row>
    <row r="1199" spans="1:5">
      <c r="A1199">
        <v>1208</v>
      </c>
      <c r="B1199" t="s">
        <v>1834</v>
      </c>
      <c r="C1199" t="s">
        <v>7694</v>
      </c>
      <c r="D1199" t="s">
        <v>7708</v>
      </c>
      <c r="E1199" t="s">
        <v>8881</v>
      </c>
    </row>
    <row r="1200" spans="1:5">
      <c r="A1200">
        <v>1209</v>
      </c>
      <c r="B1200" t="s">
        <v>4851</v>
      </c>
      <c r="C1200" t="s">
        <v>7694</v>
      </c>
      <c r="D1200" t="s">
        <v>7699</v>
      </c>
      <c r="E1200" t="s">
        <v>8882</v>
      </c>
    </row>
    <row r="1201" spans="1:5">
      <c r="A1201">
        <v>1210</v>
      </c>
      <c r="B1201" t="s">
        <v>897</v>
      </c>
      <c r="C1201" t="s">
        <v>7694</v>
      </c>
      <c r="D1201" t="s">
        <v>7703</v>
      </c>
      <c r="E1201" t="s">
        <v>8883</v>
      </c>
    </row>
    <row r="1202" spans="1:5">
      <c r="A1202">
        <v>1211</v>
      </c>
      <c r="B1202" t="s">
        <v>1833</v>
      </c>
      <c r="C1202" t="s">
        <v>7705</v>
      </c>
      <c r="D1202" t="s">
        <v>7728</v>
      </c>
      <c r="E1202" t="s">
        <v>8884</v>
      </c>
    </row>
    <row r="1203" spans="1:5">
      <c r="A1203">
        <v>1212</v>
      </c>
      <c r="B1203" t="s">
        <v>2316</v>
      </c>
      <c r="C1203" t="s">
        <v>7694</v>
      </c>
      <c r="D1203" t="s">
        <v>7710</v>
      </c>
      <c r="E1203" t="s">
        <v>8885</v>
      </c>
    </row>
    <row r="1204" spans="1:5">
      <c r="A1204">
        <v>1213</v>
      </c>
      <c r="B1204" t="s">
        <v>2317</v>
      </c>
      <c r="C1204" t="s">
        <v>7705</v>
      </c>
      <c r="D1204" t="s">
        <v>7728</v>
      </c>
      <c r="E1204" t="s">
        <v>8886</v>
      </c>
    </row>
    <row r="1205" spans="1:5">
      <c r="A1205">
        <v>1214</v>
      </c>
      <c r="B1205" t="s">
        <v>2318</v>
      </c>
      <c r="C1205" t="s">
        <v>7694</v>
      </c>
      <c r="D1205" t="s">
        <v>7708</v>
      </c>
      <c r="E1205" t="s">
        <v>8887</v>
      </c>
    </row>
    <row r="1206" spans="1:5">
      <c r="A1206">
        <v>1215</v>
      </c>
      <c r="B1206" t="s">
        <v>2321</v>
      </c>
      <c r="C1206" t="s">
        <v>7694</v>
      </c>
      <c r="D1206" t="s">
        <v>7710</v>
      </c>
      <c r="E1206" t="s">
        <v>8888</v>
      </c>
    </row>
    <row r="1207" spans="1:5">
      <c r="A1207">
        <v>1216</v>
      </c>
      <c r="B1207" t="s">
        <v>278</v>
      </c>
      <c r="C1207" t="s">
        <v>7694</v>
      </c>
      <c r="D1207" t="s">
        <v>7839</v>
      </c>
      <c r="E1207" t="s">
        <v>8889</v>
      </c>
    </row>
    <row r="1208" spans="1:5">
      <c r="A1208">
        <v>1217</v>
      </c>
      <c r="B1208" t="s">
        <v>4592</v>
      </c>
      <c r="C1208" t="s">
        <v>7694</v>
      </c>
      <c r="D1208" t="s">
        <v>7708</v>
      </c>
      <c r="E1208" t="s">
        <v>8890</v>
      </c>
    </row>
    <row r="1209" spans="1:5">
      <c r="A1209">
        <v>1218</v>
      </c>
      <c r="B1209" t="s">
        <v>5795</v>
      </c>
      <c r="C1209" t="s">
        <v>7705</v>
      </c>
      <c r="D1209" t="s">
        <v>7728</v>
      </c>
      <c r="E1209" t="s">
        <v>8891</v>
      </c>
    </row>
    <row r="1210" spans="1:5">
      <c r="A1210">
        <v>1219</v>
      </c>
      <c r="B1210" t="s">
        <v>7011</v>
      </c>
      <c r="C1210" t="s">
        <v>7705</v>
      </c>
      <c r="D1210" t="s">
        <v>7706</v>
      </c>
      <c r="E1210" t="s">
        <v>8892</v>
      </c>
    </row>
    <row r="1211" spans="1:5">
      <c r="A1211">
        <v>1220</v>
      </c>
      <c r="B1211" t="s">
        <v>1134</v>
      </c>
      <c r="C1211" t="s">
        <v>7689</v>
      </c>
      <c r="D1211" t="s">
        <v>7692</v>
      </c>
      <c r="E1211" t="s">
        <v>8893</v>
      </c>
    </row>
    <row r="1212" spans="1:5">
      <c r="A1212">
        <v>1221</v>
      </c>
      <c r="B1212" t="s">
        <v>3502</v>
      </c>
      <c r="C1212" t="s">
        <v>7694</v>
      </c>
      <c r="D1212" t="s">
        <v>7703</v>
      </c>
      <c r="E1212" t="s">
        <v>8894</v>
      </c>
    </row>
    <row r="1213" spans="1:5">
      <c r="A1213">
        <v>1222</v>
      </c>
      <c r="B1213" t="s">
        <v>1397</v>
      </c>
      <c r="C1213" t="s">
        <v>7705</v>
      </c>
      <c r="D1213" t="s">
        <v>7706</v>
      </c>
      <c r="E1213" t="s">
        <v>8895</v>
      </c>
    </row>
    <row r="1214" spans="1:5">
      <c r="A1214">
        <v>1223</v>
      </c>
      <c r="B1214" t="s">
        <v>1534</v>
      </c>
      <c r="C1214" t="s">
        <v>7694</v>
      </c>
      <c r="D1214" t="s">
        <v>7708</v>
      </c>
      <c r="E1214" t="s">
        <v>8896</v>
      </c>
    </row>
    <row r="1215" spans="1:5">
      <c r="A1215">
        <v>1224</v>
      </c>
      <c r="B1215" t="s">
        <v>2304</v>
      </c>
      <c r="C1215" t="s">
        <v>7689</v>
      </c>
      <c r="D1215" t="s">
        <v>7697</v>
      </c>
      <c r="E1215" t="s">
        <v>8897</v>
      </c>
    </row>
    <row r="1216" spans="1:5">
      <c r="A1216">
        <v>1225</v>
      </c>
      <c r="B1216" t="s">
        <v>5863</v>
      </c>
      <c r="C1216" t="s">
        <v>7694</v>
      </c>
      <c r="D1216" t="s">
        <v>7733</v>
      </c>
      <c r="E1216" t="s">
        <v>8457</v>
      </c>
    </row>
    <row r="1217" spans="1:5">
      <c r="A1217">
        <v>1226</v>
      </c>
      <c r="B1217" t="s">
        <v>1293</v>
      </c>
      <c r="C1217" t="s">
        <v>7694</v>
      </c>
      <c r="D1217" t="s">
        <v>7714</v>
      </c>
      <c r="E1217" t="s">
        <v>8898</v>
      </c>
    </row>
    <row r="1218" spans="1:5">
      <c r="A1218">
        <v>1227</v>
      </c>
      <c r="B1218" t="s">
        <v>1729</v>
      </c>
      <c r="C1218" t="s">
        <v>7694</v>
      </c>
      <c r="D1218" t="s">
        <v>7703</v>
      </c>
      <c r="E1218" t="s">
        <v>8899</v>
      </c>
    </row>
    <row r="1219" spans="1:5">
      <c r="A1219">
        <v>1228</v>
      </c>
      <c r="B1219" t="s">
        <v>2996</v>
      </c>
      <c r="C1219" t="s">
        <v>7694</v>
      </c>
      <c r="D1219" t="s">
        <v>7757</v>
      </c>
      <c r="E1219" t="s">
        <v>8900</v>
      </c>
    </row>
    <row r="1220" spans="1:5">
      <c r="A1220">
        <v>1229</v>
      </c>
      <c r="B1220" t="s">
        <v>748</v>
      </c>
      <c r="C1220" t="s">
        <v>7694</v>
      </c>
      <c r="D1220" t="s">
        <v>7710</v>
      </c>
      <c r="E1220" t="s">
        <v>8901</v>
      </c>
    </row>
    <row r="1221" spans="1:5">
      <c r="A1221">
        <v>1230</v>
      </c>
      <c r="B1221" t="s">
        <v>1635</v>
      </c>
      <c r="C1221" t="s">
        <v>7689</v>
      </c>
      <c r="D1221" t="s">
        <v>7690</v>
      </c>
      <c r="E1221" t="s">
        <v>8902</v>
      </c>
    </row>
    <row r="1222" spans="1:5">
      <c r="A1222">
        <v>1231</v>
      </c>
      <c r="B1222" t="s">
        <v>1262</v>
      </c>
      <c r="C1222" t="s">
        <v>7694</v>
      </c>
      <c r="D1222" t="s">
        <v>7699</v>
      </c>
      <c r="E1222" t="s">
        <v>8903</v>
      </c>
    </row>
    <row r="1223" spans="1:5">
      <c r="A1223">
        <v>1232</v>
      </c>
      <c r="B1223" t="s">
        <v>4639</v>
      </c>
      <c r="C1223" t="s">
        <v>7694</v>
      </c>
      <c r="D1223" t="s">
        <v>7714</v>
      </c>
      <c r="E1223" t="s">
        <v>8904</v>
      </c>
    </row>
    <row r="1224" spans="1:5">
      <c r="A1224">
        <v>1233</v>
      </c>
      <c r="B1224" t="s">
        <v>2706</v>
      </c>
      <c r="C1224" t="s">
        <v>7694</v>
      </c>
      <c r="D1224" t="s">
        <v>7699</v>
      </c>
      <c r="E1224" t="s">
        <v>8905</v>
      </c>
    </row>
    <row r="1225" spans="1:5">
      <c r="A1225">
        <v>1234</v>
      </c>
      <c r="B1225" t="s">
        <v>6332</v>
      </c>
      <c r="C1225" t="s">
        <v>7694</v>
      </c>
      <c r="D1225" t="s">
        <v>7714</v>
      </c>
      <c r="E1225" t="s">
        <v>8906</v>
      </c>
    </row>
    <row r="1226" spans="1:5">
      <c r="A1226">
        <v>1235</v>
      </c>
      <c r="B1226" t="s">
        <v>2632</v>
      </c>
      <c r="C1226" t="s">
        <v>7694</v>
      </c>
      <c r="D1226" t="s">
        <v>7708</v>
      </c>
      <c r="E1226" t="s">
        <v>8907</v>
      </c>
    </row>
    <row r="1227" spans="1:5">
      <c r="A1227">
        <v>1236</v>
      </c>
      <c r="B1227" t="s">
        <v>1607</v>
      </c>
      <c r="C1227" t="s">
        <v>7689</v>
      </c>
      <c r="D1227" t="s">
        <v>7692</v>
      </c>
      <c r="E1227" t="s">
        <v>8908</v>
      </c>
    </row>
    <row r="1228" spans="1:5">
      <c r="A1228">
        <v>1237</v>
      </c>
      <c r="B1228" t="s">
        <v>2737</v>
      </c>
      <c r="C1228" t="s">
        <v>7689</v>
      </c>
      <c r="D1228" t="s">
        <v>7701</v>
      </c>
      <c r="E1228" t="s">
        <v>8909</v>
      </c>
    </row>
    <row r="1229" spans="1:5">
      <c r="A1229">
        <v>1238</v>
      </c>
      <c r="B1229" t="s">
        <v>227</v>
      </c>
      <c r="C1229" t="s">
        <v>7705</v>
      </c>
      <c r="D1229" t="s">
        <v>7728</v>
      </c>
      <c r="E1229" t="s">
        <v>8910</v>
      </c>
    </row>
    <row r="1230" spans="1:5">
      <c r="A1230">
        <v>1239</v>
      </c>
      <c r="B1230" t="s">
        <v>128</v>
      </c>
      <c r="C1230" t="s">
        <v>7694</v>
      </c>
      <c r="D1230" t="s">
        <v>7757</v>
      </c>
      <c r="E1230" t="s">
        <v>7833</v>
      </c>
    </row>
    <row r="1231" spans="1:5">
      <c r="A1231">
        <v>1240</v>
      </c>
      <c r="B1231" t="s">
        <v>1238</v>
      </c>
      <c r="C1231" t="s">
        <v>7694</v>
      </c>
      <c r="D1231" t="s">
        <v>7699</v>
      </c>
      <c r="E1231" t="s">
        <v>8911</v>
      </c>
    </row>
    <row r="1232" spans="1:5">
      <c r="A1232">
        <v>1241</v>
      </c>
      <c r="B1232" t="s">
        <v>1910</v>
      </c>
      <c r="C1232" t="s">
        <v>7694</v>
      </c>
      <c r="D1232" t="s">
        <v>7708</v>
      </c>
      <c r="E1232" t="s">
        <v>8912</v>
      </c>
    </row>
    <row r="1233" spans="1:5">
      <c r="A1233">
        <v>1242</v>
      </c>
      <c r="B1233" t="s">
        <v>1040</v>
      </c>
      <c r="C1233" t="s">
        <v>7694</v>
      </c>
      <c r="D1233" t="s">
        <v>7714</v>
      </c>
      <c r="E1233" t="s">
        <v>8913</v>
      </c>
    </row>
    <row r="1234" spans="1:5">
      <c r="A1234">
        <v>1243</v>
      </c>
      <c r="B1234" t="s">
        <v>341</v>
      </c>
      <c r="C1234" t="s">
        <v>7694</v>
      </c>
      <c r="D1234" t="s">
        <v>7708</v>
      </c>
      <c r="E1234" t="s">
        <v>8914</v>
      </c>
    </row>
    <row r="1235" spans="1:5">
      <c r="A1235">
        <v>1244</v>
      </c>
      <c r="B1235" t="s">
        <v>3836</v>
      </c>
      <c r="C1235" t="s">
        <v>7705</v>
      </c>
      <c r="D1235" t="s">
        <v>7728</v>
      </c>
      <c r="E1235" t="s">
        <v>8915</v>
      </c>
    </row>
    <row r="1236" spans="1:5">
      <c r="A1236">
        <v>1245</v>
      </c>
      <c r="B1236" t="s">
        <v>1579</v>
      </c>
      <c r="C1236" t="s">
        <v>7689</v>
      </c>
      <c r="D1236" t="s">
        <v>7697</v>
      </c>
      <c r="E1236" t="s">
        <v>8916</v>
      </c>
    </row>
    <row r="1237" spans="1:5">
      <c r="A1237">
        <v>1246</v>
      </c>
      <c r="B1237" t="s">
        <v>1394</v>
      </c>
      <c r="C1237" t="s">
        <v>7705</v>
      </c>
      <c r="D1237" t="s">
        <v>7728</v>
      </c>
      <c r="E1237" t="s">
        <v>8917</v>
      </c>
    </row>
    <row r="1238" spans="1:5">
      <c r="A1238">
        <v>1247</v>
      </c>
      <c r="B1238" t="s">
        <v>1395</v>
      </c>
      <c r="C1238" t="s">
        <v>7705</v>
      </c>
      <c r="D1238" t="s">
        <v>7706</v>
      </c>
      <c r="E1238" t="s">
        <v>8918</v>
      </c>
    </row>
    <row r="1239" spans="1:5">
      <c r="A1239">
        <v>1248</v>
      </c>
      <c r="B1239" t="s">
        <v>1894</v>
      </c>
      <c r="C1239" t="s">
        <v>7694</v>
      </c>
      <c r="D1239" t="s">
        <v>7714</v>
      </c>
      <c r="E1239" t="s">
        <v>8919</v>
      </c>
    </row>
    <row r="1240" spans="1:5">
      <c r="A1240">
        <v>1249</v>
      </c>
      <c r="B1240" t="s">
        <v>673</v>
      </c>
      <c r="C1240" t="s">
        <v>7694</v>
      </c>
      <c r="D1240" t="s">
        <v>7695</v>
      </c>
      <c r="E1240" t="s">
        <v>8920</v>
      </c>
    </row>
    <row r="1241" spans="1:5">
      <c r="A1241">
        <v>1250</v>
      </c>
      <c r="B1241" t="s">
        <v>3494</v>
      </c>
      <c r="C1241" t="s">
        <v>7694</v>
      </c>
      <c r="D1241" t="s">
        <v>7757</v>
      </c>
      <c r="E1241" t="s">
        <v>8921</v>
      </c>
    </row>
    <row r="1242" spans="1:5">
      <c r="A1242">
        <v>1251</v>
      </c>
      <c r="B1242" t="s">
        <v>5628</v>
      </c>
      <c r="C1242" t="s">
        <v>7694</v>
      </c>
      <c r="D1242" t="s">
        <v>7695</v>
      </c>
      <c r="E1242" t="s">
        <v>8922</v>
      </c>
    </row>
    <row r="1243" spans="1:5">
      <c r="A1243">
        <v>1252</v>
      </c>
      <c r="B1243" t="s">
        <v>1139</v>
      </c>
      <c r="C1243" t="s">
        <v>7694</v>
      </c>
      <c r="D1243" t="s">
        <v>7703</v>
      </c>
      <c r="E1243" t="s">
        <v>8923</v>
      </c>
    </row>
    <row r="1244" spans="1:5">
      <c r="A1244">
        <v>1253</v>
      </c>
      <c r="B1244" t="s">
        <v>136</v>
      </c>
      <c r="C1244" t="s">
        <v>7694</v>
      </c>
      <c r="D1244" t="s">
        <v>7708</v>
      </c>
      <c r="E1244" t="s">
        <v>8924</v>
      </c>
    </row>
    <row r="1245" spans="1:5">
      <c r="A1245">
        <v>1254</v>
      </c>
      <c r="B1245" t="s">
        <v>1082</v>
      </c>
      <c r="C1245" t="s">
        <v>7694</v>
      </c>
      <c r="D1245" t="s">
        <v>7703</v>
      </c>
      <c r="E1245" t="s">
        <v>8925</v>
      </c>
    </row>
    <row r="1246" spans="1:5">
      <c r="A1246">
        <v>1255</v>
      </c>
      <c r="B1246" t="s">
        <v>3303</v>
      </c>
      <c r="C1246" t="s">
        <v>7694</v>
      </c>
      <c r="D1246" t="s">
        <v>7699</v>
      </c>
      <c r="E1246" t="s">
        <v>8926</v>
      </c>
    </row>
    <row r="1247" spans="1:5">
      <c r="A1247">
        <v>1257</v>
      </c>
      <c r="B1247" t="s">
        <v>5921</v>
      </c>
      <c r="C1247" t="s">
        <v>7694</v>
      </c>
      <c r="D1247" t="s">
        <v>7703</v>
      </c>
      <c r="E1247" t="s">
        <v>8927</v>
      </c>
    </row>
    <row r="1248" spans="1:5">
      <c r="A1248">
        <v>1258</v>
      </c>
      <c r="B1248" t="s">
        <v>5692</v>
      </c>
      <c r="C1248" t="s">
        <v>7705</v>
      </c>
      <c r="D1248" t="s">
        <v>7706</v>
      </c>
      <c r="E1248" t="s">
        <v>8928</v>
      </c>
    </row>
    <row r="1249" spans="1:5">
      <c r="A1249">
        <v>1259</v>
      </c>
      <c r="B1249" t="s">
        <v>3891</v>
      </c>
      <c r="C1249" t="s">
        <v>7694</v>
      </c>
      <c r="D1249" t="s">
        <v>7699</v>
      </c>
      <c r="E1249" t="s">
        <v>8929</v>
      </c>
    </row>
    <row r="1250" spans="1:5">
      <c r="A1250">
        <v>1260</v>
      </c>
      <c r="B1250" t="s">
        <v>954</v>
      </c>
      <c r="C1250" t="s">
        <v>7689</v>
      </c>
      <c r="D1250" t="s">
        <v>7690</v>
      </c>
      <c r="E1250" t="s">
        <v>8930</v>
      </c>
    </row>
    <row r="1251" spans="1:5">
      <c r="A1251">
        <v>1261</v>
      </c>
      <c r="B1251" t="s">
        <v>813</v>
      </c>
      <c r="C1251" t="s">
        <v>7694</v>
      </c>
      <c r="D1251" t="s">
        <v>7733</v>
      </c>
      <c r="E1251" t="s">
        <v>8931</v>
      </c>
    </row>
    <row r="1252" spans="1:5">
      <c r="A1252">
        <v>1262</v>
      </c>
      <c r="B1252" t="s">
        <v>814</v>
      </c>
      <c r="C1252" t="s">
        <v>7705</v>
      </c>
      <c r="D1252" t="s">
        <v>7706</v>
      </c>
      <c r="E1252" t="s">
        <v>8932</v>
      </c>
    </row>
    <row r="1253" spans="1:5">
      <c r="A1253">
        <v>1263</v>
      </c>
      <c r="B1253" t="s">
        <v>949</v>
      </c>
      <c r="C1253" t="s">
        <v>7689</v>
      </c>
      <c r="D1253" t="s">
        <v>7701</v>
      </c>
      <c r="E1253" t="s">
        <v>8933</v>
      </c>
    </row>
    <row r="1254" spans="1:5">
      <c r="A1254">
        <v>1264</v>
      </c>
      <c r="B1254" t="s">
        <v>7303</v>
      </c>
      <c r="C1254" t="s">
        <v>7694</v>
      </c>
      <c r="D1254" t="s">
        <v>7710</v>
      </c>
      <c r="E1254" t="s">
        <v>8934</v>
      </c>
    </row>
    <row r="1255" spans="1:5">
      <c r="A1255">
        <v>1265</v>
      </c>
      <c r="B1255" t="s">
        <v>7411</v>
      </c>
      <c r="C1255" t="s">
        <v>7694</v>
      </c>
      <c r="D1255" t="s">
        <v>7703</v>
      </c>
      <c r="E1255" t="s">
        <v>8935</v>
      </c>
    </row>
    <row r="1256" spans="1:5">
      <c r="A1256">
        <v>1266</v>
      </c>
      <c r="B1256" t="s">
        <v>2771</v>
      </c>
      <c r="C1256" t="s">
        <v>7694</v>
      </c>
      <c r="D1256" t="s">
        <v>7714</v>
      </c>
      <c r="E1256" t="s">
        <v>8936</v>
      </c>
    </row>
    <row r="1257" spans="1:5">
      <c r="A1257">
        <v>1267</v>
      </c>
      <c r="B1257" t="s">
        <v>982</v>
      </c>
      <c r="C1257" t="s">
        <v>7705</v>
      </c>
      <c r="D1257" t="s">
        <v>7706</v>
      </c>
      <c r="E1257" t="s">
        <v>8937</v>
      </c>
    </row>
    <row r="1258" spans="1:5">
      <c r="A1258">
        <v>1268</v>
      </c>
      <c r="B1258" t="s">
        <v>517</v>
      </c>
      <c r="C1258" t="s">
        <v>7689</v>
      </c>
      <c r="D1258" t="s">
        <v>7701</v>
      </c>
      <c r="E1258" t="s">
        <v>8938</v>
      </c>
    </row>
    <row r="1259" spans="1:5">
      <c r="A1259">
        <v>1269</v>
      </c>
      <c r="B1259" t="s">
        <v>434</v>
      </c>
      <c r="C1259" t="s">
        <v>7694</v>
      </c>
      <c r="D1259" t="s">
        <v>7839</v>
      </c>
      <c r="E1259" t="s">
        <v>8939</v>
      </c>
    </row>
    <row r="1260" spans="1:5">
      <c r="A1260">
        <v>1270</v>
      </c>
      <c r="B1260" t="s">
        <v>4472</v>
      </c>
      <c r="C1260" t="s">
        <v>7689</v>
      </c>
      <c r="D1260" t="s">
        <v>7697</v>
      </c>
      <c r="E1260" t="s">
        <v>8940</v>
      </c>
    </row>
    <row r="1261" spans="1:5">
      <c r="A1261">
        <v>1271</v>
      </c>
      <c r="B1261" t="s">
        <v>1633</v>
      </c>
      <c r="C1261" t="s">
        <v>7705</v>
      </c>
      <c r="D1261" t="s">
        <v>7706</v>
      </c>
      <c r="E1261" t="s">
        <v>8941</v>
      </c>
    </row>
    <row r="1262" spans="1:5">
      <c r="A1262">
        <v>1272</v>
      </c>
      <c r="B1262" t="s">
        <v>1712</v>
      </c>
      <c r="C1262" t="s">
        <v>7694</v>
      </c>
      <c r="D1262" t="s">
        <v>7703</v>
      </c>
      <c r="E1262" t="s">
        <v>8942</v>
      </c>
    </row>
    <row r="1263" spans="1:5">
      <c r="A1263">
        <v>1273</v>
      </c>
      <c r="B1263" t="s">
        <v>56</v>
      </c>
      <c r="C1263" t="s">
        <v>7694</v>
      </c>
      <c r="D1263" t="s">
        <v>7703</v>
      </c>
      <c r="E1263" t="s">
        <v>8943</v>
      </c>
    </row>
    <row r="1264" spans="1:5">
      <c r="A1264">
        <v>1274</v>
      </c>
      <c r="B1264" t="s">
        <v>2089</v>
      </c>
      <c r="C1264" t="s">
        <v>7694</v>
      </c>
      <c r="D1264" t="s">
        <v>7714</v>
      </c>
      <c r="E1264" t="s">
        <v>8944</v>
      </c>
    </row>
    <row r="1265" spans="1:5">
      <c r="A1265">
        <v>1275</v>
      </c>
      <c r="B1265" t="s">
        <v>3855</v>
      </c>
      <c r="C1265" t="s">
        <v>7694</v>
      </c>
      <c r="D1265" t="s">
        <v>7708</v>
      </c>
      <c r="E1265" t="s">
        <v>8945</v>
      </c>
    </row>
    <row r="1266" spans="1:5">
      <c r="A1266">
        <v>1276</v>
      </c>
      <c r="B1266" t="s">
        <v>3039</v>
      </c>
      <c r="C1266" t="s">
        <v>7694</v>
      </c>
      <c r="D1266" t="s">
        <v>7714</v>
      </c>
      <c r="E1266" t="s">
        <v>8946</v>
      </c>
    </row>
    <row r="1267" spans="1:5">
      <c r="A1267">
        <v>1277</v>
      </c>
      <c r="B1267" t="s">
        <v>2857</v>
      </c>
      <c r="C1267" t="s">
        <v>7689</v>
      </c>
      <c r="D1267" t="s">
        <v>7692</v>
      </c>
      <c r="E1267" t="s">
        <v>8947</v>
      </c>
    </row>
    <row r="1268" spans="1:5">
      <c r="A1268">
        <v>1278</v>
      </c>
      <c r="B1268" t="s">
        <v>3334</v>
      </c>
      <c r="C1268" t="s">
        <v>7694</v>
      </c>
      <c r="D1268" t="s">
        <v>7710</v>
      </c>
      <c r="E1268" t="s">
        <v>8948</v>
      </c>
    </row>
    <row r="1269" spans="1:5">
      <c r="A1269">
        <v>1279</v>
      </c>
      <c r="B1269" t="s">
        <v>3406</v>
      </c>
      <c r="C1269" t="s">
        <v>7694</v>
      </c>
      <c r="D1269" t="s">
        <v>7710</v>
      </c>
      <c r="E1269" t="s">
        <v>8949</v>
      </c>
    </row>
    <row r="1270" spans="1:5">
      <c r="A1270">
        <v>1280</v>
      </c>
      <c r="B1270" t="s">
        <v>4115</v>
      </c>
      <c r="C1270" t="s">
        <v>7689</v>
      </c>
      <c r="D1270" t="s">
        <v>7701</v>
      </c>
      <c r="E1270" t="s">
        <v>8950</v>
      </c>
    </row>
    <row r="1271" spans="1:5">
      <c r="A1271">
        <v>1282</v>
      </c>
      <c r="B1271" t="s">
        <v>4692</v>
      </c>
      <c r="C1271" t="s">
        <v>7694</v>
      </c>
      <c r="D1271" t="s">
        <v>7703</v>
      </c>
      <c r="E1271" t="s">
        <v>8951</v>
      </c>
    </row>
    <row r="1272" spans="1:5">
      <c r="A1272">
        <v>1283</v>
      </c>
      <c r="B1272" t="s">
        <v>2742</v>
      </c>
      <c r="C1272" t="s">
        <v>7705</v>
      </c>
      <c r="D1272" t="s">
        <v>7706</v>
      </c>
      <c r="E1272" t="s">
        <v>8952</v>
      </c>
    </row>
    <row r="1273" spans="1:5">
      <c r="A1273">
        <v>1284</v>
      </c>
      <c r="B1273" t="s">
        <v>4182</v>
      </c>
      <c r="C1273" t="s">
        <v>7694</v>
      </c>
      <c r="D1273" t="s">
        <v>7710</v>
      </c>
      <c r="E1273" t="s">
        <v>8953</v>
      </c>
    </row>
    <row r="1274" spans="1:5">
      <c r="A1274">
        <v>1285</v>
      </c>
      <c r="B1274" t="s">
        <v>1616</v>
      </c>
      <c r="C1274" t="s">
        <v>7689</v>
      </c>
      <c r="D1274" t="s">
        <v>7692</v>
      </c>
      <c r="E1274" t="s">
        <v>8954</v>
      </c>
    </row>
    <row r="1275" spans="1:5">
      <c r="A1275">
        <v>1286</v>
      </c>
      <c r="B1275" t="s">
        <v>1550</v>
      </c>
      <c r="C1275" t="s">
        <v>7694</v>
      </c>
      <c r="D1275" t="s">
        <v>7703</v>
      </c>
      <c r="E1275" t="s">
        <v>8955</v>
      </c>
    </row>
    <row r="1276" spans="1:5">
      <c r="A1276">
        <v>1287</v>
      </c>
      <c r="B1276" t="s">
        <v>2731</v>
      </c>
      <c r="C1276" t="s">
        <v>7694</v>
      </c>
      <c r="D1276" t="s">
        <v>7714</v>
      </c>
      <c r="E1276" t="s">
        <v>8956</v>
      </c>
    </row>
    <row r="1277" spans="1:5">
      <c r="A1277">
        <v>1288</v>
      </c>
      <c r="B1277" t="s">
        <v>1174</v>
      </c>
      <c r="C1277" t="s">
        <v>7689</v>
      </c>
      <c r="D1277" t="s">
        <v>7690</v>
      </c>
      <c r="E1277" t="s">
        <v>8957</v>
      </c>
    </row>
    <row r="1278" spans="1:5">
      <c r="A1278">
        <v>1289</v>
      </c>
      <c r="B1278" t="s">
        <v>756</v>
      </c>
      <c r="C1278" t="s">
        <v>7694</v>
      </c>
      <c r="D1278" t="s">
        <v>7710</v>
      </c>
      <c r="E1278" t="s">
        <v>8958</v>
      </c>
    </row>
    <row r="1279" spans="1:5">
      <c r="A1279">
        <v>1290</v>
      </c>
      <c r="B1279" t="s">
        <v>2889</v>
      </c>
      <c r="C1279" t="s">
        <v>7694</v>
      </c>
      <c r="D1279" t="s">
        <v>7699</v>
      </c>
      <c r="E1279" t="s">
        <v>8959</v>
      </c>
    </row>
    <row r="1280" spans="1:5">
      <c r="A1280">
        <v>1291</v>
      </c>
      <c r="B1280" t="s">
        <v>3081</v>
      </c>
      <c r="C1280" t="s">
        <v>7705</v>
      </c>
      <c r="D1280" t="s">
        <v>7706</v>
      </c>
      <c r="E1280" t="s">
        <v>8960</v>
      </c>
    </row>
    <row r="1281" spans="1:5">
      <c r="A1281">
        <v>1292</v>
      </c>
      <c r="B1281" t="s">
        <v>776</v>
      </c>
      <c r="C1281" t="s">
        <v>7694</v>
      </c>
      <c r="D1281" t="s">
        <v>7703</v>
      </c>
      <c r="E1281" t="s">
        <v>8961</v>
      </c>
    </row>
    <row r="1282" spans="1:5">
      <c r="A1282">
        <v>1293</v>
      </c>
      <c r="B1282" t="s">
        <v>3967</v>
      </c>
      <c r="C1282" t="s">
        <v>7694</v>
      </c>
      <c r="D1282" t="s">
        <v>7839</v>
      </c>
      <c r="E1282" t="s">
        <v>8962</v>
      </c>
    </row>
    <row r="1283" spans="1:5">
      <c r="A1283">
        <v>1294</v>
      </c>
      <c r="B1283" t="s">
        <v>3453</v>
      </c>
      <c r="C1283" t="s">
        <v>7689</v>
      </c>
      <c r="D1283" t="s">
        <v>7701</v>
      </c>
      <c r="E1283" t="s">
        <v>8963</v>
      </c>
    </row>
    <row r="1284" spans="1:5">
      <c r="A1284">
        <v>1295</v>
      </c>
      <c r="B1284" t="s">
        <v>1400</v>
      </c>
      <c r="C1284" t="s">
        <v>7694</v>
      </c>
      <c r="D1284" t="s">
        <v>7708</v>
      </c>
      <c r="E1284" t="s">
        <v>8964</v>
      </c>
    </row>
    <row r="1285" spans="1:5">
      <c r="A1285">
        <v>1296</v>
      </c>
      <c r="B1285" t="s">
        <v>113</v>
      </c>
      <c r="C1285" t="s">
        <v>7694</v>
      </c>
      <c r="D1285" t="s">
        <v>7714</v>
      </c>
      <c r="E1285" t="s">
        <v>8965</v>
      </c>
    </row>
    <row r="1286" spans="1:5">
      <c r="A1286">
        <v>1297</v>
      </c>
      <c r="B1286" t="s">
        <v>6626</v>
      </c>
      <c r="C1286" t="s">
        <v>7694</v>
      </c>
      <c r="D1286" t="s">
        <v>7710</v>
      </c>
      <c r="E1286" t="s">
        <v>8966</v>
      </c>
    </row>
    <row r="1287" spans="1:5">
      <c r="A1287">
        <v>1299</v>
      </c>
      <c r="B1287" t="s">
        <v>2071</v>
      </c>
      <c r="C1287" t="s">
        <v>7705</v>
      </c>
      <c r="D1287" t="s">
        <v>7706</v>
      </c>
      <c r="E1287" t="s">
        <v>8967</v>
      </c>
    </row>
    <row r="1288" spans="1:5">
      <c r="A1288">
        <v>1300</v>
      </c>
      <c r="B1288" t="s">
        <v>2676</v>
      </c>
      <c r="C1288" t="s">
        <v>7694</v>
      </c>
      <c r="D1288" t="s">
        <v>7714</v>
      </c>
      <c r="E1288" t="s">
        <v>8968</v>
      </c>
    </row>
    <row r="1289" spans="1:5">
      <c r="A1289">
        <v>1301</v>
      </c>
      <c r="B1289" t="s">
        <v>1558</v>
      </c>
      <c r="C1289" t="s">
        <v>7705</v>
      </c>
      <c r="D1289" t="s">
        <v>7728</v>
      </c>
      <c r="E1289" t="s">
        <v>8969</v>
      </c>
    </row>
    <row r="1290" spans="1:5">
      <c r="A1290">
        <v>1302</v>
      </c>
      <c r="B1290" t="s">
        <v>1830</v>
      </c>
      <c r="C1290" t="s">
        <v>7694</v>
      </c>
      <c r="D1290" t="s">
        <v>7714</v>
      </c>
      <c r="E1290" t="s">
        <v>8970</v>
      </c>
    </row>
    <row r="1291" spans="1:5">
      <c r="A1291">
        <v>1303</v>
      </c>
      <c r="B1291" t="s">
        <v>2205</v>
      </c>
      <c r="C1291" t="s">
        <v>7694</v>
      </c>
      <c r="D1291" t="s">
        <v>7714</v>
      </c>
      <c r="E1291" t="s">
        <v>8971</v>
      </c>
    </row>
    <row r="1292" spans="1:5">
      <c r="A1292">
        <v>1304</v>
      </c>
      <c r="B1292" t="s">
        <v>296</v>
      </c>
      <c r="C1292" t="s">
        <v>7694</v>
      </c>
      <c r="D1292" t="s">
        <v>7714</v>
      </c>
      <c r="E1292" t="s">
        <v>8972</v>
      </c>
    </row>
    <row r="1293" spans="1:5">
      <c r="A1293">
        <v>1305</v>
      </c>
      <c r="B1293" t="s">
        <v>1003</v>
      </c>
      <c r="C1293" t="s">
        <v>7694</v>
      </c>
      <c r="D1293" t="s">
        <v>7699</v>
      </c>
      <c r="E1293" t="s">
        <v>8973</v>
      </c>
    </row>
    <row r="1294" spans="1:5">
      <c r="A1294">
        <v>1306</v>
      </c>
      <c r="B1294" t="s">
        <v>373</v>
      </c>
      <c r="C1294" t="s">
        <v>7689</v>
      </c>
      <c r="D1294" t="s">
        <v>7701</v>
      </c>
      <c r="E1294" t="s">
        <v>8974</v>
      </c>
    </row>
    <row r="1295" spans="1:5">
      <c r="A1295">
        <v>1307</v>
      </c>
      <c r="B1295" t="s">
        <v>4749</v>
      </c>
      <c r="C1295" t="s">
        <v>7705</v>
      </c>
      <c r="D1295" t="s">
        <v>8013</v>
      </c>
      <c r="E1295" t="s">
        <v>8975</v>
      </c>
    </row>
    <row r="1296" spans="1:5">
      <c r="A1296">
        <v>1308</v>
      </c>
      <c r="B1296" t="s">
        <v>7060</v>
      </c>
      <c r="C1296" t="s">
        <v>7689</v>
      </c>
      <c r="D1296" t="s">
        <v>7697</v>
      </c>
      <c r="E1296" t="s">
        <v>8976</v>
      </c>
    </row>
    <row r="1297" spans="1:5">
      <c r="A1297">
        <v>1309</v>
      </c>
      <c r="B1297" t="s">
        <v>3554</v>
      </c>
      <c r="C1297" t="s">
        <v>7694</v>
      </c>
      <c r="D1297" t="s">
        <v>7710</v>
      </c>
      <c r="E1297" t="s">
        <v>8068</v>
      </c>
    </row>
    <row r="1298" spans="1:5">
      <c r="A1298">
        <v>1310</v>
      </c>
      <c r="B1298" t="s">
        <v>4565</v>
      </c>
      <c r="C1298" t="s">
        <v>7694</v>
      </c>
      <c r="D1298" t="s">
        <v>7714</v>
      </c>
      <c r="E1298" t="s">
        <v>8977</v>
      </c>
    </row>
    <row r="1299" spans="1:5">
      <c r="A1299">
        <v>1311</v>
      </c>
      <c r="B1299" t="s">
        <v>1169</v>
      </c>
      <c r="C1299" t="s">
        <v>7694</v>
      </c>
      <c r="D1299" t="s">
        <v>7710</v>
      </c>
      <c r="E1299" t="s">
        <v>8978</v>
      </c>
    </row>
    <row r="1300" spans="1:5">
      <c r="A1300">
        <v>1312</v>
      </c>
      <c r="B1300" t="s">
        <v>2820</v>
      </c>
      <c r="C1300" t="s">
        <v>7694</v>
      </c>
      <c r="D1300" t="s">
        <v>7710</v>
      </c>
      <c r="E1300" t="s">
        <v>8979</v>
      </c>
    </row>
    <row r="1301" spans="1:5">
      <c r="A1301">
        <v>1313</v>
      </c>
      <c r="B1301" t="s">
        <v>1789</v>
      </c>
      <c r="C1301" t="s">
        <v>7689</v>
      </c>
      <c r="D1301" t="s">
        <v>7697</v>
      </c>
      <c r="E1301" t="s">
        <v>8980</v>
      </c>
    </row>
    <row r="1302" spans="1:5">
      <c r="A1302">
        <v>1314</v>
      </c>
      <c r="B1302" t="s">
        <v>458</v>
      </c>
      <c r="C1302" t="s">
        <v>7705</v>
      </c>
      <c r="D1302" t="s">
        <v>7706</v>
      </c>
      <c r="E1302" t="s">
        <v>8981</v>
      </c>
    </row>
    <row r="1303" spans="1:5">
      <c r="A1303">
        <v>1315</v>
      </c>
      <c r="B1303" t="s">
        <v>2828</v>
      </c>
      <c r="C1303" t="s">
        <v>7705</v>
      </c>
      <c r="D1303" t="s">
        <v>7728</v>
      </c>
      <c r="E1303" t="s">
        <v>8982</v>
      </c>
    </row>
    <row r="1304" spans="1:5">
      <c r="A1304">
        <v>1316</v>
      </c>
      <c r="B1304" t="s">
        <v>394</v>
      </c>
      <c r="C1304" t="s">
        <v>7705</v>
      </c>
      <c r="D1304" t="s">
        <v>7728</v>
      </c>
      <c r="E1304" t="s">
        <v>8983</v>
      </c>
    </row>
    <row r="1305" spans="1:5">
      <c r="A1305">
        <v>1317</v>
      </c>
      <c r="B1305" t="s">
        <v>2099</v>
      </c>
      <c r="C1305" t="s">
        <v>7694</v>
      </c>
      <c r="D1305" t="s">
        <v>7733</v>
      </c>
      <c r="E1305" t="s">
        <v>8984</v>
      </c>
    </row>
    <row r="1306" spans="1:5">
      <c r="A1306">
        <v>1318</v>
      </c>
      <c r="B1306" t="s">
        <v>1361</v>
      </c>
      <c r="C1306" t="s">
        <v>7689</v>
      </c>
      <c r="D1306" t="s">
        <v>7701</v>
      </c>
      <c r="E1306" t="s">
        <v>8985</v>
      </c>
    </row>
    <row r="1307" spans="1:5">
      <c r="A1307">
        <v>1319</v>
      </c>
      <c r="B1307" t="s">
        <v>640</v>
      </c>
      <c r="C1307" t="s">
        <v>7694</v>
      </c>
      <c r="D1307" t="s">
        <v>7714</v>
      </c>
      <c r="E1307" t="s">
        <v>8986</v>
      </c>
    </row>
    <row r="1308" spans="1:5">
      <c r="A1308">
        <v>1320</v>
      </c>
      <c r="B1308" t="s">
        <v>501</v>
      </c>
      <c r="C1308" t="s">
        <v>7694</v>
      </c>
      <c r="D1308" t="s">
        <v>7710</v>
      </c>
      <c r="E1308" t="s">
        <v>8987</v>
      </c>
    </row>
    <row r="1309" spans="1:5">
      <c r="A1309">
        <v>1321</v>
      </c>
      <c r="B1309" t="s">
        <v>5248</v>
      </c>
      <c r="C1309" t="s">
        <v>7694</v>
      </c>
      <c r="D1309" t="s">
        <v>7714</v>
      </c>
      <c r="E1309" t="s">
        <v>8988</v>
      </c>
    </row>
    <row r="1310" spans="1:5">
      <c r="A1310">
        <v>1322</v>
      </c>
      <c r="B1310" t="s">
        <v>46</v>
      </c>
      <c r="C1310" t="s">
        <v>7689</v>
      </c>
      <c r="D1310" t="s">
        <v>7701</v>
      </c>
      <c r="E1310" t="s">
        <v>8989</v>
      </c>
    </row>
    <row r="1311" spans="1:5">
      <c r="A1311">
        <v>1323</v>
      </c>
      <c r="B1311" t="s">
        <v>908</v>
      </c>
      <c r="C1311" t="s">
        <v>7694</v>
      </c>
      <c r="D1311" t="s">
        <v>7710</v>
      </c>
      <c r="E1311" t="s">
        <v>8990</v>
      </c>
    </row>
    <row r="1312" spans="1:5">
      <c r="A1312">
        <v>1325</v>
      </c>
      <c r="B1312" t="s">
        <v>2146</v>
      </c>
      <c r="C1312" t="s">
        <v>7694</v>
      </c>
      <c r="D1312" t="s">
        <v>7708</v>
      </c>
      <c r="E1312" t="s">
        <v>8991</v>
      </c>
    </row>
    <row r="1313" spans="1:5">
      <c r="A1313">
        <v>1326</v>
      </c>
      <c r="B1313" t="s">
        <v>126</v>
      </c>
      <c r="C1313" t="s">
        <v>7694</v>
      </c>
      <c r="D1313" t="s">
        <v>7708</v>
      </c>
      <c r="E1313" t="s">
        <v>8992</v>
      </c>
    </row>
    <row r="1314" spans="1:5">
      <c r="A1314">
        <v>1327</v>
      </c>
      <c r="B1314" t="s">
        <v>2367</v>
      </c>
      <c r="C1314" t="s">
        <v>7705</v>
      </c>
      <c r="D1314" t="s">
        <v>7728</v>
      </c>
      <c r="E1314" t="s">
        <v>8993</v>
      </c>
    </row>
    <row r="1315" spans="1:5">
      <c r="A1315">
        <v>1328</v>
      </c>
      <c r="B1315" t="s">
        <v>5924</v>
      </c>
      <c r="C1315" t="s">
        <v>7705</v>
      </c>
      <c r="D1315" t="s">
        <v>7862</v>
      </c>
      <c r="E1315" t="s">
        <v>8994</v>
      </c>
    </row>
    <row r="1316" spans="1:5">
      <c r="A1316">
        <v>1329</v>
      </c>
      <c r="B1316" t="s">
        <v>7590</v>
      </c>
      <c r="C1316" t="s">
        <v>7694</v>
      </c>
      <c r="D1316" t="s">
        <v>7714</v>
      </c>
      <c r="E1316" t="s">
        <v>8995</v>
      </c>
    </row>
    <row r="1317" spans="1:5">
      <c r="A1317">
        <v>1330</v>
      </c>
      <c r="B1317" t="s">
        <v>7591</v>
      </c>
      <c r="C1317" t="s">
        <v>7694</v>
      </c>
      <c r="D1317" t="s">
        <v>7714</v>
      </c>
      <c r="E1317" t="s">
        <v>8996</v>
      </c>
    </row>
    <row r="1318" spans="1:5">
      <c r="A1318">
        <v>1331</v>
      </c>
      <c r="B1318" t="s">
        <v>709</v>
      </c>
      <c r="C1318" t="s">
        <v>7694</v>
      </c>
      <c r="D1318" t="s">
        <v>7708</v>
      </c>
      <c r="E1318" t="s">
        <v>8997</v>
      </c>
    </row>
    <row r="1319" spans="1:5">
      <c r="A1319">
        <v>1332</v>
      </c>
      <c r="B1319" t="s">
        <v>637</v>
      </c>
      <c r="C1319" t="s">
        <v>7694</v>
      </c>
      <c r="D1319" t="s">
        <v>7710</v>
      </c>
      <c r="E1319" t="s">
        <v>8998</v>
      </c>
    </row>
    <row r="1320" spans="1:5">
      <c r="A1320">
        <v>1333</v>
      </c>
      <c r="B1320" t="s">
        <v>1372</v>
      </c>
      <c r="C1320" t="s">
        <v>7689</v>
      </c>
      <c r="D1320" t="s">
        <v>7692</v>
      </c>
      <c r="E1320" t="s">
        <v>8999</v>
      </c>
    </row>
    <row r="1321" spans="1:5">
      <c r="A1321">
        <v>1334</v>
      </c>
      <c r="B1321" t="s">
        <v>426</v>
      </c>
      <c r="C1321" t="s">
        <v>7689</v>
      </c>
      <c r="D1321" t="s">
        <v>7701</v>
      </c>
      <c r="E1321" t="s">
        <v>9000</v>
      </c>
    </row>
    <row r="1322" spans="1:5">
      <c r="A1322">
        <v>1335</v>
      </c>
      <c r="B1322" t="s">
        <v>1308</v>
      </c>
      <c r="C1322" t="s">
        <v>7694</v>
      </c>
      <c r="D1322" t="s">
        <v>7703</v>
      </c>
      <c r="E1322" t="s">
        <v>9001</v>
      </c>
    </row>
    <row r="1323" spans="1:5">
      <c r="A1323">
        <v>1336</v>
      </c>
      <c r="B1323" t="s">
        <v>2298</v>
      </c>
      <c r="C1323" t="s">
        <v>7694</v>
      </c>
      <c r="D1323" t="s">
        <v>7757</v>
      </c>
      <c r="E1323" t="s">
        <v>9002</v>
      </c>
    </row>
    <row r="1324" spans="1:5">
      <c r="A1324">
        <v>1337</v>
      </c>
      <c r="B1324" t="s">
        <v>2609</v>
      </c>
      <c r="C1324" t="s">
        <v>7694</v>
      </c>
      <c r="D1324" t="s">
        <v>7839</v>
      </c>
      <c r="E1324" t="s">
        <v>9003</v>
      </c>
    </row>
    <row r="1325" spans="1:5">
      <c r="A1325">
        <v>1338</v>
      </c>
      <c r="B1325" t="s">
        <v>1911</v>
      </c>
      <c r="C1325" t="s">
        <v>7694</v>
      </c>
      <c r="D1325" t="s">
        <v>7714</v>
      </c>
      <c r="E1325" t="s">
        <v>9004</v>
      </c>
    </row>
    <row r="1326" spans="1:5">
      <c r="A1326">
        <v>1340</v>
      </c>
      <c r="B1326" t="s">
        <v>3597</v>
      </c>
      <c r="C1326" t="s">
        <v>7694</v>
      </c>
      <c r="D1326" t="s">
        <v>7710</v>
      </c>
      <c r="E1326" t="s">
        <v>9005</v>
      </c>
    </row>
    <row r="1327" spans="1:5">
      <c r="A1327">
        <v>1341</v>
      </c>
      <c r="B1327" t="s">
        <v>3598</v>
      </c>
      <c r="C1327" t="s">
        <v>7694</v>
      </c>
      <c r="D1327" t="s">
        <v>7703</v>
      </c>
      <c r="E1327" t="s">
        <v>8475</v>
      </c>
    </row>
    <row r="1328" spans="1:5">
      <c r="A1328">
        <v>1342</v>
      </c>
      <c r="B1328" t="s">
        <v>3599</v>
      </c>
      <c r="C1328" t="s">
        <v>7705</v>
      </c>
      <c r="D1328" t="s">
        <v>7706</v>
      </c>
      <c r="E1328" t="s">
        <v>9006</v>
      </c>
    </row>
    <row r="1329" spans="1:5">
      <c r="A1329">
        <v>1343</v>
      </c>
      <c r="B1329" t="s">
        <v>2671</v>
      </c>
      <c r="C1329" t="s">
        <v>7705</v>
      </c>
      <c r="D1329" t="s">
        <v>8013</v>
      </c>
      <c r="E1329" t="s">
        <v>9007</v>
      </c>
    </row>
    <row r="1330" spans="1:5">
      <c r="A1330">
        <v>1344</v>
      </c>
      <c r="B1330" t="s">
        <v>3761</v>
      </c>
      <c r="C1330" t="s">
        <v>7694</v>
      </c>
      <c r="D1330" t="s">
        <v>7757</v>
      </c>
      <c r="E1330" t="s">
        <v>7833</v>
      </c>
    </row>
    <row r="1331" spans="1:5">
      <c r="A1331">
        <v>1345</v>
      </c>
      <c r="B1331" t="s">
        <v>4283</v>
      </c>
      <c r="C1331" t="s">
        <v>7694</v>
      </c>
      <c r="D1331" t="s">
        <v>7708</v>
      </c>
      <c r="E1331" t="s">
        <v>9008</v>
      </c>
    </row>
    <row r="1332" spans="1:5">
      <c r="A1332">
        <v>1346</v>
      </c>
      <c r="B1332" t="s">
        <v>2136</v>
      </c>
      <c r="C1332" t="s">
        <v>7694</v>
      </c>
      <c r="D1332" t="s">
        <v>7714</v>
      </c>
      <c r="E1332" t="s">
        <v>9009</v>
      </c>
    </row>
    <row r="1333" spans="1:5">
      <c r="A1333">
        <v>1347</v>
      </c>
      <c r="B1333" t="s">
        <v>3786</v>
      </c>
      <c r="C1333" t="s">
        <v>7694</v>
      </c>
      <c r="D1333" t="s">
        <v>7714</v>
      </c>
      <c r="E1333" t="s">
        <v>9010</v>
      </c>
    </row>
    <row r="1334" spans="1:5">
      <c r="A1334">
        <v>1348</v>
      </c>
      <c r="B1334" t="s">
        <v>4447</v>
      </c>
      <c r="C1334" t="s">
        <v>7705</v>
      </c>
      <c r="D1334" t="s">
        <v>7728</v>
      </c>
      <c r="E1334" t="s">
        <v>9011</v>
      </c>
    </row>
    <row r="1335" spans="1:5">
      <c r="A1335">
        <v>1349</v>
      </c>
      <c r="B1335" t="s">
        <v>995</v>
      </c>
      <c r="C1335" t="s">
        <v>7689</v>
      </c>
      <c r="D1335" t="s">
        <v>7690</v>
      </c>
      <c r="E1335" t="s">
        <v>9012</v>
      </c>
    </row>
    <row r="1336" spans="1:5">
      <c r="A1336">
        <v>1350</v>
      </c>
      <c r="B1336" t="s">
        <v>240</v>
      </c>
      <c r="C1336" t="s">
        <v>7705</v>
      </c>
      <c r="D1336" t="s">
        <v>7706</v>
      </c>
      <c r="E1336" t="s">
        <v>9013</v>
      </c>
    </row>
    <row r="1337" spans="1:5">
      <c r="A1337">
        <v>1351</v>
      </c>
      <c r="B1337" t="s">
        <v>5169</v>
      </c>
      <c r="C1337" t="s">
        <v>7705</v>
      </c>
      <c r="D1337" t="s">
        <v>7862</v>
      </c>
      <c r="E1337" t="s">
        <v>9014</v>
      </c>
    </row>
    <row r="1338" spans="1:5">
      <c r="A1338">
        <v>1352</v>
      </c>
      <c r="B1338" t="s">
        <v>1378</v>
      </c>
      <c r="C1338" t="s">
        <v>7705</v>
      </c>
      <c r="D1338" t="s">
        <v>7728</v>
      </c>
      <c r="E1338" t="s">
        <v>9015</v>
      </c>
    </row>
    <row r="1339" spans="1:5">
      <c r="A1339">
        <v>1353</v>
      </c>
      <c r="B1339" t="s">
        <v>127</v>
      </c>
      <c r="C1339" t="s">
        <v>7689</v>
      </c>
      <c r="D1339" t="s">
        <v>7697</v>
      </c>
      <c r="E1339" t="s">
        <v>9016</v>
      </c>
    </row>
    <row r="1340" spans="1:5">
      <c r="A1340">
        <v>1354</v>
      </c>
      <c r="B1340" t="s">
        <v>86</v>
      </c>
      <c r="C1340" t="s">
        <v>7694</v>
      </c>
      <c r="D1340" t="s">
        <v>7708</v>
      </c>
      <c r="E1340" t="s">
        <v>9017</v>
      </c>
    </row>
    <row r="1341" spans="1:5">
      <c r="A1341">
        <v>1355</v>
      </c>
      <c r="B1341" t="s">
        <v>372</v>
      </c>
      <c r="C1341" t="s">
        <v>7694</v>
      </c>
      <c r="D1341" t="s">
        <v>7708</v>
      </c>
      <c r="E1341" t="s">
        <v>9018</v>
      </c>
    </row>
    <row r="1342" spans="1:5">
      <c r="A1342">
        <v>1356</v>
      </c>
      <c r="B1342" t="s">
        <v>171</v>
      </c>
      <c r="C1342" t="s">
        <v>7689</v>
      </c>
      <c r="D1342" t="s">
        <v>7692</v>
      </c>
      <c r="E1342" t="s">
        <v>9019</v>
      </c>
    </row>
    <row r="1343" spans="1:5">
      <c r="A1343">
        <v>1357</v>
      </c>
      <c r="B1343" t="s">
        <v>4405</v>
      </c>
      <c r="C1343" t="s">
        <v>7694</v>
      </c>
      <c r="D1343" t="s">
        <v>7710</v>
      </c>
      <c r="E1343" t="s">
        <v>9020</v>
      </c>
    </row>
    <row r="1344" spans="1:5">
      <c r="A1344">
        <v>1358</v>
      </c>
      <c r="B1344" t="s">
        <v>1398</v>
      </c>
      <c r="C1344" t="s">
        <v>7689</v>
      </c>
      <c r="D1344" t="s">
        <v>7697</v>
      </c>
      <c r="E1344" t="s">
        <v>9021</v>
      </c>
    </row>
    <row r="1345" spans="1:5">
      <c r="A1345">
        <v>1359</v>
      </c>
      <c r="B1345" t="s">
        <v>1760</v>
      </c>
      <c r="C1345" t="s">
        <v>7694</v>
      </c>
      <c r="D1345" t="s">
        <v>7733</v>
      </c>
      <c r="E1345" t="s">
        <v>9022</v>
      </c>
    </row>
    <row r="1346" spans="1:5">
      <c r="A1346">
        <v>1360</v>
      </c>
      <c r="B1346" t="s">
        <v>4375</v>
      </c>
      <c r="C1346" t="s">
        <v>7694</v>
      </c>
      <c r="D1346" t="s">
        <v>7708</v>
      </c>
      <c r="E1346" t="s">
        <v>9023</v>
      </c>
    </row>
    <row r="1347" spans="1:5">
      <c r="A1347">
        <v>1361</v>
      </c>
      <c r="B1347" t="s">
        <v>3440</v>
      </c>
      <c r="C1347" t="s">
        <v>7694</v>
      </c>
      <c r="D1347" t="s">
        <v>7695</v>
      </c>
      <c r="E1347" t="s">
        <v>9024</v>
      </c>
    </row>
    <row r="1348" spans="1:5">
      <c r="A1348">
        <v>1362</v>
      </c>
      <c r="B1348" t="s">
        <v>3361</v>
      </c>
      <c r="C1348" t="s">
        <v>7694</v>
      </c>
      <c r="D1348" t="s">
        <v>7714</v>
      </c>
      <c r="E1348" t="s">
        <v>9025</v>
      </c>
    </row>
    <row r="1349" spans="1:5">
      <c r="A1349">
        <v>1363</v>
      </c>
      <c r="B1349" t="s">
        <v>3362</v>
      </c>
      <c r="C1349" t="s">
        <v>7694</v>
      </c>
      <c r="D1349" t="s">
        <v>7714</v>
      </c>
      <c r="E1349" t="s">
        <v>9026</v>
      </c>
    </row>
    <row r="1350" spans="1:5">
      <c r="A1350">
        <v>1364</v>
      </c>
      <c r="B1350" t="s">
        <v>4641</v>
      </c>
      <c r="C1350" t="s">
        <v>7689</v>
      </c>
      <c r="D1350" t="s">
        <v>7701</v>
      </c>
      <c r="E1350" t="s">
        <v>9027</v>
      </c>
    </row>
    <row r="1351" spans="1:5">
      <c r="A1351">
        <v>1366</v>
      </c>
      <c r="B1351" t="s">
        <v>1917</v>
      </c>
      <c r="C1351" t="s">
        <v>7689</v>
      </c>
      <c r="D1351" t="s">
        <v>7692</v>
      </c>
      <c r="E1351" t="s">
        <v>9028</v>
      </c>
    </row>
    <row r="1352" spans="1:5">
      <c r="A1352">
        <v>1367</v>
      </c>
      <c r="B1352" t="s">
        <v>1276</v>
      </c>
      <c r="C1352" t="s">
        <v>7705</v>
      </c>
      <c r="D1352" t="s">
        <v>7728</v>
      </c>
      <c r="E1352" t="s">
        <v>9029</v>
      </c>
    </row>
    <row r="1353" spans="1:5">
      <c r="A1353">
        <v>1368</v>
      </c>
      <c r="B1353" t="s">
        <v>3319</v>
      </c>
      <c r="C1353" t="s">
        <v>7694</v>
      </c>
      <c r="D1353" t="s">
        <v>7695</v>
      </c>
      <c r="E1353" t="s">
        <v>9030</v>
      </c>
    </row>
    <row r="1354" spans="1:5">
      <c r="A1354">
        <v>1369</v>
      </c>
      <c r="B1354" t="s">
        <v>368</v>
      </c>
      <c r="C1354" t="s">
        <v>7694</v>
      </c>
      <c r="D1354" t="s">
        <v>7839</v>
      </c>
      <c r="E1354" t="s">
        <v>9031</v>
      </c>
    </row>
    <row r="1355" spans="1:5">
      <c r="A1355">
        <v>1370</v>
      </c>
      <c r="B1355" t="s">
        <v>2537</v>
      </c>
      <c r="C1355" t="s">
        <v>7705</v>
      </c>
      <c r="D1355" t="s">
        <v>7706</v>
      </c>
      <c r="E1355" t="s">
        <v>9032</v>
      </c>
    </row>
    <row r="1356" spans="1:5">
      <c r="A1356">
        <v>1371</v>
      </c>
      <c r="B1356" t="s">
        <v>603</v>
      </c>
      <c r="C1356" t="s">
        <v>7694</v>
      </c>
      <c r="D1356" t="s">
        <v>7699</v>
      </c>
      <c r="E1356" t="s">
        <v>9033</v>
      </c>
    </row>
    <row r="1357" spans="1:5">
      <c r="A1357">
        <v>1372</v>
      </c>
      <c r="B1357" t="s">
        <v>5663</v>
      </c>
      <c r="C1357" t="s">
        <v>7694</v>
      </c>
      <c r="D1357" t="s">
        <v>7703</v>
      </c>
      <c r="E1357" t="s">
        <v>9034</v>
      </c>
    </row>
    <row r="1358" spans="1:5">
      <c r="A1358">
        <v>1373</v>
      </c>
      <c r="B1358" t="s">
        <v>5202</v>
      </c>
      <c r="C1358" t="s">
        <v>7705</v>
      </c>
      <c r="D1358" t="s">
        <v>7706</v>
      </c>
      <c r="E1358" t="s">
        <v>9035</v>
      </c>
    </row>
    <row r="1359" spans="1:5">
      <c r="A1359">
        <v>1374</v>
      </c>
      <c r="B1359" t="s">
        <v>465</v>
      </c>
      <c r="C1359" t="s">
        <v>7694</v>
      </c>
      <c r="D1359" t="s">
        <v>7714</v>
      </c>
      <c r="E1359" t="s">
        <v>9036</v>
      </c>
    </row>
    <row r="1360" spans="1:5">
      <c r="A1360">
        <v>1375</v>
      </c>
      <c r="B1360" t="s">
        <v>3014</v>
      </c>
      <c r="C1360" t="s">
        <v>7694</v>
      </c>
      <c r="D1360" t="s">
        <v>7733</v>
      </c>
      <c r="E1360" t="s">
        <v>9037</v>
      </c>
    </row>
    <row r="1361" spans="1:5">
      <c r="A1361">
        <v>1376</v>
      </c>
      <c r="B1361" t="s">
        <v>5401</v>
      </c>
      <c r="C1361" t="s">
        <v>7694</v>
      </c>
      <c r="D1361" t="s">
        <v>7839</v>
      </c>
      <c r="E1361" t="s">
        <v>9038</v>
      </c>
    </row>
    <row r="1362" spans="1:5">
      <c r="A1362">
        <v>1377</v>
      </c>
      <c r="B1362" t="s">
        <v>794</v>
      </c>
      <c r="C1362" t="s">
        <v>7694</v>
      </c>
      <c r="D1362" t="s">
        <v>7710</v>
      </c>
      <c r="E1362" t="s">
        <v>9039</v>
      </c>
    </row>
    <row r="1363" spans="1:5">
      <c r="A1363">
        <v>1378</v>
      </c>
      <c r="B1363" t="s">
        <v>408</v>
      </c>
      <c r="C1363" t="s">
        <v>7705</v>
      </c>
      <c r="D1363" t="s">
        <v>7706</v>
      </c>
      <c r="E1363" t="s">
        <v>9040</v>
      </c>
    </row>
    <row r="1364" spans="1:5">
      <c r="A1364">
        <v>1379</v>
      </c>
      <c r="B1364" t="s">
        <v>3993</v>
      </c>
      <c r="C1364" t="s">
        <v>7694</v>
      </c>
      <c r="D1364" t="s">
        <v>7699</v>
      </c>
      <c r="E1364" t="s">
        <v>9041</v>
      </c>
    </row>
    <row r="1365" spans="1:5">
      <c r="A1365">
        <v>1380</v>
      </c>
      <c r="B1365" t="s">
        <v>443</v>
      </c>
      <c r="C1365" t="s">
        <v>7694</v>
      </c>
      <c r="D1365" t="s">
        <v>7695</v>
      </c>
      <c r="E1365" t="s">
        <v>9042</v>
      </c>
    </row>
    <row r="1366" spans="1:5">
      <c r="A1366">
        <v>1381</v>
      </c>
      <c r="B1366" t="s">
        <v>1341</v>
      </c>
      <c r="C1366" t="s">
        <v>7694</v>
      </c>
      <c r="D1366" t="s">
        <v>7710</v>
      </c>
      <c r="E1366" t="s">
        <v>9043</v>
      </c>
    </row>
    <row r="1367" spans="1:5">
      <c r="A1367">
        <v>1382</v>
      </c>
      <c r="B1367" t="s">
        <v>2792</v>
      </c>
      <c r="C1367" t="s">
        <v>7705</v>
      </c>
      <c r="D1367" t="s">
        <v>7728</v>
      </c>
      <c r="E1367" t="s">
        <v>9044</v>
      </c>
    </row>
    <row r="1368" spans="1:5">
      <c r="A1368">
        <v>1383</v>
      </c>
      <c r="B1368" t="s">
        <v>2210</v>
      </c>
      <c r="C1368" t="s">
        <v>7694</v>
      </c>
      <c r="D1368" t="s">
        <v>7708</v>
      </c>
      <c r="E1368" t="s">
        <v>8015</v>
      </c>
    </row>
    <row r="1369" spans="1:5">
      <c r="A1369">
        <v>1384</v>
      </c>
      <c r="B1369" t="s">
        <v>3682</v>
      </c>
      <c r="C1369" t="s">
        <v>7705</v>
      </c>
      <c r="D1369" t="s">
        <v>7706</v>
      </c>
      <c r="E1369" t="s">
        <v>9045</v>
      </c>
    </row>
    <row r="1370" spans="1:5">
      <c r="A1370">
        <v>1385</v>
      </c>
      <c r="B1370" t="s">
        <v>4104</v>
      </c>
      <c r="C1370" t="s">
        <v>7689</v>
      </c>
      <c r="D1370" t="s">
        <v>7690</v>
      </c>
      <c r="E1370" t="s">
        <v>9046</v>
      </c>
    </row>
    <row r="1371" spans="1:5">
      <c r="A1371">
        <v>1386</v>
      </c>
      <c r="B1371" t="s">
        <v>1116</v>
      </c>
      <c r="C1371" t="s">
        <v>7689</v>
      </c>
      <c r="D1371" t="s">
        <v>7701</v>
      </c>
      <c r="E1371" t="s">
        <v>9047</v>
      </c>
    </row>
    <row r="1372" spans="1:5">
      <c r="A1372">
        <v>1387</v>
      </c>
      <c r="B1372" t="s">
        <v>4848</v>
      </c>
      <c r="C1372" t="s">
        <v>7705</v>
      </c>
      <c r="D1372" t="s">
        <v>7706</v>
      </c>
      <c r="E1372" t="s">
        <v>9048</v>
      </c>
    </row>
    <row r="1373" spans="1:5">
      <c r="A1373">
        <v>1388</v>
      </c>
      <c r="B1373" t="s">
        <v>6024</v>
      </c>
      <c r="C1373" t="s">
        <v>7705</v>
      </c>
      <c r="D1373" t="s">
        <v>7728</v>
      </c>
      <c r="E1373" t="s">
        <v>9049</v>
      </c>
    </row>
    <row r="1374" spans="1:5">
      <c r="A1374">
        <v>1389</v>
      </c>
      <c r="B1374" t="s">
        <v>1030</v>
      </c>
      <c r="C1374" t="s">
        <v>7689</v>
      </c>
      <c r="D1374" t="s">
        <v>7701</v>
      </c>
      <c r="E1374" t="s">
        <v>9050</v>
      </c>
    </row>
    <row r="1375" spans="1:5">
      <c r="A1375">
        <v>1390</v>
      </c>
      <c r="B1375" t="s">
        <v>5367</v>
      </c>
      <c r="C1375" t="s">
        <v>7689</v>
      </c>
      <c r="D1375" t="s">
        <v>7690</v>
      </c>
      <c r="E1375" t="s">
        <v>9051</v>
      </c>
    </row>
    <row r="1376" spans="1:5">
      <c r="A1376">
        <v>1391</v>
      </c>
      <c r="B1376" t="s">
        <v>3267</v>
      </c>
      <c r="C1376" t="s">
        <v>7705</v>
      </c>
      <c r="D1376" t="s">
        <v>7728</v>
      </c>
      <c r="E1376" t="s">
        <v>9052</v>
      </c>
    </row>
    <row r="1377" spans="1:5">
      <c r="A1377">
        <v>1392</v>
      </c>
      <c r="B1377" t="s">
        <v>1490</v>
      </c>
      <c r="C1377" t="s">
        <v>7694</v>
      </c>
      <c r="D1377" t="s">
        <v>7708</v>
      </c>
      <c r="E1377" t="s">
        <v>9053</v>
      </c>
    </row>
    <row r="1378" spans="1:5">
      <c r="A1378">
        <v>1393</v>
      </c>
      <c r="B1378" t="s">
        <v>6868</v>
      </c>
      <c r="C1378" t="s">
        <v>7694</v>
      </c>
      <c r="D1378" t="s">
        <v>7710</v>
      </c>
      <c r="E1378" t="s">
        <v>9054</v>
      </c>
    </row>
    <row r="1379" spans="1:5">
      <c r="A1379">
        <v>1394</v>
      </c>
      <c r="B1379" t="s">
        <v>6315</v>
      </c>
      <c r="C1379" t="s">
        <v>7689</v>
      </c>
      <c r="D1379" t="s">
        <v>7701</v>
      </c>
      <c r="E1379" t="s">
        <v>9055</v>
      </c>
    </row>
    <row r="1380" spans="1:5">
      <c r="A1380">
        <v>1395</v>
      </c>
      <c r="B1380" t="s">
        <v>786</v>
      </c>
      <c r="C1380" t="s">
        <v>7705</v>
      </c>
      <c r="D1380" t="s">
        <v>7706</v>
      </c>
      <c r="E1380" t="s">
        <v>9056</v>
      </c>
    </row>
    <row r="1381" spans="1:5">
      <c r="A1381">
        <v>1396</v>
      </c>
      <c r="B1381" t="s">
        <v>1223</v>
      </c>
      <c r="C1381" t="s">
        <v>7689</v>
      </c>
      <c r="D1381" t="s">
        <v>7701</v>
      </c>
      <c r="E1381" t="s">
        <v>9057</v>
      </c>
    </row>
    <row r="1382" spans="1:5">
      <c r="A1382">
        <v>1397</v>
      </c>
      <c r="B1382" t="s">
        <v>2947</v>
      </c>
      <c r="C1382" t="s">
        <v>7689</v>
      </c>
      <c r="D1382" t="s">
        <v>7701</v>
      </c>
      <c r="E1382" t="s">
        <v>9058</v>
      </c>
    </row>
    <row r="1383" spans="1:5">
      <c r="A1383">
        <v>1398</v>
      </c>
      <c r="B1383" t="s">
        <v>1427</v>
      </c>
      <c r="C1383" t="s">
        <v>7689</v>
      </c>
      <c r="D1383" t="s">
        <v>7701</v>
      </c>
      <c r="E1383" t="s">
        <v>9059</v>
      </c>
    </row>
    <row r="1384" spans="1:5">
      <c r="A1384">
        <v>1399</v>
      </c>
      <c r="B1384" t="s">
        <v>4704</v>
      </c>
      <c r="C1384" t="s">
        <v>7689</v>
      </c>
      <c r="D1384" t="s">
        <v>7697</v>
      </c>
      <c r="E1384" t="s">
        <v>9060</v>
      </c>
    </row>
    <row r="1385" spans="1:5">
      <c r="A1385">
        <v>1401</v>
      </c>
      <c r="B1385" t="s">
        <v>2709</v>
      </c>
      <c r="C1385" t="s">
        <v>7694</v>
      </c>
      <c r="D1385" t="s">
        <v>7714</v>
      </c>
      <c r="E1385" t="s">
        <v>9061</v>
      </c>
    </row>
    <row r="1386" spans="1:5">
      <c r="A1386">
        <v>1402</v>
      </c>
      <c r="B1386" t="s">
        <v>3976</v>
      </c>
      <c r="C1386" t="s">
        <v>7705</v>
      </c>
      <c r="D1386" t="s">
        <v>7862</v>
      </c>
      <c r="E1386" t="s">
        <v>9062</v>
      </c>
    </row>
    <row r="1387" spans="1:5">
      <c r="A1387">
        <v>1403</v>
      </c>
      <c r="B1387" t="s">
        <v>1958</v>
      </c>
      <c r="C1387" t="s">
        <v>7694</v>
      </c>
      <c r="D1387" t="s">
        <v>7703</v>
      </c>
      <c r="E1387" t="s">
        <v>9063</v>
      </c>
    </row>
    <row r="1388" spans="1:5">
      <c r="A1388">
        <v>1404</v>
      </c>
      <c r="B1388" t="s">
        <v>5006</v>
      </c>
      <c r="C1388" t="s">
        <v>7705</v>
      </c>
      <c r="D1388" t="s">
        <v>7728</v>
      </c>
      <c r="E1388" t="s">
        <v>9064</v>
      </c>
    </row>
    <row r="1389" spans="1:5">
      <c r="A1389">
        <v>1405</v>
      </c>
      <c r="B1389" t="s">
        <v>2778</v>
      </c>
      <c r="C1389" t="s">
        <v>7694</v>
      </c>
      <c r="D1389" t="s">
        <v>7695</v>
      </c>
      <c r="E1389" t="s">
        <v>9065</v>
      </c>
    </row>
    <row r="1390" spans="1:5">
      <c r="A1390">
        <v>1406</v>
      </c>
      <c r="B1390" t="s">
        <v>1177</v>
      </c>
      <c r="C1390" t="s">
        <v>7705</v>
      </c>
      <c r="D1390" t="s">
        <v>8013</v>
      </c>
      <c r="E1390" t="s">
        <v>9066</v>
      </c>
    </row>
    <row r="1391" spans="1:5">
      <c r="A1391">
        <v>1407</v>
      </c>
      <c r="B1391" t="s">
        <v>1251</v>
      </c>
      <c r="C1391" t="s">
        <v>7705</v>
      </c>
      <c r="D1391" t="s">
        <v>7862</v>
      </c>
      <c r="E1391" t="s">
        <v>9067</v>
      </c>
    </row>
    <row r="1392" spans="1:5">
      <c r="A1392">
        <v>1408</v>
      </c>
      <c r="B1392" t="s">
        <v>393</v>
      </c>
      <c r="C1392" t="s">
        <v>7694</v>
      </c>
      <c r="D1392" t="s">
        <v>7708</v>
      </c>
      <c r="E1392" t="s">
        <v>9068</v>
      </c>
    </row>
    <row r="1393" spans="1:5">
      <c r="A1393">
        <v>1409</v>
      </c>
      <c r="B1393" t="s">
        <v>2641</v>
      </c>
      <c r="C1393" t="s">
        <v>7689</v>
      </c>
      <c r="D1393" t="s">
        <v>7692</v>
      </c>
      <c r="E1393" t="s">
        <v>9069</v>
      </c>
    </row>
    <row r="1394" spans="1:5">
      <c r="A1394">
        <v>1410</v>
      </c>
      <c r="B1394" t="s">
        <v>2031</v>
      </c>
      <c r="C1394" t="s">
        <v>7689</v>
      </c>
      <c r="D1394" t="s">
        <v>7701</v>
      </c>
      <c r="E1394" t="s">
        <v>9070</v>
      </c>
    </row>
    <row r="1395" spans="1:5">
      <c r="A1395">
        <v>1411</v>
      </c>
      <c r="B1395" t="s">
        <v>3094</v>
      </c>
      <c r="C1395" t="s">
        <v>7694</v>
      </c>
      <c r="D1395" t="s">
        <v>7714</v>
      </c>
      <c r="E1395" t="s">
        <v>9071</v>
      </c>
    </row>
    <row r="1396" spans="1:5">
      <c r="A1396">
        <v>1412</v>
      </c>
      <c r="B1396" t="s">
        <v>3095</v>
      </c>
      <c r="C1396" t="s">
        <v>7694</v>
      </c>
      <c r="D1396" t="s">
        <v>7703</v>
      </c>
      <c r="E1396" t="s">
        <v>9072</v>
      </c>
    </row>
    <row r="1397" spans="1:5">
      <c r="A1397">
        <v>1414</v>
      </c>
      <c r="B1397" t="s">
        <v>4012</v>
      </c>
      <c r="C1397" t="s">
        <v>7694</v>
      </c>
      <c r="D1397" t="s">
        <v>7708</v>
      </c>
      <c r="E1397" t="s">
        <v>9073</v>
      </c>
    </row>
    <row r="1398" spans="1:5">
      <c r="A1398">
        <v>1415</v>
      </c>
      <c r="B1398" t="s">
        <v>2665</v>
      </c>
      <c r="C1398" t="s">
        <v>7694</v>
      </c>
      <c r="D1398" t="s">
        <v>7714</v>
      </c>
      <c r="E1398" t="s">
        <v>9074</v>
      </c>
    </row>
    <row r="1399" spans="1:5">
      <c r="A1399">
        <v>1416</v>
      </c>
      <c r="B1399" t="s">
        <v>1783</v>
      </c>
      <c r="C1399" t="s">
        <v>7694</v>
      </c>
      <c r="D1399" t="s">
        <v>7714</v>
      </c>
      <c r="E1399" t="s">
        <v>9075</v>
      </c>
    </row>
    <row r="1400" spans="1:5">
      <c r="A1400">
        <v>1417</v>
      </c>
      <c r="B1400" t="s">
        <v>1845</v>
      </c>
      <c r="C1400" t="s">
        <v>7689</v>
      </c>
      <c r="D1400" t="s">
        <v>7690</v>
      </c>
      <c r="E1400" t="s">
        <v>9076</v>
      </c>
    </row>
    <row r="1401" spans="1:5">
      <c r="A1401">
        <v>1418</v>
      </c>
      <c r="B1401" t="s">
        <v>720</v>
      </c>
      <c r="C1401" t="s">
        <v>7694</v>
      </c>
      <c r="D1401" t="s">
        <v>7708</v>
      </c>
      <c r="E1401" t="s">
        <v>9077</v>
      </c>
    </row>
    <row r="1402" spans="1:5">
      <c r="A1402">
        <v>1419</v>
      </c>
      <c r="B1402" t="s">
        <v>894</v>
      </c>
      <c r="C1402" t="s">
        <v>7705</v>
      </c>
      <c r="D1402" t="s">
        <v>7706</v>
      </c>
      <c r="E1402" t="s">
        <v>9078</v>
      </c>
    </row>
    <row r="1403" spans="1:5">
      <c r="A1403">
        <v>1420</v>
      </c>
      <c r="B1403" t="s">
        <v>7021</v>
      </c>
      <c r="C1403" t="s">
        <v>7689</v>
      </c>
      <c r="D1403" t="s">
        <v>7692</v>
      </c>
      <c r="E1403" t="s">
        <v>9079</v>
      </c>
    </row>
    <row r="1404" spans="1:5">
      <c r="A1404">
        <v>1421</v>
      </c>
      <c r="B1404" t="s">
        <v>4719</v>
      </c>
      <c r="C1404" t="s">
        <v>7694</v>
      </c>
      <c r="D1404" t="s">
        <v>7714</v>
      </c>
      <c r="E1404" t="s">
        <v>9080</v>
      </c>
    </row>
    <row r="1405" spans="1:5">
      <c r="A1405">
        <v>1422</v>
      </c>
      <c r="B1405" t="s">
        <v>918</v>
      </c>
      <c r="C1405" t="s">
        <v>7694</v>
      </c>
      <c r="D1405" t="s">
        <v>7708</v>
      </c>
      <c r="E1405" t="s">
        <v>9081</v>
      </c>
    </row>
    <row r="1406" spans="1:5">
      <c r="A1406">
        <v>1423</v>
      </c>
      <c r="B1406" t="s">
        <v>3862</v>
      </c>
      <c r="C1406" t="s">
        <v>7705</v>
      </c>
      <c r="D1406" t="s">
        <v>7862</v>
      </c>
      <c r="E1406" t="s">
        <v>9082</v>
      </c>
    </row>
    <row r="1407" spans="1:5">
      <c r="A1407">
        <v>1424</v>
      </c>
      <c r="B1407" t="s">
        <v>208</v>
      </c>
      <c r="C1407" t="s">
        <v>7705</v>
      </c>
      <c r="D1407" t="s">
        <v>7706</v>
      </c>
      <c r="E1407" t="s">
        <v>9083</v>
      </c>
    </row>
    <row r="1408" spans="1:5">
      <c r="A1408">
        <v>1425</v>
      </c>
      <c r="B1408" t="s">
        <v>288</v>
      </c>
      <c r="C1408" t="s">
        <v>7694</v>
      </c>
      <c r="D1408" t="s">
        <v>7708</v>
      </c>
      <c r="E1408" t="s">
        <v>9084</v>
      </c>
    </row>
    <row r="1409" spans="1:5">
      <c r="A1409">
        <v>1426</v>
      </c>
      <c r="B1409" t="s">
        <v>3376</v>
      </c>
      <c r="C1409" t="s">
        <v>7694</v>
      </c>
      <c r="D1409" t="s">
        <v>7714</v>
      </c>
      <c r="E1409" t="s">
        <v>9085</v>
      </c>
    </row>
    <row r="1410" spans="1:5">
      <c r="A1410">
        <v>1427</v>
      </c>
      <c r="B1410" t="s">
        <v>735</v>
      </c>
      <c r="C1410" t="s">
        <v>7694</v>
      </c>
      <c r="D1410" t="s">
        <v>7714</v>
      </c>
      <c r="E1410" t="s">
        <v>9086</v>
      </c>
    </row>
    <row r="1411" spans="1:5">
      <c r="A1411">
        <v>1428</v>
      </c>
      <c r="B1411" t="s">
        <v>133</v>
      </c>
      <c r="C1411" t="s">
        <v>7705</v>
      </c>
      <c r="D1411" t="s">
        <v>7706</v>
      </c>
      <c r="E1411" t="s">
        <v>9087</v>
      </c>
    </row>
    <row r="1412" spans="1:5">
      <c r="A1412">
        <v>1429</v>
      </c>
      <c r="B1412" t="s">
        <v>7584</v>
      </c>
      <c r="C1412" t="s">
        <v>7705</v>
      </c>
      <c r="D1412" t="s">
        <v>7862</v>
      </c>
      <c r="E1412" t="s">
        <v>9088</v>
      </c>
    </row>
    <row r="1413" spans="1:5">
      <c r="A1413">
        <v>1430</v>
      </c>
      <c r="B1413" t="s">
        <v>7585</v>
      </c>
      <c r="C1413" t="s">
        <v>7705</v>
      </c>
      <c r="D1413" t="s">
        <v>7862</v>
      </c>
      <c r="E1413" t="s">
        <v>9089</v>
      </c>
    </row>
    <row r="1414" spans="1:5">
      <c r="A1414">
        <v>1431</v>
      </c>
      <c r="B1414" t="s">
        <v>333</v>
      </c>
      <c r="C1414" t="s">
        <v>7694</v>
      </c>
      <c r="D1414" t="s">
        <v>7703</v>
      </c>
      <c r="E1414" t="s">
        <v>9090</v>
      </c>
    </row>
    <row r="1415" spans="1:5">
      <c r="A1415">
        <v>1432</v>
      </c>
      <c r="B1415" t="s">
        <v>4500</v>
      </c>
      <c r="C1415" t="s">
        <v>7694</v>
      </c>
      <c r="D1415" t="s">
        <v>7714</v>
      </c>
      <c r="E1415" t="s">
        <v>9091</v>
      </c>
    </row>
    <row r="1416" spans="1:5">
      <c r="A1416">
        <v>1433</v>
      </c>
      <c r="B1416" t="s">
        <v>3064</v>
      </c>
      <c r="C1416" t="s">
        <v>7694</v>
      </c>
      <c r="D1416" t="s">
        <v>7714</v>
      </c>
      <c r="E1416" t="s">
        <v>9092</v>
      </c>
    </row>
    <row r="1417" spans="1:5">
      <c r="A1417">
        <v>1434</v>
      </c>
      <c r="B1417" t="s">
        <v>3065</v>
      </c>
      <c r="C1417" t="s">
        <v>7694</v>
      </c>
      <c r="D1417" t="s">
        <v>7714</v>
      </c>
      <c r="E1417" t="s">
        <v>9093</v>
      </c>
    </row>
    <row r="1418" spans="1:5">
      <c r="A1418">
        <v>1435</v>
      </c>
      <c r="B1418" t="s">
        <v>1625</v>
      </c>
      <c r="C1418" t="s">
        <v>7689</v>
      </c>
      <c r="D1418" t="s">
        <v>7701</v>
      </c>
      <c r="E1418" t="s">
        <v>9094</v>
      </c>
    </row>
    <row r="1419" spans="1:5">
      <c r="A1419">
        <v>1437</v>
      </c>
      <c r="B1419" t="s">
        <v>2988</v>
      </c>
      <c r="C1419" t="s">
        <v>7705</v>
      </c>
      <c r="D1419" t="s">
        <v>7706</v>
      </c>
      <c r="E1419" t="s">
        <v>9095</v>
      </c>
    </row>
    <row r="1420" spans="1:5">
      <c r="A1420">
        <v>1438</v>
      </c>
      <c r="B1420" t="s">
        <v>7186</v>
      </c>
      <c r="C1420" t="s">
        <v>7705</v>
      </c>
      <c r="D1420" t="s">
        <v>7706</v>
      </c>
      <c r="E1420" t="s">
        <v>9096</v>
      </c>
    </row>
    <row r="1421" spans="1:5">
      <c r="A1421">
        <v>1439</v>
      </c>
      <c r="B1421" t="s">
        <v>3032</v>
      </c>
      <c r="C1421" t="s">
        <v>7705</v>
      </c>
      <c r="D1421" t="s">
        <v>7706</v>
      </c>
      <c r="E1421" t="s">
        <v>9097</v>
      </c>
    </row>
    <row r="1422" spans="1:5">
      <c r="A1422">
        <v>1440</v>
      </c>
      <c r="B1422" t="s">
        <v>2051</v>
      </c>
      <c r="C1422" t="s">
        <v>7694</v>
      </c>
      <c r="D1422" t="s">
        <v>7839</v>
      </c>
      <c r="E1422" t="s">
        <v>9098</v>
      </c>
    </row>
    <row r="1423" spans="1:5">
      <c r="A1423">
        <v>1441</v>
      </c>
      <c r="B1423" t="s">
        <v>1319</v>
      </c>
      <c r="C1423" t="s">
        <v>7705</v>
      </c>
      <c r="D1423" t="s">
        <v>7728</v>
      </c>
      <c r="E1423" t="s">
        <v>9099</v>
      </c>
    </row>
    <row r="1424" spans="1:5">
      <c r="A1424">
        <v>1442</v>
      </c>
      <c r="B1424" t="s">
        <v>5784</v>
      </c>
      <c r="C1424" t="s">
        <v>7705</v>
      </c>
      <c r="D1424" t="s">
        <v>7728</v>
      </c>
      <c r="E1424" t="s">
        <v>9100</v>
      </c>
    </row>
    <row r="1425" spans="1:5">
      <c r="A1425">
        <v>1443</v>
      </c>
      <c r="B1425" t="s">
        <v>6941</v>
      </c>
      <c r="C1425" t="s">
        <v>7689</v>
      </c>
      <c r="D1425" t="s">
        <v>7692</v>
      </c>
      <c r="E1425" t="s">
        <v>9101</v>
      </c>
    </row>
    <row r="1426" spans="1:5">
      <c r="A1426">
        <v>1444</v>
      </c>
      <c r="B1426" t="s">
        <v>687</v>
      </c>
      <c r="C1426" t="s">
        <v>7694</v>
      </c>
      <c r="D1426" t="s">
        <v>7699</v>
      </c>
      <c r="E1426" t="s">
        <v>9102</v>
      </c>
    </row>
    <row r="1427" spans="1:5">
      <c r="A1427">
        <v>1445</v>
      </c>
      <c r="B1427" t="s">
        <v>1836</v>
      </c>
      <c r="C1427" t="s">
        <v>7705</v>
      </c>
      <c r="D1427" t="s">
        <v>7728</v>
      </c>
      <c r="E1427" t="s">
        <v>9103</v>
      </c>
    </row>
    <row r="1428" spans="1:5">
      <c r="A1428">
        <v>1446</v>
      </c>
      <c r="B1428" t="s">
        <v>3016</v>
      </c>
      <c r="C1428" t="s">
        <v>7694</v>
      </c>
      <c r="D1428" t="s">
        <v>7708</v>
      </c>
      <c r="E1428" t="s">
        <v>9104</v>
      </c>
    </row>
    <row r="1429" spans="1:5">
      <c r="A1429">
        <v>1447</v>
      </c>
      <c r="B1429" t="s">
        <v>2909</v>
      </c>
      <c r="C1429" t="s">
        <v>7694</v>
      </c>
      <c r="D1429" t="s">
        <v>7699</v>
      </c>
      <c r="E1429" t="s">
        <v>9105</v>
      </c>
    </row>
    <row r="1430" spans="1:5">
      <c r="A1430">
        <v>1448</v>
      </c>
      <c r="B1430" t="s">
        <v>567</v>
      </c>
      <c r="C1430" t="s">
        <v>7694</v>
      </c>
      <c r="D1430" t="s">
        <v>7710</v>
      </c>
      <c r="E1430" t="s">
        <v>9106</v>
      </c>
    </row>
    <row r="1431" spans="1:5">
      <c r="A1431">
        <v>1449</v>
      </c>
      <c r="B1431" t="s">
        <v>2106</v>
      </c>
      <c r="C1431" t="s">
        <v>7694</v>
      </c>
      <c r="D1431" t="s">
        <v>7710</v>
      </c>
      <c r="E1431" t="s">
        <v>9107</v>
      </c>
    </row>
    <row r="1432" spans="1:5">
      <c r="A1432">
        <v>1450</v>
      </c>
      <c r="B1432" t="s">
        <v>1091</v>
      </c>
      <c r="C1432" t="s">
        <v>7705</v>
      </c>
      <c r="D1432" t="s">
        <v>7728</v>
      </c>
      <c r="E1432" t="s">
        <v>9108</v>
      </c>
    </row>
    <row r="1433" spans="1:5">
      <c r="A1433">
        <v>1451</v>
      </c>
      <c r="B1433" t="s">
        <v>1822</v>
      </c>
      <c r="C1433" t="s">
        <v>7705</v>
      </c>
      <c r="D1433" t="s">
        <v>7706</v>
      </c>
      <c r="E1433" t="s">
        <v>9109</v>
      </c>
    </row>
    <row r="1434" spans="1:5">
      <c r="A1434">
        <v>1452</v>
      </c>
      <c r="B1434" t="s">
        <v>3713</v>
      </c>
      <c r="C1434" t="s">
        <v>7694</v>
      </c>
      <c r="D1434" t="s">
        <v>7757</v>
      </c>
      <c r="E1434" t="s">
        <v>9110</v>
      </c>
    </row>
    <row r="1435" spans="1:5">
      <c r="A1435">
        <v>1453</v>
      </c>
      <c r="B1435" t="s">
        <v>96</v>
      </c>
      <c r="C1435" t="s">
        <v>7694</v>
      </c>
      <c r="D1435" t="s">
        <v>7714</v>
      </c>
      <c r="E1435" t="s">
        <v>9111</v>
      </c>
    </row>
    <row r="1436" spans="1:5">
      <c r="A1436">
        <v>1454</v>
      </c>
      <c r="B1436" t="s">
        <v>2170</v>
      </c>
      <c r="C1436" t="s">
        <v>7694</v>
      </c>
      <c r="D1436" t="s">
        <v>7714</v>
      </c>
      <c r="E1436" t="s">
        <v>9112</v>
      </c>
    </row>
    <row r="1437" spans="1:5">
      <c r="A1437">
        <v>1455</v>
      </c>
      <c r="B1437" t="s">
        <v>3206</v>
      </c>
      <c r="C1437" t="s">
        <v>7689</v>
      </c>
      <c r="D1437" t="s">
        <v>7701</v>
      </c>
      <c r="E1437" t="s">
        <v>9113</v>
      </c>
    </row>
    <row r="1438" spans="1:5">
      <c r="A1438">
        <v>1456</v>
      </c>
      <c r="B1438" t="s">
        <v>4877</v>
      </c>
      <c r="C1438" t="s">
        <v>7694</v>
      </c>
      <c r="D1438" t="s">
        <v>7714</v>
      </c>
      <c r="E1438" t="s">
        <v>9114</v>
      </c>
    </row>
    <row r="1439" spans="1:5">
      <c r="A1439">
        <v>1457</v>
      </c>
      <c r="B1439" t="s">
        <v>3941</v>
      </c>
      <c r="C1439" t="s">
        <v>7694</v>
      </c>
      <c r="D1439" t="s">
        <v>7714</v>
      </c>
      <c r="E1439" t="s">
        <v>9115</v>
      </c>
    </row>
    <row r="1440" spans="1:5">
      <c r="A1440">
        <v>1458</v>
      </c>
      <c r="B1440" t="s">
        <v>1041</v>
      </c>
      <c r="C1440" t="s">
        <v>7694</v>
      </c>
      <c r="D1440" t="s">
        <v>7714</v>
      </c>
      <c r="E1440" t="s">
        <v>9116</v>
      </c>
    </row>
    <row r="1441" spans="1:5">
      <c r="A1441">
        <v>1459</v>
      </c>
      <c r="B1441" t="s">
        <v>2942</v>
      </c>
      <c r="C1441" t="s">
        <v>7694</v>
      </c>
      <c r="D1441" t="s">
        <v>7699</v>
      </c>
      <c r="E1441" t="s">
        <v>9117</v>
      </c>
    </row>
    <row r="1442" spans="1:5">
      <c r="A1442">
        <v>1460</v>
      </c>
      <c r="B1442" t="s">
        <v>830</v>
      </c>
      <c r="C1442" t="s">
        <v>7694</v>
      </c>
      <c r="D1442" t="s">
        <v>7714</v>
      </c>
      <c r="E1442" t="s">
        <v>9118</v>
      </c>
    </row>
    <row r="1443" spans="1:5">
      <c r="A1443">
        <v>1461</v>
      </c>
      <c r="B1443" t="s">
        <v>2228</v>
      </c>
      <c r="C1443" t="s">
        <v>7689</v>
      </c>
      <c r="D1443" t="s">
        <v>7701</v>
      </c>
      <c r="E1443" t="s">
        <v>9119</v>
      </c>
    </row>
    <row r="1444" spans="1:5">
      <c r="A1444">
        <v>1462</v>
      </c>
      <c r="B1444" t="s">
        <v>5379</v>
      </c>
      <c r="C1444" t="s">
        <v>7689</v>
      </c>
      <c r="D1444" t="s">
        <v>7701</v>
      </c>
      <c r="E1444" t="s">
        <v>9120</v>
      </c>
    </row>
    <row r="1445" spans="1:5">
      <c r="A1445">
        <v>1463</v>
      </c>
      <c r="B1445" t="s">
        <v>1264</v>
      </c>
      <c r="C1445" t="s">
        <v>7705</v>
      </c>
      <c r="D1445" t="s">
        <v>7706</v>
      </c>
      <c r="E1445" t="s">
        <v>9121</v>
      </c>
    </row>
    <row r="1446" spans="1:5">
      <c r="A1446">
        <v>1464</v>
      </c>
      <c r="B1446" t="s">
        <v>143</v>
      </c>
      <c r="C1446" t="s">
        <v>7694</v>
      </c>
      <c r="D1446" t="s">
        <v>7839</v>
      </c>
      <c r="E1446" t="s">
        <v>8035</v>
      </c>
    </row>
    <row r="1447" spans="1:5">
      <c r="A1447">
        <v>1465</v>
      </c>
      <c r="B1447" t="s">
        <v>3098</v>
      </c>
      <c r="C1447" t="s">
        <v>7689</v>
      </c>
      <c r="D1447" t="s">
        <v>7701</v>
      </c>
      <c r="E1447" t="s">
        <v>9122</v>
      </c>
    </row>
    <row r="1448" spans="1:5">
      <c r="A1448">
        <v>1466</v>
      </c>
      <c r="B1448" t="s">
        <v>1544</v>
      </c>
      <c r="C1448" t="s">
        <v>7694</v>
      </c>
      <c r="D1448" t="s">
        <v>7714</v>
      </c>
      <c r="E1448" t="s">
        <v>9123</v>
      </c>
    </row>
    <row r="1449" spans="1:5">
      <c r="A1449">
        <v>1467</v>
      </c>
      <c r="B1449" t="s">
        <v>1667</v>
      </c>
      <c r="C1449" t="s">
        <v>7694</v>
      </c>
      <c r="D1449" t="s">
        <v>7714</v>
      </c>
      <c r="E1449" t="s">
        <v>9124</v>
      </c>
    </row>
    <row r="1450" spans="1:5">
      <c r="A1450">
        <v>1468</v>
      </c>
      <c r="B1450" t="s">
        <v>1668</v>
      </c>
      <c r="C1450" t="s">
        <v>7689</v>
      </c>
      <c r="D1450" t="s">
        <v>7701</v>
      </c>
      <c r="E1450" t="s">
        <v>9125</v>
      </c>
    </row>
    <row r="1451" spans="1:5">
      <c r="A1451">
        <v>1469</v>
      </c>
      <c r="B1451" t="s">
        <v>2960</v>
      </c>
      <c r="C1451" t="s">
        <v>7694</v>
      </c>
      <c r="D1451" t="s">
        <v>7699</v>
      </c>
      <c r="E1451" t="s">
        <v>9126</v>
      </c>
    </row>
    <row r="1452" spans="1:5">
      <c r="A1452">
        <v>1470</v>
      </c>
      <c r="B1452" t="s">
        <v>1510</v>
      </c>
      <c r="C1452" t="s">
        <v>7694</v>
      </c>
      <c r="D1452" t="s">
        <v>7714</v>
      </c>
      <c r="E1452" t="s">
        <v>9127</v>
      </c>
    </row>
    <row r="1453" spans="1:5">
      <c r="A1453">
        <v>1471</v>
      </c>
      <c r="B1453" t="s">
        <v>3736</v>
      </c>
      <c r="C1453" t="s">
        <v>7694</v>
      </c>
      <c r="D1453" t="s">
        <v>7733</v>
      </c>
      <c r="E1453" t="s">
        <v>7859</v>
      </c>
    </row>
    <row r="1454" spans="1:5">
      <c r="A1454">
        <v>1472</v>
      </c>
      <c r="B1454" t="s">
        <v>4407</v>
      </c>
      <c r="C1454" t="s">
        <v>7694</v>
      </c>
      <c r="D1454" t="s">
        <v>7703</v>
      </c>
      <c r="E1454" t="s">
        <v>9128</v>
      </c>
    </row>
    <row r="1455" spans="1:5">
      <c r="A1455">
        <v>1473</v>
      </c>
      <c r="B1455" t="s">
        <v>2328</v>
      </c>
      <c r="C1455" t="s">
        <v>7694</v>
      </c>
      <c r="D1455" t="s">
        <v>7703</v>
      </c>
      <c r="E1455" t="s">
        <v>9129</v>
      </c>
    </row>
    <row r="1456" spans="1:5">
      <c r="A1456">
        <v>1474</v>
      </c>
      <c r="B1456" t="s">
        <v>3926</v>
      </c>
      <c r="C1456" t="s">
        <v>7689</v>
      </c>
      <c r="D1456" t="s">
        <v>7701</v>
      </c>
      <c r="E1456" t="s">
        <v>9130</v>
      </c>
    </row>
    <row r="1457" spans="1:5">
      <c r="A1457">
        <v>1475</v>
      </c>
      <c r="B1457" t="s">
        <v>1163</v>
      </c>
      <c r="C1457" t="s">
        <v>7689</v>
      </c>
      <c r="D1457" t="s">
        <v>7692</v>
      </c>
      <c r="E1457" t="s">
        <v>9131</v>
      </c>
    </row>
    <row r="1458" spans="1:5">
      <c r="A1458">
        <v>1476</v>
      </c>
      <c r="B1458" t="s">
        <v>1120</v>
      </c>
      <c r="C1458" t="s">
        <v>7689</v>
      </c>
      <c r="D1458" t="s">
        <v>7701</v>
      </c>
      <c r="E1458" t="s">
        <v>9132</v>
      </c>
    </row>
    <row r="1459" spans="1:5">
      <c r="A1459">
        <v>1477</v>
      </c>
      <c r="B1459" t="s">
        <v>149</v>
      </c>
      <c r="C1459" t="s">
        <v>7689</v>
      </c>
      <c r="D1459" t="s">
        <v>7701</v>
      </c>
      <c r="E1459" t="s">
        <v>9133</v>
      </c>
    </row>
    <row r="1460" spans="1:5">
      <c r="A1460">
        <v>1478</v>
      </c>
      <c r="B1460" t="s">
        <v>411</v>
      </c>
      <c r="C1460" t="s">
        <v>7694</v>
      </c>
      <c r="D1460" t="s">
        <v>7708</v>
      </c>
      <c r="E1460" t="s">
        <v>9134</v>
      </c>
    </row>
    <row r="1461" spans="1:5">
      <c r="A1461">
        <v>1479</v>
      </c>
      <c r="B1461" t="s">
        <v>1294</v>
      </c>
      <c r="C1461" t="s">
        <v>7689</v>
      </c>
      <c r="D1461" t="s">
        <v>7692</v>
      </c>
      <c r="E1461" t="s">
        <v>9135</v>
      </c>
    </row>
    <row r="1462" spans="1:5">
      <c r="A1462">
        <v>1480</v>
      </c>
      <c r="B1462" t="s">
        <v>1295</v>
      </c>
      <c r="C1462" t="s">
        <v>7689</v>
      </c>
      <c r="D1462" t="s">
        <v>7701</v>
      </c>
      <c r="E1462" t="s">
        <v>9136</v>
      </c>
    </row>
    <row r="1463" spans="1:5">
      <c r="A1463">
        <v>1481</v>
      </c>
      <c r="B1463" t="s">
        <v>1081</v>
      </c>
      <c r="C1463" t="s">
        <v>7705</v>
      </c>
      <c r="D1463" t="s">
        <v>7706</v>
      </c>
      <c r="E1463" t="s">
        <v>9137</v>
      </c>
    </row>
    <row r="1464" spans="1:5">
      <c r="A1464">
        <v>1482</v>
      </c>
      <c r="B1464" t="s">
        <v>381</v>
      </c>
      <c r="C1464" t="s">
        <v>7689</v>
      </c>
      <c r="D1464" t="s">
        <v>7701</v>
      </c>
      <c r="E1464" t="s">
        <v>9138</v>
      </c>
    </row>
    <row r="1465" spans="1:5">
      <c r="A1465">
        <v>1483</v>
      </c>
      <c r="B1465" t="s">
        <v>6434</v>
      </c>
      <c r="C1465" t="s">
        <v>7694</v>
      </c>
      <c r="D1465" t="s">
        <v>7714</v>
      </c>
      <c r="E1465" t="s">
        <v>9139</v>
      </c>
    </row>
    <row r="1466" spans="1:5">
      <c r="A1466">
        <v>1484</v>
      </c>
      <c r="B1466" t="s">
        <v>678</v>
      </c>
      <c r="C1466" t="s">
        <v>7689</v>
      </c>
      <c r="D1466" t="s">
        <v>7692</v>
      </c>
      <c r="E1466" t="s">
        <v>9140</v>
      </c>
    </row>
    <row r="1467" spans="1:5">
      <c r="A1467">
        <v>1485</v>
      </c>
      <c r="B1467" t="s">
        <v>2196</v>
      </c>
      <c r="C1467" t="s">
        <v>7694</v>
      </c>
      <c r="D1467" t="s">
        <v>7714</v>
      </c>
      <c r="E1467" t="s">
        <v>9141</v>
      </c>
    </row>
    <row r="1468" spans="1:5">
      <c r="A1468">
        <v>1486</v>
      </c>
      <c r="B1468" t="s">
        <v>4583</v>
      </c>
      <c r="C1468" t="s">
        <v>7689</v>
      </c>
      <c r="D1468" t="s">
        <v>7701</v>
      </c>
      <c r="E1468" t="s">
        <v>9142</v>
      </c>
    </row>
    <row r="1469" spans="1:5">
      <c r="A1469">
        <v>1488</v>
      </c>
      <c r="B1469" t="s">
        <v>3796</v>
      </c>
      <c r="C1469" t="s">
        <v>7689</v>
      </c>
      <c r="D1469" t="s">
        <v>7701</v>
      </c>
      <c r="E1469" t="s">
        <v>9143</v>
      </c>
    </row>
    <row r="1470" spans="1:5">
      <c r="A1470">
        <v>1489</v>
      </c>
      <c r="B1470" t="s">
        <v>7373</v>
      </c>
      <c r="C1470" t="s">
        <v>7705</v>
      </c>
      <c r="D1470" t="s">
        <v>7862</v>
      </c>
      <c r="E1470" t="s">
        <v>9144</v>
      </c>
    </row>
    <row r="1471" spans="1:5">
      <c r="A1471">
        <v>1490</v>
      </c>
      <c r="B1471" t="s">
        <v>1868</v>
      </c>
      <c r="C1471" t="s">
        <v>7694</v>
      </c>
      <c r="D1471" t="s">
        <v>7708</v>
      </c>
      <c r="E1471" t="s">
        <v>9145</v>
      </c>
    </row>
    <row r="1472" spans="1:5">
      <c r="A1472">
        <v>1491</v>
      </c>
      <c r="B1472" t="s">
        <v>856</v>
      </c>
      <c r="C1472" t="s">
        <v>7694</v>
      </c>
      <c r="D1472" t="s">
        <v>7710</v>
      </c>
      <c r="E1472" t="s">
        <v>9146</v>
      </c>
    </row>
    <row r="1473" spans="1:5">
      <c r="A1473">
        <v>1492</v>
      </c>
      <c r="B1473" t="s">
        <v>3753</v>
      </c>
      <c r="C1473" t="s">
        <v>7694</v>
      </c>
      <c r="D1473" t="s">
        <v>7757</v>
      </c>
      <c r="E1473" t="s">
        <v>9147</v>
      </c>
    </row>
    <row r="1474" spans="1:5">
      <c r="A1474">
        <v>1493</v>
      </c>
      <c r="B1474" t="s">
        <v>1721</v>
      </c>
      <c r="C1474" t="s">
        <v>7694</v>
      </c>
      <c r="D1474" t="s">
        <v>7708</v>
      </c>
      <c r="E1474" t="s">
        <v>9148</v>
      </c>
    </row>
    <row r="1475" spans="1:5">
      <c r="A1475">
        <v>1494</v>
      </c>
      <c r="B1475" t="s">
        <v>1235</v>
      </c>
      <c r="C1475" t="s">
        <v>7694</v>
      </c>
      <c r="D1475" t="s">
        <v>7703</v>
      </c>
      <c r="E1475" t="s">
        <v>9149</v>
      </c>
    </row>
    <row r="1476" spans="1:5">
      <c r="A1476">
        <v>1495</v>
      </c>
      <c r="B1476" t="s">
        <v>1920</v>
      </c>
      <c r="C1476" t="s">
        <v>7689</v>
      </c>
      <c r="D1476" t="s">
        <v>7701</v>
      </c>
      <c r="E1476" t="s">
        <v>9150</v>
      </c>
    </row>
    <row r="1477" spans="1:5">
      <c r="A1477">
        <v>1496</v>
      </c>
      <c r="B1477" t="s">
        <v>2295</v>
      </c>
      <c r="C1477" t="s">
        <v>7694</v>
      </c>
      <c r="D1477" t="s">
        <v>7733</v>
      </c>
      <c r="E1477" t="s">
        <v>9151</v>
      </c>
    </row>
    <row r="1478" spans="1:5">
      <c r="A1478">
        <v>1497</v>
      </c>
      <c r="B1478" t="s">
        <v>2296</v>
      </c>
      <c r="C1478" t="s">
        <v>7689</v>
      </c>
      <c r="D1478" t="s">
        <v>7692</v>
      </c>
      <c r="E1478" t="s">
        <v>9152</v>
      </c>
    </row>
    <row r="1479" spans="1:5">
      <c r="A1479">
        <v>1498</v>
      </c>
      <c r="B1479" t="s">
        <v>1429</v>
      </c>
      <c r="C1479" t="s">
        <v>7694</v>
      </c>
      <c r="D1479" t="s">
        <v>7703</v>
      </c>
      <c r="E1479" t="s">
        <v>9153</v>
      </c>
    </row>
    <row r="1480" spans="1:5">
      <c r="A1480">
        <v>1499</v>
      </c>
      <c r="B1480" t="s">
        <v>1892</v>
      </c>
      <c r="C1480" t="s">
        <v>7689</v>
      </c>
      <c r="D1480" t="s">
        <v>7701</v>
      </c>
      <c r="E1480" t="s">
        <v>9154</v>
      </c>
    </row>
    <row r="1481" spans="1:5">
      <c r="A1481">
        <v>1500</v>
      </c>
      <c r="B1481" t="s">
        <v>1762</v>
      </c>
      <c r="C1481" t="s">
        <v>7689</v>
      </c>
      <c r="D1481" t="s">
        <v>7697</v>
      </c>
      <c r="E1481" t="s">
        <v>9155</v>
      </c>
    </row>
    <row r="1482" spans="1:5">
      <c r="A1482">
        <v>1501</v>
      </c>
      <c r="B1482" t="s">
        <v>3275</v>
      </c>
      <c r="C1482" t="s">
        <v>7705</v>
      </c>
      <c r="D1482" t="s">
        <v>7706</v>
      </c>
      <c r="E1482" t="s">
        <v>9156</v>
      </c>
    </row>
    <row r="1483" spans="1:5">
      <c r="A1483">
        <v>1502</v>
      </c>
      <c r="B1483" t="s">
        <v>2673</v>
      </c>
      <c r="C1483" t="s">
        <v>7705</v>
      </c>
      <c r="D1483" t="s">
        <v>7728</v>
      </c>
      <c r="E1483" t="s">
        <v>9157</v>
      </c>
    </row>
    <row r="1484" spans="1:5">
      <c r="A1484">
        <v>1503</v>
      </c>
      <c r="B1484" t="s">
        <v>3668</v>
      </c>
      <c r="C1484" t="s">
        <v>7705</v>
      </c>
      <c r="D1484" t="s">
        <v>7728</v>
      </c>
      <c r="E1484" t="s">
        <v>9158</v>
      </c>
    </row>
    <row r="1485" spans="1:5">
      <c r="A1485">
        <v>1504</v>
      </c>
      <c r="B1485" t="s">
        <v>3031</v>
      </c>
      <c r="C1485" t="s">
        <v>7694</v>
      </c>
      <c r="D1485" t="s">
        <v>7714</v>
      </c>
      <c r="E1485" t="s">
        <v>9159</v>
      </c>
    </row>
    <row r="1486" spans="1:5">
      <c r="A1486">
        <v>1505</v>
      </c>
      <c r="B1486" t="s">
        <v>6105</v>
      </c>
      <c r="C1486" t="s">
        <v>7689</v>
      </c>
      <c r="D1486" t="s">
        <v>7701</v>
      </c>
      <c r="E1486" t="s">
        <v>9160</v>
      </c>
    </row>
    <row r="1487" spans="1:5">
      <c r="A1487">
        <v>1506</v>
      </c>
      <c r="B1487" t="s">
        <v>2077</v>
      </c>
      <c r="C1487" t="s">
        <v>7705</v>
      </c>
      <c r="D1487" t="s">
        <v>7706</v>
      </c>
      <c r="E1487" t="s">
        <v>9161</v>
      </c>
    </row>
    <row r="1488" spans="1:5">
      <c r="A1488">
        <v>1507</v>
      </c>
      <c r="B1488" t="s">
        <v>1150</v>
      </c>
      <c r="C1488" t="s">
        <v>7694</v>
      </c>
      <c r="D1488" t="s">
        <v>7714</v>
      </c>
      <c r="E1488" t="s">
        <v>9162</v>
      </c>
    </row>
    <row r="1489" spans="1:5">
      <c r="A1489">
        <v>1508</v>
      </c>
      <c r="B1489" t="s">
        <v>243</v>
      </c>
      <c r="C1489" t="s">
        <v>7689</v>
      </c>
      <c r="D1489" t="s">
        <v>7690</v>
      </c>
      <c r="E1489" t="s">
        <v>9163</v>
      </c>
    </row>
    <row r="1490" spans="1:5">
      <c r="A1490">
        <v>1509</v>
      </c>
      <c r="B1490" t="s">
        <v>3278</v>
      </c>
      <c r="C1490" t="s">
        <v>7694</v>
      </c>
      <c r="D1490" t="s">
        <v>7708</v>
      </c>
      <c r="E1490" t="s">
        <v>9164</v>
      </c>
    </row>
    <row r="1491" spans="1:5">
      <c r="A1491">
        <v>1510</v>
      </c>
      <c r="B1491" t="s">
        <v>2279</v>
      </c>
      <c r="C1491" t="s">
        <v>7694</v>
      </c>
      <c r="D1491" t="s">
        <v>7714</v>
      </c>
      <c r="E1491" t="s">
        <v>9165</v>
      </c>
    </row>
    <row r="1492" spans="1:5">
      <c r="A1492">
        <v>1511</v>
      </c>
      <c r="B1492" t="s">
        <v>4046</v>
      </c>
      <c r="C1492" t="s">
        <v>7694</v>
      </c>
      <c r="D1492" t="s">
        <v>7714</v>
      </c>
      <c r="E1492" t="s">
        <v>9166</v>
      </c>
    </row>
    <row r="1493" spans="1:5">
      <c r="A1493">
        <v>1512</v>
      </c>
      <c r="B1493" t="s">
        <v>4522</v>
      </c>
      <c r="C1493" t="s">
        <v>7705</v>
      </c>
      <c r="D1493" t="s">
        <v>7862</v>
      </c>
      <c r="E1493" t="s">
        <v>9167</v>
      </c>
    </row>
    <row r="1494" spans="1:5">
      <c r="A1494">
        <v>1513</v>
      </c>
      <c r="B1494" t="s">
        <v>6071</v>
      </c>
      <c r="C1494" t="s">
        <v>7689</v>
      </c>
      <c r="D1494" t="s">
        <v>7701</v>
      </c>
      <c r="E1494" t="s">
        <v>9168</v>
      </c>
    </row>
    <row r="1495" spans="1:5">
      <c r="A1495">
        <v>1515</v>
      </c>
      <c r="B1495" t="s">
        <v>1943</v>
      </c>
      <c r="C1495" t="s">
        <v>7694</v>
      </c>
      <c r="D1495" t="s">
        <v>7714</v>
      </c>
      <c r="E1495" t="s">
        <v>9169</v>
      </c>
    </row>
    <row r="1496" spans="1:5">
      <c r="A1496">
        <v>1516</v>
      </c>
      <c r="B1496" t="s">
        <v>87</v>
      </c>
      <c r="C1496" t="s">
        <v>7689</v>
      </c>
      <c r="D1496" t="s">
        <v>7701</v>
      </c>
      <c r="E1496" t="s">
        <v>9170</v>
      </c>
    </row>
    <row r="1497" spans="1:5">
      <c r="A1497">
        <v>1517</v>
      </c>
      <c r="B1497" t="s">
        <v>1299</v>
      </c>
      <c r="C1497" t="s">
        <v>7705</v>
      </c>
      <c r="D1497" t="s">
        <v>7706</v>
      </c>
      <c r="E1497" t="s">
        <v>9171</v>
      </c>
    </row>
    <row r="1498" spans="1:5">
      <c r="A1498">
        <v>1518</v>
      </c>
      <c r="B1498" t="s">
        <v>57</v>
      </c>
      <c r="C1498" t="s">
        <v>7689</v>
      </c>
      <c r="D1498" t="s">
        <v>7692</v>
      </c>
      <c r="E1498" t="s">
        <v>9172</v>
      </c>
    </row>
    <row r="1499" spans="1:5">
      <c r="A1499">
        <v>1519</v>
      </c>
      <c r="B1499" t="s">
        <v>3549</v>
      </c>
      <c r="C1499" t="s">
        <v>7705</v>
      </c>
      <c r="D1499" t="s">
        <v>7862</v>
      </c>
      <c r="E1499" t="s">
        <v>9173</v>
      </c>
    </row>
    <row r="1500" spans="1:5">
      <c r="A1500">
        <v>1520</v>
      </c>
      <c r="B1500" t="s">
        <v>484</v>
      </c>
      <c r="C1500" t="s">
        <v>7694</v>
      </c>
      <c r="D1500" t="s">
        <v>7708</v>
      </c>
      <c r="E1500" t="s">
        <v>9174</v>
      </c>
    </row>
    <row r="1501" spans="1:5">
      <c r="A1501">
        <v>1521</v>
      </c>
      <c r="B1501" t="s">
        <v>92</v>
      </c>
      <c r="C1501" t="s">
        <v>7694</v>
      </c>
      <c r="D1501" t="s">
        <v>7708</v>
      </c>
      <c r="E1501" t="s">
        <v>9175</v>
      </c>
    </row>
    <row r="1502" spans="1:5">
      <c r="A1502">
        <v>1522</v>
      </c>
      <c r="B1502" t="s">
        <v>144</v>
      </c>
      <c r="C1502" t="s">
        <v>7694</v>
      </c>
      <c r="D1502" t="s">
        <v>7703</v>
      </c>
      <c r="E1502" t="s">
        <v>9176</v>
      </c>
    </row>
    <row r="1503" spans="1:5">
      <c r="A1503">
        <v>1523</v>
      </c>
      <c r="B1503" t="s">
        <v>4646</v>
      </c>
      <c r="C1503" t="s">
        <v>7705</v>
      </c>
      <c r="D1503" t="s">
        <v>7706</v>
      </c>
      <c r="E1503" t="s">
        <v>9177</v>
      </c>
    </row>
    <row r="1504" spans="1:5">
      <c r="A1504">
        <v>1524</v>
      </c>
      <c r="B1504" t="s">
        <v>1332</v>
      </c>
      <c r="C1504" t="s">
        <v>7694</v>
      </c>
      <c r="D1504" t="s">
        <v>7703</v>
      </c>
      <c r="E1504" t="s">
        <v>9178</v>
      </c>
    </row>
    <row r="1505" spans="1:5">
      <c r="A1505">
        <v>1525</v>
      </c>
      <c r="B1505" t="s">
        <v>3992</v>
      </c>
      <c r="C1505" t="s">
        <v>7694</v>
      </c>
      <c r="D1505" t="s">
        <v>7733</v>
      </c>
      <c r="E1505" t="s">
        <v>7859</v>
      </c>
    </row>
    <row r="1506" spans="1:5">
      <c r="A1506">
        <v>1526</v>
      </c>
      <c r="B1506" t="s">
        <v>1732</v>
      </c>
      <c r="C1506" t="s">
        <v>7694</v>
      </c>
      <c r="D1506" t="s">
        <v>7708</v>
      </c>
      <c r="E1506" t="s">
        <v>9179</v>
      </c>
    </row>
    <row r="1507" spans="1:5">
      <c r="A1507">
        <v>1527</v>
      </c>
      <c r="B1507" t="s">
        <v>2848</v>
      </c>
      <c r="C1507" t="s">
        <v>7694</v>
      </c>
      <c r="D1507" t="s">
        <v>7699</v>
      </c>
      <c r="E1507" t="s">
        <v>9180</v>
      </c>
    </row>
    <row r="1508" spans="1:5">
      <c r="A1508">
        <v>1528</v>
      </c>
      <c r="B1508" t="s">
        <v>4526</v>
      </c>
      <c r="C1508" t="s">
        <v>7694</v>
      </c>
      <c r="D1508" t="s">
        <v>7757</v>
      </c>
      <c r="E1508" t="s">
        <v>9181</v>
      </c>
    </row>
    <row r="1509" spans="1:5">
      <c r="A1509">
        <v>1529</v>
      </c>
      <c r="B1509" t="s">
        <v>4305</v>
      </c>
      <c r="C1509" t="s">
        <v>7705</v>
      </c>
      <c r="D1509" t="s">
        <v>7706</v>
      </c>
      <c r="E1509" t="s">
        <v>9182</v>
      </c>
    </row>
    <row r="1510" spans="1:5">
      <c r="A1510">
        <v>1530</v>
      </c>
      <c r="B1510" t="s">
        <v>4025</v>
      </c>
      <c r="C1510" t="s">
        <v>7694</v>
      </c>
      <c r="D1510" t="s">
        <v>7695</v>
      </c>
      <c r="E1510" t="s">
        <v>9183</v>
      </c>
    </row>
    <row r="1511" spans="1:5">
      <c r="A1511">
        <v>1531</v>
      </c>
      <c r="B1511" t="s">
        <v>4223</v>
      </c>
      <c r="C1511" t="s">
        <v>7705</v>
      </c>
      <c r="D1511" t="s">
        <v>7728</v>
      </c>
      <c r="E1511" t="s">
        <v>9184</v>
      </c>
    </row>
    <row r="1512" spans="1:5">
      <c r="A1512">
        <v>1532</v>
      </c>
      <c r="B1512" t="s">
        <v>1557</v>
      </c>
      <c r="C1512" t="s">
        <v>7694</v>
      </c>
      <c r="D1512" t="s">
        <v>7733</v>
      </c>
      <c r="E1512" t="s">
        <v>9185</v>
      </c>
    </row>
    <row r="1513" spans="1:5">
      <c r="A1513">
        <v>1533</v>
      </c>
      <c r="B1513" t="s">
        <v>5291</v>
      </c>
      <c r="C1513" t="s">
        <v>7694</v>
      </c>
      <c r="D1513" t="s">
        <v>7839</v>
      </c>
      <c r="E1513" t="s">
        <v>9186</v>
      </c>
    </row>
    <row r="1514" spans="1:5">
      <c r="A1514">
        <v>1534</v>
      </c>
      <c r="B1514" t="s">
        <v>1156</v>
      </c>
      <c r="C1514" t="s">
        <v>7694</v>
      </c>
      <c r="D1514" t="s">
        <v>7699</v>
      </c>
      <c r="E1514" t="s">
        <v>9187</v>
      </c>
    </row>
    <row r="1515" spans="1:5">
      <c r="A1515">
        <v>1535</v>
      </c>
      <c r="B1515" t="s">
        <v>415</v>
      </c>
      <c r="C1515" t="s">
        <v>7705</v>
      </c>
      <c r="D1515" t="s">
        <v>7706</v>
      </c>
      <c r="E1515" t="s">
        <v>9188</v>
      </c>
    </row>
    <row r="1516" spans="1:5">
      <c r="A1516">
        <v>1536</v>
      </c>
      <c r="B1516" t="s">
        <v>817</v>
      </c>
      <c r="C1516" t="s">
        <v>7705</v>
      </c>
      <c r="D1516" t="s">
        <v>7706</v>
      </c>
      <c r="E1516" t="s">
        <v>9189</v>
      </c>
    </row>
    <row r="1517" spans="1:5">
      <c r="A1517">
        <v>1537</v>
      </c>
      <c r="B1517" t="s">
        <v>506</v>
      </c>
      <c r="C1517" t="s">
        <v>7694</v>
      </c>
      <c r="D1517" t="s">
        <v>7703</v>
      </c>
      <c r="E1517" t="s">
        <v>9190</v>
      </c>
    </row>
    <row r="1518" spans="1:5">
      <c r="A1518">
        <v>1538</v>
      </c>
      <c r="B1518" t="s">
        <v>1158</v>
      </c>
      <c r="C1518" t="s">
        <v>7694</v>
      </c>
      <c r="D1518" t="s">
        <v>7714</v>
      </c>
      <c r="E1518" t="s">
        <v>9191</v>
      </c>
    </row>
    <row r="1519" spans="1:5">
      <c r="A1519">
        <v>1539</v>
      </c>
      <c r="B1519" t="s">
        <v>1212</v>
      </c>
      <c r="C1519" t="s">
        <v>7705</v>
      </c>
      <c r="D1519" t="s">
        <v>7706</v>
      </c>
      <c r="E1519" t="s">
        <v>9192</v>
      </c>
    </row>
    <row r="1520" spans="1:5">
      <c r="A1520">
        <v>1540</v>
      </c>
      <c r="B1520" t="s">
        <v>3759</v>
      </c>
      <c r="C1520" t="s">
        <v>7694</v>
      </c>
      <c r="D1520" t="s">
        <v>7710</v>
      </c>
      <c r="E1520" t="s">
        <v>9193</v>
      </c>
    </row>
    <row r="1521" spans="1:5">
      <c r="A1521">
        <v>1541</v>
      </c>
      <c r="B1521" t="s">
        <v>4559</v>
      </c>
      <c r="C1521" t="s">
        <v>7705</v>
      </c>
      <c r="D1521" t="s">
        <v>7728</v>
      </c>
      <c r="E1521" t="s">
        <v>9194</v>
      </c>
    </row>
    <row r="1522" spans="1:5">
      <c r="A1522">
        <v>1542</v>
      </c>
      <c r="B1522" t="s">
        <v>1972</v>
      </c>
      <c r="C1522" t="s">
        <v>7705</v>
      </c>
      <c r="D1522" t="s">
        <v>7862</v>
      </c>
      <c r="E1522" t="s">
        <v>9195</v>
      </c>
    </row>
    <row r="1523" spans="1:5">
      <c r="A1523">
        <v>1543</v>
      </c>
      <c r="B1523" t="s">
        <v>6889</v>
      </c>
      <c r="C1523" t="s">
        <v>7705</v>
      </c>
      <c r="D1523" t="s">
        <v>7706</v>
      </c>
      <c r="E1523" t="s">
        <v>9196</v>
      </c>
    </row>
    <row r="1524" spans="1:5">
      <c r="A1524">
        <v>1544</v>
      </c>
      <c r="B1524" t="s">
        <v>1583</v>
      </c>
      <c r="C1524" t="s">
        <v>7694</v>
      </c>
      <c r="D1524" t="s">
        <v>7714</v>
      </c>
      <c r="E1524" t="s">
        <v>9197</v>
      </c>
    </row>
    <row r="1525" spans="1:5">
      <c r="A1525">
        <v>1545</v>
      </c>
      <c r="B1525" t="s">
        <v>256</v>
      </c>
      <c r="C1525" t="s">
        <v>7705</v>
      </c>
      <c r="D1525" t="s">
        <v>7728</v>
      </c>
      <c r="E1525" t="s">
        <v>9198</v>
      </c>
    </row>
    <row r="1526" spans="1:5">
      <c r="A1526">
        <v>1546</v>
      </c>
      <c r="B1526" t="s">
        <v>416</v>
      </c>
      <c r="C1526" t="s">
        <v>7689</v>
      </c>
      <c r="D1526" t="s">
        <v>7701</v>
      </c>
      <c r="E1526" t="s">
        <v>9199</v>
      </c>
    </row>
    <row r="1527" spans="1:5">
      <c r="A1527">
        <v>1547</v>
      </c>
      <c r="B1527" t="s">
        <v>2593</v>
      </c>
      <c r="C1527" t="s">
        <v>7689</v>
      </c>
      <c r="D1527" t="s">
        <v>7701</v>
      </c>
      <c r="E1527" t="s">
        <v>9200</v>
      </c>
    </row>
    <row r="1528" spans="1:5">
      <c r="A1528">
        <v>1548</v>
      </c>
      <c r="B1528" t="s">
        <v>1674</v>
      </c>
      <c r="C1528" t="s">
        <v>7694</v>
      </c>
      <c r="D1528" t="s">
        <v>7708</v>
      </c>
      <c r="E1528" t="s">
        <v>9201</v>
      </c>
    </row>
    <row r="1529" spans="1:5">
      <c r="A1529">
        <v>1549</v>
      </c>
      <c r="B1529" t="s">
        <v>969</v>
      </c>
      <c r="C1529" t="s">
        <v>7694</v>
      </c>
      <c r="D1529" t="s">
        <v>7710</v>
      </c>
      <c r="E1529" t="s">
        <v>9202</v>
      </c>
    </row>
    <row r="1530" spans="1:5">
      <c r="A1530">
        <v>1550</v>
      </c>
      <c r="B1530" t="s">
        <v>5763</v>
      </c>
      <c r="C1530" t="s">
        <v>7689</v>
      </c>
      <c r="D1530" t="s">
        <v>7690</v>
      </c>
      <c r="E1530" t="s">
        <v>9203</v>
      </c>
    </row>
    <row r="1531" spans="1:5">
      <c r="A1531">
        <v>1551</v>
      </c>
      <c r="B1531" t="s">
        <v>3082</v>
      </c>
      <c r="C1531" t="s">
        <v>7689</v>
      </c>
      <c r="D1531" t="s">
        <v>7697</v>
      </c>
      <c r="E1531" t="s">
        <v>9204</v>
      </c>
    </row>
    <row r="1532" spans="1:5">
      <c r="A1532">
        <v>1552</v>
      </c>
      <c r="B1532" t="s">
        <v>3947</v>
      </c>
      <c r="C1532" t="s">
        <v>7689</v>
      </c>
      <c r="D1532" t="s">
        <v>7701</v>
      </c>
      <c r="E1532" t="s">
        <v>9205</v>
      </c>
    </row>
    <row r="1533" spans="1:5">
      <c r="A1533">
        <v>1553</v>
      </c>
      <c r="B1533" t="s">
        <v>834</v>
      </c>
      <c r="C1533" t="s">
        <v>7689</v>
      </c>
      <c r="D1533" t="s">
        <v>7690</v>
      </c>
      <c r="E1533" t="s">
        <v>9206</v>
      </c>
    </row>
    <row r="1534" spans="1:5">
      <c r="A1534">
        <v>1555</v>
      </c>
      <c r="B1534" t="s">
        <v>3656</v>
      </c>
      <c r="C1534" t="s">
        <v>7694</v>
      </c>
      <c r="D1534" t="s">
        <v>7714</v>
      </c>
      <c r="E1534" t="s">
        <v>9207</v>
      </c>
    </row>
    <row r="1535" spans="1:5">
      <c r="A1535">
        <v>1556</v>
      </c>
      <c r="B1535" t="s">
        <v>310</v>
      </c>
      <c r="C1535" t="s">
        <v>7689</v>
      </c>
      <c r="D1535" t="s">
        <v>7701</v>
      </c>
      <c r="E1535" t="s">
        <v>9208</v>
      </c>
    </row>
    <row r="1536" spans="1:5">
      <c r="A1536">
        <v>1557</v>
      </c>
      <c r="B1536" t="s">
        <v>2373</v>
      </c>
      <c r="C1536" t="s">
        <v>7689</v>
      </c>
      <c r="D1536" t="s">
        <v>7692</v>
      </c>
      <c r="E1536" t="s">
        <v>9209</v>
      </c>
    </row>
    <row r="1537" spans="1:5">
      <c r="A1537">
        <v>1558</v>
      </c>
      <c r="B1537" t="s">
        <v>3196</v>
      </c>
      <c r="C1537" t="s">
        <v>7689</v>
      </c>
      <c r="D1537" t="s">
        <v>7701</v>
      </c>
      <c r="E1537" t="s">
        <v>9210</v>
      </c>
    </row>
    <row r="1538" spans="1:5">
      <c r="A1538">
        <v>1559</v>
      </c>
      <c r="B1538" t="s">
        <v>2930</v>
      </c>
      <c r="C1538" t="s">
        <v>7694</v>
      </c>
      <c r="D1538" t="s">
        <v>7714</v>
      </c>
      <c r="E1538" t="s">
        <v>9211</v>
      </c>
    </row>
    <row r="1539" spans="1:5">
      <c r="A1539">
        <v>1560</v>
      </c>
      <c r="B1539" t="s">
        <v>594</v>
      </c>
      <c r="C1539" t="s">
        <v>7689</v>
      </c>
      <c r="D1539" t="s">
        <v>7701</v>
      </c>
      <c r="E1539" t="s">
        <v>9212</v>
      </c>
    </row>
    <row r="1540" spans="1:5">
      <c r="A1540">
        <v>1561</v>
      </c>
      <c r="B1540" t="s">
        <v>2179</v>
      </c>
      <c r="C1540" t="s">
        <v>7705</v>
      </c>
      <c r="D1540" t="s">
        <v>7706</v>
      </c>
      <c r="E1540" t="s">
        <v>9213</v>
      </c>
    </row>
    <row r="1541" spans="1:5">
      <c r="A1541">
        <v>1562</v>
      </c>
      <c r="B1541" t="s">
        <v>1498</v>
      </c>
      <c r="C1541" t="s">
        <v>7694</v>
      </c>
      <c r="D1541" t="s">
        <v>7703</v>
      </c>
      <c r="E1541" t="s">
        <v>9214</v>
      </c>
    </row>
    <row r="1542" spans="1:5">
      <c r="A1542">
        <v>1563</v>
      </c>
      <c r="B1542" t="s">
        <v>2003</v>
      </c>
      <c r="C1542" t="s">
        <v>7694</v>
      </c>
      <c r="D1542" t="s">
        <v>7714</v>
      </c>
      <c r="E1542" t="s">
        <v>9215</v>
      </c>
    </row>
    <row r="1543" spans="1:5">
      <c r="A1543">
        <v>1564</v>
      </c>
      <c r="B1543" t="s">
        <v>4098</v>
      </c>
      <c r="C1543" t="s">
        <v>7694</v>
      </c>
      <c r="D1543" t="s">
        <v>7714</v>
      </c>
      <c r="E1543" t="s">
        <v>9216</v>
      </c>
    </row>
    <row r="1544" spans="1:5">
      <c r="A1544">
        <v>1565</v>
      </c>
      <c r="B1544" t="s">
        <v>1873</v>
      </c>
      <c r="C1544" t="s">
        <v>7705</v>
      </c>
      <c r="D1544" t="s">
        <v>7728</v>
      </c>
      <c r="E1544" t="s">
        <v>9217</v>
      </c>
    </row>
    <row r="1545" spans="1:5">
      <c r="A1545">
        <v>1566</v>
      </c>
      <c r="B1545" t="s">
        <v>2062</v>
      </c>
      <c r="C1545" t="s">
        <v>7705</v>
      </c>
      <c r="D1545" t="s">
        <v>7728</v>
      </c>
      <c r="E1545" t="s">
        <v>9218</v>
      </c>
    </row>
    <row r="1546" spans="1:5">
      <c r="A1546">
        <v>1567</v>
      </c>
      <c r="B1546" t="s">
        <v>3900</v>
      </c>
      <c r="C1546" t="s">
        <v>7689</v>
      </c>
      <c r="D1546" t="s">
        <v>7690</v>
      </c>
      <c r="E1546" t="s">
        <v>9219</v>
      </c>
    </row>
    <row r="1547" spans="1:5">
      <c r="A1547">
        <v>1568</v>
      </c>
      <c r="B1547" t="s">
        <v>2425</v>
      </c>
      <c r="C1547" t="s">
        <v>7689</v>
      </c>
      <c r="D1547" t="s">
        <v>7690</v>
      </c>
      <c r="E1547" t="s">
        <v>9220</v>
      </c>
    </row>
    <row r="1548" spans="1:5">
      <c r="A1548">
        <v>1569</v>
      </c>
      <c r="B1548" t="s">
        <v>4221</v>
      </c>
      <c r="C1548" t="s">
        <v>7705</v>
      </c>
      <c r="D1548" t="s">
        <v>7706</v>
      </c>
      <c r="E1548" t="s">
        <v>9221</v>
      </c>
    </row>
    <row r="1549" spans="1:5">
      <c r="A1549">
        <v>1570</v>
      </c>
      <c r="B1549" t="s">
        <v>511</v>
      </c>
      <c r="C1549" t="s">
        <v>7694</v>
      </c>
      <c r="D1549" t="s">
        <v>7708</v>
      </c>
      <c r="E1549" t="s">
        <v>9222</v>
      </c>
    </row>
    <row r="1550" spans="1:5">
      <c r="A1550">
        <v>1571</v>
      </c>
      <c r="B1550" t="s">
        <v>6026</v>
      </c>
      <c r="C1550" t="s">
        <v>7705</v>
      </c>
      <c r="D1550" t="s">
        <v>7862</v>
      </c>
      <c r="E1550" t="s">
        <v>9223</v>
      </c>
    </row>
    <row r="1551" spans="1:5">
      <c r="A1551">
        <v>1572</v>
      </c>
      <c r="B1551" t="s">
        <v>199</v>
      </c>
      <c r="C1551" t="s">
        <v>7694</v>
      </c>
      <c r="D1551" t="s">
        <v>7710</v>
      </c>
      <c r="E1551" t="s">
        <v>9224</v>
      </c>
    </row>
    <row r="1552" spans="1:5">
      <c r="A1552">
        <v>1573</v>
      </c>
      <c r="B1552" t="s">
        <v>1617</v>
      </c>
      <c r="C1552" t="s">
        <v>7694</v>
      </c>
      <c r="D1552" t="s">
        <v>7695</v>
      </c>
      <c r="E1552" t="s">
        <v>9225</v>
      </c>
    </row>
    <row r="1553" spans="1:5">
      <c r="A1553">
        <v>1574</v>
      </c>
      <c r="B1553" t="s">
        <v>2484</v>
      </c>
      <c r="C1553" t="s">
        <v>7705</v>
      </c>
      <c r="D1553" t="s">
        <v>7706</v>
      </c>
      <c r="E1553" t="s">
        <v>9226</v>
      </c>
    </row>
    <row r="1554" spans="1:5">
      <c r="A1554">
        <v>1575</v>
      </c>
      <c r="B1554" t="s">
        <v>672</v>
      </c>
      <c r="C1554" t="s">
        <v>7694</v>
      </c>
      <c r="D1554" t="s">
        <v>7714</v>
      </c>
      <c r="E1554" t="s">
        <v>9227</v>
      </c>
    </row>
    <row r="1555" spans="1:5">
      <c r="A1555">
        <v>1576</v>
      </c>
      <c r="B1555" t="s">
        <v>2615</v>
      </c>
      <c r="C1555" t="s">
        <v>7694</v>
      </c>
      <c r="D1555" t="s">
        <v>7714</v>
      </c>
      <c r="E1555" t="s">
        <v>9228</v>
      </c>
    </row>
    <row r="1556" spans="1:5">
      <c r="A1556">
        <v>1578</v>
      </c>
      <c r="B1556" t="s">
        <v>2688</v>
      </c>
      <c r="C1556" t="s">
        <v>7694</v>
      </c>
      <c r="D1556" t="s">
        <v>7703</v>
      </c>
      <c r="E1556" t="s">
        <v>8475</v>
      </c>
    </row>
    <row r="1557" spans="1:5">
      <c r="A1557">
        <v>1579</v>
      </c>
      <c r="B1557" t="s">
        <v>2177</v>
      </c>
      <c r="C1557" t="s">
        <v>7694</v>
      </c>
      <c r="D1557" t="s">
        <v>7699</v>
      </c>
      <c r="E1557" t="s">
        <v>9229</v>
      </c>
    </row>
    <row r="1558" spans="1:5">
      <c r="A1558">
        <v>1581</v>
      </c>
      <c r="B1558" t="s">
        <v>2394</v>
      </c>
      <c r="C1558" t="s">
        <v>7705</v>
      </c>
      <c r="D1558" t="s">
        <v>7728</v>
      </c>
      <c r="E1558" t="s">
        <v>9230</v>
      </c>
    </row>
    <row r="1559" spans="1:5">
      <c r="A1559">
        <v>1582</v>
      </c>
      <c r="B1559" t="s">
        <v>957</v>
      </c>
      <c r="C1559" t="s">
        <v>7705</v>
      </c>
      <c r="D1559" t="s">
        <v>7706</v>
      </c>
      <c r="E1559" t="s">
        <v>9231</v>
      </c>
    </row>
    <row r="1560" spans="1:5">
      <c r="A1560">
        <v>1583</v>
      </c>
      <c r="B1560" t="s">
        <v>1642</v>
      </c>
      <c r="C1560" t="s">
        <v>7694</v>
      </c>
      <c r="D1560" t="s">
        <v>7714</v>
      </c>
      <c r="E1560" t="s">
        <v>9232</v>
      </c>
    </row>
    <row r="1561" spans="1:5">
      <c r="A1561">
        <v>1585</v>
      </c>
      <c r="B1561" t="s">
        <v>2267</v>
      </c>
      <c r="C1561" t="s">
        <v>7694</v>
      </c>
      <c r="D1561" t="s">
        <v>7703</v>
      </c>
      <c r="E1561" t="s">
        <v>9233</v>
      </c>
    </row>
    <row r="1562" spans="1:5">
      <c r="A1562">
        <v>1586</v>
      </c>
      <c r="B1562" t="s">
        <v>3939</v>
      </c>
      <c r="C1562" t="s">
        <v>7694</v>
      </c>
      <c r="D1562" t="s">
        <v>7703</v>
      </c>
      <c r="E1562" t="s">
        <v>9234</v>
      </c>
    </row>
    <row r="1563" spans="1:5">
      <c r="A1563">
        <v>1587</v>
      </c>
      <c r="B1563" t="s">
        <v>1653</v>
      </c>
      <c r="C1563" t="s">
        <v>7694</v>
      </c>
      <c r="D1563" t="s">
        <v>7708</v>
      </c>
      <c r="E1563" t="s">
        <v>9235</v>
      </c>
    </row>
    <row r="1564" spans="1:5">
      <c r="A1564">
        <v>1589</v>
      </c>
      <c r="B1564" t="s">
        <v>2528</v>
      </c>
      <c r="C1564" t="s">
        <v>7694</v>
      </c>
      <c r="D1564" t="s">
        <v>7839</v>
      </c>
      <c r="E1564" t="s">
        <v>9236</v>
      </c>
    </row>
    <row r="1565" spans="1:5">
      <c r="A1565">
        <v>1590</v>
      </c>
      <c r="B1565" t="s">
        <v>543</v>
      </c>
      <c r="C1565" t="s">
        <v>7705</v>
      </c>
      <c r="D1565" t="s">
        <v>7728</v>
      </c>
      <c r="E1565" t="s">
        <v>9237</v>
      </c>
    </row>
    <row r="1566" spans="1:5">
      <c r="A1566">
        <v>1591</v>
      </c>
      <c r="B1566" t="s">
        <v>2365</v>
      </c>
      <c r="C1566" t="s">
        <v>7705</v>
      </c>
      <c r="D1566" t="s">
        <v>7728</v>
      </c>
      <c r="E1566" t="s">
        <v>9238</v>
      </c>
    </row>
    <row r="1567" spans="1:5">
      <c r="A1567">
        <v>1592</v>
      </c>
      <c r="B1567" t="s">
        <v>178</v>
      </c>
      <c r="C1567" t="s">
        <v>7689</v>
      </c>
      <c r="D1567" t="s">
        <v>7701</v>
      </c>
      <c r="E1567" t="s">
        <v>9239</v>
      </c>
    </row>
    <row r="1568" spans="1:5">
      <c r="A1568">
        <v>1593</v>
      </c>
      <c r="B1568" t="s">
        <v>736</v>
      </c>
      <c r="C1568" t="s">
        <v>7694</v>
      </c>
      <c r="D1568" t="s">
        <v>7839</v>
      </c>
      <c r="E1568" t="s">
        <v>9240</v>
      </c>
    </row>
    <row r="1569" spans="1:5">
      <c r="A1569">
        <v>1594</v>
      </c>
      <c r="B1569" t="s">
        <v>2640</v>
      </c>
      <c r="C1569" t="s">
        <v>7694</v>
      </c>
      <c r="D1569" t="s">
        <v>7839</v>
      </c>
      <c r="E1569" t="s">
        <v>9241</v>
      </c>
    </row>
    <row r="1570" spans="1:5">
      <c r="A1570">
        <v>1595</v>
      </c>
      <c r="B1570" t="s">
        <v>570</v>
      </c>
      <c r="C1570" t="s">
        <v>7694</v>
      </c>
      <c r="D1570" t="s">
        <v>7695</v>
      </c>
      <c r="E1570" t="s">
        <v>9242</v>
      </c>
    </row>
    <row r="1571" spans="1:5">
      <c r="A1571">
        <v>1596</v>
      </c>
      <c r="B1571" t="s">
        <v>375</v>
      </c>
      <c r="C1571" t="s">
        <v>7694</v>
      </c>
      <c r="D1571" t="s">
        <v>7699</v>
      </c>
      <c r="E1571" t="s">
        <v>9243</v>
      </c>
    </row>
    <row r="1572" spans="1:5">
      <c r="A1572">
        <v>1597</v>
      </c>
      <c r="B1572" t="s">
        <v>3582</v>
      </c>
      <c r="C1572" t="s">
        <v>7694</v>
      </c>
      <c r="D1572" t="s">
        <v>7695</v>
      </c>
      <c r="E1572" t="s">
        <v>9244</v>
      </c>
    </row>
    <row r="1573" spans="1:5">
      <c r="A1573">
        <v>1598</v>
      </c>
      <c r="B1573" t="s">
        <v>429</v>
      </c>
      <c r="C1573" t="s">
        <v>7694</v>
      </c>
      <c r="D1573" t="s">
        <v>7703</v>
      </c>
      <c r="E1573" t="s">
        <v>9245</v>
      </c>
    </row>
    <row r="1574" spans="1:5">
      <c r="A1574">
        <v>1599</v>
      </c>
      <c r="B1574" t="s">
        <v>2552</v>
      </c>
      <c r="C1574" t="s">
        <v>7705</v>
      </c>
      <c r="D1574" t="s">
        <v>8013</v>
      </c>
      <c r="E1574" t="s">
        <v>9246</v>
      </c>
    </row>
    <row r="1575" spans="1:5">
      <c r="A1575">
        <v>1600</v>
      </c>
      <c r="B1575" t="s">
        <v>4146</v>
      </c>
      <c r="C1575" t="s">
        <v>7689</v>
      </c>
      <c r="D1575" t="s">
        <v>7701</v>
      </c>
      <c r="E1575" t="s">
        <v>9247</v>
      </c>
    </row>
    <row r="1576" spans="1:5">
      <c r="A1576">
        <v>1601</v>
      </c>
      <c r="B1576" t="s">
        <v>7151</v>
      </c>
      <c r="C1576" t="s">
        <v>7694</v>
      </c>
      <c r="D1576" t="s">
        <v>7699</v>
      </c>
      <c r="E1576" t="s">
        <v>9248</v>
      </c>
    </row>
    <row r="1577" spans="1:5">
      <c r="A1577">
        <v>1602</v>
      </c>
      <c r="B1577" t="s">
        <v>3229</v>
      </c>
      <c r="C1577" t="s">
        <v>7705</v>
      </c>
      <c r="D1577" t="s">
        <v>7728</v>
      </c>
      <c r="E1577" t="s">
        <v>9249</v>
      </c>
    </row>
    <row r="1578" spans="1:5">
      <c r="A1578">
        <v>1603</v>
      </c>
      <c r="B1578" t="s">
        <v>4630</v>
      </c>
      <c r="C1578" t="s">
        <v>7694</v>
      </c>
      <c r="D1578" t="s">
        <v>7839</v>
      </c>
      <c r="E1578" t="s">
        <v>9250</v>
      </c>
    </row>
    <row r="1579" spans="1:5">
      <c r="A1579">
        <v>1604</v>
      </c>
      <c r="B1579" t="s">
        <v>6075</v>
      </c>
      <c r="C1579" t="s">
        <v>7705</v>
      </c>
      <c r="D1579" t="s">
        <v>7706</v>
      </c>
      <c r="E1579" t="s">
        <v>9251</v>
      </c>
    </row>
    <row r="1580" spans="1:5">
      <c r="A1580">
        <v>1605</v>
      </c>
      <c r="B1580" t="s">
        <v>769</v>
      </c>
      <c r="C1580" t="s">
        <v>7689</v>
      </c>
      <c r="D1580" t="s">
        <v>7692</v>
      </c>
      <c r="E1580" t="s">
        <v>9252</v>
      </c>
    </row>
    <row r="1581" spans="1:5">
      <c r="A1581">
        <v>1606</v>
      </c>
      <c r="B1581" t="s">
        <v>435</v>
      </c>
      <c r="C1581" t="s">
        <v>7694</v>
      </c>
      <c r="D1581" t="s">
        <v>7757</v>
      </c>
      <c r="E1581" t="s">
        <v>9253</v>
      </c>
    </row>
    <row r="1582" spans="1:5">
      <c r="A1582">
        <v>1607</v>
      </c>
      <c r="B1582" t="s">
        <v>3854</v>
      </c>
      <c r="C1582" t="s">
        <v>7705</v>
      </c>
      <c r="D1582" t="s">
        <v>7728</v>
      </c>
      <c r="E1582" t="s">
        <v>9254</v>
      </c>
    </row>
    <row r="1583" spans="1:5">
      <c r="A1583">
        <v>1608</v>
      </c>
      <c r="B1583" t="s">
        <v>107</v>
      </c>
      <c r="C1583" t="s">
        <v>7694</v>
      </c>
      <c r="D1583" t="s">
        <v>7708</v>
      </c>
      <c r="E1583" t="s">
        <v>9255</v>
      </c>
    </row>
    <row r="1584" spans="1:5">
      <c r="A1584">
        <v>1609</v>
      </c>
      <c r="B1584" t="s">
        <v>1469</v>
      </c>
      <c r="C1584" t="s">
        <v>7689</v>
      </c>
      <c r="D1584" t="s">
        <v>7697</v>
      </c>
      <c r="E1584" t="s">
        <v>9256</v>
      </c>
    </row>
    <row r="1585" spans="1:5">
      <c r="A1585">
        <v>1610</v>
      </c>
      <c r="B1585" t="s">
        <v>1693</v>
      </c>
      <c r="C1585" t="s">
        <v>7694</v>
      </c>
      <c r="D1585" t="s">
        <v>7703</v>
      </c>
      <c r="E1585" t="s">
        <v>9257</v>
      </c>
    </row>
    <row r="1586" spans="1:5">
      <c r="A1586">
        <v>1611</v>
      </c>
      <c r="B1586" t="s">
        <v>2253</v>
      </c>
      <c r="C1586" t="s">
        <v>7689</v>
      </c>
      <c r="D1586" t="s">
        <v>7692</v>
      </c>
      <c r="E1586" t="s">
        <v>9258</v>
      </c>
    </row>
    <row r="1587" spans="1:5">
      <c r="A1587">
        <v>1612</v>
      </c>
      <c r="B1587" t="s">
        <v>2028</v>
      </c>
      <c r="C1587" t="s">
        <v>7689</v>
      </c>
      <c r="D1587" t="s">
        <v>7692</v>
      </c>
      <c r="E1587" t="s">
        <v>9259</v>
      </c>
    </row>
    <row r="1588" spans="1:5">
      <c r="A1588">
        <v>1613</v>
      </c>
      <c r="B1588" t="s">
        <v>3710</v>
      </c>
      <c r="C1588" t="s">
        <v>7694</v>
      </c>
      <c r="D1588" t="s">
        <v>7695</v>
      </c>
      <c r="E1588" t="s">
        <v>9260</v>
      </c>
    </row>
    <row r="1589" spans="1:5">
      <c r="A1589">
        <v>1614</v>
      </c>
      <c r="B1589" t="s">
        <v>1867</v>
      </c>
      <c r="C1589" t="s">
        <v>7694</v>
      </c>
      <c r="D1589" t="s">
        <v>7714</v>
      </c>
      <c r="E1589" t="s">
        <v>9261</v>
      </c>
    </row>
    <row r="1590" spans="1:5">
      <c r="A1590">
        <v>1616</v>
      </c>
      <c r="B1590" t="s">
        <v>3173</v>
      </c>
      <c r="C1590" t="s">
        <v>7694</v>
      </c>
      <c r="D1590" t="s">
        <v>7714</v>
      </c>
      <c r="E1590" t="s">
        <v>9262</v>
      </c>
    </row>
    <row r="1591" spans="1:5">
      <c r="A1591">
        <v>1617</v>
      </c>
      <c r="B1591" t="s">
        <v>7288</v>
      </c>
      <c r="C1591" t="s">
        <v>7705</v>
      </c>
      <c r="D1591" t="s">
        <v>7728</v>
      </c>
      <c r="E1591" t="s">
        <v>9263</v>
      </c>
    </row>
    <row r="1592" spans="1:5">
      <c r="A1592">
        <v>1618</v>
      </c>
      <c r="B1592" t="s">
        <v>4392</v>
      </c>
      <c r="C1592" t="s">
        <v>7694</v>
      </c>
      <c r="D1592" t="s">
        <v>7839</v>
      </c>
      <c r="E1592" t="s">
        <v>9264</v>
      </c>
    </row>
    <row r="1593" spans="1:5">
      <c r="A1593">
        <v>1619</v>
      </c>
      <c r="B1593" t="s">
        <v>2125</v>
      </c>
      <c r="C1593" t="s">
        <v>7694</v>
      </c>
      <c r="D1593" t="s">
        <v>7708</v>
      </c>
      <c r="E1593" t="s">
        <v>9265</v>
      </c>
    </row>
    <row r="1594" spans="1:5">
      <c r="A1594">
        <v>1620</v>
      </c>
      <c r="B1594" t="s">
        <v>3145</v>
      </c>
      <c r="C1594" t="s">
        <v>7689</v>
      </c>
      <c r="D1594" t="s">
        <v>7701</v>
      </c>
      <c r="E1594" t="s">
        <v>9266</v>
      </c>
    </row>
    <row r="1595" spans="1:5">
      <c r="A1595">
        <v>1621</v>
      </c>
      <c r="B1595" t="s">
        <v>690</v>
      </c>
      <c r="C1595" t="s">
        <v>7705</v>
      </c>
      <c r="D1595" t="s">
        <v>7728</v>
      </c>
      <c r="E1595" t="s">
        <v>9267</v>
      </c>
    </row>
    <row r="1596" spans="1:5">
      <c r="A1596">
        <v>1622</v>
      </c>
      <c r="B1596" t="s">
        <v>3771</v>
      </c>
      <c r="C1596" t="s">
        <v>7705</v>
      </c>
      <c r="D1596" t="s">
        <v>7706</v>
      </c>
      <c r="E1596" t="s">
        <v>9268</v>
      </c>
    </row>
    <row r="1597" spans="1:5">
      <c r="A1597">
        <v>1623</v>
      </c>
      <c r="B1597" t="s">
        <v>2134</v>
      </c>
      <c r="C1597" t="s">
        <v>7694</v>
      </c>
      <c r="D1597" t="s">
        <v>7708</v>
      </c>
      <c r="E1597" t="s">
        <v>9269</v>
      </c>
    </row>
    <row r="1598" spans="1:5">
      <c r="A1598">
        <v>1624</v>
      </c>
      <c r="B1598" t="s">
        <v>1774</v>
      </c>
      <c r="C1598" t="s">
        <v>7694</v>
      </c>
      <c r="D1598" t="s">
        <v>7703</v>
      </c>
      <c r="E1598" t="s">
        <v>9270</v>
      </c>
    </row>
    <row r="1599" spans="1:5">
      <c r="A1599">
        <v>1625</v>
      </c>
      <c r="B1599" t="s">
        <v>4015</v>
      </c>
      <c r="C1599" t="s">
        <v>7689</v>
      </c>
      <c r="D1599" t="s">
        <v>7701</v>
      </c>
      <c r="E1599" t="s">
        <v>9271</v>
      </c>
    </row>
    <row r="1600" spans="1:5">
      <c r="A1600">
        <v>1626</v>
      </c>
      <c r="B1600" t="s">
        <v>2396</v>
      </c>
      <c r="C1600" t="s">
        <v>7689</v>
      </c>
      <c r="D1600" t="s">
        <v>7701</v>
      </c>
      <c r="E1600" t="s">
        <v>9272</v>
      </c>
    </row>
    <row r="1601" spans="1:5">
      <c r="A1601">
        <v>1627</v>
      </c>
      <c r="B1601" t="s">
        <v>347</v>
      </c>
      <c r="C1601" t="s">
        <v>7705</v>
      </c>
      <c r="D1601" t="s">
        <v>7728</v>
      </c>
      <c r="E1601" t="s">
        <v>9273</v>
      </c>
    </row>
    <row r="1602" spans="1:5">
      <c r="A1602">
        <v>1628</v>
      </c>
      <c r="B1602" t="s">
        <v>2260</v>
      </c>
      <c r="C1602" t="s">
        <v>7705</v>
      </c>
      <c r="D1602" t="s">
        <v>7728</v>
      </c>
      <c r="E1602" t="s">
        <v>9274</v>
      </c>
    </row>
    <row r="1603" spans="1:5">
      <c r="A1603">
        <v>1629</v>
      </c>
      <c r="B1603" t="s">
        <v>2463</v>
      </c>
      <c r="C1603" t="s">
        <v>7689</v>
      </c>
      <c r="D1603" t="s">
        <v>7690</v>
      </c>
      <c r="E1603" t="s">
        <v>9275</v>
      </c>
    </row>
    <row r="1604" spans="1:5">
      <c r="A1604">
        <v>1630</v>
      </c>
      <c r="B1604" t="s">
        <v>3147</v>
      </c>
      <c r="C1604" t="s">
        <v>7705</v>
      </c>
      <c r="D1604" t="s">
        <v>7706</v>
      </c>
      <c r="E1604" t="s">
        <v>9276</v>
      </c>
    </row>
    <row r="1605" spans="1:5">
      <c r="A1605">
        <v>1631</v>
      </c>
      <c r="B1605" t="s">
        <v>2836</v>
      </c>
      <c r="C1605" t="s">
        <v>7694</v>
      </c>
      <c r="D1605" t="s">
        <v>7714</v>
      </c>
      <c r="E1605" t="s">
        <v>9277</v>
      </c>
    </row>
    <row r="1606" spans="1:5">
      <c r="A1606">
        <v>1632</v>
      </c>
      <c r="B1606" t="s">
        <v>2539</v>
      </c>
      <c r="C1606" t="s">
        <v>7694</v>
      </c>
      <c r="D1606" t="s">
        <v>7714</v>
      </c>
      <c r="E1606" t="s">
        <v>9278</v>
      </c>
    </row>
    <row r="1607" spans="1:5">
      <c r="A1607">
        <v>1633</v>
      </c>
      <c r="B1607" t="s">
        <v>4806</v>
      </c>
      <c r="C1607" t="s">
        <v>7694</v>
      </c>
      <c r="D1607" t="s">
        <v>7703</v>
      </c>
      <c r="E1607" t="s">
        <v>9279</v>
      </c>
    </row>
    <row r="1608" spans="1:5">
      <c r="A1608">
        <v>1634</v>
      </c>
      <c r="B1608" t="s">
        <v>2030</v>
      </c>
      <c r="C1608" t="s">
        <v>7694</v>
      </c>
      <c r="D1608" t="s">
        <v>7733</v>
      </c>
      <c r="E1608" t="s">
        <v>7859</v>
      </c>
    </row>
    <row r="1609" spans="1:5">
      <c r="A1609">
        <v>1635</v>
      </c>
      <c r="B1609" t="s">
        <v>5447</v>
      </c>
      <c r="C1609" t="s">
        <v>7705</v>
      </c>
      <c r="D1609" t="s">
        <v>7706</v>
      </c>
      <c r="E1609" t="s">
        <v>9280</v>
      </c>
    </row>
    <row r="1610" spans="1:5">
      <c r="A1610">
        <v>1636</v>
      </c>
      <c r="B1610" t="s">
        <v>4138</v>
      </c>
      <c r="C1610" t="s">
        <v>7689</v>
      </c>
      <c r="D1610" t="s">
        <v>7701</v>
      </c>
      <c r="E1610" t="s">
        <v>9281</v>
      </c>
    </row>
    <row r="1611" spans="1:5">
      <c r="A1611">
        <v>1637</v>
      </c>
      <c r="B1611" t="s">
        <v>3321</v>
      </c>
      <c r="C1611" t="s">
        <v>7694</v>
      </c>
      <c r="D1611" t="s">
        <v>7703</v>
      </c>
      <c r="E1611" t="s">
        <v>9282</v>
      </c>
    </row>
    <row r="1612" spans="1:5">
      <c r="A1612">
        <v>1638</v>
      </c>
      <c r="B1612" t="s">
        <v>1996</v>
      </c>
      <c r="C1612" t="s">
        <v>7694</v>
      </c>
      <c r="D1612" t="s">
        <v>7714</v>
      </c>
      <c r="E1612" t="s">
        <v>9283</v>
      </c>
    </row>
    <row r="1613" spans="1:5">
      <c r="A1613">
        <v>1639</v>
      </c>
      <c r="B1613" t="s">
        <v>4022</v>
      </c>
      <c r="C1613" t="s">
        <v>7689</v>
      </c>
      <c r="D1613" t="s">
        <v>7701</v>
      </c>
      <c r="E1613" t="s">
        <v>9284</v>
      </c>
    </row>
    <row r="1614" spans="1:5">
      <c r="A1614">
        <v>1640</v>
      </c>
      <c r="B1614" t="s">
        <v>941</v>
      </c>
      <c r="C1614" t="s">
        <v>7694</v>
      </c>
      <c r="D1614" t="s">
        <v>7710</v>
      </c>
      <c r="E1614" t="s">
        <v>9285</v>
      </c>
    </row>
    <row r="1615" spans="1:5">
      <c r="A1615">
        <v>1641</v>
      </c>
      <c r="B1615" t="s">
        <v>821</v>
      </c>
      <c r="C1615" t="s">
        <v>7689</v>
      </c>
      <c r="D1615" t="s">
        <v>7701</v>
      </c>
      <c r="E1615" t="s">
        <v>9286</v>
      </c>
    </row>
    <row r="1616" spans="1:5">
      <c r="A1616">
        <v>1642</v>
      </c>
      <c r="B1616" t="s">
        <v>6588</v>
      </c>
      <c r="C1616" t="s">
        <v>7694</v>
      </c>
      <c r="D1616" t="s">
        <v>7703</v>
      </c>
      <c r="E1616" t="s">
        <v>9287</v>
      </c>
    </row>
    <row r="1617" spans="1:5">
      <c r="A1617">
        <v>1643</v>
      </c>
      <c r="B1617" t="s">
        <v>1676</v>
      </c>
      <c r="C1617" t="s">
        <v>7705</v>
      </c>
      <c r="D1617" t="s">
        <v>7728</v>
      </c>
      <c r="E1617" t="s">
        <v>9288</v>
      </c>
    </row>
    <row r="1618" spans="1:5">
      <c r="A1618">
        <v>1644</v>
      </c>
      <c r="B1618" t="s">
        <v>5441</v>
      </c>
      <c r="C1618" t="s">
        <v>7705</v>
      </c>
      <c r="D1618" t="s">
        <v>7862</v>
      </c>
      <c r="E1618" t="s">
        <v>9289</v>
      </c>
    </row>
    <row r="1619" spans="1:5">
      <c r="A1619">
        <v>1645</v>
      </c>
      <c r="B1619" t="s">
        <v>1526</v>
      </c>
      <c r="C1619" t="s">
        <v>7705</v>
      </c>
      <c r="D1619" t="s">
        <v>7728</v>
      </c>
      <c r="E1619" t="s">
        <v>9290</v>
      </c>
    </row>
    <row r="1620" spans="1:5">
      <c r="A1620">
        <v>1646</v>
      </c>
      <c r="B1620" t="s">
        <v>2935</v>
      </c>
      <c r="C1620" t="s">
        <v>7689</v>
      </c>
      <c r="D1620" t="s">
        <v>7701</v>
      </c>
      <c r="E1620" t="s">
        <v>9291</v>
      </c>
    </row>
    <row r="1621" spans="1:5">
      <c r="A1621">
        <v>1647</v>
      </c>
      <c r="B1621" t="s">
        <v>2487</v>
      </c>
      <c r="C1621" t="s">
        <v>7694</v>
      </c>
      <c r="D1621" t="s">
        <v>7714</v>
      </c>
      <c r="E1621" t="s">
        <v>9292</v>
      </c>
    </row>
    <row r="1622" spans="1:5">
      <c r="A1622">
        <v>1648</v>
      </c>
      <c r="B1622" t="s">
        <v>513</v>
      </c>
      <c r="C1622" t="s">
        <v>7705</v>
      </c>
      <c r="D1622" t="s">
        <v>7706</v>
      </c>
      <c r="E1622" t="s">
        <v>9293</v>
      </c>
    </row>
    <row r="1623" spans="1:5">
      <c r="A1623">
        <v>1649</v>
      </c>
      <c r="B1623" t="s">
        <v>3997</v>
      </c>
      <c r="C1623" t="s">
        <v>7694</v>
      </c>
      <c r="D1623" t="s">
        <v>7695</v>
      </c>
      <c r="E1623" t="s">
        <v>9294</v>
      </c>
    </row>
    <row r="1624" spans="1:5">
      <c r="A1624">
        <v>1650</v>
      </c>
      <c r="B1624" t="s">
        <v>3648</v>
      </c>
      <c r="C1624" t="s">
        <v>7694</v>
      </c>
      <c r="D1624" t="s">
        <v>7703</v>
      </c>
      <c r="E1624" t="s">
        <v>8750</v>
      </c>
    </row>
    <row r="1625" spans="1:5">
      <c r="A1625">
        <v>1651</v>
      </c>
      <c r="B1625" t="s">
        <v>5028</v>
      </c>
      <c r="C1625" t="s">
        <v>7705</v>
      </c>
      <c r="D1625" t="s">
        <v>7706</v>
      </c>
      <c r="E1625" t="s">
        <v>9295</v>
      </c>
    </row>
    <row r="1626" spans="1:5">
      <c r="A1626">
        <v>1652</v>
      </c>
      <c r="B1626" t="s">
        <v>7238</v>
      </c>
      <c r="C1626" t="s">
        <v>7689</v>
      </c>
      <c r="D1626" t="s">
        <v>7690</v>
      </c>
      <c r="E1626" t="s">
        <v>9296</v>
      </c>
    </row>
    <row r="1627" spans="1:5">
      <c r="A1627">
        <v>1653</v>
      </c>
      <c r="B1627" t="s">
        <v>634</v>
      </c>
      <c r="C1627" t="s">
        <v>7694</v>
      </c>
      <c r="D1627" t="s">
        <v>7708</v>
      </c>
      <c r="E1627" t="s">
        <v>9297</v>
      </c>
    </row>
    <row r="1628" spans="1:5">
      <c r="A1628">
        <v>1654</v>
      </c>
      <c r="B1628" t="s">
        <v>3038</v>
      </c>
      <c r="C1628" t="s">
        <v>7694</v>
      </c>
      <c r="D1628" t="s">
        <v>7710</v>
      </c>
      <c r="E1628" t="s">
        <v>9298</v>
      </c>
    </row>
    <row r="1629" spans="1:5">
      <c r="A1629">
        <v>1655</v>
      </c>
      <c r="B1629" t="s">
        <v>1766</v>
      </c>
      <c r="C1629" t="s">
        <v>7689</v>
      </c>
      <c r="D1629" t="s">
        <v>7690</v>
      </c>
      <c r="E1629" t="s">
        <v>9299</v>
      </c>
    </row>
    <row r="1630" spans="1:5">
      <c r="A1630">
        <v>1656</v>
      </c>
      <c r="B1630" t="s">
        <v>2433</v>
      </c>
      <c r="C1630" t="s">
        <v>7705</v>
      </c>
      <c r="D1630" t="s">
        <v>7728</v>
      </c>
      <c r="E1630" t="s">
        <v>9300</v>
      </c>
    </row>
    <row r="1631" spans="1:5">
      <c r="A1631">
        <v>1657</v>
      </c>
      <c r="B1631" t="s">
        <v>5494</v>
      </c>
      <c r="C1631" t="s">
        <v>7705</v>
      </c>
      <c r="D1631" t="s">
        <v>7862</v>
      </c>
      <c r="E1631" t="s">
        <v>9301</v>
      </c>
    </row>
    <row r="1632" spans="1:5">
      <c r="A1632">
        <v>1658</v>
      </c>
      <c r="B1632" t="s">
        <v>3820</v>
      </c>
      <c r="C1632" t="s">
        <v>7694</v>
      </c>
      <c r="D1632" t="s">
        <v>7703</v>
      </c>
      <c r="E1632" t="s">
        <v>9302</v>
      </c>
    </row>
    <row r="1633" spans="1:5">
      <c r="A1633">
        <v>1659</v>
      </c>
      <c r="B1633" t="s">
        <v>2950</v>
      </c>
      <c r="C1633" t="s">
        <v>7689</v>
      </c>
      <c r="D1633" t="s">
        <v>7692</v>
      </c>
      <c r="E1633" t="s">
        <v>9303</v>
      </c>
    </row>
    <row r="1634" spans="1:5">
      <c r="A1634">
        <v>1660</v>
      </c>
      <c r="B1634" t="s">
        <v>4118</v>
      </c>
      <c r="C1634" t="s">
        <v>7689</v>
      </c>
      <c r="D1634" t="s">
        <v>7690</v>
      </c>
      <c r="E1634" t="s">
        <v>9304</v>
      </c>
    </row>
    <row r="1635" spans="1:5">
      <c r="A1635">
        <v>1661</v>
      </c>
      <c r="B1635" t="s">
        <v>4570</v>
      </c>
      <c r="C1635" t="s">
        <v>7694</v>
      </c>
      <c r="D1635" t="s">
        <v>7714</v>
      </c>
      <c r="E1635" t="s">
        <v>9305</v>
      </c>
    </row>
    <row r="1636" spans="1:5">
      <c r="A1636">
        <v>1662</v>
      </c>
      <c r="B1636" t="s">
        <v>6281</v>
      </c>
      <c r="C1636" t="s">
        <v>7694</v>
      </c>
      <c r="D1636" t="s">
        <v>7714</v>
      </c>
      <c r="E1636" t="s">
        <v>9306</v>
      </c>
    </row>
    <row r="1637" spans="1:5">
      <c r="A1637">
        <v>1663</v>
      </c>
      <c r="B1637" t="s">
        <v>1211</v>
      </c>
      <c r="C1637" t="s">
        <v>7694</v>
      </c>
      <c r="D1637" t="s">
        <v>7714</v>
      </c>
      <c r="E1637" t="s">
        <v>9307</v>
      </c>
    </row>
    <row r="1638" spans="1:5">
      <c r="A1638">
        <v>1664</v>
      </c>
      <c r="B1638" t="s">
        <v>3700</v>
      </c>
      <c r="C1638" t="s">
        <v>7694</v>
      </c>
      <c r="D1638" t="s">
        <v>7708</v>
      </c>
      <c r="E1638" t="s">
        <v>9308</v>
      </c>
    </row>
    <row r="1639" spans="1:5">
      <c r="A1639">
        <v>1665</v>
      </c>
      <c r="B1639" t="s">
        <v>6822</v>
      </c>
      <c r="C1639" t="s">
        <v>7694</v>
      </c>
      <c r="D1639" t="s">
        <v>7733</v>
      </c>
      <c r="E1639" t="s">
        <v>9309</v>
      </c>
    </row>
    <row r="1640" spans="1:5">
      <c r="A1640">
        <v>1666</v>
      </c>
      <c r="B1640" t="s">
        <v>3548</v>
      </c>
      <c r="C1640" t="s">
        <v>7689</v>
      </c>
      <c r="D1640" t="s">
        <v>7690</v>
      </c>
      <c r="E1640" t="s">
        <v>9310</v>
      </c>
    </row>
    <row r="1641" spans="1:5">
      <c r="A1641">
        <v>1667</v>
      </c>
      <c r="B1641" t="s">
        <v>3109</v>
      </c>
      <c r="C1641" t="s">
        <v>7705</v>
      </c>
      <c r="D1641" t="s">
        <v>7862</v>
      </c>
      <c r="E1641" t="s">
        <v>9311</v>
      </c>
    </row>
    <row r="1642" spans="1:5">
      <c r="A1642">
        <v>1668</v>
      </c>
      <c r="B1642" t="s">
        <v>5769</v>
      </c>
      <c r="C1642" t="s">
        <v>7689</v>
      </c>
      <c r="D1642" t="s">
        <v>7701</v>
      </c>
      <c r="E1642" t="s">
        <v>9312</v>
      </c>
    </row>
    <row r="1643" spans="1:5">
      <c r="A1643">
        <v>1669</v>
      </c>
      <c r="B1643" t="s">
        <v>444</v>
      </c>
      <c r="C1643" t="s">
        <v>7694</v>
      </c>
      <c r="D1643" t="s">
        <v>7714</v>
      </c>
      <c r="E1643" t="s">
        <v>9313</v>
      </c>
    </row>
    <row r="1644" spans="1:5">
      <c r="A1644">
        <v>1670</v>
      </c>
      <c r="B1644" t="s">
        <v>2533</v>
      </c>
      <c r="C1644" t="s">
        <v>7694</v>
      </c>
      <c r="D1644" t="s">
        <v>7703</v>
      </c>
      <c r="E1644" t="s">
        <v>9314</v>
      </c>
    </row>
    <row r="1645" spans="1:5">
      <c r="A1645">
        <v>1671</v>
      </c>
      <c r="B1645" t="s">
        <v>3590</v>
      </c>
      <c r="C1645" t="s">
        <v>7694</v>
      </c>
      <c r="D1645" t="s">
        <v>7703</v>
      </c>
      <c r="E1645" t="s">
        <v>9315</v>
      </c>
    </row>
    <row r="1646" spans="1:5">
      <c r="A1646">
        <v>1672</v>
      </c>
      <c r="B1646" t="s">
        <v>4441</v>
      </c>
      <c r="C1646" t="s">
        <v>7694</v>
      </c>
      <c r="D1646" t="s">
        <v>7710</v>
      </c>
      <c r="E1646" t="s">
        <v>8068</v>
      </c>
    </row>
    <row r="1647" spans="1:5">
      <c r="A1647">
        <v>1673</v>
      </c>
      <c r="B1647" t="s">
        <v>1009</v>
      </c>
      <c r="C1647" t="s">
        <v>7694</v>
      </c>
      <c r="D1647" t="s">
        <v>7708</v>
      </c>
      <c r="E1647" t="s">
        <v>9316</v>
      </c>
    </row>
    <row r="1648" spans="1:5">
      <c r="A1648">
        <v>1674</v>
      </c>
      <c r="B1648" t="s">
        <v>1913</v>
      </c>
      <c r="C1648" t="s">
        <v>7705</v>
      </c>
      <c r="D1648" t="s">
        <v>7862</v>
      </c>
      <c r="E1648" t="s">
        <v>9317</v>
      </c>
    </row>
    <row r="1649" spans="1:5">
      <c r="A1649">
        <v>1675</v>
      </c>
      <c r="B1649" t="s">
        <v>1167</v>
      </c>
      <c r="C1649" t="s">
        <v>7694</v>
      </c>
      <c r="D1649" t="s">
        <v>7695</v>
      </c>
      <c r="E1649" t="s">
        <v>9318</v>
      </c>
    </row>
    <row r="1650" spans="1:5">
      <c r="A1650">
        <v>1676</v>
      </c>
      <c r="B1650" t="s">
        <v>6955</v>
      </c>
      <c r="C1650" t="s">
        <v>7705</v>
      </c>
      <c r="D1650" t="s">
        <v>7862</v>
      </c>
      <c r="E1650" t="s">
        <v>9319</v>
      </c>
    </row>
    <row r="1651" spans="1:5">
      <c r="A1651">
        <v>1677</v>
      </c>
      <c r="B1651" t="s">
        <v>631</v>
      </c>
      <c r="C1651" t="s">
        <v>7689</v>
      </c>
      <c r="D1651" t="s">
        <v>7701</v>
      </c>
      <c r="E1651" t="s">
        <v>9320</v>
      </c>
    </row>
    <row r="1652" spans="1:5">
      <c r="A1652">
        <v>1678</v>
      </c>
      <c r="B1652" t="s">
        <v>1930</v>
      </c>
      <c r="C1652" t="s">
        <v>7694</v>
      </c>
      <c r="D1652" t="s">
        <v>7714</v>
      </c>
      <c r="E1652" t="s">
        <v>9321</v>
      </c>
    </row>
    <row r="1653" spans="1:5">
      <c r="A1653">
        <v>1679</v>
      </c>
      <c r="B1653" t="s">
        <v>152</v>
      </c>
      <c r="C1653" t="s">
        <v>7705</v>
      </c>
      <c r="D1653" t="s">
        <v>7728</v>
      </c>
      <c r="E1653" t="s">
        <v>9322</v>
      </c>
    </row>
    <row r="1654" spans="1:5">
      <c r="A1654">
        <v>1680</v>
      </c>
      <c r="B1654" t="s">
        <v>1637</v>
      </c>
      <c r="C1654" t="s">
        <v>7694</v>
      </c>
      <c r="D1654" t="s">
        <v>7733</v>
      </c>
      <c r="E1654" t="s">
        <v>9323</v>
      </c>
    </row>
    <row r="1655" spans="1:5">
      <c r="A1655">
        <v>1681</v>
      </c>
      <c r="B1655" t="s">
        <v>739</v>
      </c>
      <c r="C1655" t="s">
        <v>7689</v>
      </c>
      <c r="D1655" t="s">
        <v>7701</v>
      </c>
      <c r="E1655" t="s">
        <v>9324</v>
      </c>
    </row>
    <row r="1656" spans="1:5">
      <c r="A1656">
        <v>1682</v>
      </c>
      <c r="B1656" t="s">
        <v>1474</v>
      </c>
      <c r="C1656" t="s">
        <v>7694</v>
      </c>
      <c r="D1656" t="s">
        <v>7714</v>
      </c>
      <c r="E1656" t="s">
        <v>7738</v>
      </c>
    </row>
    <row r="1657" spans="1:5">
      <c r="A1657">
        <v>1683</v>
      </c>
      <c r="B1657" t="s">
        <v>1437</v>
      </c>
      <c r="C1657" t="s">
        <v>7694</v>
      </c>
      <c r="D1657" t="s">
        <v>7695</v>
      </c>
      <c r="E1657" t="s">
        <v>9325</v>
      </c>
    </row>
    <row r="1658" spans="1:5">
      <c r="A1658">
        <v>1684</v>
      </c>
      <c r="B1658" t="s">
        <v>4276</v>
      </c>
      <c r="C1658" t="s">
        <v>7694</v>
      </c>
      <c r="D1658" t="s">
        <v>7710</v>
      </c>
      <c r="E1658" t="s">
        <v>9326</v>
      </c>
    </row>
    <row r="1659" spans="1:5">
      <c r="A1659">
        <v>1685</v>
      </c>
      <c r="B1659" t="s">
        <v>6214</v>
      </c>
      <c r="C1659" t="s">
        <v>7689</v>
      </c>
      <c r="D1659" t="s">
        <v>7690</v>
      </c>
      <c r="E1659" t="s">
        <v>9327</v>
      </c>
    </row>
    <row r="1660" spans="1:5">
      <c r="A1660">
        <v>1686</v>
      </c>
      <c r="B1660" t="s">
        <v>2175</v>
      </c>
      <c r="C1660" t="s">
        <v>7694</v>
      </c>
      <c r="D1660" t="s">
        <v>7703</v>
      </c>
      <c r="E1660" t="s">
        <v>9328</v>
      </c>
    </row>
    <row r="1661" spans="1:5">
      <c r="A1661">
        <v>1687</v>
      </c>
      <c r="B1661" t="s">
        <v>783</v>
      </c>
      <c r="C1661" t="s">
        <v>7689</v>
      </c>
      <c r="D1661" t="s">
        <v>7690</v>
      </c>
      <c r="E1661" t="s">
        <v>9329</v>
      </c>
    </row>
    <row r="1662" spans="1:5">
      <c r="A1662">
        <v>1688</v>
      </c>
      <c r="B1662" t="s">
        <v>4325</v>
      </c>
      <c r="C1662" t="s">
        <v>7689</v>
      </c>
      <c r="D1662" t="s">
        <v>7697</v>
      </c>
      <c r="E1662" t="s">
        <v>9330</v>
      </c>
    </row>
    <row r="1663" spans="1:5">
      <c r="A1663">
        <v>1689</v>
      </c>
      <c r="B1663" t="s">
        <v>5236</v>
      </c>
      <c r="C1663" t="s">
        <v>7694</v>
      </c>
      <c r="D1663" t="s">
        <v>7703</v>
      </c>
      <c r="E1663" t="s">
        <v>9331</v>
      </c>
    </row>
    <row r="1664" spans="1:5">
      <c r="A1664">
        <v>1690</v>
      </c>
      <c r="B1664" t="s">
        <v>3345</v>
      </c>
      <c r="C1664" t="s">
        <v>7694</v>
      </c>
      <c r="D1664" t="s">
        <v>7699</v>
      </c>
      <c r="E1664" t="s">
        <v>9332</v>
      </c>
    </row>
    <row r="1665" spans="1:5">
      <c r="A1665">
        <v>1691</v>
      </c>
      <c r="B1665" t="s">
        <v>971</v>
      </c>
      <c r="C1665" t="s">
        <v>7694</v>
      </c>
      <c r="D1665" t="s">
        <v>7703</v>
      </c>
      <c r="E1665" t="s">
        <v>9333</v>
      </c>
    </row>
    <row r="1666" spans="1:5">
      <c r="A1666">
        <v>1692</v>
      </c>
      <c r="B1666" t="s">
        <v>4772</v>
      </c>
      <c r="C1666" t="s">
        <v>7694</v>
      </c>
      <c r="D1666" t="s">
        <v>7733</v>
      </c>
      <c r="E1666" t="s">
        <v>9334</v>
      </c>
    </row>
    <row r="1667" spans="1:5">
      <c r="A1667">
        <v>1693</v>
      </c>
      <c r="B1667" t="s">
        <v>601</v>
      </c>
      <c r="C1667" t="s">
        <v>7694</v>
      </c>
      <c r="D1667" t="s">
        <v>7714</v>
      </c>
      <c r="E1667" t="s">
        <v>9335</v>
      </c>
    </row>
    <row r="1668" spans="1:5">
      <c r="A1668">
        <v>1694</v>
      </c>
      <c r="B1668" t="s">
        <v>1995</v>
      </c>
      <c r="C1668" t="s">
        <v>7689</v>
      </c>
      <c r="D1668" t="s">
        <v>7697</v>
      </c>
      <c r="E1668" t="s">
        <v>9336</v>
      </c>
    </row>
    <row r="1669" spans="1:5">
      <c r="A1669">
        <v>1695</v>
      </c>
      <c r="B1669" t="s">
        <v>1690</v>
      </c>
      <c r="C1669" t="s">
        <v>7694</v>
      </c>
      <c r="D1669" t="s">
        <v>7699</v>
      </c>
      <c r="E1669" t="s">
        <v>9337</v>
      </c>
    </row>
    <row r="1670" spans="1:5">
      <c r="A1670">
        <v>1696</v>
      </c>
      <c r="B1670" t="s">
        <v>5634</v>
      </c>
      <c r="C1670" t="s">
        <v>7694</v>
      </c>
      <c r="D1670" t="s">
        <v>7714</v>
      </c>
      <c r="E1670" t="s">
        <v>9338</v>
      </c>
    </row>
    <row r="1671" spans="1:5">
      <c r="A1671">
        <v>1697</v>
      </c>
      <c r="B1671" t="s">
        <v>4409</v>
      </c>
      <c r="C1671" t="s">
        <v>7694</v>
      </c>
      <c r="D1671" t="s">
        <v>7714</v>
      </c>
      <c r="E1671" t="s">
        <v>9339</v>
      </c>
    </row>
    <row r="1672" spans="1:5">
      <c r="A1672">
        <v>1698</v>
      </c>
      <c r="B1672" t="s">
        <v>784</v>
      </c>
      <c r="C1672" t="s">
        <v>7705</v>
      </c>
      <c r="D1672" t="s">
        <v>7706</v>
      </c>
      <c r="E1672" t="s">
        <v>9340</v>
      </c>
    </row>
    <row r="1673" spans="1:5">
      <c r="A1673">
        <v>1699</v>
      </c>
      <c r="B1673" t="s">
        <v>2159</v>
      </c>
      <c r="C1673" t="s">
        <v>7694</v>
      </c>
      <c r="D1673" t="s">
        <v>7714</v>
      </c>
      <c r="E1673" t="s">
        <v>9341</v>
      </c>
    </row>
    <row r="1674" spans="1:5">
      <c r="A1674">
        <v>1700</v>
      </c>
      <c r="B1674" t="s">
        <v>2444</v>
      </c>
      <c r="C1674" t="s">
        <v>7694</v>
      </c>
      <c r="D1674" t="s">
        <v>7699</v>
      </c>
      <c r="E1674" t="s">
        <v>9342</v>
      </c>
    </row>
    <row r="1675" spans="1:5">
      <c r="A1675">
        <v>1701</v>
      </c>
      <c r="B1675" t="s">
        <v>2842</v>
      </c>
      <c r="C1675" t="s">
        <v>7694</v>
      </c>
      <c r="D1675" t="s">
        <v>7714</v>
      </c>
      <c r="E1675" t="s">
        <v>9343</v>
      </c>
    </row>
    <row r="1676" spans="1:5">
      <c r="A1676">
        <v>1702</v>
      </c>
      <c r="B1676" t="s">
        <v>3567</v>
      </c>
      <c r="C1676" t="s">
        <v>7694</v>
      </c>
      <c r="D1676" t="s">
        <v>7733</v>
      </c>
      <c r="E1676" t="s">
        <v>9344</v>
      </c>
    </row>
    <row r="1677" spans="1:5">
      <c r="A1677">
        <v>1703</v>
      </c>
      <c r="B1677" t="s">
        <v>3390</v>
      </c>
      <c r="C1677" t="s">
        <v>7694</v>
      </c>
      <c r="D1677" t="s">
        <v>7695</v>
      </c>
      <c r="E1677" t="s">
        <v>9345</v>
      </c>
    </row>
    <row r="1678" spans="1:5">
      <c r="A1678">
        <v>1704</v>
      </c>
      <c r="B1678" t="s">
        <v>3840</v>
      </c>
      <c r="C1678" t="s">
        <v>7705</v>
      </c>
      <c r="D1678" t="s">
        <v>7706</v>
      </c>
      <c r="E1678" t="s">
        <v>9346</v>
      </c>
    </row>
    <row r="1679" spans="1:5">
      <c r="A1679">
        <v>1705</v>
      </c>
      <c r="B1679" t="s">
        <v>5716</v>
      </c>
      <c r="C1679" t="s">
        <v>7689</v>
      </c>
      <c r="D1679" t="s">
        <v>7701</v>
      </c>
      <c r="E1679" t="s">
        <v>9347</v>
      </c>
    </row>
    <row r="1680" spans="1:5">
      <c r="A1680">
        <v>1706</v>
      </c>
      <c r="B1680" t="s">
        <v>2068</v>
      </c>
      <c r="C1680" t="s">
        <v>7694</v>
      </c>
      <c r="D1680" t="s">
        <v>7699</v>
      </c>
      <c r="E1680" t="s">
        <v>9348</v>
      </c>
    </row>
    <row r="1681" spans="1:5">
      <c r="A1681">
        <v>1707</v>
      </c>
      <c r="B1681" t="s">
        <v>683</v>
      </c>
      <c r="C1681" t="s">
        <v>7694</v>
      </c>
      <c r="D1681" t="s">
        <v>7714</v>
      </c>
      <c r="E1681" t="s">
        <v>9349</v>
      </c>
    </row>
    <row r="1682" spans="1:5">
      <c r="A1682">
        <v>1708</v>
      </c>
      <c r="B1682" t="s">
        <v>3662</v>
      </c>
      <c r="C1682" t="s">
        <v>7689</v>
      </c>
      <c r="D1682" t="s">
        <v>7701</v>
      </c>
      <c r="E1682" t="s">
        <v>9350</v>
      </c>
    </row>
    <row r="1683" spans="1:5">
      <c r="A1683">
        <v>1709</v>
      </c>
      <c r="B1683" t="s">
        <v>1551</v>
      </c>
      <c r="C1683" t="s">
        <v>7694</v>
      </c>
      <c r="D1683" t="s">
        <v>7708</v>
      </c>
      <c r="E1683" t="s">
        <v>9351</v>
      </c>
    </row>
    <row r="1684" spans="1:5">
      <c r="A1684">
        <v>1710</v>
      </c>
      <c r="B1684" t="s">
        <v>1553</v>
      </c>
      <c r="C1684" t="s">
        <v>7689</v>
      </c>
      <c r="D1684" t="s">
        <v>7701</v>
      </c>
      <c r="E1684" t="s">
        <v>9352</v>
      </c>
    </row>
    <row r="1685" spans="1:5">
      <c r="A1685">
        <v>1711</v>
      </c>
      <c r="B1685" t="s">
        <v>1919</v>
      </c>
      <c r="C1685" t="s">
        <v>7694</v>
      </c>
      <c r="D1685" t="s">
        <v>7710</v>
      </c>
      <c r="E1685" t="s">
        <v>9353</v>
      </c>
    </row>
    <row r="1686" spans="1:5">
      <c r="A1686">
        <v>1712</v>
      </c>
      <c r="B1686" t="s">
        <v>2672</v>
      </c>
      <c r="C1686" t="s">
        <v>7694</v>
      </c>
      <c r="D1686" t="s">
        <v>7714</v>
      </c>
      <c r="E1686" t="s">
        <v>9354</v>
      </c>
    </row>
    <row r="1687" spans="1:5">
      <c r="A1687">
        <v>1713</v>
      </c>
      <c r="B1687" t="s">
        <v>3316</v>
      </c>
      <c r="C1687" t="s">
        <v>7689</v>
      </c>
      <c r="D1687" t="s">
        <v>7701</v>
      </c>
      <c r="E1687" t="s">
        <v>9355</v>
      </c>
    </row>
    <row r="1688" spans="1:5">
      <c r="A1688">
        <v>1714</v>
      </c>
      <c r="B1688" t="s">
        <v>4152</v>
      </c>
      <c r="C1688" t="s">
        <v>7689</v>
      </c>
      <c r="D1688" t="s">
        <v>7690</v>
      </c>
      <c r="E1688" t="s">
        <v>9356</v>
      </c>
    </row>
    <row r="1689" spans="1:5">
      <c r="A1689">
        <v>1715</v>
      </c>
      <c r="B1689" t="s">
        <v>2370</v>
      </c>
      <c r="C1689" t="s">
        <v>7705</v>
      </c>
      <c r="D1689" t="s">
        <v>8013</v>
      </c>
      <c r="E1689" t="s">
        <v>9357</v>
      </c>
    </row>
    <row r="1690" spans="1:5">
      <c r="A1690">
        <v>1716</v>
      </c>
      <c r="B1690" t="s">
        <v>1697</v>
      </c>
      <c r="C1690" t="s">
        <v>7689</v>
      </c>
      <c r="D1690" t="s">
        <v>7692</v>
      </c>
      <c r="E1690" t="s">
        <v>9358</v>
      </c>
    </row>
    <row r="1691" spans="1:5">
      <c r="A1691">
        <v>1717</v>
      </c>
      <c r="B1691" t="s">
        <v>2199</v>
      </c>
      <c r="C1691" t="s">
        <v>7694</v>
      </c>
      <c r="D1691" t="s">
        <v>7714</v>
      </c>
      <c r="E1691" t="s">
        <v>9359</v>
      </c>
    </row>
    <row r="1692" spans="1:5">
      <c r="A1692">
        <v>1718</v>
      </c>
      <c r="B1692" t="s">
        <v>6443</v>
      </c>
      <c r="C1692" t="s">
        <v>7705</v>
      </c>
      <c r="D1692" t="s">
        <v>7728</v>
      </c>
      <c r="E1692" t="s">
        <v>9360</v>
      </c>
    </row>
    <row r="1693" spans="1:5">
      <c r="A1693">
        <v>1719</v>
      </c>
      <c r="B1693" t="s">
        <v>4101</v>
      </c>
      <c r="C1693" t="s">
        <v>7705</v>
      </c>
      <c r="D1693" t="s">
        <v>7728</v>
      </c>
      <c r="E1693" t="s">
        <v>9361</v>
      </c>
    </row>
    <row r="1694" spans="1:5">
      <c r="A1694">
        <v>1720</v>
      </c>
      <c r="B1694" t="s">
        <v>1034</v>
      </c>
      <c r="C1694" t="s">
        <v>7705</v>
      </c>
      <c r="D1694" t="s">
        <v>7706</v>
      </c>
      <c r="E1694" t="s">
        <v>9362</v>
      </c>
    </row>
    <row r="1695" spans="1:5">
      <c r="A1695">
        <v>1721</v>
      </c>
      <c r="B1695" t="s">
        <v>3298</v>
      </c>
      <c r="C1695" t="s">
        <v>7694</v>
      </c>
      <c r="D1695" t="s">
        <v>7714</v>
      </c>
      <c r="E1695" t="s">
        <v>9363</v>
      </c>
    </row>
    <row r="1696" spans="1:5">
      <c r="A1696">
        <v>1722</v>
      </c>
      <c r="B1696" t="s">
        <v>4945</v>
      </c>
      <c r="C1696" t="s">
        <v>7705</v>
      </c>
      <c r="D1696" t="s">
        <v>7728</v>
      </c>
      <c r="E1696" t="s">
        <v>9364</v>
      </c>
    </row>
    <row r="1697" spans="1:5">
      <c r="A1697">
        <v>1723</v>
      </c>
      <c r="B1697" t="s">
        <v>2910</v>
      </c>
      <c r="C1697" t="s">
        <v>7705</v>
      </c>
      <c r="D1697" t="s">
        <v>7728</v>
      </c>
      <c r="E1697" t="s">
        <v>9365</v>
      </c>
    </row>
    <row r="1698" spans="1:5">
      <c r="A1698">
        <v>1724</v>
      </c>
      <c r="B1698" t="s">
        <v>131</v>
      </c>
      <c r="C1698" t="s">
        <v>7694</v>
      </c>
      <c r="D1698" t="s">
        <v>7714</v>
      </c>
      <c r="E1698" t="s">
        <v>9366</v>
      </c>
    </row>
    <row r="1699" spans="1:5">
      <c r="A1699">
        <v>1725</v>
      </c>
      <c r="B1699" t="s">
        <v>211</v>
      </c>
      <c r="C1699" t="s">
        <v>7694</v>
      </c>
      <c r="D1699" t="s">
        <v>7733</v>
      </c>
      <c r="E1699" t="s">
        <v>9367</v>
      </c>
    </row>
    <row r="1700" spans="1:5">
      <c r="A1700">
        <v>1726</v>
      </c>
      <c r="B1700" t="s">
        <v>3379</v>
      </c>
      <c r="C1700" t="s">
        <v>7694</v>
      </c>
      <c r="D1700" t="s">
        <v>7839</v>
      </c>
      <c r="E1700" t="s">
        <v>9368</v>
      </c>
    </row>
    <row r="1701" spans="1:5">
      <c r="A1701">
        <v>1727</v>
      </c>
      <c r="B1701" t="s">
        <v>189</v>
      </c>
      <c r="C1701" t="s">
        <v>7694</v>
      </c>
      <c r="D1701" t="s">
        <v>7708</v>
      </c>
      <c r="E1701" t="s">
        <v>9369</v>
      </c>
    </row>
    <row r="1702" spans="1:5">
      <c r="A1702">
        <v>1728</v>
      </c>
      <c r="B1702" t="s">
        <v>5664</v>
      </c>
      <c r="C1702" t="s">
        <v>7705</v>
      </c>
      <c r="D1702" t="s">
        <v>7728</v>
      </c>
      <c r="E1702" t="s">
        <v>9370</v>
      </c>
    </row>
    <row r="1703" spans="1:5">
      <c r="A1703">
        <v>1730</v>
      </c>
      <c r="B1703" t="s">
        <v>3640</v>
      </c>
      <c r="C1703" t="s">
        <v>7694</v>
      </c>
      <c r="D1703" t="s">
        <v>7703</v>
      </c>
      <c r="E1703" t="s">
        <v>9371</v>
      </c>
    </row>
    <row r="1704" spans="1:5">
      <c r="A1704">
        <v>1731</v>
      </c>
      <c r="B1704" t="s">
        <v>4301</v>
      </c>
      <c r="C1704" t="s">
        <v>7689</v>
      </c>
      <c r="D1704" t="s">
        <v>7701</v>
      </c>
      <c r="E1704" t="s">
        <v>9372</v>
      </c>
    </row>
    <row r="1705" spans="1:5">
      <c r="A1705">
        <v>1732</v>
      </c>
      <c r="B1705" t="s">
        <v>4004</v>
      </c>
      <c r="C1705" t="s">
        <v>7705</v>
      </c>
      <c r="D1705" t="s">
        <v>7862</v>
      </c>
      <c r="E1705" t="s">
        <v>9373</v>
      </c>
    </row>
    <row r="1706" spans="1:5">
      <c r="A1706">
        <v>1733</v>
      </c>
      <c r="B1706" t="s">
        <v>1268</v>
      </c>
      <c r="C1706" t="s">
        <v>7689</v>
      </c>
      <c r="D1706" t="s">
        <v>7701</v>
      </c>
      <c r="E1706" t="s">
        <v>9374</v>
      </c>
    </row>
    <row r="1707" spans="1:5">
      <c r="A1707">
        <v>1734</v>
      </c>
      <c r="B1707" t="s">
        <v>3237</v>
      </c>
      <c r="C1707" t="s">
        <v>7694</v>
      </c>
      <c r="D1707" t="s">
        <v>7757</v>
      </c>
      <c r="E1707" t="s">
        <v>9375</v>
      </c>
    </row>
    <row r="1708" spans="1:5">
      <c r="A1708">
        <v>1735</v>
      </c>
      <c r="B1708" t="s">
        <v>3127</v>
      </c>
      <c r="C1708" t="s">
        <v>7694</v>
      </c>
      <c r="D1708" t="s">
        <v>7703</v>
      </c>
      <c r="E1708" t="s">
        <v>9376</v>
      </c>
    </row>
    <row r="1709" spans="1:5">
      <c r="A1709">
        <v>1736</v>
      </c>
      <c r="B1709" t="s">
        <v>6892</v>
      </c>
      <c r="C1709" t="s">
        <v>7705</v>
      </c>
      <c r="D1709" t="s">
        <v>7706</v>
      </c>
      <c r="E1709" t="s">
        <v>9377</v>
      </c>
    </row>
    <row r="1710" spans="1:5">
      <c r="A1710">
        <v>1737</v>
      </c>
      <c r="B1710" t="s">
        <v>1870</v>
      </c>
      <c r="C1710" t="s">
        <v>7689</v>
      </c>
      <c r="D1710" t="s">
        <v>7692</v>
      </c>
      <c r="E1710" t="s">
        <v>9378</v>
      </c>
    </row>
    <row r="1711" spans="1:5">
      <c r="A1711">
        <v>1738</v>
      </c>
      <c r="B1711" t="s">
        <v>4307</v>
      </c>
      <c r="C1711" t="s">
        <v>7705</v>
      </c>
      <c r="D1711" t="s">
        <v>7706</v>
      </c>
      <c r="E1711" t="s">
        <v>9379</v>
      </c>
    </row>
    <row r="1712" spans="1:5">
      <c r="A1712">
        <v>1739</v>
      </c>
      <c r="B1712" t="s">
        <v>598</v>
      </c>
      <c r="C1712" t="s">
        <v>7694</v>
      </c>
      <c r="D1712" t="s">
        <v>7710</v>
      </c>
      <c r="E1712" t="s">
        <v>9380</v>
      </c>
    </row>
    <row r="1713" spans="1:5">
      <c r="A1713">
        <v>1740</v>
      </c>
      <c r="B1713" t="s">
        <v>6558</v>
      </c>
      <c r="C1713" t="s">
        <v>7694</v>
      </c>
      <c r="D1713" t="s">
        <v>7757</v>
      </c>
      <c r="E1713" t="s">
        <v>7833</v>
      </c>
    </row>
    <row r="1714" spans="1:5">
      <c r="A1714">
        <v>1741</v>
      </c>
      <c r="B1714" t="s">
        <v>2111</v>
      </c>
      <c r="C1714" t="s">
        <v>7694</v>
      </c>
      <c r="D1714" t="s">
        <v>7710</v>
      </c>
      <c r="E1714" t="s">
        <v>9381</v>
      </c>
    </row>
    <row r="1715" spans="1:5">
      <c r="A1715">
        <v>1742</v>
      </c>
      <c r="B1715" t="s">
        <v>1435</v>
      </c>
      <c r="C1715" t="s">
        <v>7694</v>
      </c>
      <c r="D1715" t="s">
        <v>7714</v>
      </c>
      <c r="E1715" t="s">
        <v>7738</v>
      </c>
    </row>
    <row r="1716" spans="1:5">
      <c r="A1716">
        <v>1743</v>
      </c>
      <c r="B1716" t="s">
        <v>1436</v>
      </c>
      <c r="C1716" t="s">
        <v>7694</v>
      </c>
      <c r="D1716" t="s">
        <v>7714</v>
      </c>
      <c r="E1716" t="s">
        <v>9382</v>
      </c>
    </row>
    <row r="1717" spans="1:5">
      <c r="A1717">
        <v>1744</v>
      </c>
      <c r="B1717" t="s">
        <v>5865</v>
      </c>
      <c r="C1717" t="s">
        <v>7705</v>
      </c>
      <c r="D1717" t="s">
        <v>7862</v>
      </c>
      <c r="E1717" t="s">
        <v>9383</v>
      </c>
    </row>
    <row r="1718" spans="1:5">
      <c r="A1718">
        <v>1745</v>
      </c>
      <c r="B1718" t="s">
        <v>2811</v>
      </c>
      <c r="C1718" t="s">
        <v>7694</v>
      </c>
      <c r="D1718" t="s">
        <v>7699</v>
      </c>
      <c r="E1718" t="s">
        <v>9384</v>
      </c>
    </row>
    <row r="1719" spans="1:5">
      <c r="A1719">
        <v>1746</v>
      </c>
      <c r="B1719" t="s">
        <v>466</v>
      </c>
      <c r="C1719" t="s">
        <v>7705</v>
      </c>
      <c r="D1719" t="s">
        <v>7706</v>
      </c>
      <c r="E1719" t="s">
        <v>9385</v>
      </c>
    </row>
    <row r="1720" spans="1:5">
      <c r="A1720">
        <v>1747</v>
      </c>
      <c r="B1720" t="s">
        <v>2949</v>
      </c>
      <c r="C1720" t="s">
        <v>7705</v>
      </c>
      <c r="D1720" t="s">
        <v>7706</v>
      </c>
      <c r="E1720" t="s">
        <v>9386</v>
      </c>
    </row>
    <row r="1721" spans="1:5">
      <c r="A1721">
        <v>1748</v>
      </c>
      <c r="B1721" t="s">
        <v>2461</v>
      </c>
      <c r="C1721" t="s">
        <v>7689</v>
      </c>
      <c r="D1721" t="s">
        <v>7692</v>
      </c>
      <c r="E1721" t="s">
        <v>9387</v>
      </c>
    </row>
    <row r="1722" spans="1:5">
      <c r="A1722">
        <v>1749</v>
      </c>
      <c r="B1722" t="s">
        <v>4353</v>
      </c>
      <c r="C1722" t="s">
        <v>7705</v>
      </c>
      <c r="D1722" t="s">
        <v>7706</v>
      </c>
      <c r="E1722" t="s">
        <v>9388</v>
      </c>
    </row>
    <row r="1723" spans="1:5">
      <c r="A1723">
        <v>1750</v>
      </c>
      <c r="B1723" t="s">
        <v>3442</v>
      </c>
      <c r="C1723" t="s">
        <v>7689</v>
      </c>
      <c r="D1723" t="s">
        <v>7701</v>
      </c>
      <c r="E1723" t="s">
        <v>9389</v>
      </c>
    </row>
    <row r="1724" spans="1:5">
      <c r="A1724">
        <v>1751</v>
      </c>
      <c r="B1724" t="s">
        <v>2780</v>
      </c>
      <c r="C1724" t="s">
        <v>7694</v>
      </c>
      <c r="D1724" t="s">
        <v>7695</v>
      </c>
      <c r="E1724" t="s">
        <v>9390</v>
      </c>
    </row>
    <row r="1725" spans="1:5">
      <c r="A1725">
        <v>1752</v>
      </c>
      <c r="B1725" t="s">
        <v>1065</v>
      </c>
      <c r="C1725" t="s">
        <v>7694</v>
      </c>
      <c r="D1725" t="s">
        <v>7714</v>
      </c>
      <c r="E1725" t="s">
        <v>9391</v>
      </c>
    </row>
    <row r="1726" spans="1:5">
      <c r="A1726">
        <v>1753</v>
      </c>
      <c r="B1726" t="s">
        <v>1010</v>
      </c>
      <c r="C1726" t="s">
        <v>7694</v>
      </c>
      <c r="D1726" t="s">
        <v>7733</v>
      </c>
      <c r="E1726" t="s">
        <v>9392</v>
      </c>
    </row>
    <row r="1727" spans="1:5">
      <c r="A1727">
        <v>1754</v>
      </c>
      <c r="B1727" t="s">
        <v>1719</v>
      </c>
      <c r="C1727" t="s">
        <v>7694</v>
      </c>
      <c r="D1727" t="s">
        <v>7710</v>
      </c>
      <c r="E1727" t="s">
        <v>9393</v>
      </c>
    </row>
    <row r="1728" spans="1:5">
      <c r="A1728">
        <v>1755</v>
      </c>
      <c r="B1728" t="s">
        <v>4600</v>
      </c>
      <c r="C1728" t="s">
        <v>7694</v>
      </c>
      <c r="D1728" t="s">
        <v>7839</v>
      </c>
      <c r="E1728" t="s">
        <v>9394</v>
      </c>
    </row>
    <row r="1729" spans="1:5">
      <c r="A1729">
        <v>1756</v>
      </c>
      <c r="B1729" t="s">
        <v>4888</v>
      </c>
      <c r="C1729" t="s">
        <v>7689</v>
      </c>
      <c r="D1729" t="s">
        <v>7697</v>
      </c>
      <c r="E1729" t="s">
        <v>9395</v>
      </c>
    </row>
    <row r="1730" spans="1:5">
      <c r="A1730">
        <v>1757</v>
      </c>
      <c r="B1730" t="s">
        <v>1209</v>
      </c>
      <c r="C1730" t="s">
        <v>7705</v>
      </c>
      <c r="D1730" t="s">
        <v>7862</v>
      </c>
      <c r="E1730" t="s">
        <v>9396</v>
      </c>
    </row>
    <row r="1731" spans="1:5">
      <c r="A1731">
        <v>1758</v>
      </c>
      <c r="B1731" t="s">
        <v>2653</v>
      </c>
      <c r="C1731" t="s">
        <v>7694</v>
      </c>
      <c r="D1731" t="s">
        <v>7695</v>
      </c>
      <c r="E1731" t="s">
        <v>9397</v>
      </c>
    </row>
    <row r="1732" spans="1:5">
      <c r="A1732">
        <v>1759</v>
      </c>
      <c r="B1732" t="s">
        <v>1214</v>
      </c>
      <c r="C1732" t="s">
        <v>7705</v>
      </c>
      <c r="D1732" t="s">
        <v>7706</v>
      </c>
      <c r="E1732" t="s">
        <v>9398</v>
      </c>
    </row>
    <row r="1733" spans="1:5">
      <c r="A1733">
        <v>1760</v>
      </c>
      <c r="B1733" t="s">
        <v>1135</v>
      </c>
      <c r="C1733" t="s">
        <v>7694</v>
      </c>
      <c r="D1733" t="s">
        <v>7703</v>
      </c>
      <c r="E1733" t="s">
        <v>9399</v>
      </c>
    </row>
    <row r="1734" spans="1:5">
      <c r="A1734">
        <v>1762</v>
      </c>
      <c r="B1734" t="s">
        <v>7099</v>
      </c>
      <c r="C1734" t="s">
        <v>7694</v>
      </c>
      <c r="D1734" t="s">
        <v>7714</v>
      </c>
      <c r="E1734" t="s">
        <v>9400</v>
      </c>
    </row>
    <row r="1735" spans="1:5">
      <c r="A1735">
        <v>1763</v>
      </c>
      <c r="B1735" t="s">
        <v>1441</v>
      </c>
      <c r="C1735" t="s">
        <v>7694</v>
      </c>
      <c r="D1735" t="s">
        <v>7714</v>
      </c>
      <c r="E1735" t="s">
        <v>9401</v>
      </c>
    </row>
    <row r="1736" spans="1:5">
      <c r="A1736">
        <v>1764</v>
      </c>
      <c r="B1736" t="s">
        <v>4853</v>
      </c>
      <c r="C1736" t="s">
        <v>7705</v>
      </c>
      <c r="D1736" t="s">
        <v>7862</v>
      </c>
      <c r="E1736" t="s">
        <v>9402</v>
      </c>
    </row>
    <row r="1737" spans="1:5">
      <c r="A1737">
        <v>1766</v>
      </c>
      <c r="B1737" t="s">
        <v>2193</v>
      </c>
      <c r="C1737" t="s">
        <v>7705</v>
      </c>
      <c r="D1737" t="s">
        <v>7728</v>
      </c>
      <c r="E1737" t="s">
        <v>9403</v>
      </c>
    </row>
    <row r="1738" spans="1:5">
      <c r="A1738">
        <v>1767</v>
      </c>
      <c r="B1738" t="s">
        <v>1365</v>
      </c>
      <c r="C1738" t="s">
        <v>7694</v>
      </c>
      <c r="D1738" t="s">
        <v>7708</v>
      </c>
      <c r="E1738" t="s">
        <v>9404</v>
      </c>
    </row>
    <row r="1739" spans="1:5">
      <c r="A1739">
        <v>1768</v>
      </c>
      <c r="B1739" t="s">
        <v>1518</v>
      </c>
      <c r="C1739" t="s">
        <v>7694</v>
      </c>
      <c r="D1739" t="s">
        <v>7714</v>
      </c>
      <c r="E1739" t="s">
        <v>9405</v>
      </c>
    </row>
    <row r="1740" spans="1:5">
      <c r="A1740">
        <v>1769</v>
      </c>
      <c r="B1740" t="s">
        <v>2776</v>
      </c>
      <c r="C1740" t="s">
        <v>7705</v>
      </c>
      <c r="D1740" t="s">
        <v>7728</v>
      </c>
      <c r="E1740" t="s">
        <v>9406</v>
      </c>
    </row>
    <row r="1741" spans="1:5">
      <c r="A1741">
        <v>1770</v>
      </c>
      <c r="B1741" t="s">
        <v>3807</v>
      </c>
      <c r="C1741" t="s">
        <v>7694</v>
      </c>
      <c r="D1741" t="s">
        <v>7710</v>
      </c>
      <c r="E1741" t="s">
        <v>9407</v>
      </c>
    </row>
    <row r="1742" spans="1:5">
      <c r="A1742">
        <v>1771</v>
      </c>
      <c r="B1742" t="s">
        <v>3984</v>
      </c>
      <c r="C1742" t="s">
        <v>7689</v>
      </c>
      <c r="D1742" t="s">
        <v>7701</v>
      </c>
      <c r="E1742" t="s">
        <v>9408</v>
      </c>
    </row>
    <row r="1743" spans="1:5">
      <c r="A1743">
        <v>1772</v>
      </c>
      <c r="B1743" t="s">
        <v>2343</v>
      </c>
      <c r="C1743" t="s">
        <v>7694</v>
      </c>
      <c r="D1743" t="s">
        <v>7714</v>
      </c>
      <c r="E1743" t="s">
        <v>9409</v>
      </c>
    </row>
    <row r="1744" spans="1:5">
      <c r="A1744">
        <v>1773</v>
      </c>
      <c r="B1744" t="s">
        <v>2084</v>
      </c>
      <c r="C1744" t="s">
        <v>7694</v>
      </c>
      <c r="D1744" t="s">
        <v>7703</v>
      </c>
      <c r="E1744" t="s">
        <v>9410</v>
      </c>
    </row>
    <row r="1745" spans="1:5">
      <c r="A1745">
        <v>1774</v>
      </c>
      <c r="B1745" t="s">
        <v>49</v>
      </c>
      <c r="C1745" t="s">
        <v>7694</v>
      </c>
      <c r="D1745" t="s">
        <v>7757</v>
      </c>
      <c r="E1745" t="s">
        <v>9411</v>
      </c>
    </row>
    <row r="1746" spans="1:5">
      <c r="A1746">
        <v>1775</v>
      </c>
      <c r="B1746" t="s">
        <v>2439</v>
      </c>
      <c r="C1746" t="s">
        <v>7689</v>
      </c>
      <c r="D1746" t="s">
        <v>7697</v>
      </c>
      <c r="E1746" t="s">
        <v>9412</v>
      </c>
    </row>
    <row r="1747" spans="1:5">
      <c r="A1747">
        <v>1776</v>
      </c>
      <c r="B1747" t="s">
        <v>3822</v>
      </c>
      <c r="C1747" t="s">
        <v>7689</v>
      </c>
      <c r="D1747" t="s">
        <v>7692</v>
      </c>
      <c r="E1747" t="s">
        <v>9413</v>
      </c>
    </row>
    <row r="1748" spans="1:5">
      <c r="A1748">
        <v>1778</v>
      </c>
      <c r="B1748" t="s">
        <v>1537</v>
      </c>
      <c r="C1748" t="s">
        <v>7689</v>
      </c>
      <c r="D1748" t="s">
        <v>7697</v>
      </c>
      <c r="E1748" t="s">
        <v>9414</v>
      </c>
    </row>
    <row r="1749" spans="1:5">
      <c r="A1749">
        <v>1779</v>
      </c>
      <c r="B1749" t="s">
        <v>5697</v>
      </c>
      <c r="C1749" t="s">
        <v>7694</v>
      </c>
      <c r="D1749" t="s">
        <v>7714</v>
      </c>
      <c r="E1749" t="s">
        <v>9415</v>
      </c>
    </row>
    <row r="1750" spans="1:5">
      <c r="A1750">
        <v>1780</v>
      </c>
      <c r="B1750" t="s">
        <v>3671</v>
      </c>
      <c r="C1750" t="s">
        <v>7705</v>
      </c>
      <c r="D1750" t="s">
        <v>7862</v>
      </c>
      <c r="E1750" t="s">
        <v>9416</v>
      </c>
    </row>
    <row r="1751" spans="1:5">
      <c r="A1751">
        <v>1781</v>
      </c>
      <c r="B1751" t="s">
        <v>4024</v>
      </c>
      <c r="C1751" t="s">
        <v>7694</v>
      </c>
      <c r="D1751" t="s">
        <v>7714</v>
      </c>
      <c r="E1751" t="s">
        <v>9417</v>
      </c>
    </row>
    <row r="1752" spans="1:5">
      <c r="A1752">
        <v>1782</v>
      </c>
      <c r="B1752" t="s">
        <v>4676</v>
      </c>
      <c r="C1752" t="s">
        <v>7705</v>
      </c>
      <c r="D1752" t="s">
        <v>7706</v>
      </c>
      <c r="E1752" t="s">
        <v>9418</v>
      </c>
    </row>
    <row r="1753" spans="1:5">
      <c r="A1753">
        <v>1783</v>
      </c>
      <c r="B1753" t="s">
        <v>868</v>
      </c>
      <c r="C1753" t="s">
        <v>7694</v>
      </c>
      <c r="D1753" t="s">
        <v>7699</v>
      </c>
      <c r="E1753" t="s">
        <v>9419</v>
      </c>
    </row>
    <row r="1754" spans="1:5">
      <c r="A1754">
        <v>1784</v>
      </c>
      <c r="B1754" t="s">
        <v>869</v>
      </c>
      <c r="C1754" t="s">
        <v>7705</v>
      </c>
      <c r="D1754" t="s">
        <v>7706</v>
      </c>
      <c r="E1754" t="s">
        <v>9420</v>
      </c>
    </row>
    <row r="1755" spans="1:5">
      <c r="A1755">
        <v>1785</v>
      </c>
      <c r="B1755" t="s">
        <v>1540</v>
      </c>
      <c r="C1755" t="s">
        <v>7694</v>
      </c>
      <c r="D1755" t="s">
        <v>7703</v>
      </c>
      <c r="E1755" t="s">
        <v>9421</v>
      </c>
    </row>
    <row r="1756" spans="1:5">
      <c r="A1756">
        <v>1786</v>
      </c>
      <c r="B1756" t="s">
        <v>4797</v>
      </c>
      <c r="C1756" t="s">
        <v>7694</v>
      </c>
      <c r="D1756" t="s">
        <v>7699</v>
      </c>
      <c r="E1756" t="s">
        <v>9422</v>
      </c>
    </row>
    <row r="1757" spans="1:5">
      <c r="A1757">
        <v>1787</v>
      </c>
      <c r="B1757" t="s">
        <v>2490</v>
      </c>
      <c r="C1757" t="s">
        <v>7694</v>
      </c>
      <c r="D1757" t="s">
        <v>7699</v>
      </c>
      <c r="E1757" t="s">
        <v>9423</v>
      </c>
    </row>
    <row r="1758" spans="1:5">
      <c r="A1758">
        <v>1788</v>
      </c>
      <c r="B1758" t="s">
        <v>1856</v>
      </c>
      <c r="C1758" t="s">
        <v>7689</v>
      </c>
      <c r="D1758" t="s">
        <v>7692</v>
      </c>
      <c r="E1758" t="s">
        <v>9424</v>
      </c>
    </row>
    <row r="1759" spans="1:5">
      <c r="A1759">
        <v>1789</v>
      </c>
      <c r="B1759" t="s">
        <v>1472</v>
      </c>
      <c r="C1759" t="s">
        <v>7689</v>
      </c>
      <c r="D1759" t="s">
        <v>7701</v>
      </c>
      <c r="E1759" t="s">
        <v>9425</v>
      </c>
    </row>
    <row r="1760" spans="1:5">
      <c r="A1760">
        <v>1790</v>
      </c>
      <c r="B1760" t="s">
        <v>1162</v>
      </c>
      <c r="C1760" t="s">
        <v>7694</v>
      </c>
      <c r="D1760" t="s">
        <v>7733</v>
      </c>
      <c r="E1760" t="s">
        <v>9392</v>
      </c>
    </row>
    <row r="1761" spans="1:5">
      <c r="A1761">
        <v>1791</v>
      </c>
      <c r="B1761" t="s">
        <v>2172</v>
      </c>
      <c r="C1761" t="s">
        <v>7694</v>
      </c>
      <c r="D1761" t="s">
        <v>7703</v>
      </c>
      <c r="E1761" t="s">
        <v>9426</v>
      </c>
    </row>
    <row r="1762" spans="1:5">
      <c r="A1762">
        <v>1792</v>
      </c>
      <c r="B1762" t="s">
        <v>397</v>
      </c>
      <c r="C1762" t="s">
        <v>7694</v>
      </c>
      <c r="D1762" t="s">
        <v>7695</v>
      </c>
      <c r="E1762" t="s">
        <v>9427</v>
      </c>
    </row>
    <row r="1763" spans="1:5">
      <c r="A1763">
        <v>1793</v>
      </c>
      <c r="B1763" t="s">
        <v>6524</v>
      </c>
      <c r="C1763" t="s">
        <v>7705</v>
      </c>
      <c r="D1763" t="s">
        <v>7862</v>
      </c>
      <c r="E1763" t="s">
        <v>9428</v>
      </c>
    </row>
    <row r="1764" spans="1:5">
      <c r="A1764">
        <v>1794</v>
      </c>
      <c r="B1764" t="s">
        <v>2833</v>
      </c>
      <c r="C1764" t="s">
        <v>7689</v>
      </c>
      <c r="D1764" t="s">
        <v>7701</v>
      </c>
      <c r="E1764" t="s">
        <v>9429</v>
      </c>
    </row>
    <row r="1765" spans="1:5">
      <c r="A1765">
        <v>1795</v>
      </c>
      <c r="B1765" t="s">
        <v>914</v>
      </c>
      <c r="C1765" t="s">
        <v>7705</v>
      </c>
      <c r="D1765" t="s">
        <v>7706</v>
      </c>
      <c r="E1765" t="s">
        <v>9430</v>
      </c>
    </row>
    <row r="1766" spans="1:5">
      <c r="A1766">
        <v>1796</v>
      </c>
      <c r="B1766" t="s">
        <v>3328</v>
      </c>
      <c r="C1766" t="s">
        <v>7694</v>
      </c>
      <c r="D1766" t="s">
        <v>7699</v>
      </c>
      <c r="E1766" t="s">
        <v>9431</v>
      </c>
    </row>
    <row r="1767" spans="1:5">
      <c r="A1767">
        <v>1797</v>
      </c>
      <c r="B1767" t="s">
        <v>5822</v>
      </c>
      <c r="C1767" t="s">
        <v>7705</v>
      </c>
      <c r="D1767" t="s">
        <v>7706</v>
      </c>
      <c r="E1767" t="s">
        <v>9432</v>
      </c>
    </row>
    <row r="1768" spans="1:5">
      <c r="A1768">
        <v>1798</v>
      </c>
      <c r="B1768" t="s">
        <v>2893</v>
      </c>
      <c r="C1768" t="s">
        <v>7694</v>
      </c>
      <c r="D1768" t="s">
        <v>7714</v>
      </c>
      <c r="E1768" t="s">
        <v>9433</v>
      </c>
    </row>
    <row r="1769" spans="1:5">
      <c r="A1769">
        <v>1799</v>
      </c>
      <c r="B1769" t="s">
        <v>6436</v>
      </c>
      <c r="C1769" t="s">
        <v>7694</v>
      </c>
      <c r="D1769" t="s">
        <v>7714</v>
      </c>
      <c r="E1769" t="s">
        <v>9434</v>
      </c>
    </row>
    <row r="1770" spans="1:5">
      <c r="A1770">
        <v>1800</v>
      </c>
      <c r="B1770" t="s">
        <v>1351</v>
      </c>
      <c r="C1770" t="s">
        <v>7694</v>
      </c>
      <c r="D1770" t="s">
        <v>7839</v>
      </c>
      <c r="E1770" t="s">
        <v>9435</v>
      </c>
    </row>
    <row r="1771" spans="1:5">
      <c r="A1771">
        <v>1802</v>
      </c>
      <c r="B1771" t="s">
        <v>3481</v>
      </c>
      <c r="C1771" t="s">
        <v>7694</v>
      </c>
      <c r="D1771" t="s">
        <v>7714</v>
      </c>
      <c r="E1771" t="s">
        <v>9436</v>
      </c>
    </row>
    <row r="1772" spans="1:5">
      <c r="A1772">
        <v>1803</v>
      </c>
      <c r="B1772" t="s">
        <v>2074</v>
      </c>
      <c r="C1772" t="s">
        <v>7705</v>
      </c>
      <c r="D1772" t="s">
        <v>7862</v>
      </c>
      <c r="E1772" t="s">
        <v>9437</v>
      </c>
    </row>
    <row r="1773" spans="1:5">
      <c r="A1773">
        <v>1804</v>
      </c>
      <c r="B1773" t="s">
        <v>3249</v>
      </c>
      <c r="C1773" t="s">
        <v>7705</v>
      </c>
      <c r="D1773" t="s">
        <v>7862</v>
      </c>
      <c r="E1773" t="s">
        <v>9438</v>
      </c>
    </row>
    <row r="1774" spans="1:5">
      <c r="A1774">
        <v>1805</v>
      </c>
      <c r="B1774" t="s">
        <v>2158</v>
      </c>
      <c r="C1774" t="s">
        <v>7705</v>
      </c>
      <c r="D1774" t="s">
        <v>7728</v>
      </c>
      <c r="E1774" t="s">
        <v>9439</v>
      </c>
    </row>
    <row r="1775" spans="1:5">
      <c r="A1775">
        <v>1806</v>
      </c>
      <c r="B1775" t="s">
        <v>4317</v>
      </c>
      <c r="C1775" t="s">
        <v>7705</v>
      </c>
      <c r="D1775" t="s">
        <v>7706</v>
      </c>
      <c r="E1775" t="s">
        <v>9440</v>
      </c>
    </row>
    <row r="1776" spans="1:5">
      <c r="A1776">
        <v>1807</v>
      </c>
      <c r="B1776" t="s">
        <v>833</v>
      </c>
      <c r="C1776" t="s">
        <v>7694</v>
      </c>
      <c r="D1776" t="s">
        <v>7714</v>
      </c>
      <c r="E1776" t="s">
        <v>9441</v>
      </c>
    </row>
    <row r="1777" spans="1:5">
      <c r="A1777">
        <v>1808</v>
      </c>
      <c r="B1777" t="s">
        <v>2697</v>
      </c>
      <c r="C1777" t="s">
        <v>7705</v>
      </c>
      <c r="D1777" t="s">
        <v>7728</v>
      </c>
      <c r="E1777" t="s">
        <v>9442</v>
      </c>
    </row>
    <row r="1778" spans="1:5">
      <c r="A1778">
        <v>1809</v>
      </c>
      <c r="B1778" t="s">
        <v>4475</v>
      </c>
      <c r="C1778" t="s">
        <v>7694</v>
      </c>
      <c r="D1778" t="s">
        <v>7714</v>
      </c>
      <c r="E1778" t="s">
        <v>9443</v>
      </c>
    </row>
    <row r="1779" spans="1:5">
      <c r="A1779">
        <v>1810</v>
      </c>
      <c r="B1779" t="s">
        <v>1487</v>
      </c>
      <c r="C1779" t="s">
        <v>7705</v>
      </c>
      <c r="D1779" t="s">
        <v>7706</v>
      </c>
      <c r="E1779" t="s">
        <v>9444</v>
      </c>
    </row>
    <row r="1780" spans="1:5">
      <c r="A1780">
        <v>1811</v>
      </c>
      <c r="B1780" t="s">
        <v>3201</v>
      </c>
      <c r="C1780" t="s">
        <v>7694</v>
      </c>
      <c r="D1780" t="s">
        <v>7710</v>
      </c>
      <c r="E1780" t="s">
        <v>9445</v>
      </c>
    </row>
    <row r="1781" spans="1:5">
      <c r="A1781">
        <v>1812</v>
      </c>
      <c r="B1781" t="s">
        <v>689</v>
      </c>
      <c r="C1781" t="s">
        <v>7705</v>
      </c>
      <c r="D1781" t="s">
        <v>7728</v>
      </c>
      <c r="E1781" t="s">
        <v>9446</v>
      </c>
    </row>
    <row r="1782" spans="1:5">
      <c r="A1782">
        <v>1813</v>
      </c>
      <c r="B1782" t="s">
        <v>5807</v>
      </c>
      <c r="C1782" t="s">
        <v>7689</v>
      </c>
      <c r="D1782" t="s">
        <v>7701</v>
      </c>
      <c r="E1782" t="s">
        <v>9447</v>
      </c>
    </row>
    <row r="1783" spans="1:5">
      <c r="A1783">
        <v>1814</v>
      </c>
      <c r="B1783" t="s">
        <v>873</v>
      </c>
      <c r="C1783" t="s">
        <v>7689</v>
      </c>
      <c r="D1783" t="s">
        <v>7701</v>
      </c>
      <c r="E1783" t="s">
        <v>9448</v>
      </c>
    </row>
    <row r="1784" spans="1:5">
      <c r="A1784">
        <v>1815</v>
      </c>
      <c r="B1784" t="s">
        <v>1064</v>
      </c>
      <c r="C1784" t="s">
        <v>7705</v>
      </c>
      <c r="D1784" t="s">
        <v>7862</v>
      </c>
      <c r="E1784" t="s">
        <v>9449</v>
      </c>
    </row>
    <row r="1785" spans="1:5">
      <c r="A1785">
        <v>1816</v>
      </c>
      <c r="B1785" t="s">
        <v>1194</v>
      </c>
      <c r="C1785" t="s">
        <v>7705</v>
      </c>
      <c r="D1785" t="s">
        <v>7706</v>
      </c>
      <c r="E1785" t="s">
        <v>9450</v>
      </c>
    </row>
    <row r="1786" spans="1:5">
      <c r="A1786">
        <v>1817</v>
      </c>
      <c r="B1786" t="s">
        <v>560</v>
      </c>
      <c r="C1786" t="s">
        <v>7694</v>
      </c>
      <c r="D1786" t="s">
        <v>7708</v>
      </c>
      <c r="E1786" t="s">
        <v>9451</v>
      </c>
    </row>
    <row r="1787" spans="1:5">
      <c r="A1787">
        <v>1818</v>
      </c>
      <c r="B1787" t="s">
        <v>1626</v>
      </c>
      <c r="C1787" t="s">
        <v>7694</v>
      </c>
      <c r="D1787" t="s">
        <v>7714</v>
      </c>
      <c r="E1787" t="s">
        <v>9452</v>
      </c>
    </row>
    <row r="1788" spans="1:5">
      <c r="A1788">
        <v>1819</v>
      </c>
      <c r="B1788" t="s">
        <v>2674</v>
      </c>
      <c r="C1788" t="s">
        <v>7694</v>
      </c>
      <c r="D1788" t="s">
        <v>7708</v>
      </c>
      <c r="E1788" t="s">
        <v>9453</v>
      </c>
    </row>
    <row r="1789" spans="1:5">
      <c r="A1789">
        <v>1820</v>
      </c>
      <c r="B1789" t="s">
        <v>3461</v>
      </c>
      <c r="C1789" t="s">
        <v>7705</v>
      </c>
      <c r="D1789" t="s">
        <v>7706</v>
      </c>
      <c r="E1789" t="s">
        <v>9454</v>
      </c>
    </row>
    <row r="1790" spans="1:5">
      <c r="A1790">
        <v>1821</v>
      </c>
      <c r="B1790" t="s">
        <v>3880</v>
      </c>
      <c r="C1790" t="s">
        <v>7694</v>
      </c>
      <c r="D1790" t="s">
        <v>7714</v>
      </c>
      <c r="E1790" t="s">
        <v>9455</v>
      </c>
    </row>
    <row r="1791" spans="1:5">
      <c r="A1791">
        <v>1822</v>
      </c>
      <c r="B1791" t="s">
        <v>3683</v>
      </c>
      <c r="C1791" t="s">
        <v>7694</v>
      </c>
      <c r="D1791" t="s">
        <v>7699</v>
      </c>
      <c r="E1791" t="s">
        <v>9456</v>
      </c>
    </row>
    <row r="1792" spans="1:5">
      <c r="A1792">
        <v>1823</v>
      </c>
      <c r="B1792" t="s">
        <v>2087</v>
      </c>
      <c r="C1792" t="s">
        <v>7694</v>
      </c>
      <c r="D1792" t="s">
        <v>7714</v>
      </c>
      <c r="E1792" t="s">
        <v>9457</v>
      </c>
    </row>
    <row r="1793" spans="1:5">
      <c r="A1793">
        <v>1824</v>
      </c>
      <c r="B1793" t="s">
        <v>4207</v>
      </c>
      <c r="C1793" t="s">
        <v>7705</v>
      </c>
      <c r="D1793" t="s">
        <v>7862</v>
      </c>
      <c r="E1793" t="s">
        <v>9458</v>
      </c>
    </row>
    <row r="1794" spans="1:5">
      <c r="A1794">
        <v>1825</v>
      </c>
      <c r="B1794" t="s">
        <v>4463</v>
      </c>
      <c r="C1794" t="s">
        <v>7689</v>
      </c>
      <c r="D1794" t="s">
        <v>7701</v>
      </c>
      <c r="E1794" t="s">
        <v>9459</v>
      </c>
    </row>
    <row r="1795" spans="1:5">
      <c r="A1795">
        <v>1826</v>
      </c>
      <c r="B1795" t="s">
        <v>727</v>
      </c>
      <c r="C1795" t="s">
        <v>7689</v>
      </c>
      <c r="D1795" t="s">
        <v>7701</v>
      </c>
      <c r="E1795" t="s">
        <v>9460</v>
      </c>
    </row>
    <row r="1796" spans="1:5">
      <c r="A1796">
        <v>1827</v>
      </c>
      <c r="B1796" t="s">
        <v>1960</v>
      </c>
      <c r="C1796" t="s">
        <v>7705</v>
      </c>
      <c r="D1796" t="s">
        <v>7862</v>
      </c>
      <c r="E1796" t="s">
        <v>9461</v>
      </c>
    </row>
    <row r="1797" spans="1:5">
      <c r="A1797">
        <v>1828</v>
      </c>
      <c r="B1797" t="s">
        <v>1184</v>
      </c>
      <c r="C1797" t="s">
        <v>7694</v>
      </c>
      <c r="D1797" t="s">
        <v>7714</v>
      </c>
      <c r="E1797" t="s">
        <v>9462</v>
      </c>
    </row>
    <row r="1798" spans="1:5">
      <c r="A1798">
        <v>1829</v>
      </c>
      <c r="B1798" t="s">
        <v>3959</v>
      </c>
      <c r="C1798" t="s">
        <v>7694</v>
      </c>
      <c r="D1798" t="s">
        <v>7695</v>
      </c>
      <c r="E1798" t="s">
        <v>9463</v>
      </c>
    </row>
    <row r="1799" spans="1:5">
      <c r="A1799">
        <v>1830</v>
      </c>
      <c r="B1799" t="s">
        <v>4766</v>
      </c>
      <c r="C1799" t="s">
        <v>7705</v>
      </c>
      <c r="D1799" t="s">
        <v>7862</v>
      </c>
      <c r="E1799" t="s">
        <v>9464</v>
      </c>
    </row>
    <row r="1800" spans="1:5">
      <c r="A1800">
        <v>1831</v>
      </c>
      <c r="B1800" t="s">
        <v>4396</v>
      </c>
      <c r="C1800" t="s">
        <v>7694</v>
      </c>
      <c r="D1800" t="s">
        <v>7714</v>
      </c>
      <c r="E1800" t="s">
        <v>9465</v>
      </c>
    </row>
    <row r="1801" spans="1:5">
      <c r="A1801">
        <v>1832</v>
      </c>
      <c r="B1801" t="s">
        <v>2783</v>
      </c>
      <c r="C1801" t="s">
        <v>7694</v>
      </c>
      <c r="D1801" t="s">
        <v>7839</v>
      </c>
      <c r="E1801" t="s">
        <v>9466</v>
      </c>
    </row>
    <row r="1802" spans="1:5">
      <c r="A1802">
        <v>1833</v>
      </c>
      <c r="B1802" t="s">
        <v>5879</v>
      </c>
      <c r="C1802" t="s">
        <v>7689</v>
      </c>
      <c r="D1802" t="s">
        <v>7701</v>
      </c>
      <c r="E1802" t="s">
        <v>9467</v>
      </c>
    </row>
    <row r="1803" spans="1:5">
      <c r="A1803">
        <v>1834</v>
      </c>
      <c r="B1803" t="s">
        <v>346</v>
      </c>
      <c r="C1803" t="s">
        <v>7689</v>
      </c>
      <c r="D1803" t="s">
        <v>7701</v>
      </c>
      <c r="E1803" t="s">
        <v>9468</v>
      </c>
    </row>
    <row r="1804" spans="1:5">
      <c r="A1804">
        <v>1835</v>
      </c>
      <c r="B1804" t="s">
        <v>2663</v>
      </c>
      <c r="C1804" t="s">
        <v>7689</v>
      </c>
      <c r="D1804" t="s">
        <v>7692</v>
      </c>
      <c r="E1804" t="s">
        <v>9469</v>
      </c>
    </row>
    <row r="1805" spans="1:5">
      <c r="A1805">
        <v>1836</v>
      </c>
      <c r="B1805" t="s">
        <v>2357</v>
      </c>
      <c r="C1805" t="s">
        <v>7694</v>
      </c>
      <c r="D1805" t="s">
        <v>7710</v>
      </c>
      <c r="E1805" t="s">
        <v>9470</v>
      </c>
    </row>
    <row r="1806" spans="1:5">
      <c r="A1806">
        <v>1837</v>
      </c>
      <c r="B1806" t="s">
        <v>4940</v>
      </c>
      <c r="C1806" t="s">
        <v>7705</v>
      </c>
      <c r="D1806" t="s">
        <v>7706</v>
      </c>
      <c r="E1806" t="s">
        <v>9471</v>
      </c>
    </row>
    <row r="1807" spans="1:5">
      <c r="A1807">
        <v>1838</v>
      </c>
      <c r="B1807" t="s">
        <v>1678</v>
      </c>
      <c r="C1807" t="s">
        <v>7689</v>
      </c>
      <c r="D1807" t="s">
        <v>7701</v>
      </c>
      <c r="E1807" t="s">
        <v>9472</v>
      </c>
    </row>
    <row r="1808" spans="1:5">
      <c r="A1808">
        <v>1839</v>
      </c>
      <c r="B1808" t="s">
        <v>4383</v>
      </c>
      <c r="C1808" t="s">
        <v>7705</v>
      </c>
      <c r="D1808" t="s">
        <v>7728</v>
      </c>
      <c r="E1808" t="s">
        <v>9473</v>
      </c>
    </row>
    <row r="1809" spans="1:5">
      <c r="A1809">
        <v>1840</v>
      </c>
      <c r="B1809" t="s">
        <v>1387</v>
      </c>
      <c r="C1809" t="s">
        <v>7705</v>
      </c>
      <c r="D1809" t="s">
        <v>7706</v>
      </c>
      <c r="E1809" t="s">
        <v>9474</v>
      </c>
    </row>
    <row r="1810" spans="1:5">
      <c r="A1810">
        <v>1841</v>
      </c>
      <c r="B1810" t="s">
        <v>5809</v>
      </c>
      <c r="C1810" t="s">
        <v>7705</v>
      </c>
      <c r="D1810" t="s">
        <v>7862</v>
      </c>
      <c r="E1810" t="s">
        <v>9475</v>
      </c>
    </row>
    <row r="1811" spans="1:5">
      <c r="A1811">
        <v>1842</v>
      </c>
      <c r="B1811" t="s">
        <v>469</v>
      </c>
      <c r="C1811" t="s">
        <v>7694</v>
      </c>
      <c r="D1811" t="s">
        <v>7710</v>
      </c>
      <c r="E1811" t="s">
        <v>9476</v>
      </c>
    </row>
    <row r="1812" spans="1:5">
      <c r="A1812">
        <v>1843</v>
      </c>
      <c r="B1812" t="s">
        <v>4687</v>
      </c>
      <c r="C1812" t="s">
        <v>7694</v>
      </c>
      <c r="D1812" t="s">
        <v>7714</v>
      </c>
      <c r="E1812" t="s">
        <v>9477</v>
      </c>
    </row>
    <row r="1813" spans="1:5">
      <c r="A1813">
        <v>1844</v>
      </c>
      <c r="B1813" t="s">
        <v>2137</v>
      </c>
      <c r="C1813" t="s">
        <v>7694</v>
      </c>
      <c r="D1813" t="s">
        <v>7703</v>
      </c>
      <c r="E1813" t="s">
        <v>9478</v>
      </c>
    </row>
    <row r="1814" spans="1:5">
      <c r="A1814">
        <v>1845</v>
      </c>
      <c r="B1814" t="s">
        <v>2747</v>
      </c>
      <c r="C1814" t="s">
        <v>7694</v>
      </c>
      <c r="D1814" t="s">
        <v>7708</v>
      </c>
      <c r="E1814" t="s">
        <v>9479</v>
      </c>
    </row>
    <row r="1815" spans="1:5">
      <c r="A1815">
        <v>1846</v>
      </c>
      <c r="B1815" t="s">
        <v>5357</v>
      </c>
      <c r="C1815" t="s">
        <v>7694</v>
      </c>
      <c r="D1815" t="s">
        <v>7714</v>
      </c>
      <c r="E1815" t="s">
        <v>9480</v>
      </c>
    </row>
    <row r="1816" spans="1:5">
      <c r="A1816">
        <v>1847</v>
      </c>
      <c r="B1816" t="s">
        <v>4173</v>
      </c>
      <c r="C1816" t="s">
        <v>7689</v>
      </c>
      <c r="D1816" t="s">
        <v>7701</v>
      </c>
      <c r="E1816" t="s">
        <v>9481</v>
      </c>
    </row>
    <row r="1817" spans="1:5">
      <c r="A1817">
        <v>1848</v>
      </c>
      <c r="B1817" t="s">
        <v>4980</v>
      </c>
      <c r="C1817" t="s">
        <v>7705</v>
      </c>
      <c r="D1817" t="s">
        <v>7862</v>
      </c>
      <c r="E1817" t="s">
        <v>9482</v>
      </c>
    </row>
    <row r="1818" spans="1:5">
      <c r="A1818">
        <v>1849</v>
      </c>
      <c r="B1818" t="s">
        <v>4799</v>
      </c>
      <c r="C1818" t="s">
        <v>7694</v>
      </c>
      <c r="D1818" t="s">
        <v>7695</v>
      </c>
      <c r="E1818" t="s">
        <v>9483</v>
      </c>
    </row>
    <row r="1819" spans="1:5">
      <c r="A1819">
        <v>1850</v>
      </c>
      <c r="B1819" t="s">
        <v>2535</v>
      </c>
      <c r="C1819" t="s">
        <v>7689</v>
      </c>
      <c r="D1819" t="s">
        <v>7701</v>
      </c>
      <c r="E1819" t="s">
        <v>9484</v>
      </c>
    </row>
    <row r="1820" spans="1:5">
      <c r="A1820">
        <v>1851</v>
      </c>
      <c r="B1820" t="s">
        <v>693</v>
      </c>
      <c r="C1820" t="s">
        <v>7705</v>
      </c>
      <c r="D1820" t="s">
        <v>7862</v>
      </c>
      <c r="E1820" t="s">
        <v>9464</v>
      </c>
    </row>
    <row r="1821" spans="1:5">
      <c r="A1821">
        <v>1852</v>
      </c>
      <c r="B1821" t="s">
        <v>5403</v>
      </c>
      <c r="C1821" t="s">
        <v>7694</v>
      </c>
      <c r="D1821" t="s">
        <v>7699</v>
      </c>
      <c r="E1821" t="s">
        <v>9485</v>
      </c>
    </row>
    <row r="1822" spans="1:5">
      <c r="A1822">
        <v>1853</v>
      </c>
      <c r="B1822" t="s">
        <v>91</v>
      </c>
      <c r="C1822" t="s">
        <v>7694</v>
      </c>
      <c r="D1822" t="s">
        <v>7703</v>
      </c>
      <c r="E1822" t="s">
        <v>8475</v>
      </c>
    </row>
    <row r="1823" spans="1:5">
      <c r="A1823">
        <v>1854</v>
      </c>
      <c r="B1823" t="s">
        <v>7135</v>
      </c>
      <c r="C1823" t="s">
        <v>7705</v>
      </c>
      <c r="D1823" t="s">
        <v>7862</v>
      </c>
      <c r="E1823" t="s">
        <v>9486</v>
      </c>
    </row>
    <row r="1824" spans="1:5">
      <c r="A1824">
        <v>1855</v>
      </c>
      <c r="B1824" t="s">
        <v>4529</v>
      </c>
      <c r="C1824" t="s">
        <v>7705</v>
      </c>
      <c r="D1824" t="s">
        <v>7862</v>
      </c>
      <c r="E1824" t="s">
        <v>9487</v>
      </c>
    </row>
    <row r="1825" spans="1:5">
      <c r="A1825">
        <v>1856</v>
      </c>
      <c r="B1825" t="s">
        <v>702</v>
      </c>
      <c r="C1825" t="s">
        <v>7689</v>
      </c>
      <c r="D1825" t="s">
        <v>7701</v>
      </c>
      <c r="E1825" t="s">
        <v>9488</v>
      </c>
    </row>
    <row r="1826" spans="1:5">
      <c r="A1826">
        <v>1857</v>
      </c>
      <c r="B1826" t="s">
        <v>4210</v>
      </c>
      <c r="C1826" t="s">
        <v>7705</v>
      </c>
      <c r="D1826" t="s">
        <v>7728</v>
      </c>
      <c r="E1826" t="s">
        <v>9489</v>
      </c>
    </row>
    <row r="1827" spans="1:5">
      <c r="A1827">
        <v>1858</v>
      </c>
      <c r="B1827" t="s">
        <v>407</v>
      </c>
      <c r="C1827" t="s">
        <v>7694</v>
      </c>
      <c r="D1827" t="s">
        <v>7710</v>
      </c>
      <c r="E1827" t="s">
        <v>9490</v>
      </c>
    </row>
    <row r="1828" spans="1:5">
      <c r="A1828">
        <v>1859</v>
      </c>
      <c r="B1828" t="s">
        <v>1187</v>
      </c>
      <c r="C1828" t="s">
        <v>7694</v>
      </c>
      <c r="D1828" t="s">
        <v>7714</v>
      </c>
      <c r="E1828" t="s">
        <v>9491</v>
      </c>
    </row>
    <row r="1829" spans="1:5">
      <c r="A1829">
        <v>1860</v>
      </c>
      <c r="B1829" t="s">
        <v>4212</v>
      </c>
      <c r="C1829" t="s">
        <v>7705</v>
      </c>
      <c r="D1829" t="s">
        <v>7728</v>
      </c>
      <c r="E1829" t="s">
        <v>9492</v>
      </c>
    </row>
    <row r="1830" spans="1:5">
      <c r="A1830">
        <v>1861</v>
      </c>
      <c r="B1830" t="s">
        <v>1321</v>
      </c>
      <c r="C1830" t="s">
        <v>7694</v>
      </c>
      <c r="D1830" t="s">
        <v>7714</v>
      </c>
      <c r="E1830" t="s">
        <v>9493</v>
      </c>
    </row>
    <row r="1831" spans="1:5">
      <c r="A1831">
        <v>1862</v>
      </c>
      <c r="B1831" t="s">
        <v>3057</v>
      </c>
      <c r="C1831" t="s">
        <v>7705</v>
      </c>
      <c r="D1831" t="s">
        <v>7862</v>
      </c>
      <c r="E1831" t="s">
        <v>9494</v>
      </c>
    </row>
    <row r="1832" spans="1:5">
      <c r="A1832">
        <v>1863</v>
      </c>
      <c r="B1832" t="s">
        <v>4511</v>
      </c>
      <c r="C1832" t="s">
        <v>7689</v>
      </c>
      <c r="D1832" t="s">
        <v>7690</v>
      </c>
      <c r="E1832" t="s">
        <v>9495</v>
      </c>
    </row>
    <row r="1833" spans="1:5">
      <c r="A1833">
        <v>1864</v>
      </c>
      <c r="B1833" t="s">
        <v>3685</v>
      </c>
      <c r="C1833" t="s">
        <v>7689</v>
      </c>
      <c r="D1833" t="s">
        <v>7701</v>
      </c>
      <c r="E1833" t="s">
        <v>9496</v>
      </c>
    </row>
    <row r="1834" spans="1:5">
      <c r="A1834">
        <v>1865</v>
      </c>
      <c r="B1834" t="s">
        <v>5036</v>
      </c>
      <c r="C1834" t="s">
        <v>7705</v>
      </c>
      <c r="D1834" t="s">
        <v>7862</v>
      </c>
      <c r="E1834" t="s">
        <v>9497</v>
      </c>
    </row>
    <row r="1835" spans="1:5">
      <c r="A1835">
        <v>1866</v>
      </c>
      <c r="B1835" t="s">
        <v>3776</v>
      </c>
      <c r="C1835" t="s">
        <v>7694</v>
      </c>
      <c r="D1835" t="s">
        <v>7703</v>
      </c>
      <c r="E1835" t="s">
        <v>9498</v>
      </c>
    </row>
    <row r="1836" spans="1:5">
      <c r="A1836">
        <v>1867</v>
      </c>
      <c r="B1836" t="s">
        <v>4367</v>
      </c>
      <c r="C1836" t="s">
        <v>7689</v>
      </c>
      <c r="D1836" t="s">
        <v>7701</v>
      </c>
      <c r="E1836" t="s">
        <v>9499</v>
      </c>
    </row>
    <row r="1837" spans="1:5">
      <c r="A1837">
        <v>1868</v>
      </c>
      <c r="B1837" t="s">
        <v>7064</v>
      </c>
      <c r="C1837" t="s">
        <v>7694</v>
      </c>
      <c r="D1837" t="s">
        <v>7757</v>
      </c>
      <c r="E1837" t="s">
        <v>9500</v>
      </c>
    </row>
    <row r="1838" spans="1:5">
      <c r="A1838">
        <v>1869</v>
      </c>
      <c r="B1838" t="s">
        <v>5798</v>
      </c>
      <c r="C1838" t="s">
        <v>7694</v>
      </c>
      <c r="D1838" t="s">
        <v>7710</v>
      </c>
      <c r="E1838" t="s">
        <v>9501</v>
      </c>
    </row>
    <row r="1839" spans="1:5">
      <c r="A1839">
        <v>1870</v>
      </c>
      <c r="B1839" t="s">
        <v>1405</v>
      </c>
      <c r="C1839" t="s">
        <v>7705</v>
      </c>
      <c r="D1839" t="s">
        <v>7728</v>
      </c>
      <c r="E1839" t="s">
        <v>9502</v>
      </c>
    </row>
    <row r="1840" spans="1:5">
      <c r="A1840">
        <v>1871</v>
      </c>
      <c r="B1840" t="s">
        <v>5001</v>
      </c>
      <c r="C1840" t="s">
        <v>7694</v>
      </c>
      <c r="D1840" t="s">
        <v>7703</v>
      </c>
      <c r="E1840" t="s">
        <v>9503</v>
      </c>
    </row>
    <row r="1841" spans="1:5">
      <c r="A1841">
        <v>1872</v>
      </c>
      <c r="B1841" t="s">
        <v>5283</v>
      </c>
      <c r="C1841" t="s">
        <v>7694</v>
      </c>
      <c r="D1841" t="s">
        <v>7839</v>
      </c>
      <c r="E1841" t="s">
        <v>9504</v>
      </c>
    </row>
    <row r="1842" spans="1:5">
      <c r="A1842">
        <v>1873</v>
      </c>
      <c r="B1842" t="s">
        <v>5927</v>
      </c>
      <c r="C1842" t="s">
        <v>7705</v>
      </c>
      <c r="D1842" t="s">
        <v>7862</v>
      </c>
      <c r="E1842" t="s">
        <v>9505</v>
      </c>
    </row>
    <row r="1843" spans="1:5">
      <c r="A1843">
        <v>1874</v>
      </c>
      <c r="B1843" t="s">
        <v>3083</v>
      </c>
      <c r="C1843" t="s">
        <v>7694</v>
      </c>
      <c r="D1843" t="s">
        <v>7714</v>
      </c>
      <c r="E1843" t="s">
        <v>9506</v>
      </c>
    </row>
    <row r="1844" spans="1:5">
      <c r="A1844">
        <v>1875</v>
      </c>
      <c r="B1844" t="s">
        <v>5234</v>
      </c>
      <c r="C1844" t="s">
        <v>7694</v>
      </c>
      <c r="D1844" t="s">
        <v>7714</v>
      </c>
      <c r="E1844" t="s">
        <v>9507</v>
      </c>
    </row>
    <row r="1845" spans="1:5">
      <c r="A1845">
        <v>1876</v>
      </c>
      <c r="B1845" t="s">
        <v>5778</v>
      </c>
      <c r="C1845" t="s">
        <v>7694</v>
      </c>
      <c r="D1845" t="s">
        <v>7714</v>
      </c>
      <c r="E1845" t="s">
        <v>9508</v>
      </c>
    </row>
    <row r="1846" spans="1:5">
      <c r="A1846">
        <v>1877</v>
      </c>
      <c r="B1846" t="s">
        <v>7041</v>
      </c>
      <c r="C1846" t="s">
        <v>7705</v>
      </c>
      <c r="D1846" t="s">
        <v>7862</v>
      </c>
      <c r="E1846" t="s">
        <v>9509</v>
      </c>
    </row>
    <row r="1847" spans="1:5">
      <c r="A1847">
        <v>1878</v>
      </c>
      <c r="B1847" t="s">
        <v>150</v>
      </c>
      <c r="C1847" t="s">
        <v>7705</v>
      </c>
      <c r="D1847" t="s">
        <v>7862</v>
      </c>
      <c r="E1847" t="s">
        <v>9510</v>
      </c>
    </row>
    <row r="1848" spans="1:5">
      <c r="A1848">
        <v>1879</v>
      </c>
      <c r="B1848" t="s">
        <v>5508</v>
      </c>
      <c r="C1848" t="s">
        <v>7705</v>
      </c>
      <c r="D1848" t="s">
        <v>7706</v>
      </c>
      <c r="E1848" t="s">
        <v>9511</v>
      </c>
    </row>
    <row r="1849" spans="1:5">
      <c r="A1849">
        <v>1880</v>
      </c>
      <c r="B1849" t="s">
        <v>5560</v>
      </c>
      <c r="C1849" t="s">
        <v>7694</v>
      </c>
      <c r="D1849" t="s">
        <v>7839</v>
      </c>
      <c r="E1849" t="s">
        <v>9512</v>
      </c>
    </row>
    <row r="1850" spans="1:5">
      <c r="A1850">
        <v>1881</v>
      </c>
      <c r="B1850" t="s">
        <v>4412</v>
      </c>
      <c r="C1850" t="s">
        <v>7705</v>
      </c>
      <c r="D1850" t="s">
        <v>7862</v>
      </c>
      <c r="E1850" t="s">
        <v>9513</v>
      </c>
    </row>
    <row r="1851" spans="1:5">
      <c r="A1851">
        <v>1882</v>
      </c>
      <c r="B1851" t="s">
        <v>5110</v>
      </c>
      <c r="C1851" t="s">
        <v>7694</v>
      </c>
      <c r="D1851" t="s">
        <v>7714</v>
      </c>
      <c r="E1851" t="s">
        <v>9514</v>
      </c>
    </row>
    <row r="1852" spans="1:5">
      <c r="A1852">
        <v>1883</v>
      </c>
      <c r="B1852" t="s">
        <v>5515</v>
      </c>
      <c r="C1852" t="s">
        <v>7694</v>
      </c>
      <c r="D1852" t="s">
        <v>7703</v>
      </c>
      <c r="E1852" t="s">
        <v>9515</v>
      </c>
    </row>
    <row r="1853" spans="1:5">
      <c r="A1853">
        <v>1884</v>
      </c>
      <c r="B1853" t="s">
        <v>2698</v>
      </c>
      <c r="C1853" t="s">
        <v>7689</v>
      </c>
      <c r="D1853" t="s">
        <v>7692</v>
      </c>
      <c r="E1853" t="s">
        <v>9516</v>
      </c>
    </row>
    <row r="1854" spans="1:5">
      <c r="A1854">
        <v>1885</v>
      </c>
      <c r="B1854" t="s">
        <v>1986</v>
      </c>
      <c r="C1854" t="s">
        <v>7694</v>
      </c>
      <c r="D1854" t="s">
        <v>7695</v>
      </c>
      <c r="E1854" t="s">
        <v>9517</v>
      </c>
    </row>
    <row r="1855" spans="1:5">
      <c r="A1855">
        <v>1886</v>
      </c>
      <c r="B1855" t="s">
        <v>2832</v>
      </c>
      <c r="C1855" t="s">
        <v>7689</v>
      </c>
      <c r="D1855" t="s">
        <v>7692</v>
      </c>
      <c r="E1855" t="s">
        <v>9518</v>
      </c>
    </row>
    <row r="1856" spans="1:5">
      <c r="A1856">
        <v>1887</v>
      </c>
      <c r="B1856" t="s">
        <v>5209</v>
      </c>
      <c r="C1856" t="s">
        <v>7694</v>
      </c>
      <c r="D1856" t="s">
        <v>7733</v>
      </c>
      <c r="E1856" t="s">
        <v>9519</v>
      </c>
    </row>
    <row r="1857" spans="1:5">
      <c r="A1857">
        <v>1888</v>
      </c>
      <c r="B1857" t="s">
        <v>5070</v>
      </c>
      <c r="C1857" t="s">
        <v>7705</v>
      </c>
      <c r="D1857" t="s">
        <v>7862</v>
      </c>
      <c r="E1857" t="s">
        <v>9520</v>
      </c>
    </row>
    <row r="1858" spans="1:5">
      <c r="A1858">
        <v>1889</v>
      </c>
      <c r="B1858" t="s">
        <v>3224</v>
      </c>
      <c r="C1858" t="s">
        <v>7705</v>
      </c>
      <c r="D1858" t="s">
        <v>7728</v>
      </c>
      <c r="E1858" t="s">
        <v>9521</v>
      </c>
    </row>
    <row r="1859" spans="1:5">
      <c r="A1859">
        <v>1890</v>
      </c>
      <c r="B1859" t="s">
        <v>6746</v>
      </c>
      <c r="C1859" t="s">
        <v>7705</v>
      </c>
      <c r="D1859" t="s">
        <v>7706</v>
      </c>
      <c r="E1859" t="s">
        <v>9522</v>
      </c>
    </row>
    <row r="1860" spans="1:5">
      <c r="A1860">
        <v>1891</v>
      </c>
      <c r="B1860" t="s">
        <v>5239</v>
      </c>
      <c r="C1860" t="s">
        <v>7705</v>
      </c>
      <c r="D1860" t="s">
        <v>7862</v>
      </c>
      <c r="E1860" t="s">
        <v>9523</v>
      </c>
    </row>
    <row r="1861" spans="1:5">
      <c r="A1861">
        <v>1892</v>
      </c>
      <c r="B1861" t="s">
        <v>5907</v>
      </c>
      <c r="C1861" t="s">
        <v>7694</v>
      </c>
      <c r="D1861" t="s">
        <v>7710</v>
      </c>
      <c r="E1861" t="s">
        <v>9524</v>
      </c>
    </row>
    <row r="1862" spans="1:5">
      <c r="A1862">
        <v>1893</v>
      </c>
      <c r="B1862" t="s">
        <v>3999</v>
      </c>
      <c r="C1862" t="s">
        <v>7705</v>
      </c>
      <c r="D1862" t="s">
        <v>7706</v>
      </c>
      <c r="E1862" t="s">
        <v>9525</v>
      </c>
    </row>
    <row r="1863" spans="1:5">
      <c r="A1863">
        <v>1894</v>
      </c>
      <c r="B1863" t="s">
        <v>5328</v>
      </c>
      <c r="C1863" t="s">
        <v>7694</v>
      </c>
      <c r="D1863" t="s">
        <v>7699</v>
      </c>
      <c r="E1863" t="s">
        <v>9526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32"/>
  <sheetViews>
    <sheetView topLeftCell="A19" workbookViewId="0">
      <selection activeCell="L30" sqref="L30"/>
    </sheetView>
  </sheetViews>
  <sheetFormatPr defaultColWidth="9" defaultRowHeight="15"/>
  <cols>
    <col min="1" max="1" width="9.28515625" customWidth="1"/>
    <col min="2" max="2" width="13.5703125" customWidth="1"/>
    <col min="3" max="3" width="12.85546875" customWidth="1"/>
    <col min="4" max="4" width="18.28515625" customWidth="1"/>
    <col min="5" max="5" width="18.7109375" customWidth="1"/>
    <col min="6" max="6" width="9.28515625" customWidth="1"/>
  </cols>
  <sheetData>
    <row r="1" spans="1:6">
      <c r="A1" s="3" t="s">
        <v>0</v>
      </c>
      <c r="B1" s="3" t="s">
        <v>7</v>
      </c>
      <c r="C1" s="3" t="s">
        <v>9527</v>
      </c>
      <c r="D1" s="3" t="s">
        <v>9528</v>
      </c>
      <c r="E1" s="6" t="s">
        <v>9529</v>
      </c>
      <c r="F1" s="6" t="s">
        <v>9530</v>
      </c>
    </row>
    <row r="2" spans="1:6">
      <c r="A2">
        <v>1</v>
      </c>
      <c r="B2">
        <v>42420</v>
      </c>
      <c r="C2" t="s">
        <v>9531</v>
      </c>
      <c r="D2" t="s">
        <v>9532</v>
      </c>
      <c r="E2" t="s">
        <v>9533</v>
      </c>
      <c r="F2" t="s">
        <v>9534</v>
      </c>
    </row>
    <row r="3" spans="1:6">
      <c r="A3">
        <v>2</v>
      </c>
      <c r="B3">
        <v>90036</v>
      </c>
      <c r="C3" t="s">
        <v>9531</v>
      </c>
      <c r="D3" t="s">
        <v>9535</v>
      </c>
      <c r="E3" t="s">
        <v>9536</v>
      </c>
      <c r="F3" t="s">
        <v>9537</v>
      </c>
    </row>
    <row r="4" spans="1:6">
      <c r="A4">
        <v>3</v>
      </c>
      <c r="B4">
        <v>33311</v>
      </c>
      <c r="C4" t="s">
        <v>9531</v>
      </c>
      <c r="D4" t="s">
        <v>9538</v>
      </c>
      <c r="E4" t="s">
        <v>9539</v>
      </c>
      <c r="F4" t="s">
        <v>9534</v>
      </c>
    </row>
    <row r="5" spans="1:6">
      <c r="A5">
        <v>4</v>
      </c>
      <c r="B5">
        <v>90032</v>
      </c>
      <c r="C5" t="s">
        <v>9531</v>
      </c>
      <c r="D5" t="s">
        <v>9535</v>
      </c>
      <c r="E5" t="s">
        <v>9536</v>
      </c>
      <c r="F5" t="s">
        <v>9537</v>
      </c>
    </row>
    <row r="6" spans="1:6">
      <c r="A6">
        <v>5</v>
      </c>
      <c r="B6">
        <v>28027</v>
      </c>
      <c r="C6" t="s">
        <v>9531</v>
      </c>
      <c r="D6" t="s">
        <v>9540</v>
      </c>
      <c r="E6" t="s">
        <v>9541</v>
      </c>
      <c r="F6" t="s">
        <v>9534</v>
      </c>
    </row>
    <row r="7" spans="1:6">
      <c r="A7">
        <v>6</v>
      </c>
      <c r="B7">
        <v>98103</v>
      </c>
      <c r="C7" t="s">
        <v>9531</v>
      </c>
      <c r="D7" t="s">
        <v>9542</v>
      </c>
      <c r="E7" t="s">
        <v>9543</v>
      </c>
      <c r="F7" t="s">
        <v>9537</v>
      </c>
    </row>
    <row r="8" spans="1:6">
      <c r="A8">
        <v>7</v>
      </c>
      <c r="B8">
        <v>76106</v>
      </c>
      <c r="C8" t="s">
        <v>9531</v>
      </c>
      <c r="D8" t="s">
        <v>9544</v>
      </c>
      <c r="E8" t="s">
        <v>9545</v>
      </c>
      <c r="F8" t="s">
        <v>9546</v>
      </c>
    </row>
    <row r="9" spans="1:6">
      <c r="A9">
        <v>8</v>
      </c>
      <c r="B9">
        <v>53711</v>
      </c>
      <c r="C9" t="s">
        <v>9531</v>
      </c>
      <c r="D9" t="s">
        <v>9547</v>
      </c>
      <c r="E9" t="s">
        <v>9548</v>
      </c>
      <c r="F9" t="s">
        <v>9546</v>
      </c>
    </row>
    <row r="10" spans="1:6">
      <c r="A10">
        <v>9</v>
      </c>
      <c r="B10">
        <v>84084</v>
      </c>
      <c r="C10" t="s">
        <v>9531</v>
      </c>
      <c r="D10" t="s">
        <v>9549</v>
      </c>
      <c r="E10" t="s">
        <v>9550</v>
      </c>
      <c r="F10" t="s">
        <v>9537</v>
      </c>
    </row>
    <row r="11" spans="1:6">
      <c r="A11">
        <v>10</v>
      </c>
      <c r="B11">
        <v>94109</v>
      </c>
      <c r="C11" t="s">
        <v>9531</v>
      </c>
      <c r="D11" t="s">
        <v>9551</v>
      </c>
      <c r="E11" t="s">
        <v>9536</v>
      </c>
      <c r="F11" t="s">
        <v>9537</v>
      </c>
    </row>
    <row r="12" spans="1:6">
      <c r="A12">
        <v>11</v>
      </c>
      <c r="B12">
        <v>68025</v>
      </c>
      <c r="C12" t="s">
        <v>9531</v>
      </c>
      <c r="D12" t="s">
        <v>9552</v>
      </c>
      <c r="E12" t="s">
        <v>9553</v>
      </c>
      <c r="F12" t="s">
        <v>9546</v>
      </c>
    </row>
    <row r="13" spans="1:6">
      <c r="A13">
        <v>12</v>
      </c>
      <c r="B13">
        <v>19140</v>
      </c>
      <c r="C13" t="s">
        <v>9531</v>
      </c>
      <c r="D13" t="s">
        <v>9554</v>
      </c>
      <c r="E13" t="s">
        <v>9555</v>
      </c>
      <c r="F13" t="s">
        <v>9556</v>
      </c>
    </row>
    <row r="14" spans="1:6">
      <c r="A14">
        <v>13</v>
      </c>
      <c r="B14">
        <v>84057</v>
      </c>
      <c r="C14" t="s">
        <v>9531</v>
      </c>
      <c r="D14" t="s">
        <v>9557</v>
      </c>
      <c r="E14" t="s">
        <v>9550</v>
      </c>
      <c r="F14" t="s">
        <v>9537</v>
      </c>
    </row>
    <row r="15" spans="1:6">
      <c r="A15">
        <v>14</v>
      </c>
      <c r="B15">
        <v>90049</v>
      </c>
      <c r="C15" t="s">
        <v>9531</v>
      </c>
      <c r="D15" t="s">
        <v>9535</v>
      </c>
      <c r="E15" t="s">
        <v>9536</v>
      </c>
      <c r="F15" t="s">
        <v>9537</v>
      </c>
    </row>
    <row r="16" spans="1:6">
      <c r="A16">
        <v>15</v>
      </c>
      <c r="B16">
        <v>77095</v>
      </c>
      <c r="C16" t="s">
        <v>9531</v>
      </c>
      <c r="D16" t="s">
        <v>9558</v>
      </c>
      <c r="E16" t="s">
        <v>9545</v>
      </c>
      <c r="F16" t="s">
        <v>9546</v>
      </c>
    </row>
    <row r="17" spans="1:6">
      <c r="A17">
        <v>16</v>
      </c>
      <c r="B17">
        <v>75080</v>
      </c>
      <c r="C17" t="s">
        <v>9531</v>
      </c>
      <c r="D17" t="s">
        <v>9559</v>
      </c>
      <c r="E17" t="s">
        <v>9545</v>
      </c>
      <c r="F17" t="s">
        <v>9546</v>
      </c>
    </row>
    <row r="18" spans="1:6">
      <c r="A18">
        <v>17</v>
      </c>
      <c r="B18">
        <v>77041</v>
      </c>
      <c r="C18" t="s">
        <v>9531</v>
      </c>
      <c r="D18" t="s">
        <v>9558</v>
      </c>
      <c r="E18" t="s">
        <v>9545</v>
      </c>
      <c r="F18" t="s">
        <v>9546</v>
      </c>
    </row>
    <row r="19" spans="1:6">
      <c r="A19">
        <v>18</v>
      </c>
      <c r="B19">
        <v>60540</v>
      </c>
      <c r="C19" t="s">
        <v>9531</v>
      </c>
      <c r="D19" t="s">
        <v>9560</v>
      </c>
      <c r="E19" t="s">
        <v>9561</v>
      </c>
      <c r="F19" t="s">
        <v>9546</v>
      </c>
    </row>
    <row r="20" spans="1:6">
      <c r="A20">
        <v>19</v>
      </c>
      <c r="B20">
        <v>32935</v>
      </c>
      <c r="C20" t="s">
        <v>9531</v>
      </c>
      <c r="D20" t="s">
        <v>9562</v>
      </c>
      <c r="E20" t="s">
        <v>9539</v>
      </c>
      <c r="F20" t="s">
        <v>9534</v>
      </c>
    </row>
    <row r="21" spans="1:6">
      <c r="A21">
        <v>20</v>
      </c>
      <c r="B21">
        <v>55122</v>
      </c>
      <c r="C21" t="s">
        <v>9531</v>
      </c>
      <c r="D21" t="s">
        <v>9563</v>
      </c>
      <c r="E21" t="s">
        <v>9564</v>
      </c>
      <c r="F21" t="s">
        <v>9546</v>
      </c>
    </row>
    <row r="22" spans="1:6">
      <c r="A22">
        <v>21</v>
      </c>
      <c r="B22">
        <v>48185</v>
      </c>
      <c r="C22" t="s">
        <v>9531</v>
      </c>
      <c r="D22" t="s">
        <v>9565</v>
      </c>
      <c r="E22" t="s">
        <v>9566</v>
      </c>
      <c r="F22" t="s">
        <v>9546</v>
      </c>
    </row>
    <row r="23" spans="1:6">
      <c r="A23">
        <v>22</v>
      </c>
      <c r="B23">
        <v>19901</v>
      </c>
      <c r="C23" t="s">
        <v>9531</v>
      </c>
      <c r="D23" t="s">
        <v>9567</v>
      </c>
      <c r="E23" t="s">
        <v>9568</v>
      </c>
      <c r="F23" t="s">
        <v>9556</v>
      </c>
    </row>
    <row r="24" spans="1:6">
      <c r="A24">
        <v>23</v>
      </c>
      <c r="B24">
        <v>47150</v>
      </c>
      <c r="C24" t="s">
        <v>9531</v>
      </c>
      <c r="D24" t="s">
        <v>9569</v>
      </c>
      <c r="E24" t="s">
        <v>9570</v>
      </c>
      <c r="F24" t="s">
        <v>9546</v>
      </c>
    </row>
    <row r="25" spans="1:6">
      <c r="A25">
        <v>24</v>
      </c>
      <c r="B25">
        <v>10024</v>
      </c>
      <c r="C25" t="s">
        <v>9531</v>
      </c>
      <c r="D25" t="s">
        <v>9571</v>
      </c>
      <c r="E25" t="s">
        <v>9572</v>
      </c>
      <c r="F25" t="s">
        <v>9556</v>
      </c>
    </row>
    <row r="26" spans="1:6">
      <c r="A26">
        <v>25</v>
      </c>
      <c r="B26">
        <v>12180</v>
      </c>
      <c r="C26" t="s">
        <v>9531</v>
      </c>
      <c r="D26" t="s">
        <v>9573</v>
      </c>
      <c r="E26" t="s">
        <v>9572</v>
      </c>
      <c r="F26" t="s">
        <v>9556</v>
      </c>
    </row>
    <row r="27" spans="1:6">
      <c r="A27">
        <v>26</v>
      </c>
      <c r="B27">
        <v>90004</v>
      </c>
      <c r="C27" t="s">
        <v>9531</v>
      </c>
      <c r="D27" t="s">
        <v>9535</v>
      </c>
      <c r="E27" t="s">
        <v>9536</v>
      </c>
      <c r="F27" t="s">
        <v>9537</v>
      </c>
    </row>
    <row r="28" spans="1:6">
      <c r="A28">
        <v>27</v>
      </c>
      <c r="B28">
        <v>60610</v>
      </c>
      <c r="C28" t="s">
        <v>9531</v>
      </c>
      <c r="D28" t="s">
        <v>9574</v>
      </c>
      <c r="E28" t="s">
        <v>9561</v>
      </c>
      <c r="F28" t="s">
        <v>9546</v>
      </c>
    </row>
    <row r="29" spans="1:6">
      <c r="A29">
        <v>28</v>
      </c>
      <c r="B29">
        <v>85234</v>
      </c>
      <c r="C29" t="s">
        <v>9531</v>
      </c>
      <c r="D29" t="s">
        <v>9575</v>
      </c>
      <c r="E29" t="s">
        <v>9576</v>
      </c>
      <c r="F29" t="s">
        <v>9537</v>
      </c>
    </row>
    <row r="30" spans="1:6">
      <c r="A30">
        <v>29</v>
      </c>
      <c r="B30">
        <v>22153</v>
      </c>
      <c r="C30" t="s">
        <v>9531</v>
      </c>
      <c r="D30" t="s">
        <v>9577</v>
      </c>
      <c r="E30" t="s">
        <v>9578</v>
      </c>
      <c r="F30" t="s">
        <v>9534</v>
      </c>
    </row>
    <row r="31" spans="1:6">
      <c r="A31">
        <v>30</v>
      </c>
      <c r="B31">
        <v>10009</v>
      </c>
      <c r="C31" t="s">
        <v>9531</v>
      </c>
      <c r="D31" t="s">
        <v>9571</v>
      </c>
      <c r="E31" t="s">
        <v>9572</v>
      </c>
      <c r="F31" t="s">
        <v>9556</v>
      </c>
    </row>
    <row r="32" spans="1:6">
      <c r="A32">
        <v>31</v>
      </c>
      <c r="B32">
        <v>49201</v>
      </c>
      <c r="C32" t="s">
        <v>9531</v>
      </c>
      <c r="D32" t="s">
        <v>9579</v>
      </c>
      <c r="E32" t="s">
        <v>9566</v>
      </c>
      <c r="F32" t="s">
        <v>9546</v>
      </c>
    </row>
    <row r="33" spans="1:6">
      <c r="A33">
        <v>32</v>
      </c>
      <c r="B33">
        <v>38109</v>
      </c>
      <c r="C33" t="s">
        <v>9531</v>
      </c>
      <c r="D33" t="s">
        <v>9580</v>
      </c>
      <c r="E33" t="s">
        <v>9581</v>
      </c>
      <c r="F33" t="s">
        <v>9534</v>
      </c>
    </row>
    <row r="34" spans="1:6">
      <c r="A34">
        <v>33</v>
      </c>
      <c r="B34">
        <v>77070</v>
      </c>
      <c r="C34" t="s">
        <v>9531</v>
      </c>
      <c r="D34" t="s">
        <v>9558</v>
      </c>
      <c r="E34" t="s">
        <v>9545</v>
      </c>
      <c r="F34" t="s">
        <v>9546</v>
      </c>
    </row>
    <row r="35" spans="1:6">
      <c r="A35">
        <v>34</v>
      </c>
      <c r="B35">
        <v>35601</v>
      </c>
      <c r="C35" t="s">
        <v>9531</v>
      </c>
      <c r="D35" t="s">
        <v>9582</v>
      </c>
      <c r="E35" t="s">
        <v>9583</v>
      </c>
      <c r="F35" t="s">
        <v>9534</v>
      </c>
    </row>
    <row r="36" spans="1:6">
      <c r="A36">
        <v>35</v>
      </c>
      <c r="B36">
        <v>94122</v>
      </c>
      <c r="C36" t="s">
        <v>9531</v>
      </c>
      <c r="D36" t="s">
        <v>9551</v>
      </c>
      <c r="E36" t="s">
        <v>9536</v>
      </c>
      <c r="F36" t="s">
        <v>9537</v>
      </c>
    </row>
    <row r="37" spans="1:6">
      <c r="A37">
        <v>36</v>
      </c>
      <c r="B37">
        <v>27707</v>
      </c>
      <c r="C37" t="s">
        <v>9531</v>
      </c>
      <c r="D37" t="s">
        <v>9584</v>
      </c>
      <c r="E37" t="s">
        <v>9541</v>
      </c>
      <c r="F37" t="s">
        <v>9534</v>
      </c>
    </row>
    <row r="38" spans="1:6">
      <c r="A38">
        <v>37</v>
      </c>
      <c r="B38">
        <v>60623</v>
      </c>
      <c r="C38" t="s">
        <v>9531</v>
      </c>
      <c r="D38" t="s">
        <v>9574</v>
      </c>
      <c r="E38" t="s">
        <v>9561</v>
      </c>
      <c r="F38" t="s">
        <v>9546</v>
      </c>
    </row>
    <row r="39" spans="1:6">
      <c r="A39">
        <v>38</v>
      </c>
      <c r="B39">
        <v>29203</v>
      </c>
      <c r="C39" t="s">
        <v>9531</v>
      </c>
      <c r="D39" t="s">
        <v>9585</v>
      </c>
      <c r="E39" t="s">
        <v>9586</v>
      </c>
      <c r="F39" t="s">
        <v>9534</v>
      </c>
    </row>
    <row r="40" spans="1:6">
      <c r="A40">
        <v>39</v>
      </c>
      <c r="B40">
        <v>55901</v>
      </c>
      <c r="C40" t="s">
        <v>9531</v>
      </c>
      <c r="D40" t="s">
        <v>9587</v>
      </c>
      <c r="E40" t="s">
        <v>9564</v>
      </c>
      <c r="F40" t="s">
        <v>9546</v>
      </c>
    </row>
    <row r="41" spans="1:6">
      <c r="A41">
        <v>40</v>
      </c>
      <c r="B41">
        <v>55407</v>
      </c>
      <c r="C41" t="s">
        <v>9531</v>
      </c>
      <c r="D41" t="s">
        <v>9588</v>
      </c>
      <c r="E41" t="s">
        <v>9564</v>
      </c>
      <c r="F41" t="s">
        <v>9546</v>
      </c>
    </row>
    <row r="42" spans="1:6">
      <c r="A42">
        <v>41</v>
      </c>
      <c r="B42">
        <v>97206</v>
      </c>
      <c r="C42" t="s">
        <v>9531</v>
      </c>
      <c r="D42" t="s">
        <v>9589</v>
      </c>
      <c r="E42" t="s">
        <v>9590</v>
      </c>
      <c r="F42" t="s">
        <v>9537</v>
      </c>
    </row>
    <row r="43" spans="1:6">
      <c r="A43">
        <v>42</v>
      </c>
      <c r="B43">
        <v>55106</v>
      </c>
      <c r="C43" t="s">
        <v>9531</v>
      </c>
      <c r="D43" t="s">
        <v>9591</v>
      </c>
      <c r="E43" t="s">
        <v>9564</v>
      </c>
      <c r="F43" t="s">
        <v>9546</v>
      </c>
    </row>
    <row r="44" spans="1:6">
      <c r="A44">
        <v>43</v>
      </c>
      <c r="B44">
        <v>80013</v>
      </c>
      <c r="C44" t="s">
        <v>9531</v>
      </c>
      <c r="D44" t="s">
        <v>9592</v>
      </c>
      <c r="E44" t="s">
        <v>9593</v>
      </c>
      <c r="F44" t="s">
        <v>9537</v>
      </c>
    </row>
    <row r="45" spans="1:6">
      <c r="A45">
        <v>44</v>
      </c>
      <c r="B45">
        <v>28205</v>
      </c>
      <c r="C45" t="s">
        <v>9531</v>
      </c>
      <c r="D45" t="s">
        <v>9594</v>
      </c>
      <c r="E45" t="s">
        <v>9541</v>
      </c>
      <c r="F45" t="s">
        <v>9534</v>
      </c>
    </row>
    <row r="46" spans="1:6">
      <c r="A46">
        <v>45</v>
      </c>
      <c r="B46">
        <v>60462</v>
      </c>
      <c r="C46" t="s">
        <v>9531</v>
      </c>
      <c r="D46" t="s">
        <v>9595</v>
      </c>
      <c r="E46" t="s">
        <v>9561</v>
      </c>
      <c r="F46" t="s">
        <v>9546</v>
      </c>
    </row>
    <row r="47" spans="1:6">
      <c r="A47">
        <v>46</v>
      </c>
      <c r="B47">
        <v>10035</v>
      </c>
      <c r="C47" t="s">
        <v>9531</v>
      </c>
      <c r="D47" t="s">
        <v>9571</v>
      </c>
      <c r="E47" t="s">
        <v>9572</v>
      </c>
      <c r="F47" t="s">
        <v>9556</v>
      </c>
    </row>
    <row r="48" spans="1:6">
      <c r="A48">
        <v>47</v>
      </c>
      <c r="B48">
        <v>50322</v>
      </c>
      <c r="C48" t="s">
        <v>9531</v>
      </c>
      <c r="D48" t="s">
        <v>9596</v>
      </c>
      <c r="E48" t="s">
        <v>9597</v>
      </c>
      <c r="F48" t="s">
        <v>9546</v>
      </c>
    </row>
    <row r="49" spans="1:6">
      <c r="A49">
        <v>48</v>
      </c>
      <c r="B49">
        <v>43229</v>
      </c>
      <c r="C49" t="s">
        <v>9531</v>
      </c>
      <c r="D49" t="s">
        <v>9598</v>
      </c>
      <c r="E49" t="s">
        <v>9599</v>
      </c>
      <c r="F49" t="s">
        <v>9556</v>
      </c>
    </row>
    <row r="50" spans="1:6">
      <c r="A50">
        <v>49</v>
      </c>
      <c r="B50">
        <v>37620</v>
      </c>
      <c r="C50" t="s">
        <v>9531</v>
      </c>
      <c r="D50" t="s">
        <v>9600</v>
      </c>
      <c r="E50" t="s">
        <v>9581</v>
      </c>
      <c r="F50" t="s">
        <v>9534</v>
      </c>
    </row>
    <row r="51" spans="1:6">
      <c r="A51">
        <v>50</v>
      </c>
      <c r="B51">
        <v>19805</v>
      </c>
      <c r="C51" t="s">
        <v>9531</v>
      </c>
      <c r="D51" t="s">
        <v>9601</v>
      </c>
      <c r="E51" t="s">
        <v>9568</v>
      </c>
      <c r="F51" t="s">
        <v>9556</v>
      </c>
    </row>
    <row r="52" spans="1:6">
      <c r="A52">
        <v>51</v>
      </c>
      <c r="B52">
        <v>61701</v>
      </c>
      <c r="C52" t="s">
        <v>9531</v>
      </c>
      <c r="D52" t="s">
        <v>9602</v>
      </c>
      <c r="E52" t="s">
        <v>9561</v>
      </c>
      <c r="F52" t="s">
        <v>9546</v>
      </c>
    </row>
    <row r="53" spans="1:6">
      <c r="A53">
        <v>52</v>
      </c>
      <c r="B53">
        <v>85023</v>
      </c>
      <c r="C53" t="s">
        <v>9531</v>
      </c>
      <c r="D53" t="s">
        <v>9603</v>
      </c>
      <c r="E53" t="s">
        <v>9576</v>
      </c>
      <c r="F53" t="s">
        <v>9537</v>
      </c>
    </row>
    <row r="54" spans="1:6">
      <c r="A54">
        <v>53</v>
      </c>
      <c r="B54">
        <v>95661</v>
      </c>
      <c r="C54" t="s">
        <v>9531</v>
      </c>
      <c r="D54" t="s">
        <v>9604</v>
      </c>
      <c r="E54" t="s">
        <v>9536</v>
      </c>
      <c r="F54" t="s">
        <v>9537</v>
      </c>
    </row>
    <row r="55" spans="1:6">
      <c r="A55">
        <v>54</v>
      </c>
      <c r="B55">
        <v>64055</v>
      </c>
      <c r="C55" t="s">
        <v>9531</v>
      </c>
      <c r="D55" t="s">
        <v>9605</v>
      </c>
      <c r="E55" t="s">
        <v>9606</v>
      </c>
      <c r="F55" t="s">
        <v>9546</v>
      </c>
    </row>
    <row r="56" spans="1:6">
      <c r="A56">
        <v>55</v>
      </c>
      <c r="B56">
        <v>91104</v>
      </c>
      <c r="C56" t="s">
        <v>9531</v>
      </c>
      <c r="D56" t="s">
        <v>9607</v>
      </c>
      <c r="E56" t="s">
        <v>9536</v>
      </c>
      <c r="F56" t="s">
        <v>9537</v>
      </c>
    </row>
    <row r="57" spans="1:6">
      <c r="A57">
        <v>56</v>
      </c>
      <c r="B57">
        <v>43055</v>
      </c>
      <c r="C57" t="s">
        <v>9531</v>
      </c>
      <c r="D57" t="s">
        <v>9608</v>
      </c>
      <c r="E57" t="s">
        <v>9599</v>
      </c>
      <c r="F57" t="s">
        <v>9556</v>
      </c>
    </row>
    <row r="58" spans="1:6">
      <c r="A58">
        <v>57</v>
      </c>
      <c r="B58">
        <v>53132</v>
      </c>
      <c r="C58" t="s">
        <v>9531</v>
      </c>
      <c r="D58" t="s">
        <v>9609</v>
      </c>
      <c r="E58" t="s">
        <v>9548</v>
      </c>
      <c r="F58" t="s">
        <v>9546</v>
      </c>
    </row>
    <row r="59" spans="1:6">
      <c r="A59">
        <v>58</v>
      </c>
      <c r="B59">
        <v>85254</v>
      </c>
      <c r="C59" t="s">
        <v>9531</v>
      </c>
      <c r="D59" t="s">
        <v>9610</v>
      </c>
      <c r="E59" t="s">
        <v>9576</v>
      </c>
      <c r="F59" t="s">
        <v>9537</v>
      </c>
    </row>
    <row r="60" spans="1:6">
      <c r="A60">
        <v>59</v>
      </c>
      <c r="B60">
        <v>95123</v>
      </c>
      <c r="C60" t="s">
        <v>9531</v>
      </c>
      <c r="D60" t="s">
        <v>9611</v>
      </c>
      <c r="E60" t="s">
        <v>9536</v>
      </c>
      <c r="F60" t="s">
        <v>9537</v>
      </c>
    </row>
    <row r="61" spans="1:6">
      <c r="A61">
        <v>60</v>
      </c>
      <c r="B61">
        <v>98105</v>
      </c>
      <c r="C61" t="s">
        <v>9531</v>
      </c>
      <c r="D61" t="s">
        <v>9542</v>
      </c>
      <c r="E61" t="s">
        <v>9543</v>
      </c>
      <c r="F61" t="s">
        <v>9537</v>
      </c>
    </row>
    <row r="62" spans="1:6">
      <c r="A62">
        <v>61</v>
      </c>
      <c r="B62">
        <v>98115</v>
      </c>
      <c r="C62" t="s">
        <v>9531</v>
      </c>
      <c r="D62" t="s">
        <v>9542</v>
      </c>
      <c r="E62" t="s">
        <v>9543</v>
      </c>
      <c r="F62" t="s">
        <v>9537</v>
      </c>
    </row>
    <row r="63" spans="1:6">
      <c r="A63">
        <v>62</v>
      </c>
      <c r="B63">
        <v>73034</v>
      </c>
      <c r="C63" t="s">
        <v>9531</v>
      </c>
      <c r="D63" t="s">
        <v>9612</v>
      </c>
      <c r="E63" t="s">
        <v>9613</v>
      </c>
      <c r="F63" t="s">
        <v>9546</v>
      </c>
    </row>
    <row r="64" spans="1:6">
      <c r="A64">
        <v>63</v>
      </c>
      <c r="B64">
        <v>90045</v>
      </c>
      <c r="C64" t="s">
        <v>9531</v>
      </c>
      <c r="D64" t="s">
        <v>9535</v>
      </c>
      <c r="E64" t="s">
        <v>9536</v>
      </c>
      <c r="F64" t="s">
        <v>9537</v>
      </c>
    </row>
    <row r="65" spans="1:6">
      <c r="A65">
        <v>64</v>
      </c>
      <c r="B65">
        <v>19134</v>
      </c>
      <c r="C65" t="s">
        <v>9531</v>
      </c>
      <c r="D65" t="s">
        <v>9554</v>
      </c>
      <c r="E65" t="s">
        <v>9555</v>
      </c>
      <c r="F65" t="s">
        <v>9556</v>
      </c>
    </row>
    <row r="66" spans="1:6">
      <c r="A66">
        <v>65</v>
      </c>
      <c r="B66">
        <v>88220</v>
      </c>
      <c r="C66" t="s">
        <v>9531</v>
      </c>
      <c r="D66" t="s">
        <v>9614</v>
      </c>
      <c r="E66" t="s">
        <v>9615</v>
      </c>
      <c r="F66" t="s">
        <v>9537</v>
      </c>
    </row>
    <row r="67" spans="1:6">
      <c r="A67">
        <v>66</v>
      </c>
      <c r="B67">
        <v>78207</v>
      </c>
      <c r="C67" t="s">
        <v>9531</v>
      </c>
      <c r="D67" t="s">
        <v>9616</v>
      </c>
      <c r="E67" t="s">
        <v>9545</v>
      </c>
      <c r="F67" t="s">
        <v>9546</v>
      </c>
    </row>
    <row r="68" spans="1:6">
      <c r="A68">
        <v>67</v>
      </c>
      <c r="B68">
        <v>77036</v>
      </c>
      <c r="C68" t="s">
        <v>9531</v>
      </c>
      <c r="D68" t="s">
        <v>9558</v>
      </c>
      <c r="E68" t="s">
        <v>9545</v>
      </c>
      <c r="F68" t="s">
        <v>9546</v>
      </c>
    </row>
    <row r="69" spans="1:6">
      <c r="A69">
        <v>68</v>
      </c>
      <c r="B69">
        <v>62521</v>
      </c>
      <c r="C69" t="s">
        <v>9531</v>
      </c>
      <c r="D69" t="s">
        <v>9582</v>
      </c>
      <c r="E69" t="s">
        <v>9561</v>
      </c>
      <c r="F69" t="s">
        <v>9546</v>
      </c>
    </row>
    <row r="70" spans="1:6">
      <c r="A70">
        <v>69</v>
      </c>
      <c r="B70">
        <v>71203</v>
      </c>
      <c r="C70" t="s">
        <v>9531</v>
      </c>
      <c r="D70" t="s">
        <v>9617</v>
      </c>
      <c r="E70" t="s">
        <v>9618</v>
      </c>
      <c r="F70" t="s">
        <v>9534</v>
      </c>
    </row>
    <row r="71" spans="1:6">
      <c r="A71">
        <v>70</v>
      </c>
      <c r="B71">
        <v>6824</v>
      </c>
      <c r="C71" t="s">
        <v>9531</v>
      </c>
      <c r="D71" t="s">
        <v>9619</v>
      </c>
      <c r="E71" t="s">
        <v>9620</v>
      </c>
      <c r="F71" t="s">
        <v>9556</v>
      </c>
    </row>
    <row r="72" spans="1:6">
      <c r="A72">
        <v>71</v>
      </c>
      <c r="B72">
        <v>75051</v>
      </c>
      <c r="C72" t="s">
        <v>9531</v>
      </c>
      <c r="D72" t="s">
        <v>9621</v>
      </c>
      <c r="E72" t="s">
        <v>9545</v>
      </c>
      <c r="F72" t="s">
        <v>9546</v>
      </c>
    </row>
    <row r="73" spans="1:6">
      <c r="A73">
        <v>72</v>
      </c>
      <c r="B73">
        <v>92374</v>
      </c>
      <c r="C73" t="s">
        <v>9531</v>
      </c>
      <c r="D73" t="s">
        <v>9622</v>
      </c>
      <c r="E73" t="s">
        <v>9536</v>
      </c>
      <c r="F73" t="s">
        <v>9537</v>
      </c>
    </row>
    <row r="74" spans="1:6">
      <c r="A74">
        <v>73</v>
      </c>
      <c r="B74">
        <v>45011</v>
      </c>
      <c r="C74" t="s">
        <v>9531</v>
      </c>
      <c r="D74" t="s">
        <v>9623</v>
      </c>
      <c r="E74" t="s">
        <v>9599</v>
      </c>
      <c r="F74" t="s">
        <v>9556</v>
      </c>
    </row>
    <row r="75" spans="1:6">
      <c r="A75">
        <v>74</v>
      </c>
      <c r="B75">
        <v>7090</v>
      </c>
      <c r="C75" t="s">
        <v>9531</v>
      </c>
      <c r="D75" t="s">
        <v>9624</v>
      </c>
      <c r="E75" t="s">
        <v>9625</v>
      </c>
      <c r="F75" t="s">
        <v>9556</v>
      </c>
    </row>
    <row r="76" spans="1:6">
      <c r="A76">
        <v>75</v>
      </c>
      <c r="B76">
        <v>19120</v>
      </c>
      <c r="C76" t="s">
        <v>9531</v>
      </c>
      <c r="D76" t="s">
        <v>9554</v>
      </c>
      <c r="E76" t="s">
        <v>9555</v>
      </c>
      <c r="F76" t="s">
        <v>9556</v>
      </c>
    </row>
    <row r="77" spans="1:6">
      <c r="A77">
        <v>76</v>
      </c>
      <c r="B77">
        <v>44312</v>
      </c>
      <c r="C77" t="s">
        <v>9531</v>
      </c>
      <c r="D77" t="s">
        <v>9626</v>
      </c>
      <c r="E77" t="s">
        <v>9599</v>
      </c>
      <c r="F77" t="s">
        <v>9556</v>
      </c>
    </row>
    <row r="78" spans="1:6">
      <c r="A78">
        <v>77</v>
      </c>
      <c r="B78">
        <v>80219</v>
      </c>
      <c r="C78" t="s">
        <v>9531</v>
      </c>
      <c r="D78" t="s">
        <v>9627</v>
      </c>
      <c r="E78" t="s">
        <v>9593</v>
      </c>
      <c r="F78" t="s">
        <v>9537</v>
      </c>
    </row>
    <row r="79" spans="1:6">
      <c r="A79">
        <v>78</v>
      </c>
      <c r="B79">
        <v>75220</v>
      </c>
      <c r="C79" t="s">
        <v>9531</v>
      </c>
      <c r="D79" t="s">
        <v>9628</v>
      </c>
      <c r="E79" t="s">
        <v>9545</v>
      </c>
      <c r="F79" t="s">
        <v>9546</v>
      </c>
    </row>
    <row r="80" spans="1:6">
      <c r="A80">
        <v>79</v>
      </c>
      <c r="B80">
        <v>37064</v>
      </c>
      <c r="C80" t="s">
        <v>9531</v>
      </c>
      <c r="D80" t="s">
        <v>9609</v>
      </c>
      <c r="E80" t="s">
        <v>9581</v>
      </c>
      <c r="F80" t="s">
        <v>9534</v>
      </c>
    </row>
    <row r="81" spans="1:6">
      <c r="A81">
        <v>80</v>
      </c>
      <c r="B81">
        <v>90604</v>
      </c>
      <c r="C81" t="s">
        <v>9531</v>
      </c>
      <c r="D81" t="s">
        <v>9629</v>
      </c>
      <c r="E81" t="s">
        <v>9536</v>
      </c>
      <c r="F81" t="s">
        <v>9537</v>
      </c>
    </row>
    <row r="82" spans="1:6">
      <c r="A82">
        <v>81</v>
      </c>
      <c r="B82">
        <v>48601</v>
      </c>
      <c r="C82" t="s">
        <v>9531</v>
      </c>
      <c r="D82" t="s">
        <v>9630</v>
      </c>
      <c r="E82" t="s">
        <v>9566</v>
      </c>
      <c r="F82" t="s">
        <v>9546</v>
      </c>
    </row>
    <row r="83" spans="1:6">
      <c r="A83">
        <v>82</v>
      </c>
      <c r="B83">
        <v>44256</v>
      </c>
      <c r="C83" t="s">
        <v>9531</v>
      </c>
      <c r="D83" t="s">
        <v>9631</v>
      </c>
      <c r="E83" t="s">
        <v>9599</v>
      </c>
      <c r="F83" t="s">
        <v>9556</v>
      </c>
    </row>
    <row r="84" spans="1:6">
      <c r="A84">
        <v>83</v>
      </c>
      <c r="B84">
        <v>43017</v>
      </c>
      <c r="C84" t="s">
        <v>9531</v>
      </c>
      <c r="D84" t="s">
        <v>9632</v>
      </c>
      <c r="E84" t="s">
        <v>9599</v>
      </c>
      <c r="F84" t="s">
        <v>9556</v>
      </c>
    </row>
    <row r="85" spans="1:6">
      <c r="A85">
        <v>84</v>
      </c>
      <c r="B85">
        <v>48227</v>
      </c>
      <c r="C85" t="s">
        <v>9531</v>
      </c>
      <c r="D85" t="s">
        <v>9633</v>
      </c>
      <c r="E85" t="s">
        <v>9566</v>
      </c>
      <c r="F85" t="s">
        <v>9546</v>
      </c>
    </row>
    <row r="86" spans="1:6">
      <c r="A86">
        <v>85</v>
      </c>
      <c r="B86">
        <v>38401</v>
      </c>
      <c r="C86" t="s">
        <v>9531</v>
      </c>
      <c r="D86" t="s">
        <v>9585</v>
      </c>
      <c r="E86" t="s">
        <v>9581</v>
      </c>
      <c r="F86" t="s">
        <v>9534</v>
      </c>
    </row>
    <row r="87" spans="1:6">
      <c r="A87">
        <v>86</v>
      </c>
      <c r="B87">
        <v>33614</v>
      </c>
      <c r="C87" t="s">
        <v>9531</v>
      </c>
      <c r="D87" t="s">
        <v>9634</v>
      </c>
      <c r="E87" t="s">
        <v>9539</v>
      </c>
      <c r="F87" t="s">
        <v>9534</v>
      </c>
    </row>
    <row r="88" spans="1:6">
      <c r="A88">
        <v>87</v>
      </c>
      <c r="B88">
        <v>95051</v>
      </c>
      <c r="C88" t="s">
        <v>9531</v>
      </c>
      <c r="D88" t="s">
        <v>9635</v>
      </c>
      <c r="E88" t="s">
        <v>9536</v>
      </c>
      <c r="F88" t="s">
        <v>9537</v>
      </c>
    </row>
    <row r="89" spans="1:6">
      <c r="A89">
        <v>88</v>
      </c>
      <c r="B89">
        <v>55044</v>
      </c>
      <c r="C89" t="s">
        <v>9531</v>
      </c>
      <c r="D89" t="s">
        <v>9636</v>
      </c>
      <c r="E89" t="s">
        <v>9564</v>
      </c>
      <c r="F89" t="s">
        <v>9546</v>
      </c>
    </row>
    <row r="90" spans="1:6">
      <c r="A90">
        <v>89</v>
      </c>
      <c r="B90">
        <v>92037</v>
      </c>
      <c r="C90" t="s">
        <v>9531</v>
      </c>
      <c r="D90" t="s">
        <v>9637</v>
      </c>
      <c r="E90" t="s">
        <v>9536</v>
      </c>
      <c r="F90" t="s">
        <v>9537</v>
      </c>
    </row>
    <row r="91" spans="1:6">
      <c r="A91">
        <v>90</v>
      </c>
      <c r="B91">
        <v>77506</v>
      </c>
      <c r="C91" t="s">
        <v>9531</v>
      </c>
      <c r="D91" t="s">
        <v>9607</v>
      </c>
      <c r="E91" t="s">
        <v>9545</v>
      </c>
      <c r="F91" t="s">
        <v>9546</v>
      </c>
    </row>
    <row r="92" spans="1:6">
      <c r="A92">
        <v>91</v>
      </c>
      <c r="B92">
        <v>94513</v>
      </c>
      <c r="C92" t="s">
        <v>9531</v>
      </c>
      <c r="D92" t="s">
        <v>9638</v>
      </c>
      <c r="E92" t="s">
        <v>9536</v>
      </c>
      <c r="F92" t="s">
        <v>9537</v>
      </c>
    </row>
    <row r="93" spans="1:6">
      <c r="A93">
        <v>92</v>
      </c>
      <c r="B93">
        <v>27514</v>
      </c>
      <c r="C93" t="s">
        <v>9531</v>
      </c>
      <c r="D93" t="s">
        <v>9639</v>
      </c>
      <c r="E93" t="s">
        <v>9541</v>
      </c>
      <c r="F93" t="s">
        <v>9534</v>
      </c>
    </row>
    <row r="94" spans="1:6">
      <c r="A94">
        <v>93</v>
      </c>
      <c r="B94">
        <v>7960</v>
      </c>
      <c r="C94" t="s">
        <v>9531</v>
      </c>
      <c r="D94" t="s">
        <v>9640</v>
      </c>
      <c r="E94" t="s">
        <v>9625</v>
      </c>
      <c r="F94" t="s">
        <v>9556</v>
      </c>
    </row>
    <row r="95" spans="1:6">
      <c r="A95">
        <v>94</v>
      </c>
      <c r="B95">
        <v>45231</v>
      </c>
      <c r="C95" t="s">
        <v>9531</v>
      </c>
      <c r="D95" t="s">
        <v>9641</v>
      </c>
      <c r="E95" t="s">
        <v>9599</v>
      </c>
      <c r="F95" t="s">
        <v>9556</v>
      </c>
    </row>
    <row r="96" spans="1:6">
      <c r="A96">
        <v>95</v>
      </c>
      <c r="B96">
        <v>94110</v>
      </c>
      <c r="C96" t="s">
        <v>9531</v>
      </c>
      <c r="D96" t="s">
        <v>9551</v>
      </c>
      <c r="E96" t="s">
        <v>9536</v>
      </c>
      <c r="F96" t="s">
        <v>9537</v>
      </c>
    </row>
    <row r="97" spans="1:6">
      <c r="A97">
        <v>96</v>
      </c>
      <c r="B97">
        <v>90301</v>
      </c>
      <c r="C97" t="s">
        <v>9531</v>
      </c>
      <c r="D97" t="s">
        <v>9642</v>
      </c>
      <c r="E97" t="s">
        <v>9536</v>
      </c>
      <c r="F97" t="s">
        <v>9537</v>
      </c>
    </row>
    <row r="98" spans="1:6">
      <c r="A98">
        <v>97</v>
      </c>
      <c r="B98">
        <v>33319</v>
      </c>
      <c r="C98" t="s">
        <v>9531</v>
      </c>
      <c r="D98" t="s">
        <v>9643</v>
      </c>
      <c r="E98" t="s">
        <v>9539</v>
      </c>
      <c r="F98" t="s">
        <v>9534</v>
      </c>
    </row>
    <row r="99" spans="1:6">
      <c r="A99">
        <v>98</v>
      </c>
      <c r="B99">
        <v>80906</v>
      </c>
      <c r="C99" t="s">
        <v>9531</v>
      </c>
      <c r="D99" t="s">
        <v>9644</v>
      </c>
      <c r="E99" t="s">
        <v>9593</v>
      </c>
      <c r="F99" t="s">
        <v>9537</v>
      </c>
    </row>
    <row r="100" spans="1:6">
      <c r="A100">
        <v>99</v>
      </c>
      <c r="B100">
        <v>7109</v>
      </c>
      <c r="C100" t="s">
        <v>9531</v>
      </c>
      <c r="D100" t="s">
        <v>9645</v>
      </c>
      <c r="E100" t="s">
        <v>9625</v>
      </c>
      <c r="F100" t="s">
        <v>9556</v>
      </c>
    </row>
    <row r="101" spans="1:6">
      <c r="A101">
        <v>100</v>
      </c>
      <c r="B101">
        <v>48180</v>
      </c>
      <c r="C101" t="s">
        <v>9531</v>
      </c>
      <c r="D101" t="s">
        <v>9646</v>
      </c>
      <c r="E101" t="s">
        <v>9566</v>
      </c>
      <c r="F101" t="s">
        <v>9546</v>
      </c>
    </row>
    <row r="102" spans="1:6">
      <c r="A102">
        <v>101</v>
      </c>
      <c r="B102">
        <v>8701</v>
      </c>
      <c r="C102" t="s">
        <v>9531</v>
      </c>
      <c r="D102" t="s">
        <v>9647</v>
      </c>
      <c r="E102" t="s">
        <v>9625</v>
      </c>
      <c r="F102" t="s">
        <v>9556</v>
      </c>
    </row>
    <row r="103" spans="1:6">
      <c r="A103">
        <v>102</v>
      </c>
      <c r="B103">
        <v>22204</v>
      </c>
      <c r="C103" t="s">
        <v>9531</v>
      </c>
      <c r="D103" t="s">
        <v>9648</v>
      </c>
      <c r="E103" t="s">
        <v>9578</v>
      </c>
      <c r="F103" t="s">
        <v>9534</v>
      </c>
    </row>
    <row r="104" spans="1:6">
      <c r="A104">
        <v>103</v>
      </c>
      <c r="B104">
        <v>80004</v>
      </c>
      <c r="C104" t="s">
        <v>9531</v>
      </c>
      <c r="D104" t="s">
        <v>9649</v>
      </c>
      <c r="E104" t="s">
        <v>9593</v>
      </c>
      <c r="F104" t="s">
        <v>9537</v>
      </c>
    </row>
    <row r="105" spans="1:6">
      <c r="A105">
        <v>104</v>
      </c>
      <c r="B105">
        <v>7601</v>
      </c>
      <c r="C105" t="s">
        <v>9531</v>
      </c>
      <c r="D105" t="s">
        <v>9650</v>
      </c>
      <c r="E105" t="s">
        <v>9625</v>
      </c>
      <c r="F105" t="s">
        <v>9556</v>
      </c>
    </row>
    <row r="106" spans="1:6">
      <c r="A106">
        <v>105</v>
      </c>
      <c r="B106">
        <v>33710</v>
      </c>
      <c r="C106" t="s">
        <v>9531</v>
      </c>
      <c r="D106" t="s">
        <v>9651</v>
      </c>
      <c r="E106" t="s">
        <v>9539</v>
      </c>
      <c r="F106" t="s">
        <v>9534</v>
      </c>
    </row>
    <row r="107" spans="1:6">
      <c r="A107">
        <v>106</v>
      </c>
      <c r="B107">
        <v>19143</v>
      </c>
      <c r="C107" t="s">
        <v>9531</v>
      </c>
      <c r="D107" t="s">
        <v>9554</v>
      </c>
      <c r="E107" t="s">
        <v>9555</v>
      </c>
      <c r="F107" t="s">
        <v>9556</v>
      </c>
    </row>
    <row r="108" spans="1:6">
      <c r="A108">
        <v>107</v>
      </c>
      <c r="B108">
        <v>90805</v>
      </c>
      <c r="C108" t="s">
        <v>9531</v>
      </c>
      <c r="D108" t="s">
        <v>9652</v>
      </c>
      <c r="E108" t="s">
        <v>9536</v>
      </c>
      <c r="F108" t="s">
        <v>9537</v>
      </c>
    </row>
    <row r="109" spans="1:6">
      <c r="A109">
        <v>108</v>
      </c>
      <c r="B109">
        <v>92345</v>
      </c>
      <c r="C109" t="s">
        <v>9531</v>
      </c>
      <c r="D109" t="s">
        <v>9653</v>
      </c>
      <c r="E109" t="s">
        <v>9536</v>
      </c>
      <c r="F109" t="s">
        <v>9537</v>
      </c>
    </row>
    <row r="110" spans="1:6">
      <c r="A110">
        <v>109</v>
      </c>
      <c r="B110">
        <v>37130</v>
      </c>
      <c r="C110" t="s">
        <v>9531</v>
      </c>
      <c r="D110" t="s">
        <v>9654</v>
      </c>
      <c r="E110" t="s">
        <v>9581</v>
      </c>
      <c r="F110" t="s">
        <v>9534</v>
      </c>
    </row>
    <row r="111" spans="1:6">
      <c r="A111">
        <v>110</v>
      </c>
      <c r="B111">
        <v>84041</v>
      </c>
      <c r="C111" t="s">
        <v>9531</v>
      </c>
      <c r="D111" t="s">
        <v>9655</v>
      </c>
      <c r="E111" t="s">
        <v>9550</v>
      </c>
      <c r="F111" t="s">
        <v>9537</v>
      </c>
    </row>
    <row r="112" spans="1:6">
      <c r="A112">
        <v>111</v>
      </c>
      <c r="B112">
        <v>78745</v>
      </c>
      <c r="C112" t="s">
        <v>9531</v>
      </c>
      <c r="D112" t="s">
        <v>9656</v>
      </c>
      <c r="E112" t="s">
        <v>9545</v>
      </c>
      <c r="F112" t="s">
        <v>9546</v>
      </c>
    </row>
    <row r="113" spans="1:6">
      <c r="A113">
        <v>112</v>
      </c>
      <c r="B113">
        <v>1852</v>
      </c>
      <c r="C113" t="s">
        <v>9531</v>
      </c>
      <c r="D113" t="s">
        <v>9657</v>
      </c>
      <c r="E113" t="s">
        <v>9658</v>
      </c>
      <c r="F113" t="s">
        <v>9556</v>
      </c>
    </row>
    <row r="114" spans="1:6">
      <c r="A114">
        <v>113</v>
      </c>
      <c r="B114">
        <v>31907</v>
      </c>
      <c r="C114" t="s">
        <v>9531</v>
      </c>
      <c r="D114" t="s">
        <v>9598</v>
      </c>
      <c r="E114" t="s">
        <v>9659</v>
      </c>
      <c r="F114" t="s">
        <v>9534</v>
      </c>
    </row>
    <row r="115" spans="1:6">
      <c r="A115">
        <v>114</v>
      </c>
      <c r="B115">
        <v>6040</v>
      </c>
      <c r="C115" t="s">
        <v>9531</v>
      </c>
      <c r="D115" t="s">
        <v>9660</v>
      </c>
      <c r="E115" t="s">
        <v>9620</v>
      </c>
      <c r="F115" t="s">
        <v>9556</v>
      </c>
    </row>
    <row r="116" spans="1:6">
      <c r="A116">
        <v>115</v>
      </c>
      <c r="B116">
        <v>78550</v>
      </c>
      <c r="C116" t="s">
        <v>9531</v>
      </c>
      <c r="D116" t="s">
        <v>9661</v>
      </c>
      <c r="E116" t="s">
        <v>9545</v>
      </c>
      <c r="F116" t="s">
        <v>9546</v>
      </c>
    </row>
    <row r="117" spans="1:6">
      <c r="A117">
        <v>116</v>
      </c>
      <c r="B117">
        <v>85705</v>
      </c>
      <c r="C117" t="s">
        <v>9531</v>
      </c>
      <c r="D117" t="s">
        <v>9662</v>
      </c>
      <c r="E117" t="s">
        <v>9576</v>
      </c>
      <c r="F117" t="s">
        <v>9537</v>
      </c>
    </row>
    <row r="118" spans="1:6">
      <c r="A118">
        <v>117</v>
      </c>
      <c r="B118">
        <v>62301</v>
      </c>
      <c r="C118" t="s">
        <v>9531</v>
      </c>
      <c r="D118" t="s">
        <v>9663</v>
      </c>
      <c r="E118" t="s">
        <v>9561</v>
      </c>
      <c r="F118" t="s">
        <v>9546</v>
      </c>
    </row>
    <row r="119" spans="1:6">
      <c r="A119">
        <v>118</v>
      </c>
      <c r="B119">
        <v>2038</v>
      </c>
      <c r="C119" t="s">
        <v>9531</v>
      </c>
      <c r="D119" t="s">
        <v>9609</v>
      </c>
      <c r="E119" t="s">
        <v>9658</v>
      </c>
      <c r="F119" t="s">
        <v>9556</v>
      </c>
    </row>
    <row r="120" spans="1:6">
      <c r="A120">
        <v>119</v>
      </c>
      <c r="B120">
        <v>33024</v>
      </c>
      <c r="C120" t="s">
        <v>9531</v>
      </c>
      <c r="D120" t="s">
        <v>9664</v>
      </c>
      <c r="E120" t="s">
        <v>9539</v>
      </c>
      <c r="F120" t="s">
        <v>9534</v>
      </c>
    </row>
    <row r="121" spans="1:6">
      <c r="A121">
        <v>120</v>
      </c>
      <c r="B121">
        <v>98198</v>
      </c>
      <c r="C121" t="s">
        <v>9531</v>
      </c>
      <c r="D121" t="s">
        <v>9665</v>
      </c>
      <c r="E121" t="s">
        <v>9543</v>
      </c>
      <c r="F121" t="s">
        <v>9537</v>
      </c>
    </row>
    <row r="122" spans="1:6">
      <c r="A122">
        <v>121</v>
      </c>
      <c r="B122">
        <v>61604</v>
      </c>
      <c r="C122" t="s">
        <v>9531</v>
      </c>
      <c r="D122" t="s">
        <v>9666</v>
      </c>
      <c r="E122" t="s">
        <v>9561</v>
      </c>
      <c r="F122" t="s">
        <v>9546</v>
      </c>
    </row>
    <row r="123" spans="1:6">
      <c r="A123">
        <v>122</v>
      </c>
      <c r="B123">
        <v>89115</v>
      </c>
      <c r="C123" t="s">
        <v>9531</v>
      </c>
      <c r="D123" t="s">
        <v>9667</v>
      </c>
      <c r="E123" t="s">
        <v>9668</v>
      </c>
      <c r="F123" t="s">
        <v>9537</v>
      </c>
    </row>
    <row r="124" spans="1:6">
      <c r="A124">
        <v>123</v>
      </c>
      <c r="B124">
        <v>2886</v>
      </c>
      <c r="C124" t="s">
        <v>9531</v>
      </c>
      <c r="D124" t="s">
        <v>9669</v>
      </c>
      <c r="E124" t="s">
        <v>9670</v>
      </c>
      <c r="F124" t="s">
        <v>9556</v>
      </c>
    </row>
    <row r="125" spans="1:6">
      <c r="A125">
        <v>124</v>
      </c>
      <c r="B125">
        <v>33180</v>
      </c>
      <c r="C125" t="s">
        <v>9531</v>
      </c>
      <c r="D125" t="s">
        <v>9671</v>
      </c>
      <c r="E125" t="s">
        <v>9539</v>
      </c>
      <c r="F125" t="s">
        <v>9534</v>
      </c>
    </row>
    <row r="126" spans="1:6">
      <c r="A126">
        <v>125</v>
      </c>
      <c r="B126">
        <v>28403</v>
      </c>
      <c r="C126" t="s">
        <v>9531</v>
      </c>
      <c r="D126" t="s">
        <v>9601</v>
      </c>
      <c r="E126" t="s">
        <v>9541</v>
      </c>
      <c r="F126" t="s">
        <v>9534</v>
      </c>
    </row>
    <row r="127" spans="1:6">
      <c r="A127">
        <v>126</v>
      </c>
      <c r="B127">
        <v>92646</v>
      </c>
      <c r="C127" t="s">
        <v>9531</v>
      </c>
      <c r="D127" t="s">
        <v>9672</v>
      </c>
      <c r="E127" t="s">
        <v>9536</v>
      </c>
      <c r="F127" t="s">
        <v>9537</v>
      </c>
    </row>
    <row r="128" spans="1:6">
      <c r="A128">
        <v>127</v>
      </c>
      <c r="B128">
        <v>40475</v>
      </c>
      <c r="C128" t="s">
        <v>9531</v>
      </c>
      <c r="D128" t="s">
        <v>9673</v>
      </c>
      <c r="E128" t="s">
        <v>9533</v>
      </c>
      <c r="F128" t="s">
        <v>9534</v>
      </c>
    </row>
    <row r="129" spans="1:6">
      <c r="A129">
        <v>128</v>
      </c>
      <c r="B129">
        <v>80027</v>
      </c>
      <c r="C129" t="s">
        <v>9531</v>
      </c>
      <c r="D129" t="s">
        <v>9674</v>
      </c>
      <c r="E129" t="s">
        <v>9593</v>
      </c>
      <c r="F129" t="s">
        <v>9537</v>
      </c>
    </row>
    <row r="130" spans="1:6">
      <c r="A130">
        <v>129</v>
      </c>
      <c r="B130">
        <v>1841</v>
      </c>
      <c r="C130" t="s">
        <v>9531</v>
      </c>
      <c r="D130" t="s">
        <v>9675</v>
      </c>
      <c r="E130" t="s">
        <v>9658</v>
      </c>
      <c r="F130" t="s">
        <v>9556</v>
      </c>
    </row>
    <row r="131" spans="1:6">
      <c r="A131">
        <v>130</v>
      </c>
      <c r="B131">
        <v>39212</v>
      </c>
      <c r="C131" t="s">
        <v>9531</v>
      </c>
      <c r="D131" t="s">
        <v>9579</v>
      </c>
      <c r="E131" t="s">
        <v>9676</v>
      </c>
      <c r="F131" t="s">
        <v>9534</v>
      </c>
    </row>
    <row r="132" spans="1:6">
      <c r="A132">
        <v>131</v>
      </c>
      <c r="B132">
        <v>48187</v>
      </c>
      <c r="C132" t="s">
        <v>9531</v>
      </c>
      <c r="D132" t="s">
        <v>9677</v>
      </c>
      <c r="E132" t="s">
        <v>9566</v>
      </c>
      <c r="F132" t="s">
        <v>9546</v>
      </c>
    </row>
    <row r="133" spans="1:6">
      <c r="A133">
        <v>132</v>
      </c>
      <c r="B133">
        <v>10801</v>
      </c>
      <c r="C133" t="s">
        <v>9531</v>
      </c>
      <c r="D133" t="s">
        <v>9678</v>
      </c>
      <c r="E133" t="s">
        <v>9572</v>
      </c>
      <c r="F133" t="s">
        <v>9556</v>
      </c>
    </row>
    <row r="134" spans="1:6">
      <c r="A134">
        <v>133</v>
      </c>
      <c r="B134">
        <v>28052</v>
      </c>
      <c r="C134" t="s">
        <v>9531</v>
      </c>
      <c r="D134" t="s">
        <v>9679</v>
      </c>
      <c r="E134" t="s">
        <v>9541</v>
      </c>
      <c r="F134" t="s">
        <v>9534</v>
      </c>
    </row>
    <row r="135" spans="1:6">
      <c r="A135">
        <v>134</v>
      </c>
      <c r="B135">
        <v>32216</v>
      </c>
      <c r="C135" t="s">
        <v>9531</v>
      </c>
      <c r="D135" t="s">
        <v>9680</v>
      </c>
      <c r="E135" t="s">
        <v>9539</v>
      </c>
      <c r="F135" t="s">
        <v>9534</v>
      </c>
    </row>
    <row r="136" spans="1:6">
      <c r="A136">
        <v>135</v>
      </c>
      <c r="B136">
        <v>47201</v>
      </c>
      <c r="C136" t="s">
        <v>9531</v>
      </c>
      <c r="D136" t="s">
        <v>9598</v>
      </c>
      <c r="E136" t="s">
        <v>9570</v>
      </c>
      <c r="F136" t="s">
        <v>9546</v>
      </c>
    </row>
    <row r="137" spans="1:6">
      <c r="A137">
        <v>136</v>
      </c>
      <c r="B137">
        <v>13021</v>
      </c>
      <c r="C137" t="s">
        <v>9531</v>
      </c>
      <c r="D137" t="s">
        <v>9681</v>
      </c>
      <c r="E137" t="s">
        <v>9572</v>
      </c>
      <c r="F137" t="s">
        <v>9556</v>
      </c>
    </row>
    <row r="138" spans="1:6">
      <c r="A138">
        <v>137</v>
      </c>
      <c r="B138">
        <v>73071</v>
      </c>
      <c r="C138" t="s">
        <v>9531</v>
      </c>
      <c r="D138" t="s">
        <v>9682</v>
      </c>
      <c r="E138" t="s">
        <v>9613</v>
      </c>
      <c r="F138" t="s">
        <v>9546</v>
      </c>
    </row>
    <row r="139" spans="1:6">
      <c r="A139">
        <v>138</v>
      </c>
      <c r="B139">
        <v>94521</v>
      </c>
      <c r="C139" t="s">
        <v>9531</v>
      </c>
      <c r="D139" t="s">
        <v>9540</v>
      </c>
      <c r="E139" t="s">
        <v>9536</v>
      </c>
      <c r="F139" t="s">
        <v>9537</v>
      </c>
    </row>
    <row r="140" spans="1:6">
      <c r="A140">
        <v>139</v>
      </c>
      <c r="B140">
        <v>60068</v>
      </c>
      <c r="C140" t="s">
        <v>9531</v>
      </c>
      <c r="D140" t="s">
        <v>9683</v>
      </c>
      <c r="E140" t="s">
        <v>9561</v>
      </c>
      <c r="F140" t="s">
        <v>9546</v>
      </c>
    </row>
    <row r="141" spans="1:6">
      <c r="A141">
        <v>140</v>
      </c>
      <c r="B141">
        <v>79109</v>
      </c>
      <c r="C141" t="s">
        <v>9531</v>
      </c>
      <c r="D141" t="s">
        <v>9684</v>
      </c>
      <c r="E141" t="s">
        <v>9545</v>
      </c>
      <c r="F141" t="s">
        <v>9546</v>
      </c>
    </row>
    <row r="142" spans="1:6">
      <c r="A142">
        <v>141</v>
      </c>
      <c r="B142">
        <v>11757</v>
      </c>
      <c r="C142" t="s">
        <v>9531</v>
      </c>
      <c r="D142" t="s">
        <v>9685</v>
      </c>
      <c r="E142" t="s">
        <v>9572</v>
      </c>
      <c r="F142" t="s">
        <v>9556</v>
      </c>
    </row>
    <row r="143" spans="1:6">
      <c r="A143">
        <v>142</v>
      </c>
      <c r="B143">
        <v>90008</v>
      </c>
      <c r="C143" t="s">
        <v>9531</v>
      </c>
      <c r="D143" t="s">
        <v>9535</v>
      </c>
      <c r="E143" t="s">
        <v>9536</v>
      </c>
      <c r="F143" t="s">
        <v>9537</v>
      </c>
    </row>
    <row r="144" spans="1:6">
      <c r="A144">
        <v>143</v>
      </c>
      <c r="B144">
        <v>92024</v>
      </c>
      <c r="C144" t="s">
        <v>9531</v>
      </c>
      <c r="D144" t="s">
        <v>9637</v>
      </c>
      <c r="E144" t="s">
        <v>9536</v>
      </c>
      <c r="F144" t="s">
        <v>9537</v>
      </c>
    </row>
    <row r="145" spans="1:6">
      <c r="A145">
        <v>144</v>
      </c>
      <c r="B145">
        <v>77340</v>
      </c>
      <c r="C145" t="s">
        <v>9531</v>
      </c>
      <c r="D145" t="s">
        <v>9686</v>
      </c>
      <c r="E145" t="s">
        <v>9545</v>
      </c>
      <c r="F145" t="s">
        <v>9546</v>
      </c>
    </row>
    <row r="146" spans="1:6">
      <c r="A146">
        <v>145</v>
      </c>
      <c r="B146">
        <v>14609</v>
      </c>
      <c r="C146" t="s">
        <v>9531</v>
      </c>
      <c r="D146" t="s">
        <v>9587</v>
      </c>
      <c r="E146" t="s">
        <v>9572</v>
      </c>
      <c r="F146" t="s">
        <v>9556</v>
      </c>
    </row>
    <row r="147" spans="1:6">
      <c r="A147">
        <v>146</v>
      </c>
      <c r="B147">
        <v>72701</v>
      </c>
      <c r="C147" t="s">
        <v>9531</v>
      </c>
      <c r="D147" t="s">
        <v>9687</v>
      </c>
      <c r="E147" t="s">
        <v>9688</v>
      </c>
      <c r="F147" t="s">
        <v>9534</v>
      </c>
    </row>
    <row r="148" spans="1:6">
      <c r="A148">
        <v>147</v>
      </c>
      <c r="B148">
        <v>92627</v>
      </c>
      <c r="C148" t="s">
        <v>9531</v>
      </c>
      <c r="D148" t="s">
        <v>9689</v>
      </c>
      <c r="E148" t="s">
        <v>9536</v>
      </c>
      <c r="F148" t="s">
        <v>9537</v>
      </c>
    </row>
    <row r="149" spans="1:6">
      <c r="A149">
        <v>148</v>
      </c>
      <c r="B149">
        <v>80134</v>
      </c>
      <c r="C149" t="s">
        <v>9531</v>
      </c>
      <c r="D149" t="s">
        <v>9690</v>
      </c>
      <c r="E149" t="s">
        <v>9593</v>
      </c>
      <c r="F149" t="s">
        <v>9537</v>
      </c>
    </row>
    <row r="150" spans="1:6">
      <c r="A150">
        <v>149</v>
      </c>
      <c r="B150">
        <v>30318</v>
      </c>
      <c r="C150" t="s">
        <v>9531</v>
      </c>
      <c r="D150" t="s">
        <v>9691</v>
      </c>
      <c r="E150" t="s">
        <v>9659</v>
      </c>
      <c r="F150" t="s">
        <v>9534</v>
      </c>
    </row>
    <row r="151" spans="1:6">
      <c r="A151">
        <v>150</v>
      </c>
      <c r="B151">
        <v>64118</v>
      </c>
      <c r="C151" t="s">
        <v>9531</v>
      </c>
      <c r="D151" t="s">
        <v>9692</v>
      </c>
      <c r="E151" t="s">
        <v>9606</v>
      </c>
      <c r="F151" t="s">
        <v>9546</v>
      </c>
    </row>
    <row r="152" spans="1:6">
      <c r="A152">
        <v>151</v>
      </c>
      <c r="B152">
        <v>59405</v>
      </c>
      <c r="C152" t="s">
        <v>9531</v>
      </c>
      <c r="D152" t="s">
        <v>9693</v>
      </c>
      <c r="E152" t="s">
        <v>9694</v>
      </c>
      <c r="F152" t="s">
        <v>9537</v>
      </c>
    </row>
    <row r="153" spans="1:6">
      <c r="A153">
        <v>152</v>
      </c>
      <c r="B153">
        <v>48234</v>
      </c>
      <c r="C153" t="s">
        <v>9531</v>
      </c>
      <c r="D153" t="s">
        <v>9633</v>
      </c>
      <c r="E153" t="s">
        <v>9566</v>
      </c>
      <c r="F153" t="s">
        <v>9546</v>
      </c>
    </row>
    <row r="154" spans="1:6">
      <c r="A154">
        <v>153</v>
      </c>
      <c r="B154">
        <v>33801</v>
      </c>
      <c r="C154" t="s">
        <v>9531</v>
      </c>
      <c r="D154" t="s">
        <v>9695</v>
      </c>
      <c r="E154" t="s">
        <v>9539</v>
      </c>
      <c r="F154" t="s">
        <v>9534</v>
      </c>
    </row>
    <row r="155" spans="1:6">
      <c r="A155">
        <v>154</v>
      </c>
      <c r="B155">
        <v>36116</v>
      </c>
      <c r="C155" t="s">
        <v>9531</v>
      </c>
      <c r="D155" t="s">
        <v>9696</v>
      </c>
      <c r="E155" t="s">
        <v>9583</v>
      </c>
      <c r="F155" t="s">
        <v>9534</v>
      </c>
    </row>
    <row r="156" spans="1:6">
      <c r="A156">
        <v>155</v>
      </c>
      <c r="B156">
        <v>85204</v>
      </c>
      <c r="C156" t="s">
        <v>9531</v>
      </c>
      <c r="D156" t="s">
        <v>9697</v>
      </c>
      <c r="E156" t="s">
        <v>9576</v>
      </c>
      <c r="F156" t="s">
        <v>9537</v>
      </c>
    </row>
    <row r="157" spans="1:6">
      <c r="A157">
        <v>156</v>
      </c>
      <c r="B157">
        <v>60653</v>
      </c>
      <c r="C157" t="s">
        <v>9531</v>
      </c>
      <c r="D157" t="s">
        <v>9574</v>
      </c>
      <c r="E157" t="s">
        <v>9561</v>
      </c>
      <c r="F157" t="s">
        <v>9546</v>
      </c>
    </row>
    <row r="158" spans="1:6">
      <c r="A158">
        <v>157</v>
      </c>
      <c r="B158">
        <v>54302</v>
      </c>
      <c r="C158" t="s">
        <v>9531</v>
      </c>
      <c r="D158" t="s">
        <v>9698</v>
      </c>
      <c r="E158" t="s">
        <v>9548</v>
      </c>
      <c r="F158" t="s">
        <v>9546</v>
      </c>
    </row>
    <row r="159" spans="1:6">
      <c r="A159">
        <v>158</v>
      </c>
      <c r="B159">
        <v>45503</v>
      </c>
      <c r="C159" t="s">
        <v>9531</v>
      </c>
      <c r="D159" t="s">
        <v>9577</v>
      </c>
      <c r="E159" t="s">
        <v>9599</v>
      </c>
      <c r="F159" t="s">
        <v>9556</v>
      </c>
    </row>
    <row r="160" spans="1:6">
      <c r="A160">
        <v>159</v>
      </c>
      <c r="B160">
        <v>92804</v>
      </c>
      <c r="C160" t="s">
        <v>9531</v>
      </c>
      <c r="D160" t="s">
        <v>9699</v>
      </c>
      <c r="E160" t="s">
        <v>9536</v>
      </c>
      <c r="F160" t="s">
        <v>9537</v>
      </c>
    </row>
    <row r="161" spans="1:6">
      <c r="A161">
        <v>160</v>
      </c>
      <c r="B161">
        <v>98270</v>
      </c>
      <c r="C161" t="s">
        <v>9531</v>
      </c>
      <c r="D161" t="s">
        <v>9700</v>
      </c>
      <c r="E161" t="s">
        <v>9543</v>
      </c>
      <c r="F161" t="s">
        <v>9537</v>
      </c>
    </row>
    <row r="162" spans="1:6">
      <c r="A162">
        <v>161</v>
      </c>
      <c r="B162">
        <v>97301</v>
      </c>
      <c r="C162" t="s">
        <v>9531</v>
      </c>
      <c r="D162" t="s">
        <v>9701</v>
      </c>
      <c r="E162" t="s">
        <v>9590</v>
      </c>
      <c r="F162" t="s">
        <v>9537</v>
      </c>
    </row>
    <row r="163" spans="1:6">
      <c r="A163">
        <v>162</v>
      </c>
      <c r="B163">
        <v>78041</v>
      </c>
      <c r="C163" t="s">
        <v>9531</v>
      </c>
      <c r="D163" t="s">
        <v>9702</v>
      </c>
      <c r="E163" t="s">
        <v>9545</v>
      </c>
      <c r="F163" t="s">
        <v>9546</v>
      </c>
    </row>
    <row r="164" spans="1:6">
      <c r="A164">
        <v>163</v>
      </c>
      <c r="B164">
        <v>75217</v>
      </c>
      <c r="C164" t="s">
        <v>9531</v>
      </c>
      <c r="D164" t="s">
        <v>9628</v>
      </c>
      <c r="E164" t="s">
        <v>9545</v>
      </c>
      <c r="F164" t="s">
        <v>9546</v>
      </c>
    </row>
    <row r="165" spans="1:6">
      <c r="A165">
        <v>164</v>
      </c>
      <c r="B165">
        <v>43123</v>
      </c>
      <c r="C165" t="s">
        <v>9531</v>
      </c>
      <c r="D165" t="s">
        <v>9703</v>
      </c>
      <c r="E165" t="s">
        <v>9599</v>
      </c>
      <c r="F165" t="s">
        <v>9556</v>
      </c>
    </row>
    <row r="166" spans="1:6">
      <c r="A166">
        <v>165</v>
      </c>
      <c r="B166">
        <v>10011</v>
      </c>
      <c r="C166" t="s">
        <v>9531</v>
      </c>
      <c r="D166" t="s">
        <v>9571</v>
      </c>
      <c r="E166" t="s">
        <v>9572</v>
      </c>
      <c r="F166" t="s">
        <v>9556</v>
      </c>
    </row>
    <row r="167" spans="1:6">
      <c r="A167">
        <v>166</v>
      </c>
      <c r="B167">
        <v>48126</v>
      </c>
      <c r="C167" t="s">
        <v>9531</v>
      </c>
      <c r="D167" t="s">
        <v>9704</v>
      </c>
      <c r="E167" t="s">
        <v>9566</v>
      </c>
      <c r="F167" t="s">
        <v>9546</v>
      </c>
    </row>
    <row r="168" spans="1:6">
      <c r="A168">
        <v>167</v>
      </c>
      <c r="B168">
        <v>31088</v>
      </c>
      <c r="C168" t="s">
        <v>9531</v>
      </c>
      <c r="D168" t="s">
        <v>9705</v>
      </c>
      <c r="E168" t="s">
        <v>9659</v>
      </c>
      <c r="F168" t="s">
        <v>9534</v>
      </c>
    </row>
    <row r="169" spans="1:6">
      <c r="A169">
        <v>168</v>
      </c>
      <c r="B169">
        <v>94591</v>
      </c>
      <c r="C169" t="s">
        <v>9531</v>
      </c>
      <c r="D169" t="s">
        <v>9706</v>
      </c>
      <c r="E169" t="s">
        <v>9536</v>
      </c>
      <c r="F169" t="s">
        <v>9537</v>
      </c>
    </row>
    <row r="170" spans="1:6">
      <c r="A170">
        <v>169</v>
      </c>
      <c r="B170">
        <v>92691</v>
      </c>
      <c r="C170" t="s">
        <v>9531</v>
      </c>
      <c r="D170" t="s">
        <v>9707</v>
      </c>
      <c r="E170" t="s">
        <v>9536</v>
      </c>
      <c r="F170" t="s">
        <v>9537</v>
      </c>
    </row>
    <row r="171" spans="1:6">
      <c r="A171">
        <v>170</v>
      </c>
      <c r="B171">
        <v>48307</v>
      </c>
      <c r="C171" t="s">
        <v>9531</v>
      </c>
      <c r="D171" t="s">
        <v>9708</v>
      </c>
      <c r="E171" t="s">
        <v>9566</v>
      </c>
      <c r="F171" t="s">
        <v>9546</v>
      </c>
    </row>
    <row r="172" spans="1:6">
      <c r="A172">
        <v>171</v>
      </c>
      <c r="B172">
        <v>7060</v>
      </c>
      <c r="C172" t="s">
        <v>9531</v>
      </c>
      <c r="D172" t="s">
        <v>9709</v>
      </c>
      <c r="E172" t="s">
        <v>9625</v>
      </c>
      <c r="F172" t="s">
        <v>9556</v>
      </c>
    </row>
    <row r="173" spans="1:6">
      <c r="A173">
        <v>172</v>
      </c>
      <c r="B173">
        <v>85635</v>
      </c>
      <c r="C173" t="s">
        <v>9531</v>
      </c>
      <c r="D173" t="s">
        <v>9710</v>
      </c>
      <c r="E173" t="s">
        <v>9576</v>
      </c>
      <c r="F173" t="s">
        <v>9537</v>
      </c>
    </row>
    <row r="174" spans="1:6">
      <c r="A174">
        <v>173</v>
      </c>
      <c r="B174">
        <v>98661</v>
      </c>
      <c r="C174" t="s">
        <v>9531</v>
      </c>
      <c r="D174" t="s">
        <v>9711</v>
      </c>
      <c r="E174" t="s">
        <v>9543</v>
      </c>
      <c r="F174" t="s">
        <v>9537</v>
      </c>
    </row>
    <row r="175" spans="1:6">
      <c r="A175">
        <v>174</v>
      </c>
      <c r="B175">
        <v>60505</v>
      </c>
      <c r="C175" t="s">
        <v>9531</v>
      </c>
      <c r="D175" t="s">
        <v>9592</v>
      </c>
      <c r="E175" t="s">
        <v>9561</v>
      </c>
      <c r="F175" t="s">
        <v>9546</v>
      </c>
    </row>
    <row r="176" spans="1:6">
      <c r="A176">
        <v>175</v>
      </c>
      <c r="B176">
        <v>76017</v>
      </c>
      <c r="C176" t="s">
        <v>9531</v>
      </c>
      <c r="D176" t="s">
        <v>9648</v>
      </c>
      <c r="E176" t="s">
        <v>9545</v>
      </c>
      <c r="F176" t="s">
        <v>9546</v>
      </c>
    </row>
    <row r="177" spans="1:6">
      <c r="A177">
        <v>176</v>
      </c>
      <c r="B177">
        <v>40214</v>
      </c>
      <c r="C177" t="s">
        <v>9531</v>
      </c>
      <c r="D177" t="s">
        <v>9674</v>
      </c>
      <c r="E177" t="s">
        <v>9533</v>
      </c>
      <c r="F177" t="s">
        <v>9534</v>
      </c>
    </row>
    <row r="178" spans="1:6">
      <c r="A178">
        <v>177</v>
      </c>
      <c r="B178">
        <v>75081</v>
      </c>
      <c r="C178" t="s">
        <v>9531</v>
      </c>
      <c r="D178" t="s">
        <v>9628</v>
      </c>
      <c r="E178" t="s">
        <v>9545</v>
      </c>
      <c r="F178" t="s">
        <v>9546</v>
      </c>
    </row>
    <row r="179" spans="1:6">
      <c r="A179">
        <v>178</v>
      </c>
      <c r="B179">
        <v>44105</v>
      </c>
      <c r="C179" t="s">
        <v>9531</v>
      </c>
      <c r="D179" t="s">
        <v>9712</v>
      </c>
      <c r="E179" t="s">
        <v>9599</v>
      </c>
      <c r="F179" t="s">
        <v>9556</v>
      </c>
    </row>
    <row r="180" spans="1:6">
      <c r="A180">
        <v>179</v>
      </c>
      <c r="B180">
        <v>75701</v>
      </c>
      <c r="C180" t="s">
        <v>9531</v>
      </c>
      <c r="D180" t="s">
        <v>9713</v>
      </c>
      <c r="E180" t="s">
        <v>9545</v>
      </c>
      <c r="F180" t="s">
        <v>9546</v>
      </c>
    </row>
    <row r="181" spans="1:6">
      <c r="A181">
        <v>180</v>
      </c>
      <c r="B181">
        <v>27217</v>
      </c>
      <c r="C181" t="s">
        <v>9531</v>
      </c>
      <c r="D181" t="s">
        <v>9714</v>
      </c>
      <c r="E181" t="s">
        <v>9541</v>
      </c>
      <c r="F181" t="s">
        <v>9534</v>
      </c>
    </row>
    <row r="182" spans="1:6">
      <c r="A182">
        <v>181</v>
      </c>
      <c r="B182">
        <v>22980</v>
      </c>
      <c r="C182" t="s">
        <v>9531</v>
      </c>
      <c r="D182" t="s">
        <v>9715</v>
      </c>
      <c r="E182" t="s">
        <v>9578</v>
      </c>
      <c r="F182" t="s">
        <v>9534</v>
      </c>
    </row>
    <row r="183" spans="1:6">
      <c r="A183">
        <v>182</v>
      </c>
      <c r="B183">
        <v>19013</v>
      </c>
      <c r="C183" t="s">
        <v>9531</v>
      </c>
      <c r="D183" t="s">
        <v>9716</v>
      </c>
      <c r="E183" t="s">
        <v>9555</v>
      </c>
      <c r="F183" t="s">
        <v>9556</v>
      </c>
    </row>
    <row r="184" spans="1:6">
      <c r="A184">
        <v>183</v>
      </c>
      <c r="B184">
        <v>27511</v>
      </c>
      <c r="C184" t="s">
        <v>9531</v>
      </c>
      <c r="D184" t="s">
        <v>9717</v>
      </c>
      <c r="E184" t="s">
        <v>9541</v>
      </c>
      <c r="F184" t="s">
        <v>9534</v>
      </c>
    </row>
    <row r="185" spans="1:6">
      <c r="A185">
        <v>184</v>
      </c>
      <c r="B185">
        <v>32137</v>
      </c>
      <c r="C185" t="s">
        <v>9531</v>
      </c>
      <c r="D185" t="s">
        <v>9718</v>
      </c>
      <c r="E185" t="s">
        <v>9539</v>
      </c>
      <c r="F185" t="s">
        <v>9534</v>
      </c>
    </row>
    <row r="186" spans="1:6">
      <c r="A186">
        <v>185</v>
      </c>
      <c r="B186">
        <v>10550</v>
      </c>
      <c r="C186" t="s">
        <v>9531</v>
      </c>
      <c r="D186" t="s">
        <v>9719</v>
      </c>
      <c r="E186" t="s">
        <v>9572</v>
      </c>
      <c r="F186" t="s">
        <v>9556</v>
      </c>
    </row>
    <row r="187" spans="1:6">
      <c r="A187">
        <v>186</v>
      </c>
      <c r="B187">
        <v>48205</v>
      </c>
      <c r="C187" t="s">
        <v>9531</v>
      </c>
      <c r="D187" t="s">
        <v>9633</v>
      </c>
      <c r="E187" t="s">
        <v>9566</v>
      </c>
      <c r="F187" t="s">
        <v>9546</v>
      </c>
    </row>
    <row r="188" spans="1:6">
      <c r="A188">
        <v>187</v>
      </c>
      <c r="B188">
        <v>33012</v>
      </c>
      <c r="C188" t="s">
        <v>9531</v>
      </c>
      <c r="D188" t="s">
        <v>9720</v>
      </c>
      <c r="E188" t="s">
        <v>9539</v>
      </c>
      <c r="F188" t="s">
        <v>9534</v>
      </c>
    </row>
    <row r="189" spans="1:6">
      <c r="A189">
        <v>188</v>
      </c>
      <c r="B189">
        <v>11572</v>
      </c>
      <c r="C189" t="s">
        <v>9531</v>
      </c>
      <c r="D189" t="s">
        <v>9721</v>
      </c>
      <c r="E189" t="s">
        <v>9572</v>
      </c>
      <c r="F189" t="s">
        <v>9556</v>
      </c>
    </row>
    <row r="190" spans="1:6">
      <c r="A190">
        <v>189</v>
      </c>
      <c r="B190">
        <v>92105</v>
      </c>
      <c r="C190" t="s">
        <v>9531</v>
      </c>
      <c r="D190" t="s">
        <v>9637</v>
      </c>
      <c r="E190" t="s">
        <v>9536</v>
      </c>
      <c r="F190" t="s">
        <v>9537</v>
      </c>
    </row>
    <row r="191" spans="1:6">
      <c r="A191">
        <v>190</v>
      </c>
      <c r="B191">
        <v>60201</v>
      </c>
      <c r="C191" t="s">
        <v>9531</v>
      </c>
      <c r="D191" t="s">
        <v>9722</v>
      </c>
      <c r="E191" t="s">
        <v>9561</v>
      </c>
      <c r="F191" t="s">
        <v>9546</v>
      </c>
    </row>
    <row r="192" spans="1:6">
      <c r="A192">
        <v>191</v>
      </c>
      <c r="B192">
        <v>48183</v>
      </c>
      <c r="C192" t="s">
        <v>9531</v>
      </c>
      <c r="D192" t="s">
        <v>9723</v>
      </c>
      <c r="E192" t="s">
        <v>9566</v>
      </c>
      <c r="F192" t="s">
        <v>9546</v>
      </c>
    </row>
    <row r="193" spans="1:6">
      <c r="A193">
        <v>192</v>
      </c>
      <c r="B193">
        <v>55016</v>
      </c>
      <c r="C193" t="s">
        <v>9531</v>
      </c>
      <c r="D193" t="s">
        <v>9724</v>
      </c>
      <c r="E193" t="s">
        <v>9564</v>
      </c>
      <c r="F193" t="s">
        <v>9546</v>
      </c>
    </row>
    <row r="194" spans="1:6">
      <c r="A194">
        <v>193</v>
      </c>
      <c r="B194">
        <v>71111</v>
      </c>
      <c r="C194" t="s">
        <v>9531</v>
      </c>
      <c r="D194" t="s">
        <v>9725</v>
      </c>
      <c r="E194" t="s">
        <v>9618</v>
      </c>
      <c r="F194" t="s">
        <v>9534</v>
      </c>
    </row>
    <row r="195" spans="1:6">
      <c r="A195">
        <v>194</v>
      </c>
      <c r="B195">
        <v>50315</v>
      </c>
      <c r="C195" t="s">
        <v>9531</v>
      </c>
      <c r="D195" t="s">
        <v>9665</v>
      </c>
      <c r="E195" t="s">
        <v>9597</v>
      </c>
      <c r="F195" t="s">
        <v>9546</v>
      </c>
    </row>
    <row r="196" spans="1:6">
      <c r="A196">
        <v>195</v>
      </c>
      <c r="B196">
        <v>93534</v>
      </c>
      <c r="C196" t="s">
        <v>9531</v>
      </c>
      <c r="D196" t="s">
        <v>9726</v>
      </c>
      <c r="E196" t="s">
        <v>9536</v>
      </c>
      <c r="F196" t="s">
        <v>9537</v>
      </c>
    </row>
    <row r="197" spans="1:6">
      <c r="A197">
        <v>196</v>
      </c>
      <c r="B197">
        <v>23223</v>
      </c>
      <c r="C197" t="s">
        <v>9531</v>
      </c>
      <c r="D197" t="s">
        <v>9673</v>
      </c>
      <c r="E197" t="s">
        <v>9578</v>
      </c>
      <c r="F197" t="s">
        <v>9534</v>
      </c>
    </row>
    <row r="198" spans="1:6">
      <c r="A198">
        <v>197</v>
      </c>
      <c r="B198">
        <v>28806</v>
      </c>
      <c r="C198" t="s">
        <v>9531</v>
      </c>
      <c r="D198" t="s">
        <v>9727</v>
      </c>
      <c r="E198" t="s">
        <v>9541</v>
      </c>
      <c r="F198" t="s">
        <v>9534</v>
      </c>
    </row>
    <row r="199" spans="1:6">
      <c r="A199">
        <v>198</v>
      </c>
      <c r="B199">
        <v>92530</v>
      </c>
      <c r="C199" t="s">
        <v>9531</v>
      </c>
      <c r="D199" t="s">
        <v>9728</v>
      </c>
      <c r="E199" t="s">
        <v>9536</v>
      </c>
      <c r="F199" t="s">
        <v>9537</v>
      </c>
    </row>
    <row r="200" spans="1:6">
      <c r="A200">
        <v>199</v>
      </c>
      <c r="B200">
        <v>68104</v>
      </c>
      <c r="C200" t="s">
        <v>9531</v>
      </c>
      <c r="D200" t="s">
        <v>9729</v>
      </c>
      <c r="E200" t="s">
        <v>9553</v>
      </c>
      <c r="F200" t="s">
        <v>9546</v>
      </c>
    </row>
    <row r="201" spans="1:6">
      <c r="A201">
        <v>200</v>
      </c>
      <c r="B201">
        <v>98026</v>
      </c>
      <c r="C201" t="s">
        <v>9531</v>
      </c>
      <c r="D201" t="s">
        <v>9730</v>
      </c>
      <c r="E201" t="s">
        <v>9543</v>
      </c>
      <c r="F201" t="s">
        <v>9537</v>
      </c>
    </row>
    <row r="202" spans="1:6">
      <c r="A202">
        <v>201</v>
      </c>
      <c r="B202">
        <v>92704</v>
      </c>
      <c r="C202" t="s">
        <v>9531</v>
      </c>
      <c r="D202" t="s">
        <v>9731</v>
      </c>
      <c r="E202" t="s">
        <v>9536</v>
      </c>
      <c r="F202" t="s">
        <v>9537</v>
      </c>
    </row>
    <row r="203" spans="1:6">
      <c r="A203">
        <v>202</v>
      </c>
      <c r="B203">
        <v>53209</v>
      </c>
      <c r="C203" t="s">
        <v>9531</v>
      </c>
      <c r="D203" t="s">
        <v>9732</v>
      </c>
      <c r="E203" t="s">
        <v>9548</v>
      </c>
      <c r="F203" t="s">
        <v>9546</v>
      </c>
    </row>
    <row r="204" spans="1:6">
      <c r="A204">
        <v>203</v>
      </c>
      <c r="B204">
        <v>41042</v>
      </c>
      <c r="C204" t="s">
        <v>9531</v>
      </c>
      <c r="D204" t="s">
        <v>9733</v>
      </c>
      <c r="E204" t="s">
        <v>9533</v>
      </c>
      <c r="F204" t="s">
        <v>9534</v>
      </c>
    </row>
    <row r="205" spans="1:6">
      <c r="A205">
        <v>204</v>
      </c>
      <c r="B205">
        <v>44052</v>
      </c>
      <c r="C205" t="s">
        <v>9531</v>
      </c>
      <c r="D205" t="s">
        <v>9734</v>
      </c>
      <c r="E205" t="s">
        <v>9599</v>
      </c>
      <c r="F205" t="s">
        <v>9556</v>
      </c>
    </row>
    <row r="206" spans="1:6">
      <c r="A206">
        <v>205</v>
      </c>
      <c r="B206">
        <v>7036</v>
      </c>
      <c r="C206" t="s">
        <v>9531</v>
      </c>
      <c r="D206" t="s">
        <v>9735</v>
      </c>
      <c r="E206" t="s">
        <v>9625</v>
      </c>
      <c r="F206" t="s">
        <v>9556</v>
      </c>
    </row>
    <row r="207" spans="1:6">
      <c r="A207">
        <v>206</v>
      </c>
      <c r="B207">
        <v>93905</v>
      </c>
      <c r="C207" t="s">
        <v>9531</v>
      </c>
      <c r="D207" t="s">
        <v>9736</v>
      </c>
      <c r="E207" t="s">
        <v>9536</v>
      </c>
      <c r="F207" t="s">
        <v>9537</v>
      </c>
    </row>
    <row r="208" spans="1:6">
      <c r="A208">
        <v>207</v>
      </c>
      <c r="B208">
        <v>8901</v>
      </c>
      <c r="C208" t="s">
        <v>9531</v>
      </c>
      <c r="D208" t="s">
        <v>9737</v>
      </c>
      <c r="E208" t="s">
        <v>9625</v>
      </c>
      <c r="F208" t="s">
        <v>9556</v>
      </c>
    </row>
    <row r="209" spans="1:6">
      <c r="A209">
        <v>208</v>
      </c>
      <c r="B209">
        <v>17602</v>
      </c>
      <c r="C209" t="s">
        <v>9531</v>
      </c>
      <c r="D209" t="s">
        <v>9726</v>
      </c>
      <c r="E209" t="s">
        <v>9555</v>
      </c>
      <c r="F209" t="s">
        <v>9556</v>
      </c>
    </row>
    <row r="210" spans="1:6">
      <c r="A210">
        <v>209</v>
      </c>
      <c r="B210">
        <v>3301</v>
      </c>
      <c r="C210" t="s">
        <v>9531</v>
      </c>
      <c r="D210" t="s">
        <v>9540</v>
      </c>
      <c r="E210" t="s">
        <v>9738</v>
      </c>
      <c r="F210" t="s">
        <v>9556</v>
      </c>
    </row>
    <row r="211" spans="1:6">
      <c r="A211">
        <v>210</v>
      </c>
      <c r="B211">
        <v>21044</v>
      </c>
      <c r="C211" t="s">
        <v>9531</v>
      </c>
      <c r="D211" t="s">
        <v>9585</v>
      </c>
      <c r="E211" t="s">
        <v>9739</v>
      </c>
      <c r="F211" t="s">
        <v>9556</v>
      </c>
    </row>
    <row r="212" spans="1:6">
      <c r="A212">
        <v>211</v>
      </c>
      <c r="B212">
        <v>75043</v>
      </c>
      <c r="C212" t="s">
        <v>9531</v>
      </c>
      <c r="D212" t="s">
        <v>9740</v>
      </c>
      <c r="E212" t="s">
        <v>9545</v>
      </c>
      <c r="F212" t="s">
        <v>9546</v>
      </c>
    </row>
    <row r="213" spans="1:6">
      <c r="A213">
        <v>212</v>
      </c>
      <c r="B213">
        <v>6360</v>
      </c>
      <c r="C213" t="s">
        <v>9531</v>
      </c>
      <c r="D213" t="s">
        <v>9741</v>
      </c>
      <c r="E213" t="s">
        <v>9620</v>
      </c>
      <c r="F213" t="s">
        <v>9556</v>
      </c>
    </row>
    <row r="214" spans="1:6">
      <c r="A214">
        <v>213</v>
      </c>
      <c r="B214">
        <v>22304</v>
      </c>
      <c r="C214" t="s">
        <v>9531</v>
      </c>
      <c r="D214" t="s">
        <v>9742</v>
      </c>
      <c r="E214" t="s">
        <v>9578</v>
      </c>
      <c r="F214" t="s">
        <v>9534</v>
      </c>
    </row>
    <row r="215" spans="1:6">
      <c r="A215">
        <v>214</v>
      </c>
      <c r="B215">
        <v>43615</v>
      </c>
      <c r="C215" t="s">
        <v>9531</v>
      </c>
      <c r="D215" t="s">
        <v>9743</v>
      </c>
      <c r="E215" t="s">
        <v>9599</v>
      </c>
      <c r="F215" t="s">
        <v>9556</v>
      </c>
    </row>
    <row r="216" spans="1:6">
      <c r="A216">
        <v>215</v>
      </c>
      <c r="B216">
        <v>87401</v>
      </c>
      <c r="C216" t="s">
        <v>9531</v>
      </c>
      <c r="D216" t="s">
        <v>9744</v>
      </c>
      <c r="E216" t="s">
        <v>9615</v>
      </c>
      <c r="F216" t="s">
        <v>9537</v>
      </c>
    </row>
    <row r="217" spans="1:6">
      <c r="A217">
        <v>216</v>
      </c>
      <c r="B217">
        <v>92503</v>
      </c>
      <c r="C217" t="s">
        <v>9531</v>
      </c>
      <c r="D217" t="s">
        <v>9745</v>
      </c>
      <c r="E217" t="s">
        <v>9536</v>
      </c>
      <c r="F217" t="s">
        <v>9537</v>
      </c>
    </row>
    <row r="218" spans="1:6">
      <c r="A218">
        <v>217</v>
      </c>
      <c r="B218">
        <v>90503</v>
      </c>
      <c r="C218" t="s">
        <v>9531</v>
      </c>
      <c r="D218" t="s">
        <v>9746</v>
      </c>
      <c r="E218" t="s">
        <v>9536</v>
      </c>
      <c r="F218" t="s">
        <v>9537</v>
      </c>
    </row>
    <row r="219" spans="1:6">
      <c r="A219">
        <v>218</v>
      </c>
      <c r="B219">
        <v>78664</v>
      </c>
      <c r="C219" t="s">
        <v>9531</v>
      </c>
      <c r="D219" t="s">
        <v>9747</v>
      </c>
      <c r="E219" t="s">
        <v>9545</v>
      </c>
      <c r="F219" t="s">
        <v>9546</v>
      </c>
    </row>
    <row r="220" spans="1:6">
      <c r="A220">
        <v>219</v>
      </c>
      <c r="B220">
        <v>92054</v>
      </c>
      <c r="C220" t="s">
        <v>9531</v>
      </c>
      <c r="D220" t="s">
        <v>9721</v>
      </c>
      <c r="E220" t="s">
        <v>9536</v>
      </c>
      <c r="F220" t="s">
        <v>9537</v>
      </c>
    </row>
    <row r="221" spans="1:6">
      <c r="A221">
        <v>220</v>
      </c>
      <c r="B221">
        <v>33433</v>
      </c>
      <c r="C221" t="s">
        <v>9531</v>
      </c>
      <c r="D221" t="s">
        <v>9748</v>
      </c>
      <c r="E221" t="s">
        <v>9539</v>
      </c>
      <c r="F221" t="s">
        <v>9534</v>
      </c>
    </row>
    <row r="222" spans="1:6">
      <c r="A222">
        <v>221</v>
      </c>
      <c r="B222">
        <v>23464</v>
      </c>
      <c r="C222" t="s">
        <v>9531</v>
      </c>
      <c r="D222" t="s">
        <v>9749</v>
      </c>
      <c r="E222" t="s">
        <v>9578</v>
      </c>
      <c r="F222" t="s">
        <v>9534</v>
      </c>
    </row>
    <row r="223" spans="1:6">
      <c r="A223">
        <v>222</v>
      </c>
      <c r="B223">
        <v>92563</v>
      </c>
      <c r="C223" t="s">
        <v>9531</v>
      </c>
      <c r="D223" t="s">
        <v>9750</v>
      </c>
      <c r="E223" t="s">
        <v>9536</v>
      </c>
      <c r="F223" t="s">
        <v>9537</v>
      </c>
    </row>
    <row r="224" spans="1:6">
      <c r="A224">
        <v>223</v>
      </c>
      <c r="B224">
        <v>28540</v>
      </c>
      <c r="C224" t="s">
        <v>9531</v>
      </c>
      <c r="D224" t="s">
        <v>9680</v>
      </c>
      <c r="E224" t="s">
        <v>9541</v>
      </c>
      <c r="F224" t="s">
        <v>9534</v>
      </c>
    </row>
    <row r="225" spans="1:6">
      <c r="A225">
        <v>224</v>
      </c>
      <c r="B225">
        <v>52601</v>
      </c>
      <c r="C225" t="s">
        <v>9531</v>
      </c>
      <c r="D225" t="s">
        <v>9714</v>
      </c>
      <c r="E225" t="s">
        <v>9597</v>
      </c>
      <c r="F225" t="s">
        <v>9546</v>
      </c>
    </row>
    <row r="226" spans="1:6">
      <c r="A226">
        <v>225</v>
      </c>
      <c r="B226">
        <v>98502</v>
      </c>
      <c r="C226" t="s">
        <v>9531</v>
      </c>
      <c r="D226" t="s">
        <v>9751</v>
      </c>
      <c r="E226" t="s">
        <v>9543</v>
      </c>
      <c r="F226" t="s">
        <v>9537</v>
      </c>
    </row>
    <row r="227" spans="1:6">
      <c r="A227">
        <v>226</v>
      </c>
      <c r="B227">
        <v>20016</v>
      </c>
      <c r="C227" t="s">
        <v>9531</v>
      </c>
      <c r="D227" t="s">
        <v>9543</v>
      </c>
      <c r="E227" t="s">
        <v>9752</v>
      </c>
      <c r="F227" t="s">
        <v>9556</v>
      </c>
    </row>
    <row r="228" spans="1:6">
      <c r="A228">
        <v>227</v>
      </c>
      <c r="B228">
        <v>65109</v>
      </c>
      <c r="C228" t="s">
        <v>9531</v>
      </c>
      <c r="D228" t="s">
        <v>9753</v>
      </c>
      <c r="E228" t="s">
        <v>9606</v>
      </c>
      <c r="F228" t="s">
        <v>9546</v>
      </c>
    </row>
    <row r="229" spans="1:6">
      <c r="A229">
        <v>228</v>
      </c>
      <c r="B229">
        <v>63376</v>
      </c>
      <c r="C229" t="s">
        <v>9531</v>
      </c>
      <c r="D229" t="s">
        <v>9754</v>
      </c>
      <c r="E229" t="s">
        <v>9606</v>
      </c>
      <c r="F229" t="s">
        <v>9546</v>
      </c>
    </row>
    <row r="230" spans="1:6">
      <c r="A230">
        <v>229</v>
      </c>
      <c r="B230">
        <v>61107</v>
      </c>
      <c r="C230" t="s">
        <v>9531</v>
      </c>
      <c r="D230" t="s">
        <v>9755</v>
      </c>
      <c r="E230" t="s">
        <v>9561</v>
      </c>
      <c r="F230" t="s">
        <v>9546</v>
      </c>
    </row>
    <row r="231" spans="1:6">
      <c r="A231">
        <v>230</v>
      </c>
      <c r="B231">
        <v>33142</v>
      </c>
      <c r="C231" t="s">
        <v>9531</v>
      </c>
      <c r="D231" t="s">
        <v>9671</v>
      </c>
      <c r="E231" t="s">
        <v>9539</v>
      </c>
      <c r="F231" t="s">
        <v>9534</v>
      </c>
    </row>
    <row r="232" spans="1:6">
      <c r="A232">
        <v>231</v>
      </c>
      <c r="B232">
        <v>78521</v>
      </c>
      <c r="C232" t="s">
        <v>9531</v>
      </c>
      <c r="D232" t="s">
        <v>9756</v>
      </c>
      <c r="E232" t="s">
        <v>9545</v>
      </c>
      <c r="F232" t="s">
        <v>9546</v>
      </c>
    </row>
    <row r="233" spans="1:6">
      <c r="A233">
        <v>232</v>
      </c>
      <c r="B233">
        <v>10701</v>
      </c>
      <c r="C233" t="s">
        <v>9531</v>
      </c>
      <c r="D233" t="s">
        <v>9757</v>
      </c>
      <c r="E233" t="s">
        <v>9572</v>
      </c>
      <c r="F233" t="s">
        <v>9556</v>
      </c>
    </row>
    <row r="234" spans="1:6">
      <c r="A234">
        <v>233</v>
      </c>
      <c r="B234">
        <v>94601</v>
      </c>
      <c r="C234" t="s">
        <v>9531</v>
      </c>
      <c r="D234" t="s">
        <v>9758</v>
      </c>
      <c r="E234" t="s">
        <v>9536</v>
      </c>
      <c r="F234" t="s">
        <v>9537</v>
      </c>
    </row>
    <row r="235" spans="1:6">
      <c r="A235">
        <v>234</v>
      </c>
      <c r="B235">
        <v>28110</v>
      </c>
      <c r="C235" t="s">
        <v>9531</v>
      </c>
      <c r="D235" t="s">
        <v>9617</v>
      </c>
      <c r="E235" t="s">
        <v>9541</v>
      </c>
      <c r="F235" t="s">
        <v>9534</v>
      </c>
    </row>
    <row r="236" spans="1:6">
      <c r="A236">
        <v>235</v>
      </c>
      <c r="B236">
        <v>20735</v>
      </c>
      <c r="C236" t="s">
        <v>9531</v>
      </c>
      <c r="D236" t="s">
        <v>9759</v>
      </c>
      <c r="E236" t="s">
        <v>9739</v>
      </c>
      <c r="F236" t="s">
        <v>9556</v>
      </c>
    </row>
    <row r="237" spans="1:6">
      <c r="A237">
        <v>237</v>
      </c>
      <c r="B237">
        <v>30076</v>
      </c>
      <c r="C237" t="s">
        <v>9531</v>
      </c>
      <c r="D237" t="s">
        <v>9760</v>
      </c>
      <c r="E237" t="s">
        <v>9659</v>
      </c>
      <c r="F237" t="s">
        <v>9534</v>
      </c>
    </row>
    <row r="238" spans="1:6">
      <c r="A238">
        <v>238</v>
      </c>
      <c r="B238">
        <v>72401</v>
      </c>
      <c r="C238" t="s">
        <v>9531</v>
      </c>
      <c r="D238" t="s">
        <v>9761</v>
      </c>
      <c r="E238" t="s">
        <v>9688</v>
      </c>
      <c r="F238" t="s">
        <v>9534</v>
      </c>
    </row>
    <row r="239" spans="1:6">
      <c r="A239">
        <v>239</v>
      </c>
      <c r="B239">
        <v>47374</v>
      </c>
      <c r="C239" t="s">
        <v>9531</v>
      </c>
      <c r="D239" t="s">
        <v>9673</v>
      </c>
      <c r="E239" t="s">
        <v>9570</v>
      </c>
      <c r="F239" t="s">
        <v>9546</v>
      </c>
    </row>
    <row r="240" spans="1:6">
      <c r="A240">
        <v>240</v>
      </c>
      <c r="B240">
        <v>94509</v>
      </c>
      <c r="C240" t="s">
        <v>9531</v>
      </c>
      <c r="D240" t="s">
        <v>9762</v>
      </c>
      <c r="E240" t="s">
        <v>9536</v>
      </c>
      <c r="F240" t="s">
        <v>9537</v>
      </c>
    </row>
    <row r="241" spans="1:6">
      <c r="A241">
        <v>241</v>
      </c>
      <c r="B241">
        <v>33030</v>
      </c>
      <c r="C241" t="s">
        <v>9531</v>
      </c>
      <c r="D241" t="s">
        <v>9763</v>
      </c>
      <c r="E241" t="s">
        <v>9539</v>
      </c>
      <c r="F241" t="s">
        <v>9534</v>
      </c>
    </row>
    <row r="242" spans="1:6">
      <c r="A242">
        <v>242</v>
      </c>
      <c r="B242">
        <v>46350</v>
      </c>
      <c r="C242" t="s">
        <v>9531</v>
      </c>
      <c r="D242" t="s">
        <v>9764</v>
      </c>
      <c r="E242" t="s">
        <v>9570</v>
      </c>
      <c r="F242" t="s">
        <v>9546</v>
      </c>
    </row>
    <row r="243" spans="1:6">
      <c r="A243">
        <v>243</v>
      </c>
      <c r="B243">
        <v>48911</v>
      </c>
      <c r="C243" t="s">
        <v>9531</v>
      </c>
      <c r="D243" t="s">
        <v>9765</v>
      </c>
      <c r="E243" t="s">
        <v>9566</v>
      </c>
      <c r="F243" t="s">
        <v>9546</v>
      </c>
    </row>
    <row r="244" spans="1:6">
      <c r="A244">
        <v>244</v>
      </c>
      <c r="B244">
        <v>44221</v>
      </c>
      <c r="C244" t="s">
        <v>9531</v>
      </c>
      <c r="D244" t="s">
        <v>9766</v>
      </c>
      <c r="E244" t="s">
        <v>9599</v>
      </c>
      <c r="F244" t="s">
        <v>9556</v>
      </c>
    </row>
    <row r="245" spans="1:6">
      <c r="A245">
        <v>245</v>
      </c>
      <c r="B245">
        <v>89502</v>
      </c>
      <c r="C245" t="s">
        <v>9531</v>
      </c>
      <c r="D245" t="s">
        <v>9767</v>
      </c>
      <c r="E245" t="s">
        <v>9668</v>
      </c>
      <c r="F245" t="s">
        <v>9537</v>
      </c>
    </row>
    <row r="246" spans="1:6">
      <c r="A246">
        <v>246</v>
      </c>
      <c r="B246">
        <v>22801</v>
      </c>
      <c r="C246" t="s">
        <v>9531</v>
      </c>
      <c r="D246" t="s">
        <v>9768</v>
      </c>
      <c r="E246" t="s">
        <v>9578</v>
      </c>
      <c r="F246" t="s">
        <v>9534</v>
      </c>
    </row>
    <row r="247" spans="1:6">
      <c r="A247">
        <v>247</v>
      </c>
      <c r="B247">
        <v>92025</v>
      </c>
      <c r="C247" t="s">
        <v>9531</v>
      </c>
      <c r="D247" t="s">
        <v>9769</v>
      </c>
      <c r="E247" t="s">
        <v>9536</v>
      </c>
      <c r="F247" t="s">
        <v>9537</v>
      </c>
    </row>
    <row r="248" spans="1:6">
      <c r="A248">
        <v>248</v>
      </c>
      <c r="B248">
        <v>48073</v>
      </c>
      <c r="C248" t="s">
        <v>9531</v>
      </c>
      <c r="D248" t="s">
        <v>9770</v>
      </c>
      <c r="E248" t="s">
        <v>9566</v>
      </c>
      <c r="F248" t="s">
        <v>9546</v>
      </c>
    </row>
    <row r="249" spans="1:6">
      <c r="A249">
        <v>249</v>
      </c>
      <c r="B249">
        <v>20852</v>
      </c>
      <c r="C249" t="s">
        <v>9531</v>
      </c>
      <c r="D249" t="s">
        <v>9771</v>
      </c>
      <c r="E249" t="s">
        <v>9739</v>
      </c>
      <c r="F249" t="s">
        <v>9556</v>
      </c>
    </row>
    <row r="250" spans="1:6">
      <c r="A250">
        <v>250</v>
      </c>
      <c r="B250">
        <v>33065</v>
      </c>
      <c r="C250" t="s">
        <v>9531</v>
      </c>
      <c r="D250" t="s">
        <v>9772</v>
      </c>
      <c r="E250" t="s">
        <v>9539</v>
      </c>
      <c r="F250" t="s">
        <v>9534</v>
      </c>
    </row>
    <row r="251" spans="1:6">
      <c r="A251">
        <v>251</v>
      </c>
      <c r="B251">
        <v>14215</v>
      </c>
      <c r="C251" t="s">
        <v>9531</v>
      </c>
      <c r="D251" t="s">
        <v>9773</v>
      </c>
      <c r="E251" t="s">
        <v>9572</v>
      </c>
      <c r="F251" t="s">
        <v>9556</v>
      </c>
    </row>
    <row r="252" spans="1:6">
      <c r="A252">
        <v>252</v>
      </c>
      <c r="B252">
        <v>33437</v>
      </c>
      <c r="C252" t="s">
        <v>9531</v>
      </c>
      <c r="D252" t="s">
        <v>9774</v>
      </c>
      <c r="E252" t="s">
        <v>9539</v>
      </c>
      <c r="F252" t="s">
        <v>9534</v>
      </c>
    </row>
    <row r="253" spans="1:6">
      <c r="A253">
        <v>253</v>
      </c>
      <c r="B253">
        <v>39503</v>
      </c>
      <c r="C253" t="s">
        <v>9531</v>
      </c>
      <c r="D253" t="s">
        <v>9775</v>
      </c>
      <c r="E253" t="s">
        <v>9676</v>
      </c>
      <c r="F253" t="s">
        <v>9534</v>
      </c>
    </row>
    <row r="254" spans="1:6">
      <c r="A254">
        <v>254</v>
      </c>
      <c r="B254">
        <v>93727</v>
      </c>
      <c r="C254" t="s">
        <v>9531</v>
      </c>
      <c r="D254" t="s">
        <v>9776</v>
      </c>
      <c r="E254" t="s">
        <v>9536</v>
      </c>
      <c r="F254" t="s">
        <v>9537</v>
      </c>
    </row>
    <row r="255" spans="1:6">
      <c r="A255">
        <v>255</v>
      </c>
      <c r="B255">
        <v>27834</v>
      </c>
      <c r="C255" t="s">
        <v>9531</v>
      </c>
      <c r="D255" t="s">
        <v>9777</v>
      </c>
      <c r="E255" t="s">
        <v>9541</v>
      </c>
      <c r="F255" t="s">
        <v>9534</v>
      </c>
    </row>
    <row r="256" spans="1:6">
      <c r="A256">
        <v>256</v>
      </c>
      <c r="B256">
        <v>11561</v>
      </c>
      <c r="C256" t="s">
        <v>9531</v>
      </c>
      <c r="D256" t="s">
        <v>9652</v>
      </c>
      <c r="E256" t="s">
        <v>9572</v>
      </c>
      <c r="F256" t="s">
        <v>9556</v>
      </c>
    </row>
    <row r="257" spans="1:6">
      <c r="A257">
        <v>257</v>
      </c>
      <c r="B257">
        <v>35630</v>
      </c>
      <c r="C257" t="s">
        <v>9531</v>
      </c>
      <c r="D257" t="s">
        <v>9733</v>
      </c>
      <c r="E257" t="s">
        <v>9583</v>
      </c>
      <c r="F257" t="s">
        <v>9534</v>
      </c>
    </row>
    <row r="258" spans="1:6">
      <c r="A258">
        <v>258</v>
      </c>
      <c r="B258">
        <v>31204</v>
      </c>
      <c r="C258" t="s">
        <v>9531</v>
      </c>
      <c r="D258" t="s">
        <v>9778</v>
      </c>
      <c r="E258" t="s">
        <v>9659</v>
      </c>
      <c r="F258" t="s">
        <v>9534</v>
      </c>
    </row>
    <row r="259" spans="1:6">
      <c r="A259">
        <v>259</v>
      </c>
      <c r="B259">
        <v>52402</v>
      </c>
      <c r="C259" t="s">
        <v>9531</v>
      </c>
      <c r="D259" t="s">
        <v>9779</v>
      </c>
      <c r="E259" t="s">
        <v>9597</v>
      </c>
      <c r="F259" t="s">
        <v>9546</v>
      </c>
    </row>
    <row r="260" spans="1:6">
      <c r="A260">
        <v>260</v>
      </c>
      <c r="B260">
        <v>2908</v>
      </c>
      <c r="C260" t="s">
        <v>9531</v>
      </c>
      <c r="D260" t="s">
        <v>9780</v>
      </c>
      <c r="E260" t="s">
        <v>9670</v>
      </c>
      <c r="F260" t="s">
        <v>9556</v>
      </c>
    </row>
    <row r="261" spans="1:6">
      <c r="A261">
        <v>261</v>
      </c>
      <c r="B261">
        <v>81001</v>
      </c>
      <c r="C261" t="s">
        <v>9531</v>
      </c>
      <c r="D261" t="s">
        <v>9781</v>
      </c>
      <c r="E261" t="s">
        <v>9593</v>
      </c>
      <c r="F261" t="s">
        <v>9537</v>
      </c>
    </row>
    <row r="262" spans="1:6">
      <c r="A262">
        <v>262</v>
      </c>
      <c r="B262">
        <v>94533</v>
      </c>
      <c r="C262" t="s">
        <v>9531</v>
      </c>
      <c r="D262" t="s">
        <v>9619</v>
      </c>
      <c r="E262" t="s">
        <v>9536</v>
      </c>
      <c r="F262" t="s">
        <v>9537</v>
      </c>
    </row>
    <row r="263" spans="1:6">
      <c r="A263">
        <v>263</v>
      </c>
      <c r="B263">
        <v>32725</v>
      </c>
      <c r="C263" t="s">
        <v>9531</v>
      </c>
      <c r="D263" t="s">
        <v>9782</v>
      </c>
      <c r="E263" t="s">
        <v>9539</v>
      </c>
      <c r="F263" t="s">
        <v>9534</v>
      </c>
    </row>
    <row r="264" spans="1:6">
      <c r="A264">
        <v>264</v>
      </c>
      <c r="B264">
        <v>42071</v>
      </c>
      <c r="C264" t="s">
        <v>9531</v>
      </c>
      <c r="D264" t="s">
        <v>9783</v>
      </c>
      <c r="E264" t="s">
        <v>9533</v>
      </c>
      <c r="F264" t="s">
        <v>9534</v>
      </c>
    </row>
    <row r="265" spans="1:6">
      <c r="A265">
        <v>265</v>
      </c>
      <c r="B265">
        <v>6457</v>
      </c>
      <c r="C265" t="s">
        <v>9531</v>
      </c>
      <c r="D265" t="s">
        <v>9784</v>
      </c>
      <c r="E265" t="s">
        <v>9620</v>
      </c>
      <c r="F265" t="s">
        <v>9556</v>
      </c>
    </row>
    <row r="266" spans="1:6">
      <c r="A266">
        <v>266</v>
      </c>
      <c r="B266">
        <v>11520</v>
      </c>
      <c r="C266" t="s">
        <v>9531</v>
      </c>
      <c r="D266" t="s">
        <v>9785</v>
      </c>
      <c r="E266" t="s">
        <v>9572</v>
      </c>
      <c r="F266" t="s">
        <v>9556</v>
      </c>
    </row>
    <row r="267" spans="1:6">
      <c r="A267">
        <v>267</v>
      </c>
      <c r="B267">
        <v>90660</v>
      </c>
      <c r="C267" t="s">
        <v>9531</v>
      </c>
      <c r="D267" t="s">
        <v>9786</v>
      </c>
      <c r="E267" t="s">
        <v>9536</v>
      </c>
      <c r="F267" t="s">
        <v>9537</v>
      </c>
    </row>
    <row r="268" spans="1:6">
      <c r="A268">
        <v>268</v>
      </c>
      <c r="B268">
        <v>84604</v>
      </c>
      <c r="C268" t="s">
        <v>9531</v>
      </c>
      <c r="D268" t="s">
        <v>9787</v>
      </c>
      <c r="E268" t="s">
        <v>9550</v>
      </c>
      <c r="F268" t="s">
        <v>9537</v>
      </c>
    </row>
    <row r="269" spans="1:6">
      <c r="A269">
        <v>269</v>
      </c>
      <c r="B269">
        <v>84062</v>
      </c>
      <c r="C269" t="s">
        <v>9531</v>
      </c>
      <c r="D269" t="s">
        <v>9788</v>
      </c>
      <c r="E269" t="s">
        <v>9550</v>
      </c>
      <c r="F269" t="s">
        <v>9537</v>
      </c>
    </row>
    <row r="270" spans="1:6">
      <c r="A270">
        <v>270</v>
      </c>
      <c r="B270">
        <v>30080</v>
      </c>
      <c r="C270" t="s">
        <v>9531</v>
      </c>
      <c r="D270" t="s">
        <v>9789</v>
      </c>
      <c r="E270" t="s">
        <v>9659</v>
      </c>
      <c r="F270" t="s">
        <v>9534</v>
      </c>
    </row>
    <row r="271" spans="1:6">
      <c r="A271">
        <v>271</v>
      </c>
      <c r="B271">
        <v>24153</v>
      </c>
      <c r="C271" t="s">
        <v>9531</v>
      </c>
      <c r="D271" t="s">
        <v>9701</v>
      </c>
      <c r="E271" t="s">
        <v>9578</v>
      </c>
      <c r="F271" t="s">
        <v>9534</v>
      </c>
    </row>
    <row r="272" spans="1:6">
      <c r="A272">
        <v>272</v>
      </c>
      <c r="B272">
        <v>44134</v>
      </c>
      <c r="C272" t="s">
        <v>9531</v>
      </c>
      <c r="D272" t="s">
        <v>9790</v>
      </c>
      <c r="E272" t="s">
        <v>9599</v>
      </c>
      <c r="F272" t="s">
        <v>9556</v>
      </c>
    </row>
    <row r="273" spans="1:6">
      <c r="A273">
        <v>273</v>
      </c>
      <c r="B273">
        <v>36608</v>
      </c>
      <c r="C273" t="s">
        <v>9531</v>
      </c>
      <c r="D273" t="s">
        <v>9791</v>
      </c>
      <c r="E273" t="s">
        <v>9583</v>
      </c>
      <c r="F273" t="s">
        <v>9534</v>
      </c>
    </row>
    <row r="274" spans="1:6">
      <c r="A274">
        <v>274</v>
      </c>
      <c r="B274">
        <v>2740</v>
      </c>
      <c r="C274" t="s">
        <v>9531</v>
      </c>
      <c r="D274" t="s">
        <v>9792</v>
      </c>
      <c r="E274" t="s">
        <v>9658</v>
      </c>
      <c r="F274" t="s">
        <v>9556</v>
      </c>
    </row>
    <row r="275" spans="1:6">
      <c r="A275">
        <v>275</v>
      </c>
      <c r="B275">
        <v>75061</v>
      </c>
      <c r="C275" t="s">
        <v>9531</v>
      </c>
      <c r="D275" t="s">
        <v>9793</v>
      </c>
      <c r="E275" t="s">
        <v>9545</v>
      </c>
      <c r="F275" t="s">
        <v>9546</v>
      </c>
    </row>
    <row r="276" spans="1:6">
      <c r="A276">
        <v>276</v>
      </c>
      <c r="B276">
        <v>8360</v>
      </c>
      <c r="C276" t="s">
        <v>9531</v>
      </c>
      <c r="D276" t="s">
        <v>9794</v>
      </c>
      <c r="E276" t="s">
        <v>9625</v>
      </c>
      <c r="F276" t="s">
        <v>9556</v>
      </c>
    </row>
    <row r="277" spans="1:6">
      <c r="A277">
        <v>277</v>
      </c>
      <c r="B277">
        <v>85301</v>
      </c>
      <c r="C277" t="s">
        <v>9531</v>
      </c>
      <c r="D277" t="s">
        <v>9795</v>
      </c>
      <c r="E277" t="s">
        <v>9576</v>
      </c>
      <c r="F277" t="s">
        <v>9537</v>
      </c>
    </row>
    <row r="278" spans="1:6">
      <c r="A278">
        <v>278</v>
      </c>
      <c r="B278">
        <v>14304</v>
      </c>
      <c r="C278" t="s">
        <v>9531</v>
      </c>
      <c r="D278" t="s">
        <v>9796</v>
      </c>
      <c r="E278" t="s">
        <v>9572</v>
      </c>
      <c r="F278" t="s">
        <v>9556</v>
      </c>
    </row>
    <row r="279" spans="1:6">
      <c r="A279">
        <v>279</v>
      </c>
      <c r="B279">
        <v>27360</v>
      </c>
      <c r="C279" t="s">
        <v>9531</v>
      </c>
      <c r="D279" t="s">
        <v>9797</v>
      </c>
      <c r="E279" t="s">
        <v>9541</v>
      </c>
      <c r="F279" t="s">
        <v>9534</v>
      </c>
    </row>
    <row r="280" spans="1:6">
      <c r="A280">
        <v>280</v>
      </c>
      <c r="B280">
        <v>92683</v>
      </c>
      <c r="C280" t="s">
        <v>9531</v>
      </c>
      <c r="D280" t="s">
        <v>9798</v>
      </c>
      <c r="E280" t="s">
        <v>9536</v>
      </c>
      <c r="F280" t="s">
        <v>9537</v>
      </c>
    </row>
    <row r="281" spans="1:6">
      <c r="A281">
        <v>281</v>
      </c>
      <c r="B281">
        <v>38301</v>
      </c>
      <c r="C281" t="s">
        <v>9531</v>
      </c>
      <c r="D281" t="s">
        <v>9579</v>
      </c>
      <c r="E281" t="s">
        <v>9581</v>
      </c>
      <c r="F281" t="s">
        <v>9534</v>
      </c>
    </row>
    <row r="282" spans="1:6">
      <c r="A282">
        <v>282</v>
      </c>
      <c r="B282">
        <v>75019</v>
      </c>
      <c r="C282" t="s">
        <v>9531</v>
      </c>
      <c r="D282" t="s">
        <v>9799</v>
      </c>
      <c r="E282" t="s">
        <v>9545</v>
      </c>
      <c r="F282" t="s">
        <v>9546</v>
      </c>
    </row>
    <row r="283" spans="1:6">
      <c r="A283">
        <v>283</v>
      </c>
      <c r="B283">
        <v>91767</v>
      </c>
      <c r="C283" t="s">
        <v>9531</v>
      </c>
      <c r="D283" t="s">
        <v>9800</v>
      </c>
      <c r="E283" t="s">
        <v>9536</v>
      </c>
      <c r="F283" t="s">
        <v>9537</v>
      </c>
    </row>
    <row r="284" spans="1:6">
      <c r="A284">
        <v>284</v>
      </c>
      <c r="B284">
        <v>89031</v>
      </c>
      <c r="C284" t="s">
        <v>9531</v>
      </c>
      <c r="D284" t="s">
        <v>9801</v>
      </c>
      <c r="E284" t="s">
        <v>9668</v>
      </c>
      <c r="F284" t="s">
        <v>9537</v>
      </c>
    </row>
    <row r="285" spans="1:6">
      <c r="A285">
        <v>285</v>
      </c>
      <c r="B285">
        <v>18103</v>
      </c>
      <c r="C285" t="s">
        <v>9531</v>
      </c>
      <c r="D285" t="s">
        <v>9802</v>
      </c>
      <c r="E285" t="s">
        <v>9555</v>
      </c>
      <c r="F285" t="s">
        <v>9556</v>
      </c>
    </row>
    <row r="286" spans="1:6">
      <c r="A286">
        <v>286</v>
      </c>
      <c r="B286">
        <v>19711</v>
      </c>
      <c r="C286" t="s">
        <v>9531</v>
      </c>
      <c r="D286" t="s">
        <v>9608</v>
      </c>
      <c r="E286" t="s">
        <v>9568</v>
      </c>
      <c r="F286" t="s">
        <v>9556</v>
      </c>
    </row>
    <row r="287" spans="1:6">
      <c r="A287">
        <v>287</v>
      </c>
      <c r="B287">
        <v>85281</v>
      </c>
      <c r="C287" t="s">
        <v>9531</v>
      </c>
      <c r="D287" t="s">
        <v>9803</v>
      </c>
      <c r="E287" t="s">
        <v>9576</v>
      </c>
      <c r="F287" t="s">
        <v>9537</v>
      </c>
    </row>
    <row r="288" spans="1:6">
      <c r="A288">
        <v>288</v>
      </c>
      <c r="B288">
        <v>92677</v>
      </c>
      <c r="C288" t="s">
        <v>9531</v>
      </c>
      <c r="D288" t="s">
        <v>9804</v>
      </c>
      <c r="E288" t="s">
        <v>9536</v>
      </c>
      <c r="F288" t="s">
        <v>9537</v>
      </c>
    </row>
    <row r="289" spans="1:6">
      <c r="A289">
        <v>289</v>
      </c>
      <c r="B289">
        <v>8302</v>
      </c>
      <c r="C289" t="s">
        <v>9531</v>
      </c>
      <c r="D289" t="s">
        <v>9805</v>
      </c>
      <c r="E289" t="s">
        <v>9625</v>
      </c>
      <c r="F289" t="s">
        <v>9556</v>
      </c>
    </row>
    <row r="290" spans="1:6">
      <c r="A290">
        <v>290</v>
      </c>
      <c r="B290">
        <v>2149</v>
      </c>
      <c r="C290" t="s">
        <v>9531</v>
      </c>
      <c r="D290" t="s">
        <v>9806</v>
      </c>
      <c r="E290" t="s">
        <v>9658</v>
      </c>
      <c r="F290" t="s">
        <v>9556</v>
      </c>
    </row>
    <row r="291" spans="1:6">
      <c r="A291">
        <v>291</v>
      </c>
      <c r="B291">
        <v>13601</v>
      </c>
      <c r="C291" t="s">
        <v>9531</v>
      </c>
      <c r="D291" t="s">
        <v>9807</v>
      </c>
      <c r="E291" t="s">
        <v>9572</v>
      </c>
      <c r="F291" t="s">
        <v>9556</v>
      </c>
    </row>
    <row r="292" spans="1:6">
      <c r="A292">
        <v>292</v>
      </c>
      <c r="B292">
        <v>54915</v>
      </c>
      <c r="C292" t="s">
        <v>9531</v>
      </c>
      <c r="D292" t="s">
        <v>9808</v>
      </c>
      <c r="E292" t="s">
        <v>9548</v>
      </c>
      <c r="F292" t="s">
        <v>9546</v>
      </c>
    </row>
    <row r="293" spans="1:6">
      <c r="A293">
        <v>293</v>
      </c>
      <c r="B293">
        <v>98006</v>
      </c>
      <c r="C293" t="s">
        <v>9531</v>
      </c>
      <c r="D293" t="s">
        <v>9809</v>
      </c>
      <c r="E293" t="s">
        <v>9543</v>
      </c>
      <c r="F293" t="s">
        <v>9537</v>
      </c>
    </row>
    <row r="294" spans="1:6">
      <c r="A294">
        <v>294</v>
      </c>
      <c r="B294">
        <v>75002</v>
      </c>
      <c r="C294" t="s">
        <v>9531</v>
      </c>
      <c r="D294" t="s">
        <v>9810</v>
      </c>
      <c r="E294" t="s">
        <v>9545</v>
      </c>
      <c r="F294" t="s">
        <v>9546</v>
      </c>
    </row>
    <row r="295" spans="1:6">
      <c r="A295">
        <v>295</v>
      </c>
      <c r="B295">
        <v>79907</v>
      </c>
      <c r="C295" t="s">
        <v>9531</v>
      </c>
      <c r="D295" t="s">
        <v>9811</v>
      </c>
      <c r="E295" t="s">
        <v>9545</v>
      </c>
      <c r="F295" t="s">
        <v>9546</v>
      </c>
    </row>
    <row r="296" spans="1:6">
      <c r="A296">
        <v>296</v>
      </c>
      <c r="B296">
        <v>76051</v>
      </c>
      <c r="C296" t="s">
        <v>9531</v>
      </c>
      <c r="D296" t="s">
        <v>9812</v>
      </c>
      <c r="E296" t="s">
        <v>9545</v>
      </c>
      <c r="F296" t="s">
        <v>9546</v>
      </c>
    </row>
    <row r="297" spans="1:6">
      <c r="A297">
        <v>297</v>
      </c>
      <c r="B297">
        <v>75007</v>
      </c>
      <c r="C297" t="s">
        <v>9531</v>
      </c>
      <c r="D297" t="s">
        <v>9813</v>
      </c>
      <c r="E297" t="s">
        <v>9545</v>
      </c>
      <c r="F297" t="s">
        <v>9546</v>
      </c>
    </row>
    <row r="298" spans="1:6">
      <c r="A298">
        <v>298</v>
      </c>
      <c r="B298">
        <v>37167</v>
      </c>
      <c r="C298" t="s">
        <v>9531</v>
      </c>
      <c r="D298" t="s">
        <v>9789</v>
      </c>
      <c r="E298" t="s">
        <v>9581</v>
      </c>
      <c r="F298" t="s">
        <v>9534</v>
      </c>
    </row>
    <row r="299" spans="1:6">
      <c r="A299">
        <v>299</v>
      </c>
      <c r="B299">
        <v>98031</v>
      </c>
      <c r="C299" t="s">
        <v>9531</v>
      </c>
      <c r="D299" t="s">
        <v>9814</v>
      </c>
      <c r="E299" t="s">
        <v>9543</v>
      </c>
      <c r="F299" t="s">
        <v>9537</v>
      </c>
    </row>
    <row r="300" spans="1:6">
      <c r="A300">
        <v>300</v>
      </c>
      <c r="B300">
        <v>70506</v>
      </c>
      <c r="C300" t="s">
        <v>9531</v>
      </c>
      <c r="D300" t="s">
        <v>9815</v>
      </c>
      <c r="E300" t="s">
        <v>9618</v>
      </c>
      <c r="F300" t="s">
        <v>9534</v>
      </c>
    </row>
    <row r="301" spans="1:6">
      <c r="A301">
        <v>301</v>
      </c>
      <c r="B301">
        <v>97224</v>
      </c>
      <c r="C301" t="s">
        <v>9531</v>
      </c>
      <c r="D301" t="s">
        <v>9816</v>
      </c>
      <c r="E301" t="s">
        <v>9590</v>
      </c>
      <c r="F301" t="s">
        <v>9537</v>
      </c>
    </row>
    <row r="302" spans="1:6">
      <c r="A302">
        <v>302</v>
      </c>
      <c r="B302">
        <v>60076</v>
      </c>
      <c r="C302" t="s">
        <v>9531</v>
      </c>
      <c r="D302" t="s">
        <v>9817</v>
      </c>
      <c r="E302" t="s">
        <v>9561</v>
      </c>
      <c r="F302" t="s">
        <v>9546</v>
      </c>
    </row>
    <row r="303" spans="1:6">
      <c r="A303">
        <v>303</v>
      </c>
      <c r="B303">
        <v>75023</v>
      </c>
      <c r="C303" t="s">
        <v>9531</v>
      </c>
      <c r="D303" t="s">
        <v>9818</v>
      </c>
      <c r="E303" t="s">
        <v>9545</v>
      </c>
      <c r="F303" t="s">
        <v>9546</v>
      </c>
    </row>
    <row r="304" spans="1:6">
      <c r="A304">
        <v>304</v>
      </c>
      <c r="B304">
        <v>23434</v>
      </c>
      <c r="C304" t="s">
        <v>9531</v>
      </c>
      <c r="D304" t="s">
        <v>9819</v>
      </c>
      <c r="E304" t="s">
        <v>9578</v>
      </c>
      <c r="F304" t="s">
        <v>9534</v>
      </c>
    </row>
    <row r="305" spans="1:6">
      <c r="A305">
        <v>305</v>
      </c>
      <c r="B305">
        <v>46203</v>
      </c>
      <c r="C305" t="s">
        <v>9531</v>
      </c>
      <c r="D305" t="s">
        <v>9820</v>
      </c>
      <c r="E305" t="s">
        <v>9570</v>
      </c>
      <c r="F305" t="s">
        <v>9546</v>
      </c>
    </row>
    <row r="306" spans="1:6">
      <c r="A306">
        <v>306</v>
      </c>
      <c r="B306">
        <v>7002</v>
      </c>
      <c r="C306" t="s">
        <v>9531</v>
      </c>
      <c r="D306" t="s">
        <v>9821</v>
      </c>
      <c r="E306" t="s">
        <v>9625</v>
      </c>
      <c r="F306" t="s">
        <v>9556</v>
      </c>
    </row>
    <row r="307" spans="1:6">
      <c r="A307">
        <v>307</v>
      </c>
      <c r="B307">
        <v>28314</v>
      </c>
      <c r="C307" t="s">
        <v>9531</v>
      </c>
      <c r="D307" t="s">
        <v>9687</v>
      </c>
      <c r="E307" t="s">
        <v>9541</v>
      </c>
      <c r="F307" t="s">
        <v>9534</v>
      </c>
    </row>
    <row r="308" spans="1:6">
      <c r="A308">
        <v>308</v>
      </c>
      <c r="B308">
        <v>27405</v>
      </c>
      <c r="C308" t="s">
        <v>9531</v>
      </c>
      <c r="D308" t="s">
        <v>9822</v>
      </c>
      <c r="E308" t="s">
        <v>9541</v>
      </c>
      <c r="F308" t="s">
        <v>9534</v>
      </c>
    </row>
    <row r="309" spans="1:6">
      <c r="A309">
        <v>309</v>
      </c>
      <c r="B309">
        <v>21215</v>
      </c>
      <c r="C309" t="s">
        <v>9531</v>
      </c>
      <c r="D309" t="s">
        <v>9823</v>
      </c>
      <c r="E309" t="s">
        <v>9739</v>
      </c>
      <c r="F309" t="s">
        <v>9556</v>
      </c>
    </row>
    <row r="310" spans="1:6">
      <c r="A310">
        <v>310</v>
      </c>
      <c r="B310">
        <v>53142</v>
      </c>
      <c r="C310" t="s">
        <v>9531</v>
      </c>
      <c r="D310" t="s">
        <v>9824</v>
      </c>
      <c r="E310" t="s">
        <v>9548</v>
      </c>
      <c r="F310" t="s">
        <v>9546</v>
      </c>
    </row>
    <row r="311" spans="1:6">
      <c r="A311">
        <v>311</v>
      </c>
      <c r="B311">
        <v>66062</v>
      </c>
      <c r="C311" t="s">
        <v>9531</v>
      </c>
      <c r="D311" t="s">
        <v>9825</v>
      </c>
      <c r="E311" t="s">
        <v>9826</v>
      </c>
      <c r="F311" t="s">
        <v>9546</v>
      </c>
    </row>
    <row r="312" spans="1:6">
      <c r="A312">
        <v>312</v>
      </c>
      <c r="B312">
        <v>98002</v>
      </c>
      <c r="C312" t="s">
        <v>9531</v>
      </c>
      <c r="D312" t="s">
        <v>9681</v>
      </c>
      <c r="E312" t="s">
        <v>9543</v>
      </c>
      <c r="F312" t="s">
        <v>9537</v>
      </c>
    </row>
    <row r="313" spans="1:6">
      <c r="A313">
        <v>313</v>
      </c>
      <c r="B313">
        <v>74133</v>
      </c>
      <c r="C313" t="s">
        <v>9531</v>
      </c>
      <c r="D313" t="s">
        <v>9827</v>
      </c>
      <c r="E313" t="s">
        <v>9613</v>
      </c>
      <c r="F313" t="s">
        <v>9546</v>
      </c>
    </row>
    <row r="314" spans="1:6">
      <c r="A314">
        <v>314</v>
      </c>
      <c r="B314">
        <v>97756</v>
      </c>
      <c r="C314" t="s">
        <v>9531</v>
      </c>
      <c r="D314" t="s">
        <v>9828</v>
      </c>
      <c r="E314" t="s">
        <v>9590</v>
      </c>
      <c r="F314" t="s">
        <v>9537</v>
      </c>
    </row>
    <row r="315" spans="1:6">
      <c r="A315">
        <v>315</v>
      </c>
      <c r="B315">
        <v>27604</v>
      </c>
      <c r="C315" t="s">
        <v>9531</v>
      </c>
      <c r="D315" t="s">
        <v>9829</v>
      </c>
      <c r="E315" t="s">
        <v>9541</v>
      </c>
      <c r="F315" t="s">
        <v>9534</v>
      </c>
    </row>
    <row r="316" spans="1:6">
      <c r="A316">
        <v>316</v>
      </c>
      <c r="B316">
        <v>74403</v>
      </c>
      <c r="C316" t="s">
        <v>9531</v>
      </c>
      <c r="D316" t="s">
        <v>9830</v>
      </c>
      <c r="E316" t="s">
        <v>9613</v>
      </c>
      <c r="F316" t="s">
        <v>9546</v>
      </c>
    </row>
    <row r="317" spans="1:6">
      <c r="A317">
        <v>317</v>
      </c>
      <c r="B317">
        <v>6450</v>
      </c>
      <c r="C317" t="s">
        <v>9531</v>
      </c>
      <c r="D317" t="s">
        <v>9831</v>
      </c>
      <c r="E317" t="s">
        <v>9620</v>
      </c>
      <c r="F317" t="s">
        <v>9556</v>
      </c>
    </row>
    <row r="318" spans="1:6">
      <c r="A318">
        <v>318</v>
      </c>
      <c r="B318">
        <v>42104</v>
      </c>
      <c r="C318" t="s">
        <v>9531</v>
      </c>
      <c r="D318" t="s">
        <v>9832</v>
      </c>
      <c r="E318" t="s">
        <v>9533</v>
      </c>
      <c r="F318" t="s">
        <v>9534</v>
      </c>
    </row>
    <row r="319" spans="1:6">
      <c r="A319">
        <v>319</v>
      </c>
      <c r="B319">
        <v>46614</v>
      </c>
      <c r="C319" t="s">
        <v>9531</v>
      </c>
      <c r="D319" t="s">
        <v>9833</v>
      </c>
      <c r="E319" t="s">
        <v>9570</v>
      </c>
      <c r="F319" t="s">
        <v>9546</v>
      </c>
    </row>
    <row r="320" spans="1:6">
      <c r="A320">
        <v>320</v>
      </c>
      <c r="B320">
        <v>6010</v>
      </c>
      <c r="C320" t="s">
        <v>9531</v>
      </c>
      <c r="D320" t="s">
        <v>9600</v>
      </c>
      <c r="E320" t="s">
        <v>9620</v>
      </c>
      <c r="F320" t="s">
        <v>9556</v>
      </c>
    </row>
    <row r="321" spans="1:6">
      <c r="A321">
        <v>321</v>
      </c>
      <c r="B321">
        <v>89015</v>
      </c>
      <c r="C321" t="s">
        <v>9531</v>
      </c>
      <c r="D321" t="s">
        <v>9532</v>
      </c>
      <c r="E321" t="s">
        <v>9668</v>
      </c>
      <c r="F321" t="s">
        <v>9537</v>
      </c>
    </row>
    <row r="322" spans="1:6">
      <c r="A322">
        <v>322</v>
      </c>
      <c r="B322">
        <v>99207</v>
      </c>
      <c r="C322" t="s">
        <v>9531</v>
      </c>
      <c r="D322" t="s">
        <v>9834</v>
      </c>
      <c r="E322" t="s">
        <v>9543</v>
      </c>
      <c r="F322" t="s">
        <v>9537</v>
      </c>
    </row>
    <row r="323" spans="1:6">
      <c r="A323">
        <v>323</v>
      </c>
      <c r="B323">
        <v>76248</v>
      </c>
      <c r="C323" t="s">
        <v>9531</v>
      </c>
      <c r="D323" t="s">
        <v>9835</v>
      </c>
      <c r="E323" t="s">
        <v>9545</v>
      </c>
      <c r="F323" t="s">
        <v>9546</v>
      </c>
    </row>
    <row r="324" spans="1:6">
      <c r="A324">
        <v>324</v>
      </c>
      <c r="B324">
        <v>45014</v>
      </c>
      <c r="C324" t="s">
        <v>9531</v>
      </c>
      <c r="D324" t="s">
        <v>9619</v>
      </c>
      <c r="E324" t="s">
        <v>9599</v>
      </c>
      <c r="F324" t="s">
        <v>9556</v>
      </c>
    </row>
    <row r="325" spans="1:6">
      <c r="A325">
        <v>325</v>
      </c>
      <c r="B325">
        <v>32127</v>
      </c>
      <c r="C325" t="s">
        <v>9531</v>
      </c>
      <c r="D325" t="s">
        <v>9836</v>
      </c>
      <c r="E325" t="s">
        <v>9539</v>
      </c>
      <c r="F325" t="s">
        <v>9534</v>
      </c>
    </row>
    <row r="326" spans="1:6">
      <c r="A326">
        <v>326</v>
      </c>
      <c r="B326">
        <v>97504</v>
      </c>
      <c r="C326" t="s">
        <v>9531</v>
      </c>
      <c r="D326" t="s">
        <v>9837</v>
      </c>
      <c r="E326" t="s">
        <v>9590</v>
      </c>
      <c r="F326" t="s">
        <v>9537</v>
      </c>
    </row>
    <row r="327" spans="1:6">
      <c r="A327">
        <v>327</v>
      </c>
      <c r="B327">
        <v>22901</v>
      </c>
      <c r="C327" t="s">
        <v>9531</v>
      </c>
      <c r="D327" t="s">
        <v>9838</v>
      </c>
      <c r="E327" t="s">
        <v>9578</v>
      </c>
      <c r="F327" t="s">
        <v>9534</v>
      </c>
    </row>
    <row r="328" spans="1:6">
      <c r="A328">
        <v>328</v>
      </c>
      <c r="B328">
        <v>59801</v>
      </c>
      <c r="C328" t="s">
        <v>9531</v>
      </c>
      <c r="D328" t="s">
        <v>9839</v>
      </c>
      <c r="E328" t="s">
        <v>9694</v>
      </c>
      <c r="F328" t="s">
        <v>9537</v>
      </c>
    </row>
    <row r="329" spans="1:6">
      <c r="A329">
        <v>329</v>
      </c>
      <c r="B329">
        <v>33178</v>
      </c>
      <c r="C329" t="s">
        <v>9531</v>
      </c>
      <c r="D329" t="s">
        <v>9671</v>
      </c>
      <c r="E329" t="s">
        <v>9539</v>
      </c>
      <c r="F329" t="s">
        <v>9534</v>
      </c>
    </row>
    <row r="330" spans="1:6">
      <c r="A330">
        <v>330</v>
      </c>
      <c r="B330">
        <v>29501</v>
      </c>
      <c r="C330" t="s">
        <v>9531</v>
      </c>
      <c r="D330" t="s">
        <v>9733</v>
      </c>
      <c r="E330" t="s">
        <v>9586</v>
      </c>
      <c r="F330" t="s">
        <v>9534</v>
      </c>
    </row>
    <row r="331" spans="1:6">
      <c r="A331">
        <v>331</v>
      </c>
      <c r="B331">
        <v>97477</v>
      </c>
      <c r="C331" t="s">
        <v>9531</v>
      </c>
      <c r="D331" t="s">
        <v>9577</v>
      </c>
      <c r="E331" t="s">
        <v>9590</v>
      </c>
      <c r="F331" t="s">
        <v>9537</v>
      </c>
    </row>
    <row r="332" spans="1:6">
      <c r="A332">
        <v>332</v>
      </c>
      <c r="B332">
        <v>32712</v>
      </c>
      <c r="C332" t="s">
        <v>9531</v>
      </c>
      <c r="D332" t="s">
        <v>9840</v>
      </c>
      <c r="E332" t="s">
        <v>9539</v>
      </c>
      <c r="F332" t="s">
        <v>9534</v>
      </c>
    </row>
    <row r="333" spans="1:6">
      <c r="A333">
        <v>333</v>
      </c>
      <c r="B333">
        <v>19601</v>
      </c>
      <c r="C333" t="s">
        <v>9531</v>
      </c>
      <c r="D333" t="s">
        <v>9841</v>
      </c>
      <c r="E333" t="s">
        <v>9555</v>
      </c>
      <c r="F333" t="s">
        <v>9556</v>
      </c>
    </row>
    <row r="334" spans="1:6">
      <c r="A334">
        <v>334</v>
      </c>
      <c r="B334">
        <v>80020</v>
      </c>
      <c r="C334" t="s">
        <v>9531</v>
      </c>
      <c r="D334" t="s">
        <v>9842</v>
      </c>
      <c r="E334" t="s">
        <v>9593</v>
      </c>
      <c r="F334" t="s">
        <v>9537</v>
      </c>
    </row>
    <row r="335" spans="1:6">
      <c r="A335">
        <v>335</v>
      </c>
      <c r="B335">
        <v>65807</v>
      </c>
      <c r="C335" t="s">
        <v>9531</v>
      </c>
      <c r="D335" t="s">
        <v>9577</v>
      </c>
      <c r="E335" t="s">
        <v>9606</v>
      </c>
      <c r="F335" t="s">
        <v>9546</v>
      </c>
    </row>
    <row r="336" spans="1:6">
      <c r="A336">
        <v>336</v>
      </c>
      <c r="B336">
        <v>7501</v>
      </c>
      <c r="C336" t="s">
        <v>9531</v>
      </c>
      <c r="D336" t="s">
        <v>9843</v>
      </c>
      <c r="E336" t="s">
        <v>9625</v>
      </c>
      <c r="F336" t="s">
        <v>9556</v>
      </c>
    </row>
    <row r="337" spans="1:6">
      <c r="A337">
        <v>337</v>
      </c>
      <c r="B337">
        <v>73120</v>
      </c>
      <c r="C337" t="s">
        <v>9531</v>
      </c>
      <c r="D337" t="s">
        <v>9844</v>
      </c>
      <c r="E337" t="s">
        <v>9613</v>
      </c>
      <c r="F337" t="s">
        <v>9546</v>
      </c>
    </row>
    <row r="338" spans="1:6">
      <c r="A338">
        <v>338</v>
      </c>
      <c r="B338">
        <v>23320</v>
      </c>
      <c r="C338" t="s">
        <v>9531</v>
      </c>
      <c r="D338" t="s">
        <v>9845</v>
      </c>
      <c r="E338" t="s">
        <v>9578</v>
      </c>
      <c r="F338" t="s">
        <v>9534</v>
      </c>
    </row>
    <row r="339" spans="1:6">
      <c r="A339">
        <v>339</v>
      </c>
      <c r="B339">
        <v>79424</v>
      </c>
      <c r="C339" t="s">
        <v>9531</v>
      </c>
      <c r="D339" t="s">
        <v>9846</v>
      </c>
      <c r="E339" t="s">
        <v>9545</v>
      </c>
      <c r="F339" t="s">
        <v>9546</v>
      </c>
    </row>
    <row r="340" spans="1:6">
      <c r="A340">
        <v>340</v>
      </c>
      <c r="B340">
        <v>65203</v>
      </c>
      <c r="C340" t="s">
        <v>9531</v>
      </c>
      <c r="D340" t="s">
        <v>9585</v>
      </c>
      <c r="E340" t="s">
        <v>9606</v>
      </c>
      <c r="F340" t="s">
        <v>9546</v>
      </c>
    </row>
    <row r="341" spans="1:6">
      <c r="A341">
        <v>341</v>
      </c>
      <c r="B341">
        <v>37604</v>
      </c>
      <c r="C341" t="s">
        <v>9531</v>
      </c>
      <c r="D341" t="s">
        <v>9847</v>
      </c>
      <c r="E341" t="s">
        <v>9581</v>
      </c>
      <c r="F341" t="s">
        <v>9534</v>
      </c>
    </row>
    <row r="342" spans="1:6">
      <c r="A342">
        <v>342</v>
      </c>
      <c r="B342">
        <v>36830</v>
      </c>
      <c r="C342" t="s">
        <v>9531</v>
      </c>
      <c r="D342" t="s">
        <v>9681</v>
      </c>
      <c r="E342" t="s">
        <v>9583</v>
      </c>
      <c r="F342" t="s">
        <v>9534</v>
      </c>
    </row>
    <row r="343" spans="1:6">
      <c r="A343">
        <v>343</v>
      </c>
      <c r="B343">
        <v>92404</v>
      </c>
      <c r="C343" t="s">
        <v>9531</v>
      </c>
      <c r="D343" t="s">
        <v>9848</v>
      </c>
      <c r="E343" t="s">
        <v>9536</v>
      </c>
      <c r="F343" t="s">
        <v>9537</v>
      </c>
    </row>
    <row r="344" spans="1:6">
      <c r="A344">
        <v>344</v>
      </c>
      <c r="B344">
        <v>1453</v>
      </c>
      <c r="C344" t="s">
        <v>9531</v>
      </c>
      <c r="D344" t="s">
        <v>9849</v>
      </c>
      <c r="E344" t="s">
        <v>9658</v>
      </c>
      <c r="F344" t="s">
        <v>9556</v>
      </c>
    </row>
    <row r="345" spans="1:6">
      <c r="A345">
        <v>345</v>
      </c>
      <c r="B345">
        <v>59715</v>
      </c>
      <c r="C345" t="s">
        <v>9531</v>
      </c>
      <c r="D345" t="s">
        <v>9850</v>
      </c>
      <c r="E345" t="s">
        <v>9694</v>
      </c>
      <c r="F345" t="s">
        <v>9537</v>
      </c>
    </row>
    <row r="346" spans="1:6">
      <c r="A346">
        <v>346</v>
      </c>
      <c r="B346">
        <v>85345</v>
      </c>
      <c r="C346" t="s">
        <v>9531</v>
      </c>
      <c r="D346" t="s">
        <v>9666</v>
      </c>
      <c r="E346" t="s">
        <v>9576</v>
      </c>
      <c r="F346" t="s">
        <v>9537</v>
      </c>
    </row>
    <row r="347" spans="1:6">
      <c r="A347">
        <v>347</v>
      </c>
      <c r="B347">
        <v>44107</v>
      </c>
      <c r="C347" t="s">
        <v>9531</v>
      </c>
      <c r="D347" t="s">
        <v>9647</v>
      </c>
      <c r="E347" t="s">
        <v>9599</v>
      </c>
      <c r="F347" t="s">
        <v>9556</v>
      </c>
    </row>
    <row r="348" spans="1:6">
      <c r="A348">
        <v>348</v>
      </c>
      <c r="B348">
        <v>8861</v>
      </c>
      <c r="C348" t="s">
        <v>9531</v>
      </c>
      <c r="D348" t="s">
        <v>9851</v>
      </c>
      <c r="E348" t="s">
        <v>9625</v>
      </c>
      <c r="F348" t="s">
        <v>9556</v>
      </c>
    </row>
    <row r="349" spans="1:6">
      <c r="A349">
        <v>349</v>
      </c>
      <c r="B349">
        <v>91761</v>
      </c>
      <c r="C349" t="s">
        <v>9531</v>
      </c>
      <c r="D349" t="s">
        <v>9852</v>
      </c>
      <c r="E349" t="s">
        <v>9536</v>
      </c>
      <c r="F349" t="s">
        <v>9537</v>
      </c>
    </row>
    <row r="350" spans="1:6">
      <c r="A350">
        <v>350</v>
      </c>
      <c r="B350">
        <v>91730</v>
      </c>
      <c r="C350" t="s">
        <v>9531</v>
      </c>
      <c r="D350" t="s">
        <v>9853</v>
      </c>
      <c r="E350" t="s">
        <v>9536</v>
      </c>
      <c r="F350" t="s">
        <v>9537</v>
      </c>
    </row>
    <row r="351" spans="1:6">
      <c r="A351">
        <v>351</v>
      </c>
      <c r="B351">
        <v>56560</v>
      </c>
      <c r="C351" t="s">
        <v>9531</v>
      </c>
      <c r="D351" t="s">
        <v>9854</v>
      </c>
      <c r="E351" t="s">
        <v>9564</v>
      </c>
      <c r="F351" t="s">
        <v>9546</v>
      </c>
    </row>
    <row r="352" spans="1:6">
      <c r="A352">
        <v>352</v>
      </c>
      <c r="B352">
        <v>75150</v>
      </c>
      <c r="C352" t="s">
        <v>9531</v>
      </c>
      <c r="D352" t="s">
        <v>9855</v>
      </c>
      <c r="E352" t="s">
        <v>9545</v>
      </c>
      <c r="F352" t="s">
        <v>9546</v>
      </c>
    </row>
    <row r="353" spans="1:6">
      <c r="A353">
        <v>353</v>
      </c>
      <c r="B353">
        <v>95207</v>
      </c>
      <c r="C353" t="s">
        <v>9531</v>
      </c>
      <c r="D353" t="s">
        <v>9856</v>
      </c>
      <c r="E353" t="s">
        <v>9536</v>
      </c>
      <c r="F353" t="s">
        <v>9537</v>
      </c>
    </row>
    <row r="354" spans="1:6">
      <c r="A354">
        <v>354</v>
      </c>
      <c r="B354">
        <v>32174</v>
      </c>
      <c r="C354" t="s">
        <v>9531</v>
      </c>
      <c r="D354" t="s">
        <v>9857</v>
      </c>
      <c r="E354" t="s">
        <v>9539</v>
      </c>
      <c r="F354" t="s">
        <v>9534</v>
      </c>
    </row>
    <row r="355" spans="1:6">
      <c r="A355">
        <v>355</v>
      </c>
      <c r="B355">
        <v>94086</v>
      </c>
      <c r="C355" t="s">
        <v>9531</v>
      </c>
      <c r="D355" t="s">
        <v>9858</v>
      </c>
      <c r="E355" t="s">
        <v>9536</v>
      </c>
      <c r="F355" t="s">
        <v>9537</v>
      </c>
    </row>
    <row r="356" spans="1:6">
      <c r="A356">
        <v>356</v>
      </c>
      <c r="B356">
        <v>3820</v>
      </c>
      <c r="C356" t="s">
        <v>9531</v>
      </c>
      <c r="D356" t="s">
        <v>9567</v>
      </c>
      <c r="E356" t="s">
        <v>9738</v>
      </c>
      <c r="F356" t="s">
        <v>9556</v>
      </c>
    </row>
    <row r="357" spans="1:6">
      <c r="A357">
        <v>357</v>
      </c>
      <c r="B357">
        <v>17403</v>
      </c>
      <c r="C357" t="s">
        <v>9531</v>
      </c>
      <c r="D357" t="s">
        <v>9859</v>
      </c>
      <c r="E357" t="s">
        <v>9555</v>
      </c>
      <c r="F357" t="s">
        <v>9556</v>
      </c>
    </row>
    <row r="358" spans="1:6">
      <c r="A358">
        <v>358</v>
      </c>
      <c r="B358">
        <v>77840</v>
      </c>
      <c r="C358" t="s">
        <v>9531</v>
      </c>
      <c r="D358" t="s">
        <v>9860</v>
      </c>
      <c r="E358" t="s">
        <v>9545</v>
      </c>
      <c r="F358" t="s">
        <v>9546</v>
      </c>
    </row>
    <row r="359" spans="1:6">
      <c r="A359">
        <v>359</v>
      </c>
      <c r="B359">
        <v>63116</v>
      </c>
      <c r="C359" t="s">
        <v>9531</v>
      </c>
      <c r="D359" t="s">
        <v>9861</v>
      </c>
      <c r="E359" t="s">
        <v>9606</v>
      </c>
      <c r="F359" t="s">
        <v>9546</v>
      </c>
    </row>
    <row r="360" spans="1:6">
      <c r="A360">
        <v>360</v>
      </c>
      <c r="B360">
        <v>2169</v>
      </c>
      <c r="C360" t="s">
        <v>9531</v>
      </c>
      <c r="D360" t="s">
        <v>9663</v>
      </c>
      <c r="E360" t="s">
        <v>9658</v>
      </c>
      <c r="F360" t="s">
        <v>9556</v>
      </c>
    </row>
    <row r="361" spans="1:6">
      <c r="A361">
        <v>361</v>
      </c>
      <c r="B361">
        <v>95336</v>
      </c>
      <c r="C361" t="s">
        <v>9531</v>
      </c>
      <c r="D361" t="s">
        <v>9862</v>
      </c>
      <c r="E361" t="s">
        <v>9536</v>
      </c>
      <c r="F361" t="s">
        <v>9537</v>
      </c>
    </row>
    <row r="362" spans="1:6">
      <c r="A362">
        <v>362</v>
      </c>
      <c r="B362">
        <v>44240</v>
      </c>
      <c r="C362" t="s">
        <v>9531</v>
      </c>
      <c r="D362" t="s">
        <v>9814</v>
      </c>
      <c r="E362" t="s">
        <v>9599</v>
      </c>
      <c r="F362" t="s">
        <v>9556</v>
      </c>
    </row>
    <row r="363" spans="1:6">
      <c r="A363">
        <v>363</v>
      </c>
      <c r="B363">
        <v>76903</v>
      </c>
      <c r="C363" t="s">
        <v>9531</v>
      </c>
      <c r="D363" t="s">
        <v>9863</v>
      </c>
      <c r="E363" t="s">
        <v>9545</v>
      </c>
      <c r="F363" t="s">
        <v>9546</v>
      </c>
    </row>
    <row r="364" spans="1:6">
      <c r="A364">
        <v>364</v>
      </c>
      <c r="B364">
        <v>84106</v>
      </c>
      <c r="C364" t="s">
        <v>9531</v>
      </c>
      <c r="D364" t="s">
        <v>9864</v>
      </c>
      <c r="E364" t="s">
        <v>9550</v>
      </c>
      <c r="F364" t="s">
        <v>9537</v>
      </c>
    </row>
    <row r="365" spans="1:6">
      <c r="A365">
        <v>365</v>
      </c>
      <c r="B365">
        <v>35810</v>
      </c>
      <c r="C365" t="s">
        <v>9531</v>
      </c>
      <c r="D365" t="s">
        <v>9686</v>
      </c>
      <c r="E365" t="s">
        <v>9583</v>
      </c>
      <c r="F365" t="s">
        <v>9534</v>
      </c>
    </row>
    <row r="366" spans="1:6">
      <c r="A366">
        <v>366</v>
      </c>
      <c r="B366">
        <v>37918</v>
      </c>
      <c r="C366" t="s">
        <v>9531</v>
      </c>
      <c r="D366" t="s">
        <v>9865</v>
      </c>
      <c r="E366" t="s">
        <v>9581</v>
      </c>
      <c r="F366" t="s">
        <v>9534</v>
      </c>
    </row>
    <row r="367" spans="1:6">
      <c r="A367">
        <v>367</v>
      </c>
      <c r="B367">
        <v>72209</v>
      </c>
      <c r="C367" t="s">
        <v>9531</v>
      </c>
      <c r="D367" t="s">
        <v>9866</v>
      </c>
      <c r="E367" t="s">
        <v>9688</v>
      </c>
      <c r="F367" t="s">
        <v>9534</v>
      </c>
    </row>
    <row r="368" spans="1:6">
      <c r="A368">
        <v>368</v>
      </c>
      <c r="B368">
        <v>48146</v>
      </c>
      <c r="C368" t="s">
        <v>9531</v>
      </c>
      <c r="D368" t="s">
        <v>9867</v>
      </c>
      <c r="E368" t="s">
        <v>9566</v>
      </c>
      <c r="F368" t="s">
        <v>9546</v>
      </c>
    </row>
    <row r="369" spans="1:6">
      <c r="A369">
        <v>369</v>
      </c>
      <c r="B369">
        <v>43302</v>
      </c>
      <c r="C369" t="s">
        <v>9531</v>
      </c>
      <c r="D369" t="s">
        <v>9868</v>
      </c>
      <c r="E369" t="s">
        <v>9599</v>
      </c>
      <c r="F369" t="s">
        <v>9556</v>
      </c>
    </row>
    <row r="370" spans="1:6">
      <c r="A370">
        <v>370</v>
      </c>
      <c r="B370">
        <v>80122</v>
      </c>
      <c r="C370" t="s">
        <v>9531</v>
      </c>
      <c r="D370" t="s">
        <v>9869</v>
      </c>
      <c r="E370" t="s">
        <v>9593</v>
      </c>
      <c r="F370" t="s">
        <v>9537</v>
      </c>
    </row>
    <row r="371" spans="1:6">
      <c r="A371">
        <v>371</v>
      </c>
      <c r="B371" t="s">
        <v>654</v>
      </c>
      <c r="C371" t="s">
        <v>9531</v>
      </c>
      <c r="D371" t="s">
        <v>9714</v>
      </c>
      <c r="E371" t="s">
        <v>9870</v>
      </c>
      <c r="F371" t="s">
        <v>9556</v>
      </c>
    </row>
    <row r="372" spans="1:6">
      <c r="A372">
        <v>372</v>
      </c>
      <c r="B372">
        <v>4401</v>
      </c>
      <c r="C372" t="s">
        <v>9531</v>
      </c>
      <c r="D372" t="s">
        <v>9871</v>
      </c>
      <c r="E372" t="s">
        <v>9872</v>
      </c>
      <c r="F372" t="s">
        <v>9556</v>
      </c>
    </row>
    <row r="373" spans="1:6">
      <c r="A373">
        <v>373</v>
      </c>
      <c r="B373">
        <v>38671</v>
      </c>
      <c r="C373" t="s">
        <v>9531</v>
      </c>
      <c r="D373" t="s">
        <v>9873</v>
      </c>
      <c r="E373" t="s">
        <v>9676</v>
      </c>
      <c r="F373" t="s">
        <v>9534</v>
      </c>
    </row>
    <row r="374" spans="1:6">
      <c r="A374">
        <v>374</v>
      </c>
      <c r="B374">
        <v>47362</v>
      </c>
      <c r="C374" t="s">
        <v>9531</v>
      </c>
      <c r="D374" t="s">
        <v>9874</v>
      </c>
      <c r="E374" t="s">
        <v>9570</v>
      </c>
      <c r="F374" t="s">
        <v>9546</v>
      </c>
    </row>
    <row r="375" spans="1:6">
      <c r="A375">
        <v>375</v>
      </c>
      <c r="B375">
        <v>48640</v>
      </c>
      <c r="C375" t="s">
        <v>9531</v>
      </c>
      <c r="D375" t="s">
        <v>9875</v>
      </c>
      <c r="E375" t="s">
        <v>9566</v>
      </c>
      <c r="F375" t="s">
        <v>9546</v>
      </c>
    </row>
    <row r="376" spans="1:6">
      <c r="A376">
        <v>376</v>
      </c>
      <c r="B376">
        <v>57103</v>
      </c>
      <c r="C376" t="s">
        <v>9531</v>
      </c>
      <c r="D376" t="s">
        <v>9876</v>
      </c>
      <c r="E376" t="s">
        <v>9877</v>
      </c>
      <c r="F376" t="s">
        <v>9546</v>
      </c>
    </row>
    <row r="377" spans="1:6">
      <c r="A377">
        <v>377</v>
      </c>
      <c r="B377">
        <v>80525</v>
      </c>
      <c r="C377" t="s">
        <v>9531</v>
      </c>
      <c r="D377" t="s">
        <v>9878</v>
      </c>
      <c r="E377" t="s">
        <v>9593</v>
      </c>
      <c r="F377" t="s">
        <v>9537</v>
      </c>
    </row>
    <row r="378" spans="1:6">
      <c r="A378">
        <v>378</v>
      </c>
      <c r="B378">
        <v>47905</v>
      </c>
      <c r="C378" t="s">
        <v>9531</v>
      </c>
      <c r="D378" t="s">
        <v>9815</v>
      </c>
      <c r="E378" t="s">
        <v>9570</v>
      </c>
      <c r="F378" t="s">
        <v>9546</v>
      </c>
    </row>
    <row r="379" spans="1:6">
      <c r="A379">
        <v>379</v>
      </c>
      <c r="B379">
        <v>37042</v>
      </c>
      <c r="C379" t="s">
        <v>9531</v>
      </c>
      <c r="D379" t="s">
        <v>9879</v>
      </c>
      <c r="E379" t="s">
        <v>9581</v>
      </c>
      <c r="F379" t="s">
        <v>9534</v>
      </c>
    </row>
    <row r="380" spans="1:6">
      <c r="A380">
        <v>380</v>
      </c>
      <c r="B380">
        <v>95823</v>
      </c>
      <c r="C380" t="s">
        <v>9531</v>
      </c>
      <c r="D380" t="s">
        <v>9880</v>
      </c>
      <c r="E380" t="s">
        <v>9536</v>
      </c>
      <c r="F380" t="s">
        <v>9537</v>
      </c>
    </row>
    <row r="381" spans="1:6">
      <c r="A381">
        <v>381</v>
      </c>
      <c r="B381">
        <v>91360</v>
      </c>
      <c r="C381" t="s">
        <v>9531</v>
      </c>
      <c r="D381" t="s">
        <v>9881</v>
      </c>
      <c r="E381" t="s">
        <v>9536</v>
      </c>
      <c r="F381" t="s">
        <v>9537</v>
      </c>
    </row>
    <row r="382" spans="1:6">
      <c r="A382">
        <v>382</v>
      </c>
      <c r="B382">
        <v>2148</v>
      </c>
      <c r="C382" t="s">
        <v>9531</v>
      </c>
      <c r="D382" t="s">
        <v>9882</v>
      </c>
      <c r="E382" t="s">
        <v>9658</v>
      </c>
      <c r="F382" t="s">
        <v>9556</v>
      </c>
    </row>
    <row r="383" spans="1:6">
      <c r="A383">
        <v>383</v>
      </c>
      <c r="B383">
        <v>1040</v>
      </c>
      <c r="C383" t="s">
        <v>9531</v>
      </c>
      <c r="D383" t="s">
        <v>9883</v>
      </c>
      <c r="E383" t="s">
        <v>9658</v>
      </c>
      <c r="F383" t="s">
        <v>9556</v>
      </c>
    </row>
    <row r="384" spans="1:6">
      <c r="A384">
        <v>384</v>
      </c>
      <c r="B384">
        <v>87105</v>
      </c>
      <c r="C384" t="s">
        <v>9531</v>
      </c>
      <c r="D384" t="s">
        <v>9884</v>
      </c>
      <c r="E384" t="s">
        <v>9615</v>
      </c>
      <c r="F384" t="s">
        <v>9537</v>
      </c>
    </row>
    <row r="385" spans="1:6">
      <c r="A385">
        <v>385</v>
      </c>
      <c r="B385">
        <v>89431</v>
      </c>
      <c r="C385" t="s">
        <v>9531</v>
      </c>
      <c r="D385" t="s">
        <v>9885</v>
      </c>
      <c r="E385" t="s">
        <v>9668</v>
      </c>
      <c r="F385" t="s">
        <v>9537</v>
      </c>
    </row>
    <row r="386" spans="1:6">
      <c r="A386">
        <v>386</v>
      </c>
      <c r="B386">
        <v>92236</v>
      </c>
      <c r="C386" t="s">
        <v>9531</v>
      </c>
      <c r="D386" t="s">
        <v>9886</v>
      </c>
      <c r="E386" t="s">
        <v>9536</v>
      </c>
      <c r="F386" t="s">
        <v>9537</v>
      </c>
    </row>
    <row r="387" spans="1:6">
      <c r="A387">
        <v>387</v>
      </c>
      <c r="B387">
        <v>60126</v>
      </c>
      <c r="C387" t="s">
        <v>9531</v>
      </c>
      <c r="D387" t="s">
        <v>9887</v>
      </c>
      <c r="E387" t="s">
        <v>9561</v>
      </c>
      <c r="F387" t="s">
        <v>9546</v>
      </c>
    </row>
    <row r="388" spans="1:6">
      <c r="A388">
        <v>388</v>
      </c>
      <c r="B388">
        <v>7055</v>
      </c>
      <c r="C388" t="s">
        <v>9531</v>
      </c>
      <c r="D388" t="s">
        <v>9888</v>
      </c>
      <c r="E388" t="s">
        <v>9625</v>
      </c>
      <c r="F388" t="s">
        <v>9556</v>
      </c>
    </row>
    <row r="389" spans="1:6">
      <c r="A389">
        <v>389</v>
      </c>
      <c r="B389">
        <v>29406</v>
      </c>
      <c r="C389" t="s">
        <v>9531</v>
      </c>
      <c r="D389" t="s">
        <v>9889</v>
      </c>
      <c r="E389" t="s">
        <v>9586</v>
      </c>
      <c r="F389" t="s">
        <v>9534</v>
      </c>
    </row>
    <row r="390" spans="1:6">
      <c r="A390">
        <v>390</v>
      </c>
      <c r="B390">
        <v>23602</v>
      </c>
      <c r="C390" t="s">
        <v>9531</v>
      </c>
      <c r="D390" t="s">
        <v>9890</v>
      </c>
      <c r="E390" t="s">
        <v>9578</v>
      </c>
      <c r="F390" t="s">
        <v>9534</v>
      </c>
    </row>
    <row r="391" spans="1:6">
      <c r="A391">
        <v>391</v>
      </c>
      <c r="B391">
        <v>14701</v>
      </c>
      <c r="C391" t="s">
        <v>9531</v>
      </c>
      <c r="D391" t="s">
        <v>9891</v>
      </c>
      <c r="E391" t="s">
        <v>9572</v>
      </c>
      <c r="F391" t="s">
        <v>9556</v>
      </c>
    </row>
    <row r="392" spans="1:6">
      <c r="A392">
        <v>392</v>
      </c>
      <c r="B392">
        <v>46544</v>
      </c>
      <c r="C392" t="s">
        <v>9531</v>
      </c>
      <c r="D392" t="s">
        <v>9892</v>
      </c>
      <c r="E392" t="s">
        <v>9570</v>
      </c>
      <c r="F392" t="s">
        <v>9546</v>
      </c>
    </row>
    <row r="393" spans="1:6">
      <c r="A393">
        <v>393</v>
      </c>
      <c r="B393">
        <v>43402</v>
      </c>
      <c r="C393" t="s">
        <v>9531</v>
      </c>
      <c r="D393" t="s">
        <v>9832</v>
      </c>
      <c r="E393" t="s">
        <v>9599</v>
      </c>
      <c r="F393" t="s">
        <v>9556</v>
      </c>
    </row>
    <row r="394" spans="1:6">
      <c r="A394">
        <v>394</v>
      </c>
      <c r="B394">
        <v>92253</v>
      </c>
      <c r="C394" t="s">
        <v>9531</v>
      </c>
      <c r="D394" t="s">
        <v>9893</v>
      </c>
      <c r="E394" t="s">
        <v>9536</v>
      </c>
      <c r="F394" t="s">
        <v>9537</v>
      </c>
    </row>
    <row r="395" spans="1:6">
      <c r="A395">
        <v>395</v>
      </c>
      <c r="B395">
        <v>32303</v>
      </c>
      <c r="C395" t="s">
        <v>9531</v>
      </c>
      <c r="D395" t="s">
        <v>9894</v>
      </c>
      <c r="E395" t="s">
        <v>9539</v>
      </c>
      <c r="F395" t="s">
        <v>9534</v>
      </c>
    </row>
    <row r="396" spans="1:6">
      <c r="A396">
        <v>396</v>
      </c>
      <c r="B396">
        <v>37211</v>
      </c>
      <c r="C396" t="s">
        <v>9531</v>
      </c>
      <c r="D396" t="s">
        <v>9895</v>
      </c>
      <c r="E396" t="s">
        <v>9581</v>
      </c>
      <c r="F396" t="s">
        <v>9534</v>
      </c>
    </row>
    <row r="397" spans="1:6">
      <c r="A397">
        <v>397</v>
      </c>
      <c r="B397">
        <v>98226</v>
      </c>
      <c r="C397" t="s">
        <v>9531</v>
      </c>
      <c r="D397" t="s">
        <v>9896</v>
      </c>
      <c r="E397" t="s">
        <v>9543</v>
      </c>
      <c r="F397" t="s">
        <v>9537</v>
      </c>
    </row>
    <row r="398" spans="1:6">
      <c r="A398">
        <v>398</v>
      </c>
      <c r="B398">
        <v>60098</v>
      </c>
      <c r="C398" t="s">
        <v>9531</v>
      </c>
      <c r="D398" t="s">
        <v>9897</v>
      </c>
      <c r="E398" t="s">
        <v>9561</v>
      </c>
      <c r="F398" t="s">
        <v>9546</v>
      </c>
    </row>
    <row r="399" spans="1:6">
      <c r="A399">
        <v>399</v>
      </c>
      <c r="B399">
        <v>76117</v>
      </c>
      <c r="C399" t="s">
        <v>9531</v>
      </c>
      <c r="D399" t="s">
        <v>9898</v>
      </c>
      <c r="E399" t="s">
        <v>9545</v>
      </c>
      <c r="F399" t="s">
        <v>9546</v>
      </c>
    </row>
    <row r="400" spans="1:6">
      <c r="A400">
        <v>400</v>
      </c>
      <c r="B400">
        <v>60090</v>
      </c>
      <c r="C400" t="s">
        <v>9531</v>
      </c>
      <c r="D400" t="s">
        <v>9899</v>
      </c>
      <c r="E400" t="s">
        <v>9561</v>
      </c>
      <c r="F400" t="s">
        <v>9546</v>
      </c>
    </row>
    <row r="401" spans="1:6">
      <c r="A401">
        <v>401</v>
      </c>
      <c r="B401">
        <v>29483</v>
      </c>
      <c r="C401" t="s">
        <v>9531</v>
      </c>
      <c r="D401" t="s">
        <v>9900</v>
      </c>
      <c r="E401" t="s">
        <v>9586</v>
      </c>
      <c r="F401" t="s">
        <v>9534</v>
      </c>
    </row>
    <row r="402" spans="1:6">
      <c r="A402">
        <v>402</v>
      </c>
      <c r="B402">
        <v>71901</v>
      </c>
      <c r="C402" t="s">
        <v>9531</v>
      </c>
      <c r="D402" t="s">
        <v>9901</v>
      </c>
      <c r="E402" t="s">
        <v>9688</v>
      </c>
      <c r="F402" t="s">
        <v>9534</v>
      </c>
    </row>
    <row r="403" spans="1:6">
      <c r="A403">
        <v>403</v>
      </c>
      <c r="B403">
        <v>80112</v>
      </c>
      <c r="C403" t="s">
        <v>9531</v>
      </c>
      <c r="D403" t="s">
        <v>9902</v>
      </c>
      <c r="E403" t="s">
        <v>9593</v>
      </c>
      <c r="F403" t="s">
        <v>9537</v>
      </c>
    </row>
    <row r="404" spans="1:6">
      <c r="A404">
        <v>404</v>
      </c>
      <c r="B404">
        <v>43130</v>
      </c>
      <c r="C404" t="s">
        <v>9531</v>
      </c>
      <c r="D404" t="s">
        <v>9726</v>
      </c>
      <c r="E404" t="s">
        <v>9599</v>
      </c>
      <c r="F404" t="s">
        <v>9556</v>
      </c>
    </row>
    <row r="405" spans="1:6">
      <c r="A405">
        <v>405</v>
      </c>
      <c r="B405">
        <v>88001</v>
      </c>
      <c r="C405" t="s">
        <v>9531</v>
      </c>
      <c r="D405" t="s">
        <v>9903</v>
      </c>
      <c r="E405" t="s">
        <v>9615</v>
      </c>
      <c r="F405" t="s">
        <v>9537</v>
      </c>
    </row>
    <row r="406" spans="1:6">
      <c r="A406">
        <v>406</v>
      </c>
      <c r="B406">
        <v>35244</v>
      </c>
      <c r="C406" t="s">
        <v>9531</v>
      </c>
      <c r="D406" t="s">
        <v>9904</v>
      </c>
      <c r="E406" t="s">
        <v>9583</v>
      </c>
      <c r="F406" t="s">
        <v>9534</v>
      </c>
    </row>
    <row r="407" spans="1:6">
      <c r="A407">
        <v>407</v>
      </c>
      <c r="B407">
        <v>75034</v>
      </c>
      <c r="C407" t="s">
        <v>9531</v>
      </c>
      <c r="D407" t="s">
        <v>9905</v>
      </c>
      <c r="E407" t="s">
        <v>9545</v>
      </c>
      <c r="F407" t="s">
        <v>9546</v>
      </c>
    </row>
    <row r="408" spans="1:6">
      <c r="A408">
        <v>408</v>
      </c>
      <c r="B408">
        <v>95687</v>
      </c>
      <c r="C408" t="s">
        <v>9531</v>
      </c>
      <c r="D408" t="s">
        <v>9906</v>
      </c>
      <c r="E408" t="s">
        <v>9536</v>
      </c>
      <c r="F408" t="s">
        <v>9537</v>
      </c>
    </row>
    <row r="409" spans="1:6">
      <c r="A409">
        <v>409</v>
      </c>
      <c r="B409">
        <v>84107</v>
      </c>
      <c r="C409" t="s">
        <v>9531</v>
      </c>
      <c r="D409" t="s">
        <v>9783</v>
      </c>
      <c r="E409" t="s">
        <v>9550</v>
      </c>
      <c r="F409" t="s">
        <v>9537</v>
      </c>
    </row>
    <row r="410" spans="1:6">
      <c r="A410">
        <v>410</v>
      </c>
      <c r="B410">
        <v>53186</v>
      </c>
      <c r="C410" t="s">
        <v>9531</v>
      </c>
      <c r="D410" t="s">
        <v>9907</v>
      </c>
      <c r="E410" t="s">
        <v>9548</v>
      </c>
      <c r="F410" t="s">
        <v>9546</v>
      </c>
    </row>
    <row r="411" spans="1:6">
      <c r="A411">
        <v>411</v>
      </c>
      <c r="B411">
        <v>93309</v>
      </c>
      <c r="C411" t="s">
        <v>9531</v>
      </c>
      <c r="D411" t="s">
        <v>9908</v>
      </c>
      <c r="E411" t="s">
        <v>9536</v>
      </c>
      <c r="F411" t="s">
        <v>9537</v>
      </c>
    </row>
    <row r="412" spans="1:6">
      <c r="A412">
        <v>412</v>
      </c>
      <c r="B412">
        <v>33068</v>
      </c>
      <c r="C412" t="s">
        <v>9531</v>
      </c>
      <c r="D412" t="s">
        <v>9909</v>
      </c>
      <c r="E412" t="s">
        <v>9539</v>
      </c>
      <c r="F412" t="s">
        <v>9534</v>
      </c>
    </row>
    <row r="413" spans="1:6">
      <c r="A413">
        <v>413</v>
      </c>
      <c r="B413">
        <v>45373</v>
      </c>
      <c r="C413" t="s">
        <v>9531</v>
      </c>
      <c r="D413" t="s">
        <v>9573</v>
      </c>
      <c r="E413" t="s">
        <v>9599</v>
      </c>
      <c r="F413" t="s">
        <v>9556</v>
      </c>
    </row>
    <row r="414" spans="1:6">
      <c r="A414">
        <v>414</v>
      </c>
      <c r="B414">
        <v>78415</v>
      </c>
      <c r="C414" t="s">
        <v>9531</v>
      </c>
      <c r="D414" t="s">
        <v>9910</v>
      </c>
      <c r="E414" t="s">
        <v>9545</v>
      </c>
      <c r="F414" t="s">
        <v>9546</v>
      </c>
    </row>
    <row r="415" spans="1:6">
      <c r="A415">
        <v>415</v>
      </c>
      <c r="B415">
        <v>90278</v>
      </c>
      <c r="C415" t="s">
        <v>9531</v>
      </c>
      <c r="D415" t="s">
        <v>9911</v>
      </c>
      <c r="E415" t="s">
        <v>9536</v>
      </c>
      <c r="F415" t="s">
        <v>9537</v>
      </c>
    </row>
    <row r="416" spans="1:6">
      <c r="A416">
        <v>416</v>
      </c>
      <c r="B416">
        <v>32839</v>
      </c>
      <c r="C416" t="s">
        <v>9531</v>
      </c>
      <c r="D416" t="s">
        <v>9912</v>
      </c>
      <c r="E416" t="s">
        <v>9539</v>
      </c>
      <c r="F416" t="s">
        <v>9534</v>
      </c>
    </row>
    <row r="417" spans="1:6">
      <c r="A417">
        <v>417</v>
      </c>
      <c r="B417">
        <v>7050</v>
      </c>
      <c r="C417" t="s">
        <v>9531</v>
      </c>
      <c r="D417" t="s">
        <v>9913</v>
      </c>
      <c r="E417" t="s">
        <v>9625</v>
      </c>
      <c r="F417" t="s">
        <v>9556</v>
      </c>
    </row>
    <row r="418" spans="1:6">
      <c r="A418">
        <v>418</v>
      </c>
      <c r="B418">
        <v>70601</v>
      </c>
      <c r="C418" t="s">
        <v>9531</v>
      </c>
      <c r="D418" t="s">
        <v>9914</v>
      </c>
      <c r="E418" t="s">
        <v>9618</v>
      </c>
      <c r="F418" t="s">
        <v>9534</v>
      </c>
    </row>
    <row r="419" spans="1:6">
      <c r="A419">
        <v>419</v>
      </c>
      <c r="B419">
        <v>60035</v>
      </c>
      <c r="C419" t="s">
        <v>9531</v>
      </c>
      <c r="D419" t="s">
        <v>9915</v>
      </c>
      <c r="E419" t="s">
        <v>9561</v>
      </c>
      <c r="F419" t="s">
        <v>9546</v>
      </c>
    </row>
    <row r="420" spans="1:6">
      <c r="A420">
        <v>420</v>
      </c>
      <c r="B420">
        <v>11550</v>
      </c>
      <c r="C420" t="s">
        <v>9531</v>
      </c>
      <c r="D420" t="s">
        <v>9916</v>
      </c>
      <c r="E420" t="s">
        <v>9572</v>
      </c>
      <c r="F420" t="s">
        <v>9556</v>
      </c>
    </row>
    <row r="421" spans="1:6">
      <c r="A421">
        <v>421</v>
      </c>
      <c r="B421">
        <v>46060</v>
      </c>
      <c r="C421" t="s">
        <v>9531</v>
      </c>
      <c r="D421" t="s">
        <v>9917</v>
      </c>
      <c r="E421" t="s">
        <v>9570</v>
      </c>
      <c r="F421" t="s">
        <v>9546</v>
      </c>
    </row>
    <row r="422" spans="1:6">
      <c r="A422">
        <v>422</v>
      </c>
      <c r="B422">
        <v>55124</v>
      </c>
      <c r="C422" t="s">
        <v>9531</v>
      </c>
      <c r="D422" t="s">
        <v>9918</v>
      </c>
      <c r="E422" t="s">
        <v>9564</v>
      </c>
      <c r="F422" t="s">
        <v>9546</v>
      </c>
    </row>
    <row r="423" spans="1:6">
      <c r="A423">
        <v>423</v>
      </c>
      <c r="B423">
        <v>29464</v>
      </c>
      <c r="C423" t="s">
        <v>9531</v>
      </c>
      <c r="D423" t="s">
        <v>9919</v>
      </c>
      <c r="E423" t="s">
        <v>9586</v>
      </c>
      <c r="F423" t="s">
        <v>9534</v>
      </c>
    </row>
    <row r="424" spans="1:6">
      <c r="A424">
        <v>424</v>
      </c>
      <c r="B424">
        <v>48310</v>
      </c>
      <c r="C424" t="s">
        <v>9531</v>
      </c>
      <c r="D424" t="s">
        <v>9920</v>
      </c>
      <c r="E424" t="s">
        <v>9566</v>
      </c>
      <c r="F424" t="s">
        <v>9546</v>
      </c>
    </row>
    <row r="425" spans="1:6">
      <c r="A425">
        <v>425</v>
      </c>
      <c r="B425">
        <v>54703</v>
      </c>
      <c r="C425" t="s">
        <v>9531</v>
      </c>
      <c r="D425" t="s">
        <v>9921</v>
      </c>
      <c r="E425" t="s">
        <v>9548</v>
      </c>
      <c r="F425" t="s">
        <v>9546</v>
      </c>
    </row>
    <row r="426" spans="1:6">
      <c r="A426">
        <v>426</v>
      </c>
      <c r="B426">
        <v>78577</v>
      </c>
      <c r="C426" t="s">
        <v>9531</v>
      </c>
      <c r="D426" t="s">
        <v>9922</v>
      </c>
      <c r="E426" t="s">
        <v>9545</v>
      </c>
      <c r="F426" t="s">
        <v>9546</v>
      </c>
    </row>
    <row r="427" spans="1:6">
      <c r="A427">
        <v>427</v>
      </c>
      <c r="B427">
        <v>59102</v>
      </c>
      <c r="C427" t="s">
        <v>9531</v>
      </c>
      <c r="D427" t="s">
        <v>9923</v>
      </c>
      <c r="E427" t="s">
        <v>9694</v>
      </c>
      <c r="F427" t="s">
        <v>9537</v>
      </c>
    </row>
    <row r="428" spans="1:6">
      <c r="A428">
        <v>428</v>
      </c>
      <c r="B428">
        <v>97030</v>
      </c>
      <c r="C428" t="s">
        <v>9531</v>
      </c>
      <c r="D428" t="s">
        <v>9924</v>
      </c>
      <c r="E428" t="s">
        <v>9590</v>
      </c>
      <c r="F428" t="s">
        <v>9537</v>
      </c>
    </row>
    <row r="429" spans="1:6">
      <c r="A429">
        <v>429</v>
      </c>
      <c r="B429">
        <v>37421</v>
      </c>
      <c r="C429" t="s">
        <v>9531</v>
      </c>
      <c r="D429" t="s">
        <v>9925</v>
      </c>
      <c r="E429" t="s">
        <v>9581</v>
      </c>
      <c r="F429" t="s">
        <v>9534</v>
      </c>
    </row>
    <row r="430" spans="1:6">
      <c r="A430">
        <v>430</v>
      </c>
      <c r="B430">
        <v>83642</v>
      </c>
      <c r="C430" t="s">
        <v>9531</v>
      </c>
      <c r="D430" t="s">
        <v>9926</v>
      </c>
      <c r="E430" t="s">
        <v>9927</v>
      </c>
      <c r="F430" t="s">
        <v>9537</v>
      </c>
    </row>
    <row r="431" spans="1:6">
      <c r="A431">
        <v>431</v>
      </c>
      <c r="B431">
        <v>92307</v>
      </c>
      <c r="C431" t="s">
        <v>9531</v>
      </c>
      <c r="D431" t="s">
        <v>9918</v>
      </c>
      <c r="E431" t="s">
        <v>9536</v>
      </c>
      <c r="F431" t="s">
        <v>9537</v>
      </c>
    </row>
    <row r="432" spans="1:6">
      <c r="A432">
        <v>432</v>
      </c>
      <c r="B432">
        <v>60440</v>
      </c>
      <c r="C432" t="s">
        <v>9531</v>
      </c>
      <c r="D432" t="s">
        <v>9928</v>
      </c>
      <c r="E432" t="s">
        <v>9561</v>
      </c>
      <c r="F432" t="s">
        <v>9546</v>
      </c>
    </row>
    <row r="433" spans="1:6">
      <c r="A433">
        <v>433</v>
      </c>
      <c r="B433">
        <v>55369</v>
      </c>
      <c r="C433" t="s">
        <v>9531</v>
      </c>
      <c r="D433" t="s">
        <v>9929</v>
      </c>
      <c r="E433" t="s">
        <v>9564</v>
      </c>
      <c r="F433" t="s">
        <v>9546</v>
      </c>
    </row>
    <row r="434" spans="1:6">
      <c r="A434">
        <v>434</v>
      </c>
      <c r="B434">
        <v>95695</v>
      </c>
      <c r="C434" t="s">
        <v>9531</v>
      </c>
      <c r="D434" t="s">
        <v>9930</v>
      </c>
      <c r="E434" t="s">
        <v>9536</v>
      </c>
      <c r="F434" t="s">
        <v>9537</v>
      </c>
    </row>
    <row r="435" spans="1:6">
      <c r="A435">
        <v>435</v>
      </c>
      <c r="B435">
        <v>77489</v>
      </c>
      <c r="C435" t="s">
        <v>9531</v>
      </c>
      <c r="D435" t="s">
        <v>9931</v>
      </c>
      <c r="E435" t="s">
        <v>9545</v>
      </c>
      <c r="F435" t="s">
        <v>9546</v>
      </c>
    </row>
    <row r="436" spans="1:6">
      <c r="A436">
        <v>436</v>
      </c>
      <c r="B436">
        <v>77581</v>
      </c>
      <c r="C436" t="s">
        <v>9531</v>
      </c>
      <c r="D436" t="s">
        <v>9932</v>
      </c>
      <c r="E436" t="s">
        <v>9545</v>
      </c>
      <c r="F436" t="s">
        <v>9546</v>
      </c>
    </row>
    <row r="437" spans="1:6">
      <c r="A437">
        <v>437</v>
      </c>
      <c r="B437">
        <v>94403</v>
      </c>
      <c r="C437" t="s">
        <v>9531</v>
      </c>
      <c r="D437" t="s">
        <v>9933</v>
      </c>
      <c r="E437" t="s">
        <v>9536</v>
      </c>
      <c r="F437" t="s">
        <v>9537</v>
      </c>
    </row>
    <row r="438" spans="1:6">
      <c r="A438">
        <v>438</v>
      </c>
      <c r="B438">
        <v>49505</v>
      </c>
      <c r="C438" t="s">
        <v>9531</v>
      </c>
      <c r="D438" t="s">
        <v>9934</v>
      </c>
      <c r="E438" t="s">
        <v>9566</v>
      </c>
      <c r="F438" t="s">
        <v>9546</v>
      </c>
    </row>
    <row r="439" spans="1:6">
      <c r="A439">
        <v>439</v>
      </c>
      <c r="B439">
        <v>93277</v>
      </c>
      <c r="C439" t="s">
        <v>9531</v>
      </c>
      <c r="D439" t="s">
        <v>9935</v>
      </c>
      <c r="E439" t="s">
        <v>9536</v>
      </c>
      <c r="F439" t="s">
        <v>9537</v>
      </c>
    </row>
    <row r="440" spans="1:6">
      <c r="A440">
        <v>440</v>
      </c>
      <c r="B440">
        <v>66212</v>
      </c>
      <c r="C440" t="s">
        <v>9531</v>
      </c>
      <c r="D440" t="s">
        <v>9936</v>
      </c>
      <c r="E440" t="s">
        <v>9826</v>
      </c>
      <c r="F440" t="s">
        <v>9546</v>
      </c>
    </row>
    <row r="441" spans="1:6">
      <c r="A441">
        <v>441</v>
      </c>
      <c r="B441">
        <v>92592</v>
      </c>
      <c r="C441" t="s">
        <v>9531</v>
      </c>
      <c r="D441" t="s">
        <v>9937</v>
      </c>
      <c r="E441" t="s">
        <v>9536</v>
      </c>
      <c r="F441" t="s">
        <v>9537</v>
      </c>
    </row>
    <row r="442" spans="1:6">
      <c r="A442">
        <v>442</v>
      </c>
      <c r="B442">
        <v>92399</v>
      </c>
      <c r="C442" t="s">
        <v>9531</v>
      </c>
      <c r="D442" t="s">
        <v>9938</v>
      </c>
      <c r="E442" t="s">
        <v>9536</v>
      </c>
      <c r="F442" t="s">
        <v>9537</v>
      </c>
    </row>
    <row r="443" spans="1:6">
      <c r="A443">
        <v>443</v>
      </c>
      <c r="B443">
        <v>2151</v>
      </c>
      <c r="C443" t="s">
        <v>9531</v>
      </c>
      <c r="D443" t="s">
        <v>9939</v>
      </c>
      <c r="E443" t="s">
        <v>9658</v>
      </c>
      <c r="F443" t="s">
        <v>9556</v>
      </c>
    </row>
    <row r="444" spans="1:6">
      <c r="A444">
        <v>444</v>
      </c>
      <c r="B444">
        <v>77301</v>
      </c>
      <c r="C444" t="s">
        <v>9531</v>
      </c>
      <c r="D444" t="s">
        <v>9940</v>
      </c>
      <c r="E444" t="s">
        <v>9545</v>
      </c>
      <c r="F444" t="s">
        <v>9546</v>
      </c>
    </row>
    <row r="445" spans="1:6">
      <c r="A445">
        <v>445</v>
      </c>
      <c r="B445">
        <v>60477</v>
      </c>
      <c r="C445" t="s">
        <v>9531</v>
      </c>
      <c r="D445" t="s">
        <v>9941</v>
      </c>
      <c r="E445" t="s">
        <v>9561</v>
      </c>
      <c r="F445" t="s">
        <v>9546</v>
      </c>
    </row>
    <row r="446" spans="1:6">
      <c r="A446">
        <v>446</v>
      </c>
      <c r="B446">
        <v>52001</v>
      </c>
      <c r="C446" t="s">
        <v>9531</v>
      </c>
      <c r="D446" t="s">
        <v>9942</v>
      </c>
      <c r="E446" t="s">
        <v>9597</v>
      </c>
      <c r="F446" t="s">
        <v>9546</v>
      </c>
    </row>
    <row r="447" spans="1:6">
      <c r="A447">
        <v>447</v>
      </c>
      <c r="B447">
        <v>48127</v>
      </c>
      <c r="C447" t="s">
        <v>9531</v>
      </c>
      <c r="D447" t="s">
        <v>9943</v>
      </c>
      <c r="E447" t="s">
        <v>9566</v>
      </c>
      <c r="F447" t="s">
        <v>9546</v>
      </c>
    </row>
    <row r="448" spans="1:6">
      <c r="A448">
        <v>448</v>
      </c>
      <c r="B448">
        <v>87505</v>
      </c>
      <c r="C448" t="s">
        <v>9531</v>
      </c>
      <c r="D448" t="s">
        <v>9944</v>
      </c>
      <c r="E448" t="s">
        <v>9615</v>
      </c>
      <c r="F448" t="s">
        <v>9537</v>
      </c>
    </row>
    <row r="449" spans="1:6">
      <c r="A449">
        <v>449</v>
      </c>
      <c r="B449">
        <v>28601</v>
      </c>
      <c r="C449" t="s">
        <v>9531</v>
      </c>
      <c r="D449" t="s">
        <v>9945</v>
      </c>
      <c r="E449" t="s">
        <v>9541</v>
      </c>
      <c r="F449" t="s">
        <v>9534</v>
      </c>
    </row>
    <row r="450" spans="1:6">
      <c r="A450">
        <v>450</v>
      </c>
      <c r="B450">
        <v>60188</v>
      </c>
      <c r="C450" t="s">
        <v>9531</v>
      </c>
      <c r="D450" t="s">
        <v>9946</v>
      </c>
      <c r="E450" t="s">
        <v>9561</v>
      </c>
      <c r="F450" t="s">
        <v>9546</v>
      </c>
    </row>
    <row r="451" spans="1:6">
      <c r="A451">
        <v>451</v>
      </c>
      <c r="B451">
        <v>56301</v>
      </c>
      <c r="C451" t="s">
        <v>9531</v>
      </c>
      <c r="D451" t="s">
        <v>9947</v>
      </c>
      <c r="E451" t="s">
        <v>9564</v>
      </c>
      <c r="F451" t="s">
        <v>9546</v>
      </c>
    </row>
    <row r="452" spans="1:6">
      <c r="A452">
        <v>452</v>
      </c>
      <c r="B452">
        <v>33161</v>
      </c>
      <c r="C452" t="s">
        <v>9531</v>
      </c>
      <c r="D452" t="s">
        <v>9948</v>
      </c>
      <c r="E452" t="s">
        <v>9539</v>
      </c>
      <c r="F452" t="s">
        <v>9534</v>
      </c>
    </row>
    <row r="453" spans="1:6">
      <c r="A453">
        <v>453</v>
      </c>
      <c r="B453">
        <v>46226</v>
      </c>
      <c r="C453" t="s">
        <v>9531</v>
      </c>
      <c r="D453" t="s">
        <v>9675</v>
      </c>
      <c r="E453" t="s">
        <v>9570</v>
      </c>
      <c r="F453" t="s">
        <v>9546</v>
      </c>
    </row>
    <row r="454" spans="1:6">
      <c r="A454">
        <v>454</v>
      </c>
      <c r="B454">
        <v>33317</v>
      </c>
      <c r="C454" t="s">
        <v>9531</v>
      </c>
      <c r="D454" t="s">
        <v>9949</v>
      </c>
      <c r="E454" t="s">
        <v>9539</v>
      </c>
      <c r="F454" t="s">
        <v>9534</v>
      </c>
    </row>
    <row r="455" spans="1:6">
      <c r="A455">
        <v>455</v>
      </c>
      <c r="B455">
        <v>34952</v>
      </c>
      <c r="C455" t="s">
        <v>9531</v>
      </c>
      <c r="D455" t="s">
        <v>9950</v>
      </c>
      <c r="E455" t="s">
        <v>9539</v>
      </c>
      <c r="F455" t="s">
        <v>9534</v>
      </c>
    </row>
    <row r="456" spans="1:6">
      <c r="A456">
        <v>456</v>
      </c>
      <c r="B456">
        <v>29730</v>
      </c>
      <c r="C456" t="s">
        <v>9531</v>
      </c>
      <c r="D456" t="s">
        <v>9951</v>
      </c>
      <c r="E456" t="s">
        <v>9586</v>
      </c>
      <c r="F456" t="s">
        <v>9534</v>
      </c>
    </row>
    <row r="457" spans="1:6">
      <c r="A457">
        <v>457</v>
      </c>
      <c r="B457">
        <v>79762</v>
      </c>
      <c r="C457" t="s">
        <v>9531</v>
      </c>
      <c r="D457" t="s">
        <v>9952</v>
      </c>
      <c r="E457" t="s">
        <v>9545</v>
      </c>
      <c r="F457" t="s">
        <v>9546</v>
      </c>
    </row>
    <row r="458" spans="1:6">
      <c r="A458">
        <v>458</v>
      </c>
      <c r="B458">
        <v>53214</v>
      </c>
      <c r="C458" t="s">
        <v>9531</v>
      </c>
      <c r="D458" t="s">
        <v>9953</v>
      </c>
      <c r="E458" t="s">
        <v>9548</v>
      </c>
      <c r="F458" t="s">
        <v>9546</v>
      </c>
    </row>
    <row r="459" spans="1:6">
      <c r="A459">
        <v>459</v>
      </c>
      <c r="B459">
        <v>91911</v>
      </c>
      <c r="C459" t="s">
        <v>9531</v>
      </c>
      <c r="D459" t="s">
        <v>9954</v>
      </c>
      <c r="E459" t="s">
        <v>9536</v>
      </c>
      <c r="F459" t="s">
        <v>9537</v>
      </c>
    </row>
    <row r="460" spans="1:6">
      <c r="A460">
        <v>460</v>
      </c>
      <c r="B460">
        <v>66502</v>
      </c>
      <c r="C460" t="s">
        <v>9531</v>
      </c>
      <c r="D460" t="s">
        <v>9955</v>
      </c>
      <c r="E460" t="s">
        <v>9826</v>
      </c>
      <c r="F460" t="s">
        <v>9546</v>
      </c>
    </row>
    <row r="461" spans="1:6">
      <c r="A461">
        <v>461</v>
      </c>
      <c r="B461">
        <v>16602</v>
      </c>
      <c r="C461" t="s">
        <v>9531</v>
      </c>
      <c r="D461" t="s">
        <v>9956</v>
      </c>
      <c r="E461" t="s">
        <v>9555</v>
      </c>
      <c r="F461" t="s">
        <v>9556</v>
      </c>
    </row>
    <row r="462" spans="1:6">
      <c r="A462">
        <v>462</v>
      </c>
      <c r="B462">
        <v>80229</v>
      </c>
      <c r="C462" t="s">
        <v>9531</v>
      </c>
      <c r="D462" t="s">
        <v>9957</v>
      </c>
      <c r="E462" t="s">
        <v>9593</v>
      </c>
      <c r="F462" t="s">
        <v>9537</v>
      </c>
    </row>
    <row r="463" spans="1:6">
      <c r="A463">
        <v>463</v>
      </c>
      <c r="B463">
        <v>61821</v>
      </c>
      <c r="C463" t="s">
        <v>9531</v>
      </c>
      <c r="D463" t="s">
        <v>9958</v>
      </c>
      <c r="E463" t="s">
        <v>9561</v>
      </c>
      <c r="F463" t="s">
        <v>9546</v>
      </c>
    </row>
    <row r="464" spans="1:6">
      <c r="A464">
        <v>464</v>
      </c>
      <c r="B464">
        <v>47401</v>
      </c>
      <c r="C464" t="s">
        <v>9531</v>
      </c>
      <c r="D464" t="s">
        <v>9602</v>
      </c>
      <c r="E464" t="s">
        <v>9570</v>
      </c>
      <c r="F464" t="s">
        <v>9546</v>
      </c>
    </row>
    <row r="465" spans="1:6">
      <c r="A465">
        <v>465</v>
      </c>
      <c r="B465">
        <v>71854</v>
      </c>
      <c r="C465" t="s">
        <v>9531</v>
      </c>
      <c r="D465" t="s">
        <v>9959</v>
      </c>
      <c r="E465" t="s">
        <v>9688</v>
      </c>
      <c r="F465" t="s">
        <v>9534</v>
      </c>
    </row>
    <row r="466" spans="1:6">
      <c r="A466">
        <v>466</v>
      </c>
      <c r="B466">
        <v>78539</v>
      </c>
      <c r="C466" t="s">
        <v>9531</v>
      </c>
      <c r="D466" t="s">
        <v>9960</v>
      </c>
      <c r="E466" t="s">
        <v>9545</v>
      </c>
      <c r="F466" t="s">
        <v>9546</v>
      </c>
    </row>
    <row r="467" spans="1:6">
      <c r="A467">
        <v>467</v>
      </c>
      <c r="B467">
        <v>77520</v>
      </c>
      <c r="C467" t="s">
        <v>9531</v>
      </c>
      <c r="D467" t="s">
        <v>9961</v>
      </c>
      <c r="E467" t="s">
        <v>9545</v>
      </c>
      <c r="F467" t="s">
        <v>9546</v>
      </c>
    </row>
    <row r="468" spans="1:6">
      <c r="A468">
        <v>468</v>
      </c>
      <c r="B468">
        <v>46142</v>
      </c>
      <c r="C468" t="s">
        <v>9531</v>
      </c>
      <c r="D468" t="s">
        <v>9962</v>
      </c>
      <c r="E468" t="s">
        <v>9570</v>
      </c>
      <c r="F468" t="s">
        <v>9546</v>
      </c>
    </row>
    <row r="469" spans="1:6">
      <c r="A469">
        <v>469</v>
      </c>
      <c r="B469">
        <v>90712</v>
      </c>
      <c r="C469" t="s">
        <v>9531</v>
      </c>
      <c r="D469" t="s">
        <v>9647</v>
      </c>
      <c r="E469" t="s">
        <v>9536</v>
      </c>
      <c r="F469" t="s">
        <v>9537</v>
      </c>
    </row>
    <row r="470" spans="1:6">
      <c r="A470">
        <v>470</v>
      </c>
      <c r="B470">
        <v>2895</v>
      </c>
      <c r="C470" t="s">
        <v>9531</v>
      </c>
      <c r="D470" t="s">
        <v>9963</v>
      </c>
      <c r="E470" t="s">
        <v>9670</v>
      </c>
      <c r="F470" t="s">
        <v>9556</v>
      </c>
    </row>
    <row r="471" spans="1:6">
      <c r="A471">
        <v>471</v>
      </c>
      <c r="B471">
        <v>54880</v>
      </c>
      <c r="C471" t="s">
        <v>9531</v>
      </c>
      <c r="D471" t="s">
        <v>9964</v>
      </c>
      <c r="E471" t="s">
        <v>9548</v>
      </c>
      <c r="F471" t="s">
        <v>9546</v>
      </c>
    </row>
    <row r="472" spans="1:6">
      <c r="A472">
        <v>472</v>
      </c>
      <c r="B472">
        <v>76021</v>
      </c>
      <c r="C472" t="s">
        <v>9531</v>
      </c>
      <c r="D472" t="s">
        <v>9965</v>
      </c>
      <c r="E472" t="s">
        <v>9545</v>
      </c>
      <c r="F472" t="s">
        <v>9546</v>
      </c>
    </row>
    <row r="473" spans="1:6">
      <c r="A473">
        <v>473</v>
      </c>
      <c r="B473">
        <v>98042</v>
      </c>
      <c r="C473" t="s">
        <v>9531</v>
      </c>
      <c r="D473" t="s">
        <v>9966</v>
      </c>
      <c r="E473" t="s">
        <v>9543</v>
      </c>
      <c r="F473" t="s">
        <v>9537</v>
      </c>
    </row>
    <row r="474" spans="1:6">
      <c r="A474">
        <v>474</v>
      </c>
      <c r="B474">
        <v>74012</v>
      </c>
      <c r="C474" t="s">
        <v>9531</v>
      </c>
      <c r="D474" t="s">
        <v>9967</v>
      </c>
      <c r="E474" t="s">
        <v>9613</v>
      </c>
      <c r="F474" t="s">
        <v>9546</v>
      </c>
    </row>
    <row r="475" spans="1:6">
      <c r="A475">
        <v>475</v>
      </c>
      <c r="B475">
        <v>33023</v>
      </c>
      <c r="C475" t="s">
        <v>9531</v>
      </c>
      <c r="D475" t="s">
        <v>9968</v>
      </c>
      <c r="E475" t="s">
        <v>9539</v>
      </c>
      <c r="F475" t="s">
        <v>9534</v>
      </c>
    </row>
    <row r="476" spans="1:6">
      <c r="A476">
        <v>476</v>
      </c>
      <c r="B476">
        <v>33021</v>
      </c>
      <c r="C476" t="s">
        <v>9531</v>
      </c>
      <c r="D476" t="s">
        <v>9969</v>
      </c>
      <c r="E476" t="s">
        <v>9539</v>
      </c>
      <c r="F476" t="s">
        <v>9534</v>
      </c>
    </row>
    <row r="477" spans="1:6">
      <c r="A477">
        <v>477</v>
      </c>
      <c r="B477">
        <v>77536</v>
      </c>
      <c r="C477" t="s">
        <v>9531</v>
      </c>
      <c r="D477" t="s">
        <v>9970</v>
      </c>
      <c r="E477" t="s">
        <v>9545</v>
      </c>
      <c r="F477" t="s">
        <v>9546</v>
      </c>
    </row>
    <row r="478" spans="1:6">
      <c r="A478">
        <v>478</v>
      </c>
      <c r="B478">
        <v>67212</v>
      </c>
      <c r="C478" t="s">
        <v>9531</v>
      </c>
      <c r="D478" t="s">
        <v>9971</v>
      </c>
      <c r="E478" t="s">
        <v>9826</v>
      </c>
      <c r="F478" t="s">
        <v>9546</v>
      </c>
    </row>
    <row r="479" spans="1:6">
      <c r="A479">
        <v>479</v>
      </c>
      <c r="B479">
        <v>78501</v>
      </c>
      <c r="C479" t="s">
        <v>9531</v>
      </c>
      <c r="D479" t="s">
        <v>9972</v>
      </c>
      <c r="E479" t="s">
        <v>9545</v>
      </c>
      <c r="F479" t="s">
        <v>9546</v>
      </c>
    </row>
    <row r="480" spans="1:6">
      <c r="A480">
        <v>480</v>
      </c>
      <c r="B480">
        <v>52240</v>
      </c>
      <c r="C480" t="s">
        <v>9531</v>
      </c>
      <c r="D480" t="s">
        <v>9973</v>
      </c>
      <c r="E480" t="s">
        <v>9597</v>
      </c>
      <c r="F480" t="s">
        <v>9546</v>
      </c>
    </row>
    <row r="481" spans="1:6">
      <c r="A481">
        <v>481</v>
      </c>
      <c r="B481">
        <v>83704</v>
      </c>
      <c r="C481" t="s">
        <v>9531</v>
      </c>
      <c r="D481" t="s">
        <v>9974</v>
      </c>
      <c r="E481" t="s">
        <v>9927</v>
      </c>
      <c r="F481" t="s">
        <v>9537</v>
      </c>
    </row>
    <row r="482" spans="1:6">
      <c r="A482">
        <v>482</v>
      </c>
      <c r="B482">
        <v>2920</v>
      </c>
      <c r="C482" t="s">
        <v>9531</v>
      </c>
      <c r="D482" t="s">
        <v>9975</v>
      </c>
      <c r="E482" t="s">
        <v>9670</v>
      </c>
      <c r="F482" t="s">
        <v>9556</v>
      </c>
    </row>
    <row r="483" spans="1:6">
      <c r="A483">
        <v>483</v>
      </c>
      <c r="B483">
        <v>61032</v>
      </c>
      <c r="C483" t="s">
        <v>9531</v>
      </c>
      <c r="D483" t="s">
        <v>9785</v>
      </c>
      <c r="E483" t="s">
        <v>9561</v>
      </c>
      <c r="F483" t="s">
        <v>9546</v>
      </c>
    </row>
    <row r="484" spans="1:6">
      <c r="A484">
        <v>484</v>
      </c>
      <c r="B484">
        <v>77642</v>
      </c>
      <c r="C484" t="s">
        <v>9531</v>
      </c>
      <c r="D484" t="s">
        <v>9976</v>
      </c>
      <c r="E484" t="s">
        <v>9545</v>
      </c>
      <c r="F484" t="s">
        <v>9546</v>
      </c>
    </row>
    <row r="485" spans="1:6">
      <c r="A485">
        <v>485</v>
      </c>
      <c r="B485">
        <v>95610</v>
      </c>
      <c r="C485" t="s">
        <v>9531</v>
      </c>
      <c r="D485" t="s">
        <v>9977</v>
      </c>
      <c r="E485" t="s">
        <v>9536</v>
      </c>
      <c r="F485" t="s">
        <v>9537</v>
      </c>
    </row>
    <row r="486" spans="1:6">
      <c r="A486">
        <v>486</v>
      </c>
      <c r="B486">
        <v>75056</v>
      </c>
      <c r="C486" t="s">
        <v>9531</v>
      </c>
      <c r="D486" t="s">
        <v>9978</v>
      </c>
      <c r="E486" t="s">
        <v>9545</v>
      </c>
      <c r="F486" t="s">
        <v>9546</v>
      </c>
    </row>
    <row r="487" spans="1:6">
      <c r="A487">
        <v>487</v>
      </c>
      <c r="B487">
        <v>98052</v>
      </c>
      <c r="C487" t="s">
        <v>9531</v>
      </c>
      <c r="D487" t="s">
        <v>9828</v>
      </c>
      <c r="E487" t="s">
        <v>9543</v>
      </c>
      <c r="F487" t="s">
        <v>9537</v>
      </c>
    </row>
    <row r="488" spans="1:6">
      <c r="A488">
        <v>488</v>
      </c>
      <c r="B488">
        <v>32114</v>
      </c>
      <c r="C488" t="s">
        <v>9531</v>
      </c>
      <c r="D488" t="s">
        <v>9979</v>
      </c>
      <c r="E488" t="s">
        <v>9539</v>
      </c>
      <c r="F488" t="s">
        <v>9534</v>
      </c>
    </row>
    <row r="489" spans="1:6">
      <c r="A489">
        <v>489</v>
      </c>
      <c r="B489">
        <v>86442</v>
      </c>
      <c r="C489" t="s">
        <v>9531</v>
      </c>
      <c r="D489" t="s">
        <v>9980</v>
      </c>
      <c r="E489" t="s">
        <v>9576</v>
      </c>
      <c r="F489" t="s">
        <v>9537</v>
      </c>
    </row>
    <row r="490" spans="1:6">
      <c r="A490">
        <v>490</v>
      </c>
      <c r="B490">
        <v>46368</v>
      </c>
      <c r="C490" t="s">
        <v>9531</v>
      </c>
      <c r="D490" t="s">
        <v>9981</v>
      </c>
      <c r="E490" t="s">
        <v>9570</v>
      </c>
      <c r="F490" t="s">
        <v>9546</v>
      </c>
    </row>
    <row r="491" spans="1:6">
      <c r="A491">
        <v>491</v>
      </c>
      <c r="B491">
        <v>58103</v>
      </c>
      <c r="C491" t="s">
        <v>9531</v>
      </c>
      <c r="D491" t="s">
        <v>9982</v>
      </c>
      <c r="E491" t="s">
        <v>9983</v>
      </c>
      <c r="F491" t="s">
        <v>9546</v>
      </c>
    </row>
    <row r="492" spans="1:6">
      <c r="A492">
        <v>492</v>
      </c>
      <c r="B492">
        <v>46514</v>
      </c>
      <c r="C492" t="s">
        <v>9531</v>
      </c>
      <c r="D492" t="s">
        <v>9984</v>
      </c>
      <c r="E492" t="s">
        <v>9570</v>
      </c>
      <c r="F492" t="s">
        <v>9546</v>
      </c>
    </row>
    <row r="493" spans="1:6">
      <c r="A493">
        <v>493</v>
      </c>
      <c r="B493">
        <v>91776</v>
      </c>
      <c r="C493" t="s">
        <v>9531</v>
      </c>
      <c r="D493" t="s">
        <v>9985</v>
      </c>
      <c r="E493" t="s">
        <v>9536</v>
      </c>
      <c r="F493" t="s">
        <v>9537</v>
      </c>
    </row>
    <row r="494" spans="1:6">
      <c r="A494">
        <v>494</v>
      </c>
      <c r="B494">
        <v>33063</v>
      </c>
      <c r="C494" t="s">
        <v>9531</v>
      </c>
      <c r="D494" t="s">
        <v>9986</v>
      </c>
      <c r="E494" t="s">
        <v>9539</v>
      </c>
      <c r="F494" t="s">
        <v>9534</v>
      </c>
    </row>
    <row r="495" spans="1:6">
      <c r="A495">
        <v>495</v>
      </c>
      <c r="B495">
        <v>30328</v>
      </c>
      <c r="C495" t="s">
        <v>9531</v>
      </c>
      <c r="D495" t="s">
        <v>9987</v>
      </c>
      <c r="E495" t="s">
        <v>9659</v>
      </c>
      <c r="F495" t="s">
        <v>9534</v>
      </c>
    </row>
    <row r="496" spans="1:6">
      <c r="A496">
        <v>496</v>
      </c>
      <c r="B496">
        <v>44060</v>
      </c>
      <c r="C496" t="s">
        <v>9531</v>
      </c>
      <c r="D496" t="s">
        <v>9988</v>
      </c>
      <c r="E496" t="s">
        <v>9599</v>
      </c>
      <c r="F496" t="s">
        <v>9556</v>
      </c>
    </row>
    <row r="497" spans="1:6">
      <c r="A497">
        <v>497</v>
      </c>
      <c r="B497">
        <v>73505</v>
      </c>
      <c r="C497" t="s">
        <v>9531</v>
      </c>
      <c r="D497" t="s">
        <v>9989</v>
      </c>
      <c r="E497" t="s">
        <v>9613</v>
      </c>
      <c r="F497" t="s">
        <v>9546</v>
      </c>
    </row>
    <row r="498" spans="1:6">
      <c r="A498">
        <v>498</v>
      </c>
      <c r="B498">
        <v>23666</v>
      </c>
      <c r="C498" t="s">
        <v>9531</v>
      </c>
      <c r="D498" t="s">
        <v>9990</v>
      </c>
      <c r="E498" t="s">
        <v>9578</v>
      </c>
      <c r="F498" t="s">
        <v>9534</v>
      </c>
    </row>
    <row r="499" spans="1:6">
      <c r="A499">
        <v>499</v>
      </c>
      <c r="B499">
        <v>13440</v>
      </c>
      <c r="C499" t="s">
        <v>9531</v>
      </c>
      <c r="D499" t="s">
        <v>9991</v>
      </c>
      <c r="E499" t="s">
        <v>9572</v>
      </c>
      <c r="F499" t="s">
        <v>9556</v>
      </c>
    </row>
    <row r="500" spans="1:6">
      <c r="A500">
        <v>500</v>
      </c>
      <c r="B500">
        <v>54601</v>
      </c>
      <c r="C500" t="s">
        <v>9531</v>
      </c>
      <c r="D500" t="s">
        <v>9992</v>
      </c>
      <c r="E500" t="s">
        <v>9548</v>
      </c>
      <c r="F500" t="s">
        <v>9546</v>
      </c>
    </row>
    <row r="501" spans="1:6">
      <c r="A501">
        <v>501</v>
      </c>
      <c r="B501">
        <v>83501</v>
      </c>
      <c r="C501" t="s">
        <v>9531</v>
      </c>
      <c r="D501" t="s">
        <v>9993</v>
      </c>
      <c r="E501" t="s">
        <v>9927</v>
      </c>
      <c r="F501" t="s">
        <v>9537</v>
      </c>
    </row>
    <row r="502" spans="1:6">
      <c r="A502">
        <v>502</v>
      </c>
      <c r="B502">
        <v>39401</v>
      </c>
      <c r="C502" t="s">
        <v>9531</v>
      </c>
      <c r="D502" t="s">
        <v>9994</v>
      </c>
      <c r="E502" t="s">
        <v>9676</v>
      </c>
      <c r="F502" t="s">
        <v>9534</v>
      </c>
    </row>
    <row r="503" spans="1:6">
      <c r="A503">
        <v>503</v>
      </c>
      <c r="B503">
        <v>94526</v>
      </c>
      <c r="C503" t="s">
        <v>9531</v>
      </c>
      <c r="D503" t="s">
        <v>9995</v>
      </c>
      <c r="E503" t="s">
        <v>9536</v>
      </c>
      <c r="F503" t="s">
        <v>9537</v>
      </c>
    </row>
    <row r="504" spans="1:6">
      <c r="A504">
        <v>504</v>
      </c>
      <c r="B504">
        <v>48858</v>
      </c>
      <c r="C504" t="s">
        <v>9531</v>
      </c>
      <c r="D504" t="s">
        <v>9919</v>
      </c>
      <c r="E504" t="s">
        <v>9566</v>
      </c>
      <c r="F504" t="s">
        <v>9546</v>
      </c>
    </row>
    <row r="505" spans="1:6">
      <c r="A505">
        <v>505</v>
      </c>
      <c r="B505">
        <v>84321</v>
      </c>
      <c r="C505" t="s">
        <v>9531</v>
      </c>
      <c r="D505" t="s">
        <v>9996</v>
      </c>
      <c r="E505" t="s">
        <v>9550</v>
      </c>
      <c r="F505" t="s">
        <v>9537</v>
      </c>
    </row>
    <row r="506" spans="1:6">
      <c r="A506">
        <v>506</v>
      </c>
      <c r="B506">
        <v>6708</v>
      </c>
      <c r="C506" t="s">
        <v>9531</v>
      </c>
      <c r="D506" t="s">
        <v>9997</v>
      </c>
      <c r="E506" t="s">
        <v>9620</v>
      </c>
      <c r="F506" t="s">
        <v>9556</v>
      </c>
    </row>
    <row r="507" spans="1:6">
      <c r="A507">
        <v>507</v>
      </c>
      <c r="B507">
        <v>30605</v>
      </c>
      <c r="C507" t="s">
        <v>9531</v>
      </c>
      <c r="D507" t="s">
        <v>9998</v>
      </c>
      <c r="E507" t="s">
        <v>9659</v>
      </c>
      <c r="F507" t="s">
        <v>9534</v>
      </c>
    </row>
    <row r="508" spans="1:6">
      <c r="A508">
        <v>508</v>
      </c>
      <c r="B508">
        <v>4240</v>
      </c>
      <c r="C508" t="s">
        <v>9531</v>
      </c>
      <c r="D508" t="s">
        <v>9993</v>
      </c>
      <c r="E508" t="s">
        <v>9872</v>
      </c>
      <c r="F508" t="s">
        <v>9556</v>
      </c>
    </row>
    <row r="509" spans="1:6">
      <c r="A509">
        <v>509</v>
      </c>
      <c r="B509">
        <v>61832</v>
      </c>
      <c r="C509" t="s">
        <v>9531</v>
      </c>
      <c r="D509" t="s">
        <v>9995</v>
      </c>
      <c r="E509" t="s">
        <v>9561</v>
      </c>
      <c r="F509" t="s">
        <v>9546</v>
      </c>
    </row>
    <row r="510" spans="1:6">
      <c r="A510">
        <v>510</v>
      </c>
      <c r="B510">
        <v>85323</v>
      </c>
      <c r="C510" t="s">
        <v>9531</v>
      </c>
      <c r="D510" t="s">
        <v>9999</v>
      </c>
      <c r="E510" t="s">
        <v>9576</v>
      </c>
      <c r="F510" t="s">
        <v>9537</v>
      </c>
    </row>
    <row r="511" spans="1:6">
      <c r="A511">
        <v>511</v>
      </c>
      <c r="B511">
        <v>30062</v>
      </c>
      <c r="C511" t="s">
        <v>9531</v>
      </c>
      <c r="D511" t="s">
        <v>10000</v>
      </c>
      <c r="E511" t="s">
        <v>9659</v>
      </c>
      <c r="F511" t="s">
        <v>9534</v>
      </c>
    </row>
    <row r="512" spans="1:6">
      <c r="A512">
        <v>512</v>
      </c>
      <c r="B512">
        <v>85364</v>
      </c>
      <c r="C512" t="s">
        <v>9531</v>
      </c>
      <c r="D512" t="s">
        <v>10001</v>
      </c>
      <c r="E512" t="s">
        <v>9576</v>
      </c>
      <c r="F512" t="s">
        <v>9537</v>
      </c>
    </row>
    <row r="513" spans="1:6">
      <c r="A513">
        <v>513</v>
      </c>
      <c r="B513">
        <v>54401</v>
      </c>
      <c r="C513" t="s">
        <v>9531</v>
      </c>
      <c r="D513" t="s">
        <v>10002</v>
      </c>
      <c r="E513" t="s">
        <v>9548</v>
      </c>
      <c r="F513" t="s">
        <v>9546</v>
      </c>
    </row>
    <row r="514" spans="1:6">
      <c r="A514">
        <v>514</v>
      </c>
      <c r="B514">
        <v>99301</v>
      </c>
      <c r="C514" t="s">
        <v>9531</v>
      </c>
      <c r="D514" t="s">
        <v>10003</v>
      </c>
      <c r="E514" t="s">
        <v>9543</v>
      </c>
      <c r="F514" t="s">
        <v>9537</v>
      </c>
    </row>
    <row r="515" spans="1:6">
      <c r="A515">
        <v>515</v>
      </c>
      <c r="B515">
        <v>60302</v>
      </c>
      <c r="C515" t="s">
        <v>9531</v>
      </c>
      <c r="D515" t="s">
        <v>10004</v>
      </c>
      <c r="E515" t="s">
        <v>9561</v>
      </c>
      <c r="F515" t="s">
        <v>9546</v>
      </c>
    </row>
    <row r="516" spans="1:6">
      <c r="A516">
        <v>516</v>
      </c>
      <c r="B516">
        <v>32503</v>
      </c>
      <c r="C516" t="s">
        <v>9531</v>
      </c>
      <c r="D516" t="s">
        <v>10005</v>
      </c>
      <c r="E516" t="s">
        <v>9539</v>
      </c>
      <c r="F516" t="s">
        <v>9534</v>
      </c>
    </row>
    <row r="517" spans="1:6">
      <c r="A517">
        <v>517</v>
      </c>
      <c r="B517">
        <v>77573</v>
      </c>
      <c r="C517" t="s">
        <v>9531</v>
      </c>
      <c r="D517" t="s">
        <v>10006</v>
      </c>
      <c r="E517" t="s">
        <v>9545</v>
      </c>
      <c r="F517" t="s">
        <v>9546</v>
      </c>
    </row>
    <row r="518" spans="1:6">
      <c r="A518">
        <v>518</v>
      </c>
      <c r="B518">
        <v>20877</v>
      </c>
      <c r="C518" t="s">
        <v>9531</v>
      </c>
      <c r="D518" t="s">
        <v>10007</v>
      </c>
      <c r="E518" t="s">
        <v>9739</v>
      </c>
      <c r="F518" t="s">
        <v>9556</v>
      </c>
    </row>
    <row r="519" spans="1:6">
      <c r="A519">
        <v>519</v>
      </c>
      <c r="B519">
        <v>84043</v>
      </c>
      <c r="C519" t="s">
        <v>9531</v>
      </c>
      <c r="D519" t="s">
        <v>10008</v>
      </c>
      <c r="E519" t="s">
        <v>9550</v>
      </c>
      <c r="F519" t="s">
        <v>9537</v>
      </c>
    </row>
    <row r="520" spans="1:6">
      <c r="A520">
        <v>520</v>
      </c>
      <c r="B520">
        <v>35401</v>
      </c>
      <c r="C520" t="s">
        <v>9531</v>
      </c>
      <c r="D520" t="s">
        <v>10009</v>
      </c>
      <c r="E520" t="s">
        <v>9583</v>
      </c>
      <c r="F520" t="s">
        <v>9534</v>
      </c>
    </row>
    <row r="521" spans="1:6">
      <c r="A521">
        <v>521</v>
      </c>
      <c r="B521">
        <v>92553</v>
      </c>
      <c r="C521" t="s">
        <v>9531</v>
      </c>
      <c r="D521" t="s">
        <v>10010</v>
      </c>
      <c r="E521" t="s">
        <v>9536</v>
      </c>
      <c r="F521" t="s">
        <v>9537</v>
      </c>
    </row>
    <row r="522" spans="1:6">
      <c r="A522">
        <v>522</v>
      </c>
      <c r="B522">
        <v>40324</v>
      </c>
      <c r="C522" t="s">
        <v>9531</v>
      </c>
      <c r="D522" t="s">
        <v>10011</v>
      </c>
      <c r="E522" t="s">
        <v>9533</v>
      </c>
      <c r="F522" t="s">
        <v>9534</v>
      </c>
    </row>
    <row r="523" spans="1:6">
      <c r="A523">
        <v>523</v>
      </c>
      <c r="B523">
        <v>80538</v>
      </c>
      <c r="C523" t="s">
        <v>9531</v>
      </c>
      <c r="D523" t="s">
        <v>10012</v>
      </c>
      <c r="E523" t="s">
        <v>9593</v>
      </c>
      <c r="F523" t="s">
        <v>9537</v>
      </c>
    </row>
    <row r="524" spans="1:6">
      <c r="A524">
        <v>524</v>
      </c>
      <c r="B524">
        <v>85224</v>
      </c>
      <c r="C524" t="s">
        <v>9531</v>
      </c>
      <c r="D524" t="s">
        <v>10013</v>
      </c>
      <c r="E524" t="s">
        <v>9576</v>
      </c>
      <c r="F524" t="s">
        <v>9537</v>
      </c>
    </row>
    <row r="525" spans="1:6">
      <c r="A525">
        <v>525</v>
      </c>
      <c r="B525">
        <v>59601</v>
      </c>
      <c r="C525" t="s">
        <v>9531</v>
      </c>
      <c r="D525" t="s">
        <v>10014</v>
      </c>
      <c r="E525" t="s">
        <v>9694</v>
      </c>
      <c r="F525" t="s">
        <v>9537</v>
      </c>
    </row>
    <row r="526" spans="1:6">
      <c r="A526">
        <v>526</v>
      </c>
      <c r="B526">
        <v>63122</v>
      </c>
      <c r="C526" t="s">
        <v>9531</v>
      </c>
      <c r="D526" t="s">
        <v>10015</v>
      </c>
      <c r="E526" t="s">
        <v>9606</v>
      </c>
      <c r="F526" t="s">
        <v>9546</v>
      </c>
    </row>
    <row r="527" spans="1:6">
      <c r="A527">
        <v>527</v>
      </c>
      <c r="B527">
        <v>76706</v>
      </c>
      <c r="C527" t="s">
        <v>9531</v>
      </c>
      <c r="D527" t="s">
        <v>10016</v>
      </c>
      <c r="E527" t="s">
        <v>9545</v>
      </c>
      <c r="F527" t="s">
        <v>9546</v>
      </c>
    </row>
    <row r="528" spans="1:6">
      <c r="A528">
        <v>528</v>
      </c>
      <c r="B528">
        <v>48066</v>
      </c>
      <c r="C528" t="s">
        <v>9531</v>
      </c>
      <c r="D528" t="s">
        <v>9604</v>
      </c>
      <c r="E528" t="s">
        <v>9566</v>
      </c>
      <c r="F528" t="s">
        <v>9546</v>
      </c>
    </row>
    <row r="529" spans="1:6">
      <c r="A529">
        <v>529</v>
      </c>
      <c r="B529">
        <v>60423</v>
      </c>
      <c r="C529" t="s">
        <v>9531</v>
      </c>
      <c r="D529" t="s">
        <v>10017</v>
      </c>
      <c r="E529" t="s">
        <v>9561</v>
      </c>
      <c r="F529" t="s">
        <v>9546</v>
      </c>
    </row>
    <row r="530" spans="1:6">
      <c r="A530">
        <v>530</v>
      </c>
      <c r="B530">
        <v>18018</v>
      </c>
      <c r="C530" t="s">
        <v>9531</v>
      </c>
      <c r="D530" t="s">
        <v>10018</v>
      </c>
      <c r="E530" t="s">
        <v>9555</v>
      </c>
      <c r="F530" t="s">
        <v>9556</v>
      </c>
    </row>
    <row r="531" spans="1:6">
      <c r="A531">
        <v>531</v>
      </c>
      <c r="B531">
        <v>55113</v>
      </c>
      <c r="C531" t="s">
        <v>9531</v>
      </c>
      <c r="D531" t="s">
        <v>9604</v>
      </c>
      <c r="E531" t="s">
        <v>9564</v>
      </c>
      <c r="F531" t="s">
        <v>9546</v>
      </c>
    </row>
    <row r="532" spans="1:6">
      <c r="A532">
        <v>532</v>
      </c>
      <c r="B532">
        <v>68801</v>
      </c>
      <c r="C532" t="s">
        <v>9531</v>
      </c>
      <c r="D532" t="s">
        <v>10019</v>
      </c>
      <c r="E532" t="s">
        <v>9553</v>
      </c>
      <c r="F532" t="s">
        <v>9546</v>
      </c>
    </row>
    <row r="533" spans="1:6">
      <c r="A533">
        <v>533</v>
      </c>
      <c r="B533">
        <v>55125</v>
      </c>
      <c r="C533" t="s">
        <v>9531</v>
      </c>
      <c r="D533" t="s">
        <v>10020</v>
      </c>
      <c r="E533" t="s">
        <v>9564</v>
      </c>
      <c r="F533" t="s">
        <v>9546</v>
      </c>
    </row>
    <row r="534" spans="1:6">
      <c r="A534">
        <v>534</v>
      </c>
      <c r="B534">
        <v>48237</v>
      </c>
      <c r="C534" t="s">
        <v>9531</v>
      </c>
      <c r="D534" t="s">
        <v>10004</v>
      </c>
      <c r="E534" t="s">
        <v>9566</v>
      </c>
      <c r="F534" t="s">
        <v>9546</v>
      </c>
    </row>
    <row r="535" spans="1:6">
      <c r="A535">
        <v>535</v>
      </c>
      <c r="B535">
        <v>72756</v>
      </c>
      <c r="C535" t="s">
        <v>9531</v>
      </c>
      <c r="D535" t="s">
        <v>10021</v>
      </c>
      <c r="E535" t="s">
        <v>9688</v>
      </c>
      <c r="F535" t="s">
        <v>9534</v>
      </c>
    </row>
    <row r="536" spans="1:6">
      <c r="A536">
        <v>536</v>
      </c>
      <c r="B536">
        <v>88101</v>
      </c>
      <c r="C536" t="s">
        <v>9531</v>
      </c>
      <c r="D536" t="s">
        <v>10022</v>
      </c>
      <c r="E536" t="s">
        <v>9615</v>
      </c>
      <c r="F536" t="s">
        <v>9537</v>
      </c>
    </row>
    <row r="537" spans="1:6">
      <c r="A537">
        <v>537</v>
      </c>
      <c r="B537">
        <v>33458</v>
      </c>
      <c r="C537" t="s">
        <v>9531</v>
      </c>
      <c r="D537" t="s">
        <v>10023</v>
      </c>
      <c r="E537" t="s">
        <v>9539</v>
      </c>
      <c r="F537" t="s">
        <v>9534</v>
      </c>
    </row>
    <row r="538" spans="1:6">
      <c r="A538">
        <v>538</v>
      </c>
      <c r="B538">
        <v>93101</v>
      </c>
      <c r="C538" t="s">
        <v>9531</v>
      </c>
      <c r="D538" t="s">
        <v>10024</v>
      </c>
      <c r="E538" t="s">
        <v>9536</v>
      </c>
      <c r="F538" t="s">
        <v>9537</v>
      </c>
    </row>
    <row r="539" spans="1:6">
      <c r="A539">
        <v>539</v>
      </c>
      <c r="B539">
        <v>75104</v>
      </c>
      <c r="C539" t="s">
        <v>9531</v>
      </c>
      <c r="D539" t="s">
        <v>10025</v>
      </c>
      <c r="E539" t="s">
        <v>9545</v>
      </c>
      <c r="F539" t="s">
        <v>9546</v>
      </c>
    </row>
    <row r="540" spans="1:6">
      <c r="A540">
        <v>540</v>
      </c>
      <c r="B540">
        <v>68701</v>
      </c>
      <c r="C540" t="s">
        <v>9531</v>
      </c>
      <c r="D540" t="s">
        <v>10026</v>
      </c>
      <c r="E540" t="s">
        <v>9553</v>
      </c>
      <c r="F540" t="s">
        <v>9546</v>
      </c>
    </row>
    <row r="541" spans="1:6">
      <c r="A541">
        <v>541</v>
      </c>
      <c r="B541">
        <v>84020</v>
      </c>
      <c r="C541" t="s">
        <v>9531</v>
      </c>
      <c r="D541" t="s">
        <v>10027</v>
      </c>
      <c r="E541" t="s">
        <v>9550</v>
      </c>
      <c r="F541" t="s">
        <v>9537</v>
      </c>
    </row>
    <row r="542" spans="1:6">
      <c r="A542">
        <v>542</v>
      </c>
      <c r="B542">
        <v>48104</v>
      </c>
      <c r="C542" t="s">
        <v>9531</v>
      </c>
      <c r="D542" t="s">
        <v>10028</v>
      </c>
      <c r="E542" t="s">
        <v>9566</v>
      </c>
      <c r="F542" t="s">
        <v>9546</v>
      </c>
    </row>
    <row r="543" spans="1:6">
      <c r="A543">
        <v>543</v>
      </c>
      <c r="B543">
        <v>91941</v>
      </c>
      <c r="C543" t="s">
        <v>9531</v>
      </c>
      <c r="D543" t="s">
        <v>10029</v>
      </c>
      <c r="E543" t="s">
        <v>9536</v>
      </c>
      <c r="F543" t="s">
        <v>9537</v>
      </c>
    </row>
    <row r="544" spans="1:6">
      <c r="A544">
        <v>544</v>
      </c>
      <c r="B544">
        <v>83201</v>
      </c>
      <c r="C544" t="s">
        <v>9531</v>
      </c>
      <c r="D544" t="s">
        <v>10030</v>
      </c>
      <c r="E544" t="s">
        <v>9927</v>
      </c>
      <c r="F544" t="s">
        <v>9537</v>
      </c>
    </row>
    <row r="545" spans="1:6">
      <c r="A545">
        <v>545</v>
      </c>
      <c r="B545">
        <v>49423</v>
      </c>
      <c r="C545" t="s">
        <v>9531</v>
      </c>
      <c r="D545" t="s">
        <v>10031</v>
      </c>
      <c r="E545" t="s">
        <v>9566</v>
      </c>
      <c r="F545" t="s">
        <v>9546</v>
      </c>
    </row>
    <row r="546" spans="1:6">
      <c r="A546">
        <v>546</v>
      </c>
      <c r="B546">
        <v>6460</v>
      </c>
      <c r="C546" t="s">
        <v>9531</v>
      </c>
      <c r="D546" t="s">
        <v>10032</v>
      </c>
      <c r="E546" t="s">
        <v>9620</v>
      </c>
      <c r="F546" t="s">
        <v>9556</v>
      </c>
    </row>
    <row r="547" spans="1:6">
      <c r="A547">
        <v>547</v>
      </c>
      <c r="B547">
        <v>60089</v>
      </c>
      <c r="C547" t="s">
        <v>9531</v>
      </c>
      <c r="D547" t="s">
        <v>10033</v>
      </c>
      <c r="E547" t="s">
        <v>9561</v>
      </c>
      <c r="F547" t="s">
        <v>9546</v>
      </c>
    </row>
    <row r="548" spans="1:6">
      <c r="A548">
        <v>548</v>
      </c>
      <c r="B548">
        <v>92630</v>
      </c>
      <c r="C548" t="s">
        <v>9531</v>
      </c>
      <c r="D548" t="s">
        <v>10034</v>
      </c>
      <c r="E548" t="s">
        <v>9536</v>
      </c>
      <c r="F548" t="s">
        <v>9537</v>
      </c>
    </row>
    <row r="549" spans="1:6">
      <c r="A549">
        <v>549</v>
      </c>
      <c r="B549">
        <v>96003</v>
      </c>
      <c r="C549" t="s">
        <v>9531</v>
      </c>
      <c r="D549" t="s">
        <v>10035</v>
      </c>
      <c r="E549" t="s">
        <v>9536</v>
      </c>
      <c r="F549" t="s">
        <v>9537</v>
      </c>
    </row>
    <row r="550" spans="1:6">
      <c r="A550">
        <v>550</v>
      </c>
      <c r="B550">
        <v>95928</v>
      </c>
      <c r="C550" t="s">
        <v>9531</v>
      </c>
      <c r="D550" t="s">
        <v>10036</v>
      </c>
      <c r="E550" t="s">
        <v>9536</v>
      </c>
      <c r="F550" t="s">
        <v>9537</v>
      </c>
    </row>
    <row r="551" spans="1:6">
      <c r="A551">
        <v>551</v>
      </c>
      <c r="B551">
        <v>13501</v>
      </c>
      <c r="C551" t="s">
        <v>9531</v>
      </c>
      <c r="D551" t="s">
        <v>10037</v>
      </c>
      <c r="E551" t="s">
        <v>9572</v>
      </c>
      <c r="F551" t="s">
        <v>9556</v>
      </c>
    </row>
    <row r="552" spans="1:6">
      <c r="A552">
        <v>552</v>
      </c>
      <c r="B552">
        <v>72032</v>
      </c>
      <c r="C552" t="s">
        <v>9531</v>
      </c>
      <c r="D552" t="s">
        <v>10038</v>
      </c>
      <c r="E552" t="s">
        <v>9688</v>
      </c>
      <c r="F552" t="s">
        <v>9534</v>
      </c>
    </row>
    <row r="553" spans="1:6">
      <c r="A553">
        <v>553</v>
      </c>
      <c r="B553">
        <v>82001</v>
      </c>
      <c r="C553" t="s">
        <v>9531</v>
      </c>
      <c r="D553" t="s">
        <v>10039</v>
      </c>
      <c r="E553" t="s">
        <v>10040</v>
      </c>
      <c r="F553" t="s">
        <v>9537</v>
      </c>
    </row>
    <row r="554" spans="1:6">
      <c r="A554">
        <v>554</v>
      </c>
      <c r="B554">
        <v>42301</v>
      </c>
      <c r="C554" t="s">
        <v>9531</v>
      </c>
      <c r="D554" t="s">
        <v>10041</v>
      </c>
      <c r="E554" t="s">
        <v>9533</v>
      </c>
      <c r="F554" t="s">
        <v>9534</v>
      </c>
    </row>
    <row r="555" spans="1:6">
      <c r="A555">
        <v>555</v>
      </c>
      <c r="B555">
        <v>83605</v>
      </c>
      <c r="C555" t="s">
        <v>9531</v>
      </c>
      <c r="D555" t="s">
        <v>10042</v>
      </c>
      <c r="E555" t="s">
        <v>9927</v>
      </c>
      <c r="F555" t="s">
        <v>9537</v>
      </c>
    </row>
    <row r="556" spans="1:6">
      <c r="A556">
        <v>556</v>
      </c>
      <c r="B556">
        <v>70065</v>
      </c>
      <c r="C556" t="s">
        <v>9531</v>
      </c>
      <c r="D556" t="s">
        <v>10043</v>
      </c>
      <c r="E556" t="s">
        <v>9618</v>
      </c>
      <c r="F556" t="s">
        <v>9534</v>
      </c>
    </row>
    <row r="557" spans="1:6">
      <c r="A557">
        <v>557</v>
      </c>
      <c r="B557">
        <v>3060</v>
      </c>
      <c r="C557" t="s">
        <v>9531</v>
      </c>
      <c r="D557" t="s">
        <v>10044</v>
      </c>
      <c r="E557" t="s">
        <v>9738</v>
      </c>
      <c r="F557" t="s">
        <v>9556</v>
      </c>
    </row>
    <row r="558" spans="1:6">
      <c r="A558">
        <v>558</v>
      </c>
      <c r="B558">
        <v>38134</v>
      </c>
      <c r="C558" t="s">
        <v>9531</v>
      </c>
      <c r="D558" t="s">
        <v>10045</v>
      </c>
      <c r="E558" t="s">
        <v>9581</v>
      </c>
      <c r="F558" t="s">
        <v>9534</v>
      </c>
    </row>
    <row r="559" spans="1:6">
      <c r="A559">
        <v>559</v>
      </c>
      <c r="B559">
        <v>94061</v>
      </c>
      <c r="C559" t="s">
        <v>9531</v>
      </c>
      <c r="D559" t="s">
        <v>10046</v>
      </c>
      <c r="E559" t="s">
        <v>9536</v>
      </c>
      <c r="F559" t="s">
        <v>9537</v>
      </c>
    </row>
    <row r="560" spans="1:6">
      <c r="A560">
        <v>560</v>
      </c>
      <c r="B560">
        <v>37087</v>
      </c>
      <c r="C560" t="s">
        <v>9531</v>
      </c>
      <c r="D560" t="s">
        <v>10047</v>
      </c>
      <c r="E560" t="s">
        <v>9581</v>
      </c>
      <c r="F560" t="s">
        <v>9534</v>
      </c>
    </row>
    <row r="561" spans="1:6">
      <c r="A561">
        <v>561</v>
      </c>
      <c r="B561">
        <v>93454</v>
      </c>
      <c r="C561" t="s">
        <v>9531</v>
      </c>
      <c r="D561" t="s">
        <v>10048</v>
      </c>
      <c r="E561" t="s">
        <v>9536</v>
      </c>
      <c r="F561" t="s">
        <v>9537</v>
      </c>
    </row>
    <row r="562" spans="1:6">
      <c r="A562">
        <v>562</v>
      </c>
      <c r="B562">
        <v>60016</v>
      </c>
      <c r="C562" t="s">
        <v>9531</v>
      </c>
      <c r="D562" t="s">
        <v>10049</v>
      </c>
      <c r="E562" t="s">
        <v>9561</v>
      </c>
      <c r="F562" t="s">
        <v>9546</v>
      </c>
    </row>
    <row r="563" spans="1:6">
      <c r="A563">
        <v>563</v>
      </c>
      <c r="B563">
        <v>98632</v>
      </c>
      <c r="C563" t="s">
        <v>9531</v>
      </c>
      <c r="D563" t="s">
        <v>10050</v>
      </c>
      <c r="E563" t="s">
        <v>9543</v>
      </c>
      <c r="F563" t="s">
        <v>9537</v>
      </c>
    </row>
    <row r="564" spans="1:6">
      <c r="A564">
        <v>564</v>
      </c>
      <c r="B564">
        <v>37075</v>
      </c>
      <c r="C564" t="s">
        <v>9531</v>
      </c>
      <c r="D564" t="s">
        <v>10051</v>
      </c>
      <c r="E564" t="s">
        <v>9581</v>
      </c>
      <c r="F564" t="s">
        <v>9534</v>
      </c>
    </row>
    <row r="565" spans="1:6">
      <c r="A565">
        <v>565</v>
      </c>
      <c r="B565">
        <v>50701</v>
      </c>
      <c r="C565" t="s">
        <v>9531</v>
      </c>
      <c r="D565" t="s">
        <v>10052</v>
      </c>
      <c r="E565" t="s">
        <v>9597</v>
      </c>
      <c r="F565" t="s">
        <v>9546</v>
      </c>
    </row>
    <row r="566" spans="1:6">
      <c r="A566">
        <v>566</v>
      </c>
      <c r="B566">
        <v>2138</v>
      </c>
      <c r="C566" t="s">
        <v>9531</v>
      </c>
      <c r="D566" t="s">
        <v>10053</v>
      </c>
      <c r="E566" t="s">
        <v>9658</v>
      </c>
      <c r="F566" t="s">
        <v>9556</v>
      </c>
    </row>
    <row r="567" spans="1:6">
      <c r="A567">
        <v>567</v>
      </c>
      <c r="B567">
        <v>60067</v>
      </c>
      <c r="C567" t="s">
        <v>9531</v>
      </c>
      <c r="D567" t="s">
        <v>10054</v>
      </c>
      <c r="E567" t="s">
        <v>9561</v>
      </c>
      <c r="F567" t="s">
        <v>9546</v>
      </c>
    </row>
    <row r="568" spans="1:6">
      <c r="A568">
        <v>568</v>
      </c>
      <c r="B568">
        <v>1915</v>
      </c>
      <c r="C568" t="s">
        <v>9531</v>
      </c>
      <c r="D568" t="s">
        <v>10055</v>
      </c>
      <c r="E568" t="s">
        <v>9658</v>
      </c>
      <c r="F568" t="s">
        <v>9556</v>
      </c>
    </row>
    <row r="569" spans="1:6">
      <c r="A569">
        <v>569</v>
      </c>
      <c r="B569">
        <v>97405</v>
      </c>
      <c r="C569" t="s">
        <v>9531</v>
      </c>
      <c r="D569" t="s">
        <v>10056</v>
      </c>
      <c r="E569" t="s">
        <v>9590</v>
      </c>
      <c r="F569" t="s">
        <v>9537</v>
      </c>
    </row>
    <row r="570" spans="1:6">
      <c r="A570">
        <v>570</v>
      </c>
      <c r="B570">
        <v>93030</v>
      </c>
      <c r="C570" t="s">
        <v>9531</v>
      </c>
      <c r="D570" t="s">
        <v>10057</v>
      </c>
      <c r="E570" t="s">
        <v>9536</v>
      </c>
      <c r="F570" t="s">
        <v>9537</v>
      </c>
    </row>
    <row r="571" spans="1:6">
      <c r="A571">
        <v>571</v>
      </c>
      <c r="B571">
        <v>98059</v>
      </c>
      <c r="C571" t="s">
        <v>9531</v>
      </c>
      <c r="D571" t="s">
        <v>10058</v>
      </c>
      <c r="E571" t="s">
        <v>9543</v>
      </c>
      <c r="F571" t="s">
        <v>9537</v>
      </c>
    </row>
    <row r="572" spans="1:6">
      <c r="A572">
        <v>572</v>
      </c>
      <c r="B572">
        <v>60025</v>
      </c>
      <c r="C572" t="s">
        <v>9531</v>
      </c>
      <c r="D572" t="s">
        <v>10059</v>
      </c>
      <c r="E572" t="s">
        <v>9561</v>
      </c>
      <c r="F572" t="s">
        <v>9546</v>
      </c>
    </row>
    <row r="573" spans="1:6">
      <c r="A573">
        <v>573</v>
      </c>
      <c r="B573">
        <v>33445</v>
      </c>
      <c r="C573" t="s">
        <v>9531</v>
      </c>
      <c r="D573" t="s">
        <v>10060</v>
      </c>
      <c r="E573" t="s">
        <v>9539</v>
      </c>
      <c r="F573" t="s">
        <v>9534</v>
      </c>
    </row>
    <row r="574" spans="1:6">
      <c r="A574">
        <v>574</v>
      </c>
      <c r="B574">
        <v>80022</v>
      </c>
      <c r="C574" t="s">
        <v>9531</v>
      </c>
      <c r="D574" t="s">
        <v>10061</v>
      </c>
      <c r="E574" t="s">
        <v>9593</v>
      </c>
      <c r="F574" t="s">
        <v>9537</v>
      </c>
    </row>
    <row r="575" spans="1:6">
      <c r="A575">
        <v>575</v>
      </c>
      <c r="B575">
        <v>77590</v>
      </c>
      <c r="C575" t="s">
        <v>9531</v>
      </c>
      <c r="D575" t="s">
        <v>10062</v>
      </c>
      <c r="E575" t="s">
        <v>9545</v>
      </c>
      <c r="F575" t="s">
        <v>9546</v>
      </c>
    </row>
    <row r="576" spans="1:6">
      <c r="A576">
        <v>576</v>
      </c>
      <c r="B576">
        <v>27893</v>
      </c>
      <c r="C576" t="s">
        <v>9531</v>
      </c>
      <c r="D576" t="s">
        <v>10063</v>
      </c>
      <c r="E576" t="s">
        <v>9541</v>
      </c>
      <c r="F576" t="s">
        <v>9534</v>
      </c>
    </row>
    <row r="577" spans="1:6">
      <c r="A577">
        <v>577</v>
      </c>
      <c r="B577">
        <v>87124</v>
      </c>
      <c r="C577" t="s">
        <v>9531</v>
      </c>
      <c r="D577" t="s">
        <v>10064</v>
      </c>
      <c r="E577" t="s">
        <v>9615</v>
      </c>
      <c r="F577" t="s">
        <v>9537</v>
      </c>
    </row>
    <row r="578" spans="1:6">
      <c r="A578">
        <v>578</v>
      </c>
      <c r="B578">
        <v>27534</v>
      </c>
      <c r="C578" t="s">
        <v>9531</v>
      </c>
      <c r="D578" t="s">
        <v>10065</v>
      </c>
      <c r="E578" t="s">
        <v>9541</v>
      </c>
      <c r="F578" t="s">
        <v>9534</v>
      </c>
    </row>
    <row r="579" spans="1:6">
      <c r="A579">
        <v>579</v>
      </c>
      <c r="B579">
        <v>98208</v>
      </c>
      <c r="C579" t="s">
        <v>9531</v>
      </c>
      <c r="D579" t="s">
        <v>9806</v>
      </c>
      <c r="E579" t="s">
        <v>9543</v>
      </c>
      <c r="F579" t="s">
        <v>9537</v>
      </c>
    </row>
    <row r="580" spans="1:6">
      <c r="A580">
        <v>580</v>
      </c>
      <c r="B580">
        <v>90640</v>
      </c>
      <c r="C580" t="s">
        <v>9531</v>
      </c>
      <c r="D580" t="s">
        <v>10066</v>
      </c>
      <c r="E580" t="s">
        <v>9536</v>
      </c>
      <c r="F580" t="s">
        <v>9537</v>
      </c>
    </row>
    <row r="581" spans="1:6">
      <c r="A581">
        <v>581</v>
      </c>
      <c r="B581">
        <v>92020</v>
      </c>
      <c r="C581" t="s">
        <v>9531</v>
      </c>
      <c r="D581" t="s">
        <v>10067</v>
      </c>
      <c r="E581" t="s">
        <v>9536</v>
      </c>
      <c r="F581" t="s">
        <v>9537</v>
      </c>
    </row>
    <row r="582" spans="1:6">
      <c r="A582">
        <v>582</v>
      </c>
      <c r="B582">
        <v>77705</v>
      </c>
      <c r="C582" t="s">
        <v>9531</v>
      </c>
      <c r="D582" t="s">
        <v>10068</v>
      </c>
      <c r="E582" t="s">
        <v>9545</v>
      </c>
      <c r="F582" t="s">
        <v>9546</v>
      </c>
    </row>
    <row r="583" spans="1:6">
      <c r="A583">
        <v>583</v>
      </c>
      <c r="B583">
        <v>33407</v>
      </c>
      <c r="C583" t="s">
        <v>9531</v>
      </c>
      <c r="D583" t="s">
        <v>10069</v>
      </c>
      <c r="E583" t="s">
        <v>9539</v>
      </c>
      <c r="F583" t="s">
        <v>9534</v>
      </c>
    </row>
    <row r="584" spans="1:6">
      <c r="A584">
        <v>584</v>
      </c>
      <c r="B584">
        <v>79605</v>
      </c>
      <c r="C584" t="s">
        <v>9531</v>
      </c>
      <c r="D584" t="s">
        <v>10070</v>
      </c>
      <c r="E584" t="s">
        <v>9545</v>
      </c>
      <c r="F584" t="s">
        <v>9546</v>
      </c>
    </row>
    <row r="585" spans="1:6">
      <c r="A585">
        <v>585</v>
      </c>
      <c r="B585">
        <v>61761</v>
      </c>
      <c r="C585" t="s">
        <v>9531</v>
      </c>
      <c r="D585" t="s">
        <v>10071</v>
      </c>
      <c r="E585" t="s">
        <v>9561</v>
      </c>
      <c r="F585" t="s">
        <v>9546</v>
      </c>
    </row>
    <row r="586" spans="1:6">
      <c r="A586">
        <v>586</v>
      </c>
      <c r="B586">
        <v>63301</v>
      </c>
      <c r="C586" t="s">
        <v>9531</v>
      </c>
      <c r="D586" t="s">
        <v>10072</v>
      </c>
      <c r="E586" t="s">
        <v>9606</v>
      </c>
      <c r="F586" t="s">
        <v>9546</v>
      </c>
    </row>
    <row r="587" spans="1:6">
      <c r="A587">
        <v>587</v>
      </c>
      <c r="B587">
        <v>60174</v>
      </c>
      <c r="C587" t="s">
        <v>9531</v>
      </c>
      <c r="D587" t="s">
        <v>10072</v>
      </c>
      <c r="E587" t="s">
        <v>9561</v>
      </c>
      <c r="F587" t="s">
        <v>9546</v>
      </c>
    </row>
    <row r="588" spans="1:6">
      <c r="A588">
        <v>588</v>
      </c>
      <c r="B588">
        <v>93010</v>
      </c>
      <c r="C588" t="s">
        <v>9531</v>
      </c>
      <c r="D588" t="s">
        <v>10073</v>
      </c>
      <c r="E588" t="s">
        <v>9536</v>
      </c>
      <c r="F588" t="s">
        <v>9537</v>
      </c>
    </row>
    <row r="589" spans="1:6">
      <c r="A589">
        <v>589</v>
      </c>
      <c r="B589">
        <v>97123</v>
      </c>
      <c r="C589" t="s">
        <v>9531</v>
      </c>
      <c r="D589" t="s">
        <v>10074</v>
      </c>
      <c r="E589" t="s">
        <v>9590</v>
      </c>
      <c r="F589" t="s">
        <v>9537</v>
      </c>
    </row>
    <row r="590" spans="1:6">
      <c r="A590">
        <v>590</v>
      </c>
      <c r="B590">
        <v>91505</v>
      </c>
      <c r="C590" t="s">
        <v>9531</v>
      </c>
      <c r="D590" t="s">
        <v>10075</v>
      </c>
      <c r="E590" t="s">
        <v>9536</v>
      </c>
      <c r="F590" t="s">
        <v>9537</v>
      </c>
    </row>
    <row r="591" spans="1:6">
      <c r="A591">
        <v>591</v>
      </c>
      <c r="B591">
        <v>95351</v>
      </c>
      <c r="C591" t="s">
        <v>9531</v>
      </c>
      <c r="D591" t="s">
        <v>10076</v>
      </c>
      <c r="E591" t="s">
        <v>9536</v>
      </c>
      <c r="F591" t="s">
        <v>9537</v>
      </c>
    </row>
    <row r="592" spans="1:6">
      <c r="A592">
        <v>592</v>
      </c>
      <c r="B592">
        <v>67846</v>
      </c>
      <c r="C592" t="s">
        <v>9531</v>
      </c>
      <c r="D592" t="s">
        <v>10077</v>
      </c>
      <c r="E592" t="s">
        <v>9826</v>
      </c>
      <c r="F592" t="s">
        <v>9546</v>
      </c>
    </row>
    <row r="593" spans="1:6">
      <c r="A593">
        <v>593</v>
      </c>
      <c r="B593">
        <v>8401</v>
      </c>
      <c r="C593" t="s">
        <v>9531</v>
      </c>
      <c r="D593" t="s">
        <v>10078</v>
      </c>
      <c r="E593" t="s">
        <v>9625</v>
      </c>
      <c r="F593" t="s">
        <v>9556</v>
      </c>
    </row>
    <row r="594" spans="1:6">
      <c r="A594">
        <v>594</v>
      </c>
      <c r="B594">
        <v>80501</v>
      </c>
      <c r="C594" t="s">
        <v>9531</v>
      </c>
      <c r="D594" t="s">
        <v>10079</v>
      </c>
      <c r="E594" t="s">
        <v>9593</v>
      </c>
      <c r="F594" t="s">
        <v>9537</v>
      </c>
    </row>
    <row r="595" spans="1:6">
      <c r="A595">
        <v>595</v>
      </c>
      <c r="B595">
        <v>95616</v>
      </c>
      <c r="C595" t="s">
        <v>9531</v>
      </c>
      <c r="D595" t="s">
        <v>10080</v>
      </c>
      <c r="E595" t="s">
        <v>9536</v>
      </c>
      <c r="F595" t="s">
        <v>9537</v>
      </c>
    </row>
    <row r="596" spans="1:6">
      <c r="A596">
        <v>596</v>
      </c>
      <c r="B596">
        <v>26003</v>
      </c>
      <c r="C596" t="s">
        <v>9531</v>
      </c>
      <c r="D596" t="s">
        <v>9899</v>
      </c>
      <c r="E596" t="s">
        <v>10081</v>
      </c>
      <c r="F596" t="s">
        <v>9556</v>
      </c>
    </row>
    <row r="597" spans="1:6">
      <c r="A597">
        <v>597</v>
      </c>
      <c r="B597">
        <v>95037</v>
      </c>
      <c r="C597" t="s">
        <v>9531</v>
      </c>
      <c r="D597" t="s">
        <v>10082</v>
      </c>
      <c r="E597" t="s">
        <v>9536</v>
      </c>
      <c r="F597" t="s">
        <v>9537</v>
      </c>
    </row>
    <row r="598" spans="1:6">
      <c r="A598">
        <v>598</v>
      </c>
      <c r="B598">
        <v>7011</v>
      </c>
      <c r="C598" t="s">
        <v>9531</v>
      </c>
      <c r="D598" t="s">
        <v>10083</v>
      </c>
      <c r="E598" t="s">
        <v>9625</v>
      </c>
      <c r="F598" t="s">
        <v>9556</v>
      </c>
    </row>
    <row r="599" spans="1:6">
      <c r="A599">
        <v>599</v>
      </c>
      <c r="B599">
        <v>53081</v>
      </c>
      <c r="C599" t="s">
        <v>9531</v>
      </c>
      <c r="D599" t="s">
        <v>10084</v>
      </c>
      <c r="E599" t="s">
        <v>9548</v>
      </c>
      <c r="F599" t="s">
        <v>9546</v>
      </c>
    </row>
    <row r="600" spans="1:6">
      <c r="A600">
        <v>600</v>
      </c>
      <c r="B600">
        <v>30344</v>
      </c>
      <c r="C600" t="s">
        <v>9531</v>
      </c>
      <c r="D600" t="s">
        <v>10085</v>
      </c>
      <c r="E600" t="s">
        <v>9659</v>
      </c>
      <c r="F600" t="s">
        <v>9534</v>
      </c>
    </row>
    <row r="601" spans="1:6">
      <c r="A601">
        <v>601</v>
      </c>
      <c r="B601">
        <v>57701</v>
      </c>
      <c r="C601" t="s">
        <v>9531</v>
      </c>
      <c r="D601" t="s">
        <v>10086</v>
      </c>
      <c r="E601" t="s">
        <v>9877</v>
      </c>
      <c r="F601" t="s">
        <v>9546</v>
      </c>
    </row>
    <row r="602" spans="1:6">
      <c r="A602">
        <v>602</v>
      </c>
      <c r="B602">
        <v>1810</v>
      </c>
      <c r="C602" t="s">
        <v>9531</v>
      </c>
      <c r="D602" t="s">
        <v>10087</v>
      </c>
      <c r="E602" t="s">
        <v>9658</v>
      </c>
      <c r="F602" t="s">
        <v>9556</v>
      </c>
    </row>
    <row r="603" spans="1:6">
      <c r="A603">
        <v>603</v>
      </c>
      <c r="B603">
        <v>34741</v>
      </c>
      <c r="C603" t="s">
        <v>9531</v>
      </c>
      <c r="D603" t="s">
        <v>10088</v>
      </c>
      <c r="E603" t="s">
        <v>9539</v>
      </c>
      <c r="F603" t="s">
        <v>9534</v>
      </c>
    </row>
    <row r="604" spans="1:6">
      <c r="A604">
        <v>604</v>
      </c>
      <c r="B604">
        <v>6484</v>
      </c>
      <c r="C604" t="s">
        <v>9531</v>
      </c>
      <c r="D604" t="s">
        <v>10089</v>
      </c>
      <c r="E604" t="s">
        <v>9620</v>
      </c>
      <c r="F604" t="s">
        <v>9556</v>
      </c>
    </row>
    <row r="605" spans="1:6">
      <c r="A605">
        <v>605</v>
      </c>
      <c r="B605">
        <v>6810</v>
      </c>
      <c r="C605" t="s">
        <v>9531</v>
      </c>
      <c r="D605" t="s">
        <v>10090</v>
      </c>
      <c r="E605" t="s">
        <v>9620</v>
      </c>
      <c r="F605" t="s">
        <v>9556</v>
      </c>
    </row>
    <row r="606" spans="1:6">
      <c r="A606">
        <v>606</v>
      </c>
      <c r="B606">
        <v>52302</v>
      </c>
      <c r="C606" t="s">
        <v>9531</v>
      </c>
      <c r="D606" t="s">
        <v>9868</v>
      </c>
      <c r="E606" t="s">
        <v>9597</v>
      </c>
      <c r="F606" t="s">
        <v>9546</v>
      </c>
    </row>
    <row r="607" spans="1:6">
      <c r="A607">
        <v>607</v>
      </c>
      <c r="B607">
        <v>32771</v>
      </c>
      <c r="C607" t="s">
        <v>9531</v>
      </c>
      <c r="D607" t="s">
        <v>10091</v>
      </c>
      <c r="E607" t="s">
        <v>9539</v>
      </c>
      <c r="F607" t="s">
        <v>9534</v>
      </c>
    </row>
    <row r="608" spans="1:6">
      <c r="A608">
        <v>608</v>
      </c>
      <c r="B608">
        <v>78666</v>
      </c>
      <c r="C608" t="s">
        <v>9531</v>
      </c>
      <c r="D608" t="s">
        <v>10092</v>
      </c>
      <c r="E608" t="s">
        <v>9545</v>
      </c>
      <c r="F608" t="s">
        <v>9546</v>
      </c>
    </row>
    <row r="609" spans="1:6">
      <c r="A609">
        <v>609</v>
      </c>
      <c r="B609">
        <v>80634</v>
      </c>
      <c r="C609" t="s">
        <v>9531</v>
      </c>
      <c r="D609" t="s">
        <v>10093</v>
      </c>
      <c r="E609" t="s">
        <v>9593</v>
      </c>
      <c r="F609" t="s">
        <v>9537</v>
      </c>
    </row>
    <row r="610" spans="1:6">
      <c r="A610">
        <v>610</v>
      </c>
      <c r="B610">
        <v>76063</v>
      </c>
      <c r="C610" t="s">
        <v>9531</v>
      </c>
      <c r="D610" t="s">
        <v>10094</v>
      </c>
      <c r="E610" t="s">
        <v>9545</v>
      </c>
      <c r="F610" t="s">
        <v>9546</v>
      </c>
    </row>
    <row r="611" spans="1:6">
      <c r="A611">
        <v>611</v>
      </c>
      <c r="B611">
        <v>44035</v>
      </c>
      <c r="C611" t="s">
        <v>9531</v>
      </c>
      <c r="D611" t="s">
        <v>10095</v>
      </c>
      <c r="E611" t="s">
        <v>9599</v>
      </c>
      <c r="F611" t="s">
        <v>9556</v>
      </c>
    </row>
    <row r="612" spans="1:6">
      <c r="A612">
        <v>612</v>
      </c>
      <c r="B612">
        <v>83301</v>
      </c>
      <c r="C612" t="s">
        <v>9531</v>
      </c>
      <c r="D612" t="s">
        <v>10096</v>
      </c>
      <c r="E612" t="s">
        <v>9927</v>
      </c>
      <c r="F612" t="s">
        <v>9537</v>
      </c>
    </row>
    <row r="613" spans="1:6">
      <c r="A613">
        <v>613</v>
      </c>
      <c r="B613">
        <v>33134</v>
      </c>
      <c r="C613" t="s">
        <v>9531</v>
      </c>
      <c r="D613" t="s">
        <v>10097</v>
      </c>
      <c r="E613" t="s">
        <v>9539</v>
      </c>
      <c r="F613" t="s">
        <v>9534</v>
      </c>
    </row>
    <row r="614" spans="1:6">
      <c r="A614">
        <v>614</v>
      </c>
      <c r="B614">
        <v>60441</v>
      </c>
      <c r="C614" t="s">
        <v>9531</v>
      </c>
      <c r="D614" t="s">
        <v>10098</v>
      </c>
      <c r="E614" t="s">
        <v>9561</v>
      </c>
      <c r="F614" t="s">
        <v>9546</v>
      </c>
    </row>
    <row r="615" spans="1:6">
      <c r="A615">
        <v>615</v>
      </c>
      <c r="B615">
        <v>1752</v>
      </c>
      <c r="C615" t="s">
        <v>9531</v>
      </c>
      <c r="D615" t="s">
        <v>10099</v>
      </c>
      <c r="E615" t="s">
        <v>9658</v>
      </c>
      <c r="F615" t="s">
        <v>9556</v>
      </c>
    </row>
    <row r="616" spans="1:6">
      <c r="A616">
        <v>616</v>
      </c>
      <c r="B616">
        <v>20707</v>
      </c>
      <c r="C616" t="s">
        <v>9531</v>
      </c>
      <c r="D616" t="s">
        <v>10100</v>
      </c>
      <c r="E616" t="s">
        <v>9739</v>
      </c>
      <c r="F616" t="s">
        <v>9556</v>
      </c>
    </row>
    <row r="617" spans="1:6">
      <c r="A617">
        <v>617</v>
      </c>
      <c r="B617">
        <v>77803</v>
      </c>
      <c r="C617" t="s">
        <v>9531</v>
      </c>
      <c r="D617" t="s">
        <v>10101</v>
      </c>
      <c r="E617" t="s">
        <v>9545</v>
      </c>
      <c r="F617" t="s">
        <v>9546</v>
      </c>
    </row>
    <row r="618" spans="1:6">
      <c r="A618">
        <v>618</v>
      </c>
      <c r="B618">
        <v>71603</v>
      </c>
      <c r="C618" t="s">
        <v>9531</v>
      </c>
      <c r="D618" t="s">
        <v>10102</v>
      </c>
      <c r="E618" t="s">
        <v>9688</v>
      </c>
      <c r="F618" t="s">
        <v>9534</v>
      </c>
    </row>
    <row r="619" spans="1:6">
      <c r="A619">
        <v>619</v>
      </c>
      <c r="B619">
        <v>57401</v>
      </c>
      <c r="C619" t="s">
        <v>9531</v>
      </c>
      <c r="D619" t="s">
        <v>10103</v>
      </c>
      <c r="E619" t="s">
        <v>9877</v>
      </c>
      <c r="F619" t="s">
        <v>9546</v>
      </c>
    </row>
    <row r="620" spans="1:6">
      <c r="A620">
        <v>620</v>
      </c>
      <c r="B620">
        <v>21740</v>
      </c>
      <c r="C620" t="s">
        <v>9531</v>
      </c>
      <c r="D620" t="s">
        <v>10104</v>
      </c>
      <c r="E620" t="s">
        <v>9739</v>
      </c>
      <c r="F620" t="s">
        <v>9556</v>
      </c>
    </row>
    <row r="621" spans="1:6">
      <c r="A621">
        <v>621</v>
      </c>
      <c r="B621">
        <v>7017</v>
      </c>
      <c r="C621" t="s">
        <v>9531</v>
      </c>
      <c r="D621" t="s">
        <v>10105</v>
      </c>
      <c r="E621" t="s">
        <v>9625</v>
      </c>
      <c r="F621" t="s">
        <v>9556</v>
      </c>
    </row>
    <row r="622" spans="1:6">
      <c r="A622">
        <v>622</v>
      </c>
      <c r="B622">
        <v>60004</v>
      </c>
      <c r="C622" t="s">
        <v>9531</v>
      </c>
      <c r="D622" t="s">
        <v>10106</v>
      </c>
      <c r="E622" t="s">
        <v>9561</v>
      </c>
      <c r="F622" t="s">
        <v>9546</v>
      </c>
    </row>
    <row r="623" spans="1:6">
      <c r="A623">
        <v>623</v>
      </c>
      <c r="B623">
        <v>60543</v>
      </c>
      <c r="C623" t="s">
        <v>9531</v>
      </c>
      <c r="D623" t="s">
        <v>10107</v>
      </c>
      <c r="E623" t="s">
        <v>9561</v>
      </c>
      <c r="F623" t="s">
        <v>9546</v>
      </c>
    </row>
    <row r="624" spans="1:6">
      <c r="A624">
        <v>624</v>
      </c>
      <c r="B624">
        <v>55433</v>
      </c>
      <c r="C624" t="s">
        <v>9531</v>
      </c>
      <c r="D624" t="s">
        <v>10108</v>
      </c>
      <c r="E624" t="s">
        <v>9564</v>
      </c>
      <c r="F624" t="s">
        <v>9546</v>
      </c>
    </row>
    <row r="625" spans="1:6">
      <c r="A625">
        <v>625</v>
      </c>
      <c r="B625">
        <v>92672</v>
      </c>
      <c r="C625" t="s">
        <v>9531</v>
      </c>
      <c r="D625" t="s">
        <v>10109</v>
      </c>
      <c r="E625" t="s">
        <v>9536</v>
      </c>
      <c r="F625" t="s">
        <v>9537</v>
      </c>
    </row>
    <row r="626" spans="1:6">
      <c r="A626">
        <v>626</v>
      </c>
      <c r="B626">
        <v>94568</v>
      </c>
      <c r="C626" t="s">
        <v>9531</v>
      </c>
      <c r="D626" t="s">
        <v>9632</v>
      </c>
      <c r="E626" t="s">
        <v>9536</v>
      </c>
      <c r="F626" t="s">
        <v>9537</v>
      </c>
    </row>
    <row r="627" spans="1:6">
      <c r="A627">
        <v>627</v>
      </c>
      <c r="B627">
        <v>93405</v>
      </c>
      <c r="C627" t="s">
        <v>9531</v>
      </c>
      <c r="D627" t="s">
        <v>10110</v>
      </c>
      <c r="E627" t="s">
        <v>9536</v>
      </c>
      <c r="F627" t="s">
        <v>9537</v>
      </c>
    </row>
    <row r="628" spans="1:6">
      <c r="A628">
        <v>628</v>
      </c>
      <c r="B628">
        <v>72762</v>
      </c>
      <c r="C628" t="s">
        <v>9531</v>
      </c>
      <c r="D628" t="s">
        <v>10111</v>
      </c>
      <c r="E628" t="s">
        <v>9688</v>
      </c>
      <c r="F628" t="s">
        <v>9534</v>
      </c>
    </row>
    <row r="629" spans="1:6">
      <c r="A629">
        <v>629</v>
      </c>
      <c r="B629">
        <v>95240</v>
      </c>
      <c r="C629" t="s">
        <v>9531</v>
      </c>
      <c r="D629" t="s">
        <v>10112</v>
      </c>
      <c r="E629" t="s">
        <v>9536</v>
      </c>
      <c r="F629" t="s">
        <v>9537</v>
      </c>
    </row>
    <row r="630" spans="1:6">
      <c r="A630">
        <v>630</v>
      </c>
      <c r="B630">
        <v>77571</v>
      </c>
      <c r="C630" t="s">
        <v>9531</v>
      </c>
      <c r="D630" t="s">
        <v>9764</v>
      </c>
      <c r="E630" t="s">
        <v>9545</v>
      </c>
      <c r="F630" t="s">
        <v>9546</v>
      </c>
    </row>
    <row r="631" spans="1:6">
      <c r="A631">
        <v>631</v>
      </c>
      <c r="B631">
        <v>45040</v>
      </c>
      <c r="C631" t="s">
        <v>9531</v>
      </c>
      <c r="D631" t="s">
        <v>10113</v>
      </c>
      <c r="E631" t="s">
        <v>9599</v>
      </c>
      <c r="F631" t="s">
        <v>9556</v>
      </c>
    </row>
    <row r="632" spans="1:6">
      <c r="A632">
        <v>632</v>
      </c>
      <c r="B632">
        <v>30188</v>
      </c>
      <c r="C632" t="s">
        <v>9531</v>
      </c>
      <c r="D632" t="s">
        <v>9897</v>
      </c>
      <c r="E632" t="s">
        <v>9659</v>
      </c>
      <c r="F632" t="s">
        <v>9534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794"/>
  <sheetViews>
    <sheetView workbookViewId="0">
      <selection activeCell="O31" sqref="O31"/>
    </sheetView>
  </sheetViews>
  <sheetFormatPr defaultColWidth="9" defaultRowHeight="15"/>
  <cols>
    <col min="1" max="1" width="9.28515625" customWidth="1"/>
    <col min="2" max="2" width="14" customWidth="1"/>
    <col min="3" max="3" width="22.7109375" customWidth="1"/>
  </cols>
  <sheetData>
    <row r="1" spans="1:3">
      <c r="A1" s="3" t="s">
        <v>0</v>
      </c>
      <c r="B1" s="3" t="s">
        <v>5</v>
      </c>
      <c r="C1" s="3" t="s">
        <v>10114</v>
      </c>
    </row>
    <row r="2" spans="1:3">
      <c r="A2">
        <v>1</v>
      </c>
      <c r="B2" t="s">
        <v>3843</v>
      </c>
      <c r="C2" t="s">
        <v>10115</v>
      </c>
    </row>
    <row r="3" spans="1:3">
      <c r="A3">
        <v>2</v>
      </c>
      <c r="B3" t="s">
        <v>471</v>
      </c>
      <c r="C3" t="s">
        <v>10116</v>
      </c>
    </row>
    <row r="4" spans="1:3">
      <c r="A4">
        <v>3</v>
      </c>
      <c r="B4" t="s">
        <v>832</v>
      </c>
      <c r="C4" t="s">
        <v>10117</v>
      </c>
    </row>
    <row r="5" spans="1:3">
      <c r="A5">
        <v>4</v>
      </c>
      <c r="B5" t="s">
        <v>636</v>
      </c>
      <c r="C5" t="s">
        <v>10118</v>
      </c>
    </row>
    <row r="6" spans="1:3">
      <c r="A6">
        <v>5</v>
      </c>
      <c r="B6" t="s">
        <v>3474</v>
      </c>
      <c r="C6" t="s">
        <v>10119</v>
      </c>
    </row>
    <row r="7" spans="1:3">
      <c r="A7">
        <v>6</v>
      </c>
      <c r="B7" t="s">
        <v>4112</v>
      </c>
      <c r="C7" t="s">
        <v>10120</v>
      </c>
    </row>
    <row r="8" spans="1:3">
      <c r="A8">
        <v>7</v>
      </c>
      <c r="B8" t="s">
        <v>847</v>
      </c>
      <c r="C8" t="s">
        <v>10121</v>
      </c>
    </row>
    <row r="9" spans="1:3">
      <c r="A9">
        <v>8</v>
      </c>
      <c r="B9" t="s">
        <v>287</v>
      </c>
      <c r="C9" t="s">
        <v>10122</v>
      </c>
    </row>
    <row r="10" spans="1:3">
      <c r="A10">
        <v>9</v>
      </c>
      <c r="B10" t="s">
        <v>3578</v>
      </c>
      <c r="C10" t="s">
        <v>10123</v>
      </c>
    </row>
    <row r="11" spans="1:3">
      <c r="A11">
        <v>10</v>
      </c>
      <c r="B11" t="s">
        <v>3111</v>
      </c>
      <c r="C11" t="s">
        <v>10124</v>
      </c>
    </row>
    <row r="12" spans="1:3">
      <c r="A12">
        <v>11</v>
      </c>
      <c r="B12" t="s">
        <v>3293</v>
      </c>
      <c r="C12" t="s">
        <v>10125</v>
      </c>
    </row>
    <row r="13" spans="1:3">
      <c r="A13">
        <v>12</v>
      </c>
      <c r="B13" t="s">
        <v>1581</v>
      </c>
      <c r="C13" t="s">
        <v>10126</v>
      </c>
    </row>
    <row r="14" spans="1:3">
      <c r="A14">
        <v>13</v>
      </c>
      <c r="B14" t="s">
        <v>2145</v>
      </c>
      <c r="C14" t="s">
        <v>10127</v>
      </c>
    </row>
    <row r="15" spans="1:3">
      <c r="A15">
        <v>14</v>
      </c>
      <c r="B15" t="s">
        <v>3216</v>
      </c>
      <c r="C15" t="s">
        <v>10128</v>
      </c>
    </row>
    <row r="16" spans="1:3">
      <c r="A16">
        <v>15</v>
      </c>
      <c r="B16" t="s">
        <v>2264</v>
      </c>
      <c r="C16" t="s">
        <v>10129</v>
      </c>
    </row>
    <row r="17" spans="1:3">
      <c r="A17">
        <v>16</v>
      </c>
      <c r="B17" t="s">
        <v>1631</v>
      </c>
      <c r="C17" t="s">
        <v>10130</v>
      </c>
    </row>
    <row r="18" spans="1:3">
      <c r="A18">
        <v>17</v>
      </c>
      <c r="B18" t="s">
        <v>4094</v>
      </c>
      <c r="C18" t="s">
        <v>10131</v>
      </c>
    </row>
    <row r="19" spans="1:3">
      <c r="A19">
        <v>18</v>
      </c>
      <c r="B19" t="s">
        <v>1826</v>
      </c>
      <c r="C19" t="s">
        <v>10132</v>
      </c>
    </row>
    <row r="20" spans="1:3">
      <c r="A20">
        <v>19</v>
      </c>
      <c r="B20" t="s">
        <v>1112</v>
      </c>
      <c r="C20" t="s">
        <v>10133</v>
      </c>
    </row>
    <row r="21" spans="1:3">
      <c r="A21">
        <v>20</v>
      </c>
      <c r="B21" t="s">
        <v>1193</v>
      </c>
      <c r="C21" t="s">
        <v>10134</v>
      </c>
    </row>
    <row r="22" spans="1:3">
      <c r="A22">
        <v>21</v>
      </c>
      <c r="B22" t="s">
        <v>789</v>
      </c>
      <c r="C22" t="s">
        <v>10135</v>
      </c>
    </row>
    <row r="23" spans="1:3">
      <c r="A23">
        <v>22</v>
      </c>
      <c r="B23" t="s">
        <v>4295</v>
      </c>
      <c r="C23" t="s">
        <v>10136</v>
      </c>
    </row>
    <row r="24" spans="1:3">
      <c r="A24">
        <v>23</v>
      </c>
      <c r="B24" t="s">
        <v>20</v>
      </c>
      <c r="C24" t="s">
        <v>10137</v>
      </c>
    </row>
    <row r="25" spans="1:3">
      <c r="A25">
        <v>24</v>
      </c>
      <c r="B25" t="s">
        <v>556</v>
      </c>
      <c r="C25" t="s">
        <v>10138</v>
      </c>
    </row>
    <row r="26" spans="1:3">
      <c r="A26">
        <v>25</v>
      </c>
      <c r="B26" t="s">
        <v>2567</v>
      </c>
      <c r="C26" t="s">
        <v>10139</v>
      </c>
    </row>
    <row r="27" spans="1:3">
      <c r="A27">
        <v>26</v>
      </c>
      <c r="B27" t="s">
        <v>1021</v>
      </c>
      <c r="C27" t="s">
        <v>10140</v>
      </c>
    </row>
    <row r="28" spans="1:3">
      <c r="A28">
        <v>27</v>
      </c>
      <c r="B28" t="s">
        <v>2486</v>
      </c>
      <c r="C28" t="s">
        <v>10141</v>
      </c>
    </row>
    <row r="29" spans="1:3">
      <c r="A29">
        <v>28</v>
      </c>
      <c r="B29" t="s">
        <v>793</v>
      </c>
      <c r="C29" t="s">
        <v>10142</v>
      </c>
    </row>
    <row r="30" spans="1:3">
      <c r="A30">
        <v>29</v>
      </c>
      <c r="B30" t="s">
        <v>1692</v>
      </c>
      <c r="C30" t="s">
        <v>10143</v>
      </c>
    </row>
    <row r="31" spans="1:3">
      <c r="A31">
        <v>30</v>
      </c>
      <c r="B31" t="s">
        <v>973</v>
      </c>
      <c r="C31" t="s">
        <v>10144</v>
      </c>
    </row>
    <row r="32" spans="1:3">
      <c r="A32">
        <v>31</v>
      </c>
      <c r="B32" t="s">
        <v>4762</v>
      </c>
      <c r="C32" t="s">
        <v>10145</v>
      </c>
    </row>
    <row r="33" spans="1:3">
      <c r="A33">
        <v>32</v>
      </c>
      <c r="B33" t="s">
        <v>3412</v>
      </c>
      <c r="C33" t="s">
        <v>10146</v>
      </c>
    </row>
    <row r="34" spans="1:3">
      <c r="A34">
        <v>33</v>
      </c>
      <c r="B34" t="s">
        <v>1383</v>
      </c>
      <c r="C34" t="s">
        <v>10147</v>
      </c>
    </row>
    <row r="35" spans="1:3">
      <c r="A35">
        <v>34</v>
      </c>
      <c r="B35" t="s">
        <v>42</v>
      </c>
      <c r="C35" t="s">
        <v>10148</v>
      </c>
    </row>
    <row r="36" spans="1:3">
      <c r="A36">
        <v>35</v>
      </c>
      <c r="B36" t="s">
        <v>1126</v>
      </c>
      <c r="C36" t="s">
        <v>10149</v>
      </c>
    </row>
    <row r="37" spans="1:3">
      <c r="A37">
        <v>36</v>
      </c>
      <c r="B37" t="s">
        <v>3221</v>
      </c>
      <c r="C37" t="s">
        <v>10150</v>
      </c>
    </row>
    <row r="38" spans="1:3">
      <c r="A38">
        <v>37</v>
      </c>
      <c r="B38" t="s">
        <v>1504</v>
      </c>
      <c r="C38" t="s">
        <v>10151</v>
      </c>
    </row>
    <row r="39" spans="1:3">
      <c r="A39">
        <v>38</v>
      </c>
      <c r="B39" t="s">
        <v>90</v>
      </c>
      <c r="C39" t="s">
        <v>10152</v>
      </c>
    </row>
    <row r="40" spans="1:3">
      <c r="A40">
        <v>39</v>
      </c>
      <c r="B40" t="s">
        <v>1520</v>
      </c>
      <c r="C40" t="s">
        <v>10153</v>
      </c>
    </row>
    <row r="41" spans="1:3">
      <c r="A41">
        <v>40</v>
      </c>
      <c r="B41" t="s">
        <v>414</v>
      </c>
      <c r="C41" t="s">
        <v>10154</v>
      </c>
    </row>
    <row r="42" spans="1:3">
      <c r="A42">
        <v>41</v>
      </c>
      <c r="B42" t="s">
        <v>1155</v>
      </c>
      <c r="C42" t="s">
        <v>10155</v>
      </c>
    </row>
    <row r="43" spans="1:3">
      <c r="A43">
        <v>42</v>
      </c>
      <c r="B43" t="s">
        <v>3696</v>
      </c>
      <c r="C43" t="s">
        <v>10156</v>
      </c>
    </row>
    <row r="44" spans="1:3">
      <c r="A44">
        <v>43</v>
      </c>
      <c r="B44" t="s">
        <v>1411</v>
      </c>
      <c r="C44" t="s">
        <v>10157</v>
      </c>
    </row>
    <row r="45" spans="1:3">
      <c r="A45">
        <v>44</v>
      </c>
      <c r="B45" t="s">
        <v>858</v>
      </c>
      <c r="C45" t="s">
        <v>10158</v>
      </c>
    </row>
    <row r="46" spans="1:3">
      <c r="A46">
        <v>45</v>
      </c>
      <c r="B46" t="s">
        <v>1100</v>
      </c>
      <c r="C46" t="s">
        <v>10159</v>
      </c>
    </row>
    <row r="47" spans="1:3">
      <c r="A47">
        <v>46</v>
      </c>
      <c r="B47" t="s">
        <v>4398</v>
      </c>
      <c r="C47" t="s">
        <v>10160</v>
      </c>
    </row>
    <row r="48" spans="1:3">
      <c r="A48">
        <v>47</v>
      </c>
      <c r="B48" t="s">
        <v>290</v>
      </c>
      <c r="C48" t="s">
        <v>10161</v>
      </c>
    </row>
    <row r="49" spans="1:3">
      <c r="A49">
        <v>48</v>
      </c>
      <c r="B49" t="s">
        <v>191</v>
      </c>
      <c r="C49" t="s">
        <v>10162</v>
      </c>
    </row>
    <row r="50" spans="1:3">
      <c r="A50">
        <v>49</v>
      </c>
      <c r="B50" t="s">
        <v>732</v>
      </c>
      <c r="C50" t="s">
        <v>10163</v>
      </c>
    </row>
    <row r="51" spans="1:3">
      <c r="A51">
        <v>50</v>
      </c>
      <c r="B51" t="s">
        <v>1016</v>
      </c>
      <c r="C51" t="s">
        <v>10164</v>
      </c>
    </row>
    <row r="52" spans="1:3">
      <c r="A52">
        <v>51</v>
      </c>
      <c r="B52" t="s">
        <v>2201</v>
      </c>
      <c r="C52" t="s">
        <v>10165</v>
      </c>
    </row>
    <row r="53" spans="1:3">
      <c r="A53">
        <v>52</v>
      </c>
      <c r="B53" t="s">
        <v>115</v>
      </c>
      <c r="C53" t="s">
        <v>10166</v>
      </c>
    </row>
    <row r="54" spans="1:3">
      <c r="A54">
        <v>53</v>
      </c>
      <c r="B54" t="s">
        <v>3620</v>
      </c>
      <c r="C54" t="s">
        <v>10167</v>
      </c>
    </row>
    <row r="55" spans="1:3">
      <c r="A55">
        <v>54</v>
      </c>
      <c r="B55" t="s">
        <v>2290</v>
      </c>
      <c r="C55" t="s">
        <v>10168</v>
      </c>
    </row>
    <row r="56" spans="1:3">
      <c r="A56">
        <v>55</v>
      </c>
      <c r="B56" t="s">
        <v>1153</v>
      </c>
      <c r="C56" t="s">
        <v>10169</v>
      </c>
    </row>
    <row r="57" spans="1:3">
      <c r="A57">
        <v>56</v>
      </c>
      <c r="B57" t="s">
        <v>1182</v>
      </c>
      <c r="C57" t="s">
        <v>10170</v>
      </c>
    </row>
    <row r="58" spans="1:3">
      <c r="A58">
        <v>57</v>
      </c>
      <c r="B58" t="s">
        <v>2985</v>
      </c>
      <c r="C58" t="s">
        <v>10171</v>
      </c>
    </row>
    <row r="59" spans="1:3">
      <c r="A59">
        <v>58</v>
      </c>
      <c r="B59" t="s">
        <v>823</v>
      </c>
      <c r="C59" t="s">
        <v>10172</v>
      </c>
    </row>
    <row r="60" spans="1:3">
      <c r="A60">
        <v>59</v>
      </c>
      <c r="B60" t="s">
        <v>3050</v>
      </c>
      <c r="C60" t="s">
        <v>10173</v>
      </c>
    </row>
    <row r="61" spans="1:3">
      <c r="A61">
        <v>60</v>
      </c>
      <c r="B61" t="s">
        <v>1453</v>
      </c>
      <c r="C61" t="s">
        <v>10174</v>
      </c>
    </row>
    <row r="62" spans="1:3">
      <c r="A62">
        <v>61</v>
      </c>
      <c r="B62" t="s">
        <v>491</v>
      </c>
      <c r="C62" t="s">
        <v>10175</v>
      </c>
    </row>
    <row r="63" spans="1:3">
      <c r="A63">
        <v>62</v>
      </c>
      <c r="B63" t="s">
        <v>3372</v>
      </c>
      <c r="C63" t="s">
        <v>10176</v>
      </c>
    </row>
    <row r="64" spans="1:3">
      <c r="A64">
        <v>63</v>
      </c>
      <c r="B64" t="s">
        <v>422</v>
      </c>
      <c r="C64" t="s">
        <v>10177</v>
      </c>
    </row>
    <row r="65" spans="1:3">
      <c r="A65">
        <v>64</v>
      </c>
      <c r="B65" t="s">
        <v>4165</v>
      </c>
      <c r="C65" t="s">
        <v>10178</v>
      </c>
    </row>
    <row r="66" spans="1:3">
      <c r="A66">
        <v>65</v>
      </c>
      <c r="B66" t="s">
        <v>836</v>
      </c>
      <c r="C66" t="s">
        <v>10179</v>
      </c>
    </row>
    <row r="67" spans="1:3">
      <c r="A67">
        <v>66</v>
      </c>
      <c r="B67" t="s">
        <v>220</v>
      </c>
      <c r="C67" t="s">
        <v>10180</v>
      </c>
    </row>
    <row r="68" spans="1:3">
      <c r="A68">
        <v>67</v>
      </c>
      <c r="B68" t="s">
        <v>489</v>
      </c>
      <c r="C68" t="s">
        <v>10181</v>
      </c>
    </row>
    <row r="69" spans="1:3">
      <c r="A69">
        <v>68</v>
      </c>
      <c r="B69" t="s">
        <v>1993</v>
      </c>
      <c r="C69" t="s">
        <v>10182</v>
      </c>
    </row>
    <row r="70" spans="1:3">
      <c r="A70">
        <v>69</v>
      </c>
      <c r="B70" t="s">
        <v>516</v>
      </c>
      <c r="C70" t="s">
        <v>10183</v>
      </c>
    </row>
    <row r="71" spans="1:3">
      <c r="A71">
        <v>70</v>
      </c>
      <c r="B71" t="s">
        <v>1641</v>
      </c>
      <c r="C71" t="s">
        <v>10184</v>
      </c>
    </row>
    <row r="72" spans="1:3">
      <c r="A72">
        <v>71</v>
      </c>
      <c r="B72" t="s">
        <v>4090</v>
      </c>
      <c r="C72" t="s">
        <v>10185</v>
      </c>
    </row>
    <row r="73" spans="1:3">
      <c r="A73">
        <v>72</v>
      </c>
      <c r="B73" t="s">
        <v>1711</v>
      </c>
      <c r="C73" t="s">
        <v>10186</v>
      </c>
    </row>
    <row r="74" spans="1:3">
      <c r="A74">
        <v>73</v>
      </c>
      <c r="B74" t="s">
        <v>425</v>
      </c>
      <c r="C74" t="s">
        <v>10187</v>
      </c>
    </row>
    <row r="75" spans="1:3">
      <c r="A75">
        <v>74</v>
      </c>
      <c r="B75" t="s">
        <v>1573</v>
      </c>
      <c r="C75" t="s">
        <v>10188</v>
      </c>
    </row>
    <row r="76" spans="1:3">
      <c r="A76">
        <v>75</v>
      </c>
      <c r="B76" t="s">
        <v>880</v>
      </c>
      <c r="C76" t="s">
        <v>10189</v>
      </c>
    </row>
    <row r="77" spans="1:3">
      <c r="A77">
        <v>76</v>
      </c>
      <c r="B77" t="s">
        <v>2728</v>
      </c>
      <c r="C77" t="s">
        <v>10190</v>
      </c>
    </row>
    <row r="78" spans="1:3">
      <c r="A78">
        <v>77</v>
      </c>
      <c r="B78" t="s">
        <v>2382</v>
      </c>
      <c r="C78" t="s">
        <v>10191</v>
      </c>
    </row>
    <row r="79" spans="1:3">
      <c r="A79">
        <v>78</v>
      </c>
      <c r="B79" t="s">
        <v>617</v>
      </c>
      <c r="C79" t="s">
        <v>10192</v>
      </c>
    </row>
    <row r="80" spans="1:3">
      <c r="A80">
        <v>79</v>
      </c>
      <c r="B80" t="s">
        <v>3743</v>
      </c>
      <c r="C80" t="s">
        <v>10193</v>
      </c>
    </row>
    <row r="81" spans="1:3">
      <c r="A81">
        <v>80</v>
      </c>
      <c r="B81" t="s">
        <v>4791</v>
      </c>
      <c r="C81" t="s">
        <v>10194</v>
      </c>
    </row>
    <row r="82" spans="1:3">
      <c r="A82">
        <v>81</v>
      </c>
      <c r="B82" t="s">
        <v>213</v>
      </c>
      <c r="C82" t="s">
        <v>10195</v>
      </c>
    </row>
    <row r="83" spans="1:3">
      <c r="A83">
        <v>82</v>
      </c>
      <c r="B83" t="s">
        <v>3447</v>
      </c>
      <c r="C83" t="s">
        <v>10196</v>
      </c>
    </row>
    <row r="84" spans="1:3">
      <c r="A84">
        <v>83</v>
      </c>
      <c r="B84" t="s">
        <v>2932</v>
      </c>
      <c r="C84" t="s">
        <v>10197</v>
      </c>
    </row>
    <row r="85" spans="1:3">
      <c r="A85">
        <v>84</v>
      </c>
      <c r="B85" t="s">
        <v>299</v>
      </c>
      <c r="C85" t="s">
        <v>10198</v>
      </c>
    </row>
    <row r="86" spans="1:3">
      <c r="A86">
        <v>85</v>
      </c>
      <c r="B86" t="s">
        <v>173</v>
      </c>
      <c r="C86" t="s">
        <v>10199</v>
      </c>
    </row>
    <row r="87" spans="1:3">
      <c r="A87">
        <v>86</v>
      </c>
      <c r="B87" t="s">
        <v>238</v>
      </c>
      <c r="C87" t="s">
        <v>10200</v>
      </c>
    </row>
    <row r="88" spans="1:3">
      <c r="A88">
        <v>87</v>
      </c>
      <c r="B88" t="s">
        <v>984</v>
      </c>
      <c r="C88" t="s">
        <v>10201</v>
      </c>
    </row>
    <row r="89" spans="1:3">
      <c r="A89">
        <v>88</v>
      </c>
      <c r="B89" t="s">
        <v>754</v>
      </c>
      <c r="C89" t="s">
        <v>10202</v>
      </c>
    </row>
    <row r="90" spans="1:3">
      <c r="A90">
        <v>89</v>
      </c>
      <c r="B90" t="s">
        <v>5536</v>
      </c>
      <c r="C90" t="s">
        <v>10203</v>
      </c>
    </row>
    <row r="91" spans="1:3">
      <c r="A91">
        <v>90</v>
      </c>
      <c r="B91" t="s">
        <v>3614</v>
      </c>
      <c r="C91" t="s">
        <v>10204</v>
      </c>
    </row>
    <row r="92" spans="1:3">
      <c r="A92">
        <v>91</v>
      </c>
      <c r="B92" t="s">
        <v>1273</v>
      </c>
      <c r="C92" t="s">
        <v>10205</v>
      </c>
    </row>
    <row r="93" spans="1:3">
      <c r="A93">
        <v>92</v>
      </c>
      <c r="B93" t="s">
        <v>1414</v>
      </c>
      <c r="C93" t="s">
        <v>10206</v>
      </c>
    </row>
    <row r="94" spans="1:3">
      <c r="A94">
        <v>93</v>
      </c>
      <c r="B94" t="s">
        <v>135</v>
      </c>
      <c r="C94" t="s">
        <v>10207</v>
      </c>
    </row>
    <row r="95" spans="1:3">
      <c r="A95">
        <v>94</v>
      </c>
      <c r="B95" t="s">
        <v>1313</v>
      </c>
      <c r="C95" t="s">
        <v>10208</v>
      </c>
    </row>
    <row r="96" spans="1:3">
      <c r="A96">
        <v>95</v>
      </c>
      <c r="B96" t="s">
        <v>48</v>
      </c>
      <c r="C96" t="s">
        <v>10209</v>
      </c>
    </row>
    <row r="97" spans="1:3">
      <c r="A97">
        <v>96</v>
      </c>
      <c r="B97" t="s">
        <v>349</v>
      </c>
      <c r="C97" t="s">
        <v>10210</v>
      </c>
    </row>
    <row r="98" spans="1:3">
      <c r="A98">
        <v>97</v>
      </c>
      <c r="B98" t="s">
        <v>2726</v>
      </c>
      <c r="C98" t="s">
        <v>10211</v>
      </c>
    </row>
    <row r="99" spans="1:3">
      <c r="A99">
        <v>98</v>
      </c>
      <c r="B99" t="s">
        <v>527</v>
      </c>
      <c r="C99" t="s">
        <v>10212</v>
      </c>
    </row>
    <row r="100" spans="1:3">
      <c r="A100">
        <v>99</v>
      </c>
      <c r="B100" t="s">
        <v>798</v>
      </c>
      <c r="C100" t="s">
        <v>10213</v>
      </c>
    </row>
    <row r="101" spans="1:3">
      <c r="A101">
        <v>100</v>
      </c>
      <c r="B101" t="s">
        <v>680</v>
      </c>
      <c r="C101" t="s">
        <v>10214</v>
      </c>
    </row>
    <row r="102" spans="1:3">
      <c r="A102">
        <v>101</v>
      </c>
      <c r="B102" t="s">
        <v>741</v>
      </c>
      <c r="C102" t="s">
        <v>10215</v>
      </c>
    </row>
    <row r="103" spans="1:3">
      <c r="A103">
        <v>102</v>
      </c>
      <c r="B103" t="s">
        <v>1094</v>
      </c>
      <c r="C103" t="s">
        <v>10216</v>
      </c>
    </row>
    <row r="104" spans="1:3">
      <c r="A104">
        <v>103</v>
      </c>
      <c r="B104" t="s">
        <v>5588</v>
      </c>
      <c r="C104" t="s">
        <v>10217</v>
      </c>
    </row>
    <row r="105" spans="1:3">
      <c r="A105">
        <v>104</v>
      </c>
      <c r="B105" t="s">
        <v>623</v>
      </c>
      <c r="C105" t="s">
        <v>10218</v>
      </c>
    </row>
    <row r="106" spans="1:3">
      <c r="A106">
        <v>105</v>
      </c>
      <c r="B106" t="s">
        <v>5141</v>
      </c>
      <c r="C106" t="s">
        <v>10219</v>
      </c>
    </row>
    <row r="107" spans="1:3">
      <c r="A107">
        <v>106</v>
      </c>
      <c r="B107" t="s">
        <v>2730</v>
      </c>
      <c r="C107" t="s">
        <v>10220</v>
      </c>
    </row>
    <row r="108" spans="1:3">
      <c r="A108">
        <v>107</v>
      </c>
      <c r="B108" t="s">
        <v>1281</v>
      </c>
      <c r="C108" t="s">
        <v>10221</v>
      </c>
    </row>
    <row r="109" spans="1:3">
      <c r="A109">
        <v>108</v>
      </c>
      <c r="B109" t="s">
        <v>1278</v>
      </c>
      <c r="C109" t="s">
        <v>10222</v>
      </c>
    </row>
    <row r="110" spans="1:3">
      <c r="A110">
        <v>109</v>
      </c>
      <c r="B110" t="s">
        <v>3214</v>
      </c>
      <c r="C110" t="s">
        <v>10223</v>
      </c>
    </row>
    <row r="111" spans="1:3">
      <c r="A111">
        <v>110</v>
      </c>
      <c r="B111" t="s">
        <v>4071</v>
      </c>
      <c r="C111" t="s">
        <v>10224</v>
      </c>
    </row>
    <row r="112" spans="1:3">
      <c r="A112">
        <v>111</v>
      </c>
      <c r="B112" t="s">
        <v>2059</v>
      </c>
      <c r="C112" t="s">
        <v>10225</v>
      </c>
    </row>
    <row r="113" spans="1:3">
      <c r="A113">
        <v>112</v>
      </c>
      <c r="B113" t="s">
        <v>588</v>
      </c>
      <c r="C113" t="s">
        <v>10226</v>
      </c>
    </row>
    <row r="114" spans="1:3">
      <c r="A114">
        <v>113</v>
      </c>
      <c r="B114" t="s">
        <v>99</v>
      </c>
      <c r="C114" t="s">
        <v>10227</v>
      </c>
    </row>
    <row r="115" spans="1:3">
      <c r="A115">
        <v>114</v>
      </c>
      <c r="B115" t="s">
        <v>803</v>
      </c>
      <c r="C115" t="s">
        <v>10228</v>
      </c>
    </row>
    <row r="116" spans="1:3">
      <c r="A116">
        <v>115</v>
      </c>
      <c r="B116" t="s">
        <v>2469</v>
      </c>
      <c r="C116" t="s">
        <v>10229</v>
      </c>
    </row>
    <row r="117" spans="1:3">
      <c r="A117">
        <v>116</v>
      </c>
      <c r="B117" t="s">
        <v>1250</v>
      </c>
      <c r="C117" t="s">
        <v>10230</v>
      </c>
    </row>
    <row r="118" spans="1:3">
      <c r="A118">
        <v>117</v>
      </c>
      <c r="B118" t="s">
        <v>3964</v>
      </c>
      <c r="C118" t="s">
        <v>10231</v>
      </c>
    </row>
    <row r="119" spans="1:3">
      <c r="A119">
        <v>118</v>
      </c>
      <c r="B119" t="s">
        <v>160</v>
      </c>
      <c r="C119" t="s">
        <v>10232</v>
      </c>
    </row>
    <row r="120" spans="1:3">
      <c r="A120">
        <v>119</v>
      </c>
      <c r="B120" t="s">
        <v>3059</v>
      </c>
      <c r="C120" t="s">
        <v>10233</v>
      </c>
    </row>
    <row r="121" spans="1:3">
      <c r="A121">
        <v>120</v>
      </c>
      <c r="B121" t="s">
        <v>366</v>
      </c>
      <c r="C121" t="s">
        <v>10234</v>
      </c>
    </row>
    <row r="122" spans="1:3">
      <c r="A122">
        <v>121</v>
      </c>
      <c r="B122" t="s">
        <v>60</v>
      </c>
      <c r="C122" t="s">
        <v>10235</v>
      </c>
    </row>
    <row r="123" spans="1:3">
      <c r="A123">
        <v>122</v>
      </c>
      <c r="B123" t="s">
        <v>2220</v>
      </c>
      <c r="C123" t="s">
        <v>10236</v>
      </c>
    </row>
    <row r="124" spans="1:3">
      <c r="A124">
        <v>123</v>
      </c>
      <c r="B124" t="s">
        <v>1812</v>
      </c>
      <c r="C124" t="s">
        <v>10237</v>
      </c>
    </row>
    <row r="125" spans="1:3">
      <c r="A125">
        <v>124</v>
      </c>
      <c r="B125" t="s">
        <v>1998</v>
      </c>
      <c r="C125" t="s">
        <v>10238</v>
      </c>
    </row>
    <row r="126" spans="1:3">
      <c r="A126">
        <v>125</v>
      </c>
      <c r="B126" t="s">
        <v>1460</v>
      </c>
      <c r="C126" t="s">
        <v>10239</v>
      </c>
    </row>
    <row r="127" spans="1:3">
      <c r="A127">
        <v>126</v>
      </c>
      <c r="B127" t="s">
        <v>1891</v>
      </c>
      <c r="C127" t="s">
        <v>10240</v>
      </c>
    </row>
    <row r="128" spans="1:3">
      <c r="A128">
        <v>127</v>
      </c>
      <c r="B128" t="s">
        <v>418</v>
      </c>
      <c r="C128" t="s">
        <v>10241</v>
      </c>
    </row>
    <row r="129" spans="1:3">
      <c r="A129">
        <v>128</v>
      </c>
      <c r="B129" t="s">
        <v>597</v>
      </c>
      <c r="C129" t="s">
        <v>10242</v>
      </c>
    </row>
    <row r="130" spans="1:3">
      <c r="A130">
        <v>129</v>
      </c>
      <c r="B130" t="s">
        <v>4661</v>
      </c>
      <c r="C130" t="s">
        <v>10243</v>
      </c>
    </row>
    <row r="131" spans="1:3">
      <c r="A131">
        <v>130</v>
      </c>
      <c r="B131" t="s">
        <v>627</v>
      </c>
      <c r="C131" t="s">
        <v>10244</v>
      </c>
    </row>
    <row r="132" spans="1:3">
      <c r="A132">
        <v>131</v>
      </c>
      <c r="B132" t="s">
        <v>45</v>
      </c>
      <c r="C132" t="s">
        <v>10245</v>
      </c>
    </row>
    <row r="133" spans="1:3">
      <c r="A133">
        <v>132</v>
      </c>
      <c r="B133" t="s">
        <v>3080</v>
      </c>
      <c r="C133" t="s">
        <v>10246</v>
      </c>
    </row>
    <row r="134" spans="1:3">
      <c r="A134">
        <v>133</v>
      </c>
      <c r="B134" t="s">
        <v>6131</v>
      </c>
      <c r="C134" t="s">
        <v>10247</v>
      </c>
    </row>
    <row r="135" spans="1:3">
      <c r="A135">
        <v>134</v>
      </c>
      <c r="B135" t="s">
        <v>1841</v>
      </c>
      <c r="C135" t="s">
        <v>10248</v>
      </c>
    </row>
    <row r="136" spans="1:3">
      <c r="A136">
        <v>135</v>
      </c>
      <c r="B136" t="s">
        <v>2795</v>
      </c>
      <c r="C136" t="s">
        <v>10249</v>
      </c>
    </row>
    <row r="137" spans="1:3">
      <c r="A137">
        <v>136</v>
      </c>
      <c r="B137" t="s">
        <v>2073</v>
      </c>
      <c r="C137" t="s">
        <v>10250</v>
      </c>
    </row>
    <row r="138" spans="1:3">
      <c r="A138">
        <v>137</v>
      </c>
      <c r="B138" t="s">
        <v>2349</v>
      </c>
      <c r="C138" t="s">
        <v>10251</v>
      </c>
    </row>
    <row r="139" spans="1:3">
      <c r="A139">
        <v>138</v>
      </c>
      <c r="B139" t="s">
        <v>1318</v>
      </c>
      <c r="C139" t="s">
        <v>10252</v>
      </c>
    </row>
    <row r="140" spans="1:3">
      <c r="A140">
        <v>139</v>
      </c>
      <c r="B140" t="s">
        <v>103</v>
      </c>
      <c r="C140" t="s">
        <v>10253</v>
      </c>
    </row>
    <row r="141" spans="1:3">
      <c r="A141">
        <v>140</v>
      </c>
      <c r="B141" t="s">
        <v>5258</v>
      </c>
      <c r="C141" t="s">
        <v>10254</v>
      </c>
    </row>
    <row r="142" spans="1:3">
      <c r="A142">
        <v>141</v>
      </c>
      <c r="B142" t="s">
        <v>907</v>
      </c>
      <c r="C142" t="s">
        <v>10255</v>
      </c>
    </row>
    <row r="143" spans="1:3">
      <c r="A143">
        <v>142</v>
      </c>
      <c r="B143" t="s">
        <v>3308</v>
      </c>
      <c r="C143" t="s">
        <v>10256</v>
      </c>
    </row>
    <row r="144" spans="1:3">
      <c r="A144">
        <v>143</v>
      </c>
      <c r="B144" t="s">
        <v>729</v>
      </c>
      <c r="C144" t="s">
        <v>10257</v>
      </c>
    </row>
    <row r="145" spans="1:3">
      <c r="A145">
        <v>144</v>
      </c>
      <c r="B145" t="s">
        <v>1024</v>
      </c>
      <c r="C145" t="s">
        <v>10258</v>
      </c>
    </row>
    <row r="146" spans="1:3">
      <c r="A146">
        <v>145</v>
      </c>
      <c r="B146" t="s">
        <v>1443</v>
      </c>
      <c r="C146" t="s">
        <v>10259</v>
      </c>
    </row>
    <row r="147" spans="1:3">
      <c r="A147">
        <v>146</v>
      </c>
      <c r="B147" t="s">
        <v>1350</v>
      </c>
      <c r="C147" t="s">
        <v>10260</v>
      </c>
    </row>
    <row r="148" spans="1:3">
      <c r="A148">
        <v>147</v>
      </c>
      <c r="B148" t="s">
        <v>1417</v>
      </c>
      <c r="C148" t="s">
        <v>10261</v>
      </c>
    </row>
    <row r="149" spans="1:3">
      <c r="A149">
        <v>148</v>
      </c>
      <c r="B149" t="s">
        <v>2035</v>
      </c>
      <c r="C149" t="s">
        <v>10262</v>
      </c>
    </row>
    <row r="150" spans="1:3">
      <c r="A150">
        <v>149</v>
      </c>
      <c r="B150" t="s">
        <v>3712</v>
      </c>
      <c r="C150" t="s">
        <v>10263</v>
      </c>
    </row>
    <row r="151" spans="1:3">
      <c r="A151">
        <v>150</v>
      </c>
      <c r="B151" t="s">
        <v>751</v>
      </c>
      <c r="C151" t="s">
        <v>10264</v>
      </c>
    </row>
    <row r="152" spans="1:3">
      <c r="A152">
        <v>151</v>
      </c>
      <c r="B152" t="s">
        <v>938</v>
      </c>
      <c r="C152" t="s">
        <v>10265</v>
      </c>
    </row>
    <row r="153" spans="1:3">
      <c r="A153">
        <v>152</v>
      </c>
      <c r="B153" t="s">
        <v>2048</v>
      </c>
      <c r="C153" t="s">
        <v>10266</v>
      </c>
    </row>
    <row r="154" spans="1:3">
      <c r="A154">
        <v>153</v>
      </c>
      <c r="B154" t="s">
        <v>1898</v>
      </c>
      <c r="C154" t="s">
        <v>10267</v>
      </c>
    </row>
    <row r="155" spans="1:3">
      <c r="A155">
        <v>154</v>
      </c>
      <c r="B155" t="s">
        <v>2543</v>
      </c>
      <c r="C155" t="s">
        <v>10268</v>
      </c>
    </row>
    <row r="156" spans="1:3">
      <c r="A156">
        <v>155</v>
      </c>
      <c r="B156" t="s">
        <v>314</v>
      </c>
      <c r="C156" t="s">
        <v>10269</v>
      </c>
    </row>
    <row r="157" spans="1:3">
      <c r="A157">
        <v>156</v>
      </c>
      <c r="B157" t="s">
        <v>460</v>
      </c>
      <c r="C157" t="s">
        <v>10270</v>
      </c>
    </row>
    <row r="158" spans="1:3">
      <c r="A158">
        <v>157</v>
      </c>
      <c r="B158" t="s">
        <v>2759</v>
      </c>
      <c r="C158" t="s">
        <v>10271</v>
      </c>
    </row>
    <row r="159" spans="1:3">
      <c r="A159">
        <v>158</v>
      </c>
      <c r="B159" t="s">
        <v>2617</v>
      </c>
      <c r="C159" t="s">
        <v>10272</v>
      </c>
    </row>
    <row r="160" spans="1:3">
      <c r="A160">
        <v>159</v>
      </c>
      <c r="B160" t="s">
        <v>295</v>
      </c>
      <c r="C160" t="s">
        <v>10273</v>
      </c>
    </row>
    <row r="161" spans="1:3">
      <c r="A161">
        <v>160</v>
      </c>
      <c r="B161" t="s">
        <v>1285</v>
      </c>
      <c r="C161" t="s">
        <v>10274</v>
      </c>
    </row>
    <row r="162" spans="1:3">
      <c r="A162">
        <v>161</v>
      </c>
      <c r="B162" t="s">
        <v>446</v>
      </c>
      <c r="C162" t="s">
        <v>10275</v>
      </c>
    </row>
    <row r="163" spans="1:3">
      <c r="A163">
        <v>162</v>
      </c>
      <c r="B163" t="s">
        <v>5725</v>
      </c>
      <c r="C163" t="s">
        <v>10276</v>
      </c>
    </row>
    <row r="164" spans="1:3">
      <c r="A164">
        <v>163</v>
      </c>
      <c r="B164" t="s">
        <v>441</v>
      </c>
      <c r="C164" t="s">
        <v>10277</v>
      </c>
    </row>
    <row r="165" spans="1:3">
      <c r="A165">
        <v>164</v>
      </c>
      <c r="B165" t="s">
        <v>867</v>
      </c>
      <c r="C165" t="s">
        <v>10278</v>
      </c>
    </row>
    <row r="166" spans="1:3">
      <c r="A166">
        <v>165</v>
      </c>
      <c r="B166" t="s">
        <v>402</v>
      </c>
      <c r="C166" t="s">
        <v>10279</v>
      </c>
    </row>
    <row r="167" spans="1:3">
      <c r="A167">
        <v>166</v>
      </c>
      <c r="B167" t="s">
        <v>2067</v>
      </c>
      <c r="C167" t="s">
        <v>10280</v>
      </c>
    </row>
    <row r="168" spans="1:3">
      <c r="A168">
        <v>167</v>
      </c>
      <c r="B168" t="s">
        <v>592</v>
      </c>
      <c r="C168" t="s">
        <v>10281</v>
      </c>
    </row>
    <row r="169" spans="1:3">
      <c r="A169">
        <v>168</v>
      </c>
      <c r="B169" t="s">
        <v>154</v>
      </c>
      <c r="C169" t="s">
        <v>10282</v>
      </c>
    </row>
    <row r="170" spans="1:3">
      <c r="A170">
        <v>169</v>
      </c>
      <c r="B170" t="s">
        <v>578</v>
      </c>
      <c r="C170" t="s">
        <v>10283</v>
      </c>
    </row>
    <row r="171" spans="1:3">
      <c r="A171">
        <v>170</v>
      </c>
      <c r="B171" t="s">
        <v>1501</v>
      </c>
      <c r="C171" t="s">
        <v>10284</v>
      </c>
    </row>
    <row r="172" spans="1:3">
      <c r="A172">
        <v>171</v>
      </c>
      <c r="B172" t="s">
        <v>3004</v>
      </c>
      <c r="C172" t="s">
        <v>10285</v>
      </c>
    </row>
    <row r="173" spans="1:3">
      <c r="A173">
        <v>172</v>
      </c>
      <c r="B173" t="s">
        <v>2079</v>
      </c>
      <c r="C173" t="s">
        <v>10286</v>
      </c>
    </row>
    <row r="174" spans="1:3">
      <c r="A174">
        <v>173</v>
      </c>
      <c r="B174" t="s">
        <v>1746</v>
      </c>
      <c r="C174" t="s">
        <v>10287</v>
      </c>
    </row>
    <row r="175" spans="1:3">
      <c r="A175">
        <v>174</v>
      </c>
      <c r="B175" t="s">
        <v>1851</v>
      </c>
      <c r="C175" t="s">
        <v>10288</v>
      </c>
    </row>
    <row r="176" spans="1:3">
      <c r="A176">
        <v>175</v>
      </c>
      <c r="B176" t="s">
        <v>3086</v>
      </c>
      <c r="C176" t="s">
        <v>10289</v>
      </c>
    </row>
    <row r="177" spans="1:3">
      <c r="A177">
        <v>176</v>
      </c>
      <c r="B177" t="s">
        <v>1543</v>
      </c>
      <c r="C177" t="s">
        <v>10290</v>
      </c>
    </row>
    <row r="178" spans="1:3">
      <c r="A178">
        <v>177</v>
      </c>
      <c r="B178" t="s">
        <v>884</v>
      </c>
      <c r="C178" t="s">
        <v>10291</v>
      </c>
    </row>
    <row r="179" spans="1:3">
      <c r="A179">
        <v>178</v>
      </c>
      <c r="B179" t="s">
        <v>3360</v>
      </c>
      <c r="C179" t="s">
        <v>10292</v>
      </c>
    </row>
    <row r="180" spans="1:3">
      <c r="A180">
        <v>179</v>
      </c>
      <c r="B180" t="s">
        <v>2798</v>
      </c>
      <c r="C180" t="s">
        <v>10293</v>
      </c>
    </row>
    <row r="181" spans="1:3">
      <c r="A181">
        <v>180</v>
      </c>
      <c r="B181" t="s">
        <v>767</v>
      </c>
      <c r="C181" t="s">
        <v>10294</v>
      </c>
    </row>
    <row r="182" spans="1:3">
      <c r="A182">
        <v>181</v>
      </c>
      <c r="B182" t="s">
        <v>3628</v>
      </c>
      <c r="C182" t="s">
        <v>10295</v>
      </c>
    </row>
    <row r="183" spans="1:3">
      <c r="A183">
        <v>182</v>
      </c>
      <c r="B183" t="s">
        <v>2042</v>
      </c>
      <c r="C183" t="s">
        <v>10296</v>
      </c>
    </row>
    <row r="184" spans="1:3">
      <c r="A184">
        <v>183</v>
      </c>
      <c r="B184" t="s">
        <v>1283</v>
      </c>
      <c r="C184" t="s">
        <v>10297</v>
      </c>
    </row>
    <row r="185" spans="1:3">
      <c r="A185">
        <v>184</v>
      </c>
      <c r="B185" t="s">
        <v>3883</v>
      </c>
      <c r="C185" t="s">
        <v>10298</v>
      </c>
    </row>
    <row r="186" spans="1:3">
      <c r="A186">
        <v>185</v>
      </c>
      <c r="B186" t="s">
        <v>1975</v>
      </c>
      <c r="C186" t="s">
        <v>10299</v>
      </c>
    </row>
    <row r="187" spans="1:3">
      <c r="A187">
        <v>186</v>
      </c>
      <c r="B187" t="s">
        <v>4605</v>
      </c>
      <c r="C187" t="s">
        <v>10300</v>
      </c>
    </row>
    <row r="188" spans="1:3">
      <c r="A188">
        <v>187</v>
      </c>
      <c r="B188" t="s">
        <v>2116</v>
      </c>
      <c r="C188" t="s">
        <v>10301</v>
      </c>
    </row>
    <row r="189" spans="1:3">
      <c r="A189">
        <v>188</v>
      </c>
      <c r="B189" t="s">
        <v>223</v>
      </c>
      <c r="C189" t="s">
        <v>10302</v>
      </c>
    </row>
    <row r="190" spans="1:3">
      <c r="A190">
        <v>189</v>
      </c>
      <c r="B190" t="s">
        <v>3027</v>
      </c>
      <c r="C190" t="s">
        <v>10303</v>
      </c>
    </row>
    <row r="191" spans="1:3">
      <c r="A191">
        <v>190</v>
      </c>
      <c r="B191" t="s">
        <v>3243</v>
      </c>
      <c r="C191" t="s">
        <v>10304</v>
      </c>
    </row>
    <row r="192" spans="1:3">
      <c r="A192">
        <v>191</v>
      </c>
      <c r="B192" t="s">
        <v>1171</v>
      </c>
      <c r="C192" t="s">
        <v>10305</v>
      </c>
    </row>
    <row r="193" spans="1:3">
      <c r="A193">
        <v>192</v>
      </c>
      <c r="B193" t="s">
        <v>1270</v>
      </c>
      <c r="C193" t="s">
        <v>10306</v>
      </c>
    </row>
    <row r="194" spans="1:3">
      <c r="A194">
        <v>193</v>
      </c>
      <c r="B194" t="s">
        <v>3115</v>
      </c>
      <c r="C194" t="s">
        <v>10307</v>
      </c>
    </row>
    <row r="195" spans="1:3">
      <c r="A195">
        <v>194</v>
      </c>
      <c r="B195" t="s">
        <v>1628</v>
      </c>
      <c r="C195" t="s">
        <v>10308</v>
      </c>
    </row>
    <row r="196" spans="1:3">
      <c r="A196">
        <v>195</v>
      </c>
      <c r="B196" t="s">
        <v>611</v>
      </c>
      <c r="C196" t="s">
        <v>10309</v>
      </c>
    </row>
    <row r="197" spans="1:3">
      <c r="A197">
        <v>196</v>
      </c>
      <c r="B197" t="s">
        <v>1773</v>
      </c>
      <c r="C197" t="s">
        <v>10310</v>
      </c>
    </row>
    <row r="198" spans="1:3">
      <c r="A198">
        <v>197</v>
      </c>
      <c r="B198" t="s">
        <v>4451</v>
      </c>
      <c r="C198" t="s">
        <v>10311</v>
      </c>
    </row>
    <row r="199" spans="1:3">
      <c r="A199">
        <v>198</v>
      </c>
      <c r="B199" t="s">
        <v>967</v>
      </c>
      <c r="C199" t="s">
        <v>10312</v>
      </c>
    </row>
    <row r="200" spans="1:3">
      <c r="A200">
        <v>199</v>
      </c>
      <c r="B200" t="s">
        <v>2428</v>
      </c>
      <c r="C200" t="s">
        <v>10313</v>
      </c>
    </row>
    <row r="201" spans="1:3">
      <c r="A201">
        <v>200</v>
      </c>
      <c r="B201" t="s">
        <v>829</v>
      </c>
      <c r="C201" t="s">
        <v>10314</v>
      </c>
    </row>
    <row r="202" spans="1:3">
      <c r="A202">
        <v>201</v>
      </c>
      <c r="B202" t="s">
        <v>1029</v>
      </c>
      <c r="C202" t="s">
        <v>10315</v>
      </c>
    </row>
    <row r="203" spans="1:3">
      <c r="A203">
        <v>202</v>
      </c>
      <c r="B203" t="s">
        <v>924</v>
      </c>
      <c r="C203" t="s">
        <v>10316</v>
      </c>
    </row>
    <row r="204" spans="1:3">
      <c r="A204">
        <v>203</v>
      </c>
      <c r="B204" t="s">
        <v>269</v>
      </c>
      <c r="C204" t="s">
        <v>10317</v>
      </c>
    </row>
    <row r="205" spans="1:3">
      <c r="A205">
        <v>204</v>
      </c>
      <c r="B205" t="s">
        <v>276</v>
      </c>
      <c r="C205" t="s">
        <v>10318</v>
      </c>
    </row>
    <row r="206" spans="1:3">
      <c r="A206">
        <v>205</v>
      </c>
      <c r="B206" t="s">
        <v>2354</v>
      </c>
      <c r="C206" t="s">
        <v>10319</v>
      </c>
    </row>
    <row r="207" spans="1:3">
      <c r="A207">
        <v>206</v>
      </c>
      <c r="B207" t="s">
        <v>2055</v>
      </c>
      <c r="C207" t="s">
        <v>10320</v>
      </c>
    </row>
    <row r="208" spans="1:3">
      <c r="A208">
        <v>207</v>
      </c>
      <c r="B208" t="s">
        <v>1701</v>
      </c>
      <c r="C208" t="s">
        <v>10321</v>
      </c>
    </row>
    <row r="209" spans="1:3">
      <c r="A209">
        <v>208</v>
      </c>
      <c r="B209" t="s">
        <v>1881</v>
      </c>
      <c r="C209" t="s">
        <v>10322</v>
      </c>
    </row>
    <row r="210" spans="1:3">
      <c r="A210">
        <v>209</v>
      </c>
      <c r="B210" t="s">
        <v>112</v>
      </c>
      <c r="C210" t="s">
        <v>10323</v>
      </c>
    </row>
    <row r="211" spans="1:3">
      <c r="A211">
        <v>210</v>
      </c>
      <c r="B211" t="s">
        <v>2379</v>
      </c>
      <c r="C211" t="s">
        <v>10324</v>
      </c>
    </row>
    <row r="212" spans="1:3">
      <c r="A212">
        <v>211</v>
      </c>
      <c r="B212" t="s">
        <v>2517</v>
      </c>
      <c r="C212" t="s">
        <v>10325</v>
      </c>
    </row>
    <row r="213" spans="1:3">
      <c r="A213">
        <v>212</v>
      </c>
      <c r="B213" t="s">
        <v>463</v>
      </c>
      <c r="C213" t="s">
        <v>10326</v>
      </c>
    </row>
    <row r="214" spans="1:3">
      <c r="A214">
        <v>213</v>
      </c>
      <c r="B214" t="s">
        <v>328</v>
      </c>
      <c r="C214" t="s">
        <v>10327</v>
      </c>
    </row>
    <row r="215" spans="1:3">
      <c r="A215">
        <v>214</v>
      </c>
      <c r="B215" t="s">
        <v>201</v>
      </c>
      <c r="C215" t="s">
        <v>10328</v>
      </c>
    </row>
    <row r="216" spans="1:3">
      <c r="A216">
        <v>215</v>
      </c>
      <c r="B216" t="s">
        <v>953</v>
      </c>
      <c r="C216" t="s">
        <v>10329</v>
      </c>
    </row>
    <row r="217" spans="1:3">
      <c r="A217">
        <v>216</v>
      </c>
      <c r="B217" t="s">
        <v>4130</v>
      </c>
      <c r="C217" t="s">
        <v>10330</v>
      </c>
    </row>
    <row r="218" spans="1:3">
      <c r="A218">
        <v>217</v>
      </c>
      <c r="B218" t="s">
        <v>1097</v>
      </c>
      <c r="C218" t="s">
        <v>10331</v>
      </c>
    </row>
    <row r="219" spans="1:3">
      <c r="A219">
        <v>218</v>
      </c>
      <c r="B219" t="s">
        <v>910</v>
      </c>
      <c r="C219" t="s">
        <v>10332</v>
      </c>
    </row>
    <row r="220" spans="1:3">
      <c r="A220">
        <v>219</v>
      </c>
      <c r="B220" t="s">
        <v>975</v>
      </c>
      <c r="C220" t="s">
        <v>10333</v>
      </c>
    </row>
    <row r="221" spans="1:3">
      <c r="A221">
        <v>220</v>
      </c>
      <c r="B221" t="s">
        <v>1905</v>
      </c>
      <c r="C221" t="s">
        <v>10334</v>
      </c>
    </row>
    <row r="222" spans="1:3">
      <c r="A222">
        <v>221</v>
      </c>
      <c r="B222" t="s">
        <v>1648</v>
      </c>
      <c r="C222" t="s">
        <v>10335</v>
      </c>
    </row>
    <row r="223" spans="1:3">
      <c r="A223">
        <v>222</v>
      </c>
      <c r="B223" t="s">
        <v>1068</v>
      </c>
      <c r="C223" t="s">
        <v>10336</v>
      </c>
    </row>
    <row r="224" spans="1:3">
      <c r="A224">
        <v>223</v>
      </c>
      <c r="B224" t="s">
        <v>2509</v>
      </c>
      <c r="C224" t="s">
        <v>10337</v>
      </c>
    </row>
    <row r="225" spans="1:3">
      <c r="A225">
        <v>224</v>
      </c>
      <c r="B225" t="s">
        <v>2514</v>
      </c>
      <c r="C225" t="s">
        <v>10338</v>
      </c>
    </row>
    <row r="226" spans="1:3">
      <c r="A226">
        <v>225</v>
      </c>
      <c r="B226" t="s">
        <v>620</v>
      </c>
      <c r="C226" t="s">
        <v>10339</v>
      </c>
    </row>
    <row r="227" spans="1:3">
      <c r="A227">
        <v>226</v>
      </c>
      <c r="B227" t="s">
        <v>1965</v>
      </c>
      <c r="C227" t="s">
        <v>10340</v>
      </c>
    </row>
    <row r="228" spans="1:3">
      <c r="A228">
        <v>227</v>
      </c>
      <c r="B228" t="s">
        <v>63</v>
      </c>
      <c r="C228" t="s">
        <v>10341</v>
      </c>
    </row>
    <row r="229" spans="1:3">
      <c r="A229">
        <v>228</v>
      </c>
      <c r="B229" t="s">
        <v>1578</v>
      </c>
      <c r="C229" t="s">
        <v>10342</v>
      </c>
    </row>
    <row r="230" spans="1:3">
      <c r="A230">
        <v>229</v>
      </c>
      <c r="B230" t="s">
        <v>2400</v>
      </c>
      <c r="C230" t="s">
        <v>10343</v>
      </c>
    </row>
    <row r="231" spans="1:3">
      <c r="A231">
        <v>230</v>
      </c>
      <c r="B231" t="s">
        <v>664</v>
      </c>
      <c r="C231" t="s">
        <v>10344</v>
      </c>
    </row>
    <row r="232" spans="1:3">
      <c r="A232">
        <v>231</v>
      </c>
      <c r="B232" t="s">
        <v>2256</v>
      </c>
      <c r="C232" t="s">
        <v>10345</v>
      </c>
    </row>
    <row r="233" spans="1:3">
      <c r="A233">
        <v>232</v>
      </c>
      <c r="B233" t="s">
        <v>807</v>
      </c>
      <c r="C233" t="s">
        <v>10346</v>
      </c>
    </row>
    <row r="234" spans="1:3">
      <c r="A234">
        <v>233</v>
      </c>
      <c r="B234" t="s">
        <v>2021</v>
      </c>
      <c r="C234" t="s">
        <v>10347</v>
      </c>
    </row>
    <row r="235" spans="1:3">
      <c r="A235">
        <v>234</v>
      </c>
      <c r="B235" t="s">
        <v>1420</v>
      </c>
      <c r="C235" t="s">
        <v>10348</v>
      </c>
    </row>
    <row r="236" spans="1:3">
      <c r="A236">
        <v>235</v>
      </c>
      <c r="B236" t="s">
        <v>4533</v>
      </c>
      <c r="C236" t="s">
        <v>10349</v>
      </c>
    </row>
    <row r="237" spans="1:3">
      <c r="A237">
        <v>236</v>
      </c>
      <c r="B237" t="s">
        <v>692</v>
      </c>
      <c r="C237" t="s">
        <v>10350</v>
      </c>
    </row>
    <row r="238" spans="1:3">
      <c r="A238">
        <v>237</v>
      </c>
      <c r="B238" t="s">
        <v>226</v>
      </c>
      <c r="C238" t="s">
        <v>10351</v>
      </c>
    </row>
    <row r="239" spans="1:3">
      <c r="A239">
        <v>238</v>
      </c>
      <c r="B239" t="s">
        <v>1063</v>
      </c>
      <c r="C239" t="s">
        <v>10352</v>
      </c>
    </row>
    <row r="240" spans="1:3">
      <c r="A240">
        <v>239</v>
      </c>
      <c r="B240" t="s">
        <v>3020</v>
      </c>
      <c r="C240" t="s">
        <v>10353</v>
      </c>
    </row>
    <row r="241" spans="1:3">
      <c r="A241">
        <v>240</v>
      </c>
      <c r="B241" t="s">
        <v>383</v>
      </c>
      <c r="C241" t="s">
        <v>10354</v>
      </c>
    </row>
    <row r="242" spans="1:3">
      <c r="A242">
        <v>241</v>
      </c>
      <c r="B242" t="s">
        <v>480</v>
      </c>
      <c r="C242" t="s">
        <v>10355</v>
      </c>
    </row>
    <row r="243" spans="1:3">
      <c r="A243">
        <v>242</v>
      </c>
      <c r="B243" t="s">
        <v>139</v>
      </c>
      <c r="C243" t="s">
        <v>10356</v>
      </c>
    </row>
    <row r="244" spans="1:3">
      <c r="A244">
        <v>243</v>
      </c>
      <c r="B244" t="s">
        <v>1186</v>
      </c>
      <c r="C244" t="s">
        <v>10357</v>
      </c>
    </row>
    <row r="245" spans="1:3">
      <c r="A245">
        <v>244</v>
      </c>
      <c r="B245" t="s">
        <v>1289</v>
      </c>
      <c r="C245" t="s">
        <v>10358</v>
      </c>
    </row>
    <row r="246" spans="1:3">
      <c r="A246">
        <v>245</v>
      </c>
      <c r="B246" t="s">
        <v>1485</v>
      </c>
      <c r="C246" t="s">
        <v>10359</v>
      </c>
    </row>
    <row r="247" spans="1:3">
      <c r="A247">
        <v>246</v>
      </c>
      <c r="B247" t="s">
        <v>1304</v>
      </c>
      <c r="C247" t="s">
        <v>10360</v>
      </c>
    </row>
    <row r="248" spans="1:3">
      <c r="A248">
        <v>247</v>
      </c>
      <c r="B248" t="s">
        <v>2207</v>
      </c>
      <c r="C248" t="s">
        <v>10361</v>
      </c>
    </row>
    <row r="249" spans="1:3">
      <c r="A249">
        <v>248</v>
      </c>
      <c r="B249" t="s">
        <v>370</v>
      </c>
      <c r="C249" t="s">
        <v>10362</v>
      </c>
    </row>
    <row r="250" spans="1:3">
      <c r="A250">
        <v>249</v>
      </c>
      <c r="B250" t="s">
        <v>2686</v>
      </c>
      <c r="C250" t="s">
        <v>10363</v>
      </c>
    </row>
    <row r="251" spans="1:3">
      <c r="A251">
        <v>250</v>
      </c>
      <c r="B251" t="s">
        <v>5339</v>
      </c>
      <c r="C251" t="s">
        <v>10364</v>
      </c>
    </row>
    <row r="252" spans="1:3">
      <c r="A252">
        <v>251</v>
      </c>
      <c r="B252" t="s">
        <v>772</v>
      </c>
      <c r="C252" t="s">
        <v>10365</v>
      </c>
    </row>
    <row r="253" spans="1:3">
      <c r="A253">
        <v>252</v>
      </c>
      <c r="B253" t="s">
        <v>1122</v>
      </c>
      <c r="C253" t="s">
        <v>10366</v>
      </c>
    </row>
    <row r="254" spans="1:3">
      <c r="A254">
        <v>253</v>
      </c>
      <c r="B254" t="s">
        <v>565</v>
      </c>
      <c r="C254" t="s">
        <v>10367</v>
      </c>
    </row>
    <row r="255" spans="1:3">
      <c r="A255">
        <v>254</v>
      </c>
      <c r="B255" t="s">
        <v>842</v>
      </c>
      <c r="C255" t="s">
        <v>10368</v>
      </c>
    </row>
    <row r="256" spans="1:3">
      <c r="A256">
        <v>255</v>
      </c>
      <c r="B256" t="s">
        <v>16</v>
      </c>
      <c r="C256" t="s">
        <v>10369</v>
      </c>
    </row>
    <row r="257" spans="1:3">
      <c r="A257">
        <v>256</v>
      </c>
      <c r="B257" t="s">
        <v>1566</v>
      </c>
      <c r="C257" t="s">
        <v>10370</v>
      </c>
    </row>
    <row r="258" spans="1:3">
      <c r="A258">
        <v>257</v>
      </c>
      <c r="B258" t="s">
        <v>3056</v>
      </c>
      <c r="C258" t="s">
        <v>10371</v>
      </c>
    </row>
    <row r="259" spans="1:3">
      <c r="A259">
        <v>258</v>
      </c>
      <c r="B259" t="s">
        <v>1817</v>
      </c>
      <c r="C259" t="s">
        <v>10372</v>
      </c>
    </row>
    <row r="260" spans="1:3">
      <c r="A260">
        <v>259</v>
      </c>
      <c r="B260" t="s">
        <v>2733</v>
      </c>
      <c r="C260" t="s">
        <v>10373</v>
      </c>
    </row>
    <row r="261" spans="1:3">
      <c r="A261">
        <v>260</v>
      </c>
      <c r="B261" t="s">
        <v>3803</v>
      </c>
      <c r="C261" t="s">
        <v>10374</v>
      </c>
    </row>
    <row r="262" spans="1:3">
      <c r="A262">
        <v>261</v>
      </c>
      <c r="B262" t="s">
        <v>2435</v>
      </c>
      <c r="C262" t="s">
        <v>10375</v>
      </c>
    </row>
    <row r="263" spans="1:3">
      <c r="A263">
        <v>262</v>
      </c>
      <c r="B263" t="s">
        <v>916</v>
      </c>
      <c r="C263" t="s">
        <v>10376</v>
      </c>
    </row>
    <row r="264" spans="1:3">
      <c r="A264">
        <v>263</v>
      </c>
      <c r="B264" t="s">
        <v>645</v>
      </c>
      <c r="C264" t="s">
        <v>10377</v>
      </c>
    </row>
    <row r="265" spans="1:3">
      <c r="A265">
        <v>264</v>
      </c>
      <c r="B265" t="s">
        <v>1440</v>
      </c>
      <c r="C265" t="s">
        <v>10378</v>
      </c>
    </row>
    <row r="266" spans="1:3">
      <c r="A266">
        <v>265</v>
      </c>
      <c r="B266" t="s">
        <v>319</v>
      </c>
      <c r="C266" t="s">
        <v>10379</v>
      </c>
    </row>
    <row r="267" spans="1:3">
      <c r="A267">
        <v>266</v>
      </c>
      <c r="B267" t="s">
        <v>1476</v>
      </c>
      <c r="C267" t="s">
        <v>10380</v>
      </c>
    </row>
    <row r="268" spans="1:3">
      <c r="A268">
        <v>267</v>
      </c>
      <c r="B268" t="s">
        <v>39</v>
      </c>
      <c r="C268" t="s">
        <v>10381</v>
      </c>
    </row>
    <row r="269" spans="1:3">
      <c r="A269">
        <v>268</v>
      </c>
      <c r="B269" t="s">
        <v>118</v>
      </c>
      <c r="C269" t="s">
        <v>10382</v>
      </c>
    </row>
    <row r="270" spans="1:3">
      <c r="A270">
        <v>269</v>
      </c>
      <c r="B270" t="s">
        <v>650</v>
      </c>
      <c r="C270" t="s">
        <v>10383</v>
      </c>
    </row>
    <row r="271" spans="1:3">
      <c r="A271">
        <v>270</v>
      </c>
      <c r="B271" t="s">
        <v>661</v>
      </c>
      <c r="C271" t="s">
        <v>10384</v>
      </c>
    </row>
    <row r="272" spans="1:3">
      <c r="A272">
        <v>271</v>
      </c>
      <c r="B272" t="s">
        <v>3198</v>
      </c>
      <c r="C272" t="s">
        <v>10385</v>
      </c>
    </row>
    <row r="273" spans="1:3">
      <c r="A273">
        <v>272</v>
      </c>
      <c r="B273" t="s">
        <v>1203</v>
      </c>
      <c r="C273" t="s">
        <v>10386</v>
      </c>
    </row>
    <row r="274" spans="1:3">
      <c r="A274">
        <v>273</v>
      </c>
      <c r="B274" t="s">
        <v>642</v>
      </c>
      <c r="C274" t="s">
        <v>10387</v>
      </c>
    </row>
    <row r="275" spans="1:3">
      <c r="A275">
        <v>274</v>
      </c>
      <c r="B275" t="s">
        <v>5975</v>
      </c>
      <c r="C275" t="s">
        <v>10388</v>
      </c>
    </row>
    <row r="276" spans="1:3">
      <c r="A276">
        <v>275</v>
      </c>
      <c r="B276" t="s">
        <v>1756</v>
      </c>
      <c r="C276" t="s">
        <v>10389</v>
      </c>
    </row>
    <row r="277" spans="1:3">
      <c r="A277">
        <v>276</v>
      </c>
      <c r="B277" t="s">
        <v>2101</v>
      </c>
      <c r="C277" t="s">
        <v>10390</v>
      </c>
    </row>
    <row r="278" spans="1:3">
      <c r="A278">
        <v>277</v>
      </c>
      <c r="B278" t="s">
        <v>981</v>
      </c>
      <c r="C278" t="s">
        <v>10391</v>
      </c>
    </row>
    <row r="279" spans="1:3">
      <c r="A279">
        <v>278</v>
      </c>
      <c r="B279" t="s">
        <v>2157</v>
      </c>
      <c r="C279" t="s">
        <v>10392</v>
      </c>
    </row>
    <row r="280" spans="1:3">
      <c r="A280">
        <v>279</v>
      </c>
      <c r="B280" t="s">
        <v>2506</v>
      </c>
      <c r="C280" t="s">
        <v>10393</v>
      </c>
    </row>
    <row r="281" spans="1:3">
      <c r="A281">
        <v>280</v>
      </c>
      <c r="B281" t="s">
        <v>386</v>
      </c>
      <c r="C281" t="s">
        <v>10394</v>
      </c>
    </row>
    <row r="282" spans="1:3">
      <c r="A282">
        <v>281</v>
      </c>
      <c r="B282" t="s">
        <v>2545</v>
      </c>
      <c r="C282" t="s">
        <v>10395</v>
      </c>
    </row>
    <row r="283" spans="1:3">
      <c r="A283">
        <v>282</v>
      </c>
      <c r="B283" t="s">
        <v>1962</v>
      </c>
      <c r="C283" t="s">
        <v>10396</v>
      </c>
    </row>
    <row r="284" spans="1:3">
      <c r="A284">
        <v>283</v>
      </c>
      <c r="B284" t="s">
        <v>2223</v>
      </c>
      <c r="C284" t="s">
        <v>10397</v>
      </c>
    </row>
    <row r="285" spans="1:3">
      <c r="A285">
        <v>284</v>
      </c>
      <c r="B285" t="s">
        <v>614</v>
      </c>
      <c r="C285" t="s">
        <v>10398</v>
      </c>
    </row>
    <row r="286" spans="1:3">
      <c r="A286">
        <v>285</v>
      </c>
      <c r="B286" t="s">
        <v>2017</v>
      </c>
      <c r="C286" t="s">
        <v>10399</v>
      </c>
    </row>
    <row r="287" spans="1:3">
      <c r="A287">
        <v>286</v>
      </c>
      <c r="B287" t="s">
        <v>1907</v>
      </c>
      <c r="C287" t="s">
        <v>10400</v>
      </c>
    </row>
    <row r="288" spans="1:3">
      <c r="A288">
        <v>287</v>
      </c>
      <c r="B288" t="s">
        <v>2504</v>
      </c>
      <c r="C288" t="s">
        <v>10401</v>
      </c>
    </row>
    <row r="289" spans="1:3">
      <c r="A289">
        <v>288</v>
      </c>
      <c r="B289" t="s">
        <v>1525</v>
      </c>
      <c r="C289" t="s">
        <v>10402</v>
      </c>
    </row>
    <row r="290" spans="1:3">
      <c r="A290">
        <v>289</v>
      </c>
      <c r="B290" t="s">
        <v>1938</v>
      </c>
      <c r="C290" t="s">
        <v>10403</v>
      </c>
    </row>
    <row r="291" spans="1:3">
      <c r="A291">
        <v>290</v>
      </c>
      <c r="B291" t="s">
        <v>109</v>
      </c>
      <c r="C291" t="s">
        <v>10404</v>
      </c>
    </row>
    <row r="292" spans="1:3">
      <c r="A292">
        <v>291</v>
      </c>
      <c r="B292" t="s">
        <v>630</v>
      </c>
      <c r="C292" t="s">
        <v>10405</v>
      </c>
    </row>
    <row r="293" spans="1:3">
      <c r="A293">
        <v>292</v>
      </c>
      <c r="B293" t="s">
        <v>2790</v>
      </c>
      <c r="C293" t="s">
        <v>10406</v>
      </c>
    </row>
    <row r="294" spans="1:3">
      <c r="A294">
        <v>293</v>
      </c>
      <c r="B294" t="s">
        <v>1776</v>
      </c>
      <c r="C294" t="s">
        <v>10407</v>
      </c>
    </row>
    <row r="295" spans="1:3">
      <c r="A295">
        <v>294</v>
      </c>
      <c r="B295" t="s">
        <v>3354</v>
      </c>
      <c r="C295" t="s">
        <v>10408</v>
      </c>
    </row>
    <row r="296" spans="1:3">
      <c r="A296">
        <v>295</v>
      </c>
      <c r="B296" t="s">
        <v>698</v>
      </c>
      <c r="C296" t="s">
        <v>10409</v>
      </c>
    </row>
    <row r="297" spans="1:3">
      <c r="A297">
        <v>296</v>
      </c>
      <c r="B297" t="s">
        <v>2847</v>
      </c>
      <c r="C297" t="s">
        <v>10410</v>
      </c>
    </row>
    <row r="298" spans="1:3">
      <c r="A298">
        <v>297</v>
      </c>
      <c r="B298" t="s">
        <v>3816</v>
      </c>
      <c r="C298" t="s">
        <v>10411</v>
      </c>
    </row>
    <row r="299" spans="1:3">
      <c r="A299">
        <v>298</v>
      </c>
      <c r="B299" t="s">
        <v>2150</v>
      </c>
      <c r="C299" t="s">
        <v>10412</v>
      </c>
    </row>
    <row r="300" spans="1:3">
      <c r="A300">
        <v>299</v>
      </c>
      <c r="B300" t="s">
        <v>3228</v>
      </c>
      <c r="C300" t="s">
        <v>10413</v>
      </c>
    </row>
    <row r="301" spans="1:3">
      <c r="A301">
        <v>300</v>
      </c>
      <c r="B301" t="s">
        <v>928</v>
      </c>
      <c r="C301" t="s">
        <v>10414</v>
      </c>
    </row>
    <row r="302" spans="1:3">
      <c r="A302">
        <v>301</v>
      </c>
      <c r="B302" t="s">
        <v>1888</v>
      </c>
      <c r="C302" t="s">
        <v>10415</v>
      </c>
    </row>
    <row r="303" spans="1:3">
      <c r="A303">
        <v>302</v>
      </c>
      <c r="B303" t="s">
        <v>1084</v>
      </c>
      <c r="C303" t="s">
        <v>10416</v>
      </c>
    </row>
    <row r="304" spans="1:3">
      <c r="A304">
        <v>303</v>
      </c>
      <c r="B304" t="s">
        <v>890</v>
      </c>
      <c r="C304" t="s">
        <v>10417</v>
      </c>
    </row>
    <row r="305" spans="1:3">
      <c r="A305">
        <v>304</v>
      </c>
      <c r="B305" t="s">
        <v>1080</v>
      </c>
      <c r="C305" t="s">
        <v>10418</v>
      </c>
    </row>
    <row r="306" spans="1:3">
      <c r="A306">
        <v>305</v>
      </c>
      <c r="B306" t="s">
        <v>2424</v>
      </c>
      <c r="C306" t="s">
        <v>10419</v>
      </c>
    </row>
    <row r="307" spans="1:3">
      <c r="A307">
        <v>306</v>
      </c>
      <c r="B307" t="s">
        <v>3966</v>
      </c>
      <c r="C307" t="s">
        <v>10420</v>
      </c>
    </row>
    <row r="308" spans="1:3">
      <c r="A308">
        <v>307</v>
      </c>
      <c r="B308" t="s">
        <v>1877</v>
      </c>
      <c r="C308" t="s">
        <v>10421</v>
      </c>
    </row>
    <row r="309" spans="1:3">
      <c r="A309">
        <v>308</v>
      </c>
      <c r="B309" t="s">
        <v>2630</v>
      </c>
      <c r="C309" t="s">
        <v>10422</v>
      </c>
    </row>
    <row r="310" spans="1:3">
      <c r="A310">
        <v>309</v>
      </c>
      <c r="B310" t="s">
        <v>2524</v>
      </c>
      <c r="C310" t="s">
        <v>10423</v>
      </c>
    </row>
    <row r="311" spans="1:3">
      <c r="A311">
        <v>310</v>
      </c>
      <c r="B311" t="s">
        <v>3024</v>
      </c>
      <c r="C311" t="s">
        <v>10424</v>
      </c>
    </row>
    <row r="312" spans="1:3">
      <c r="A312">
        <v>311</v>
      </c>
      <c r="B312" t="s">
        <v>997</v>
      </c>
      <c r="C312" t="s">
        <v>10425</v>
      </c>
    </row>
    <row r="313" spans="1:3">
      <c r="A313">
        <v>312</v>
      </c>
      <c r="B313" t="s">
        <v>177</v>
      </c>
      <c r="C313" t="s">
        <v>10426</v>
      </c>
    </row>
    <row r="314" spans="1:3">
      <c r="A314">
        <v>313</v>
      </c>
      <c r="B314" t="s">
        <v>901</v>
      </c>
      <c r="C314" t="s">
        <v>10427</v>
      </c>
    </row>
    <row r="315" spans="1:3">
      <c r="A315">
        <v>314</v>
      </c>
      <c r="B315" t="s">
        <v>2377</v>
      </c>
      <c r="C315" t="s">
        <v>10428</v>
      </c>
    </row>
    <row r="316" spans="1:3">
      <c r="A316">
        <v>315</v>
      </c>
      <c r="B316" t="s">
        <v>4342</v>
      </c>
      <c r="C316" t="s">
        <v>10429</v>
      </c>
    </row>
    <row r="317" spans="1:3">
      <c r="A317">
        <v>316</v>
      </c>
      <c r="B317" t="s">
        <v>142</v>
      </c>
      <c r="C317" t="s">
        <v>10430</v>
      </c>
    </row>
    <row r="318" spans="1:3">
      <c r="A318">
        <v>317</v>
      </c>
      <c r="B318" t="s">
        <v>1861</v>
      </c>
      <c r="C318" t="s">
        <v>10431</v>
      </c>
    </row>
    <row r="319" spans="1:3">
      <c r="A319">
        <v>318</v>
      </c>
      <c r="B319" t="s">
        <v>184</v>
      </c>
      <c r="C319" t="s">
        <v>10432</v>
      </c>
    </row>
    <row r="320" spans="1:3">
      <c r="A320">
        <v>319</v>
      </c>
      <c r="B320" t="s">
        <v>1810</v>
      </c>
      <c r="C320" t="s">
        <v>10433</v>
      </c>
    </row>
    <row r="321" spans="1:3">
      <c r="A321">
        <v>320</v>
      </c>
      <c r="B321" t="s">
        <v>2027</v>
      </c>
      <c r="C321" t="s">
        <v>10434</v>
      </c>
    </row>
    <row r="322" spans="1:3">
      <c r="A322">
        <v>321</v>
      </c>
      <c r="B322" t="s">
        <v>4482</v>
      </c>
      <c r="C322" t="s">
        <v>10435</v>
      </c>
    </row>
    <row r="323" spans="1:3">
      <c r="A323">
        <v>322</v>
      </c>
      <c r="B323" t="s">
        <v>1782</v>
      </c>
      <c r="C323" t="s">
        <v>10436</v>
      </c>
    </row>
    <row r="324" spans="1:3">
      <c r="A324">
        <v>323</v>
      </c>
      <c r="B324" t="s">
        <v>2917</v>
      </c>
      <c r="C324" t="s">
        <v>10437</v>
      </c>
    </row>
    <row r="325" spans="1:3">
      <c r="A325">
        <v>324</v>
      </c>
      <c r="B325" t="s">
        <v>5765</v>
      </c>
      <c r="C325" t="s">
        <v>10438</v>
      </c>
    </row>
    <row r="326" spans="1:3">
      <c r="A326">
        <v>325</v>
      </c>
      <c r="B326" t="s">
        <v>4751</v>
      </c>
      <c r="C326" t="s">
        <v>10439</v>
      </c>
    </row>
    <row r="327" spans="1:3">
      <c r="A327">
        <v>326</v>
      </c>
      <c r="B327" t="s">
        <v>4401</v>
      </c>
      <c r="C327" t="s">
        <v>10440</v>
      </c>
    </row>
    <row r="328" spans="1:3">
      <c r="A328">
        <v>327</v>
      </c>
      <c r="B328" t="s">
        <v>1806</v>
      </c>
      <c r="C328" t="s">
        <v>10441</v>
      </c>
    </row>
    <row r="329" spans="1:3">
      <c r="A329">
        <v>328</v>
      </c>
      <c r="B329" t="s">
        <v>1386</v>
      </c>
      <c r="C329" t="s">
        <v>10442</v>
      </c>
    </row>
    <row r="330" spans="1:3">
      <c r="A330">
        <v>329</v>
      </c>
      <c r="B330" t="s">
        <v>3420</v>
      </c>
      <c r="C330" t="s">
        <v>10443</v>
      </c>
    </row>
    <row r="331" spans="1:3">
      <c r="A331">
        <v>330</v>
      </c>
      <c r="B331" t="s">
        <v>2489</v>
      </c>
      <c r="C331" t="s">
        <v>10444</v>
      </c>
    </row>
    <row r="332" spans="1:3">
      <c r="A332">
        <v>331</v>
      </c>
      <c r="B332" t="s">
        <v>1802</v>
      </c>
      <c r="C332" t="s">
        <v>10445</v>
      </c>
    </row>
    <row r="333" spans="1:3">
      <c r="A333">
        <v>332</v>
      </c>
      <c r="B333" t="s">
        <v>79</v>
      </c>
      <c r="C333" t="s">
        <v>10446</v>
      </c>
    </row>
    <row r="334" spans="1:3">
      <c r="A334">
        <v>333</v>
      </c>
      <c r="B334" t="s">
        <v>1176</v>
      </c>
      <c r="C334" t="s">
        <v>10447</v>
      </c>
    </row>
    <row r="335" spans="1:3">
      <c r="A335">
        <v>334</v>
      </c>
      <c r="B335" t="s">
        <v>3546</v>
      </c>
      <c r="C335" t="s">
        <v>10448</v>
      </c>
    </row>
    <row r="336" spans="1:3">
      <c r="A336">
        <v>335</v>
      </c>
      <c r="B336" t="s">
        <v>1619</v>
      </c>
      <c r="C336" t="s">
        <v>10449</v>
      </c>
    </row>
    <row r="337" spans="1:3">
      <c r="A337">
        <v>336</v>
      </c>
      <c r="B337" t="s">
        <v>920</v>
      </c>
      <c r="C337" t="s">
        <v>10450</v>
      </c>
    </row>
    <row r="338" spans="1:3">
      <c r="A338">
        <v>337</v>
      </c>
      <c r="B338" t="s">
        <v>2472</v>
      </c>
      <c r="C338" t="s">
        <v>10451</v>
      </c>
    </row>
    <row r="339" spans="1:3">
      <c r="A339">
        <v>338</v>
      </c>
      <c r="B339" t="s">
        <v>1087</v>
      </c>
      <c r="C339" t="s">
        <v>10452</v>
      </c>
    </row>
    <row r="340" spans="1:3">
      <c r="A340">
        <v>339</v>
      </c>
      <c r="B340" t="s">
        <v>1945</v>
      </c>
      <c r="C340" t="s">
        <v>10453</v>
      </c>
    </row>
    <row r="341" spans="1:3">
      <c r="A341">
        <v>340</v>
      </c>
      <c r="B341" t="s">
        <v>284</v>
      </c>
      <c r="C341" t="s">
        <v>10454</v>
      </c>
    </row>
    <row r="342" spans="1:3">
      <c r="A342">
        <v>341</v>
      </c>
      <c r="B342" t="s">
        <v>931</v>
      </c>
      <c r="C342" t="s">
        <v>10455</v>
      </c>
    </row>
    <row r="343" spans="1:3">
      <c r="A343">
        <v>342</v>
      </c>
      <c r="B343" t="s">
        <v>2169</v>
      </c>
      <c r="C343" t="s">
        <v>10456</v>
      </c>
    </row>
    <row r="344" spans="1:3">
      <c r="A344">
        <v>343</v>
      </c>
      <c r="B344" t="s">
        <v>5679</v>
      </c>
      <c r="C344" t="s">
        <v>10457</v>
      </c>
    </row>
    <row r="345" spans="1:3">
      <c r="A345">
        <v>344</v>
      </c>
      <c r="B345" t="s">
        <v>2475</v>
      </c>
      <c r="C345" t="s">
        <v>10458</v>
      </c>
    </row>
    <row r="346" spans="1:3">
      <c r="A346">
        <v>345</v>
      </c>
      <c r="B346" t="s">
        <v>1336</v>
      </c>
      <c r="C346" t="s">
        <v>10459</v>
      </c>
    </row>
    <row r="347" spans="1:3">
      <c r="A347">
        <v>346</v>
      </c>
      <c r="B347" t="s">
        <v>4830</v>
      </c>
      <c r="C347" t="s">
        <v>10460</v>
      </c>
    </row>
    <row r="348" spans="1:3">
      <c r="A348">
        <v>347</v>
      </c>
      <c r="B348" t="s">
        <v>4280</v>
      </c>
      <c r="C348" t="s">
        <v>10461</v>
      </c>
    </row>
    <row r="349" spans="1:3">
      <c r="A349">
        <v>348</v>
      </c>
      <c r="B349" t="s">
        <v>53</v>
      </c>
      <c r="C349" t="s">
        <v>10462</v>
      </c>
    </row>
    <row r="350" spans="1:3">
      <c r="A350">
        <v>349</v>
      </c>
      <c r="B350" t="s">
        <v>69</v>
      </c>
      <c r="C350" t="s">
        <v>10463</v>
      </c>
    </row>
    <row r="351" spans="1:3">
      <c r="A351">
        <v>350</v>
      </c>
      <c r="B351" t="s">
        <v>851</v>
      </c>
      <c r="C351" t="s">
        <v>10464</v>
      </c>
    </row>
    <row r="352" spans="1:3">
      <c r="A352">
        <v>351</v>
      </c>
      <c r="B352" t="s">
        <v>2001</v>
      </c>
      <c r="C352" t="s">
        <v>10465</v>
      </c>
    </row>
    <row r="353" spans="1:3">
      <c r="A353">
        <v>352</v>
      </c>
      <c r="B353" t="s">
        <v>1509</v>
      </c>
      <c r="C353" t="s">
        <v>10466</v>
      </c>
    </row>
    <row r="354" spans="1:3">
      <c r="A354">
        <v>353</v>
      </c>
      <c r="B354" t="s">
        <v>904</v>
      </c>
      <c r="C354" t="s">
        <v>10467</v>
      </c>
    </row>
    <row r="355" spans="1:3">
      <c r="A355">
        <v>354</v>
      </c>
      <c r="B355" t="s">
        <v>1346</v>
      </c>
      <c r="C355" t="s">
        <v>10468</v>
      </c>
    </row>
    <row r="356" spans="1:3">
      <c r="A356">
        <v>355</v>
      </c>
      <c r="B356" t="s">
        <v>3511</v>
      </c>
      <c r="C356" t="s">
        <v>10469</v>
      </c>
    </row>
    <row r="357" spans="1:3">
      <c r="A357">
        <v>356</v>
      </c>
      <c r="B357" t="s">
        <v>1838</v>
      </c>
      <c r="C357" t="s">
        <v>10470</v>
      </c>
    </row>
    <row r="358" spans="1:3">
      <c r="A358">
        <v>357</v>
      </c>
      <c r="B358" t="s">
        <v>964</v>
      </c>
      <c r="C358" t="s">
        <v>10471</v>
      </c>
    </row>
    <row r="359" spans="1:3">
      <c r="A359">
        <v>358</v>
      </c>
      <c r="B359" t="s">
        <v>1989</v>
      </c>
      <c r="C359" t="s">
        <v>10472</v>
      </c>
    </row>
    <row r="360" spans="1:3">
      <c r="A360">
        <v>359</v>
      </c>
      <c r="B360" t="s">
        <v>3269</v>
      </c>
      <c r="C360" t="s">
        <v>10473</v>
      </c>
    </row>
    <row r="361" spans="1:3">
      <c r="A361">
        <v>360</v>
      </c>
      <c r="B361" t="s">
        <v>1703</v>
      </c>
      <c r="C361" t="s">
        <v>10474</v>
      </c>
    </row>
    <row r="362" spans="1:3">
      <c r="A362">
        <v>361</v>
      </c>
      <c r="B362" t="s">
        <v>1200</v>
      </c>
      <c r="C362" t="s">
        <v>10475</v>
      </c>
    </row>
    <row r="363" spans="1:3">
      <c r="A363">
        <v>362</v>
      </c>
      <c r="B363" t="s">
        <v>2924</v>
      </c>
      <c r="C363" t="s">
        <v>10476</v>
      </c>
    </row>
    <row r="364" spans="1:3">
      <c r="A364">
        <v>363</v>
      </c>
      <c r="B364" t="s">
        <v>1611</v>
      </c>
      <c r="C364" t="s">
        <v>10477</v>
      </c>
    </row>
    <row r="365" spans="1:3">
      <c r="A365">
        <v>364</v>
      </c>
      <c r="B365" t="s">
        <v>1338</v>
      </c>
      <c r="C365" t="s">
        <v>10478</v>
      </c>
    </row>
    <row r="366" spans="1:3">
      <c r="A366">
        <v>365</v>
      </c>
      <c r="B366" t="s">
        <v>2764</v>
      </c>
      <c r="C366" t="s">
        <v>10479</v>
      </c>
    </row>
    <row r="367" spans="1:3">
      <c r="A367">
        <v>366</v>
      </c>
      <c r="B367" t="s">
        <v>4971</v>
      </c>
      <c r="C367" t="s">
        <v>10480</v>
      </c>
    </row>
    <row r="368" spans="1:3">
      <c r="A368">
        <v>367</v>
      </c>
      <c r="B368" t="s">
        <v>392</v>
      </c>
      <c r="C368" t="s">
        <v>10481</v>
      </c>
    </row>
    <row r="369" spans="1:3">
      <c r="A369">
        <v>368</v>
      </c>
      <c r="B369" t="s">
        <v>355</v>
      </c>
      <c r="C369" t="s">
        <v>10482</v>
      </c>
    </row>
    <row r="370" spans="1:3">
      <c r="A370">
        <v>369</v>
      </c>
      <c r="B370" t="s">
        <v>5534</v>
      </c>
      <c r="C370" t="s">
        <v>10483</v>
      </c>
    </row>
    <row r="371" spans="1:3">
      <c r="A371">
        <v>370</v>
      </c>
      <c r="B371" t="s">
        <v>2398</v>
      </c>
      <c r="C371" t="s">
        <v>10484</v>
      </c>
    </row>
    <row r="372" spans="1:3">
      <c r="A372">
        <v>371</v>
      </c>
      <c r="B372" t="s">
        <v>4756</v>
      </c>
      <c r="C372" t="s">
        <v>10485</v>
      </c>
    </row>
    <row r="373" spans="1:3">
      <c r="A373">
        <v>372</v>
      </c>
      <c r="B373" t="s">
        <v>148</v>
      </c>
      <c r="C373" t="s">
        <v>10486</v>
      </c>
    </row>
    <row r="374" spans="1:3">
      <c r="A374">
        <v>373</v>
      </c>
      <c r="B374" t="s">
        <v>2388</v>
      </c>
      <c r="C374" t="s">
        <v>10487</v>
      </c>
    </row>
    <row r="375" spans="1:3">
      <c r="A375">
        <v>374</v>
      </c>
      <c r="B375" t="s">
        <v>1764</v>
      </c>
      <c r="C375" t="s">
        <v>10488</v>
      </c>
    </row>
    <row r="376" spans="1:3">
      <c r="A376">
        <v>375</v>
      </c>
      <c r="B376" t="s">
        <v>2885</v>
      </c>
      <c r="C376" t="s">
        <v>10489</v>
      </c>
    </row>
    <row r="377" spans="1:3">
      <c r="A377">
        <v>376</v>
      </c>
      <c r="B377" t="s">
        <v>893</v>
      </c>
      <c r="C377" t="s">
        <v>10490</v>
      </c>
    </row>
    <row r="378" spans="1:3">
      <c r="A378">
        <v>377</v>
      </c>
      <c r="B378" t="s">
        <v>2386</v>
      </c>
      <c r="C378" t="s">
        <v>10491</v>
      </c>
    </row>
    <row r="379" spans="1:3">
      <c r="A379">
        <v>378</v>
      </c>
      <c r="B379" t="s">
        <v>826</v>
      </c>
      <c r="C379" t="s">
        <v>10492</v>
      </c>
    </row>
    <row r="380" spans="1:3">
      <c r="A380">
        <v>379</v>
      </c>
      <c r="B380" t="s">
        <v>4859</v>
      </c>
      <c r="C380" t="s">
        <v>10493</v>
      </c>
    </row>
    <row r="381" spans="1:3">
      <c r="A381">
        <v>380</v>
      </c>
      <c r="B381" t="s">
        <v>1689</v>
      </c>
      <c r="C381" t="s">
        <v>10494</v>
      </c>
    </row>
    <row r="382" spans="1:3">
      <c r="A382">
        <v>381</v>
      </c>
      <c r="B382" t="s">
        <v>675</v>
      </c>
      <c r="C382" t="s">
        <v>10495</v>
      </c>
    </row>
    <row r="383" spans="1:3">
      <c r="A383">
        <v>382</v>
      </c>
      <c r="B383" t="s">
        <v>2323</v>
      </c>
      <c r="C383" t="s">
        <v>10496</v>
      </c>
    </row>
    <row r="384" spans="1:3">
      <c r="A384">
        <v>383</v>
      </c>
      <c r="B384" t="s">
        <v>76</v>
      </c>
      <c r="C384" t="s">
        <v>10497</v>
      </c>
    </row>
    <row r="385" spans="1:3">
      <c r="A385">
        <v>384</v>
      </c>
      <c r="B385" t="s">
        <v>1043</v>
      </c>
      <c r="C385" t="s">
        <v>10498</v>
      </c>
    </row>
    <row r="386" spans="1:3">
      <c r="A386">
        <v>385</v>
      </c>
      <c r="B386" t="s">
        <v>4320</v>
      </c>
      <c r="C386" t="s">
        <v>10499</v>
      </c>
    </row>
    <row r="387" spans="1:3">
      <c r="A387">
        <v>386</v>
      </c>
      <c r="B387" t="s">
        <v>4552</v>
      </c>
      <c r="C387" t="s">
        <v>10500</v>
      </c>
    </row>
    <row r="388" spans="1:3">
      <c r="A388">
        <v>387</v>
      </c>
      <c r="B388" t="s">
        <v>2092</v>
      </c>
      <c r="C388" t="s">
        <v>10501</v>
      </c>
    </row>
    <row r="389" spans="1:3">
      <c r="A389">
        <v>388</v>
      </c>
      <c r="B389" t="s">
        <v>3732</v>
      </c>
      <c r="C389" t="s">
        <v>10502</v>
      </c>
    </row>
    <row r="390" spans="1:3">
      <c r="A390">
        <v>389</v>
      </c>
      <c r="B390" t="s">
        <v>1588</v>
      </c>
      <c r="C390" t="s">
        <v>10503</v>
      </c>
    </row>
    <row r="391" spans="1:3">
      <c r="A391">
        <v>390</v>
      </c>
      <c r="B391" t="s">
        <v>5413</v>
      </c>
      <c r="C391" t="s">
        <v>10504</v>
      </c>
    </row>
    <row r="392" spans="1:3">
      <c r="A392">
        <v>391</v>
      </c>
      <c r="B392" t="s">
        <v>3331</v>
      </c>
      <c r="C392" t="s">
        <v>10505</v>
      </c>
    </row>
    <row r="393" spans="1:3">
      <c r="A393">
        <v>392</v>
      </c>
      <c r="B393" t="s">
        <v>1949</v>
      </c>
      <c r="C393" t="s">
        <v>10506</v>
      </c>
    </row>
    <row r="394" spans="1:3">
      <c r="A394">
        <v>393</v>
      </c>
      <c r="B394" t="s">
        <v>3389</v>
      </c>
      <c r="C394" t="s">
        <v>10507</v>
      </c>
    </row>
    <row r="395" spans="1:3">
      <c r="A395">
        <v>394</v>
      </c>
      <c r="B395" t="s">
        <v>1796</v>
      </c>
      <c r="C395" t="s">
        <v>10508</v>
      </c>
    </row>
    <row r="396" spans="1:3">
      <c r="A396">
        <v>395</v>
      </c>
      <c r="B396" t="s">
        <v>169</v>
      </c>
      <c r="C396" t="s">
        <v>10509</v>
      </c>
    </row>
    <row r="397" spans="1:3">
      <c r="A397">
        <v>396</v>
      </c>
      <c r="B397" t="s">
        <v>1026</v>
      </c>
      <c r="C397" t="s">
        <v>10510</v>
      </c>
    </row>
    <row r="398" spans="1:3">
      <c r="A398">
        <v>397</v>
      </c>
      <c r="B398" t="s">
        <v>3246</v>
      </c>
      <c r="C398" t="s">
        <v>10511</v>
      </c>
    </row>
    <row r="399" spans="1:3">
      <c r="A399">
        <v>398</v>
      </c>
      <c r="B399" t="s">
        <v>2964</v>
      </c>
      <c r="C399" t="s">
        <v>10512</v>
      </c>
    </row>
    <row r="400" spans="1:3">
      <c r="A400">
        <v>399</v>
      </c>
      <c r="B400" t="s">
        <v>695</v>
      </c>
      <c r="C400" t="s">
        <v>10513</v>
      </c>
    </row>
    <row r="401" spans="1:3">
      <c r="A401">
        <v>400</v>
      </c>
      <c r="B401" t="s">
        <v>1141</v>
      </c>
      <c r="C401" t="s">
        <v>10514</v>
      </c>
    </row>
    <row r="402" spans="1:3">
      <c r="A402">
        <v>401</v>
      </c>
      <c r="B402" t="s">
        <v>4092</v>
      </c>
      <c r="C402" t="s">
        <v>10515</v>
      </c>
    </row>
    <row r="403" spans="1:3">
      <c r="A403">
        <v>402</v>
      </c>
      <c r="B403" t="s">
        <v>551</v>
      </c>
      <c r="C403" t="s">
        <v>10516</v>
      </c>
    </row>
    <row r="404" spans="1:3">
      <c r="A404">
        <v>403</v>
      </c>
      <c r="B404" t="s">
        <v>4228</v>
      </c>
      <c r="C404" t="s">
        <v>10517</v>
      </c>
    </row>
    <row r="405" spans="1:3">
      <c r="A405">
        <v>404</v>
      </c>
      <c r="B405" t="s">
        <v>2788</v>
      </c>
      <c r="C405" t="s">
        <v>10518</v>
      </c>
    </row>
    <row r="406" spans="1:3">
      <c r="A406">
        <v>405</v>
      </c>
      <c r="B406" t="s">
        <v>1982</v>
      </c>
      <c r="C406" t="s">
        <v>10519</v>
      </c>
    </row>
    <row r="407" spans="1:3">
      <c r="A407">
        <v>406</v>
      </c>
      <c r="B407" t="s">
        <v>2722</v>
      </c>
      <c r="C407" t="s">
        <v>10520</v>
      </c>
    </row>
    <row r="408" spans="1:3">
      <c r="A408">
        <v>407</v>
      </c>
      <c r="B408" t="s">
        <v>4964</v>
      </c>
      <c r="C408" t="s">
        <v>10521</v>
      </c>
    </row>
    <row r="409" spans="1:3">
      <c r="A409">
        <v>408</v>
      </c>
      <c r="B409" t="s">
        <v>1266</v>
      </c>
      <c r="C409" t="s">
        <v>10522</v>
      </c>
    </row>
    <row r="410" spans="1:3">
      <c r="A410">
        <v>409</v>
      </c>
      <c r="B410" t="s">
        <v>431</v>
      </c>
      <c r="C410" t="s">
        <v>10523</v>
      </c>
    </row>
    <row r="411" spans="1:3">
      <c r="A411">
        <v>410</v>
      </c>
      <c r="B411" t="s">
        <v>2143</v>
      </c>
      <c r="C411" t="s">
        <v>10524</v>
      </c>
    </row>
    <row r="412" spans="1:3">
      <c r="A412">
        <v>411</v>
      </c>
      <c r="B412" t="s">
        <v>1002</v>
      </c>
      <c r="C412" t="s">
        <v>10525</v>
      </c>
    </row>
    <row r="413" spans="1:3">
      <c r="A413">
        <v>412</v>
      </c>
      <c r="B413" t="s">
        <v>2741</v>
      </c>
      <c r="C413" t="s">
        <v>10526</v>
      </c>
    </row>
    <row r="414" spans="1:3">
      <c r="A414">
        <v>413</v>
      </c>
      <c r="B414" t="s">
        <v>1515</v>
      </c>
      <c r="C414" t="s">
        <v>10527</v>
      </c>
    </row>
    <row r="415" spans="1:3">
      <c r="A415">
        <v>414</v>
      </c>
      <c r="B415" t="s">
        <v>2655</v>
      </c>
      <c r="C415" t="s">
        <v>10528</v>
      </c>
    </row>
    <row r="416" spans="1:3">
      <c r="A416">
        <v>415</v>
      </c>
      <c r="B416" t="s">
        <v>130</v>
      </c>
      <c r="C416" t="s">
        <v>10529</v>
      </c>
    </row>
    <row r="417" spans="1:3">
      <c r="A417">
        <v>416</v>
      </c>
      <c r="B417" t="s">
        <v>1664</v>
      </c>
      <c r="C417" t="s">
        <v>10530</v>
      </c>
    </row>
    <row r="418" spans="1:3">
      <c r="A418">
        <v>417</v>
      </c>
      <c r="B418" t="s">
        <v>656</v>
      </c>
      <c r="C418" t="s">
        <v>10531</v>
      </c>
    </row>
    <row r="419" spans="1:3">
      <c r="A419">
        <v>418</v>
      </c>
      <c r="B419" t="s">
        <v>499</v>
      </c>
      <c r="C419" t="s">
        <v>10532</v>
      </c>
    </row>
    <row r="420" spans="1:3">
      <c r="A420">
        <v>419</v>
      </c>
      <c r="B420" t="s">
        <v>2405</v>
      </c>
      <c r="C420" t="s">
        <v>10533</v>
      </c>
    </row>
    <row r="421" spans="1:3">
      <c r="A421">
        <v>420</v>
      </c>
      <c r="B421" t="s">
        <v>1036</v>
      </c>
      <c r="C421" t="s">
        <v>10534</v>
      </c>
    </row>
    <row r="422" spans="1:3">
      <c r="A422">
        <v>421</v>
      </c>
      <c r="B422" t="s">
        <v>3801</v>
      </c>
      <c r="C422" t="s">
        <v>10535</v>
      </c>
    </row>
    <row r="423" spans="1:3">
      <c r="A423">
        <v>422</v>
      </c>
      <c r="B423" t="s">
        <v>2258</v>
      </c>
      <c r="C423" t="s">
        <v>10536</v>
      </c>
    </row>
    <row r="424" spans="1:3">
      <c r="A424">
        <v>423</v>
      </c>
      <c r="B424" t="s">
        <v>2701</v>
      </c>
      <c r="C424" t="s">
        <v>10537</v>
      </c>
    </row>
    <row r="425" spans="1:3">
      <c r="A425">
        <v>424</v>
      </c>
      <c r="B425" t="s">
        <v>4240</v>
      </c>
      <c r="C425" t="s">
        <v>10538</v>
      </c>
    </row>
    <row r="426" spans="1:3">
      <c r="A426">
        <v>425</v>
      </c>
      <c r="B426" t="s">
        <v>26</v>
      </c>
      <c r="C426" t="s">
        <v>10539</v>
      </c>
    </row>
    <row r="427" spans="1:3">
      <c r="A427">
        <v>426</v>
      </c>
      <c r="B427" t="s">
        <v>653</v>
      </c>
      <c r="C427" t="s">
        <v>10540</v>
      </c>
    </row>
    <row r="428" spans="1:3">
      <c r="A428">
        <v>427</v>
      </c>
      <c r="B428" t="s">
        <v>106</v>
      </c>
      <c r="C428" t="s">
        <v>10541</v>
      </c>
    </row>
    <row r="429" spans="1:3">
      <c r="A429">
        <v>428</v>
      </c>
      <c r="B429" t="s">
        <v>708</v>
      </c>
      <c r="C429" t="s">
        <v>10542</v>
      </c>
    </row>
    <row r="430" spans="1:3">
      <c r="A430">
        <v>429</v>
      </c>
      <c r="B430" t="s">
        <v>633</v>
      </c>
      <c r="C430" t="s">
        <v>10543</v>
      </c>
    </row>
    <row r="431" spans="1:3">
      <c r="A431">
        <v>430</v>
      </c>
      <c r="B431" t="s">
        <v>1935</v>
      </c>
      <c r="C431" t="s">
        <v>10544</v>
      </c>
    </row>
    <row r="432" spans="1:3">
      <c r="A432">
        <v>431</v>
      </c>
      <c r="B432" t="s">
        <v>718</v>
      </c>
      <c r="C432" t="s">
        <v>10545</v>
      </c>
    </row>
    <row r="433" spans="1:3">
      <c r="A433">
        <v>432</v>
      </c>
      <c r="B433" t="s">
        <v>293</v>
      </c>
      <c r="C433" t="s">
        <v>10546</v>
      </c>
    </row>
    <row r="434" spans="1:3">
      <c r="A434">
        <v>433</v>
      </c>
      <c r="B434" t="s">
        <v>1858</v>
      </c>
      <c r="C434" t="s">
        <v>10547</v>
      </c>
    </row>
    <row r="435" spans="1:3">
      <c r="A435">
        <v>434</v>
      </c>
      <c r="B435" t="s">
        <v>2775</v>
      </c>
      <c r="C435" t="s">
        <v>10548</v>
      </c>
    </row>
    <row r="436" spans="1:3">
      <c r="A436">
        <v>435</v>
      </c>
      <c r="B436" t="s">
        <v>1863</v>
      </c>
      <c r="C436" t="s">
        <v>10549</v>
      </c>
    </row>
    <row r="437" spans="1:3">
      <c r="A437">
        <v>436</v>
      </c>
      <c r="B437" t="s">
        <v>940</v>
      </c>
      <c r="C437" t="s">
        <v>10550</v>
      </c>
    </row>
    <row r="438" spans="1:3">
      <c r="A438">
        <v>437</v>
      </c>
      <c r="B438" t="s">
        <v>4330</v>
      </c>
      <c r="C438" t="s">
        <v>10551</v>
      </c>
    </row>
    <row r="439" spans="1:3">
      <c r="A439">
        <v>438</v>
      </c>
      <c r="B439" t="s">
        <v>2844</v>
      </c>
      <c r="C439" t="s">
        <v>10552</v>
      </c>
    </row>
    <row r="440" spans="1:3">
      <c r="A440">
        <v>439</v>
      </c>
      <c r="B440" t="s">
        <v>947</v>
      </c>
      <c r="C440" t="s">
        <v>10553</v>
      </c>
    </row>
    <row r="441" spans="1:3">
      <c r="A441">
        <v>440</v>
      </c>
      <c r="B441" t="s">
        <v>5188</v>
      </c>
      <c r="C441" t="s">
        <v>10554</v>
      </c>
    </row>
    <row r="442" spans="1:3">
      <c r="A442">
        <v>441</v>
      </c>
      <c r="B442" t="s">
        <v>1655</v>
      </c>
      <c r="C442" t="s">
        <v>10555</v>
      </c>
    </row>
    <row r="443" spans="1:3">
      <c r="A443">
        <v>442</v>
      </c>
      <c r="B443" t="s">
        <v>255</v>
      </c>
      <c r="C443" t="s">
        <v>10556</v>
      </c>
    </row>
    <row r="444" spans="1:3">
      <c r="A444">
        <v>443</v>
      </c>
      <c r="B444" t="s">
        <v>1928</v>
      </c>
      <c r="C444" t="s">
        <v>10557</v>
      </c>
    </row>
    <row r="445" spans="1:3">
      <c r="A445">
        <v>444</v>
      </c>
      <c r="B445" t="s">
        <v>340</v>
      </c>
      <c r="C445" t="s">
        <v>10558</v>
      </c>
    </row>
    <row r="446" spans="1:3">
      <c r="A446">
        <v>445</v>
      </c>
      <c r="B446" t="s">
        <v>715</v>
      </c>
      <c r="C446" t="s">
        <v>10559</v>
      </c>
    </row>
    <row r="447" spans="1:3">
      <c r="A447">
        <v>446</v>
      </c>
      <c r="B447" t="s">
        <v>1316</v>
      </c>
      <c r="C447" t="s">
        <v>10560</v>
      </c>
    </row>
    <row r="448" spans="1:3">
      <c r="A448">
        <v>447</v>
      </c>
      <c r="B448" t="s">
        <v>4132</v>
      </c>
      <c r="C448" t="s">
        <v>10561</v>
      </c>
    </row>
    <row r="449" spans="1:3">
      <c r="A449">
        <v>448</v>
      </c>
      <c r="B449" t="s">
        <v>73</v>
      </c>
      <c r="C449" t="s">
        <v>10562</v>
      </c>
    </row>
    <row r="450" spans="1:3">
      <c r="A450">
        <v>449</v>
      </c>
      <c r="B450" t="s">
        <v>1353</v>
      </c>
      <c r="C450" t="s">
        <v>10563</v>
      </c>
    </row>
    <row r="451" spans="1:3">
      <c r="A451">
        <v>450</v>
      </c>
      <c r="B451" t="s">
        <v>951</v>
      </c>
      <c r="C451" t="s">
        <v>10564</v>
      </c>
    </row>
    <row r="452" spans="1:3">
      <c r="A452">
        <v>451</v>
      </c>
      <c r="B452" t="s">
        <v>2131</v>
      </c>
      <c r="C452" t="s">
        <v>10565</v>
      </c>
    </row>
    <row r="453" spans="1:3">
      <c r="A453">
        <v>452</v>
      </c>
      <c r="B453" t="s">
        <v>2447</v>
      </c>
      <c r="C453" t="s">
        <v>10566</v>
      </c>
    </row>
    <row r="454" spans="1:3">
      <c r="A454">
        <v>453</v>
      </c>
      <c r="B454" t="s">
        <v>2076</v>
      </c>
      <c r="C454" t="s">
        <v>10567</v>
      </c>
    </row>
    <row r="455" spans="1:3">
      <c r="A455">
        <v>454</v>
      </c>
      <c r="B455" t="s">
        <v>273</v>
      </c>
      <c r="C455" t="s">
        <v>10568</v>
      </c>
    </row>
    <row r="456" spans="1:3">
      <c r="A456">
        <v>455</v>
      </c>
      <c r="B456" t="s">
        <v>1497</v>
      </c>
      <c r="C456" t="s">
        <v>10569</v>
      </c>
    </row>
    <row r="457" spans="1:3">
      <c r="A457">
        <v>456</v>
      </c>
      <c r="B457" t="s">
        <v>1115</v>
      </c>
      <c r="C457" t="s">
        <v>10570</v>
      </c>
    </row>
    <row r="458" spans="1:3">
      <c r="A458">
        <v>457</v>
      </c>
      <c r="B458" t="s">
        <v>1695</v>
      </c>
      <c r="C458" t="s">
        <v>10571</v>
      </c>
    </row>
    <row r="459" spans="1:3">
      <c r="A459">
        <v>458</v>
      </c>
      <c r="B459" t="s">
        <v>3833</v>
      </c>
      <c r="C459" t="s">
        <v>10572</v>
      </c>
    </row>
    <row r="460" spans="1:3">
      <c r="A460">
        <v>459</v>
      </c>
      <c r="B460" t="s">
        <v>1800</v>
      </c>
      <c r="C460" t="s">
        <v>10573</v>
      </c>
    </row>
    <row r="461" spans="1:3">
      <c r="A461">
        <v>460</v>
      </c>
      <c r="B461" t="s">
        <v>2511</v>
      </c>
      <c r="C461" t="s">
        <v>10574</v>
      </c>
    </row>
    <row r="462" spans="1:3">
      <c r="A462">
        <v>461</v>
      </c>
      <c r="B462" t="s">
        <v>533</v>
      </c>
      <c r="C462" t="s">
        <v>10575</v>
      </c>
    </row>
    <row r="463" spans="1:3">
      <c r="A463">
        <v>462</v>
      </c>
      <c r="B463" t="s">
        <v>2558</v>
      </c>
      <c r="C463" t="s">
        <v>10576</v>
      </c>
    </row>
    <row r="464" spans="1:3">
      <c r="A464">
        <v>463</v>
      </c>
      <c r="B464" t="s">
        <v>197</v>
      </c>
      <c r="C464" t="s">
        <v>10577</v>
      </c>
    </row>
    <row r="465" spans="1:3">
      <c r="A465">
        <v>464</v>
      </c>
      <c r="B465" t="s">
        <v>1237</v>
      </c>
      <c r="C465" t="s">
        <v>10578</v>
      </c>
    </row>
    <row r="466" spans="1:3">
      <c r="A466">
        <v>465</v>
      </c>
      <c r="B466" t="s">
        <v>999</v>
      </c>
      <c r="C466" t="s">
        <v>10579</v>
      </c>
    </row>
    <row r="467" spans="1:3">
      <c r="A467">
        <v>466</v>
      </c>
      <c r="B467" t="s">
        <v>3910</v>
      </c>
      <c r="C467" t="s">
        <v>10580</v>
      </c>
    </row>
    <row r="468" spans="1:3">
      <c r="A468">
        <v>467</v>
      </c>
      <c r="B468" t="s">
        <v>4190</v>
      </c>
      <c r="C468" t="s">
        <v>10581</v>
      </c>
    </row>
    <row r="469" spans="1:3">
      <c r="A469">
        <v>468</v>
      </c>
      <c r="B469" t="s">
        <v>1147</v>
      </c>
      <c r="C469" t="s">
        <v>10582</v>
      </c>
    </row>
    <row r="470" spans="1:3">
      <c r="A470">
        <v>469</v>
      </c>
      <c r="B470" t="s">
        <v>3006</v>
      </c>
      <c r="C470" t="s">
        <v>10583</v>
      </c>
    </row>
    <row r="471" spans="1:3">
      <c r="A471">
        <v>470</v>
      </c>
      <c r="B471" t="s">
        <v>1216</v>
      </c>
      <c r="C471" t="s">
        <v>10584</v>
      </c>
    </row>
    <row r="472" spans="1:3">
      <c r="A472">
        <v>471</v>
      </c>
      <c r="B472" t="s">
        <v>2347</v>
      </c>
      <c r="C472" t="s">
        <v>10585</v>
      </c>
    </row>
    <row r="473" spans="1:3">
      <c r="A473">
        <v>472</v>
      </c>
      <c r="B473" t="s">
        <v>457</v>
      </c>
      <c r="C473" t="s">
        <v>10586</v>
      </c>
    </row>
    <row r="474" spans="1:3">
      <c r="A474">
        <v>473</v>
      </c>
      <c r="B474" t="s">
        <v>4266</v>
      </c>
      <c r="C474" t="s">
        <v>10587</v>
      </c>
    </row>
    <row r="475" spans="1:3">
      <c r="A475">
        <v>474</v>
      </c>
      <c r="B475" t="s">
        <v>1569</v>
      </c>
      <c r="C475" t="s">
        <v>10588</v>
      </c>
    </row>
    <row r="476" spans="1:3">
      <c r="A476">
        <v>475</v>
      </c>
      <c r="B476" t="s">
        <v>2530</v>
      </c>
      <c r="C476" t="s">
        <v>10589</v>
      </c>
    </row>
    <row r="477" spans="1:3">
      <c r="A477">
        <v>476</v>
      </c>
      <c r="B477" t="s">
        <v>723</v>
      </c>
      <c r="C477" t="s">
        <v>10590</v>
      </c>
    </row>
    <row r="478" spans="1:3">
      <c r="A478">
        <v>477</v>
      </c>
      <c r="B478" t="s">
        <v>5011</v>
      </c>
      <c r="C478" t="s">
        <v>10591</v>
      </c>
    </row>
    <row r="479" spans="1:3">
      <c r="A479">
        <v>478</v>
      </c>
      <c r="B479" t="s">
        <v>978</v>
      </c>
      <c r="C479" t="s">
        <v>10592</v>
      </c>
    </row>
    <row r="480" spans="1:3">
      <c r="A480">
        <v>479</v>
      </c>
      <c r="B480" t="s">
        <v>1145</v>
      </c>
      <c r="C480" t="s">
        <v>10593</v>
      </c>
    </row>
    <row r="481" spans="1:3">
      <c r="A481">
        <v>480</v>
      </c>
      <c r="B481" t="s">
        <v>2414</v>
      </c>
      <c r="C481" t="s">
        <v>10594</v>
      </c>
    </row>
    <row r="482" spans="1:3">
      <c r="A482">
        <v>481</v>
      </c>
      <c r="B482" t="s">
        <v>6232</v>
      </c>
      <c r="C482" t="s">
        <v>10595</v>
      </c>
    </row>
    <row r="483" spans="1:3">
      <c r="A483">
        <v>482</v>
      </c>
      <c r="B483" t="s">
        <v>157</v>
      </c>
      <c r="C483" t="s">
        <v>10596</v>
      </c>
    </row>
    <row r="484" spans="1:3">
      <c r="A484">
        <v>483</v>
      </c>
      <c r="B484" t="s">
        <v>361</v>
      </c>
      <c r="C484" t="s">
        <v>10597</v>
      </c>
    </row>
    <row r="485" spans="1:3">
      <c r="A485">
        <v>484</v>
      </c>
      <c r="B485" t="s">
        <v>3108</v>
      </c>
      <c r="C485" t="s">
        <v>10598</v>
      </c>
    </row>
    <row r="486" spans="1:3">
      <c r="A486">
        <v>485</v>
      </c>
      <c r="B486" t="s">
        <v>399</v>
      </c>
      <c r="C486" t="s">
        <v>10599</v>
      </c>
    </row>
    <row r="487" spans="1:3">
      <c r="A487">
        <v>486</v>
      </c>
      <c r="B487" t="s">
        <v>1370</v>
      </c>
      <c r="C487" t="s">
        <v>10600</v>
      </c>
    </row>
    <row r="488" spans="1:3">
      <c r="A488">
        <v>487</v>
      </c>
      <c r="B488" t="s">
        <v>410</v>
      </c>
      <c r="C488" t="s">
        <v>10601</v>
      </c>
    </row>
    <row r="489" spans="1:3">
      <c r="A489">
        <v>488</v>
      </c>
      <c r="B489" t="s">
        <v>232</v>
      </c>
      <c r="C489" t="s">
        <v>10602</v>
      </c>
    </row>
    <row r="490" spans="1:3">
      <c r="A490">
        <v>489</v>
      </c>
      <c r="B490" t="s">
        <v>2242</v>
      </c>
      <c r="C490" t="s">
        <v>10603</v>
      </c>
    </row>
    <row r="491" spans="1:3">
      <c r="A491">
        <v>490</v>
      </c>
      <c r="B491" t="s">
        <v>1393</v>
      </c>
      <c r="C491" t="s">
        <v>10604</v>
      </c>
    </row>
    <row r="492" spans="1:3">
      <c r="A492">
        <v>491</v>
      </c>
      <c r="B492" t="s">
        <v>1728</v>
      </c>
      <c r="C492" t="s">
        <v>10605</v>
      </c>
    </row>
    <row r="493" spans="1:3">
      <c r="A493">
        <v>492</v>
      </c>
      <c r="B493" t="s">
        <v>1778</v>
      </c>
      <c r="C493" t="s">
        <v>10606</v>
      </c>
    </row>
    <row r="494" spans="1:3">
      <c r="A494">
        <v>493</v>
      </c>
      <c r="B494" t="s">
        <v>1103</v>
      </c>
      <c r="C494" t="s">
        <v>10607</v>
      </c>
    </row>
    <row r="495" spans="1:3">
      <c r="A495">
        <v>494</v>
      </c>
      <c r="B495" t="s">
        <v>4581</v>
      </c>
      <c r="C495" t="s">
        <v>10608</v>
      </c>
    </row>
    <row r="496" spans="1:3">
      <c r="A496">
        <v>495</v>
      </c>
      <c r="B496" t="s">
        <v>956</v>
      </c>
      <c r="C496" t="s">
        <v>10609</v>
      </c>
    </row>
    <row r="497" spans="1:3">
      <c r="A497">
        <v>496</v>
      </c>
      <c r="B497" t="s">
        <v>2945</v>
      </c>
      <c r="C497" t="s">
        <v>10610</v>
      </c>
    </row>
    <row r="498" spans="1:3">
      <c r="A498">
        <v>497</v>
      </c>
      <c r="B498" t="s">
        <v>258</v>
      </c>
      <c r="C498" t="s">
        <v>10611</v>
      </c>
    </row>
    <row r="499" spans="1:3">
      <c r="A499">
        <v>498</v>
      </c>
      <c r="B499" t="s">
        <v>496</v>
      </c>
      <c r="C499" t="s">
        <v>10612</v>
      </c>
    </row>
    <row r="500" spans="1:3">
      <c r="A500">
        <v>499</v>
      </c>
      <c r="B500" t="s">
        <v>1118</v>
      </c>
      <c r="C500" t="s">
        <v>10613</v>
      </c>
    </row>
    <row r="501" spans="1:3">
      <c r="A501">
        <v>500</v>
      </c>
      <c r="B501" t="s">
        <v>337</v>
      </c>
      <c r="C501" t="s">
        <v>10614</v>
      </c>
    </row>
    <row r="502" spans="1:3">
      <c r="A502">
        <v>501</v>
      </c>
      <c r="B502" t="s">
        <v>3639</v>
      </c>
      <c r="C502" t="s">
        <v>10615</v>
      </c>
    </row>
    <row r="503" spans="1:3">
      <c r="A503">
        <v>502</v>
      </c>
      <c r="B503" t="s">
        <v>1741</v>
      </c>
      <c r="C503" t="s">
        <v>10616</v>
      </c>
    </row>
    <row r="504" spans="1:3">
      <c r="A504">
        <v>503</v>
      </c>
      <c r="B504" t="s">
        <v>1753</v>
      </c>
      <c r="C504" t="s">
        <v>10617</v>
      </c>
    </row>
    <row r="505" spans="1:3">
      <c r="A505">
        <v>504</v>
      </c>
      <c r="B505" t="s">
        <v>3914</v>
      </c>
      <c r="C505" t="s">
        <v>10618</v>
      </c>
    </row>
    <row r="506" spans="1:3">
      <c r="A506">
        <v>505</v>
      </c>
      <c r="B506" t="s">
        <v>1699</v>
      </c>
      <c r="C506" t="s">
        <v>10619</v>
      </c>
    </row>
    <row r="507" spans="1:3">
      <c r="A507">
        <v>506</v>
      </c>
      <c r="B507" t="s">
        <v>2899</v>
      </c>
      <c r="C507" t="s">
        <v>10620</v>
      </c>
    </row>
    <row r="508" spans="1:3">
      <c r="A508">
        <v>507</v>
      </c>
      <c r="B508" t="s">
        <v>34</v>
      </c>
      <c r="C508" t="s">
        <v>10621</v>
      </c>
    </row>
    <row r="509" spans="1:3">
      <c r="A509">
        <v>508</v>
      </c>
      <c r="B509" t="s">
        <v>1798</v>
      </c>
      <c r="C509" t="s">
        <v>10622</v>
      </c>
    </row>
    <row r="510" spans="1:3">
      <c r="A510">
        <v>509</v>
      </c>
      <c r="B510" t="s">
        <v>2875</v>
      </c>
      <c r="C510" t="s">
        <v>10623</v>
      </c>
    </row>
    <row r="511" spans="1:3">
      <c r="A511">
        <v>510</v>
      </c>
      <c r="B511" t="s">
        <v>5152</v>
      </c>
      <c r="C511" t="s">
        <v>10624</v>
      </c>
    </row>
    <row r="512" spans="1:3">
      <c r="A512">
        <v>511</v>
      </c>
      <c r="B512" t="s">
        <v>781</v>
      </c>
      <c r="C512" t="s">
        <v>10625</v>
      </c>
    </row>
    <row r="513" spans="1:3">
      <c r="A513">
        <v>512</v>
      </c>
      <c r="B513" t="s">
        <v>1759</v>
      </c>
      <c r="C513" t="s">
        <v>10626</v>
      </c>
    </row>
    <row r="514" spans="1:3">
      <c r="A514">
        <v>513</v>
      </c>
      <c r="B514" t="s">
        <v>1143</v>
      </c>
      <c r="C514" t="s">
        <v>10627</v>
      </c>
    </row>
    <row r="515" spans="1:3">
      <c r="A515">
        <v>514</v>
      </c>
      <c r="B515" t="s">
        <v>3867</v>
      </c>
      <c r="C515" t="s">
        <v>10628</v>
      </c>
    </row>
    <row r="516" spans="1:3">
      <c r="A516">
        <v>515</v>
      </c>
      <c r="B516" t="s">
        <v>1593</v>
      </c>
      <c r="C516" t="s">
        <v>10629</v>
      </c>
    </row>
    <row r="517" spans="1:3">
      <c r="A517">
        <v>516</v>
      </c>
      <c r="B517" t="s">
        <v>181</v>
      </c>
      <c r="C517" t="s">
        <v>10630</v>
      </c>
    </row>
    <row r="518" spans="1:3">
      <c r="A518">
        <v>517</v>
      </c>
      <c r="B518" t="s">
        <v>5369</v>
      </c>
      <c r="C518" t="s">
        <v>10631</v>
      </c>
    </row>
    <row r="519" spans="1:3">
      <c r="A519">
        <v>518</v>
      </c>
      <c r="B519" t="s">
        <v>2816</v>
      </c>
      <c r="C519" t="s">
        <v>10632</v>
      </c>
    </row>
    <row r="520" spans="1:3">
      <c r="A520">
        <v>519</v>
      </c>
      <c r="B520" t="s">
        <v>2806</v>
      </c>
      <c r="C520" t="s">
        <v>10633</v>
      </c>
    </row>
    <row r="521" spans="1:3">
      <c r="A521">
        <v>520</v>
      </c>
      <c r="B521" t="s">
        <v>2271</v>
      </c>
      <c r="C521" t="s">
        <v>10634</v>
      </c>
    </row>
    <row r="522" spans="1:3">
      <c r="A522">
        <v>521</v>
      </c>
      <c r="B522" t="s">
        <v>538</v>
      </c>
      <c r="C522" t="s">
        <v>10635</v>
      </c>
    </row>
    <row r="523" spans="1:3">
      <c r="A523">
        <v>522</v>
      </c>
      <c r="B523" t="s">
        <v>961</v>
      </c>
      <c r="C523" t="s">
        <v>10636</v>
      </c>
    </row>
    <row r="524" spans="1:3">
      <c r="A524">
        <v>523</v>
      </c>
      <c r="B524" t="s">
        <v>4200</v>
      </c>
      <c r="C524" t="s">
        <v>10637</v>
      </c>
    </row>
    <row r="525" spans="1:3">
      <c r="A525">
        <v>524</v>
      </c>
      <c r="B525" t="s">
        <v>1597</v>
      </c>
      <c r="C525" t="s">
        <v>10638</v>
      </c>
    </row>
    <row r="526" spans="1:3">
      <c r="A526">
        <v>525</v>
      </c>
      <c r="B526" t="s">
        <v>194</v>
      </c>
      <c r="C526" t="s">
        <v>10639</v>
      </c>
    </row>
    <row r="527" spans="1:3">
      <c r="A527">
        <v>526</v>
      </c>
      <c r="B527" t="s">
        <v>2639</v>
      </c>
      <c r="C527" t="s">
        <v>10640</v>
      </c>
    </row>
    <row r="528" spans="1:3">
      <c r="A528">
        <v>527</v>
      </c>
      <c r="B528" t="s">
        <v>3902</v>
      </c>
      <c r="C528" t="s">
        <v>10641</v>
      </c>
    </row>
    <row r="529" spans="1:3">
      <c r="A529">
        <v>528</v>
      </c>
      <c r="B529" t="s">
        <v>121</v>
      </c>
      <c r="C529" t="s">
        <v>10642</v>
      </c>
    </row>
    <row r="530" spans="1:3">
      <c r="A530">
        <v>529</v>
      </c>
      <c r="B530" t="s">
        <v>3877</v>
      </c>
      <c r="C530" t="s">
        <v>10643</v>
      </c>
    </row>
    <row r="531" spans="1:3">
      <c r="A531">
        <v>530</v>
      </c>
      <c r="B531" t="s">
        <v>839</v>
      </c>
      <c r="C531" t="s">
        <v>10644</v>
      </c>
    </row>
    <row r="532" spans="1:3">
      <c r="A532">
        <v>531</v>
      </c>
      <c r="B532" t="s">
        <v>5946</v>
      </c>
      <c r="C532" t="s">
        <v>10645</v>
      </c>
    </row>
    <row r="533" spans="1:3">
      <c r="A533">
        <v>532</v>
      </c>
      <c r="B533" t="s">
        <v>1311</v>
      </c>
      <c r="C533" t="s">
        <v>10646</v>
      </c>
    </row>
    <row r="534" spans="1:3">
      <c r="A534">
        <v>533</v>
      </c>
      <c r="B534" t="s">
        <v>775</v>
      </c>
      <c r="C534" t="s">
        <v>10647</v>
      </c>
    </row>
    <row r="535" spans="1:3">
      <c r="A535">
        <v>534</v>
      </c>
      <c r="B535" t="s">
        <v>1556</v>
      </c>
      <c r="C535" t="s">
        <v>10648</v>
      </c>
    </row>
    <row r="536" spans="1:3">
      <c r="A536">
        <v>535</v>
      </c>
      <c r="B536" t="s">
        <v>3460</v>
      </c>
      <c r="C536" t="s">
        <v>10649</v>
      </c>
    </row>
    <row r="537" spans="1:3">
      <c r="A537">
        <v>536</v>
      </c>
      <c r="B537" t="s">
        <v>1423</v>
      </c>
      <c r="C537" t="s">
        <v>10650</v>
      </c>
    </row>
    <row r="538" spans="1:3">
      <c r="A538">
        <v>537</v>
      </c>
      <c r="B538" t="s">
        <v>5477</v>
      </c>
      <c r="C538" t="s">
        <v>10651</v>
      </c>
    </row>
    <row r="539" spans="1:3">
      <c r="A539">
        <v>538</v>
      </c>
      <c r="B539" t="s">
        <v>503</v>
      </c>
      <c r="C539" t="s">
        <v>10652</v>
      </c>
    </row>
    <row r="540" spans="1:3">
      <c r="A540">
        <v>539</v>
      </c>
      <c r="B540" t="s">
        <v>2493</v>
      </c>
      <c r="C540" t="s">
        <v>10653</v>
      </c>
    </row>
    <row r="541" spans="1:3">
      <c r="A541">
        <v>540</v>
      </c>
      <c r="B541" t="s">
        <v>5480</v>
      </c>
      <c r="C541" t="s">
        <v>10654</v>
      </c>
    </row>
    <row r="542" spans="1:3">
      <c r="A542">
        <v>541</v>
      </c>
      <c r="B542" t="s">
        <v>2959</v>
      </c>
      <c r="C542" t="s">
        <v>10655</v>
      </c>
    </row>
    <row r="543" spans="1:3">
      <c r="A543">
        <v>542</v>
      </c>
      <c r="B543" t="s">
        <v>1985</v>
      </c>
      <c r="C543" t="s">
        <v>10656</v>
      </c>
    </row>
    <row r="544" spans="1:3">
      <c r="A544">
        <v>543</v>
      </c>
      <c r="B544" t="s">
        <v>1090</v>
      </c>
      <c r="C544" t="s">
        <v>10657</v>
      </c>
    </row>
    <row r="545" spans="1:3">
      <c r="A545">
        <v>544</v>
      </c>
      <c r="B545" t="s">
        <v>761</v>
      </c>
      <c r="C545" t="s">
        <v>10658</v>
      </c>
    </row>
    <row r="546" spans="1:3">
      <c r="A546">
        <v>545</v>
      </c>
      <c r="B546" t="s">
        <v>3131</v>
      </c>
      <c r="C546" t="s">
        <v>10659</v>
      </c>
    </row>
    <row r="547" spans="1:3">
      <c r="A547">
        <v>546</v>
      </c>
      <c r="B547" t="s">
        <v>2009</v>
      </c>
      <c r="C547" t="s">
        <v>10660</v>
      </c>
    </row>
    <row r="548" spans="1:3">
      <c r="A548">
        <v>547</v>
      </c>
      <c r="B548" t="s">
        <v>1045</v>
      </c>
      <c r="C548" t="s">
        <v>10661</v>
      </c>
    </row>
    <row r="549" spans="1:3">
      <c r="A549">
        <v>548</v>
      </c>
      <c r="B549" t="s">
        <v>2782</v>
      </c>
      <c r="C549" t="s">
        <v>10662</v>
      </c>
    </row>
    <row r="550" spans="1:3">
      <c r="A550">
        <v>549</v>
      </c>
      <c r="B550" t="s">
        <v>744</v>
      </c>
      <c r="C550" t="s">
        <v>10663</v>
      </c>
    </row>
    <row r="551" spans="1:3">
      <c r="A551">
        <v>550</v>
      </c>
      <c r="B551" t="s">
        <v>306</v>
      </c>
      <c r="C551" t="s">
        <v>10664</v>
      </c>
    </row>
    <row r="552" spans="1:3">
      <c r="A552">
        <v>551</v>
      </c>
      <c r="B552" t="s">
        <v>989</v>
      </c>
      <c r="C552" t="s">
        <v>10665</v>
      </c>
    </row>
    <row r="553" spans="1:3">
      <c r="A553">
        <v>552</v>
      </c>
      <c r="B553" t="s">
        <v>325</v>
      </c>
      <c r="C553" t="s">
        <v>10666</v>
      </c>
    </row>
    <row r="554" spans="1:3">
      <c r="A554">
        <v>553</v>
      </c>
      <c r="B554" t="s">
        <v>4255</v>
      </c>
      <c r="C554" t="s">
        <v>10667</v>
      </c>
    </row>
    <row r="555" spans="1:3">
      <c r="A555">
        <v>554</v>
      </c>
      <c r="B555" t="s">
        <v>2635</v>
      </c>
      <c r="C555" t="s">
        <v>10668</v>
      </c>
    </row>
    <row r="556" spans="1:3">
      <c r="A556">
        <v>555</v>
      </c>
      <c r="B556" t="s">
        <v>2717</v>
      </c>
      <c r="C556" t="s">
        <v>10669</v>
      </c>
    </row>
    <row r="557" spans="1:3">
      <c r="A557">
        <v>556</v>
      </c>
      <c r="B557" t="s">
        <v>1244</v>
      </c>
      <c r="C557" t="s">
        <v>10670</v>
      </c>
    </row>
    <row r="558" spans="1:3">
      <c r="A558">
        <v>557</v>
      </c>
      <c r="B558" t="s">
        <v>166</v>
      </c>
      <c r="C558" t="s">
        <v>10671</v>
      </c>
    </row>
    <row r="559" spans="1:3">
      <c r="A559">
        <v>558</v>
      </c>
      <c r="B559" t="s">
        <v>2359</v>
      </c>
      <c r="C559" t="s">
        <v>10672</v>
      </c>
    </row>
    <row r="560" spans="1:3">
      <c r="A560">
        <v>559</v>
      </c>
      <c r="B560" t="s">
        <v>686</v>
      </c>
      <c r="C560" t="s">
        <v>10673</v>
      </c>
    </row>
    <row r="561" spans="1:3">
      <c r="A561">
        <v>560</v>
      </c>
      <c r="B561" t="s">
        <v>747</v>
      </c>
      <c r="C561" t="s">
        <v>10674</v>
      </c>
    </row>
    <row r="562" spans="1:3">
      <c r="A562">
        <v>561</v>
      </c>
      <c r="B562" t="s">
        <v>575</v>
      </c>
      <c r="C562" t="s">
        <v>10675</v>
      </c>
    </row>
    <row r="563" spans="1:3">
      <c r="A563">
        <v>562</v>
      </c>
      <c r="B563" t="s">
        <v>861</v>
      </c>
      <c r="C563" t="s">
        <v>10676</v>
      </c>
    </row>
    <row r="564" spans="1:3">
      <c r="A564">
        <v>563</v>
      </c>
      <c r="B564" t="s">
        <v>2813</v>
      </c>
      <c r="C564" t="s">
        <v>10677</v>
      </c>
    </row>
    <row r="565" spans="1:3">
      <c r="A565">
        <v>564</v>
      </c>
      <c r="B565" t="s">
        <v>4626</v>
      </c>
      <c r="C565" t="s">
        <v>10678</v>
      </c>
    </row>
    <row r="566" spans="1:3">
      <c r="A566">
        <v>565</v>
      </c>
      <c r="B566" t="s">
        <v>2039</v>
      </c>
      <c r="C566" t="s">
        <v>10679</v>
      </c>
    </row>
    <row r="567" spans="1:3">
      <c r="A567">
        <v>566</v>
      </c>
      <c r="B567" t="s">
        <v>1377</v>
      </c>
      <c r="C567" t="s">
        <v>10680</v>
      </c>
    </row>
    <row r="568" spans="1:3">
      <c r="A568">
        <v>567</v>
      </c>
      <c r="B568" t="s">
        <v>934</v>
      </c>
      <c r="C568" t="s">
        <v>10681</v>
      </c>
    </row>
    <row r="569" spans="1:3">
      <c r="A569">
        <v>568</v>
      </c>
      <c r="B569" t="s">
        <v>992</v>
      </c>
      <c r="C569" t="s">
        <v>10682</v>
      </c>
    </row>
    <row r="570" spans="1:3">
      <c r="A570">
        <v>569</v>
      </c>
      <c r="B570" t="s">
        <v>4194</v>
      </c>
      <c r="C570" t="s">
        <v>10683</v>
      </c>
    </row>
    <row r="571" spans="1:3">
      <c r="A571">
        <v>570</v>
      </c>
      <c r="B571" t="s">
        <v>671</v>
      </c>
      <c r="C571" t="s">
        <v>10684</v>
      </c>
    </row>
    <row r="572" spans="1:3">
      <c r="A572">
        <v>571</v>
      </c>
      <c r="B572" t="s">
        <v>2854</v>
      </c>
      <c r="C572" t="s">
        <v>10685</v>
      </c>
    </row>
    <row r="573" spans="1:3">
      <c r="A573">
        <v>572</v>
      </c>
      <c r="B573" t="s">
        <v>1585</v>
      </c>
      <c r="C573" t="s">
        <v>10686</v>
      </c>
    </row>
    <row r="574" spans="1:3">
      <c r="A574">
        <v>573</v>
      </c>
      <c r="B574" t="s">
        <v>3119</v>
      </c>
      <c r="C574" t="s">
        <v>10687</v>
      </c>
    </row>
    <row r="575" spans="1:3">
      <c r="A575">
        <v>574</v>
      </c>
      <c r="B575" t="s">
        <v>1855</v>
      </c>
      <c r="C575" t="s">
        <v>10688</v>
      </c>
    </row>
    <row r="576" spans="1:3">
      <c r="A576">
        <v>575</v>
      </c>
      <c r="B576" t="s">
        <v>5148</v>
      </c>
      <c r="C576" t="s">
        <v>10689</v>
      </c>
    </row>
    <row r="577" spans="1:3">
      <c r="A577">
        <v>576</v>
      </c>
      <c r="B577" t="s">
        <v>4122</v>
      </c>
      <c r="C577" t="s">
        <v>10690</v>
      </c>
    </row>
    <row r="578" spans="1:3">
      <c r="A578">
        <v>577</v>
      </c>
      <c r="B578" t="s">
        <v>519</v>
      </c>
      <c r="C578" t="s">
        <v>10691</v>
      </c>
    </row>
    <row r="579" spans="1:3">
      <c r="A579">
        <v>578</v>
      </c>
      <c r="B579" t="s">
        <v>877</v>
      </c>
      <c r="C579" t="s">
        <v>10692</v>
      </c>
    </row>
    <row r="580" spans="1:3">
      <c r="A580">
        <v>579</v>
      </c>
      <c r="B580" t="s">
        <v>1109</v>
      </c>
      <c r="C580" t="s">
        <v>10693</v>
      </c>
    </row>
    <row r="581" spans="1:3">
      <c r="A581">
        <v>580</v>
      </c>
      <c r="B581" t="s">
        <v>483</v>
      </c>
      <c r="C581" t="s">
        <v>10694</v>
      </c>
    </row>
    <row r="582" spans="1:3">
      <c r="A582">
        <v>581</v>
      </c>
      <c r="B582" t="s">
        <v>2082</v>
      </c>
      <c r="C582" t="s">
        <v>10695</v>
      </c>
    </row>
    <row r="583" spans="1:3">
      <c r="A583">
        <v>582</v>
      </c>
      <c r="B583" t="s">
        <v>2888</v>
      </c>
      <c r="C583" t="s">
        <v>10696</v>
      </c>
    </row>
    <row r="584" spans="1:3">
      <c r="A584">
        <v>583</v>
      </c>
      <c r="B584" t="s">
        <v>2682</v>
      </c>
      <c r="C584" t="s">
        <v>10697</v>
      </c>
    </row>
    <row r="585" spans="1:3">
      <c r="A585">
        <v>584</v>
      </c>
      <c r="B585" t="s">
        <v>666</v>
      </c>
      <c r="C585" t="s">
        <v>10698</v>
      </c>
    </row>
    <row r="586" spans="1:3">
      <c r="A586">
        <v>585</v>
      </c>
      <c r="B586" t="s">
        <v>4968</v>
      </c>
      <c r="C586" t="s">
        <v>10699</v>
      </c>
    </row>
    <row r="587" spans="1:3">
      <c r="A587">
        <v>586</v>
      </c>
      <c r="B587" t="s">
        <v>1241</v>
      </c>
      <c r="C587" t="s">
        <v>10700</v>
      </c>
    </row>
    <row r="588" spans="1:3">
      <c r="A588">
        <v>587</v>
      </c>
      <c r="B588" t="s">
        <v>1432</v>
      </c>
      <c r="C588" t="s">
        <v>10701</v>
      </c>
    </row>
    <row r="589" spans="1:3">
      <c r="A589">
        <v>588</v>
      </c>
      <c r="B589" t="s">
        <v>2274</v>
      </c>
      <c r="C589" t="s">
        <v>10702</v>
      </c>
    </row>
    <row r="590" spans="1:3">
      <c r="A590">
        <v>589</v>
      </c>
      <c r="B590" t="s">
        <v>2766</v>
      </c>
      <c r="C590" t="s">
        <v>10703</v>
      </c>
    </row>
    <row r="591" spans="1:3">
      <c r="A591">
        <v>590</v>
      </c>
      <c r="B591" t="s">
        <v>468</v>
      </c>
      <c r="C591" t="s">
        <v>10704</v>
      </c>
    </row>
    <row r="592" spans="1:3">
      <c r="A592">
        <v>591</v>
      </c>
      <c r="B592" t="s">
        <v>5057</v>
      </c>
      <c r="C592" t="s">
        <v>10705</v>
      </c>
    </row>
    <row r="593" spans="1:3">
      <c r="A593">
        <v>592</v>
      </c>
      <c r="B593" t="s">
        <v>2982</v>
      </c>
      <c r="C593" t="s">
        <v>10706</v>
      </c>
    </row>
    <row r="594" spans="1:3">
      <c r="A594">
        <v>593</v>
      </c>
      <c r="B594" t="s">
        <v>3839</v>
      </c>
      <c r="C594" t="s">
        <v>10707</v>
      </c>
    </row>
    <row r="595" spans="1:3">
      <c r="A595">
        <v>594</v>
      </c>
      <c r="B595" t="s">
        <v>1050</v>
      </c>
      <c r="C595" t="s">
        <v>10708</v>
      </c>
    </row>
    <row r="596" spans="1:3">
      <c r="A596">
        <v>595</v>
      </c>
      <c r="B596" t="s">
        <v>1531</v>
      </c>
      <c r="C596" t="s">
        <v>10709</v>
      </c>
    </row>
    <row r="597" spans="1:3">
      <c r="A597">
        <v>596</v>
      </c>
      <c r="B597" t="s">
        <v>872</v>
      </c>
      <c r="C597" t="s">
        <v>10710</v>
      </c>
    </row>
    <row r="598" spans="1:3">
      <c r="A598">
        <v>597</v>
      </c>
      <c r="B598" t="s">
        <v>438</v>
      </c>
      <c r="C598" t="s">
        <v>10711</v>
      </c>
    </row>
    <row r="599" spans="1:3">
      <c r="A599">
        <v>598</v>
      </c>
      <c r="B599" t="s">
        <v>726</v>
      </c>
      <c r="C599" t="s">
        <v>10712</v>
      </c>
    </row>
    <row r="600" spans="1:3">
      <c r="A600">
        <v>599</v>
      </c>
      <c r="B600" t="s">
        <v>1829</v>
      </c>
      <c r="C600" t="s">
        <v>10713</v>
      </c>
    </row>
    <row r="601" spans="1:3">
      <c r="A601">
        <v>600</v>
      </c>
      <c r="B601" t="s">
        <v>2204</v>
      </c>
      <c r="C601" t="s">
        <v>10714</v>
      </c>
    </row>
    <row r="602" spans="1:3">
      <c r="A602">
        <v>601</v>
      </c>
      <c r="B602" t="s">
        <v>1606</v>
      </c>
      <c r="C602" t="s">
        <v>10715</v>
      </c>
    </row>
    <row r="603" spans="1:3">
      <c r="A603">
        <v>602</v>
      </c>
      <c r="B603" t="s">
        <v>1059</v>
      </c>
      <c r="C603" t="s">
        <v>10716</v>
      </c>
    </row>
    <row r="604" spans="1:3">
      <c r="A604">
        <v>603</v>
      </c>
      <c r="B604" t="s">
        <v>1794</v>
      </c>
      <c r="C604" t="s">
        <v>10717</v>
      </c>
    </row>
    <row r="605" spans="1:3">
      <c r="A605">
        <v>604</v>
      </c>
      <c r="B605" t="s">
        <v>94</v>
      </c>
      <c r="C605" t="s">
        <v>10718</v>
      </c>
    </row>
    <row r="606" spans="1:3">
      <c r="A606">
        <v>605</v>
      </c>
      <c r="B606" t="s">
        <v>3104</v>
      </c>
      <c r="C606" t="s">
        <v>10719</v>
      </c>
    </row>
    <row r="607" spans="1:3">
      <c r="A607">
        <v>606</v>
      </c>
      <c r="B607" t="s">
        <v>1463</v>
      </c>
      <c r="C607" t="s">
        <v>10720</v>
      </c>
    </row>
    <row r="608" spans="1:3">
      <c r="A608">
        <v>607</v>
      </c>
      <c r="B608" t="s">
        <v>2153</v>
      </c>
      <c r="C608" t="s">
        <v>10721</v>
      </c>
    </row>
    <row r="609" spans="1:3">
      <c r="A609">
        <v>608</v>
      </c>
      <c r="B609" t="s">
        <v>2098</v>
      </c>
      <c r="C609" t="s">
        <v>10722</v>
      </c>
    </row>
    <row r="610" spans="1:3">
      <c r="A610">
        <v>609</v>
      </c>
      <c r="B610" t="s">
        <v>5816</v>
      </c>
      <c r="C610" t="s">
        <v>10723</v>
      </c>
    </row>
    <row r="611" spans="1:3">
      <c r="A611">
        <v>610</v>
      </c>
      <c r="B611" t="s">
        <v>2993</v>
      </c>
      <c r="C611" t="s">
        <v>10724</v>
      </c>
    </row>
    <row r="612" spans="1:3">
      <c r="A612">
        <v>611</v>
      </c>
      <c r="B612" t="s">
        <v>3458</v>
      </c>
      <c r="C612" t="s">
        <v>10725</v>
      </c>
    </row>
    <row r="613" spans="1:3">
      <c r="A613">
        <v>612</v>
      </c>
      <c r="B613" t="s">
        <v>2282</v>
      </c>
      <c r="C613" t="s">
        <v>10726</v>
      </c>
    </row>
    <row r="614" spans="1:3">
      <c r="A614">
        <v>613</v>
      </c>
      <c r="B614" t="s">
        <v>2191</v>
      </c>
      <c r="C614" t="s">
        <v>10727</v>
      </c>
    </row>
    <row r="615" spans="1:3">
      <c r="A615">
        <v>614</v>
      </c>
      <c r="B615" t="s">
        <v>2606</v>
      </c>
      <c r="C615" t="s">
        <v>10728</v>
      </c>
    </row>
    <row r="616" spans="1:3">
      <c r="A616">
        <v>615</v>
      </c>
      <c r="B616" t="s">
        <v>1832</v>
      </c>
      <c r="C616" t="s">
        <v>10729</v>
      </c>
    </row>
    <row r="617" spans="1:3">
      <c r="A617">
        <v>616</v>
      </c>
      <c r="B617" t="s">
        <v>1528</v>
      </c>
      <c r="C617" t="s">
        <v>10730</v>
      </c>
    </row>
    <row r="618" spans="1:3">
      <c r="A618">
        <v>617</v>
      </c>
      <c r="B618" t="s">
        <v>2803</v>
      </c>
      <c r="C618" t="s">
        <v>10731</v>
      </c>
    </row>
    <row r="619" spans="1:3">
      <c r="A619">
        <v>618</v>
      </c>
      <c r="B619" t="s">
        <v>4609</v>
      </c>
      <c r="C619" t="s">
        <v>10732</v>
      </c>
    </row>
    <row r="620" spans="1:3">
      <c r="A620">
        <v>619</v>
      </c>
      <c r="B620" t="s">
        <v>863</v>
      </c>
      <c r="C620" t="s">
        <v>10733</v>
      </c>
    </row>
    <row r="621" spans="1:3">
      <c r="A621">
        <v>620</v>
      </c>
      <c r="B621" t="s">
        <v>5518</v>
      </c>
      <c r="C621" t="s">
        <v>10734</v>
      </c>
    </row>
    <row r="622" spans="1:3">
      <c r="A622">
        <v>621</v>
      </c>
      <c r="B622" t="s">
        <v>2419</v>
      </c>
      <c r="C622" t="s">
        <v>10735</v>
      </c>
    </row>
    <row r="623" spans="1:3">
      <c r="A623">
        <v>622</v>
      </c>
      <c r="B623" t="s">
        <v>3886</v>
      </c>
      <c r="C623" t="s">
        <v>10736</v>
      </c>
    </row>
    <row r="624" spans="1:3">
      <c r="A624">
        <v>623</v>
      </c>
      <c r="B624" t="s">
        <v>2288</v>
      </c>
      <c r="C624" t="s">
        <v>10737</v>
      </c>
    </row>
    <row r="625" spans="1:3">
      <c r="A625">
        <v>624</v>
      </c>
      <c r="B625" t="s">
        <v>2011</v>
      </c>
      <c r="C625" t="s">
        <v>10738</v>
      </c>
    </row>
    <row r="626" spans="1:3">
      <c r="A626">
        <v>625</v>
      </c>
      <c r="B626" t="s">
        <v>2046</v>
      </c>
      <c r="C626" t="s">
        <v>10739</v>
      </c>
    </row>
    <row r="627" spans="1:3">
      <c r="A627">
        <v>626</v>
      </c>
      <c r="B627" t="s">
        <v>452</v>
      </c>
      <c r="C627" t="s">
        <v>10740</v>
      </c>
    </row>
    <row r="628" spans="1:3">
      <c r="A628">
        <v>627</v>
      </c>
      <c r="B628" t="s">
        <v>562</v>
      </c>
      <c r="C628" t="s">
        <v>10741</v>
      </c>
    </row>
    <row r="629" spans="1:3">
      <c r="A629">
        <v>628</v>
      </c>
      <c r="B629" t="s">
        <v>2957</v>
      </c>
      <c r="C629" t="s">
        <v>10742</v>
      </c>
    </row>
    <row r="630" spans="1:3">
      <c r="A630">
        <v>629</v>
      </c>
      <c r="B630" t="s">
        <v>85</v>
      </c>
      <c r="C630" t="s">
        <v>10743</v>
      </c>
    </row>
    <row r="631" spans="1:3">
      <c r="A631">
        <v>630</v>
      </c>
      <c r="B631" t="s">
        <v>3664</v>
      </c>
      <c r="C631" t="s">
        <v>10744</v>
      </c>
    </row>
    <row r="632" spans="1:3">
      <c r="A632">
        <v>631</v>
      </c>
      <c r="B632" t="s">
        <v>7000</v>
      </c>
      <c r="C632" t="s">
        <v>10745</v>
      </c>
    </row>
    <row r="633" spans="1:3">
      <c r="A633">
        <v>632</v>
      </c>
      <c r="B633" t="s">
        <v>281</v>
      </c>
      <c r="C633" t="s">
        <v>10746</v>
      </c>
    </row>
    <row r="634" spans="1:3">
      <c r="A634">
        <v>633</v>
      </c>
      <c r="B634" t="s">
        <v>4077</v>
      </c>
      <c r="C634" t="s">
        <v>10747</v>
      </c>
    </row>
    <row r="635" spans="1:3">
      <c r="A635">
        <v>634</v>
      </c>
      <c r="B635" t="s">
        <v>3643</v>
      </c>
      <c r="C635" t="s">
        <v>10748</v>
      </c>
    </row>
    <row r="636" spans="1:3">
      <c r="A636">
        <v>635</v>
      </c>
      <c r="B636" t="s">
        <v>1391</v>
      </c>
      <c r="C636" t="s">
        <v>10749</v>
      </c>
    </row>
    <row r="637" spans="1:3">
      <c r="A637">
        <v>636</v>
      </c>
      <c r="B637" t="s">
        <v>2652</v>
      </c>
      <c r="C637" t="s">
        <v>10750</v>
      </c>
    </row>
    <row r="638" spans="1:3">
      <c r="A638">
        <v>637</v>
      </c>
      <c r="B638" t="s">
        <v>2455</v>
      </c>
      <c r="C638" t="s">
        <v>10751</v>
      </c>
    </row>
    <row r="639" spans="1:3">
      <c r="A639">
        <v>638</v>
      </c>
      <c r="B639" t="s">
        <v>3010</v>
      </c>
      <c r="C639" t="s">
        <v>10752</v>
      </c>
    </row>
    <row r="640" spans="1:3">
      <c r="A640">
        <v>639</v>
      </c>
      <c r="B640" t="s">
        <v>1681</v>
      </c>
      <c r="C640" t="s">
        <v>10753</v>
      </c>
    </row>
    <row r="641" spans="1:3">
      <c r="A641">
        <v>640</v>
      </c>
      <c r="B641" t="s">
        <v>3261</v>
      </c>
      <c r="C641" t="s">
        <v>10754</v>
      </c>
    </row>
    <row r="642" spans="1:3">
      <c r="A642">
        <v>641</v>
      </c>
      <c r="B642" t="s">
        <v>4269</v>
      </c>
      <c r="C642" t="s">
        <v>10755</v>
      </c>
    </row>
    <row r="643" spans="1:3">
      <c r="A643">
        <v>642</v>
      </c>
      <c r="B643" t="s">
        <v>3093</v>
      </c>
      <c r="C643" t="s">
        <v>10756</v>
      </c>
    </row>
    <row r="644" spans="1:3">
      <c r="A644">
        <v>643</v>
      </c>
      <c r="B644" t="s">
        <v>2234</v>
      </c>
      <c r="C644" t="s">
        <v>10757</v>
      </c>
    </row>
    <row r="645" spans="1:3">
      <c r="A645">
        <v>644</v>
      </c>
      <c r="B645" t="s">
        <v>163</v>
      </c>
      <c r="C645" t="s">
        <v>10758</v>
      </c>
    </row>
    <row r="646" spans="1:3">
      <c r="A646">
        <v>645</v>
      </c>
      <c r="B646" t="s">
        <v>1548</v>
      </c>
      <c r="C646" t="s">
        <v>10759</v>
      </c>
    </row>
    <row r="647" spans="1:3">
      <c r="A647">
        <v>646</v>
      </c>
      <c r="B647" t="s">
        <v>2869</v>
      </c>
      <c r="C647" t="s">
        <v>10760</v>
      </c>
    </row>
    <row r="648" spans="1:3">
      <c r="A648">
        <v>647</v>
      </c>
      <c r="B648" t="s">
        <v>712</v>
      </c>
      <c r="C648" t="s">
        <v>10761</v>
      </c>
    </row>
    <row r="649" spans="1:3">
      <c r="A649">
        <v>648</v>
      </c>
      <c r="B649" t="s">
        <v>3784</v>
      </c>
      <c r="C649" t="s">
        <v>10762</v>
      </c>
    </row>
    <row r="650" spans="1:3">
      <c r="A650">
        <v>649</v>
      </c>
      <c r="B650" t="s">
        <v>2108</v>
      </c>
      <c r="C650" t="s">
        <v>10763</v>
      </c>
    </row>
    <row r="651" spans="1:3">
      <c r="A651">
        <v>650</v>
      </c>
      <c r="B651" t="s">
        <v>2565</v>
      </c>
      <c r="C651" t="s">
        <v>10764</v>
      </c>
    </row>
    <row r="652" spans="1:3">
      <c r="A652">
        <v>651</v>
      </c>
      <c r="B652" t="s">
        <v>5507</v>
      </c>
      <c r="C652" t="s">
        <v>10765</v>
      </c>
    </row>
    <row r="653" spans="1:3">
      <c r="A653">
        <v>652</v>
      </c>
      <c r="B653" t="s">
        <v>3177</v>
      </c>
      <c r="C653" t="s">
        <v>10766</v>
      </c>
    </row>
    <row r="654" spans="1:3">
      <c r="A654">
        <v>653</v>
      </c>
      <c r="B654" t="s">
        <v>4461</v>
      </c>
      <c r="C654" t="s">
        <v>10767</v>
      </c>
    </row>
    <row r="655" spans="1:3">
      <c r="A655">
        <v>654</v>
      </c>
      <c r="B655" t="s">
        <v>4902</v>
      </c>
      <c r="C655" t="s">
        <v>10768</v>
      </c>
    </row>
    <row r="656" spans="1:3">
      <c r="A656">
        <v>655</v>
      </c>
      <c r="B656" t="s">
        <v>2714</v>
      </c>
      <c r="C656" t="s">
        <v>10769</v>
      </c>
    </row>
    <row r="657" spans="1:3">
      <c r="A657">
        <v>656</v>
      </c>
      <c r="B657" t="s">
        <v>2174</v>
      </c>
      <c r="C657" t="s">
        <v>10770</v>
      </c>
    </row>
    <row r="658" spans="1:3">
      <c r="A658">
        <v>657</v>
      </c>
      <c r="B658" t="s">
        <v>1885</v>
      </c>
      <c r="C658" t="s">
        <v>10771</v>
      </c>
    </row>
    <row r="659" spans="1:3">
      <c r="A659">
        <v>658</v>
      </c>
      <c r="B659" t="s">
        <v>2938</v>
      </c>
      <c r="C659" t="s">
        <v>10772</v>
      </c>
    </row>
    <row r="660" spans="1:3">
      <c r="A660">
        <v>659</v>
      </c>
      <c r="B660" t="s">
        <v>1507</v>
      </c>
      <c r="C660" t="s">
        <v>10773</v>
      </c>
    </row>
    <row r="661" spans="1:3">
      <c r="A661">
        <v>660</v>
      </c>
      <c r="B661" t="s">
        <v>1343</v>
      </c>
      <c r="C661" t="s">
        <v>10774</v>
      </c>
    </row>
    <row r="662" spans="1:3">
      <c r="A662">
        <v>661</v>
      </c>
      <c r="B662" t="s">
        <v>1364</v>
      </c>
      <c r="C662" t="s">
        <v>10775</v>
      </c>
    </row>
    <row r="663" spans="1:3">
      <c r="A663">
        <v>662</v>
      </c>
      <c r="B663" t="s">
        <v>1513</v>
      </c>
      <c r="C663" t="s">
        <v>10776</v>
      </c>
    </row>
    <row r="664" spans="1:3">
      <c r="A664">
        <v>663</v>
      </c>
      <c r="B664" t="s">
        <v>2053</v>
      </c>
      <c r="C664" t="s">
        <v>10777</v>
      </c>
    </row>
    <row r="665" spans="1:3">
      <c r="A665">
        <v>664</v>
      </c>
      <c r="B665" t="s">
        <v>3611</v>
      </c>
      <c r="C665" t="s">
        <v>10778</v>
      </c>
    </row>
    <row r="666" spans="1:3">
      <c r="A666">
        <v>665</v>
      </c>
      <c r="B666" t="s">
        <v>600</v>
      </c>
      <c r="C666" t="s">
        <v>10779</v>
      </c>
    </row>
    <row r="667" spans="1:3">
      <c r="A667">
        <v>666</v>
      </c>
      <c r="B667" t="s">
        <v>358</v>
      </c>
      <c r="C667" t="s">
        <v>10780</v>
      </c>
    </row>
    <row r="668" spans="1:3">
      <c r="A668">
        <v>667</v>
      </c>
      <c r="B668" t="s">
        <v>1190</v>
      </c>
      <c r="C668" t="s">
        <v>10781</v>
      </c>
    </row>
    <row r="669" spans="1:3">
      <c r="A669">
        <v>668</v>
      </c>
      <c r="B669" t="s">
        <v>1522</v>
      </c>
      <c r="C669" t="s">
        <v>10782</v>
      </c>
    </row>
    <row r="670" spans="1:3">
      <c r="A670">
        <v>669</v>
      </c>
      <c r="B670" t="s">
        <v>1451</v>
      </c>
      <c r="C670" t="s">
        <v>10783</v>
      </c>
    </row>
    <row r="671" spans="1:3">
      <c r="A671">
        <v>670</v>
      </c>
      <c r="B671" t="s">
        <v>1942</v>
      </c>
      <c r="C671" t="s">
        <v>10784</v>
      </c>
    </row>
    <row r="672" spans="1:3">
      <c r="A672">
        <v>671</v>
      </c>
      <c r="B672" t="s">
        <v>1292</v>
      </c>
      <c r="C672" t="s">
        <v>10785</v>
      </c>
    </row>
    <row r="673" spans="1:3">
      <c r="A673">
        <v>672</v>
      </c>
      <c r="B673" t="s">
        <v>2975</v>
      </c>
      <c r="C673" t="s">
        <v>10786</v>
      </c>
    </row>
    <row r="674" spans="1:3">
      <c r="A674">
        <v>673</v>
      </c>
      <c r="B674" t="s">
        <v>377</v>
      </c>
      <c r="C674" t="s">
        <v>10787</v>
      </c>
    </row>
    <row r="675" spans="1:3">
      <c r="A675">
        <v>674</v>
      </c>
      <c r="B675" t="s">
        <v>364</v>
      </c>
      <c r="C675" t="s">
        <v>10788</v>
      </c>
    </row>
    <row r="676" spans="1:3">
      <c r="A676">
        <v>675</v>
      </c>
      <c r="B676" t="s">
        <v>217</v>
      </c>
      <c r="C676" t="s">
        <v>10789</v>
      </c>
    </row>
    <row r="677" spans="1:3">
      <c r="A677">
        <v>676</v>
      </c>
      <c r="B677" t="s">
        <v>2410</v>
      </c>
      <c r="C677" t="s">
        <v>10790</v>
      </c>
    </row>
    <row r="678" spans="1:3">
      <c r="A678">
        <v>677</v>
      </c>
      <c r="B678" t="s">
        <v>250</v>
      </c>
      <c r="C678" t="s">
        <v>10791</v>
      </c>
    </row>
    <row r="679" spans="1:3">
      <c r="A679">
        <v>678</v>
      </c>
      <c r="B679" t="s">
        <v>1173</v>
      </c>
      <c r="C679" t="s">
        <v>10792</v>
      </c>
    </row>
    <row r="680" spans="1:3">
      <c r="A680">
        <v>679</v>
      </c>
      <c r="B680" t="s">
        <v>2403</v>
      </c>
      <c r="C680" t="s">
        <v>10793</v>
      </c>
    </row>
    <row r="681" spans="1:3">
      <c r="A681">
        <v>680</v>
      </c>
      <c r="B681" t="s">
        <v>2751</v>
      </c>
      <c r="C681" t="s">
        <v>10794</v>
      </c>
    </row>
    <row r="682" spans="1:3">
      <c r="A682">
        <v>681</v>
      </c>
      <c r="B682" t="s">
        <v>2810</v>
      </c>
      <c r="C682" t="s">
        <v>10795</v>
      </c>
    </row>
    <row r="683" spans="1:3">
      <c r="A683">
        <v>682</v>
      </c>
      <c r="B683" t="s">
        <v>3726</v>
      </c>
      <c r="C683" t="s">
        <v>10796</v>
      </c>
    </row>
    <row r="684" spans="1:3">
      <c r="A684">
        <v>683</v>
      </c>
      <c r="B684" t="s">
        <v>1657</v>
      </c>
      <c r="C684" t="s">
        <v>10797</v>
      </c>
    </row>
    <row r="685" spans="1:3">
      <c r="A685">
        <v>684</v>
      </c>
      <c r="B685" t="s">
        <v>2421</v>
      </c>
      <c r="C685" t="s">
        <v>10798</v>
      </c>
    </row>
    <row r="686" spans="1:3">
      <c r="A686">
        <v>685</v>
      </c>
      <c r="B686" t="s">
        <v>82</v>
      </c>
      <c r="C686" t="s">
        <v>10799</v>
      </c>
    </row>
    <row r="687" spans="1:3">
      <c r="A687">
        <v>686</v>
      </c>
      <c r="B687" t="s">
        <v>1408</v>
      </c>
      <c r="C687" t="s">
        <v>10800</v>
      </c>
    </row>
    <row r="688" spans="1:3">
      <c r="A688">
        <v>687</v>
      </c>
      <c r="B688" t="s">
        <v>2363</v>
      </c>
      <c r="C688" t="s">
        <v>10801</v>
      </c>
    </row>
    <row r="689" spans="1:3">
      <c r="A689">
        <v>688</v>
      </c>
      <c r="B689" t="s">
        <v>1039</v>
      </c>
      <c r="C689" t="s">
        <v>10802</v>
      </c>
    </row>
    <row r="690" spans="1:3">
      <c r="A690">
        <v>689</v>
      </c>
      <c r="B690" t="s">
        <v>1978</v>
      </c>
      <c r="C690" t="s">
        <v>10803</v>
      </c>
    </row>
    <row r="691" spans="1:3">
      <c r="A691">
        <v>690</v>
      </c>
      <c r="B691" t="s">
        <v>1785</v>
      </c>
      <c r="C691" t="s">
        <v>10804</v>
      </c>
    </row>
    <row r="692" spans="1:3">
      <c r="A692">
        <v>691</v>
      </c>
      <c r="B692" t="s">
        <v>1737</v>
      </c>
      <c r="C692" t="s">
        <v>10805</v>
      </c>
    </row>
    <row r="693" spans="1:3">
      <c r="A693">
        <v>692</v>
      </c>
      <c r="B693" t="s">
        <v>262</v>
      </c>
      <c r="C693" t="s">
        <v>10806</v>
      </c>
    </row>
    <row r="694" spans="1:3">
      <c r="A694">
        <v>693</v>
      </c>
      <c r="B694" t="s">
        <v>332</v>
      </c>
      <c r="C694" t="s">
        <v>10807</v>
      </c>
    </row>
    <row r="695" spans="1:3">
      <c r="A695">
        <v>694</v>
      </c>
      <c r="B695" t="s">
        <v>1055</v>
      </c>
      <c r="C695" t="s">
        <v>10808</v>
      </c>
    </row>
    <row r="696" spans="1:3">
      <c r="A696">
        <v>695</v>
      </c>
      <c r="B696" t="s">
        <v>1686</v>
      </c>
      <c r="C696" t="s">
        <v>10809</v>
      </c>
    </row>
    <row r="697" spans="1:3">
      <c r="A697">
        <v>696</v>
      </c>
      <c r="B697" t="s">
        <v>816</v>
      </c>
      <c r="C697" t="s">
        <v>10810</v>
      </c>
    </row>
    <row r="698" spans="1:3">
      <c r="A698">
        <v>697</v>
      </c>
      <c r="B698" t="s">
        <v>1536</v>
      </c>
      <c r="C698" t="s">
        <v>10811</v>
      </c>
    </row>
    <row r="699" spans="1:3">
      <c r="A699">
        <v>698</v>
      </c>
      <c r="B699" t="s">
        <v>2744</v>
      </c>
      <c r="C699" t="s">
        <v>10812</v>
      </c>
    </row>
    <row r="700" spans="1:3">
      <c r="A700">
        <v>699</v>
      </c>
      <c r="B700" t="s">
        <v>2598</v>
      </c>
      <c r="C700" t="s">
        <v>10813</v>
      </c>
    </row>
    <row r="701" spans="1:3">
      <c r="A701">
        <v>700</v>
      </c>
      <c r="B701" t="s">
        <v>2230</v>
      </c>
      <c r="C701" t="s">
        <v>10814</v>
      </c>
    </row>
    <row r="702" spans="1:3">
      <c r="A702">
        <v>701</v>
      </c>
      <c r="B702" t="s">
        <v>309</v>
      </c>
      <c r="C702" t="s">
        <v>10815</v>
      </c>
    </row>
    <row r="703" spans="1:3">
      <c r="A703">
        <v>702</v>
      </c>
      <c r="B703" t="s">
        <v>1005</v>
      </c>
      <c r="C703" t="s">
        <v>10816</v>
      </c>
    </row>
    <row r="704" spans="1:3">
      <c r="A704">
        <v>703</v>
      </c>
      <c r="B704" t="s">
        <v>1447</v>
      </c>
      <c r="C704" t="s">
        <v>10817</v>
      </c>
    </row>
    <row r="705" spans="1:3">
      <c r="A705">
        <v>704</v>
      </c>
      <c r="B705" t="s">
        <v>4416</v>
      </c>
      <c r="C705" t="s">
        <v>10818</v>
      </c>
    </row>
    <row r="706" spans="1:3">
      <c r="A706">
        <v>705</v>
      </c>
      <c r="B706" t="s">
        <v>3575</v>
      </c>
      <c r="C706" t="s">
        <v>10819</v>
      </c>
    </row>
    <row r="707" spans="1:3">
      <c r="A707">
        <v>706</v>
      </c>
      <c r="B707" t="s">
        <v>1533</v>
      </c>
      <c r="C707" t="s">
        <v>10820</v>
      </c>
    </row>
    <row r="708" spans="1:3">
      <c r="A708">
        <v>707</v>
      </c>
      <c r="B708" t="s">
        <v>4293</v>
      </c>
      <c r="C708" t="s">
        <v>10821</v>
      </c>
    </row>
    <row r="709" spans="1:3">
      <c r="A709">
        <v>708</v>
      </c>
      <c r="B709" t="s">
        <v>2570</v>
      </c>
      <c r="C709" t="s">
        <v>10822</v>
      </c>
    </row>
    <row r="710" spans="1:3">
      <c r="A710">
        <v>709</v>
      </c>
      <c r="B710" t="s">
        <v>1903</v>
      </c>
      <c r="C710" t="s">
        <v>10823</v>
      </c>
    </row>
    <row r="711" spans="1:3">
      <c r="A711">
        <v>710</v>
      </c>
      <c r="B711" t="s">
        <v>1161</v>
      </c>
      <c r="C711" t="s">
        <v>10824</v>
      </c>
    </row>
    <row r="712" spans="1:3">
      <c r="A712">
        <v>711</v>
      </c>
      <c r="B712" t="s">
        <v>5860</v>
      </c>
      <c r="C712" t="s">
        <v>10825</v>
      </c>
    </row>
    <row r="713" spans="1:3">
      <c r="A713">
        <v>712</v>
      </c>
      <c r="B713" t="s">
        <v>508</v>
      </c>
      <c r="C713" t="s">
        <v>10826</v>
      </c>
    </row>
    <row r="714" spans="1:3">
      <c r="A714">
        <v>713</v>
      </c>
      <c r="B714" t="s">
        <v>2968</v>
      </c>
      <c r="C714" t="s">
        <v>10827</v>
      </c>
    </row>
    <row r="715" spans="1:3">
      <c r="A715">
        <v>714</v>
      </c>
      <c r="B715" t="s">
        <v>1673</v>
      </c>
      <c r="C715" t="s">
        <v>10828</v>
      </c>
    </row>
    <row r="716" spans="1:3">
      <c r="A716">
        <v>715</v>
      </c>
      <c r="B716" t="s">
        <v>187</v>
      </c>
      <c r="C716" t="s">
        <v>10829</v>
      </c>
    </row>
    <row r="717" spans="1:3">
      <c r="A717">
        <v>716</v>
      </c>
      <c r="B717" t="s">
        <v>3368</v>
      </c>
      <c r="C717" t="s">
        <v>10830</v>
      </c>
    </row>
    <row r="718" spans="1:3">
      <c r="A718">
        <v>717</v>
      </c>
      <c r="B718" t="s">
        <v>4394</v>
      </c>
      <c r="C718" t="s">
        <v>10831</v>
      </c>
    </row>
    <row r="719" spans="1:3">
      <c r="A719">
        <v>718</v>
      </c>
      <c r="B719" t="s">
        <v>3704</v>
      </c>
      <c r="C719" t="s">
        <v>10832</v>
      </c>
    </row>
    <row r="720" spans="1:3">
      <c r="A720">
        <v>719</v>
      </c>
      <c r="B720" t="s">
        <v>2441</v>
      </c>
      <c r="C720" t="s">
        <v>10833</v>
      </c>
    </row>
    <row r="721" spans="1:3">
      <c r="A721">
        <v>720</v>
      </c>
      <c r="B721" t="s">
        <v>3730</v>
      </c>
      <c r="C721" t="s">
        <v>10834</v>
      </c>
    </row>
    <row r="722" spans="1:3">
      <c r="A722">
        <v>721</v>
      </c>
      <c r="B722" t="s">
        <v>1133</v>
      </c>
      <c r="C722" t="s">
        <v>10835</v>
      </c>
    </row>
    <row r="723" spans="1:3">
      <c r="A723">
        <v>722</v>
      </c>
      <c r="B723" t="s">
        <v>5837</v>
      </c>
      <c r="C723" t="s">
        <v>10836</v>
      </c>
    </row>
    <row r="724" spans="1:3">
      <c r="A724">
        <v>723</v>
      </c>
      <c r="B724" t="s">
        <v>705</v>
      </c>
      <c r="C724" t="s">
        <v>10837</v>
      </c>
    </row>
    <row r="725" spans="1:3">
      <c r="A725">
        <v>724</v>
      </c>
      <c r="B725" t="s">
        <v>5832</v>
      </c>
      <c r="C725" t="s">
        <v>10838</v>
      </c>
    </row>
    <row r="726" spans="1:3">
      <c r="A726">
        <v>725</v>
      </c>
      <c r="B726" t="s">
        <v>6087</v>
      </c>
      <c r="C726" t="s">
        <v>10839</v>
      </c>
    </row>
    <row r="727" spans="1:3">
      <c r="A727">
        <v>726</v>
      </c>
      <c r="B727" t="s">
        <v>6515</v>
      </c>
      <c r="C727" t="s">
        <v>10840</v>
      </c>
    </row>
    <row r="728" spans="1:3">
      <c r="A728">
        <v>727</v>
      </c>
      <c r="B728" t="s">
        <v>5039</v>
      </c>
      <c r="C728" t="s">
        <v>10841</v>
      </c>
    </row>
    <row r="729" spans="1:3">
      <c r="A729">
        <v>728</v>
      </c>
      <c r="B729" t="s">
        <v>1714</v>
      </c>
      <c r="C729" t="s">
        <v>10842</v>
      </c>
    </row>
    <row r="730" spans="1:3">
      <c r="A730">
        <v>729</v>
      </c>
      <c r="B730" t="s">
        <v>3313</v>
      </c>
      <c r="C730" t="s">
        <v>10843</v>
      </c>
    </row>
    <row r="731" spans="1:3">
      <c r="A731">
        <v>730</v>
      </c>
      <c r="B731" t="s">
        <v>1225</v>
      </c>
      <c r="C731" t="s">
        <v>10844</v>
      </c>
    </row>
    <row r="732" spans="1:3">
      <c r="A732">
        <v>731</v>
      </c>
      <c r="B732" t="s">
        <v>405</v>
      </c>
      <c r="C732" t="s">
        <v>10845</v>
      </c>
    </row>
    <row r="733" spans="1:3">
      <c r="A733">
        <v>732</v>
      </c>
      <c r="B733" t="s">
        <v>1466</v>
      </c>
      <c r="C733" t="s">
        <v>10846</v>
      </c>
    </row>
    <row r="734" spans="1:3">
      <c r="A734">
        <v>733</v>
      </c>
      <c r="B734" t="s">
        <v>1130</v>
      </c>
      <c r="C734" t="s">
        <v>10847</v>
      </c>
    </row>
    <row r="735" spans="1:3">
      <c r="A735">
        <v>734</v>
      </c>
      <c r="B735" t="s">
        <v>3291</v>
      </c>
      <c r="C735" t="s">
        <v>10848</v>
      </c>
    </row>
    <row r="736" spans="1:3">
      <c r="A736">
        <v>735</v>
      </c>
      <c r="B736" t="s">
        <v>3890</v>
      </c>
      <c r="C736" t="s">
        <v>10849</v>
      </c>
    </row>
    <row r="737" spans="1:3">
      <c r="A737">
        <v>736</v>
      </c>
      <c r="B737" t="s">
        <v>1206</v>
      </c>
      <c r="C737" t="s">
        <v>10850</v>
      </c>
    </row>
    <row r="738" spans="1:3">
      <c r="A738">
        <v>737</v>
      </c>
      <c r="B738" t="s">
        <v>1896</v>
      </c>
      <c r="C738" t="s">
        <v>10851</v>
      </c>
    </row>
    <row r="739" spans="1:3">
      <c r="A739">
        <v>738</v>
      </c>
      <c r="B739" t="s">
        <v>3272</v>
      </c>
      <c r="C739" t="s">
        <v>10852</v>
      </c>
    </row>
    <row r="740" spans="1:3">
      <c r="A740">
        <v>739</v>
      </c>
      <c r="B740" t="s">
        <v>548</v>
      </c>
      <c r="C740" t="s">
        <v>10853</v>
      </c>
    </row>
    <row r="741" spans="1:3">
      <c r="A741">
        <v>740</v>
      </c>
      <c r="B741" t="s">
        <v>4925</v>
      </c>
      <c r="C741" t="s">
        <v>10854</v>
      </c>
    </row>
    <row r="742" spans="1:3">
      <c r="A742">
        <v>741</v>
      </c>
      <c r="B742" t="s">
        <v>5053</v>
      </c>
      <c r="C742" t="s">
        <v>10855</v>
      </c>
    </row>
    <row r="743" spans="1:3">
      <c r="A743">
        <v>742</v>
      </c>
      <c r="B743" t="s">
        <v>5768</v>
      </c>
      <c r="C743" t="s">
        <v>10856</v>
      </c>
    </row>
    <row r="744" spans="1:3">
      <c r="A744">
        <v>743</v>
      </c>
      <c r="B744" t="s">
        <v>573</v>
      </c>
      <c r="C744" t="s">
        <v>10857</v>
      </c>
    </row>
    <row r="745" spans="1:3">
      <c r="A745">
        <v>744</v>
      </c>
      <c r="B745" t="s">
        <v>245</v>
      </c>
      <c r="C745" t="s">
        <v>10858</v>
      </c>
    </row>
    <row r="746" spans="1:3">
      <c r="A746">
        <v>745</v>
      </c>
      <c r="B746" t="s">
        <v>6875</v>
      </c>
      <c r="C746" t="s">
        <v>10859</v>
      </c>
    </row>
    <row r="747" spans="1:3">
      <c r="A747">
        <v>746</v>
      </c>
      <c r="B747" t="s">
        <v>3235</v>
      </c>
      <c r="C747" t="s">
        <v>10860</v>
      </c>
    </row>
    <row r="748" spans="1:3">
      <c r="A748">
        <v>747</v>
      </c>
      <c r="B748" t="s">
        <v>2585</v>
      </c>
      <c r="C748" t="s">
        <v>10861</v>
      </c>
    </row>
    <row r="749" spans="1:3">
      <c r="A749">
        <v>748</v>
      </c>
      <c r="B749" t="s">
        <v>2878</v>
      </c>
      <c r="C749" t="s">
        <v>10862</v>
      </c>
    </row>
    <row r="750" spans="1:3">
      <c r="A750">
        <v>749</v>
      </c>
      <c r="B750" t="s">
        <v>3508</v>
      </c>
      <c r="C750" t="s">
        <v>10863</v>
      </c>
    </row>
    <row r="751" spans="1:3">
      <c r="A751">
        <v>750</v>
      </c>
      <c r="B751" t="s">
        <v>3164</v>
      </c>
      <c r="C751" t="s">
        <v>10864</v>
      </c>
    </row>
    <row r="752" spans="1:3">
      <c r="A752">
        <v>751</v>
      </c>
      <c r="B752" t="s">
        <v>2819</v>
      </c>
      <c r="C752" t="s">
        <v>10865</v>
      </c>
    </row>
    <row r="753" spans="1:3">
      <c r="A753">
        <v>752</v>
      </c>
      <c r="B753" t="s">
        <v>206</v>
      </c>
      <c r="C753" t="s">
        <v>10866</v>
      </c>
    </row>
    <row r="754" spans="1:3">
      <c r="A754">
        <v>753</v>
      </c>
      <c r="B754" t="s">
        <v>3138</v>
      </c>
      <c r="C754" t="s">
        <v>10867</v>
      </c>
    </row>
    <row r="755" spans="1:3">
      <c r="A755">
        <v>754</v>
      </c>
      <c r="B755" t="s">
        <v>2327</v>
      </c>
      <c r="C755" t="s">
        <v>10868</v>
      </c>
    </row>
    <row r="756" spans="1:3">
      <c r="A756">
        <v>755</v>
      </c>
      <c r="B756" t="s">
        <v>3690</v>
      </c>
      <c r="C756" t="s">
        <v>10869</v>
      </c>
    </row>
    <row r="757" spans="1:3">
      <c r="A757">
        <v>756</v>
      </c>
      <c r="B757" t="s">
        <v>4352</v>
      </c>
      <c r="C757" t="s">
        <v>10870</v>
      </c>
    </row>
    <row r="758" spans="1:3">
      <c r="A758">
        <v>757</v>
      </c>
      <c r="B758" t="s">
        <v>2608</v>
      </c>
      <c r="C758" t="s">
        <v>10871</v>
      </c>
    </row>
    <row r="759" spans="1:3">
      <c r="A759">
        <v>758</v>
      </c>
      <c r="B759" t="s">
        <v>2309</v>
      </c>
      <c r="C759" t="s">
        <v>10872</v>
      </c>
    </row>
    <row r="760" spans="1:3">
      <c r="A760">
        <v>759</v>
      </c>
      <c r="B760" t="s">
        <v>31</v>
      </c>
      <c r="C760" t="s">
        <v>10873</v>
      </c>
    </row>
    <row r="761" spans="1:3">
      <c r="A761">
        <v>760</v>
      </c>
      <c r="B761" t="s">
        <v>3651</v>
      </c>
      <c r="C761" t="s">
        <v>10874</v>
      </c>
    </row>
    <row r="762" spans="1:3">
      <c r="A762">
        <v>761</v>
      </c>
      <c r="B762" t="s">
        <v>4731</v>
      </c>
      <c r="C762" t="s">
        <v>10875</v>
      </c>
    </row>
    <row r="763" spans="1:3">
      <c r="A763">
        <v>762</v>
      </c>
      <c r="B763" t="s">
        <v>2148</v>
      </c>
      <c r="C763" t="s">
        <v>10876</v>
      </c>
    </row>
    <row r="764" spans="1:3">
      <c r="A764">
        <v>763</v>
      </c>
      <c r="B764" t="s">
        <v>2499</v>
      </c>
      <c r="C764" t="s">
        <v>10877</v>
      </c>
    </row>
    <row r="765" spans="1:3">
      <c r="A765">
        <v>764</v>
      </c>
      <c r="B765" t="s">
        <v>1718</v>
      </c>
      <c r="C765" t="s">
        <v>10878</v>
      </c>
    </row>
    <row r="766" spans="1:3">
      <c r="A766">
        <v>765</v>
      </c>
      <c r="B766" t="s">
        <v>1561</v>
      </c>
      <c r="C766" t="s">
        <v>10879</v>
      </c>
    </row>
    <row r="767" spans="1:3">
      <c r="A767">
        <v>766</v>
      </c>
      <c r="B767" t="s">
        <v>764</v>
      </c>
      <c r="C767" t="s">
        <v>10880</v>
      </c>
    </row>
    <row r="768" spans="1:3">
      <c r="A768">
        <v>767</v>
      </c>
      <c r="B768" t="s">
        <v>3001</v>
      </c>
      <c r="C768" t="s">
        <v>10881</v>
      </c>
    </row>
    <row r="769" spans="1:3">
      <c r="A769">
        <v>768</v>
      </c>
      <c r="B769" t="s">
        <v>778</v>
      </c>
      <c r="C769" t="s">
        <v>10882</v>
      </c>
    </row>
    <row r="770" spans="1:3">
      <c r="A770">
        <v>769</v>
      </c>
      <c r="B770" t="s">
        <v>3181</v>
      </c>
      <c r="C770" t="s">
        <v>10883</v>
      </c>
    </row>
    <row r="771" spans="1:3">
      <c r="A771">
        <v>770</v>
      </c>
      <c r="B771" t="s">
        <v>3506</v>
      </c>
      <c r="C771" t="s">
        <v>10884</v>
      </c>
    </row>
    <row r="772" spans="1:3">
      <c r="A772">
        <v>771</v>
      </c>
      <c r="B772" t="s">
        <v>701</v>
      </c>
      <c r="C772" t="s">
        <v>10885</v>
      </c>
    </row>
    <row r="773" spans="1:3">
      <c r="A773">
        <v>772</v>
      </c>
      <c r="B773" t="s">
        <v>1875</v>
      </c>
      <c r="C773" t="s">
        <v>10886</v>
      </c>
    </row>
    <row r="774" spans="1:3">
      <c r="A774">
        <v>773</v>
      </c>
      <c r="B774" t="s">
        <v>3348</v>
      </c>
      <c r="C774" t="s">
        <v>10887</v>
      </c>
    </row>
    <row r="775" spans="1:3">
      <c r="A775">
        <v>774</v>
      </c>
      <c r="B775" t="s">
        <v>2786</v>
      </c>
      <c r="C775" t="s">
        <v>10888</v>
      </c>
    </row>
    <row r="776" spans="1:3">
      <c r="A776">
        <v>775</v>
      </c>
      <c r="B776" t="s">
        <v>4842</v>
      </c>
      <c r="C776" t="s">
        <v>10889</v>
      </c>
    </row>
    <row r="777" spans="1:3">
      <c r="A777">
        <v>776</v>
      </c>
      <c r="B777" t="s">
        <v>4011</v>
      </c>
      <c r="C777" t="s">
        <v>10890</v>
      </c>
    </row>
    <row r="778" spans="1:3">
      <c r="A778">
        <v>777</v>
      </c>
      <c r="B778" t="s">
        <v>4810</v>
      </c>
      <c r="C778" t="s">
        <v>10891</v>
      </c>
    </row>
    <row r="779" spans="1:3">
      <c r="A779">
        <v>778</v>
      </c>
      <c r="B779" t="s">
        <v>5023</v>
      </c>
      <c r="C779" t="s">
        <v>10892</v>
      </c>
    </row>
    <row r="780" spans="1:3">
      <c r="A780">
        <v>779</v>
      </c>
      <c r="B780" t="s">
        <v>1788</v>
      </c>
      <c r="C780" t="s">
        <v>10893</v>
      </c>
    </row>
    <row r="781" spans="1:3">
      <c r="A781">
        <v>780</v>
      </c>
      <c r="B781" t="s">
        <v>2252</v>
      </c>
      <c r="C781" t="s">
        <v>10894</v>
      </c>
    </row>
    <row r="782" spans="1:3">
      <c r="A782">
        <v>781</v>
      </c>
      <c r="B782" t="s">
        <v>4289</v>
      </c>
      <c r="C782" t="s">
        <v>10895</v>
      </c>
    </row>
    <row r="783" spans="1:3">
      <c r="A783">
        <v>782</v>
      </c>
      <c r="B783" t="s">
        <v>4973</v>
      </c>
      <c r="C783" t="s">
        <v>10896</v>
      </c>
    </row>
    <row r="784" spans="1:3">
      <c r="A784">
        <v>783</v>
      </c>
      <c r="B784" t="s">
        <v>6607</v>
      </c>
      <c r="C784" t="s">
        <v>10897</v>
      </c>
    </row>
    <row r="785" spans="1:3">
      <c r="A785">
        <v>784</v>
      </c>
      <c r="B785" t="s">
        <v>3921</v>
      </c>
      <c r="C785" t="s">
        <v>10898</v>
      </c>
    </row>
    <row r="786" spans="1:3">
      <c r="A786">
        <v>785</v>
      </c>
      <c r="B786" t="s">
        <v>4486</v>
      </c>
      <c r="C786" t="s">
        <v>10899</v>
      </c>
    </row>
    <row r="787" spans="1:3">
      <c r="A787">
        <v>786</v>
      </c>
      <c r="B787" t="s">
        <v>345</v>
      </c>
      <c r="C787" t="s">
        <v>10900</v>
      </c>
    </row>
    <row r="788" spans="1:3">
      <c r="A788">
        <v>787</v>
      </c>
      <c r="B788" t="s">
        <v>3580</v>
      </c>
      <c r="C788" t="s">
        <v>10901</v>
      </c>
    </row>
    <row r="789" spans="1:3">
      <c r="A789">
        <v>788</v>
      </c>
      <c r="B789" t="s">
        <v>5789</v>
      </c>
      <c r="C789" t="s">
        <v>10902</v>
      </c>
    </row>
    <row r="790" spans="1:3">
      <c r="A790">
        <v>789</v>
      </c>
      <c r="B790" t="s">
        <v>3938</v>
      </c>
      <c r="C790" t="s">
        <v>10903</v>
      </c>
    </row>
    <row r="791" spans="1:3">
      <c r="A791">
        <v>790</v>
      </c>
      <c r="B791" t="s">
        <v>476</v>
      </c>
      <c r="C791" t="s">
        <v>10904</v>
      </c>
    </row>
    <row r="792" spans="1:3">
      <c r="A792">
        <v>791</v>
      </c>
      <c r="B792" t="s">
        <v>2601</v>
      </c>
      <c r="C792" t="s">
        <v>10905</v>
      </c>
    </row>
    <row r="793" spans="1:3">
      <c r="A793">
        <v>792</v>
      </c>
      <c r="B793" t="s">
        <v>6696</v>
      </c>
      <c r="C793" t="s">
        <v>10906</v>
      </c>
    </row>
    <row r="794" spans="1:3">
      <c r="A794">
        <v>793</v>
      </c>
      <c r="B794" t="s">
        <v>5238</v>
      </c>
      <c r="C794" t="s">
        <v>10907</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97"/>
  <sheetViews>
    <sheetView workbookViewId="0">
      <selection activeCell="A2" sqref="A2"/>
    </sheetView>
  </sheetViews>
  <sheetFormatPr defaultColWidth="9" defaultRowHeight="15"/>
  <cols>
    <col min="1" max="1" width="9.28515625" customWidth="1"/>
    <col min="2" max="2" width="15" customWidth="1"/>
  </cols>
  <sheetData>
    <row r="1" spans="1:2">
      <c r="A1" s="3" t="s">
        <v>10908</v>
      </c>
      <c r="B1" s="3" t="s">
        <v>1</v>
      </c>
    </row>
    <row r="2" spans="1:2">
      <c r="A2" t="s">
        <v>10909</v>
      </c>
      <c r="B2" t="s">
        <v>2176</v>
      </c>
    </row>
    <row r="3" spans="1:2">
      <c r="A3" t="s">
        <v>10909</v>
      </c>
      <c r="B3" t="s">
        <v>3418</v>
      </c>
    </row>
    <row r="4" spans="1:2">
      <c r="A4" t="s">
        <v>10909</v>
      </c>
      <c r="B4" t="s">
        <v>6691</v>
      </c>
    </row>
    <row r="5" spans="1:2">
      <c r="A5" t="s">
        <v>10909</v>
      </c>
      <c r="B5" t="s">
        <v>5702</v>
      </c>
    </row>
    <row r="6" spans="1:2">
      <c r="A6" t="s">
        <v>10909</v>
      </c>
      <c r="B6" t="s">
        <v>2689</v>
      </c>
    </row>
    <row r="7" spans="1:2">
      <c r="A7" t="s">
        <v>10909</v>
      </c>
      <c r="B7" t="s">
        <v>7034</v>
      </c>
    </row>
    <row r="8" spans="1:2">
      <c r="A8" t="s">
        <v>10909</v>
      </c>
      <c r="B8" t="s">
        <v>1916</v>
      </c>
    </row>
    <row r="9" spans="1:2">
      <c r="A9" t="s">
        <v>10909</v>
      </c>
      <c r="B9" t="s">
        <v>4288</v>
      </c>
    </row>
    <row r="10" spans="1:2">
      <c r="A10" t="s">
        <v>10909</v>
      </c>
      <c r="B10" t="s">
        <v>3408</v>
      </c>
    </row>
    <row r="11" spans="1:2">
      <c r="A11" t="s">
        <v>10909</v>
      </c>
      <c r="B11" t="s">
        <v>7327</v>
      </c>
    </row>
    <row r="12" spans="1:2">
      <c r="A12" t="s">
        <v>10909</v>
      </c>
      <c r="B12" t="s">
        <v>3161</v>
      </c>
    </row>
    <row r="13" spans="1:2">
      <c r="A13" t="s">
        <v>10909</v>
      </c>
      <c r="B13" t="s">
        <v>7040</v>
      </c>
    </row>
    <row r="14" spans="1:2">
      <c r="A14" t="s">
        <v>10909</v>
      </c>
      <c r="B14" t="s">
        <v>835</v>
      </c>
    </row>
    <row r="15" spans="1:2">
      <c r="A15" t="s">
        <v>10909</v>
      </c>
      <c r="B15" t="s">
        <v>5059</v>
      </c>
    </row>
    <row r="16" spans="1:2">
      <c r="A16" t="s">
        <v>10909</v>
      </c>
      <c r="B16" t="s">
        <v>1758</v>
      </c>
    </row>
    <row r="17" spans="1:2">
      <c r="A17" t="s">
        <v>10909</v>
      </c>
      <c r="B17" t="s">
        <v>6611</v>
      </c>
    </row>
    <row r="18" spans="1:2">
      <c r="A18" t="s">
        <v>10909</v>
      </c>
      <c r="B18" t="s">
        <v>596</v>
      </c>
    </row>
    <row r="19" spans="1:2">
      <c r="A19" t="s">
        <v>10909</v>
      </c>
      <c r="B19" t="s">
        <v>4527</v>
      </c>
    </row>
    <row r="20" spans="1:2">
      <c r="A20" t="s">
        <v>10909</v>
      </c>
      <c r="B20" t="s">
        <v>5660</v>
      </c>
    </row>
    <row r="21" spans="1:2">
      <c r="A21" t="s">
        <v>10909</v>
      </c>
      <c r="B21" t="s">
        <v>2156</v>
      </c>
    </row>
    <row r="22" spans="1:2">
      <c r="A22" t="s">
        <v>10909</v>
      </c>
      <c r="B22" t="s">
        <v>7427</v>
      </c>
    </row>
    <row r="23" spans="1:2">
      <c r="A23" t="s">
        <v>10909</v>
      </c>
      <c r="B23" t="s">
        <v>5370</v>
      </c>
    </row>
    <row r="24" spans="1:2">
      <c r="A24" t="s">
        <v>10909</v>
      </c>
      <c r="B24" t="s">
        <v>490</v>
      </c>
    </row>
    <row r="25" spans="1:2">
      <c r="A25" t="s">
        <v>10909</v>
      </c>
      <c r="B25" t="s">
        <v>2822</v>
      </c>
    </row>
    <row r="26" spans="1:2">
      <c r="A26" t="s">
        <v>10909</v>
      </c>
      <c r="B26" t="s">
        <v>6056</v>
      </c>
    </row>
    <row r="27" spans="1:2">
      <c r="A27" t="s">
        <v>10909</v>
      </c>
      <c r="B27" t="s">
        <v>3650</v>
      </c>
    </row>
    <row r="28" spans="1:2">
      <c r="A28" t="s">
        <v>10909</v>
      </c>
      <c r="B28" t="s">
        <v>3465</v>
      </c>
    </row>
    <row r="29" spans="1:2">
      <c r="A29" t="s">
        <v>10909</v>
      </c>
      <c r="B29" t="s">
        <v>5587</v>
      </c>
    </row>
    <row r="30" spans="1:2">
      <c r="A30" t="s">
        <v>10909</v>
      </c>
      <c r="B30" t="s">
        <v>6216</v>
      </c>
    </row>
    <row r="31" spans="1:2">
      <c r="A31" t="s">
        <v>10909</v>
      </c>
      <c r="B31" t="s">
        <v>7534</v>
      </c>
    </row>
    <row r="32" spans="1:2">
      <c r="A32" t="s">
        <v>10909</v>
      </c>
      <c r="B32" t="s">
        <v>4466</v>
      </c>
    </row>
    <row r="33" spans="1:2">
      <c r="A33" t="s">
        <v>10909</v>
      </c>
      <c r="B33" t="s">
        <v>4941</v>
      </c>
    </row>
    <row r="34" spans="1:2">
      <c r="A34" t="s">
        <v>10909</v>
      </c>
      <c r="B34" t="s">
        <v>5348</v>
      </c>
    </row>
    <row r="35" spans="1:2">
      <c r="A35" t="s">
        <v>10909</v>
      </c>
      <c r="B35" t="s">
        <v>5253</v>
      </c>
    </row>
    <row r="36" spans="1:2">
      <c r="A36" t="s">
        <v>10909</v>
      </c>
      <c r="B36" t="s">
        <v>4187</v>
      </c>
    </row>
    <row r="37" spans="1:2">
      <c r="A37" t="s">
        <v>10909</v>
      </c>
      <c r="B37" t="s">
        <v>5866</v>
      </c>
    </row>
    <row r="38" spans="1:2">
      <c r="A38" t="s">
        <v>10909</v>
      </c>
      <c r="B38" t="s">
        <v>6625</v>
      </c>
    </row>
    <row r="39" spans="1:2">
      <c r="A39" t="s">
        <v>10909</v>
      </c>
      <c r="B39" t="s">
        <v>818</v>
      </c>
    </row>
    <row r="40" spans="1:2">
      <c r="A40" t="s">
        <v>10909</v>
      </c>
      <c r="B40" t="s">
        <v>6097</v>
      </c>
    </row>
    <row r="41" spans="1:2">
      <c r="A41" t="s">
        <v>10909</v>
      </c>
      <c r="B41" t="s">
        <v>3892</v>
      </c>
    </row>
    <row r="42" spans="1:2">
      <c r="A42" t="s">
        <v>10909</v>
      </c>
      <c r="B42" t="s">
        <v>3079</v>
      </c>
    </row>
    <row r="43" spans="1:2">
      <c r="A43" t="s">
        <v>10909</v>
      </c>
      <c r="B43" t="s">
        <v>3397</v>
      </c>
    </row>
    <row r="44" spans="1:2">
      <c r="A44" t="s">
        <v>10909</v>
      </c>
      <c r="B44" t="s">
        <v>3438</v>
      </c>
    </row>
    <row r="45" spans="1:2">
      <c r="A45" t="s">
        <v>10909</v>
      </c>
      <c r="B45" t="s">
        <v>68</v>
      </c>
    </row>
    <row r="46" spans="1:2">
      <c r="A46" t="s">
        <v>10909</v>
      </c>
      <c r="B46" t="s">
        <v>6690</v>
      </c>
    </row>
    <row r="47" spans="1:2">
      <c r="A47" t="s">
        <v>10909</v>
      </c>
      <c r="B47" t="s">
        <v>7167</v>
      </c>
    </row>
    <row r="48" spans="1:2">
      <c r="A48" t="s">
        <v>10909</v>
      </c>
      <c r="B48" t="s">
        <v>4386</v>
      </c>
    </row>
    <row r="49" spans="1:2">
      <c r="A49" t="s">
        <v>10909</v>
      </c>
      <c r="B49" t="s">
        <v>5263</v>
      </c>
    </row>
    <row r="50" spans="1:2">
      <c r="A50" t="s">
        <v>10909</v>
      </c>
      <c r="B50" t="s">
        <v>4932</v>
      </c>
    </row>
    <row r="51" spans="1:2">
      <c r="A51" t="s">
        <v>10909</v>
      </c>
      <c r="B51" t="s">
        <v>6938</v>
      </c>
    </row>
    <row r="52" spans="1:2">
      <c r="A52" t="s">
        <v>10909</v>
      </c>
      <c r="B52" t="s">
        <v>5303</v>
      </c>
    </row>
    <row r="53" spans="1:2">
      <c r="A53" t="s">
        <v>10909</v>
      </c>
      <c r="B53" t="s">
        <v>2550</v>
      </c>
    </row>
    <row r="54" spans="1:2">
      <c r="A54" t="s">
        <v>10909</v>
      </c>
      <c r="B54" t="s">
        <v>141</v>
      </c>
    </row>
    <row r="55" spans="1:2">
      <c r="A55" t="s">
        <v>10909</v>
      </c>
      <c r="B55" t="s">
        <v>5656</v>
      </c>
    </row>
    <row r="56" spans="1:2">
      <c r="A56" t="s">
        <v>10909</v>
      </c>
      <c r="B56" t="s">
        <v>5373</v>
      </c>
    </row>
    <row r="57" spans="1:2">
      <c r="A57" t="s">
        <v>10909</v>
      </c>
      <c r="B57" t="s">
        <v>5128</v>
      </c>
    </row>
    <row r="58" spans="1:2">
      <c r="A58" t="s">
        <v>10909</v>
      </c>
      <c r="B58" t="s">
        <v>4977</v>
      </c>
    </row>
    <row r="59" spans="1:2">
      <c r="A59" t="s">
        <v>10909</v>
      </c>
      <c r="B59" t="s">
        <v>3574</v>
      </c>
    </row>
    <row r="60" spans="1:2">
      <c r="A60" t="s">
        <v>10909</v>
      </c>
      <c r="B60" t="s">
        <v>7272</v>
      </c>
    </row>
    <row r="61" spans="1:2">
      <c r="A61" t="s">
        <v>10909</v>
      </c>
      <c r="B61" t="s">
        <v>2431</v>
      </c>
    </row>
    <row r="62" spans="1:2">
      <c r="A62" t="s">
        <v>10909</v>
      </c>
      <c r="B62" t="s">
        <v>4503</v>
      </c>
    </row>
    <row r="63" spans="1:2">
      <c r="A63" t="s">
        <v>10909</v>
      </c>
      <c r="B63" t="s">
        <v>6666</v>
      </c>
    </row>
    <row r="64" spans="1:2">
      <c r="A64" t="s">
        <v>10909</v>
      </c>
      <c r="B64" t="s">
        <v>5439</v>
      </c>
    </row>
    <row r="65" spans="1:2">
      <c r="A65" t="s">
        <v>10909</v>
      </c>
      <c r="B65" t="s">
        <v>3777</v>
      </c>
    </row>
    <row r="66" spans="1:2">
      <c r="A66" t="s">
        <v>10909</v>
      </c>
      <c r="B66" t="s">
        <v>7154</v>
      </c>
    </row>
    <row r="67" spans="1:2">
      <c r="A67" t="s">
        <v>10909</v>
      </c>
      <c r="B67" t="s">
        <v>1210</v>
      </c>
    </row>
    <row r="68" spans="1:2">
      <c r="A68" t="s">
        <v>10909</v>
      </c>
      <c r="B68" t="s">
        <v>7189</v>
      </c>
    </row>
    <row r="69" spans="1:2">
      <c r="A69" t="s">
        <v>10909</v>
      </c>
      <c r="B69" t="s">
        <v>3052</v>
      </c>
    </row>
    <row r="70" spans="1:2">
      <c r="A70" t="s">
        <v>10909</v>
      </c>
      <c r="B70" t="s">
        <v>2591</v>
      </c>
    </row>
    <row r="71" spans="1:2">
      <c r="A71" t="s">
        <v>10909</v>
      </c>
      <c r="B71" t="s">
        <v>47</v>
      </c>
    </row>
    <row r="72" spans="1:2">
      <c r="A72" t="s">
        <v>10909</v>
      </c>
      <c r="B72" t="s">
        <v>2334</v>
      </c>
    </row>
    <row r="73" spans="1:2">
      <c r="A73" t="s">
        <v>10909</v>
      </c>
      <c r="B73" t="s">
        <v>4773</v>
      </c>
    </row>
    <row r="74" spans="1:2">
      <c r="A74" t="s">
        <v>10909</v>
      </c>
      <c r="B74" t="s">
        <v>5216</v>
      </c>
    </row>
    <row r="75" spans="1:2">
      <c r="A75" t="s">
        <v>10909</v>
      </c>
      <c r="B75" t="s">
        <v>4484</v>
      </c>
    </row>
    <row r="76" spans="1:2">
      <c r="A76" t="s">
        <v>10909</v>
      </c>
      <c r="B76" t="s">
        <v>4647</v>
      </c>
    </row>
    <row r="77" spans="1:2">
      <c r="A77" t="s">
        <v>10909</v>
      </c>
      <c r="B77" t="s">
        <v>6893</v>
      </c>
    </row>
    <row r="78" spans="1:2">
      <c r="A78" t="s">
        <v>10909</v>
      </c>
      <c r="B78" t="s">
        <v>5085</v>
      </c>
    </row>
    <row r="79" spans="1:2">
      <c r="A79" t="s">
        <v>10909</v>
      </c>
      <c r="B79" t="s">
        <v>6971</v>
      </c>
    </row>
    <row r="80" spans="1:2">
      <c r="A80" t="s">
        <v>10909</v>
      </c>
      <c r="B80" t="s">
        <v>3731</v>
      </c>
    </row>
    <row r="81" spans="1:2">
      <c r="A81" t="s">
        <v>10909</v>
      </c>
      <c r="B81" t="s">
        <v>7335</v>
      </c>
    </row>
    <row r="82" spans="1:2">
      <c r="A82" t="s">
        <v>10909</v>
      </c>
      <c r="B82" t="s">
        <v>7203</v>
      </c>
    </row>
    <row r="83" spans="1:2">
      <c r="A83" t="s">
        <v>10909</v>
      </c>
      <c r="B83" t="s">
        <v>3832</v>
      </c>
    </row>
    <row r="84" spans="1:2">
      <c r="A84" t="s">
        <v>10909</v>
      </c>
      <c r="B84" t="s">
        <v>5182</v>
      </c>
    </row>
    <row r="85" spans="1:2">
      <c r="A85" t="s">
        <v>10909</v>
      </c>
      <c r="B85" t="s">
        <v>955</v>
      </c>
    </row>
    <row r="86" spans="1:2">
      <c r="A86" t="s">
        <v>10909</v>
      </c>
      <c r="B86" t="s">
        <v>4157</v>
      </c>
    </row>
    <row r="87" spans="1:2">
      <c r="A87" t="s">
        <v>10909</v>
      </c>
      <c r="B87" t="s">
        <v>5537</v>
      </c>
    </row>
    <row r="88" spans="1:2">
      <c r="A88" t="s">
        <v>10909</v>
      </c>
      <c r="B88" t="s">
        <v>6140</v>
      </c>
    </row>
    <row r="89" spans="1:2">
      <c r="A89" t="s">
        <v>10909</v>
      </c>
      <c r="B89" t="s">
        <v>2261</v>
      </c>
    </row>
    <row r="90" spans="1:2">
      <c r="A90" t="s">
        <v>10909</v>
      </c>
      <c r="B90" t="s">
        <v>5997</v>
      </c>
    </row>
    <row r="91" spans="1:2">
      <c r="A91" t="s">
        <v>10909</v>
      </c>
      <c r="B91" t="s">
        <v>986</v>
      </c>
    </row>
    <row r="92" spans="1:2">
      <c r="A92" t="s">
        <v>10909</v>
      </c>
      <c r="B92" t="s">
        <v>6927</v>
      </c>
    </row>
    <row r="93" spans="1:2">
      <c r="A93" t="s">
        <v>10909</v>
      </c>
      <c r="B93" t="s">
        <v>4065</v>
      </c>
    </row>
    <row r="94" spans="1:2">
      <c r="A94" t="s">
        <v>10909</v>
      </c>
      <c r="B94" t="s">
        <v>7586</v>
      </c>
    </row>
    <row r="95" spans="1:2">
      <c r="A95" t="s">
        <v>10909</v>
      </c>
      <c r="B95" t="s">
        <v>6550</v>
      </c>
    </row>
    <row r="96" spans="1:2">
      <c r="A96" t="s">
        <v>10909</v>
      </c>
      <c r="B96" t="s">
        <v>4795</v>
      </c>
    </row>
    <row r="97" spans="1:2">
      <c r="A97" t="s">
        <v>10909</v>
      </c>
      <c r="B97" t="s">
        <v>2853</v>
      </c>
    </row>
    <row r="98" spans="1:2">
      <c r="A98" t="s">
        <v>10909</v>
      </c>
      <c r="B98" t="s">
        <v>6851</v>
      </c>
    </row>
    <row r="99" spans="1:2">
      <c r="A99" t="s">
        <v>10909</v>
      </c>
      <c r="B99" t="s">
        <v>3647</v>
      </c>
    </row>
    <row r="100" spans="1:2">
      <c r="A100" t="s">
        <v>10909</v>
      </c>
      <c r="B100" t="s">
        <v>6658</v>
      </c>
    </row>
    <row r="101" spans="1:2">
      <c r="A101" t="s">
        <v>10909</v>
      </c>
      <c r="B101" t="s">
        <v>5839</v>
      </c>
    </row>
    <row r="102" spans="1:2">
      <c r="A102" t="s">
        <v>10909</v>
      </c>
      <c r="B102" t="s">
        <v>7291</v>
      </c>
    </row>
    <row r="103" spans="1:2">
      <c r="A103" t="s">
        <v>10909</v>
      </c>
      <c r="B103" t="s">
        <v>6857</v>
      </c>
    </row>
    <row r="104" spans="1:2">
      <c r="A104" t="s">
        <v>10909</v>
      </c>
      <c r="B104" t="s">
        <v>7247</v>
      </c>
    </row>
    <row r="105" spans="1:2">
      <c r="A105" t="s">
        <v>10909</v>
      </c>
      <c r="B105" t="s">
        <v>4286</v>
      </c>
    </row>
    <row r="106" spans="1:2">
      <c r="A106" t="s">
        <v>10909</v>
      </c>
      <c r="B106" t="s">
        <v>5687</v>
      </c>
    </row>
    <row r="107" spans="1:2">
      <c r="A107" t="s">
        <v>10909</v>
      </c>
      <c r="B107" t="s">
        <v>25</v>
      </c>
    </row>
    <row r="108" spans="1:2">
      <c r="A108" t="s">
        <v>10909</v>
      </c>
      <c r="B108" t="s">
        <v>5803</v>
      </c>
    </row>
    <row r="109" spans="1:2">
      <c r="A109" t="s">
        <v>10909</v>
      </c>
      <c r="B109" t="s">
        <v>1402</v>
      </c>
    </row>
    <row r="110" spans="1:2">
      <c r="A110" t="s">
        <v>10909</v>
      </c>
      <c r="B110" t="s">
        <v>5489</v>
      </c>
    </row>
    <row r="111" spans="1:2">
      <c r="A111" t="s">
        <v>10909</v>
      </c>
      <c r="B111" t="s">
        <v>2381</v>
      </c>
    </row>
    <row r="112" spans="1:2">
      <c r="A112" t="s">
        <v>10909</v>
      </c>
      <c r="B112" t="s">
        <v>1959</v>
      </c>
    </row>
    <row r="113" spans="1:2">
      <c r="A113" t="s">
        <v>10909</v>
      </c>
      <c r="B113" t="s">
        <v>3655</v>
      </c>
    </row>
    <row r="114" spans="1:2">
      <c r="A114" t="s">
        <v>10909</v>
      </c>
      <c r="B114" t="s">
        <v>1465</v>
      </c>
    </row>
    <row r="115" spans="1:2">
      <c r="A115" t="s">
        <v>10909</v>
      </c>
      <c r="B115" t="s">
        <v>6472</v>
      </c>
    </row>
    <row r="116" spans="1:2">
      <c r="A116" t="s">
        <v>10909</v>
      </c>
      <c r="B116" t="s">
        <v>5437</v>
      </c>
    </row>
    <row r="117" spans="1:2">
      <c r="A117" t="s">
        <v>10909</v>
      </c>
      <c r="B117" t="s">
        <v>3264</v>
      </c>
    </row>
    <row r="118" spans="1:2">
      <c r="A118" t="s">
        <v>10909</v>
      </c>
      <c r="B118" t="s">
        <v>6452</v>
      </c>
    </row>
    <row r="119" spans="1:2">
      <c r="A119" t="s">
        <v>10909</v>
      </c>
      <c r="B119" t="s">
        <v>6185</v>
      </c>
    </row>
    <row r="120" spans="1:2">
      <c r="A120" t="s">
        <v>10909</v>
      </c>
      <c r="B120" t="s">
        <v>5267</v>
      </c>
    </row>
    <row r="121" spans="1:2">
      <c r="A121" t="s">
        <v>10909</v>
      </c>
      <c r="B121" t="s">
        <v>2305</v>
      </c>
    </row>
    <row r="122" spans="1:2">
      <c r="A122" t="s">
        <v>10909</v>
      </c>
      <c r="B122" t="s">
        <v>2498</v>
      </c>
    </row>
    <row r="123" spans="1:2">
      <c r="A123" t="s">
        <v>10909</v>
      </c>
      <c r="B123" t="s">
        <v>409</v>
      </c>
    </row>
    <row r="124" spans="1:2">
      <c r="A124" t="s">
        <v>10909</v>
      </c>
      <c r="B124" t="s">
        <v>2966</v>
      </c>
    </row>
    <row r="125" spans="1:2">
      <c r="A125" t="s">
        <v>10909</v>
      </c>
      <c r="B125" t="s">
        <v>2523</v>
      </c>
    </row>
    <row r="126" spans="1:2">
      <c r="A126" t="s">
        <v>10909</v>
      </c>
      <c r="B126" t="s">
        <v>5316</v>
      </c>
    </row>
    <row r="127" spans="1:2">
      <c r="A127" t="s">
        <v>10909</v>
      </c>
      <c r="B127" t="s">
        <v>4432</v>
      </c>
    </row>
    <row r="128" spans="1:2">
      <c r="A128" t="s">
        <v>10909</v>
      </c>
      <c r="B128" t="s">
        <v>2841</v>
      </c>
    </row>
    <row r="129" spans="1:2">
      <c r="A129" t="s">
        <v>10909</v>
      </c>
      <c r="B129" t="s">
        <v>4961</v>
      </c>
    </row>
    <row r="130" spans="1:2">
      <c r="A130" t="s">
        <v>10909</v>
      </c>
      <c r="B130" t="s">
        <v>2645</v>
      </c>
    </row>
    <row r="131" spans="1:2">
      <c r="A131" t="s">
        <v>10909</v>
      </c>
      <c r="B131" t="s">
        <v>4768</v>
      </c>
    </row>
    <row r="132" spans="1:2">
      <c r="A132" t="s">
        <v>10909</v>
      </c>
      <c r="B132" t="s">
        <v>2890</v>
      </c>
    </row>
    <row r="133" spans="1:2">
      <c r="A133" t="s">
        <v>10909</v>
      </c>
      <c r="B133" t="s">
        <v>4239</v>
      </c>
    </row>
    <row r="134" spans="1:2">
      <c r="A134" t="s">
        <v>10909</v>
      </c>
      <c r="B134" t="s">
        <v>619</v>
      </c>
    </row>
    <row r="135" spans="1:2">
      <c r="A135" t="s">
        <v>10909</v>
      </c>
      <c r="B135" t="s">
        <v>4732</v>
      </c>
    </row>
    <row r="136" spans="1:2">
      <c r="A136" t="s">
        <v>10909</v>
      </c>
      <c r="B136" t="s">
        <v>7628</v>
      </c>
    </row>
    <row r="137" spans="1:2">
      <c r="A137" t="s">
        <v>10909</v>
      </c>
      <c r="B137" t="s">
        <v>6284</v>
      </c>
    </row>
    <row r="138" spans="1:2">
      <c r="A138" t="s">
        <v>10909</v>
      </c>
      <c r="B138" t="s">
        <v>6479</v>
      </c>
    </row>
    <row r="139" spans="1:2">
      <c r="A139" t="s">
        <v>10909</v>
      </c>
      <c r="B139" t="s">
        <v>6304</v>
      </c>
    </row>
    <row r="140" spans="1:2">
      <c r="A140" t="s">
        <v>10909</v>
      </c>
      <c r="B140" t="s">
        <v>6808</v>
      </c>
    </row>
    <row r="141" spans="1:2">
      <c r="A141" t="s">
        <v>10909</v>
      </c>
      <c r="B141" t="s">
        <v>6193</v>
      </c>
    </row>
    <row r="142" spans="1:2">
      <c r="A142" t="s">
        <v>10909</v>
      </c>
      <c r="B142" t="s">
        <v>6985</v>
      </c>
    </row>
    <row r="143" spans="1:2">
      <c r="A143" t="s">
        <v>10909</v>
      </c>
      <c r="B143" t="s">
        <v>1977</v>
      </c>
    </row>
    <row r="144" spans="1:2">
      <c r="A144" t="s">
        <v>10909</v>
      </c>
      <c r="B144" t="s">
        <v>5871</v>
      </c>
    </row>
    <row r="145" spans="1:2">
      <c r="A145" t="s">
        <v>10909</v>
      </c>
      <c r="B145" t="s">
        <v>900</v>
      </c>
    </row>
    <row r="146" spans="1:2">
      <c r="A146" t="s">
        <v>10909</v>
      </c>
      <c r="B146" t="s">
        <v>2114</v>
      </c>
    </row>
    <row r="147" spans="1:2">
      <c r="A147" t="s">
        <v>10909</v>
      </c>
      <c r="B147" t="s">
        <v>6615</v>
      </c>
    </row>
    <row r="148" spans="1:2">
      <c r="A148" t="s">
        <v>10909</v>
      </c>
      <c r="B148" t="s">
        <v>6742</v>
      </c>
    </row>
    <row r="149" spans="1:2">
      <c r="A149" t="s">
        <v>10909</v>
      </c>
      <c r="B149" t="s">
        <v>7664</v>
      </c>
    </row>
    <row r="150" spans="1:2">
      <c r="A150" t="s">
        <v>10909</v>
      </c>
      <c r="B150" t="s">
        <v>3629</v>
      </c>
    </row>
    <row r="151" spans="1:2">
      <c r="A151" t="s">
        <v>10909</v>
      </c>
      <c r="B151" t="s">
        <v>5394</v>
      </c>
    </row>
    <row r="152" spans="1:2">
      <c r="A152" t="s">
        <v>10909</v>
      </c>
      <c r="B152" t="s">
        <v>3266</v>
      </c>
    </row>
    <row r="153" spans="1:2">
      <c r="A153" t="s">
        <v>10909</v>
      </c>
      <c r="B153" t="s">
        <v>5032</v>
      </c>
    </row>
    <row r="154" spans="1:2">
      <c r="A154" t="s">
        <v>10909</v>
      </c>
      <c r="B154" t="s">
        <v>5644</v>
      </c>
    </row>
    <row r="155" spans="1:2">
      <c r="A155" t="s">
        <v>10909</v>
      </c>
      <c r="B155" t="s">
        <v>2278</v>
      </c>
    </row>
    <row r="156" spans="1:2">
      <c r="A156" t="s">
        <v>10909</v>
      </c>
      <c r="B156" t="s">
        <v>1199</v>
      </c>
    </row>
    <row r="157" spans="1:2">
      <c r="A157" t="s">
        <v>10909</v>
      </c>
      <c r="B157" t="s">
        <v>5533</v>
      </c>
    </row>
    <row r="158" spans="1:2">
      <c r="A158" t="s">
        <v>10909</v>
      </c>
      <c r="B158" t="s">
        <v>7208</v>
      </c>
    </row>
    <row r="159" spans="1:2">
      <c r="A159" t="s">
        <v>10909</v>
      </c>
      <c r="B159" t="s">
        <v>6592</v>
      </c>
    </row>
    <row r="160" spans="1:2">
      <c r="A160" t="s">
        <v>10909</v>
      </c>
      <c r="B160" t="s">
        <v>2928</v>
      </c>
    </row>
    <row r="161" spans="1:2">
      <c r="A161" t="s">
        <v>10909</v>
      </c>
      <c r="B161" t="s">
        <v>7211</v>
      </c>
    </row>
    <row r="162" spans="1:2">
      <c r="A162" t="s">
        <v>10909</v>
      </c>
      <c r="B162" t="s">
        <v>2330</v>
      </c>
    </row>
    <row r="163" spans="1:2">
      <c r="A163" t="s">
        <v>10909</v>
      </c>
      <c r="B163" t="s">
        <v>4425</v>
      </c>
    </row>
    <row r="164" spans="1:2">
      <c r="A164" t="s">
        <v>10909</v>
      </c>
      <c r="B164" t="s">
        <v>305</v>
      </c>
    </row>
    <row r="165" spans="1:2">
      <c r="A165" t="s">
        <v>10909</v>
      </c>
      <c r="B165" t="s">
        <v>2557</v>
      </c>
    </row>
    <row r="166" spans="1:2">
      <c r="A166" t="s">
        <v>10909</v>
      </c>
      <c r="B166" t="s">
        <v>3729</v>
      </c>
    </row>
    <row r="167" spans="1:2">
      <c r="A167" t="s">
        <v>10909</v>
      </c>
      <c r="B167" t="s">
        <v>3789</v>
      </c>
    </row>
    <row r="168" spans="1:2">
      <c r="A168" t="s">
        <v>10909</v>
      </c>
      <c r="B168" t="s">
        <v>1791</v>
      </c>
    </row>
    <row r="169" spans="1:2">
      <c r="A169" t="s">
        <v>10909</v>
      </c>
      <c r="B169" t="s">
        <v>5558</v>
      </c>
    </row>
    <row r="170" spans="1:2">
      <c r="A170" t="s">
        <v>10909</v>
      </c>
      <c r="B170" t="s">
        <v>4528</v>
      </c>
    </row>
    <row r="171" spans="1:2">
      <c r="A171" t="s">
        <v>10909</v>
      </c>
      <c r="B171" t="s">
        <v>1044</v>
      </c>
    </row>
    <row r="172" spans="1:2">
      <c r="A172" t="s">
        <v>10909</v>
      </c>
      <c r="B172" t="s">
        <v>7346</v>
      </c>
    </row>
    <row r="173" spans="1:2">
      <c r="A173" t="s">
        <v>10909</v>
      </c>
      <c r="B173" t="s">
        <v>5029</v>
      </c>
    </row>
    <row r="174" spans="1:2">
      <c r="A174" t="s">
        <v>10909</v>
      </c>
      <c r="B174" t="s">
        <v>7132</v>
      </c>
    </row>
    <row r="175" spans="1:2">
      <c r="A175" t="s">
        <v>10909</v>
      </c>
      <c r="B175" t="s">
        <v>5061</v>
      </c>
    </row>
    <row r="176" spans="1:2">
      <c r="A176" t="s">
        <v>10909</v>
      </c>
      <c r="B176" t="s">
        <v>2876</v>
      </c>
    </row>
    <row r="177" spans="1:2">
      <c r="A177" t="s">
        <v>10909</v>
      </c>
      <c r="B177" t="s">
        <v>6007</v>
      </c>
    </row>
    <row r="178" spans="1:2">
      <c r="A178" t="s">
        <v>10909</v>
      </c>
      <c r="B178" t="s">
        <v>792</v>
      </c>
    </row>
    <row r="179" spans="1:2">
      <c r="A179" t="s">
        <v>10909</v>
      </c>
      <c r="B179" t="s">
        <v>4808</v>
      </c>
    </row>
    <row r="180" spans="1:2">
      <c r="A180" t="s">
        <v>10909</v>
      </c>
      <c r="B180" t="s">
        <v>2846</v>
      </c>
    </row>
    <row r="181" spans="1:2">
      <c r="A181" t="s">
        <v>10909</v>
      </c>
      <c r="B181" t="s">
        <v>4414</v>
      </c>
    </row>
    <row r="182" spans="1:2">
      <c r="A182" t="s">
        <v>10909</v>
      </c>
      <c r="B182" t="s">
        <v>5525</v>
      </c>
    </row>
    <row r="183" spans="1:2">
      <c r="A183" t="s">
        <v>10909</v>
      </c>
      <c r="B183" t="s">
        <v>4870</v>
      </c>
    </row>
    <row r="184" spans="1:2">
      <c r="A184" t="s">
        <v>10909</v>
      </c>
      <c r="B184" t="s">
        <v>3044</v>
      </c>
    </row>
    <row r="185" spans="1:2">
      <c r="A185" t="s">
        <v>10909</v>
      </c>
      <c r="B185" t="s">
        <v>4657</v>
      </c>
    </row>
    <row r="186" spans="1:2">
      <c r="A186" t="s">
        <v>10909</v>
      </c>
      <c r="B186" t="s">
        <v>5706</v>
      </c>
    </row>
    <row r="187" spans="1:2">
      <c r="A187" t="s">
        <v>10909</v>
      </c>
      <c r="B187" t="s">
        <v>6843</v>
      </c>
    </row>
    <row r="188" spans="1:2">
      <c r="A188" t="s">
        <v>10909</v>
      </c>
      <c r="B188" t="s">
        <v>6502</v>
      </c>
    </row>
    <row r="189" spans="1:2">
      <c r="A189" t="s">
        <v>10909</v>
      </c>
      <c r="B189" t="s">
        <v>4729</v>
      </c>
    </row>
    <row r="190" spans="1:2">
      <c r="A190" t="s">
        <v>10909</v>
      </c>
      <c r="B190" t="s">
        <v>3240</v>
      </c>
    </row>
    <row r="191" spans="1:2">
      <c r="A191" t="s">
        <v>10909</v>
      </c>
      <c r="B191" t="s">
        <v>6400</v>
      </c>
    </row>
    <row r="192" spans="1:2">
      <c r="A192" t="s">
        <v>10909</v>
      </c>
      <c r="B192" t="s">
        <v>5851</v>
      </c>
    </row>
    <row r="193" spans="1:2">
      <c r="A193" t="s">
        <v>10909</v>
      </c>
      <c r="B193" t="s">
        <v>3741</v>
      </c>
    </row>
    <row r="194" spans="1:2">
      <c r="A194" t="s">
        <v>10909</v>
      </c>
      <c r="B194" t="s">
        <v>2020</v>
      </c>
    </row>
    <row r="195" spans="1:2">
      <c r="A195" t="s">
        <v>10909</v>
      </c>
      <c r="B195" t="s">
        <v>4457</v>
      </c>
    </row>
    <row r="196" spans="1:2">
      <c r="A196" t="s">
        <v>10909</v>
      </c>
      <c r="B196" t="s">
        <v>7118</v>
      </c>
    </row>
    <row r="197" spans="1:2">
      <c r="A197" t="s">
        <v>10909</v>
      </c>
      <c r="B197" t="s">
        <v>5125</v>
      </c>
    </row>
    <row r="198" spans="1:2">
      <c r="A198" t="s">
        <v>10909</v>
      </c>
      <c r="B198" t="s">
        <v>6142</v>
      </c>
    </row>
    <row r="199" spans="1:2">
      <c r="A199" t="s">
        <v>10909</v>
      </c>
      <c r="B199" t="s">
        <v>1049</v>
      </c>
    </row>
    <row r="200" spans="1:2">
      <c r="A200" t="s">
        <v>10909</v>
      </c>
      <c r="B200" t="s">
        <v>4478</v>
      </c>
    </row>
    <row r="201" spans="1:2">
      <c r="A201" t="s">
        <v>10909</v>
      </c>
      <c r="B201" t="s">
        <v>5855</v>
      </c>
    </row>
    <row r="202" spans="1:2">
      <c r="A202" t="s">
        <v>10909</v>
      </c>
      <c r="B202" t="s">
        <v>1170</v>
      </c>
    </row>
    <row r="203" spans="1:2">
      <c r="A203" t="s">
        <v>10909</v>
      </c>
      <c r="B203" t="s">
        <v>6504</v>
      </c>
    </row>
    <row r="204" spans="1:2">
      <c r="A204" t="s">
        <v>10909</v>
      </c>
      <c r="B204" t="s">
        <v>5598</v>
      </c>
    </row>
    <row r="205" spans="1:2">
      <c r="A205" t="s">
        <v>10909</v>
      </c>
      <c r="B205" t="s">
        <v>6736</v>
      </c>
    </row>
    <row r="206" spans="1:2">
      <c r="A206" t="s">
        <v>10909</v>
      </c>
      <c r="B206" t="s">
        <v>7274</v>
      </c>
    </row>
    <row r="207" spans="1:2">
      <c r="A207" t="s">
        <v>10909</v>
      </c>
      <c r="B207" t="s">
        <v>4442</v>
      </c>
    </row>
    <row r="208" spans="1:2">
      <c r="A208" t="s">
        <v>10909</v>
      </c>
      <c r="B208" t="s">
        <v>1906</v>
      </c>
    </row>
    <row r="209" spans="1:2">
      <c r="A209" t="s">
        <v>10909</v>
      </c>
      <c r="B209" t="s">
        <v>3738</v>
      </c>
    </row>
    <row r="210" spans="1:2">
      <c r="A210" t="s">
        <v>10909</v>
      </c>
      <c r="B210" t="s">
        <v>4143</v>
      </c>
    </row>
    <row r="211" spans="1:2">
      <c r="A211" t="s">
        <v>10909</v>
      </c>
      <c r="B211" t="s">
        <v>4168</v>
      </c>
    </row>
    <row r="212" spans="1:2">
      <c r="A212" t="s">
        <v>10909</v>
      </c>
      <c r="B212" t="s">
        <v>685</v>
      </c>
    </row>
    <row r="213" spans="1:2">
      <c r="A213" t="s">
        <v>10909</v>
      </c>
      <c r="B213" t="s">
        <v>5584</v>
      </c>
    </row>
    <row r="214" spans="1:2">
      <c r="A214" t="s">
        <v>10909</v>
      </c>
      <c r="B214" t="s">
        <v>6464</v>
      </c>
    </row>
    <row r="215" spans="1:2">
      <c r="A215" t="s">
        <v>10909</v>
      </c>
      <c r="B215" t="s">
        <v>5143</v>
      </c>
    </row>
    <row r="216" spans="1:2">
      <c r="A216" t="s">
        <v>10909</v>
      </c>
      <c r="B216" t="s">
        <v>5157</v>
      </c>
    </row>
    <row r="217" spans="1:2">
      <c r="A217" t="s">
        <v>10909</v>
      </c>
      <c r="B217" t="s">
        <v>7230</v>
      </c>
    </row>
    <row r="218" spans="1:2">
      <c r="A218" t="s">
        <v>10909</v>
      </c>
      <c r="B218" t="s">
        <v>4660</v>
      </c>
    </row>
    <row r="219" spans="1:2">
      <c r="A219" t="s">
        <v>10909</v>
      </c>
      <c r="B219" t="s">
        <v>4057</v>
      </c>
    </row>
    <row r="220" spans="1:2">
      <c r="A220" t="s">
        <v>10909</v>
      </c>
      <c r="B220" t="s">
        <v>7359</v>
      </c>
    </row>
    <row r="221" spans="1:2">
      <c r="A221" t="s">
        <v>10909</v>
      </c>
      <c r="B221" t="s">
        <v>1233</v>
      </c>
    </row>
    <row r="222" spans="1:2">
      <c r="A222" t="s">
        <v>10909</v>
      </c>
      <c r="B222" t="s">
        <v>5852</v>
      </c>
    </row>
    <row r="223" spans="1:2">
      <c r="A223" t="s">
        <v>10909</v>
      </c>
      <c r="B223" t="s">
        <v>1164</v>
      </c>
    </row>
    <row r="224" spans="1:2">
      <c r="A224" t="s">
        <v>10909</v>
      </c>
      <c r="B224" t="s">
        <v>7144</v>
      </c>
    </row>
    <row r="225" spans="1:2">
      <c r="A225" t="s">
        <v>10909</v>
      </c>
      <c r="B225" t="s">
        <v>4453</v>
      </c>
    </row>
    <row r="226" spans="1:2">
      <c r="A226" t="s">
        <v>10909</v>
      </c>
      <c r="B226" t="s">
        <v>6187</v>
      </c>
    </row>
    <row r="227" spans="1:2">
      <c r="A227" t="s">
        <v>10909</v>
      </c>
      <c r="B227" t="s">
        <v>6761</v>
      </c>
    </row>
    <row r="228" spans="1:2">
      <c r="A228" t="s">
        <v>10909</v>
      </c>
      <c r="B228" t="s">
        <v>6654</v>
      </c>
    </row>
    <row r="229" spans="1:2">
      <c r="A229" t="s">
        <v>10909</v>
      </c>
      <c r="B229" t="s">
        <v>5727</v>
      </c>
    </row>
    <row r="230" spans="1:2">
      <c r="A230" t="s">
        <v>10909</v>
      </c>
      <c r="B230" t="s">
        <v>376</v>
      </c>
    </row>
    <row r="231" spans="1:2">
      <c r="A231" t="s">
        <v>10909</v>
      </c>
      <c r="B231" t="s">
        <v>7423</v>
      </c>
    </row>
    <row r="232" spans="1:2">
      <c r="A232" t="s">
        <v>10909</v>
      </c>
      <c r="B232" t="s">
        <v>5190</v>
      </c>
    </row>
    <row r="233" spans="1:2">
      <c r="A233" t="s">
        <v>10909</v>
      </c>
      <c r="B233" t="s">
        <v>6133</v>
      </c>
    </row>
    <row r="234" spans="1:2">
      <c r="A234" t="s">
        <v>10909</v>
      </c>
      <c r="B234" t="s">
        <v>5972</v>
      </c>
    </row>
    <row r="235" spans="1:2">
      <c r="A235" t="s">
        <v>10909</v>
      </c>
      <c r="B235" t="s">
        <v>7213</v>
      </c>
    </row>
    <row r="236" spans="1:2">
      <c r="A236" t="s">
        <v>10909</v>
      </c>
      <c r="B236" t="s">
        <v>5532</v>
      </c>
    </row>
    <row r="237" spans="1:2">
      <c r="A237" t="s">
        <v>10909</v>
      </c>
      <c r="B237" t="s">
        <v>3703</v>
      </c>
    </row>
    <row r="238" spans="1:2">
      <c r="A238" t="s">
        <v>10909</v>
      </c>
      <c r="B238" t="s">
        <v>7406</v>
      </c>
    </row>
    <row r="239" spans="1:2">
      <c r="A239" t="s">
        <v>10909</v>
      </c>
      <c r="B239" t="s">
        <v>3974</v>
      </c>
    </row>
    <row r="240" spans="1:2">
      <c r="A240" t="s">
        <v>10909</v>
      </c>
      <c r="B240" t="s">
        <v>3627</v>
      </c>
    </row>
    <row r="241" spans="1:2">
      <c r="A241" t="s">
        <v>10909</v>
      </c>
      <c r="B241" t="s">
        <v>6471</v>
      </c>
    </row>
    <row r="242" spans="1:2">
      <c r="A242" t="s">
        <v>10909</v>
      </c>
      <c r="B242" t="s">
        <v>2531</v>
      </c>
    </row>
    <row r="243" spans="1:2">
      <c r="A243" t="s">
        <v>10909</v>
      </c>
      <c r="B243" t="s">
        <v>3441</v>
      </c>
    </row>
    <row r="244" spans="1:2">
      <c r="A244" t="s">
        <v>10909</v>
      </c>
      <c r="B244" t="s">
        <v>4214</v>
      </c>
    </row>
    <row r="245" spans="1:2">
      <c r="A245" t="s">
        <v>10909</v>
      </c>
      <c r="B245" t="s">
        <v>5961</v>
      </c>
    </row>
    <row r="246" spans="1:2">
      <c r="A246" t="s">
        <v>10909</v>
      </c>
      <c r="B246" t="s">
        <v>6397</v>
      </c>
    </row>
    <row r="247" spans="1:2">
      <c r="A247" t="s">
        <v>10909</v>
      </c>
      <c r="B247" t="s">
        <v>6673</v>
      </c>
    </row>
    <row r="248" spans="1:2">
      <c r="A248" t="s">
        <v>10909</v>
      </c>
      <c r="B248" t="s">
        <v>5174</v>
      </c>
    </row>
    <row r="249" spans="1:2">
      <c r="A249" t="s">
        <v>10909</v>
      </c>
      <c r="B249" t="s">
        <v>3934</v>
      </c>
    </row>
    <row r="250" spans="1:2">
      <c r="A250" t="s">
        <v>10909</v>
      </c>
      <c r="B250" t="s">
        <v>639</v>
      </c>
    </row>
    <row r="251" spans="1:2">
      <c r="A251" t="s">
        <v>10909</v>
      </c>
      <c r="B251" t="s">
        <v>5646</v>
      </c>
    </row>
    <row r="252" spans="1:2">
      <c r="A252" t="s">
        <v>10909</v>
      </c>
      <c r="B252" t="s">
        <v>3745</v>
      </c>
    </row>
    <row r="253" spans="1:2">
      <c r="A253" t="s">
        <v>10909</v>
      </c>
      <c r="B253" t="s">
        <v>7307</v>
      </c>
    </row>
    <row r="254" spans="1:2">
      <c r="A254" t="s">
        <v>10909</v>
      </c>
      <c r="B254" t="s">
        <v>3234</v>
      </c>
    </row>
    <row r="255" spans="1:2">
      <c r="A255" t="s">
        <v>10909</v>
      </c>
      <c r="B255" t="s">
        <v>6432</v>
      </c>
    </row>
    <row r="256" spans="1:2">
      <c r="A256" t="s">
        <v>10909</v>
      </c>
      <c r="B256" t="s">
        <v>4023</v>
      </c>
    </row>
    <row r="257" spans="1:2">
      <c r="A257" t="s">
        <v>10909</v>
      </c>
      <c r="B257" t="s">
        <v>3819</v>
      </c>
    </row>
    <row r="258" spans="1:2">
      <c r="A258" t="s">
        <v>10909</v>
      </c>
      <c r="B258" t="s">
        <v>4018</v>
      </c>
    </row>
    <row r="259" spans="1:2">
      <c r="A259" t="s">
        <v>10909</v>
      </c>
      <c r="B259" t="s">
        <v>3616</v>
      </c>
    </row>
    <row r="260" spans="1:2">
      <c r="A260" t="s">
        <v>10909</v>
      </c>
      <c r="B260" t="s">
        <v>5920</v>
      </c>
    </row>
    <row r="261" spans="1:2">
      <c r="A261" t="s">
        <v>10909</v>
      </c>
      <c r="B261" t="s">
        <v>1596</v>
      </c>
    </row>
    <row r="262" spans="1:2">
      <c r="A262" t="s">
        <v>10909</v>
      </c>
      <c r="B262" t="s">
        <v>7252</v>
      </c>
    </row>
    <row r="263" spans="1:2">
      <c r="A263" t="s">
        <v>10909</v>
      </c>
      <c r="B263" t="s">
        <v>3982</v>
      </c>
    </row>
    <row r="264" spans="1:2">
      <c r="A264" t="s">
        <v>10909</v>
      </c>
      <c r="B264" t="s">
        <v>2464</v>
      </c>
    </row>
    <row r="265" spans="1:2">
      <c r="A265" t="s">
        <v>10909</v>
      </c>
      <c r="B265" t="s">
        <v>5826</v>
      </c>
    </row>
    <row r="266" spans="1:2">
      <c r="A266" t="s">
        <v>10909</v>
      </c>
      <c r="B266" t="s">
        <v>6444</v>
      </c>
    </row>
    <row r="267" spans="1:2">
      <c r="A267" t="s">
        <v>10909</v>
      </c>
      <c r="B267" t="s">
        <v>6795</v>
      </c>
    </row>
    <row r="268" spans="1:2">
      <c r="A268" t="s">
        <v>10909</v>
      </c>
      <c r="B268" t="s">
        <v>5939</v>
      </c>
    </row>
    <row r="269" spans="1:2">
      <c r="A269" t="s">
        <v>10909</v>
      </c>
      <c r="B269" t="s">
        <v>7009</v>
      </c>
    </row>
    <row r="270" spans="1:2">
      <c r="A270" t="s">
        <v>10909</v>
      </c>
      <c r="B270" t="s">
        <v>2004</v>
      </c>
    </row>
    <row r="271" spans="1:2">
      <c r="A271" t="s">
        <v>10909</v>
      </c>
      <c r="B271" t="s">
        <v>2033</v>
      </c>
    </row>
    <row r="272" spans="1:2">
      <c r="A272" t="s">
        <v>10909</v>
      </c>
      <c r="B272" t="s">
        <v>5649</v>
      </c>
    </row>
    <row r="273" spans="1:2">
      <c r="A273" t="s">
        <v>10909</v>
      </c>
      <c r="B273" t="s">
        <v>3114</v>
      </c>
    </row>
    <row r="274" spans="1:2">
      <c r="A274" t="s">
        <v>10909</v>
      </c>
      <c r="B274" t="s">
        <v>1797</v>
      </c>
    </row>
    <row r="275" spans="1:2">
      <c r="A275" t="s">
        <v>10909</v>
      </c>
      <c r="B275" t="s">
        <v>4450</v>
      </c>
    </row>
    <row r="276" spans="1:2">
      <c r="A276" t="s">
        <v>10909</v>
      </c>
      <c r="B276" t="s">
        <v>6932</v>
      </c>
    </row>
    <row r="277" spans="1:2">
      <c r="A277" t="s">
        <v>10909</v>
      </c>
      <c r="B277" t="s">
        <v>6803</v>
      </c>
    </row>
    <row r="278" spans="1:2">
      <c r="A278" t="s">
        <v>10909</v>
      </c>
      <c r="B278" t="s">
        <v>2657</v>
      </c>
    </row>
    <row r="279" spans="1:2">
      <c r="A279" t="s">
        <v>10909</v>
      </c>
      <c r="B279" t="s">
        <v>7437</v>
      </c>
    </row>
    <row r="280" spans="1:2">
      <c r="A280" t="s">
        <v>10909</v>
      </c>
      <c r="B280" t="s">
        <v>7347</v>
      </c>
    </row>
    <row r="281" spans="1:2">
      <c r="A281" t="s">
        <v>10909</v>
      </c>
      <c r="B281" t="s">
        <v>1079</v>
      </c>
    </row>
    <row r="282" spans="1:2">
      <c r="A282" t="s">
        <v>10909</v>
      </c>
      <c r="B282" t="s">
        <v>313</v>
      </c>
    </row>
    <row r="283" spans="1:2">
      <c r="A283" t="s">
        <v>10909</v>
      </c>
      <c r="B283" t="s">
        <v>7446</v>
      </c>
    </row>
    <row r="284" spans="1:2">
      <c r="A284" t="s">
        <v>10909</v>
      </c>
      <c r="B284" t="s">
        <v>4411</v>
      </c>
    </row>
    <row r="285" spans="1:2">
      <c r="A285" t="s">
        <v>10909</v>
      </c>
      <c r="B285" t="s">
        <v>4256</v>
      </c>
    </row>
    <row r="286" spans="1:2">
      <c r="A286" t="s">
        <v>10909</v>
      </c>
      <c r="B286" t="s">
        <v>1181</v>
      </c>
    </row>
    <row r="287" spans="1:2">
      <c r="A287" t="s">
        <v>10909</v>
      </c>
      <c r="B287" t="s">
        <v>7496</v>
      </c>
    </row>
    <row r="288" spans="1:2">
      <c r="A288" t="s">
        <v>10909</v>
      </c>
      <c r="B288" t="s">
        <v>7593</v>
      </c>
    </row>
    <row r="289" spans="1:2">
      <c r="A289" t="s">
        <v>10909</v>
      </c>
      <c r="B289" t="s">
        <v>1392</v>
      </c>
    </row>
    <row r="290" spans="1:2">
      <c r="A290" t="s">
        <v>10909</v>
      </c>
      <c r="B290" t="s">
        <v>261</v>
      </c>
    </row>
    <row r="291" spans="1:2">
      <c r="A291" t="s">
        <v>10909</v>
      </c>
      <c r="B291" t="s">
        <v>6121</v>
      </c>
    </row>
    <row r="292" spans="1:2">
      <c r="A292" t="s">
        <v>10909</v>
      </c>
      <c r="B292" t="s">
        <v>5427</v>
      </c>
    </row>
    <row r="293" spans="1:2">
      <c r="A293" t="s">
        <v>10909</v>
      </c>
      <c r="B293" t="s">
        <v>5756</v>
      </c>
    </row>
    <row r="294" spans="1:2">
      <c r="A294" t="s">
        <v>10909</v>
      </c>
      <c r="B294" t="s">
        <v>665</v>
      </c>
    </row>
    <row r="295" spans="1:2">
      <c r="A295" t="s">
        <v>10909</v>
      </c>
      <c r="B295" t="s">
        <v>4800</v>
      </c>
    </row>
    <row r="296" spans="1:2">
      <c r="A296" t="s">
        <v>10909</v>
      </c>
      <c r="B296" t="s">
        <v>5297</v>
      </c>
    </row>
    <row r="297" spans="1:2">
      <c r="A297" t="s">
        <v>10909</v>
      </c>
      <c r="B297" t="s">
        <v>6665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138F9-9F7A-4850-BAF1-9470DDA6F485}">
  <dimension ref="A1:B126"/>
  <sheetViews>
    <sheetView workbookViewId="0"/>
  </sheetViews>
  <sheetFormatPr defaultRowHeight="15"/>
  <cols>
    <col min="1" max="1" width="12.5703125" bestFit="1" customWidth="1"/>
    <col min="2" max="2" width="21.42578125" bestFit="1" customWidth="1"/>
  </cols>
  <sheetData>
    <row r="1" spans="1:2">
      <c r="A1" s="16" t="s">
        <v>10911</v>
      </c>
      <c r="B1" t="s">
        <v>10910</v>
      </c>
    </row>
    <row r="2" spans="1:2">
      <c r="A2">
        <v>555</v>
      </c>
      <c r="B2" t="s">
        <v>10951</v>
      </c>
    </row>
    <row r="3" spans="1:2">
      <c r="A3">
        <v>554</v>
      </c>
      <c r="B3" t="s">
        <v>10951</v>
      </c>
    </row>
    <row r="4" spans="1:2">
      <c r="A4">
        <v>544</v>
      </c>
      <c r="B4" t="s">
        <v>10951</v>
      </c>
    </row>
    <row r="5" spans="1:2">
      <c r="A5">
        <v>545</v>
      </c>
      <c r="B5" t="s">
        <v>10951</v>
      </c>
    </row>
    <row r="6" spans="1:2">
      <c r="A6">
        <v>454</v>
      </c>
      <c r="B6" t="s">
        <v>10951</v>
      </c>
    </row>
    <row r="7" spans="1:2">
      <c r="A7">
        <v>455</v>
      </c>
      <c r="B7" t="s">
        <v>10951</v>
      </c>
    </row>
    <row r="8" spans="1:2">
      <c r="A8">
        <v>445</v>
      </c>
      <c r="B8" t="s">
        <v>10951</v>
      </c>
    </row>
    <row r="9" spans="1:2">
      <c r="A9">
        <v>543</v>
      </c>
      <c r="B9" t="s">
        <v>10952</v>
      </c>
    </row>
    <row r="10" spans="1:2">
      <c r="A10">
        <v>444</v>
      </c>
      <c r="B10" t="s">
        <v>10952</v>
      </c>
    </row>
    <row r="11" spans="1:2">
      <c r="A11">
        <v>435</v>
      </c>
      <c r="B11" t="s">
        <v>10952</v>
      </c>
    </row>
    <row r="12" spans="1:2">
      <c r="A12">
        <v>355</v>
      </c>
      <c r="B12" t="s">
        <v>10952</v>
      </c>
    </row>
    <row r="13" spans="1:2">
      <c r="A13">
        <v>354</v>
      </c>
      <c r="B13" t="s">
        <v>10952</v>
      </c>
    </row>
    <row r="14" spans="1:2">
      <c r="A14">
        <v>345</v>
      </c>
      <c r="B14" t="s">
        <v>10952</v>
      </c>
    </row>
    <row r="15" spans="1:2">
      <c r="A15">
        <v>344</v>
      </c>
      <c r="B15" t="s">
        <v>10952</v>
      </c>
    </row>
    <row r="16" spans="1:2">
      <c r="A16">
        <v>335</v>
      </c>
      <c r="B16" t="s">
        <v>10952</v>
      </c>
    </row>
    <row r="17" spans="1:2">
      <c r="A17">
        <v>553</v>
      </c>
      <c r="B17" t="s">
        <v>10953</v>
      </c>
    </row>
    <row r="18" spans="1:2">
      <c r="A18">
        <v>551</v>
      </c>
      <c r="B18" t="s">
        <v>10953</v>
      </c>
    </row>
    <row r="19" spans="1:2">
      <c r="A19">
        <v>552</v>
      </c>
      <c r="B19" t="s">
        <v>10953</v>
      </c>
    </row>
    <row r="20" spans="1:2">
      <c r="A20">
        <v>541</v>
      </c>
      <c r="B20" t="s">
        <v>10953</v>
      </c>
    </row>
    <row r="21" spans="1:2">
      <c r="A21">
        <v>542</v>
      </c>
      <c r="B21" t="s">
        <v>10953</v>
      </c>
    </row>
    <row r="22" spans="1:2">
      <c r="A22">
        <v>533</v>
      </c>
      <c r="B22" t="s">
        <v>10953</v>
      </c>
    </row>
    <row r="23" spans="1:2">
      <c r="A23">
        <v>532</v>
      </c>
      <c r="B23" t="s">
        <v>10953</v>
      </c>
    </row>
    <row r="24" spans="1:2">
      <c r="A24">
        <v>531</v>
      </c>
      <c r="B24" t="s">
        <v>10953</v>
      </c>
    </row>
    <row r="25" spans="1:2">
      <c r="A25">
        <v>452</v>
      </c>
      <c r="B25" t="s">
        <v>10953</v>
      </c>
    </row>
    <row r="26" spans="1:2">
      <c r="A26">
        <v>451</v>
      </c>
      <c r="B26" t="s">
        <v>10953</v>
      </c>
    </row>
    <row r="27" spans="1:2">
      <c r="A27">
        <v>442</v>
      </c>
      <c r="B27" t="s">
        <v>10953</v>
      </c>
    </row>
    <row r="28" spans="1:2">
      <c r="A28">
        <v>441</v>
      </c>
      <c r="B28" t="s">
        <v>10953</v>
      </c>
    </row>
    <row r="29" spans="1:2">
      <c r="A29">
        <v>431</v>
      </c>
      <c r="B29" t="s">
        <v>10953</v>
      </c>
    </row>
    <row r="30" spans="1:2">
      <c r="A30">
        <v>453</v>
      </c>
      <c r="B30" t="s">
        <v>10953</v>
      </c>
    </row>
    <row r="31" spans="1:2">
      <c r="A31">
        <v>433</v>
      </c>
      <c r="B31" t="s">
        <v>10953</v>
      </c>
    </row>
    <row r="32" spans="1:2">
      <c r="A32">
        <v>432</v>
      </c>
      <c r="B32" t="s">
        <v>10953</v>
      </c>
    </row>
    <row r="33" spans="1:2">
      <c r="A33">
        <v>423</v>
      </c>
      <c r="B33" t="s">
        <v>10953</v>
      </c>
    </row>
    <row r="34" spans="1:2">
      <c r="A34">
        <v>353</v>
      </c>
      <c r="B34" t="s">
        <v>10953</v>
      </c>
    </row>
    <row r="35" spans="1:2">
      <c r="A35">
        <v>352</v>
      </c>
      <c r="B35" t="s">
        <v>10953</v>
      </c>
    </row>
    <row r="36" spans="1:2">
      <c r="A36">
        <v>351</v>
      </c>
      <c r="B36" t="s">
        <v>10953</v>
      </c>
    </row>
    <row r="37" spans="1:2">
      <c r="A37">
        <v>342</v>
      </c>
      <c r="B37" t="s">
        <v>10953</v>
      </c>
    </row>
    <row r="38" spans="1:2">
      <c r="A38">
        <v>341</v>
      </c>
      <c r="B38" t="s">
        <v>10953</v>
      </c>
    </row>
    <row r="39" spans="1:2">
      <c r="A39">
        <v>333</v>
      </c>
      <c r="B39" t="s">
        <v>10953</v>
      </c>
    </row>
    <row r="40" spans="1:2">
      <c r="A40">
        <v>323</v>
      </c>
      <c r="B40" t="s">
        <v>10953</v>
      </c>
    </row>
    <row r="41" spans="1:2">
      <c r="A41">
        <v>512</v>
      </c>
      <c r="B41" t="s">
        <v>10954</v>
      </c>
    </row>
    <row r="42" spans="1:2">
      <c r="A42">
        <v>511</v>
      </c>
      <c r="B42" t="s">
        <v>10954</v>
      </c>
    </row>
    <row r="43" spans="1:2">
      <c r="A43">
        <v>422</v>
      </c>
      <c r="B43" t="s">
        <v>10954</v>
      </c>
    </row>
    <row r="44" spans="1:2">
      <c r="A44">
        <v>421</v>
      </c>
      <c r="B44" t="s">
        <v>10954</v>
      </c>
    </row>
    <row r="45" spans="1:2">
      <c r="A45">
        <v>412</v>
      </c>
      <c r="B45" t="s">
        <v>10954</v>
      </c>
    </row>
    <row r="46" spans="1:2">
      <c r="A46">
        <v>411</v>
      </c>
      <c r="B46" t="s">
        <v>10954</v>
      </c>
    </row>
    <row r="47" spans="1:2">
      <c r="A47">
        <v>311</v>
      </c>
      <c r="B47" t="s">
        <v>10954</v>
      </c>
    </row>
    <row r="48" spans="1:2">
      <c r="A48">
        <v>525</v>
      </c>
      <c r="B48" t="s">
        <v>10919</v>
      </c>
    </row>
    <row r="49" spans="1:2">
      <c r="A49">
        <v>524</v>
      </c>
      <c r="B49" t="s">
        <v>10919</v>
      </c>
    </row>
    <row r="50" spans="1:2">
      <c r="A50">
        <v>523</v>
      </c>
      <c r="B50" t="s">
        <v>10919</v>
      </c>
    </row>
    <row r="51" spans="1:2">
      <c r="A51">
        <v>522</v>
      </c>
      <c r="B51" t="s">
        <v>10919</v>
      </c>
    </row>
    <row r="52" spans="1:2">
      <c r="A52">
        <v>521</v>
      </c>
      <c r="B52" t="s">
        <v>10919</v>
      </c>
    </row>
    <row r="53" spans="1:2">
      <c r="A53">
        <v>515</v>
      </c>
      <c r="B53" t="s">
        <v>10919</v>
      </c>
    </row>
    <row r="54" spans="1:2">
      <c r="A54">
        <v>514</v>
      </c>
      <c r="B54" t="s">
        <v>10919</v>
      </c>
    </row>
    <row r="55" spans="1:2">
      <c r="A55">
        <v>513</v>
      </c>
      <c r="B55" t="s">
        <v>10919</v>
      </c>
    </row>
    <row r="56" spans="1:2">
      <c r="A56">
        <v>425</v>
      </c>
      <c r="B56" t="s">
        <v>10919</v>
      </c>
    </row>
    <row r="57" spans="1:2">
      <c r="A57">
        <v>424</v>
      </c>
      <c r="B57" t="s">
        <v>10919</v>
      </c>
    </row>
    <row r="58" spans="1:2">
      <c r="A58">
        <v>413</v>
      </c>
      <c r="B58" t="s">
        <v>10919</v>
      </c>
    </row>
    <row r="59" spans="1:2">
      <c r="A59">
        <v>414</v>
      </c>
      <c r="B59" t="s">
        <v>10919</v>
      </c>
    </row>
    <row r="60" spans="1:2">
      <c r="A60">
        <v>415</v>
      </c>
      <c r="B60" t="s">
        <v>10919</v>
      </c>
    </row>
    <row r="61" spans="1:2">
      <c r="A61">
        <v>315</v>
      </c>
      <c r="B61" t="s">
        <v>10919</v>
      </c>
    </row>
    <row r="62" spans="1:2">
      <c r="A62">
        <v>314</v>
      </c>
      <c r="B62" t="s">
        <v>10919</v>
      </c>
    </row>
    <row r="63" spans="1:2">
      <c r="A63">
        <v>313</v>
      </c>
      <c r="B63" t="s">
        <v>10919</v>
      </c>
    </row>
    <row r="64" spans="1:2">
      <c r="A64">
        <v>535</v>
      </c>
      <c r="B64" t="s">
        <v>10955</v>
      </c>
    </row>
    <row r="65" spans="1:2">
      <c r="A65">
        <v>534</v>
      </c>
      <c r="B65" t="s">
        <v>10955</v>
      </c>
    </row>
    <row r="66" spans="1:2">
      <c r="A66">
        <v>443</v>
      </c>
      <c r="B66" t="s">
        <v>10955</v>
      </c>
    </row>
    <row r="67" spans="1:2">
      <c r="A67">
        <v>434</v>
      </c>
      <c r="B67" t="s">
        <v>10955</v>
      </c>
    </row>
    <row r="68" spans="1:2">
      <c r="A68">
        <v>343</v>
      </c>
      <c r="B68" t="s">
        <v>10955</v>
      </c>
    </row>
    <row r="69" spans="1:2">
      <c r="A69">
        <v>334</v>
      </c>
      <c r="B69" t="s">
        <v>10955</v>
      </c>
    </row>
    <row r="70" spans="1:2">
      <c r="A70">
        <v>325</v>
      </c>
      <c r="B70" t="s">
        <v>10955</v>
      </c>
    </row>
    <row r="71" spans="1:2">
      <c r="A71">
        <v>324</v>
      </c>
      <c r="B71" t="s">
        <v>10955</v>
      </c>
    </row>
    <row r="72" spans="1:2">
      <c r="A72">
        <v>331</v>
      </c>
      <c r="B72" t="s">
        <v>10956</v>
      </c>
    </row>
    <row r="73" spans="1:2">
      <c r="A73">
        <v>321</v>
      </c>
      <c r="B73" t="s">
        <v>10956</v>
      </c>
    </row>
    <row r="74" spans="1:2">
      <c r="A74">
        <v>312</v>
      </c>
      <c r="B74" t="s">
        <v>10956</v>
      </c>
    </row>
    <row r="75" spans="1:2">
      <c r="A75">
        <v>221</v>
      </c>
      <c r="B75" t="s">
        <v>10956</v>
      </c>
    </row>
    <row r="76" spans="1:2">
      <c r="A76">
        <v>213</v>
      </c>
      <c r="B76" t="s">
        <v>10956</v>
      </c>
    </row>
    <row r="77" spans="1:2">
      <c r="A77">
        <v>231</v>
      </c>
      <c r="B77" t="s">
        <v>10956</v>
      </c>
    </row>
    <row r="78" spans="1:2">
      <c r="A78">
        <v>241</v>
      </c>
      <c r="B78" t="s">
        <v>10956</v>
      </c>
    </row>
    <row r="79" spans="1:2">
      <c r="A79">
        <v>251</v>
      </c>
      <c r="B79" t="s">
        <v>10956</v>
      </c>
    </row>
    <row r="80" spans="1:2">
      <c r="A80">
        <v>255</v>
      </c>
      <c r="B80" t="s">
        <v>10925</v>
      </c>
    </row>
    <row r="81" spans="1:2">
      <c r="A81">
        <v>254</v>
      </c>
      <c r="B81" t="s">
        <v>10925</v>
      </c>
    </row>
    <row r="82" spans="1:2">
      <c r="A82">
        <v>245</v>
      </c>
      <c r="B82" t="s">
        <v>10925</v>
      </c>
    </row>
    <row r="83" spans="1:2">
      <c r="A83">
        <v>244</v>
      </c>
      <c r="B83" t="s">
        <v>10925</v>
      </c>
    </row>
    <row r="84" spans="1:2">
      <c r="A84">
        <v>253</v>
      </c>
      <c r="B84" t="s">
        <v>10925</v>
      </c>
    </row>
    <row r="85" spans="1:2">
      <c r="A85">
        <v>252</v>
      </c>
      <c r="B85" t="s">
        <v>10925</v>
      </c>
    </row>
    <row r="86" spans="1:2">
      <c r="A86">
        <v>243</v>
      </c>
      <c r="B86" t="s">
        <v>10925</v>
      </c>
    </row>
    <row r="87" spans="1:2">
      <c r="A87">
        <v>242</v>
      </c>
      <c r="B87" t="s">
        <v>10925</v>
      </c>
    </row>
    <row r="88" spans="1:2">
      <c r="A88">
        <v>235</v>
      </c>
      <c r="B88" t="s">
        <v>10925</v>
      </c>
    </row>
    <row r="89" spans="1:2">
      <c r="A89">
        <v>234</v>
      </c>
      <c r="B89" t="s">
        <v>10925</v>
      </c>
    </row>
    <row r="90" spans="1:2">
      <c r="A90">
        <v>225</v>
      </c>
      <c r="B90" t="s">
        <v>10925</v>
      </c>
    </row>
    <row r="91" spans="1:2">
      <c r="A91">
        <v>224</v>
      </c>
      <c r="B91" t="s">
        <v>10925</v>
      </c>
    </row>
    <row r="92" spans="1:2">
      <c r="A92">
        <v>153</v>
      </c>
      <c r="B92" t="s">
        <v>10925</v>
      </c>
    </row>
    <row r="93" spans="1:2">
      <c r="A93">
        <v>152</v>
      </c>
      <c r="B93" t="s">
        <v>10925</v>
      </c>
    </row>
    <row r="94" spans="1:2">
      <c r="A94">
        <v>145</v>
      </c>
      <c r="B94" t="s">
        <v>10925</v>
      </c>
    </row>
    <row r="95" spans="1:2">
      <c r="A95">
        <v>143</v>
      </c>
      <c r="B95" t="s">
        <v>10925</v>
      </c>
    </row>
    <row r="96" spans="1:2">
      <c r="A96">
        <v>142</v>
      </c>
      <c r="B96" t="s">
        <v>10925</v>
      </c>
    </row>
    <row r="97" spans="1:2">
      <c r="A97">
        <v>135</v>
      </c>
      <c r="B97" t="s">
        <v>10925</v>
      </c>
    </row>
    <row r="98" spans="1:2">
      <c r="A98">
        <v>134</v>
      </c>
      <c r="B98" t="s">
        <v>10925</v>
      </c>
    </row>
    <row r="99" spans="1:2">
      <c r="A99">
        <v>133</v>
      </c>
      <c r="B99" t="s">
        <v>10925</v>
      </c>
    </row>
    <row r="100" spans="1:2">
      <c r="A100">
        <v>125</v>
      </c>
      <c r="B100" t="s">
        <v>10925</v>
      </c>
    </row>
    <row r="101" spans="1:2">
      <c r="A101">
        <v>124</v>
      </c>
      <c r="B101" t="s">
        <v>10925</v>
      </c>
    </row>
    <row r="102" spans="1:2">
      <c r="A102">
        <v>155</v>
      </c>
      <c r="B102" t="s">
        <v>10927</v>
      </c>
    </row>
    <row r="103" spans="1:2">
      <c r="A103">
        <v>154</v>
      </c>
      <c r="B103" t="s">
        <v>10927</v>
      </c>
    </row>
    <row r="104" spans="1:2">
      <c r="A104">
        <v>144</v>
      </c>
      <c r="B104" t="s">
        <v>10927</v>
      </c>
    </row>
    <row r="105" spans="1:2">
      <c r="A105">
        <v>214</v>
      </c>
      <c r="B105" t="s">
        <v>10927</v>
      </c>
    </row>
    <row r="106" spans="1:2">
      <c r="A106">
        <v>215</v>
      </c>
      <c r="B106" t="s">
        <v>10927</v>
      </c>
    </row>
    <row r="107" spans="1:2">
      <c r="A107">
        <v>115</v>
      </c>
      <c r="B107" t="s">
        <v>10927</v>
      </c>
    </row>
    <row r="108" spans="1:2">
      <c r="A108">
        <v>114</v>
      </c>
      <c r="B108" t="s">
        <v>10927</v>
      </c>
    </row>
    <row r="109" spans="1:2">
      <c r="A109">
        <v>113</v>
      </c>
      <c r="B109" t="s">
        <v>10927</v>
      </c>
    </row>
    <row r="110" spans="1:2">
      <c r="A110">
        <v>332</v>
      </c>
      <c r="B110" t="s">
        <v>10957</v>
      </c>
    </row>
    <row r="111" spans="1:2">
      <c r="A111">
        <v>322</v>
      </c>
      <c r="B111" t="s">
        <v>10957</v>
      </c>
    </row>
    <row r="112" spans="1:2">
      <c r="A112">
        <v>233</v>
      </c>
      <c r="B112" t="s">
        <v>10957</v>
      </c>
    </row>
    <row r="113" spans="1:2">
      <c r="A113">
        <v>232</v>
      </c>
      <c r="B113" t="s">
        <v>10957</v>
      </c>
    </row>
    <row r="114" spans="1:2">
      <c r="A114">
        <v>223</v>
      </c>
      <c r="B114" t="s">
        <v>10957</v>
      </c>
    </row>
    <row r="115" spans="1:2">
      <c r="A115">
        <v>222</v>
      </c>
      <c r="B115" t="s">
        <v>10957</v>
      </c>
    </row>
    <row r="116" spans="1:2">
      <c r="A116">
        <v>132</v>
      </c>
      <c r="B116" t="s">
        <v>10957</v>
      </c>
    </row>
    <row r="117" spans="1:2">
      <c r="A117">
        <v>123</v>
      </c>
      <c r="B117" t="s">
        <v>10957</v>
      </c>
    </row>
    <row r="118" spans="1:2">
      <c r="A118">
        <v>122</v>
      </c>
      <c r="B118" t="s">
        <v>10957</v>
      </c>
    </row>
    <row r="119" spans="1:2">
      <c r="A119">
        <v>212</v>
      </c>
      <c r="B119" t="s">
        <v>10957</v>
      </c>
    </row>
    <row r="120" spans="1:2">
      <c r="A120">
        <v>211</v>
      </c>
      <c r="B120" t="s">
        <v>10957</v>
      </c>
    </row>
    <row r="121" spans="1:2">
      <c r="A121">
        <v>111</v>
      </c>
      <c r="B121" t="s">
        <v>10958</v>
      </c>
    </row>
    <row r="122" spans="1:2">
      <c r="A122">
        <v>112</v>
      </c>
      <c r="B122" t="s">
        <v>10958</v>
      </c>
    </row>
    <row r="123" spans="1:2">
      <c r="A123">
        <v>121</v>
      </c>
      <c r="B123" t="s">
        <v>10958</v>
      </c>
    </row>
    <row r="124" spans="1:2">
      <c r="A124">
        <v>131</v>
      </c>
      <c r="B124" t="s">
        <v>10958</v>
      </c>
    </row>
    <row r="125" spans="1:2">
      <c r="A125">
        <v>141</v>
      </c>
      <c r="B125" t="s">
        <v>10958</v>
      </c>
    </row>
    <row r="126" spans="1:2">
      <c r="A126">
        <v>151</v>
      </c>
      <c r="B126" t="s">
        <v>10958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8"/>
  <sheetViews>
    <sheetView workbookViewId="0">
      <selection activeCell="B29" sqref="B29"/>
    </sheetView>
  </sheetViews>
  <sheetFormatPr defaultColWidth="9" defaultRowHeight="15"/>
  <cols>
    <col min="1" max="1" width="28.42578125" customWidth="1"/>
    <col min="2" max="2" width="103.5703125" customWidth="1"/>
    <col min="10" max="10" width="17.140625" customWidth="1"/>
  </cols>
  <sheetData>
    <row r="1" spans="1:2">
      <c r="A1" s="14" t="s">
        <v>10910</v>
      </c>
      <c r="B1" s="15" t="s">
        <v>10911</v>
      </c>
    </row>
    <row r="2" spans="1:2" ht="15.75">
      <c r="A2" s="10" t="s">
        <v>10912</v>
      </c>
      <c r="B2" s="12" t="s">
        <v>10913</v>
      </c>
    </row>
    <row r="3" spans="1:2" ht="15.75">
      <c r="A3" s="10" t="s">
        <v>10914</v>
      </c>
      <c r="B3" s="12" t="s">
        <v>10915</v>
      </c>
    </row>
    <row r="4" spans="1:2" ht="31.5">
      <c r="A4" s="10" t="s">
        <v>10916</v>
      </c>
      <c r="B4" s="13" t="s">
        <v>10917</v>
      </c>
    </row>
    <row r="5" spans="1:2" ht="15.75">
      <c r="A5" s="10" t="s">
        <v>10918</v>
      </c>
      <c r="B5" s="13" t="s">
        <v>10950</v>
      </c>
    </row>
    <row r="6" spans="1:2" ht="15.75">
      <c r="A6" s="11" t="s">
        <v>10919</v>
      </c>
      <c r="B6" s="13" t="s">
        <v>10920</v>
      </c>
    </row>
    <row r="7" spans="1:2" ht="15.75">
      <c r="A7" s="10" t="s">
        <v>10921</v>
      </c>
      <c r="B7" s="12" t="s">
        <v>10922</v>
      </c>
    </row>
    <row r="8" spans="1:2" ht="15.75">
      <c r="A8" s="10" t="s">
        <v>10923</v>
      </c>
      <c r="B8" s="12" t="s">
        <v>10924</v>
      </c>
    </row>
    <row r="9" spans="1:2" ht="15.75">
      <c r="A9" s="11" t="s">
        <v>10925</v>
      </c>
      <c r="B9" s="13" t="s">
        <v>10926</v>
      </c>
    </row>
    <row r="10" spans="1:2" ht="15.75">
      <c r="A10" s="10" t="s">
        <v>10927</v>
      </c>
      <c r="B10" s="12" t="s">
        <v>10928</v>
      </c>
    </row>
    <row r="11" spans="1:2" ht="15.75">
      <c r="A11" s="10" t="s">
        <v>10929</v>
      </c>
      <c r="B11" s="12" t="s">
        <v>10930</v>
      </c>
    </row>
    <row r="12" spans="1:2" ht="15.75">
      <c r="A12" s="10" t="s">
        <v>10931</v>
      </c>
      <c r="B12" s="12" t="s">
        <v>10932</v>
      </c>
    </row>
    <row r="16" spans="1:2" ht="15.75">
      <c r="A16" s="2"/>
    </row>
    <row r="17" spans="1:11">
      <c r="A17" s="1"/>
    </row>
    <row r="18" spans="1:11">
      <c r="A18" s="1"/>
    </row>
    <row r="19" spans="1:11">
      <c r="A19" s="1"/>
    </row>
    <row r="20" spans="1:11" ht="15.75">
      <c r="A20" s="11"/>
    </row>
    <row r="21" spans="1:11">
      <c r="A21" s="10"/>
    </row>
    <row r="22" spans="1:11">
      <c r="A22" s="10"/>
    </row>
    <row r="23" spans="1:11" ht="15.75">
      <c r="A23" s="11"/>
    </row>
    <row r="24" spans="1:11">
      <c r="A24" s="10"/>
    </row>
    <row r="25" spans="1:11">
      <c r="A25" s="10"/>
    </row>
    <row r="26" spans="1:11">
      <c r="A26" s="10"/>
    </row>
    <row r="28" spans="1:11" ht="15.75">
      <c r="A28" s="11"/>
      <c r="B28" s="10"/>
      <c r="C28" s="10"/>
      <c r="D28" s="10"/>
      <c r="E28" s="11"/>
      <c r="F28" s="10"/>
      <c r="G28" s="10"/>
      <c r="H28" s="11"/>
      <c r="I28" s="10"/>
      <c r="J28" s="10"/>
      <c r="K28" s="10"/>
    </row>
  </sheetData>
  <pageMargins left="0.75" right="0.75" top="1" bottom="1" header="0.5" footer="0.5"/>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B2921C70-ACE2-48F9-8A8E-09ECA7FFBCF2}">
  <ds:schemaRefs/>
</ds:datastoreItem>
</file>

<file path=customXml/itemProps2.xml><?xml version="1.0" encoding="utf-8"?>
<ds:datastoreItem xmlns:ds="http://schemas.openxmlformats.org/officeDocument/2006/customXml" ds:itemID="{117AFF13-22B8-490C-9A58-F851990641F0}">
  <ds:schemaRefs/>
</ds:datastoreItem>
</file>

<file path=customXml/itemProps3.xml><?xml version="1.0" encoding="utf-8"?>
<ds:datastoreItem xmlns:ds="http://schemas.openxmlformats.org/officeDocument/2006/customXml" ds:itemID="{C04C954F-7E31-4863-A985-4BD16BF513DC}">
  <ds:schemaRefs/>
</ds:datastoreItem>
</file>

<file path=customXml/itemProps4.xml><?xml version="1.0" encoding="utf-8"?>
<ds:datastoreItem xmlns:ds="http://schemas.openxmlformats.org/officeDocument/2006/customXml" ds:itemID="{0E423FFC-E426-4B06-A53B-4545C72B927F}">
  <ds:schemaRefs/>
</ds:datastoreItem>
</file>

<file path=customXml/itemProps5.xml><?xml version="1.0" encoding="utf-8"?>
<ds:datastoreItem xmlns:ds="http://schemas.openxmlformats.org/officeDocument/2006/customXml" ds:itemID="{9840B1D0-A7D3-4771-8A69-9045DA64EDF4}">
  <ds:schemaRefs/>
</ds:datastoreItem>
</file>

<file path=customXml/itemProps6.xml><?xml version="1.0" encoding="utf-8"?>
<ds:datastoreItem xmlns:ds="http://schemas.openxmlformats.org/officeDocument/2006/customXml" ds:itemID="{D8625143-530E-4969-A9C2-94647D2599AA}">
  <ds:schemaRefs/>
</ds:datastoreItem>
</file>

<file path=customXml/itemProps7.xml><?xml version="1.0" encoding="utf-8"?>
<ds:datastoreItem xmlns:ds="http://schemas.openxmlformats.org/officeDocument/2006/customXml" ds:itemID="{2D3E76B0-9FEA-4AF8-8454-740CE429A4FB}">
  <ds:schemaRefs/>
</ds:datastoreItem>
</file>

<file path=customXml/itemProps8.xml><?xml version="1.0" encoding="utf-8"?>
<ds:datastoreItem xmlns:ds="http://schemas.openxmlformats.org/officeDocument/2006/customXml" ds:itemID="{67296931-3C13-41E0-854B-11AA825130E4}">
  <ds:schemaRefs/>
</ds:datastoreItem>
</file>

<file path=customXml/itemProps9.xml><?xml version="1.0" encoding="utf-8"?>
<ds:datastoreItem xmlns:ds="http://schemas.openxmlformats.org/officeDocument/2006/customXml" ds:itemID="{5B0BFF80-1F99-444D-93CF-327817013031}">
  <ds:schemaRefs/>
</ds:datastoreItem>
</file>

<file path=customXml/itemProps10.xml><?xml version="1.0" encoding="utf-8"?>
<ds:datastoreItem xmlns:ds="http://schemas.openxmlformats.org/officeDocument/2006/customXml" ds:itemID="{4F7EEB16-4A2A-4F7A-805F-DD40DB404799}">
  <ds:schemaRefs/>
</ds:datastoreItem>
</file>

<file path=customXml/itemProps11.xml><?xml version="1.0" encoding="utf-8"?>
<ds:datastoreItem xmlns:ds="http://schemas.openxmlformats.org/officeDocument/2006/customXml" ds:itemID="{C2524C53-44DB-45D5-B37C-894E8E70B351}">
  <ds:schemaRefs/>
</ds:datastoreItem>
</file>

<file path=customXml/itemProps12.xml><?xml version="1.0" encoding="utf-8"?>
<ds:datastoreItem xmlns:ds="http://schemas.openxmlformats.org/officeDocument/2006/customXml" ds:itemID="{0AF6BBB9-ED17-4CE9-9A7D-4988D3C43D0D}">
  <ds:schemaRefs/>
</ds:datastoreItem>
</file>

<file path=customXml/itemProps13.xml><?xml version="1.0" encoding="utf-8"?>
<ds:datastoreItem xmlns:ds="http://schemas.openxmlformats.org/officeDocument/2006/customXml" ds:itemID="{9707F0DE-BEAC-46FC-81F3-FA0ED22F7A29}">
  <ds:schemaRefs/>
</ds:datastoreItem>
</file>

<file path=customXml/itemProps14.xml><?xml version="1.0" encoding="utf-8"?>
<ds:datastoreItem xmlns:ds="http://schemas.openxmlformats.org/officeDocument/2006/customXml" ds:itemID="{C625C7B9-7072-478D-967D-471962DA7119}">
  <ds:schemaRefs/>
</ds:datastoreItem>
</file>

<file path=customXml/itemProps15.xml><?xml version="1.0" encoding="utf-8"?>
<ds:datastoreItem xmlns:ds="http://schemas.openxmlformats.org/officeDocument/2006/customXml" ds:itemID="{E9B6D5F1-35B9-4129-87B8-8ECA4063DD97}">
  <ds:schemaRefs/>
</ds:datastoreItem>
</file>

<file path=customXml/itemProps16.xml><?xml version="1.0" encoding="utf-8"?>
<ds:datastoreItem xmlns:ds="http://schemas.openxmlformats.org/officeDocument/2006/customXml" ds:itemID="{218D81A7-4163-452C-8377-64AD97BA96A6}">
  <ds:schemaRefs/>
</ds:datastoreItem>
</file>

<file path=customXml/itemProps17.xml><?xml version="1.0" encoding="utf-8"?>
<ds:datastoreItem xmlns:ds="http://schemas.openxmlformats.org/officeDocument/2006/customXml" ds:itemID="{29BD037E-B79D-413D-89FA-9C1A512A5041}">
  <ds:schemaRefs/>
</ds:datastoreItem>
</file>

<file path=customXml/itemProps18.xml><?xml version="1.0" encoding="utf-8"?>
<ds:datastoreItem xmlns:ds="http://schemas.openxmlformats.org/officeDocument/2006/customXml" ds:itemID="{3AFA3A02-6AD7-4211-A104-27D645088C54}">
  <ds:schemaRefs/>
</ds:datastoreItem>
</file>

<file path=customXml/itemProps19.xml><?xml version="1.0" encoding="utf-8"?>
<ds:datastoreItem xmlns:ds="http://schemas.openxmlformats.org/officeDocument/2006/customXml" ds:itemID="{3C4572D6-C614-4656-BF59-187AC6C123BD}">
  <ds:schemaRefs/>
</ds:datastoreItem>
</file>

<file path=customXml/itemProps20.xml><?xml version="1.0" encoding="utf-8"?>
<ds:datastoreItem xmlns:ds="http://schemas.openxmlformats.org/officeDocument/2006/customXml" ds:itemID="{0D73CC61-9A12-4737-BB63-42B59EC48D3F}">
  <ds:schemaRefs>
    <ds:schemaRef ds:uri="http://schemas.microsoft.com/DataMashup"/>
  </ds:schemaRefs>
</ds:datastoreItem>
</file>

<file path=customXml/itemProps21.xml><?xml version="1.0" encoding="utf-8"?>
<ds:datastoreItem xmlns:ds="http://schemas.openxmlformats.org/officeDocument/2006/customXml" ds:itemID="{E0581EF8-C990-4D29-814E-1FE74A465706}">
  <ds:schemaRefs/>
</ds:datastoreItem>
</file>

<file path=customXml/itemProps22.xml><?xml version="1.0" encoding="utf-8"?>
<ds:datastoreItem xmlns:ds="http://schemas.openxmlformats.org/officeDocument/2006/customXml" ds:itemID="{08669EFE-D7BA-4840-89A0-432C3760D37E}">
  <ds:schemaRefs/>
</ds:datastoreItem>
</file>

<file path=customXml/itemProps23.xml><?xml version="1.0" encoding="utf-8"?>
<ds:datastoreItem xmlns:ds="http://schemas.openxmlformats.org/officeDocument/2006/customXml" ds:itemID="{0CA266B8-100B-4307-B1B9-9CE7D57E6ECB}">
  <ds:schemaRefs/>
</ds:datastoreItem>
</file>

<file path=customXml/itemProps24.xml><?xml version="1.0" encoding="utf-8"?>
<ds:datastoreItem xmlns:ds="http://schemas.openxmlformats.org/officeDocument/2006/customXml" ds:itemID="{374632E8-52CC-42D1-BF72-CC829EC885A0}">
  <ds:schemaRefs/>
</ds:datastoreItem>
</file>

<file path=customXml/itemProps25.xml><?xml version="1.0" encoding="utf-8"?>
<ds:datastoreItem xmlns:ds="http://schemas.openxmlformats.org/officeDocument/2006/customXml" ds:itemID="{9E76B94C-BDC5-48A9-9EAD-762C8C34B11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Customer Segmentation</vt:lpstr>
      <vt:lpstr>RFM Analysis</vt:lpstr>
      <vt:lpstr>Overall RFM</vt:lpstr>
      <vt:lpstr>Metrics by RFM segment</vt:lpstr>
      <vt:lpstr>Categories</vt:lpstr>
      <vt:lpstr>Subcategories</vt:lpstr>
      <vt:lpstr>No. of orders</vt:lpstr>
      <vt:lpstr>Orders</vt:lpstr>
      <vt:lpstr>Orders_simplified</vt:lpstr>
      <vt:lpstr>Product</vt:lpstr>
      <vt:lpstr>Location</vt:lpstr>
      <vt:lpstr>Customer</vt:lpstr>
      <vt:lpstr>Return</vt:lpstr>
      <vt:lpstr>RFMSegment</vt:lpstr>
      <vt:lpstr>RFM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 Ca</dc:creator>
  <cp:lastModifiedBy>Thang Luong</cp:lastModifiedBy>
  <dcterms:created xsi:type="dcterms:W3CDTF">2022-10-21T06:56:00Z</dcterms:created>
  <dcterms:modified xsi:type="dcterms:W3CDTF">2024-12-15T14:33:28Z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1033-11.2.0.11440</vt:lpwstr>
  </property>
  <property fmtid="{D5CDD505-2E9C-101B-9397-08002B2CF9AE}" pid="3" name="ICV">
    <vt:lpwstr>FD11861E2C49470EAFFA0B524E7DECC8</vt:lpwstr>
  </property>
</Properties>
</file>